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dresi\Documents\MMC_Project\"/>
    </mc:Choice>
  </mc:AlternateContent>
  <xr:revisionPtr revIDLastSave="0" documentId="13_ncr:1_{8704989C-2D5B-4FB3-9486-EED69BDE9892}" xr6:coauthVersionLast="47" xr6:coauthVersionMax="47" xr10:uidLastSave="{00000000-0000-0000-0000-000000000000}"/>
  <bookViews>
    <workbookView xWindow="-108" yWindow="-108" windowWidth="23256" windowHeight="12456" activeTab="1" xr2:uid="{8946D211-3423-4307-8FBD-12589A8CA56F}"/>
  </bookViews>
  <sheets>
    <sheet name="SeasonSummary_OFF" sheetId="13" r:id="rId1"/>
    <sheet name="Season Summary_DEF" sheetId="14" r:id="rId2"/>
    <sheet name="Schoolcraft 3-8" sheetId="43" r:id="rId3"/>
    <sheet name="SC4 3-2" sheetId="41" r:id="rId4"/>
    <sheet name="Bay College 2-27" sheetId="39" r:id="rId5"/>
    <sheet name="Alpena 2-24" sheetId="37" r:id="rId6"/>
    <sheet name="Muskegon CC 2-21" sheetId="36" r:id="rId7"/>
    <sheet name="Kirtland 2-17" sheetId="35" r:id="rId8"/>
    <sheet name="Delta 2-14" sheetId="34" r:id="rId9"/>
    <sheet name="Grand Rapids CC 2-7" sheetId="32" r:id="rId10"/>
    <sheet name="Bay College 2-3" sheetId="27" r:id="rId11"/>
    <sheet name="Muskegon CC 1-31" sheetId="28" r:id="rId12"/>
    <sheet name="Alpena CC 1-27" sheetId="29" r:id="rId13"/>
    <sheet name="Delta College 1-24" sheetId="30" r:id="rId14"/>
    <sheet name="Kirtland CC 1-20" sheetId="31" r:id="rId15"/>
    <sheet name="Grand Rapids CC 1-17" sheetId="18" r:id="rId16"/>
    <sheet name="North Central Michigan 1-15" sheetId="17" r:id="rId17"/>
    <sheet name="Kalamazoo Valley 1-10" sheetId="16" r:id="rId18"/>
    <sheet name="Jackson C 1-6" sheetId="15" r:id="rId19"/>
    <sheet name="Lansing CC 12-19" sheetId="1" r:id="rId20"/>
    <sheet name="Lakeland CC 12-15" sheetId="11" r:id="rId21"/>
    <sheet name="Macomb CC 12-8" sheetId="2" r:id="rId22"/>
    <sheet name="Glen Oaks CC 12-4" sheetId="3" r:id="rId23"/>
    <sheet name="Spring Arbor JV 11-30" sheetId="4" r:id="rId24"/>
    <sheet name="Alma JV 11-28" sheetId="5" r:id="rId25"/>
    <sheet name="Oakland CC 11-21" sheetId="6" r:id="rId26"/>
    <sheet name="Schoolcraft 11-18" sheetId="7" r:id="rId27"/>
    <sheet name="Alma JV 11-9" sheetId="8" r:id="rId28"/>
    <sheet name="Mott CC 11-7" sheetId="9" r:id="rId29"/>
    <sheet name="StClairCounty CC 11-1" sheetId="10" r:id="rId30"/>
  </sheets>
  <definedNames>
    <definedName name="_xlnm._FilterDatabase" localSheetId="12" hidden="1">'Alpena CC 1-27'!$A$122:$AD$234</definedName>
    <definedName name="_xlnm._FilterDatabase" localSheetId="4" hidden="1">'Bay College 2-27'!$A$99:$AD$187</definedName>
    <definedName name="_xlnm._FilterDatabase" localSheetId="10" hidden="1">'Bay College 2-3'!$A$111:$AG$211</definedName>
    <definedName name="_xlnm._FilterDatabase" localSheetId="8" hidden="1">'Delta 2-14'!$A$152:$AD$291</definedName>
    <definedName name="_xlnm._FilterDatabase" localSheetId="13" hidden="1">'Delta College 1-24'!$A$138:$AD$266</definedName>
    <definedName name="_xlnm._FilterDatabase" localSheetId="15" hidden="1">'Grand Rapids CC 1-17'!$A$2:$AF$122</definedName>
    <definedName name="_xlnm._FilterDatabase" localSheetId="9" hidden="1">'Grand Rapids CC 2-7'!$A$126:$AD$242</definedName>
    <definedName name="_xlnm._FilterDatabase" localSheetId="14" hidden="1">'Kirtland CC 1-20'!$A$118:$AD$226</definedName>
    <definedName name="_xlnm._FilterDatabase" localSheetId="21" hidden="1">'Macomb CC 12-8'!$A$48:$AA$85</definedName>
    <definedName name="_xlnm._FilterDatabase" localSheetId="11" hidden="1">'Muskegon CC 1-31'!$A$143:$AD$275</definedName>
    <definedName name="_xlnm._FilterDatabase" localSheetId="3" hidden="1">'SC4 3-2'!$A$107:$AD$203</definedName>
    <definedName name="_xlnm._FilterDatabase" localSheetId="1" hidden="1">'Season Summary_DEF'!$A$2:$AN$1070</definedName>
    <definedName name="_xlnm._FilterDatabase" localSheetId="0" hidden="1">SeasonSummary_OFF!$A$2:$DO$1070</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10" i="14" l="1"/>
  <c r="L610" i="14"/>
  <c r="U610" i="14" s="1"/>
  <c r="K610" i="14"/>
  <c r="U609" i="14"/>
  <c r="T609" i="14"/>
  <c r="L609" i="14"/>
  <c r="Q609" i="14" s="1"/>
  <c r="K609" i="14"/>
  <c r="T608" i="14"/>
  <c r="L608" i="14"/>
  <c r="I608" i="14" s="1"/>
  <c r="K608" i="14"/>
  <c r="N607" i="14"/>
  <c r="W607" i="14"/>
  <c r="AA607" i="14"/>
  <c r="Z607" i="14"/>
  <c r="Y607" i="14"/>
  <c r="X607" i="14"/>
  <c r="V607" i="14"/>
  <c r="S607" i="14"/>
  <c r="R607" i="14"/>
  <c r="P607" i="14"/>
  <c r="O607" i="14"/>
  <c r="M607" i="14"/>
  <c r="J607" i="14"/>
  <c r="H607" i="14"/>
  <c r="G607" i="14"/>
  <c r="T146" i="14"/>
  <c r="L146" i="14"/>
  <c r="U146" i="14" s="1"/>
  <c r="K146" i="14"/>
  <c r="U145" i="14"/>
  <c r="T145" i="14"/>
  <c r="L145" i="14"/>
  <c r="Q145" i="14" s="1"/>
  <c r="K145" i="14"/>
  <c r="T144" i="14"/>
  <c r="L144" i="14"/>
  <c r="I144" i="14" s="1"/>
  <c r="K144" i="14"/>
  <c r="U78" i="14"/>
  <c r="T78" i="14"/>
  <c r="Q78" i="14"/>
  <c r="L78" i="14"/>
  <c r="K78" i="14"/>
  <c r="U77" i="14"/>
  <c r="T77" i="14"/>
  <c r="L77" i="14"/>
  <c r="Q77" i="14" s="1"/>
  <c r="K77" i="14"/>
  <c r="T76" i="14"/>
  <c r="L76" i="14"/>
  <c r="I76" i="14" s="1"/>
  <c r="K76" i="14"/>
  <c r="AB415" i="14"/>
  <c r="T418" i="14"/>
  <c r="L418" i="14"/>
  <c r="U418" i="14" s="1"/>
  <c r="T417" i="14"/>
  <c r="L417" i="14"/>
  <c r="T416" i="14"/>
  <c r="L416" i="14"/>
  <c r="I416" i="14" s="1"/>
  <c r="K416" i="14"/>
  <c r="J415" i="14"/>
  <c r="AA415" i="14"/>
  <c r="Z415" i="14"/>
  <c r="Y415" i="14"/>
  <c r="X415" i="14"/>
  <c r="W415" i="14"/>
  <c r="V415" i="14"/>
  <c r="S415" i="14"/>
  <c r="R415" i="14"/>
  <c r="P415" i="14"/>
  <c r="O415" i="14"/>
  <c r="N415" i="14"/>
  <c r="M415" i="14"/>
  <c r="H415" i="14"/>
  <c r="G415" i="14"/>
  <c r="U89" i="14"/>
  <c r="T89" i="14"/>
  <c r="Q89" i="14"/>
  <c r="L89" i="14"/>
  <c r="I89" i="14" s="1"/>
  <c r="K89" i="14"/>
  <c r="T172" i="14"/>
  <c r="L172" i="14"/>
  <c r="U172" i="14" s="1"/>
  <c r="K172" i="14"/>
  <c r="T166" i="14"/>
  <c r="Q166" i="14"/>
  <c r="L166" i="14"/>
  <c r="U166" i="14" s="1"/>
  <c r="K166" i="14"/>
  <c r="I166" i="14"/>
  <c r="T165" i="14"/>
  <c r="L165" i="14"/>
  <c r="Q165" i="14" s="1"/>
  <c r="K165" i="14"/>
  <c r="U164" i="14"/>
  <c r="T164" i="14"/>
  <c r="L164" i="14"/>
  <c r="I164" i="14" s="1"/>
  <c r="K164" i="14"/>
  <c r="T98" i="14"/>
  <c r="L98" i="14"/>
  <c r="U98" i="14" s="1"/>
  <c r="K98" i="14"/>
  <c r="I98" i="14"/>
  <c r="V623" i="14"/>
  <c r="W623" i="14"/>
  <c r="Y623" i="14"/>
  <c r="X623" i="14"/>
  <c r="N623" i="14"/>
  <c r="J623" i="14"/>
  <c r="G623" i="14"/>
  <c r="AA623" i="14"/>
  <c r="Z623" i="14"/>
  <c r="S623" i="14"/>
  <c r="R623" i="14"/>
  <c r="O623" i="14"/>
  <c r="M623" i="14"/>
  <c r="H623" i="14"/>
  <c r="V7" i="14"/>
  <c r="AA607" i="13"/>
  <c r="Z607" i="13"/>
  <c r="T610" i="13"/>
  <c r="L610" i="13"/>
  <c r="U610" i="13" s="1"/>
  <c r="K610" i="13"/>
  <c r="U609" i="13"/>
  <c r="T609" i="13"/>
  <c r="Q609" i="13"/>
  <c r="K609" i="13"/>
  <c r="I609" i="13"/>
  <c r="T608" i="13"/>
  <c r="L608" i="13"/>
  <c r="I608" i="13" s="1"/>
  <c r="K608" i="13"/>
  <c r="Y607" i="13"/>
  <c r="X607" i="13"/>
  <c r="W607" i="13"/>
  <c r="V607" i="13"/>
  <c r="U607" i="13" s="1"/>
  <c r="T607" i="13"/>
  <c r="S607" i="13"/>
  <c r="R607" i="13"/>
  <c r="P607" i="13"/>
  <c r="O607" i="13"/>
  <c r="N607" i="13"/>
  <c r="M607" i="13"/>
  <c r="L607" i="13"/>
  <c r="Q607" i="13" s="1"/>
  <c r="K607" i="13"/>
  <c r="J607" i="13"/>
  <c r="H607" i="13"/>
  <c r="G607" i="13"/>
  <c r="U146" i="13"/>
  <c r="T146" i="13"/>
  <c r="Q146" i="13"/>
  <c r="L146" i="13"/>
  <c r="K146" i="13"/>
  <c r="I146" i="13"/>
  <c r="U145" i="13"/>
  <c r="T145" i="13"/>
  <c r="Q145" i="13"/>
  <c r="K145" i="13"/>
  <c r="I145" i="13"/>
  <c r="T144" i="13"/>
  <c r="L144" i="13"/>
  <c r="I144" i="13" s="1"/>
  <c r="K144" i="13"/>
  <c r="T298" i="13"/>
  <c r="L298" i="13"/>
  <c r="U298" i="13" s="1"/>
  <c r="K298" i="13"/>
  <c r="Y295" i="13"/>
  <c r="W295" i="13"/>
  <c r="N295" i="13"/>
  <c r="V295" i="13"/>
  <c r="S295" i="13"/>
  <c r="R295" i="13"/>
  <c r="P295" i="13"/>
  <c r="O295" i="13"/>
  <c r="M295" i="13"/>
  <c r="J295" i="13"/>
  <c r="H295" i="13"/>
  <c r="G295" i="13"/>
  <c r="U78" i="13"/>
  <c r="T78" i="13"/>
  <c r="Q78" i="13"/>
  <c r="L78" i="13"/>
  <c r="I78" i="13" s="1"/>
  <c r="K78" i="13"/>
  <c r="U77" i="13"/>
  <c r="T77" i="13"/>
  <c r="Q77" i="13"/>
  <c r="T76" i="13"/>
  <c r="L76" i="13"/>
  <c r="I76" i="13" s="1"/>
  <c r="K76" i="13"/>
  <c r="Q418" i="13"/>
  <c r="T418" i="13"/>
  <c r="L418" i="13"/>
  <c r="U418" i="13" s="1"/>
  <c r="K418" i="13"/>
  <c r="I418" i="13"/>
  <c r="U417" i="13"/>
  <c r="T417" i="13"/>
  <c r="T416" i="13"/>
  <c r="L416" i="13"/>
  <c r="V415" i="13"/>
  <c r="O415" i="13"/>
  <c r="M415" i="13"/>
  <c r="W415" i="13"/>
  <c r="N415" i="13"/>
  <c r="Y415" i="13"/>
  <c r="X415" i="13"/>
  <c r="S415" i="13"/>
  <c r="R415" i="13"/>
  <c r="P415" i="13"/>
  <c r="J415" i="13"/>
  <c r="H415" i="13"/>
  <c r="G415" i="13"/>
  <c r="U174" i="13"/>
  <c r="T174" i="13"/>
  <c r="L174" i="13"/>
  <c r="Q174" i="13" s="1"/>
  <c r="K174" i="13"/>
  <c r="I174" i="13"/>
  <c r="T164" i="13"/>
  <c r="Q164" i="13"/>
  <c r="L164" i="13"/>
  <c r="U164" i="13" s="1"/>
  <c r="K164" i="13"/>
  <c r="I164" i="13"/>
  <c r="Y163" i="13"/>
  <c r="W163" i="13"/>
  <c r="O163" i="13"/>
  <c r="N163" i="13"/>
  <c r="M163" i="13"/>
  <c r="X163" i="13"/>
  <c r="V163" i="13"/>
  <c r="S163" i="13"/>
  <c r="R163" i="13"/>
  <c r="P163" i="13"/>
  <c r="J163" i="13"/>
  <c r="H163" i="13"/>
  <c r="G163" i="13"/>
  <c r="G95" i="13"/>
  <c r="H95" i="13"/>
  <c r="M95" i="13"/>
  <c r="N95" i="13"/>
  <c r="O95" i="13"/>
  <c r="Y95" i="13"/>
  <c r="X95" i="13"/>
  <c r="W95" i="13"/>
  <c r="V95" i="13"/>
  <c r="S95" i="13"/>
  <c r="R95" i="13"/>
  <c r="J95" i="13"/>
  <c r="H3" i="13"/>
  <c r="G3" i="13"/>
  <c r="Y503" i="13"/>
  <c r="X503" i="13"/>
  <c r="W503" i="13"/>
  <c r="V503" i="13"/>
  <c r="O503" i="13"/>
  <c r="N503" i="13"/>
  <c r="M503" i="13"/>
  <c r="J503" i="13"/>
  <c r="H503" i="13"/>
  <c r="G503" i="13"/>
  <c r="Y623" i="13"/>
  <c r="X623" i="13"/>
  <c r="W623" i="13"/>
  <c r="V623" i="13"/>
  <c r="S623" i="13"/>
  <c r="R623" i="13"/>
  <c r="O623" i="13"/>
  <c r="N623" i="13"/>
  <c r="M623" i="13"/>
  <c r="J623" i="13"/>
  <c r="H623" i="13"/>
  <c r="G623" i="13"/>
  <c r="AA190" i="43"/>
  <c r="Z190" i="43"/>
  <c r="Y190" i="43"/>
  <c r="X190" i="43"/>
  <c r="W190" i="43"/>
  <c r="V190" i="43"/>
  <c r="S190" i="43"/>
  <c r="R190" i="43"/>
  <c r="P190" i="43"/>
  <c r="O190" i="43"/>
  <c r="N190" i="43"/>
  <c r="M190" i="43"/>
  <c r="L190" i="43"/>
  <c r="J190" i="43"/>
  <c r="H190" i="43"/>
  <c r="G190" i="43"/>
  <c r="K82" i="43"/>
  <c r="G104" i="43"/>
  <c r="H104" i="43"/>
  <c r="J104" i="43"/>
  <c r="M104" i="43"/>
  <c r="N104" i="43"/>
  <c r="O104" i="43"/>
  <c r="P104" i="43"/>
  <c r="R104" i="43"/>
  <c r="S104" i="43"/>
  <c r="V104" i="43"/>
  <c r="W104" i="43"/>
  <c r="X104" i="43"/>
  <c r="Y104" i="43"/>
  <c r="Z104" i="43"/>
  <c r="AA104" i="43"/>
  <c r="K105" i="43"/>
  <c r="L105" i="43"/>
  <c r="T105" i="43"/>
  <c r="K106" i="43"/>
  <c r="L106" i="43"/>
  <c r="U106" i="43" s="1"/>
  <c r="T106" i="43"/>
  <c r="K107" i="43"/>
  <c r="L107" i="43"/>
  <c r="I107" i="43" s="1"/>
  <c r="T107" i="43"/>
  <c r="G108" i="43"/>
  <c r="H108" i="43"/>
  <c r="J108" i="43"/>
  <c r="M108" i="43"/>
  <c r="N108" i="43"/>
  <c r="O108" i="43"/>
  <c r="P108" i="43"/>
  <c r="R108" i="43"/>
  <c r="S108" i="43"/>
  <c r="V108" i="43"/>
  <c r="W108" i="43"/>
  <c r="X108" i="43"/>
  <c r="Y108" i="43"/>
  <c r="Z108" i="43"/>
  <c r="AA108" i="43"/>
  <c r="K109" i="43"/>
  <c r="L109" i="43"/>
  <c r="Q109" i="43" s="1"/>
  <c r="T109" i="43"/>
  <c r="K110" i="43"/>
  <c r="L110" i="43"/>
  <c r="I110" i="43" s="1"/>
  <c r="Q110" i="43"/>
  <c r="T110" i="43"/>
  <c r="K111" i="43"/>
  <c r="L111" i="43"/>
  <c r="I111" i="43" s="1"/>
  <c r="T111" i="43"/>
  <c r="G112" i="43"/>
  <c r="H112" i="43"/>
  <c r="J112" i="43"/>
  <c r="M112" i="43"/>
  <c r="N112" i="43"/>
  <c r="O112" i="43"/>
  <c r="P112" i="43"/>
  <c r="R112" i="43"/>
  <c r="S112" i="43"/>
  <c r="V112" i="43"/>
  <c r="W112" i="43"/>
  <c r="X112" i="43"/>
  <c r="Y112" i="43"/>
  <c r="Z112" i="43"/>
  <c r="AA112" i="43"/>
  <c r="K113" i="43"/>
  <c r="L113" i="43"/>
  <c r="T113" i="43"/>
  <c r="K114" i="43"/>
  <c r="L114" i="43"/>
  <c r="I114" i="43" s="1"/>
  <c r="T114" i="43"/>
  <c r="K115" i="43"/>
  <c r="L115" i="43"/>
  <c r="Q115" i="43" s="1"/>
  <c r="T115" i="43"/>
  <c r="G116" i="43"/>
  <c r="H116" i="43"/>
  <c r="J116" i="43"/>
  <c r="M116" i="43"/>
  <c r="N116" i="43"/>
  <c r="O116" i="43"/>
  <c r="P116" i="43"/>
  <c r="R116" i="43"/>
  <c r="S116" i="43"/>
  <c r="V116" i="43"/>
  <c r="W116" i="43"/>
  <c r="X116" i="43"/>
  <c r="Y116" i="43"/>
  <c r="Z116" i="43"/>
  <c r="AA116" i="43"/>
  <c r="K117" i="43"/>
  <c r="L117" i="43"/>
  <c r="I117" i="43" s="1"/>
  <c r="T117" i="43"/>
  <c r="K118" i="43"/>
  <c r="L118" i="43"/>
  <c r="I118" i="43" s="1"/>
  <c r="Q118" i="43"/>
  <c r="T118" i="43"/>
  <c r="K119" i="43"/>
  <c r="L119" i="43"/>
  <c r="I119" i="43" s="1"/>
  <c r="T119" i="43"/>
  <c r="U119" i="43"/>
  <c r="G120" i="43"/>
  <c r="H120" i="43"/>
  <c r="J120" i="43"/>
  <c r="M120" i="43"/>
  <c r="N120" i="43"/>
  <c r="O120" i="43"/>
  <c r="P120" i="43"/>
  <c r="R120" i="43"/>
  <c r="S120" i="43"/>
  <c r="V120" i="43"/>
  <c r="W120" i="43"/>
  <c r="X120" i="43"/>
  <c r="Y120" i="43"/>
  <c r="Z120" i="43"/>
  <c r="AA120" i="43"/>
  <c r="K121" i="43"/>
  <c r="L121" i="43"/>
  <c r="I121" i="43" s="1"/>
  <c r="T121" i="43"/>
  <c r="K122" i="43"/>
  <c r="L122" i="43"/>
  <c r="I122" i="43" s="1"/>
  <c r="T122" i="43"/>
  <c r="K123" i="43"/>
  <c r="L123" i="43"/>
  <c r="T123" i="43"/>
  <c r="G124" i="43"/>
  <c r="K124" i="43" s="1"/>
  <c r="H124" i="43"/>
  <c r="J124" i="43"/>
  <c r="M124" i="43"/>
  <c r="N124" i="43"/>
  <c r="O124" i="43"/>
  <c r="P124" i="43"/>
  <c r="R124" i="43"/>
  <c r="S124" i="43"/>
  <c r="V124" i="43"/>
  <c r="W124" i="43"/>
  <c r="X124" i="43"/>
  <c r="Y124" i="43"/>
  <c r="Z124" i="43"/>
  <c r="AA124" i="43"/>
  <c r="K125" i="43"/>
  <c r="L125" i="43"/>
  <c r="I125" i="43" s="1"/>
  <c r="T125" i="43"/>
  <c r="K126" i="43"/>
  <c r="L126" i="43"/>
  <c r="U126" i="43" s="1"/>
  <c r="T126" i="43"/>
  <c r="K127" i="43"/>
  <c r="L127" i="43"/>
  <c r="Q127" i="43" s="1"/>
  <c r="T127" i="43"/>
  <c r="G128" i="43"/>
  <c r="K128" i="43" s="1"/>
  <c r="H128" i="43"/>
  <c r="J128" i="43"/>
  <c r="M128" i="43"/>
  <c r="L128" i="43" s="1"/>
  <c r="N128" i="43"/>
  <c r="O128" i="43"/>
  <c r="P128" i="43"/>
  <c r="R128" i="43"/>
  <c r="S128" i="43"/>
  <c r="T128" i="43"/>
  <c r="V128" i="43"/>
  <c r="W128" i="43"/>
  <c r="X128" i="43"/>
  <c r="Y128" i="43"/>
  <c r="Z128" i="43"/>
  <c r="AA128" i="43"/>
  <c r="I129" i="43"/>
  <c r="K129" i="43"/>
  <c r="L129" i="43"/>
  <c r="Q129" i="43"/>
  <c r="T129" i="43"/>
  <c r="U129" i="43"/>
  <c r="K130" i="43"/>
  <c r="L130" i="43"/>
  <c r="T130" i="43"/>
  <c r="K131" i="43"/>
  <c r="L131" i="43"/>
  <c r="U131" i="43" s="1"/>
  <c r="T131" i="43"/>
  <c r="G132" i="43"/>
  <c r="H132" i="43"/>
  <c r="J132" i="43"/>
  <c r="M132" i="43"/>
  <c r="N132" i="43"/>
  <c r="O132" i="43"/>
  <c r="P132" i="43"/>
  <c r="R132" i="43"/>
  <c r="S132" i="43"/>
  <c r="V132" i="43"/>
  <c r="W132" i="43"/>
  <c r="X132" i="43"/>
  <c r="Y132" i="43"/>
  <c r="Z132" i="43"/>
  <c r="AA132" i="43"/>
  <c r="K133" i="43"/>
  <c r="L133" i="43"/>
  <c r="Q133" i="43" s="1"/>
  <c r="T133" i="43"/>
  <c r="K134" i="43"/>
  <c r="L134" i="43"/>
  <c r="U134" i="43" s="1"/>
  <c r="T134" i="43"/>
  <c r="K135" i="43"/>
  <c r="L135" i="43"/>
  <c r="I135" i="43" s="1"/>
  <c r="T135" i="43"/>
  <c r="G136" i="43"/>
  <c r="H136" i="43"/>
  <c r="J136" i="43"/>
  <c r="M136" i="43"/>
  <c r="N136" i="43"/>
  <c r="O136" i="43"/>
  <c r="P136" i="43"/>
  <c r="R136" i="43"/>
  <c r="S136" i="43"/>
  <c r="V136" i="43"/>
  <c r="W136" i="43"/>
  <c r="X136" i="43"/>
  <c r="Y136" i="43"/>
  <c r="Z136" i="43"/>
  <c r="AA136" i="43"/>
  <c r="K137" i="43"/>
  <c r="L137" i="43"/>
  <c r="I137" i="43" s="1"/>
  <c r="T137" i="43"/>
  <c r="I138" i="43"/>
  <c r="K138" i="43"/>
  <c r="L138" i="43"/>
  <c r="U138" i="43" s="1"/>
  <c r="Q138" i="43"/>
  <c r="T138" i="43"/>
  <c r="K139" i="43"/>
  <c r="L139" i="43"/>
  <c r="I139" i="43" s="1"/>
  <c r="T139" i="43"/>
  <c r="G140" i="43"/>
  <c r="H140" i="43"/>
  <c r="J140" i="43"/>
  <c r="M140" i="43"/>
  <c r="N140" i="43"/>
  <c r="O140" i="43"/>
  <c r="P140" i="43"/>
  <c r="R140" i="43"/>
  <c r="S140" i="43"/>
  <c r="V140" i="43"/>
  <c r="W140" i="43"/>
  <c r="X140" i="43"/>
  <c r="Y140" i="43"/>
  <c r="Z140" i="43"/>
  <c r="AA140" i="43"/>
  <c r="K141" i="43"/>
  <c r="L141" i="43"/>
  <c r="Q141" i="43" s="1"/>
  <c r="T141" i="43"/>
  <c r="K142" i="43"/>
  <c r="L142" i="43"/>
  <c r="I142" i="43" s="1"/>
  <c r="T142" i="43"/>
  <c r="U142" i="43"/>
  <c r="K143" i="43"/>
  <c r="L143" i="43"/>
  <c r="I143" i="43" s="1"/>
  <c r="T143" i="43"/>
  <c r="G144" i="43"/>
  <c r="H144" i="43"/>
  <c r="J144" i="43"/>
  <c r="M144" i="43"/>
  <c r="N144" i="43"/>
  <c r="O144" i="43"/>
  <c r="P144" i="43"/>
  <c r="R144" i="43"/>
  <c r="S144" i="43"/>
  <c r="V144" i="43"/>
  <c r="W144" i="43"/>
  <c r="X144" i="43"/>
  <c r="Y144" i="43"/>
  <c r="Z144" i="43"/>
  <c r="AA144" i="43"/>
  <c r="K145" i="43"/>
  <c r="L145" i="43"/>
  <c r="T145" i="43"/>
  <c r="K146" i="43"/>
  <c r="L146" i="43"/>
  <c r="I146" i="43" s="1"/>
  <c r="T146" i="43"/>
  <c r="I147" i="43"/>
  <c r="K147" i="43"/>
  <c r="L147" i="43"/>
  <c r="Q147" i="43" s="1"/>
  <c r="T147" i="43"/>
  <c r="G148" i="43"/>
  <c r="H148" i="43"/>
  <c r="J148" i="43"/>
  <c r="M148" i="43"/>
  <c r="N148" i="43"/>
  <c r="O148" i="43"/>
  <c r="P148" i="43"/>
  <c r="R148" i="43"/>
  <c r="S148" i="43"/>
  <c r="V148" i="43"/>
  <c r="W148" i="43"/>
  <c r="X148" i="43"/>
  <c r="Y148" i="43"/>
  <c r="Z148" i="43"/>
  <c r="AA148" i="43"/>
  <c r="K149" i="43"/>
  <c r="L149" i="43"/>
  <c r="I149" i="43" s="1"/>
  <c r="T149" i="43"/>
  <c r="K150" i="43"/>
  <c r="L150" i="43"/>
  <c r="I150" i="43" s="1"/>
  <c r="T150" i="43"/>
  <c r="K151" i="43"/>
  <c r="L151" i="43"/>
  <c r="I151" i="43" s="1"/>
  <c r="T151" i="43"/>
  <c r="U151" i="43"/>
  <c r="G152" i="43"/>
  <c r="H152" i="43"/>
  <c r="J152" i="43"/>
  <c r="M152" i="43"/>
  <c r="N152" i="43"/>
  <c r="O152" i="43"/>
  <c r="P152" i="43"/>
  <c r="R152" i="43"/>
  <c r="S152" i="43"/>
  <c r="V152" i="43"/>
  <c r="W152" i="43"/>
  <c r="X152" i="43"/>
  <c r="Y152" i="43"/>
  <c r="Z152" i="43"/>
  <c r="AA152" i="43"/>
  <c r="K153" i="43"/>
  <c r="L153" i="43"/>
  <c r="I153" i="43" s="1"/>
  <c r="T153" i="43"/>
  <c r="K154" i="43"/>
  <c r="L154" i="43"/>
  <c r="U154" i="43" s="1"/>
  <c r="Q154" i="43"/>
  <c r="T154" i="43"/>
  <c r="K155" i="43"/>
  <c r="L155" i="43"/>
  <c r="T155" i="43"/>
  <c r="G156" i="43"/>
  <c r="H156" i="43"/>
  <c r="J156" i="43"/>
  <c r="M156" i="43"/>
  <c r="N156" i="43"/>
  <c r="O156" i="43"/>
  <c r="P156" i="43"/>
  <c r="R156" i="43"/>
  <c r="S156" i="43"/>
  <c r="V156" i="43"/>
  <c r="W156" i="43"/>
  <c r="X156" i="43"/>
  <c r="Y156" i="43"/>
  <c r="Z156" i="43"/>
  <c r="AA156" i="43"/>
  <c r="K157" i="43"/>
  <c r="L157" i="43"/>
  <c r="I157" i="43" s="1"/>
  <c r="T157" i="43"/>
  <c r="K158" i="43"/>
  <c r="L158" i="43"/>
  <c r="Q158" i="43" s="1"/>
  <c r="T158" i="43"/>
  <c r="K159" i="43"/>
  <c r="L159" i="43"/>
  <c r="U159" i="43" s="1"/>
  <c r="Q159" i="43"/>
  <c r="T159" i="43"/>
  <c r="G160" i="43"/>
  <c r="H160" i="43"/>
  <c r="J160" i="43"/>
  <c r="M160" i="43"/>
  <c r="N160" i="43"/>
  <c r="O160" i="43"/>
  <c r="P160" i="43"/>
  <c r="R160" i="43"/>
  <c r="S160" i="43"/>
  <c r="V160" i="43"/>
  <c r="W160" i="43"/>
  <c r="X160" i="43"/>
  <c r="Y160" i="43"/>
  <c r="Z160" i="43"/>
  <c r="AA160" i="43"/>
  <c r="K161" i="43"/>
  <c r="L161" i="43"/>
  <c r="Q161" i="43" s="1"/>
  <c r="T161" i="43"/>
  <c r="K162" i="43"/>
  <c r="L162" i="43"/>
  <c r="T162" i="43"/>
  <c r="K163" i="43"/>
  <c r="L163" i="43"/>
  <c r="U163" i="43" s="1"/>
  <c r="T163" i="43"/>
  <c r="G164" i="43"/>
  <c r="H164" i="43"/>
  <c r="J164" i="43"/>
  <c r="M164" i="43"/>
  <c r="N164" i="43"/>
  <c r="O164" i="43"/>
  <c r="P164" i="43"/>
  <c r="R164" i="43"/>
  <c r="S164" i="43"/>
  <c r="V164" i="43"/>
  <c r="W164" i="43"/>
  <c r="X164" i="43"/>
  <c r="Y164" i="43"/>
  <c r="Z164" i="43"/>
  <c r="AA164" i="43"/>
  <c r="K165" i="43"/>
  <c r="L165" i="43"/>
  <c r="Q165" i="43" s="1"/>
  <c r="T165" i="43"/>
  <c r="K166" i="43"/>
  <c r="L166" i="43"/>
  <c r="T166" i="43"/>
  <c r="K167" i="43"/>
  <c r="L167" i="43"/>
  <c r="I167" i="43" s="1"/>
  <c r="T167" i="43"/>
  <c r="G168" i="43"/>
  <c r="H168" i="43"/>
  <c r="J168" i="43"/>
  <c r="M168" i="43"/>
  <c r="N168" i="43"/>
  <c r="O168" i="43"/>
  <c r="P168" i="43"/>
  <c r="R168" i="43"/>
  <c r="S168" i="43"/>
  <c r="V168" i="43"/>
  <c r="W168" i="43"/>
  <c r="X168" i="43"/>
  <c r="Y168" i="43"/>
  <c r="Z168" i="43"/>
  <c r="AA168" i="43"/>
  <c r="K169" i="43"/>
  <c r="L169" i="43"/>
  <c r="T169" i="43"/>
  <c r="K170" i="43"/>
  <c r="L170" i="43"/>
  <c r="U170" i="43" s="1"/>
  <c r="T170" i="43"/>
  <c r="K171" i="43"/>
  <c r="L171" i="43"/>
  <c r="I171" i="43" s="1"/>
  <c r="T171" i="43"/>
  <c r="G172" i="43"/>
  <c r="H172" i="43"/>
  <c r="J172" i="43"/>
  <c r="K172" i="43" s="1"/>
  <c r="M172" i="43"/>
  <c r="N172" i="43"/>
  <c r="O172" i="43"/>
  <c r="P172" i="43"/>
  <c r="R172" i="43"/>
  <c r="S172" i="43"/>
  <c r="V172" i="43"/>
  <c r="W172" i="43"/>
  <c r="X172" i="43"/>
  <c r="Y172" i="43"/>
  <c r="Z172" i="43"/>
  <c r="AA172" i="43"/>
  <c r="K173" i="43"/>
  <c r="L173" i="43"/>
  <c r="U173" i="43" s="1"/>
  <c r="T173" i="43"/>
  <c r="K174" i="43"/>
  <c r="L174" i="43"/>
  <c r="I174" i="43" s="1"/>
  <c r="Q174" i="43"/>
  <c r="T174" i="43"/>
  <c r="K175" i="43"/>
  <c r="L175" i="43"/>
  <c r="I175" i="43" s="1"/>
  <c r="T175" i="43"/>
  <c r="G176" i="43"/>
  <c r="H176" i="43"/>
  <c r="J176" i="43"/>
  <c r="M176" i="43"/>
  <c r="N176" i="43"/>
  <c r="O176" i="43"/>
  <c r="P176" i="43"/>
  <c r="R176" i="43"/>
  <c r="S176" i="43"/>
  <c r="V176" i="43"/>
  <c r="W176" i="43"/>
  <c r="X176" i="43"/>
  <c r="Y176" i="43"/>
  <c r="Z176" i="43"/>
  <c r="AA176" i="43"/>
  <c r="K177" i="43"/>
  <c r="L177" i="43"/>
  <c r="T177" i="43"/>
  <c r="K178" i="43"/>
  <c r="L178" i="43"/>
  <c r="I178" i="43" s="1"/>
  <c r="T178" i="43"/>
  <c r="K179" i="43"/>
  <c r="L179" i="43"/>
  <c r="I179" i="43" s="1"/>
  <c r="T179" i="43"/>
  <c r="U179" i="43"/>
  <c r="G180" i="43"/>
  <c r="K180" i="43" s="1"/>
  <c r="H180" i="43"/>
  <c r="J180" i="43"/>
  <c r="M180" i="43"/>
  <c r="N180" i="43"/>
  <c r="O180" i="43"/>
  <c r="P180" i="43"/>
  <c r="R180" i="43"/>
  <c r="S180" i="43"/>
  <c r="V180" i="43"/>
  <c r="W180" i="43"/>
  <c r="X180" i="43"/>
  <c r="Y180" i="43"/>
  <c r="Z180" i="43"/>
  <c r="AA180" i="43"/>
  <c r="K181" i="43"/>
  <c r="L181" i="43"/>
  <c r="T181" i="43"/>
  <c r="K182" i="43"/>
  <c r="L182" i="43"/>
  <c r="I182" i="43" s="1"/>
  <c r="T182" i="43"/>
  <c r="U182" i="43"/>
  <c r="I183" i="43"/>
  <c r="K183" i="43"/>
  <c r="L183" i="43"/>
  <c r="Q183" i="43" s="1"/>
  <c r="T183" i="43"/>
  <c r="G184" i="43"/>
  <c r="H184" i="43"/>
  <c r="J184" i="43"/>
  <c r="M184" i="43"/>
  <c r="N184" i="43"/>
  <c r="O184" i="43"/>
  <c r="P184" i="43"/>
  <c r="R184" i="43"/>
  <c r="S184" i="43"/>
  <c r="V184" i="43"/>
  <c r="W184" i="43"/>
  <c r="X184" i="43"/>
  <c r="Y184" i="43"/>
  <c r="Z184" i="43"/>
  <c r="AA184" i="43"/>
  <c r="K185" i="43"/>
  <c r="L185" i="43"/>
  <c r="I185" i="43" s="1"/>
  <c r="T185" i="43"/>
  <c r="K186" i="43"/>
  <c r="L186" i="43"/>
  <c r="Q186" i="43" s="1"/>
  <c r="T186" i="43"/>
  <c r="K187" i="43"/>
  <c r="L187" i="43"/>
  <c r="T187" i="43"/>
  <c r="H100" i="43"/>
  <c r="G7" i="43"/>
  <c r="H7" i="43"/>
  <c r="J7" i="43"/>
  <c r="J93" i="43" s="1"/>
  <c r="M7" i="43"/>
  <c r="N7" i="43"/>
  <c r="O7" i="43"/>
  <c r="P7" i="43"/>
  <c r="R7" i="43"/>
  <c r="S7" i="43"/>
  <c r="V7" i="43"/>
  <c r="V93" i="43" s="1"/>
  <c r="W7" i="43"/>
  <c r="X7" i="43"/>
  <c r="Y7" i="43"/>
  <c r="K8" i="43"/>
  <c r="L8" i="43"/>
  <c r="U8" i="43" s="1"/>
  <c r="T8" i="43"/>
  <c r="I9" i="43"/>
  <c r="K9" i="43"/>
  <c r="Q9" i="43"/>
  <c r="T9" i="43"/>
  <c r="U9" i="43"/>
  <c r="K10" i="43"/>
  <c r="L10" i="43"/>
  <c r="I10" i="43" s="1"/>
  <c r="Q10" i="43"/>
  <c r="T10" i="43"/>
  <c r="U10" i="43"/>
  <c r="G11" i="43"/>
  <c r="G93" i="43" s="1"/>
  <c r="H11" i="43"/>
  <c r="J11" i="43"/>
  <c r="M11" i="43"/>
  <c r="N11" i="43"/>
  <c r="O11" i="43"/>
  <c r="P11" i="43"/>
  <c r="R11" i="43"/>
  <c r="S11" i="43"/>
  <c r="S93" i="43" s="1"/>
  <c r="V11" i="43"/>
  <c r="W11" i="43"/>
  <c r="X11" i="43"/>
  <c r="Y11" i="43"/>
  <c r="K12" i="43"/>
  <c r="L12" i="43"/>
  <c r="Q12" i="43" s="1"/>
  <c r="T12" i="43"/>
  <c r="I13" i="43"/>
  <c r="K13" i="43"/>
  <c r="Q13" i="43"/>
  <c r="T13" i="43"/>
  <c r="U13" i="43"/>
  <c r="K14" i="43"/>
  <c r="L14" i="43"/>
  <c r="I14" i="43" s="1"/>
  <c r="T14" i="43"/>
  <c r="G15" i="43"/>
  <c r="K15" i="43" s="1"/>
  <c r="H15" i="43"/>
  <c r="J15" i="43"/>
  <c r="M15" i="43"/>
  <c r="N15" i="43"/>
  <c r="O15" i="43"/>
  <c r="P15" i="43"/>
  <c r="R15" i="43"/>
  <c r="S15" i="43"/>
  <c r="V15" i="43"/>
  <c r="W15" i="43"/>
  <c r="X15" i="43"/>
  <c r="Y15" i="43"/>
  <c r="K16" i="43"/>
  <c r="L16" i="43"/>
  <c r="Q16" i="43" s="1"/>
  <c r="T16" i="43"/>
  <c r="I17" i="43"/>
  <c r="K17" i="43"/>
  <c r="Q17" i="43"/>
  <c r="T17" i="43"/>
  <c r="U17" i="43"/>
  <c r="K18" i="43"/>
  <c r="L18" i="43"/>
  <c r="U18" i="43" s="1"/>
  <c r="Q18" i="43"/>
  <c r="T18" i="43"/>
  <c r="G19" i="43"/>
  <c r="H19" i="43"/>
  <c r="J19" i="43"/>
  <c r="K19" i="43" s="1"/>
  <c r="M19" i="43"/>
  <c r="N19" i="43"/>
  <c r="O19" i="43"/>
  <c r="P19" i="43"/>
  <c r="R19" i="43"/>
  <c r="S19" i="43"/>
  <c r="V19" i="43"/>
  <c r="W19" i="43"/>
  <c r="X19" i="43"/>
  <c r="Y19" i="43"/>
  <c r="K20" i="43"/>
  <c r="L20" i="43"/>
  <c r="I20" i="43" s="1"/>
  <c r="T20" i="43"/>
  <c r="I21" i="43"/>
  <c r="K21" i="43"/>
  <c r="Q21" i="43"/>
  <c r="T21" i="43"/>
  <c r="U21" i="43"/>
  <c r="K22" i="43"/>
  <c r="L22" i="43"/>
  <c r="I22" i="43" s="1"/>
  <c r="T22" i="43"/>
  <c r="U22" i="43"/>
  <c r="G23" i="43"/>
  <c r="H23" i="43"/>
  <c r="J23" i="43"/>
  <c r="M23" i="43"/>
  <c r="N23" i="43"/>
  <c r="O23" i="43"/>
  <c r="P23" i="43"/>
  <c r="R23" i="43"/>
  <c r="S23" i="43"/>
  <c r="V23" i="43"/>
  <c r="W23" i="43"/>
  <c r="X23" i="43"/>
  <c r="Y23" i="43"/>
  <c r="K24" i="43"/>
  <c r="L24" i="43"/>
  <c r="Q24" i="43"/>
  <c r="T24" i="43"/>
  <c r="I25" i="43"/>
  <c r="K25" i="43"/>
  <c r="Q25" i="43"/>
  <c r="T25" i="43"/>
  <c r="U25" i="43"/>
  <c r="K26" i="43"/>
  <c r="L26" i="43"/>
  <c r="Q26" i="43" s="1"/>
  <c r="T26" i="43"/>
  <c r="G27" i="43"/>
  <c r="H27" i="43"/>
  <c r="J27" i="43"/>
  <c r="M27" i="43"/>
  <c r="N27" i="43"/>
  <c r="O27" i="43"/>
  <c r="P27" i="43"/>
  <c r="R27" i="43"/>
  <c r="S27" i="43"/>
  <c r="V27" i="43"/>
  <c r="W27" i="43"/>
  <c r="X27" i="43"/>
  <c r="Y27" i="43"/>
  <c r="K28" i="43"/>
  <c r="L28" i="43"/>
  <c r="Q28" i="43" s="1"/>
  <c r="T28" i="43"/>
  <c r="I29" i="43"/>
  <c r="K29" i="43"/>
  <c r="Q29" i="43"/>
  <c r="T29" i="43"/>
  <c r="U29" i="43"/>
  <c r="K30" i="43"/>
  <c r="L30" i="43"/>
  <c r="I30" i="43" s="1"/>
  <c r="Q30" i="43"/>
  <c r="T30" i="43"/>
  <c r="G31" i="43"/>
  <c r="H31" i="43"/>
  <c r="J31" i="43"/>
  <c r="M31" i="43"/>
  <c r="N31" i="43"/>
  <c r="O31" i="43"/>
  <c r="P31" i="43"/>
  <c r="R31" i="43"/>
  <c r="S31" i="43"/>
  <c r="V31" i="43"/>
  <c r="W31" i="43"/>
  <c r="X31" i="43"/>
  <c r="Y31" i="43"/>
  <c r="K32" i="43"/>
  <c r="L32" i="43"/>
  <c r="Q32" i="43"/>
  <c r="T32" i="43"/>
  <c r="I33" i="43"/>
  <c r="K33" i="43"/>
  <c r="Q33" i="43"/>
  <c r="T33" i="43"/>
  <c r="U33" i="43"/>
  <c r="K34" i="43"/>
  <c r="L34" i="43"/>
  <c r="U34" i="43" s="1"/>
  <c r="Q34" i="43"/>
  <c r="T34" i="43"/>
  <c r="G35" i="43"/>
  <c r="H35" i="43"/>
  <c r="J35" i="43"/>
  <c r="M35" i="43"/>
  <c r="N35" i="43"/>
  <c r="O35" i="43"/>
  <c r="P35" i="43"/>
  <c r="R35" i="43"/>
  <c r="S35" i="43"/>
  <c r="V35" i="43"/>
  <c r="W35" i="43"/>
  <c r="X35" i="43"/>
  <c r="Y35" i="43"/>
  <c r="I36" i="43"/>
  <c r="K36" i="43"/>
  <c r="L36" i="43"/>
  <c r="Q36" i="43" s="1"/>
  <c r="T36" i="43"/>
  <c r="I37" i="43"/>
  <c r="K37" i="43"/>
  <c r="Q37" i="43"/>
  <c r="T37" i="43"/>
  <c r="U37" i="43"/>
  <c r="K38" i="43"/>
  <c r="L38" i="43"/>
  <c r="I38" i="43" s="1"/>
  <c r="Q38" i="43"/>
  <c r="T38" i="43"/>
  <c r="U38" i="43"/>
  <c r="G39" i="43"/>
  <c r="H39" i="43"/>
  <c r="Z39" i="43" s="1"/>
  <c r="J39" i="43"/>
  <c r="M39" i="43"/>
  <c r="L39" i="43" s="1"/>
  <c r="N39" i="43"/>
  <c r="O39" i="43"/>
  <c r="P39" i="43"/>
  <c r="R39" i="43"/>
  <c r="S39" i="43"/>
  <c r="V39" i="43"/>
  <c r="W39" i="43"/>
  <c r="X39" i="43"/>
  <c r="Y39" i="43"/>
  <c r="K40" i="43"/>
  <c r="L40" i="43"/>
  <c r="Q40" i="43" s="1"/>
  <c r="T40" i="43"/>
  <c r="I41" i="43"/>
  <c r="K41" i="43"/>
  <c r="Q41" i="43"/>
  <c r="T41" i="43"/>
  <c r="U41" i="43"/>
  <c r="K42" i="43"/>
  <c r="L42" i="43"/>
  <c r="U42" i="43" s="1"/>
  <c r="Q42" i="43"/>
  <c r="T42" i="43"/>
  <c r="G43" i="43"/>
  <c r="H43" i="43"/>
  <c r="J43" i="43"/>
  <c r="M43" i="43"/>
  <c r="L43" i="43" s="1"/>
  <c r="N43" i="43"/>
  <c r="O43" i="43"/>
  <c r="P43" i="43"/>
  <c r="R43" i="43"/>
  <c r="S43" i="43"/>
  <c r="V43" i="43"/>
  <c r="W43" i="43"/>
  <c r="X43" i="43"/>
  <c r="Y43" i="43"/>
  <c r="K44" i="43"/>
  <c r="L44" i="43"/>
  <c r="U44" i="43" s="1"/>
  <c r="Q44" i="43"/>
  <c r="T44" i="43"/>
  <c r="I45" i="43"/>
  <c r="K45" i="43"/>
  <c r="Q45" i="43"/>
  <c r="T45" i="43"/>
  <c r="U45" i="43"/>
  <c r="K46" i="43"/>
  <c r="L46" i="43"/>
  <c r="I46" i="43" s="1"/>
  <c r="T46" i="43"/>
  <c r="U46" i="43"/>
  <c r="G47" i="43"/>
  <c r="H47" i="43"/>
  <c r="J47" i="43"/>
  <c r="M47" i="43"/>
  <c r="N47" i="43"/>
  <c r="O47" i="43"/>
  <c r="P47" i="43"/>
  <c r="R47" i="43"/>
  <c r="S47" i="43"/>
  <c r="V47" i="43"/>
  <c r="W47" i="43"/>
  <c r="X47" i="43"/>
  <c r="Y47" i="43"/>
  <c r="K48" i="43"/>
  <c r="L48" i="43"/>
  <c r="Q48" i="43" s="1"/>
  <c r="T48" i="43"/>
  <c r="I49" i="43"/>
  <c r="K49" i="43"/>
  <c r="Q49" i="43"/>
  <c r="T49" i="43"/>
  <c r="U49" i="43"/>
  <c r="K50" i="43"/>
  <c r="L50" i="43"/>
  <c r="Q50" i="43" s="1"/>
  <c r="T50" i="43"/>
  <c r="U50" i="43"/>
  <c r="G51" i="43"/>
  <c r="H51" i="43"/>
  <c r="J51" i="43"/>
  <c r="M51" i="43"/>
  <c r="N51" i="43"/>
  <c r="O51" i="43"/>
  <c r="P51" i="43"/>
  <c r="R51" i="43"/>
  <c r="S51" i="43"/>
  <c r="V51" i="43"/>
  <c r="W51" i="43"/>
  <c r="X51" i="43"/>
  <c r="Y51" i="43"/>
  <c r="K52" i="43"/>
  <c r="L52" i="43"/>
  <c r="I52" i="43" s="1"/>
  <c r="Q52" i="43"/>
  <c r="T52" i="43"/>
  <c r="I53" i="43"/>
  <c r="K53" i="43"/>
  <c r="Q53" i="43"/>
  <c r="T53" i="43"/>
  <c r="U53" i="43"/>
  <c r="K54" i="43"/>
  <c r="L54" i="43"/>
  <c r="I54" i="43" s="1"/>
  <c r="T54" i="43"/>
  <c r="G55" i="43"/>
  <c r="H55" i="43"/>
  <c r="J55" i="43"/>
  <c r="M55" i="43"/>
  <c r="N55" i="43"/>
  <c r="O55" i="43"/>
  <c r="P55" i="43"/>
  <c r="R55" i="43"/>
  <c r="S55" i="43"/>
  <c r="V55" i="43"/>
  <c r="W55" i="43"/>
  <c r="X55" i="43"/>
  <c r="Y55" i="43"/>
  <c r="K56" i="43"/>
  <c r="L56" i="43"/>
  <c r="T56" i="43"/>
  <c r="I57" i="43"/>
  <c r="K57" i="43"/>
  <c r="Q57" i="43"/>
  <c r="T57" i="43"/>
  <c r="U57" i="43"/>
  <c r="I58" i="43"/>
  <c r="K58" i="43"/>
  <c r="L58" i="43"/>
  <c r="Q58" i="43"/>
  <c r="T58" i="43"/>
  <c r="U58" i="43"/>
  <c r="G59" i="43"/>
  <c r="H59" i="43"/>
  <c r="J59" i="43"/>
  <c r="M59" i="43"/>
  <c r="N59" i="43"/>
  <c r="O59" i="43"/>
  <c r="P59" i="43"/>
  <c r="R59" i="43"/>
  <c r="S59" i="43"/>
  <c r="V59" i="43"/>
  <c r="W59" i="43"/>
  <c r="X59" i="43"/>
  <c r="Y59" i="43"/>
  <c r="K60" i="43"/>
  <c r="L60" i="43"/>
  <c r="I60" i="43" s="1"/>
  <c r="T60" i="43"/>
  <c r="I61" i="43"/>
  <c r="K61" i="43"/>
  <c r="Q61" i="43"/>
  <c r="T61" i="43"/>
  <c r="U61" i="43"/>
  <c r="K62" i="43"/>
  <c r="L62" i="43"/>
  <c r="I62" i="43" s="1"/>
  <c r="T62" i="43"/>
  <c r="G63" i="43"/>
  <c r="H63" i="43"/>
  <c r="J63" i="43"/>
  <c r="M63" i="43"/>
  <c r="N63" i="43"/>
  <c r="O63" i="43"/>
  <c r="P63" i="43"/>
  <c r="R63" i="43"/>
  <c r="S63" i="43"/>
  <c r="V63" i="43"/>
  <c r="W63" i="43"/>
  <c r="X63" i="43"/>
  <c r="Y63" i="43"/>
  <c r="K64" i="43"/>
  <c r="L64" i="43"/>
  <c r="Q64" i="43" s="1"/>
  <c r="T64" i="43"/>
  <c r="I65" i="43"/>
  <c r="K65" i="43"/>
  <c r="Q65" i="43"/>
  <c r="T65" i="43"/>
  <c r="U65" i="43"/>
  <c r="K66" i="43"/>
  <c r="L66" i="43"/>
  <c r="I66" i="43" s="1"/>
  <c r="Q66" i="43"/>
  <c r="T66" i="43"/>
  <c r="U66" i="43"/>
  <c r="G67" i="43"/>
  <c r="H67" i="43"/>
  <c r="Z67" i="43" s="1"/>
  <c r="J67" i="43"/>
  <c r="M67" i="43"/>
  <c r="L67" i="43" s="1"/>
  <c r="N67" i="43"/>
  <c r="O67" i="43"/>
  <c r="P67" i="43"/>
  <c r="Q67" i="43" s="1"/>
  <c r="R67" i="43"/>
  <c r="S67" i="43"/>
  <c r="V67" i="43"/>
  <c r="W67" i="43"/>
  <c r="X67" i="43"/>
  <c r="Y67" i="43"/>
  <c r="K68" i="43"/>
  <c r="L68" i="43"/>
  <c r="Q68" i="43" s="1"/>
  <c r="T68" i="43"/>
  <c r="I69" i="43"/>
  <c r="K69" i="43"/>
  <c r="Q69" i="43"/>
  <c r="T69" i="43"/>
  <c r="U69" i="43"/>
  <c r="K70" i="43"/>
  <c r="L70" i="43"/>
  <c r="I70" i="43" s="1"/>
  <c r="Q70" i="43"/>
  <c r="T70" i="43"/>
  <c r="G71" i="43"/>
  <c r="H71" i="43"/>
  <c r="Z71" i="43" s="1"/>
  <c r="J71" i="43"/>
  <c r="M71" i="43"/>
  <c r="N71" i="43"/>
  <c r="T71" i="43" s="1"/>
  <c r="O71" i="43"/>
  <c r="P71" i="43"/>
  <c r="R71" i="43"/>
  <c r="S71" i="43"/>
  <c r="V71" i="43"/>
  <c r="W71" i="43"/>
  <c r="X71" i="43"/>
  <c r="Y71" i="43"/>
  <c r="K72" i="43"/>
  <c r="L72" i="43"/>
  <c r="Q72" i="43" s="1"/>
  <c r="T72" i="43"/>
  <c r="I73" i="43"/>
  <c r="K73" i="43"/>
  <c r="Q73" i="43"/>
  <c r="T73" i="43"/>
  <c r="U73" i="43"/>
  <c r="K74" i="43"/>
  <c r="L74" i="43"/>
  <c r="U74" i="43" s="1"/>
  <c r="T74" i="43"/>
  <c r="G75" i="43"/>
  <c r="H75" i="43"/>
  <c r="J75" i="43"/>
  <c r="M75" i="43"/>
  <c r="N75" i="43"/>
  <c r="O75" i="43"/>
  <c r="P75" i="43"/>
  <c r="R75" i="43"/>
  <c r="S75" i="43"/>
  <c r="V75" i="43"/>
  <c r="W75" i="43"/>
  <c r="X75" i="43"/>
  <c r="Y75" i="43"/>
  <c r="K76" i="43"/>
  <c r="L76" i="43"/>
  <c r="I76" i="43" s="1"/>
  <c r="Q76" i="43"/>
  <c r="T76" i="43"/>
  <c r="I77" i="43"/>
  <c r="K77" i="43"/>
  <c r="Q77" i="43"/>
  <c r="T77" i="43"/>
  <c r="U77" i="43"/>
  <c r="K78" i="43"/>
  <c r="L78" i="43"/>
  <c r="I78" i="43" s="1"/>
  <c r="T78" i="43"/>
  <c r="U78" i="43"/>
  <c r="G79" i="43"/>
  <c r="H79" i="43"/>
  <c r="J79" i="43"/>
  <c r="M79" i="43"/>
  <c r="N79" i="43"/>
  <c r="O79" i="43"/>
  <c r="P79" i="43"/>
  <c r="R79" i="43"/>
  <c r="S79" i="43"/>
  <c r="V79" i="43"/>
  <c r="W79" i="43"/>
  <c r="X79" i="43"/>
  <c r="Y79" i="43"/>
  <c r="K80" i="43"/>
  <c r="L80" i="43"/>
  <c r="Q80" i="43" s="1"/>
  <c r="T80" i="43"/>
  <c r="I81" i="43"/>
  <c r="K81" i="43"/>
  <c r="Q81" i="43"/>
  <c r="T81" i="43"/>
  <c r="U81" i="43"/>
  <c r="L82" i="43"/>
  <c r="I82" i="43" s="1"/>
  <c r="Q82" i="43"/>
  <c r="T82" i="43"/>
  <c r="U82" i="43"/>
  <c r="G83" i="43"/>
  <c r="H83" i="43"/>
  <c r="J83" i="43"/>
  <c r="M83" i="43"/>
  <c r="N83" i="43"/>
  <c r="O83" i="43"/>
  <c r="P83" i="43"/>
  <c r="R83" i="43"/>
  <c r="R93" i="43" s="1"/>
  <c r="S83" i="43"/>
  <c r="V83" i="43"/>
  <c r="W83" i="43"/>
  <c r="X83" i="43"/>
  <c r="Y83" i="43"/>
  <c r="K84" i="43"/>
  <c r="L84" i="43"/>
  <c r="U84" i="43" s="1"/>
  <c r="T84" i="43"/>
  <c r="I85" i="43"/>
  <c r="K85" i="43"/>
  <c r="Q85" i="43"/>
  <c r="T85" i="43"/>
  <c r="U85" i="43"/>
  <c r="K86" i="43"/>
  <c r="L86" i="43"/>
  <c r="I86" i="43" s="1"/>
  <c r="T86" i="43"/>
  <c r="G87" i="43"/>
  <c r="H87" i="43"/>
  <c r="J87" i="43"/>
  <c r="M87" i="43"/>
  <c r="N87" i="43"/>
  <c r="O87" i="43"/>
  <c r="P87" i="43"/>
  <c r="R87" i="43"/>
  <c r="S87" i="43"/>
  <c r="V87" i="43"/>
  <c r="W87" i="43"/>
  <c r="X87" i="43"/>
  <c r="Y87" i="43"/>
  <c r="K88" i="43"/>
  <c r="L88" i="43"/>
  <c r="Q88" i="43" s="1"/>
  <c r="T88" i="43"/>
  <c r="I89" i="43"/>
  <c r="K89" i="43"/>
  <c r="Q89" i="43"/>
  <c r="T89" i="43"/>
  <c r="U89" i="43"/>
  <c r="K90" i="43"/>
  <c r="L90" i="43"/>
  <c r="U90" i="43" s="1"/>
  <c r="T90" i="43"/>
  <c r="T103" i="43"/>
  <c r="L103" i="43"/>
  <c r="U103" i="43" s="1"/>
  <c r="K103" i="43"/>
  <c r="T102" i="43"/>
  <c r="L102" i="43"/>
  <c r="Q102" i="43" s="1"/>
  <c r="K102" i="43"/>
  <c r="T101" i="43"/>
  <c r="L101" i="43"/>
  <c r="I101" i="43" s="1"/>
  <c r="K101" i="43"/>
  <c r="AA100" i="43"/>
  <c r="Z100" i="43"/>
  <c r="Y100" i="43"/>
  <c r="X100" i="43"/>
  <c r="W100" i="43"/>
  <c r="V100" i="43"/>
  <c r="S100" i="43"/>
  <c r="R100" i="43"/>
  <c r="P100" i="43"/>
  <c r="O100" i="43"/>
  <c r="N100" i="43"/>
  <c r="M100" i="43"/>
  <c r="J100" i="43"/>
  <c r="G100" i="43"/>
  <c r="Z43" i="43"/>
  <c r="T6" i="43"/>
  <c r="L6" i="43"/>
  <c r="I6" i="43" s="1"/>
  <c r="K6" i="43"/>
  <c r="U5" i="43"/>
  <c r="T5" i="43"/>
  <c r="Q5" i="43"/>
  <c r="K5" i="43"/>
  <c r="I5" i="43"/>
  <c r="T4" i="43"/>
  <c r="L4" i="43"/>
  <c r="Q4" i="43" s="1"/>
  <c r="K4" i="43"/>
  <c r="AD3" i="43"/>
  <c r="AB3" i="43"/>
  <c r="Y3" i="43"/>
  <c r="Y93" i="43" s="1"/>
  <c r="X3" i="43"/>
  <c r="X93" i="43" s="1"/>
  <c r="W3" i="43"/>
  <c r="W93" i="43" s="1"/>
  <c r="V3" i="43"/>
  <c r="S3" i="43"/>
  <c r="R3" i="43"/>
  <c r="P3" i="43"/>
  <c r="P93" i="43" s="1"/>
  <c r="O3" i="43"/>
  <c r="O93" i="43" s="1"/>
  <c r="N3" i="43"/>
  <c r="N93" i="43" s="1"/>
  <c r="M3" i="43"/>
  <c r="M93" i="43" s="1"/>
  <c r="J3" i="43"/>
  <c r="H3" i="43"/>
  <c r="Z3" i="43" s="1"/>
  <c r="G3" i="43"/>
  <c r="I5" i="34"/>
  <c r="I9" i="34"/>
  <c r="I13" i="34"/>
  <c r="I17" i="34"/>
  <c r="I21" i="34"/>
  <c r="I25" i="34"/>
  <c r="I29" i="34"/>
  <c r="I33" i="34"/>
  <c r="I37" i="34"/>
  <c r="I41" i="34"/>
  <c r="I45" i="34"/>
  <c r="I49" i="34"/>
  <c r="I53" i="34"/>
  <c r="I57" i="34"/>
  <c r="I61" i="34"/>
  <c r="I65" i="34"/>
  <c r="I69" i="34"/>
  <c r="I73" i="34"/>
  <c r="I77" i="34"/>
  <c r="I81" i="34"/>
  <c r="I85" i="34"/>
  <c r="I89" i="34"/>
  <c r="I93" i="34"/>
  <c r="I97" i="34"/>
  <c r="I101" i="34"/>
  <c r="I105" i="34"/>
  <c r="I109" i="34"/>
  <c r="I113" i="34"/>
  <c r="I117" i="34"/>
  <c r="I121" i="34"/>
  <c r="I125" i="34"/>
  <c r="I129" i="34"/>
  <c r="I133" i="34"/>
  <c r="I137" i="34"/>
  <c r="I141" i="34"/>
  <c r="Y78" i="11"/>
  <c r="X78" i="11"/>
  <c r="W78" i="11"/>
  <c r="V78" i="11"/>
  <c r="U78" i="11"/>
  <c r="T78" i="11"/>
  <c r="R78" i="11"/>
  <c r="Q78" i="11"/>
  <c r="P78" i="11"/>
  <c r="O78" i="11"/>
  <c r="N78" i="11"/>
  <c r="M78" i="11"/>
  <c r="J78" i="11"/>
  <c r="K78" i="11" s="1"/>
  <c r="H78" i="11"/>
  <c r="G78" i="11"/>
  <c r="R75" i="11"/>
  <c r="L75" i="11"/>
  <c r="S75" i="11" s="1"/>
  <c r="K75" i="11"/>
  <c r="I75" i="11"/>
  <c r="I74" i="11"/>
  <c r="R73" i="11"/>
  <c r="L73" i="11"/>
  <c r="S73" i="11" s="1"/>
  <c r="K73" i="11"/>
  <c r="I73" i="11"/>
  <c r="S72" i="11"/>
  <c r="R72" i="11"/>
  <c r="L72" i="11"/>
  <c r="I72" i="11" s="1"/>
  <c r="K72" i="11"/>
  <c r="R71" i="11"/>
  <c r="L71" i="11"/>
  <c r="S71" i="11" s="1"/>
  <c r="K71" i="11"/>
  <c r="I71" i="11"/>
  <c r="R70" i="11"/>
  <c r="L70" i="11"/>
  <c r="S70" i="11" s="1"/>
  <c r="K70" i="11"/>
  <c r="I70" i="11"/>
  <c r="R69" i="11"/>
  <c r="L69" i="11"/>
  <c r="S69" i="11" s="1"/>
  <c r="K69" i="11"/>
  <c r="R68" i="11"/>
  <c r="L68" i="11"/>
  <c r="S68" i="11" s="1"/>
  <c r="K68" i="11"/>
  <c r="I68" i="11"/>
  <c r="S67" i="11"/>
  <c r="R67" i="11"/>
  <c r="L67" i="11"/>
  <c r="K67" i="11"/>
  <c r="I67" i="11"/>
  <c r="R66" i="11"/>
  <c r="L66" i="11"/>
  <c r="I66" i="11" s="1"/>
  <c r="K66" i="11"/>
  <c r="R65" i="11"/>
  <c r="L65" i="11"/>
  <c r="S65" i="11" s="1"/>
  <c r="K65" i="11"/>
  <c r="I65" i="11"/>
  <c r="S64" i="11"/>
  <c r="R64" i="11"/>
  <c r="L64" i="11"/>
  <c r="K64" i="11"/>
  <c r="I64" i="11"/>
  <c r="R63" i="11"/>
  <c r="L63" i="11"/>
  <c r="S63" i="11" s="1"/>
  <c r="K63" i="11"/>
  <c r="I63" i="11"/>
  <c r="R62" i="11"/>
  <c r="L62" i="11"/>
  <c r="S62" i="11" s="1"/>
  <c r="K62" i="11"/>
  <c r="I62" i="11"/>
  <c r="R61" i="11"/>
  <c r="L61" i="11"/>
  <c r="S61" i="11" s="1"/>
  <c r="K61" i="11"/>
  <c r="R60" i="11"/>
  <c r="L60" i="11"/>
  <c r="S60" i="11" s="1"/>
  <c r="K60" i="11"/>
  <c r="I60" i="11"/>
  <c r="S59" i="11"/>
  <c r="R59" i="11"/>
  <c r="L59" i="11"/>
  <c r="K59" i="11"/>
  <c r="I59" i="11"/>
  <c r="R58" i="11"/>
  <c r="L58" i="11"/>
  <c r="I58" i="11" s="1"/>
  <c r="K58" i="11"/>
  <c r="R57" i="11"/>
  <c r="L57" i="11"/>
  <c r="S57" i="11" s="1"/>
  <c r="K57" i="11"/>
  <c r="I57" i="11"/>
  <c r="S56" i="11"/>
  <c r="R56" i="11"/>
  <c r="L56" i="11"/>
  <c r="K56" i="11"/>
  <c r="I56" i="11"/>
  <c r="R55" i="11"/>
  <c r="L55" i="11"/>
  <c r="S55" i="11" s="1"/>
  <c r="K55" i="11"/>
  <c r="I55" i="11"/>
  <c r="R54" i="11"/>
  <c r="L54" i="11"/>
  <c r="S54" i="11" s="1"/>
  <c r="K54" i="11"/>
  <c r="I54" i="11"/>
  <c r="R53" i="11"/>
  <c r="L53" i="11"/>
  <c r="S53" i="11" s="1"/>
  <c r="K53" i="11"/>
  <c r="R52" i="11"/>
  <c r="L52" i="11"/>
  <c r="S52" i="11" s="1"/>
  <c r="K52" i="11"/>
  <c r="I52" i="11"/>
  <c r="S51" i="11"/>
  <c r="R51" i="11"/>
  <c r="L51" i="11"/>
  <c r="K51" i="11"/>
  <c r="I51" i="11"/>
  <c r="R50" i="11"/>
  <c r="L50" i="11"/>
  <c r="I50" i="11" s="1"/>
  <c r="K50" i="11"/>
  <c r="R49" i="11"/>
  <c r="L49" i="11"/>
  <c r="S49" i="11" s="1"/>
  <c r="K49" i="11"/>
  <c r="I49" i="11"/>
  <c r="S48" i="11"/>
  <c r="R48" i="11"/>
  <c r="L48" i="11"/>
  <c r="K48" i="11"/>
  <c r="I48" i="11"/>
  <c r="R47" i="11"/>
  <c r="L47" i="11"/>
  <c r="S47" i="11" s="1"/>
  <c r="K47" i="11"/>
  <c r="I47" i="11"/>
  <c r="R46" i="11"/>
  <c r="L46" i="11"/>
  <c r="S46" i="11" s="1"/>
  <c r="K46" i="11"/>
  <c r="I46" i="11"/>
  <c r="R45" i="11"/>
  <c r="L45" i="11"/>
  <c r="S45" i="11" s="1"/>
  <c r="K45" i="11"/>
  <c r="R44" i="11"/>
  <c r="L44" i="11"/>
  <c r="S44" i="11" s="1"/>
  <c r="K44" i="11"/>
  <c r="I44" i="11"/>
  <c r="S43" i="11"/>
  <c r="R43" i="11"/>
  <c r="L43" i="11"/>
  <c r="K43" i="11"/>
  <c r="I43" i="11"/>
  <c r="W38" i="11"/>
  <c r="V38" i="11"/>
  <c r="U38" i="11"/>
  <c r="T38" i="11"/>
  <c r="S38" i="11" s="1"/>
  <c r="Q38" i="11"/>
  <c r="P38" i="11"/>
  <c r="O38" i="11"/>
  <c r="N38" i="11"/>
  <c r="M38" i="11"/>
  <c r="R38" i="11" s="1"/>
  <c r="L38" i="11"/>
  <c r="J38" i="11"/>
  <c r="K38" i="11" s="1"/>
  <c r="H38" i="11"/>
  <c r="I38" i="11" s="1"/>
  <c r="G38" i="11"/>
  <c r="X35" i="11"/>
  <c r="S35" i="11"/>
  <c r="R35" i="11"/>
  <c r="L35" i="11"/>
  <c r="K35" i="11"/>
  <c r="I35" i="11"/>
  <c r="X34" i="11"/>
  <c r="I34" i="11"/>
  <c r="X33" i="11"/>
  <c r="S33" i="11"/>
  <c r="R33" i="11"/>
  <c r="L33" i="11"/>
  <c r="K33" i="11"/>
  <c r="I33" i="11"/>
  <c r="X32" i="11"/>
  <c r="R32" i="11"/>
  <c r="L32" i="11"/>
  <c r="I32" i="11" s="1"/>
  <c r="K32" i="11"/>
  <c r="X31" i="11"/>
  <c r="R31" i="11"/>
  <c r="L31" i="11"/>
  <c r="S31" i="11" s="1"/>
  <c r="K31" i="11"/>
  <c r="I31" i="11"/>
  <c r="X30" i="11"/>
  <c r="R30" i="11"/>
  <c r="L30" i="11"/>
  <c r="S30" i="11" s="1"/>
  <c r="K30" i="11"/>
  <c r="I30" i="11"/>
  <c r="X29" i="11"/>
  <c r="S29" i="11"/>
  <c r="R29" i="11"/>
  <c r="L29" i="11"/>
  <c r="K29" i="11"/>
  <c r="I29" i="11"/>
  <c r="X28" i="11"/>
  <c r="R28" i="11"/>
  <c r="L28" i="11"/>
  <c r="I28" i="11" s="1"/>
  <c r="K28" i="11"/>
  <c r="X27" i="11"/>
  <c r="R27" i="11"/>
  <c r="L27" i="11"/>
  <c r="S27" i="11" s="1"/>
  <c r="K27" i="11"/>
  <c r="I27" i="11"/>
  <c r="X26" i="11"/>
  <c r="R26" i="11"/>
  <c r="L26" i="11"/>
  <c r="S26" i="11" s="1"/>
  <c r="K26" i="11"/>
  <c r="I26" i="11"/>
  <c r="X25" i="11"/>
  <c r="S25" i="11"/>
  <c r="R25" i="11"/>
  <c r="L25" i="11"/>
  <c r="K25" i="11"/>
  <c r="I25" i="11"/>
  <c r="X24" i="11"/>
  <c r="R24" i="11"/>
  <c r="L24" i="11"/>
  <c r="I24" i="11" s="1"/>
  <c r="K24" i="11"/>
  <c r="X23" i="11"/>
  <c r="R23" i="11"/>
  <c r="L23" i="11"/>
  <c r="S23" i="11" s="1"/>
  <c r="K23" i="11"/>
  <c r="I23" i="11"/>
  <c r="X22" i="11"/>
  <c r="R22" i="11"/>
  <c r="L22" i="11"/>
  <c r="S22" i="11" s="1"/>
  <c r="K22" i="11"/>
  <c r="I22" i="11"/>
  <c r="X21" i="11"/>
  <c r="S21" i="11"/>
  <c r="R21" i="11"/>
  <c r="L21" i="11"/>
  <c r="K21" i="11"/>
  <c r="I21" i="11"/>
  <c r="X20" i="11"/>
  <c r="R20" i="11"/>
  <c r="L20" i="11"/>
  <c r="I20" i="11" s="1"/>
  <c r="K20" i="11"/>
  <c r="X19" i="11"/>
  <c r="R19" i="11"/>
  <c r="L19" i="11"/>
  <c r="S19" i="11" s="1"/>
  <c r="K19" i="11"/>
  <c r="I19" i="11"/>
  <c r="X18" i="11"/>
  <c r="R18" i="11"/>
  <c r="L18" i="11"/>
  <c r="S18" i="11" s="1"/>
  <c r="K18" i="11"/>
  <c r="I18" i="11"/>
  <c r="X17" i="11"/>
  <c r="S17" i="11"/>
  <c r="R17" i="11"/>
  <c r="L17" i="11"/>
  <c r="K17" i="11"/>
  <c r="I17" i="11"/>
  <c r="X16" i="11"/>
  <c r="R16" i="11"/>
  <c r="L16" i="11"/>
  <c r="I16" i="11" s="1"/>
  <c r="K16" i="11"/>
  <c r="X15" i="11"/>
  <c r="R15" i="11"/>
  <c r="L15" i="11"/>
  <c r="S15" i="11" s="1"/>
  <c r="K15" i="11"/>
  <c r="I15" i="11"/>
  <c r="X14" i="11"/>
  <c r="R14" i="11"/>
  <c r="L14" i="11"/>
  <c r="S14" i="11" s="1"/>
  <c r="K14" i="11"/>
  <c r="I14" i="11"/>
  <c r="X13" i="11"/>
  <c r="S13" i="11"/>
  <c r="R13" i="11"/>
  <c r="L13" i="11"/>
  <c r="K13" i="11"/>
  <c r="I13" i="11"/>
  <c r="X12" i="11"/>
  <c r="R12" i="11"/>
  <c r="L12" i="11"/>
  <c r="I12" i="11" s="1"/>
  <c r="K12" i="11"/>
  <c r="X11" i="11"/>
  <c r="R11" i="11"/>
  <c r="L11" i="11"/>
  <c r="S11" i="11" s="1"/>
  <c r="K11" i="11"/>
  <c r="I11" i="11"/>
  <c r="X10" i="11"/>
  <c r="R10" i="11"/>
  <c r="L10" i="11"/>
  <c r="S10" i="11" s="1"/>
  <c r="K10" i="11"/>
  <c r="I10" i="11"/>
  <c r="X9" i="11"/>
  <c r="S9" i="11"/>
  <c r="R9" i="11"/>
  <c r="L9" i="11"/>
  <c r="K9" i="11"/>
  <c r="I9" i="11"/>
  <c r="X8" i="11"/>
  <c r="R8" i="11"/>
  <c r="L8" i="11"/>
  <c r="I8" i="11" s="1"/>
  <c r="K8" i="11"/>
  <c r="X7" i="11"/>
  <c r="R7" i="11"/>
  <c r="L7" i="11"/>
  <c r="S7" i="11" s="1"/>
  <c r="K7" i="11"/>
  <c r="I7" i="11"/>
  <c r="X6" i="11"/>
  <c r="R6" i="11"/>
  <c r="L6" i="11"/>
  <c r="S6" i="11" s="1"/>
  <c r="K6" i="11"/>
  <c r="I6" i="11"/>
  <c r="X5" i="11"/>
  <c r="S5" i="11"/>
  <c r="R5" i="11"/>
  <c r="L5" i="11"/>
  <c r="K5" i="11"/>
  <c r="I5" i="11"/>
  <c r="X4" i="11"/>
  <c r="R4" i="11"/>
  <c r="L4" i="11"/>
  <c r="I4" i="11" s="1"/>
  <c r="K4" i="11"/>
  <c r="AA3" i="11"/>
  <c r="X3" i="11"/>
  <c r="R3" i="11"/>
  <c r="L3" i="11"/>
  <c r="S3" i="11" s="1"/>
  <c r="K3" i="11"/>
  <c r="I3" i="11"/>
  <c r="I610" i="14" l="1"/>
  <c r="U608" i="14"/>
  <c r="Q608" i="14"/>
  <c r="I609" i="14"/>
  <c r="Q610" i="14"/>
  <c r="Q144" i="14"/>
  <c r="U144" i="14"/>
  <c r="Q146" i="14"/>
  <c r="Q76" i="14"/>
  <c r="U76" i="14"/>
  <c r="I77" i="14"/>
  <c r="Q416" i="14"/>
  <c r="U417" i="14"/>
  <c r="U416" i="14"/>
  <c r="I172" i="14"/>
  <c r="Q172" i="14"/>
  <c r="Q164" i="14"/>
  <c r="U165" i="14"/>
  <c r="I165" i="14"/>
  <c r="Q98" i="14"/>
  <c r="Q608" i="13"/>
  <c r="I610" i="13"/>
  <c r="U608" i="13"/>
  <c r="Q610" i="13"/>
  <c r="I607" i="13"/>
  <c r="Q144" i="13"/>
  <c r="U144" i="13"/>
  <c r="I298" i="13"/>
  <c r="Q298" i="13"/>
  <c r="Q76" i="13"/>
  <c r="U76" i="13"/>
  <c r="U416" i="13"/>
  <c r="L503" i="13"/>
  <c r="I90" i="43"/>
  <c r="K176" i="43"/>
  <c r="Q90" i="43"/>
  <c r="K87" i="43"/>
  <c r="U52" i="43"/>
  <c r="I165" i="43"/>
  <c r="Q150" i="43"/>
  <c r="I131" i="43"/>
  <c r="U125" i="43"/>
  <c r="Q107" i="43"/>
  <c r="I68" i="43"/>
  <c r="K47" i="43"/>
  <c r="I44" i="43"/>
  <c r="I34" i="43"/>
  <c r="L19" i="43"/>
  <c r="Q19" i="43" s="1"/>
  <c r="I18" i="43"/>
  <c r="K7" i="43"/>
  <c r="I186" i="43"/>
  <c r="I170" i="43"/>
  <c r="Q78" i="43"/>
  <c r="Q182" i="43"/>
  <c r="U147" i="43"/>
  <c r="Q142" i="43"/>
  <c r="Q135" i="43"/>
  <c r="K112" i="43"/>
  <c r="Z27" i="43"/>
  <c r="K71" i="43"/>
  <c r="Z55" i="43"/>
  <c r="I50" i="43"/>
  <c r="I42" i="43"/>
  <c r="U122" i="43"/>
  <c r="H93" i="43"/>
  <c r="Z23" i="43"/>
  <c r="T79" i="43"/>
  <c r="Q74" i="43"/>
  <c r="U70" i="43"/>
  <c r="K55" i="43"/>
  <c r="Q46" i="43"/>
  <c r="Q22" i="43"/>
  <c r="U20" i="43"/>
  <c r="Q178" i="43"/>
  <c r="U174" i="43"/>
  <c r="K164" i="43"/>
  <c r="I158" i="43"/>
  <c r="K140" i="43"/>
  <c r="L87" i="43"/>
  <c r="U87" i="43" s="1"/>
  <c r="L75" i="43"/>
  <c r="T47" i="43"/>
  <c r="T31" i="43"/>
  <c r="Q179" i="43"/>
  <c r="U171" i="43"/>
  <c r="K156" i="43"/>
  <c r="Q151" i="43"/>
  <c r="Q139" i="43"/>
  <c r="Q134" i="43"/>
  <c r="I133" i="43"/>
  <c r="Q122" i="43"/>
  <c r="Q119" i="43"/>
  <c r="I115" i="43"/>
  <c r="U68" i="43"/>
  <c r="U183" i="43"/>
  <c r="K168" i="43"/>
  <c r="I154" i="43"/>
  <c r="U149" i="43"/>
  <c r="K144" i="43"/>
  <c r="K136" i="43"/>
  <c r="Q131" i="43"/>
  <c r="Q125" i="43"/>
  <c r="U114" i="43"/>
  <c r="Q111" i="43"/>
  <c r="L124" i="43"/>
  <c r="U76" i="43"/>
  <c r="Z75" i="43"/>
  <c r="U67" i="43"/>
  <c r="U167" i="43"/>
  <c r="U165" i="43"/>
  <c r="L164" i="43"/>
  <c r="U158" i="43"/>
  <c r="U153" i="43"/>
  <c r="U143" i="43"/>
  <c r="U135" i="43"/>
  <c r="K108" i="43"/>
  <c r="T55" i="43"/>
  <c r="I74" i="43"/>
  <c r="U86" i="43"/>
  <c r="U54" i="43"/>
  <c r="Q43" i="43"/>
  <c r="K31" i="43"/>
  <c r="U175" i="43"/>
  <c r="Q149" i="43"/>
  <c r="U146" i="43"/>
  <c r="I134" i="43"/>
  <c r="U128" i="43"/>
  <c r="U115" i="43"/>
  <c r="Q114" i="43"/>
  <c r="K104" i="43"/>
  <c r="U30" i="43"/>
  <c r="U178" i="43"/>
  <c r="Q167" i="43"/>
  <c r="Q153" i="43"/>
  <c r="U150" i="43"/>
  <c r="Q143" i="43"/>
  <c r="U133" i="43"/>
  <c r="Q124" i="43"/>
  <c r="U118" i="43"/>
  <c r="U110" i="43"/>
  <c r="Q86" i="43"/>
  <c r="Q54" i="43"/>
  <c r="L51" i="43"/>
  <c r="Q51" i="43" s="1"/>
  <c r="K35" i="43"/>
  <c r="Q175" i="43"/>
  <c r="Q146" i="43"/>
  <c r="U186" i="43"/>
  <c r="Q185" i="43"/>
  <c r="U185" i="43"/>
  <c r="Z63" i="43"/>
  <c r="I163" i="43"/>
  <c r="L63" i="43"/>
  <c r="U63" i="43" s="1"/>
  <c r="I161" i="43"/>
  <c r="T160" i="43"/>
  <c r="T63" i="43"/>
  <c r="U161" i="43"/>
  <c r="L160" i="43"/>
  <c r="U160" i="43" s="1"/>
  <c r="Q14" i="43"/>
  <c r="K160" i="43"/>
  <c r="Q84" i="43"/>
  <c r="K83" i="43"/>
  <c r="I84" i="43"/>
  <c r="L83" i="43"/>
  <c r="Q83" i="43" s="1"/>
  <c r="K79" i="43"/>
  <c r="Q173" i="43"/>
  <c r="Q75" i="43"/>
  <c r="K75" i="43"/>
  <c r="T156" i="43"/>
  <c r="U62" i="43"/>
  <c r="Q62" i="43"/>
  <c r="L59" i="43"/>
  <c r="Q59" i="43" s="1"/>
  <c r="U60" i="43"/>
  <c r="Q60" i="43"/>
  <c r="U157" i="43"/>
  <c r="Q157" i="43"/>
  <c r="K59" i="43"/>
  <c r="Z7" i="43"/>
  <c r="Z93" i="43" s="1"/>
  <c r="Q8" i="43"/>
  <c r="Q106" i="43"/>
  <c r="I106" i="43"/>
  <c r="Q171" i="43"/>
  <c r="L168" i="43"/>
  <c r="L71" i="43"/>
  <c r="U71" i="43" s="1"/>
  <c r="U168" i="43"/>
  <c r="I26" i="43"/>
  <c r="U26" i="43"/>
  <c r="K23" i="43"/>
  <c r="U121" i="43"/>
  <c r="K67" i="43"/>
  <c r="T164" i="43"/>
  <c r="K63" i="43"/>
  <c r="L156" i="43"/>
  <c r="U156" i="43" s="1"/>
  <c r="I102" i="43"/>
  <c r="U102" i="43"/>
  <c r="K51" i="43"/>
  <c r="T144" i="43"/>
  <c r="I43" i="43"/>
  <c r="K43" i="43"/>
  <c r="K39" i="43"/>
  <c r="U36" i="43"/>
  <c r="L132" i="43"/>
  <c r="Q132" i="43" s="1"/>
  <c r="L35" i="43"/>
  <c r="Q35" i="43" s="1"/>
  <c r="K132" i="43"/>
  <c r="L3" i="43"/>
  <c r="U28" i="43"/>
  <c r="I28" i="43"/>
  <c r="Q126" i="43"/>
  <c r="I126" i="43"/>
  <c r="I124" i="43"/>
  <c r="L27" i="43"/>
  <c r="I27" i="43" s="1"/>
  <c r="K27" i="43"/>
  <c r="T23" i="43"/>
  <c r="Q121" i="43"/>
  <c r="Q20" i="43"/>
  <c r="U117" i="43"/>
  <c r="T112" i="43"/>
  <c r="U14" i="43"/>
  <c r="I12" i="43"/>
  <c r="U111" i="43"/>
  <c r="Z11" i="43"/>
  <c r="U12" i="43"/>
  <c r="K11" i="43"/>
  <c r="L11" i="43"/>
  <c r="U11" i="43" s="1"/>
  <c r="L100" i="43"/>
  <c r="Q100" i="43" s="1"/>
  <c r="I181" i="43"/>
  <c r="Q181" i="43"/>
  <c r="U181" i="43"/>
  <c r="U177" i="43"/>
  <c r="I177" i="43"/>
  <c r="U166" i="43"/>
  <c r="Q166" i="43"/>
  <c r="I166" i="43"/>
  <c r="I132" i="43"/>
  <c r="T172" i="43"/>
  <c r="L112" i="43"/>
  <c r="U112" i="43" s="1"/>
  <c r="U109" i="43"/>
  <c r="I109" i="43"/>
  <c r="T140" i="43"/>
  <c r="L140" i="43"/>
  <c r="U140" i="43" s="1"/>
  <c r="U113" i="43"/>
  <c r="Q113" i="43"/>
  <c r="I113" i="43"/>
  <c r="T104" i="43"/>
  <c r="I164" i="43"/>
  <c r="U164" i="43"/>
  <c r="Q164" i="43"/>
  <c r="T176" i="43"/>
  <c r="L176" i="43"/>
  <c r="I176" i="43" s="1"/>
  <c r="Z87" i="43"/>
  <c r="I168" i="43"/>
  <c r="Q168" i="43"/>
  <c r="L144" i="43"/>
  <c r="Q144" i="43" s="1"/>
  <c r="U141" i="43"/>
  <c r="I141" i="43"/>
  <c r="U127" i="43"/>
  <c r="I127" i="43"/>
  <c r="Q177" i="43"/>
  <c r="U145" i="43"/>
  <c r="Q145" i="43"/>
  <c r="I145" i="43"/>
  <c r="L136" i="43"/>
  <c r="Q128" i="43"/>
  <c r="I128" i="43"/>
  <c r="L108" i="43"/>
  <c r="U108" i="43" s="1"/>
  <c r="T108" i="43"/>
  <c r="Q137" i="43"/>
  <c r="U137" i="43"/>
  <c r="Q123" i="43"/>
  <c r="U123" i="43"/>
  <c r="Q105" i="43"/>
  <c r="U105" i="43"/>
  <c r="L172" i="43"/>
  <c r="I172" i="43" s="1"/>
  <c r="Q169" i="43"/>
  <c r="U169" i="43"/>
  <c r="Q162" i="43"/>
  <c r="U162" i="43"/>
  <c r="I173" i="43"/>
  <c r="L152" i="43"/>
  <c r="Q152" i="43" s="1"/>
  <c r="T136" i="43"/>
  <c r="L120" i="43"/>
  <c r="Q120" i="43" s="1"/>
  <c r="I105" i="43"/>
  <c r="L184" i="43"/>
  <c r="Q184" i="43" s="1"/>
  <c r="I169" i="43"/>
  <c r="T168" i="43"/>
  <c r="I162" i="43"/>
  <c r="U132" i="43"/>
  <c r="Q112" i="43"/>
  <c r="K184" i="43"/>
  <c r="Q170" i="43"/>
  <c r="Q163" i="43"/>
  <c r="T148" i="43"/>
  <c r="L148" i="43"/>
  <c r="T132" i="43"/>
  <c r="Q117" i="43"/>
  <c r="L116" i="43"/>
  <c r="T116" i="43"/>
  <c r="Q155" i="43"/>
  <c r="U155" i="43"/>
  <c r="Q130" i="43"/>
  <c r="U130" i="43"/>
  <c r="Q187" i="43"/>
  <c r="U187" i="43"/>
  <c r="Z47" i="43"/>
  <c r="L104" i="43"/>
  <c r="U104" i="43" s="1"/>
  <c r="Z51" i="43"/>
  <c r="I159" i="43"/>
  <c r="I155" i="43"/>
  <c r="I130" i="43"/>
  <c r="U124" i="43"/>
  <c r="I123" i="43"/>
  <c r="I187" i="43"/>
  <c r="K152" i="43"/>
  <c r="K120" i="43"/>
  <c r="L180" i="43"/>
  <c r="T180" i="43"/>
  <c r="K148" i="43"/>
  <c r="U139" i="43"/>
  <c r="K116" i="43"/>
  <c r="U107" i="43"/>
  <c r="T184" i="43"/>
  <c r="T152" i="43"/>
  <c r="T120" i="43"/>
  <c r="Z19" i="43"/>
  <c r="T124" i="43"/>
  <c r="I103" i="43"/>
  <c r="T100" i="43"/>
  <c r="U101" i="43"/>
  <c r="Q101" i="43"/>
  <c r="Q39" i="43"/>
  <c r="I39" i="43"/>
  <c r="U39" i="43"/>
  <c r="I87" i="43"/>
  <c r="U75" i="43"/>
  <c r="I67" i="43"/>
  <c r="U64" i="43"/>
  <c r="I64" i="43"/>
  <c r="L23" i="43"/>
  <c r="U72" i="43"/>
  <c r="I72" i="43"/>
  <c r="L31" i="43"/>
  <c r="U31" i="43" s="1"/>
  <c r="I19" i="43"/>
  <c r="U16" i="43"/>
  <c r="I16" i="43"/>
  <c r="T87" i="43"/>
  <c r="I83" i="43"/>
  <c r="U80" i="43"/>
  <c r="I80" i="43"/>
  <c r="L47" i="43"/>
  <c r="T39" i="43"/>
  <c r="U32" i="43"/>
  <c r="I32" i="43"/>
  <c r="U40" i="43"/>
  <c r="I40" i="43"/>
  <c r="L55" i="43"/>
  <c r="U51" i="43"/>
  <c r="U48" i="43"/>
  <c r="I48" i="43"/>
  <c r="L15" i="43"/>
  <c r="T15" i="43"/>
  <c r="U56" i="43"/>
  <c r="I56" i="43"/>
  <c r="L79" i="43"/>
  <c r="U19" i="43"/>
  <c r="I75" i="43"/>
  <c r="U24" i="43"/>
  <c r="I24" i="43"/>
  <c r="T7" i="43"/>
  <c r="L7" i="43"/>
  <c r="U7" i="43" s="1"/>
  <c r="U88" i="43"/>
  <c r="I88" i="43"/>
  <c r="U43" i="43"/>
  <c r="Q56" i="43"/>
  <c r="I51" i="43"/>
  <c r="T83" i="43"/>
  <c r="T75" i="43"/>
  <c r="T67" i="43"/>
  <c r="T59" i="43"/>
  <c r="T51" i="43"/>
  <c r="T43" i="43"/>
  <c r="T35" i="43"/>
  <c r="T27" i="43"/>
  <c r="T19" i="43"/>
  <c r="T11" i="43"/>
  <c r="I8" i="43"/>
  <c r="T3" i="43"/>
  <c r="I4" i="43"/>
  <c r="U4" i="43"/>
  <c r="U6" i="43"/>
  <c r="K3" i="43"/>
  <c r="Z31" i="43"/>
  <c r="Z15" i="43"/>
  <c r="Q6" i="43"/>
  <c r="Z35" i="43"/>
  <c r="Z79" i="43"/>
  <c r="Z83" i="43"/>
  <c r="Z59" i="43"/>
  <c r="Q103" i="43"/>
  <c r="K100" i="43"/>
  <c r="L78" i="11"/>
  <c r="S8" i="11"/>
  <c r="S24" i="11"/>
  <c r="S50" i="11"/>
  <c r="S12" i="11"/>
  <c r="S20" i="11"/>
  <c r="S28" i="11"/>
  <c r="S58" i="11"/>
  <c r="S66" i="11"/>
  <c r="I45" i="11"/>
  <c r="I53" i="11"/>
  <c r="I61" i="11"/>
  <c r="I69" i="11"/>
  <c r="S4" i="11"/>
  <c r="S16" i="11"/>
  <c r="S32" i="11"/>
  <c r="Q87" i="43" l="1"/>
  <c r="U3" i="43"/>
  <c r="L93" i="43"/>
  <c r="I63" i="43"/>
  <c r="Q63" i="43"/>
  <c r="I152" i="43"/>
  <c r="I160" i="43"/>
  <c r="Q160" i="43"/>
  <c r="U83" i="43"/>
  <c r="Q172" i="43"/>
  <c r="I59" i="43"/>
  <c r="U59" i="43"/>
  <c r="I156" i="43"/>
  <c r="Q156" i="43"/>
  <c r="Q71" i="43"/>
  <c r="I71" i="43"/>
  <c r="U100" i="43"/>
  <c r="I144" i="43"/>
  <c r="Q3" i="43"/>
  <c r="I3" i="43"/>
  <c r="I100" i="43"/>
  <c r="I35" i="43"/>
  <c r="U35" i="43"/>
  <c r="U27" i="43"/>
  <c r="Q27" i="43"/>
  <c r="I112" i="43"/>
  <c r="I11" i="43"/>
  <c r="Q11" i="43"/>
  <c r="U176" i="43"/>
  <c r="U172" i="43"/>
  <c r="U116" i="43"/>
  <c r="Q116" i="43"/>
  <c r="I116" i="43"/>
  <c r="I120" i="43"/>
  <c r="Q176" i="43"/>
  <c r="I184" i="43"/>
  <c r="U144" i="43"/>
  <c r="I140" i="43"/>
  <c r="Q136" i="43"/>
  <c r="I136" i="43"/>
  <c r="Q148" i="43"/>
  <c r="I148" i="43"/>
  <c r="Q180" i="43"/>
  <c r="I180" i="43"/>
  <c r="U180" i="43"/>
  <c r="I108" i="43"/>
  <c r="Q108" i="43"/>
  <c r="U120" i="43"/>
  <c r="U148" i="43"/>
  <c r="Q104" i="43"/>
  <c r="I104" i="43"/>
  <c r="Q140" i="43"/>
  <c r="U184" i="43"/>
  <c r="U152" i="43"/>
  <c r="U136" i="43"/>
  <c r="T190" i="43"/>
  <c r="K190" i="43"/>
  <c r="Q79" i="43"/>
  <c r="I79" i="43"/>
  <c r="I47" i="43"/>
  <c r="Q47" i="43"/>
  <c r="U79" i="43"/>
  <c r="Q55" i="43"/>
  <c r="I55" i="43"/>
  <c r="I23" i="43"/>
  <c r="Q23" i="43"/>
  <c r="I31" i="43"/>
  <c r="Q31" i="43"/>
  <c r="U55" i="43"/>
  <c r="U47" i="43"/>
  <c r="Q7" i="43"/>
  <c r="I7" i="43"/>
  <c r="I15" i="43"/>
  <c r="Q15" i="43"/>
  <c r="U15" i="43"/>
  <c r="U23" i="43"/>
  <c r="T93" i="43"/>
  <c r="K93" i="43"/>
  <c r="U93" i="43"/>
  <c r="I190" i="43"/>
  <c r="I78" i="11"/>
  <c r="S78" i="11"/>
  <c r="Q190" i="43" l="1"/>
  <c r="U190" i="43"/>
  <c r="Q93" i="43"/>
  <c r="I93" i="43"/>
  <c r="I3" i="41"/>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3"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48" i="2"/>
  <c r="I10" i="2"/>
  <c r="I40" i="2"/>
  <c r="I3" i="7"/>
  <c r="I36"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 i="7"/>
  <c r="I81" i="13"/>
  <c r="I337" i="13"/>
  <c r="I629" i="13"/>
  <c r="I765" i="13"/>
  <c r="G215" i="27" l="1"/>
  <c r="H215" i="27"/>
  <c r="J215" i="27"/>
  <c r="K215" i="27" s="1"/>
  <c r="M215" i="27"/>
  <c r="N215" i="27"/>
  <c r="O215" i="27"/>
  <c r="P215" i="27"/>
  <c r="R215" i="27"/>
  <c r="S215" i="27"/>
  <c r="V215" i="27"/>
  <c r="W215" i="27"/>
  <c r="X215" i="27"/>
  <c r="Y215" i="27"/>
  <c r="Z215" i="27"/>
  <c r="AA215" i="27"/>
  <c r="G216" i="27"/>
  <c r="H216" i="27"/>
  <c r="J216" i="27"/>
  <c r="K216" i="27" s="1"/>
  <c r="M216" i="27"/>
  <c r="N216" i="27"/>
  <c r="O216" i="27"/>
  <c r="P216" i="27"/>
  <c r="R216" i="27"/>
  <c r="S216" i="27"/>
  <c r="V216" i="27"/>
  <c r="W216" i="27"/>
  <c r="X216" i="27"/>
  <c r="Y216" i="27"/>
  <c r="Z216" i="27"/>
  <c r="AA216" i="27"/>
  <c r="G217" i="27"/>
  <c r="H217" i="27"/>
  <c r="J217" i="27"/>
  <c r="M217" i="27"/>
  <c r="N217" i="27"/>
  <c r="O217" i="27"/>
  <c r="P217" i="27"/>
  <c r="R217" i="27"/>
  <c r="S217" i="27"/>
  <c r="V217" i="27"/>
  <c r="W217" i="27"/>
  <c r="X217" i="27"/>
  <c r="Y217" i="27"/>
  <c r="Z217" i="27"/>
  <c r="AA217" i="27"/>
  <c r="G106" i="27"/>
  <c r="H106" i="27"/>
  <c r="J106" i="27"/>
  <c r="K106" i="27" s="1"/>
  <c r="M106" i="27"/>
  <c r="N106" i="27"/>
  <c r="O106" i="27"/>
  <c r="P106" i="27"/>
  <c r="R106" i="27"/>
  <c r="S106" i="27"/>
  <c r="V106" i="27"/>
  <c r="W106" i="27"/>
  <c r="X106" i="27"/>
  <c r="Y106" i="27"/>
  <c r="Z106" i="27"/>
  <c r="G107" i="27"/>
  <c r="H107" i="27"/>
  <c r="J107" i="27"/>
  <c r="M107" i="27"/>
  <c r="N107" i="27"/>
  <c r="O107" i="27"/>
  <c r="P107" i="27"/>
  <c r="R107" i="27"/>
  <c r="S107" i="27"/>
  <c r="V107" i="27"/>
  <c r="W107" i="27"/>
  <c r="X107" i="27"/>
  <c r="Y107" i="27"/>
  <c r="Z107" i="27"/>
  <c r="G108" i="27"/>
  <c r="H108" i="27"/>
  <c r="J108" i="27"/>
  <c r="K108" i="27" s="1"/>
  <c r="M108" i="27"/>
  <c r="T108" i="27" s="1"/>
  <c r="N108" i="27"/>
  <c r="O108" i="27"/>
  <c r="P108" i="27"/>
  <c r="R108" i="27"/>
  <c r="S108" i="27"/>
  <c r="V108" i="27"/>
  <c r="W108" i="27"/>
  <c r="X108" i="27"/>
  <c r="Y108" i="27"/>
  <c r="Z108" i="27"/>
  <c r="G199" i="35"/>
  <c r="H199" i="35"/>
  <c r="I199" i="35" s="1"/>
  <c r="J199" i="35"/>
  <c r="K199" i="35" s="1"/>
  <c r="L199" i="35"/>
  <c r="M199" i="35"/>
  <c r="T199" i="35" s="1"/>
  <c r="N199" i="35"/>
  <c r="O199" i="35"/>
  <c r="P199" i="35"/>
  <c r="Q199" i="35" s="1"/>
  <c r="R199" i="35"/>
  <c r="S199" i="35"/>
  <c r="V199" i="35"/>
  <c r="U199" i="35" s="1"/>
  <c r="W199" i="35"/>
  <c r="X199" i="35"/>
  <c r="Y199" i="35"/>
  <c r="Z199" i="35"/>
  <c r="AA199" i="35"/>
  <c r="G200" i="35"/>
  <c r="H200" i="35"/>
  <c r="I200" i="35"/>
  <c r="J200" i="35"/>
  <c r="K200" i="35" s="1"/>
  <c r="L200" i="35"/>
  <c r="M200" i="35"/>
  <c r="T200" i="35" s="1"/>
  <c r="N200" i="35"/>
  <c r="O200" i="35"/>
  <c r="P200" i="35"/>
  <c r="Q200" i="35"/>
  <c r="R200" i="35"/>
  <c r="S200" i="35"/>
  <c r="U200" i="35"/>
  <c r="V200" i="35"/>
  <c r="W200" i="35"/>
  <c r="X200" i="35"/>
  <c r="Y200" i="35"/>
  <c r="Z200" i="35"/>
  <c r="AA200" i="35"/>
  <c r="G201" i="35"/>
  <c r="H201" i="35"/>
  <c r="I201" i="35" s="1"/>
  <c r="J201" i="35"/>
  <c r="K201" i="35"/>
  <c r="L201" i="35"/>
  <c r="M201" i="35"/>
  <c r="N201" i="35"/>
  <c r="O201" i="35"/>
  <c r="P201" i="35"/>
  <c r="Q201" i="35" s="1"/>
  <c r="R201" i="35"/>
  <c r="S201" i="35"/>
  <c r="T201" i="35"/>
  <c r="V201" i="35"/>
  <c r="U201" i="35" s="1"/>
  <c r="W201" i="35"/>
  <c r="X201" i="35"/>
  <c r="Y201" i="35"/>
  <c r="Z201" i="35"/>
  <c r="AA201" i="35"/>
  <c r="G198" i="35"/>
  <c r="G98" i="35"/>
  <c r="H98" i="35"/>
  <c r="I98" i="35" s="1"/>
  <c r="J98" i="35"/>
  <c r="K98" i="35" s="1"/>
  <c r="M98" i="35"/>
  <c r="N98" i="35"/>
  <c r="T98" i="35" s="1"/>
  <c r="O98" i="35"/>
  <c r="P98" i="35"/>
  <c r="R98" i="35"/>
  <c r="S98" i="35"/>
  <c r="V98" i="35"/>
  <c r="W98" i="35"/>
  <c r="X98" i="35"/>
  <c r="Y98" i="35"/>
  <c r="Z98" i="35"/>
  <c r="G99" i="35"/>
  <c r="H99" i="35"/>
  <c r="I99" i="35" s="1"/>
  <c r="J99" i="35"/>
  <c r="K99" i="35" s="1"/>
  <c r="M99" i="35"/>
  <c r="T99" i="35" s="1"/>
  <c r="N99" i="35"/>
  <c r="O99" i="35"/>
  <c r="P99" i="35"/>
  <c r="R99" i="35"/>
  <c r="S99" i="35"/>
  <c r="V99" i="35"/>
  <c r="W99" i="35"/>
  <c r="X99" i="35"/>
  <c r="Y99" i="35"/>
  <c r="Z99" i="35"/>
  <c r="G100" i="35"/>
  <c r="K100" i="35" s="1"/>
  <c r="H100" i="35"/>
  <c r="J100" i="35"/>
  <c r="M100" i="35"/>
  <c r="N100" i="35"/>
  <c r="O100" i="35"/>
  <c r="P100" i="35"/>
  <c r="R100" i="35"/>
  <c r="S100" i="35"/>
  <c r="V100" i="35"/>
  <c r="W100" i="35"/>
  <c r="X100" i="35"/>
  <c r="Y100" i="35"/>
  <c r="Z100" i="35"/>
  <c r="G255" i="36"/>
  <c r="H255" i="36"/>
  <c r="I255" i="36" s="1"/>
  <c r="J255" i="36"/>
  <c r="K255" i="36" s="1"/>
  <c r="L255" i="36"/>
  <c r="M255" i="36"/>
  <c r="N255" i="36"/>
  <c r="T255" i="36" s="1"/>
  <c r="O255" i="36"/>
  <c r="P255" i="36"/>
  <c r="Q255" i="36" s="1"/>
  <c r="R255" i="36"/>
  <c r="S255" i="36"/>
  <c r="V255" i="36"/>
  <c r="U255" i="36" s="1"/>
  <c r="W255" i="36"/>
  <c r="X255" i="36"/>
  <c r="Y255" i="36"/>
  <c r="Z255" i="36"/>
  <c r="AA255" i="36"/>
  <c r="G256" i="36"/>
  <c r="H256" i="36"/>
  <c r="I256" i="36"/>
  <c r="J256" i="36"/>
  <c r="K256" i="36" s="1"/>
  <c r="L256" i="36"/>
  <c r="M256" i="36"/>
  <c r="N256" i="36"/>
  <c r="O256" i="36"/>
  <c r="P256" i="36"/>
  <c r="Q256" i="36"/>
  <c r="R256" i="36"/>
  <c r="S256" i="36"/>
  <c r="T256" i="36"/>
  <c r="U256" i="36"/>
  <c r="V256" i="36"/>
  <c r="W256" i="36"/>
  <c r="X256" i="36"/>
  <c r="Y256" i="36"/>
  <c r="Z256" i="36"/>
  <c r="AA256" i="36"/>
  <c r="G257" i="36"/>
  <c r="H257" i="36"/>
  <c r="I257" i="36" s="1"/>
  <c r="J257" i="36"/>
  <c r="K257" i="36" s="1"/>
  <c r="L257" i="36"/>
  <c r="M257" i="36"/>
  <c r="N257" i="36"/>
  <c r="O257" i="36"/>
  <c r="P257" i="36"/>
  <c r="Q257" i="36" s="1"/>
  <c r="R257" i="36"/>
  <c r="S257" i="36"/>
  <c r="T257" i="36"/>
  <c r="V257" i="36"/>
  <c r="U257" i="36" s="1"/>
  <c r="W257" i="36"/>
  <c r="X257" i="36"/>
  <c r="Y257" i="36"/>
  <c r="Z257" i="36"/>
  <c r="AA257" i="36"/>
  <c r="G126" i="36"/>
  <c r="H126" i="36"/>
  <c r="I126" i="36" s="1"/>
  <c r="J126" i="36"/>
  <c r="K126" i="36" s="1"/>
  <c r="M126" i="36"/>
  <c r="T126" i="36" s="1"/>
  <c r="N126" i="36"/>
  <c r="O126" i="36"/>
  <c r="P126" i="36"/>
  <c r="R126" i="36"/>
  <c r="S126" i="36"/>
  <c r="V126" i="36"/>
  <c r="W126" i="36"/>
  <c r="X126" i="36"/>
  <c r="Y126" i="36"/>
  <c r="Z126" i="36"/>
  <c r="G127" i="36"/>
  <c r="H127" i="36"/>
  <c r="I127" i="36" s="1"/>
  <c r="J127" i="36"/>
  <c r="M127" i="36"/>
  <c r="T127" i="36" s="1"/>
  <c r="N127" i="36"/>
  <c r="O127" i="36"/>
  <c r="P127" i="36"/>
  <c r="R127" i="36"/>
  <c r="S127" i="36"/>
  <c r="V127" i="36"/>
  <c r="W127" i="36"/>
  <c r="X127" i="36"/>
  <c r="Y127" i="36"/>
  <c r="Z127" i="36"/>
  <c r="G128" i="36"/>
  <c r="H128" i="36"/>
  <c r="I128" i="36" s="1"/>
  <c r="J128" i="36"/>
  <c r="K128" i="36" s="1"/>
  <c r="M128" i="36"/>
  <c r="T128" i="36" s="1"/>
  <c r="N128" i="36"/>
  <c r="O128" i="36"/>
  <c r="P128" i="36"/>
  <c r="R128" i="36"/>
  <c r="S128" i="36"/>
  <c r="V128" i="36"/>
  <c r="W128" i="36"/>
  <c r="X128" i="36"/>
  <c r="Y128" i="36"/>
  <c r="Z128" i="36"/>
  <c r="G199" i="37"/>
  <c r="H199" i="37"/>
  <c r="I199" i="37" s="1"/>
  <c r="J199" i="37"/>
  <c r="K199" i="37" s="1"/>
  <c r="L199" i="37"/>
  <c r="M199" i="37"/>
  <c r="T199" i="37" s="1"/>
  <c r="N199" i="37"/>
  <c r="O199" i="37"/>
  <c r="P199" i="37"/>
  <c r="Q199" i="37" s="1"/>
  <c r="R199" i="37"/>
  <c r="S199" i="37"/>
  <c r="V199" i="37"/>
  <c r="U199" i="37" s="1"/>
  <c r="W199" i="37"/>
  <c r="X199" i="37"/>
  <c r="Y199" i="37"/>
  <c r="Z199" i="37"/>
  <c r="AA199" i="37"/>
  <c r="G200" i="37"/>
  <c r="H200" i="37"/>
  <c r="I200" i="37"/>
  <c r="J200" i="37"/>
  <c r="K200" i="37" s="1"/>
  <c r="L200" i="37"/>
  <c r="M200" i="37"/>
  <c r="T200" i="37" s="1"/>
  <c r="N200" i="37"/>
  <c r="O200" i="37"/>
  <c r="P200" i="37"/>
  <c r="Q200" i="37"/>
  <c r="R200" i="37"/>
  <c r="S200" i="37"/>
  <c r="U200" i="37"/>
  <c r="V200" i="37"/>
  <c r="W200" i="37"/>
  <c r="X200" i="37"/>
  <c r="Y200" i="37"/>
  <c r="Z200" i="37"/>
  <c r="AA200" i="37"/>
  <c r="G201" i="37"/>
  <c r="H201" i="37"/>
  <c r="I201" i="37" s="1"/>
  <c r="J201" i="37"/>
  <c r="K201" i="37"/>
  <c r="L201" i="37"/>
  <c r="M201" i="37"/>
  <c r="N201" i="37"/>
  <c r="O201" i="37"/>
  <c r="P201" i="37"/>
  <c r="Q201" i="37" s="1"/>
  <c r="R201" i="37"/>
  <c r="S201" i="37"/>
  <c r="T201" i="37"/>
  <c r="V201" i="37"/>
  <c r="U201" i="37" s="1"/>
  <c r="W201" i="37"/>
  <c r="X201" i="37"/>
  <c r="Y201" i="37"/>
  <c r="Z201" i="37"/>
  <c r="AA201" i="37"/>
  <c r="G98" i="37"/>
  <c r="H98" i="37"/>
  <c r="I98" i="37" s="1"/>
  <c r="J98" i="37"/>
  <c r="K98" i="37" s="1"/>
  <c r="M98" i="37"/>
  <c r="T98" i="37" s="1"/>
  <c r="N98" i="37"/>
  <c r="O98" i="37"/>
  <c r="P98" i="37"/>
  <c r="R98" i="37"/>
  <c r="S98" i="37"/>
  <c r="V98" i="37"/>
  <c r="W98" i="37"/>
  <c r="X98" i="37"/>
  <c r="Y98" i="37"/>
  <c r="Z98" i="37"/>
  <c r="G99" i="37"/>
  <c r="H99" i="37"/>
  <c r="I99" i="37" s="1"/>
  <c r="J99" i="37"/>
  <c r="M99" i="37"/>
  <c r="T99" i="37" s="1"/>
  <c r="N99" i="37"/>
  <c r="O99" i="37"/>
  <c r="P99" i="37"/>
  <c r="R99" i="37"/>
  <c r="S99" i="37"/>
  <c r="V99" i="37"/>
  <c r="W99" i="37"/>
  <c r="X99" i="37"/>
  <c r="Y99" i="37"/>
  <c r="Z99" i="37"/>
  <c r="G100" i="37"/>
  <c r="H100" i="37"/>
  <c r="I100" i="37" s="1"/>
  <c r="J100" i="37"/>
  <c r="K100" i="37" s="1"/>
  <c r="M100" i="37"/>
  <c r="T100" i="37" s="1"/>
  <c r="N100" i="37"/>
  <c r="O100" i="37"/>
  <c r="P100" i="37"/>
  <c r="R100" i="37"/>
  <c r="S100" i="37"/>
  <c r="V100" i="37"/>
  <c r="W100" i="37"/>
  <c r="X100" i="37"/>
  <c r="Y100" i="37"/>
  <c r="Z100" i="37"/>
  <c r="G191" i="39"/>
  <c r="H191" i="39"/>
  <c r="J191" i="39"/>
  <c r="M191" i="39"/>
  <c r="N191" i="39"/>
  <c r="O191" i="39"/>
  <c r="P191" i="39"/>
  <c r="R191" i="39"/>
  <c r="S191" i="39"/>
  <c r="V191" i="39"/>
  <c r="W191" i="39"/>
  <c r="X191" i="39"/>
  <c r="Y191" i="39"/>
  <c r="Z191" i="39"/>
  <c r="AA191" i="39"/>
  <c r="G192" i="39"/>
  <c r="H192" i="39"/>
  <c r="J192" i="39"/>
  <c r="M192" i="39"/>
  <c r="N192" i="39"/>
  <c r="O192" i="39"/>
  <c r="P192" i="39"/>
  <c r="R192" i="39"/>
  <c r="S192" i="39"/>
  <c r="V192" i="39"/>
  <c r="W192" i="39"/>
  <c r="X192" i="39"/>
  <c r="Y192" i="39"/>
  <c r="Z192" i="39"/>
  <c r="AA192" i="39"/>
  <c r="G193" i="39"/>
  <c r="H193" i="39"/>
  <c r="J193" i="39"/>
  <c r="K193" i="39" s="1"/>
  <c r="M193" i="39"/>
  <c r="T193" i="39" s="1"/>
  <c r="N193" i="39"/>
  <c r="O193" i="39"/>
  <c r="P193" i="39"/>
  <c r="R193" i="39"/>
  <c r="S193" i="39"/>
  <c r="V193" i="39"/>
  <c r="W193" i="39"/>
  <c r="X193" i="39"/>
  <c r="Y193" i="39"/>
  <c r="Z193" i="39"/>
  <c r="AA193" i="39"/>
  <c r="G94" i="39"/>
  <c r="H94" i="39"/>
  <c r="J94" i="39"/>
  <c r="K94" i="39" s="1"/>
  <c r="M94" i="39"/>
  <c r="N94" i="39"/>
  <c r="T94" i="39" s="1"/>
  <c r="O94" i="39"/>
  <c r="P94" i="39"/>
  <c r="R94" i="39"/>
  <c r="S94" i="39"/>
  <c r="V94" i="39"/>
  <c r="W94" i="39"/>
  <c r="X94" i="39"/>
  <c r="Y94" i="39"/>
  <c r="Z94" i="39"/>
  <c r="G95" i="39"/>
  <c r="H95" i="39"/>
  <c r="J95" i="39"/>
  <c r="K95" i="39" s="1"/>
  <c r="M95" i="39"/>
  <c r="N95" i="39"/>
  <c r="O95" i="39"/>
  <c r="P95" i="39"/>
  <c r="R95" i="39"/>
  <c r="S95" i="39"/>
  <c r="V95" i="39"/>
  <c r="W95" i="39"/>
  <c r="X95" i="39"/>
  <c r="Y95" i="39"/>
  <c r="Z95" i="39"/>
  <c r="G96" i="39"/>
  <c r="H96" i="39"/>
  <c r="J96" i="39"/>
  <c r="K96" i="39" s="1"/>
  <c r="M96" i="39"/>
  <c r="N96" i="39"/>
  <c r="T96" i="39" s="1"/>
  <c r="O96" i="39"/>
  <c r="P96" i="39"/>
  <c r="R96" i="39"/>
  <c r="S96" i="39"/>
  <c r="V96" i="39"/>
  <c r="W96" i="39"/>
  <c r="X96" i="39"/>
  <c r="Y96" i="39"/>
  <c r="Z96" i="39"/>
  <c r="H102" i="41"/>
  <c r="J102" i="41"/>
  <c r="M102" i="41"/>
  <c r="N102" i="41"/>
  <c r="T102" i="41" s="1"/>
  <c r="O102" i="41"/>
  <c r="P102" i="41"/>
  <c r="R102" i="41"/>
  <c r="S102" i="41"/>
  <c r="V102" i="41"/>
  <c r="W102" i="41"/>
  <c r="X102" i="41"/>
  <c r="Y102" i="41"/>
  <c r="Z102" i="41"/>
  <c r="H103" i="41"/>
  <c r="J103" i="41"/>
  <c r="M103" i="41"/>
  <c r="N103" i="41"/>
  <c r="O103" i="41"/>
  <c r="P103" i="41"/>
  <c r="R103" i="41"/>
  <c r="S103" i="41"/>
  <c r="V103" i="41"/>
  <c r="W103" i="41"/>
  <c r="X103" i="41"/>
  <c r="Y103" i="41"/>
  <c r="Z103" i="41"/>
  <c r="H104" i="41"/>
  <c r="J104" i="41"/>
  <c r="K104" i="41" s="1"/>
  <c r="M104" i="41"/>
  <c r="N104" i="41"/>
  <c r="T104" i="41" s="1"/>
  <c r="O104" i="41"/>
  <c r="P104" i="41"/>
  <c r="R104" i="41"/>
  <c r="S104" i="41"/>
  <c r="V104" i="41"/>
  <c r="W104" i="41"/>
  <c r="X104" i="41"/>
  <c r="Y104" i="41"/>
  <c r="Z104" i="41"/>
  <c r="G102" i="41"/>
  <c r="G103" i="41"/>
  <c r="G104" i="41"/>
  <c r="J207" i="41"/>
  <c r="M207" i="41"/>
  <c r="N207" i="41"/>
  <c r="O207" i="41"/>
  <c r="P207" i="41"/>
  <c r="R207" i="41"/>
  <c r="S207" i="41"/>
  <c r="V207" i="41"/>
  <c r="W207" i="41"/>
  <c r="X207" i="41"/>
  <c r="Y207" i="41"/>
  <c r="Z207" i="41"/>
  <c r="AA207" i="41"/>
  <c r="J208" i="41"/>
  <c r="M208" i="41"/>
  <c r="N208" i="41"/>
  <c r="O208" i="41"/>
  <c r="P208" i="41"/>
  <c r="R208" i="41"/>
  <c r="S208" i="41"/>
  <c r="V208" i="41"/>
  <c r="W208" i="41"/>
  <c r="X208" i="41"/>
  <c r="Y208" i="41"/>
  <c r="Z208" i="41"/>
  <c r="AA208" i="41"/>
  <c r="J209" i="41"/>
  <c r="M209" i="41"/>
  <c r="N209" i="41"/>
  <c r="O209" i="41"/>
  <c r="P209" i="41"/>
  <c r="R209" i="41"/>
  <c r="S209" i="41"/>
  <c r="V209" i="41"/>
  <c r="W209" i="41"/>
  <c r="X209" i="41"/>
  <c r="Y209" i="41"/>
  <c r="Z209" i="41"/>
  <c r="AA209" i="41"/>
  <c r="H207" i="41"/>
  <c r="H208" i="41"/>
  <c r="H209" i="41"/>
  <c r="G207" i="41"/>
  <c r="G208" i="41"/>
  <c r="G209" i="41"/>
  <c r="T510" i="13"/>
  <c r="L510" i="13"/>
  <c r="U510" i="13" s="1"/>
  <c r="K510" i="13"/>
  <c r="T509" i="13"/>
  <c r="L509" i="13"/>
  <c r="K509" i="13"/>
  <c r="T508" i="13"/>
  <c r="L508" i="13"/>
  <c r="Q508" i="13" s="1"/>
  <c r="K508" i="13"/>
  <c r="Y507" i="13"/>
  <c r="X507" i="13"/>
  <c r="W507" i="13"/>
  <c r="V507" i="13"/>
  <c r="S507" i="13"/>
  <c r="R507" i="13"/>
  <c r="P507" i="13"/>
  <c r="O507" i="13"/>
  <c r="N507" i="13"/>
  <c r="M507" i="13"/>
  <c r="J507" i="13"/>
  <c r="H507" i="13"/>
  <c r="G507" i="13"/>
  <c r="T510" i="14"/>
  <c r="L510" i="14"/>
  <c r="U510" i="14" s="1"/>
  <c r="K510" i="14"/>
  <c r="T509" i="14"/>
  <c r="L509" i="14"/>
  <c r="Q509" i="14" s="1"/>
  <c r="K509" i="14"/>
  <c r="T508" i="14"/>
  <c r="L508" i="14"/>
  <c r="K508" i="14"/>
  <c r="AA507" i="14"/>
  <c r="Z507" i="14"/>
  <c r="Y507" i="14"/>
  <c r="X507" i="14"/>
  <c r="W507" i="14"/>
  <c r="V507" i="14"/>
  <c r="S507" i="14"/>
  <c r="R507" i="14"/>
  <c r="P507" i="14"/>
  <c r="O507" i="14"/>
  <c r="N507" i="14"/>
  <c r="M507" i="14"/>
  <c r="J507" i="14"/>
  <c r="H507" i="14"/>
  <c r="G507" i="14"/>
  <c r="T205" i="14"/>
  <c r="L205" i="14"/>
  <c r="U205" i="14" s="1"/>
  <c r="K205" i="14"/>
  <c r="T204" i="14"/>
  <c r="L204" i="14"/>
  <c r="K204" i="14"/>
  <c r="T390" i="14"/>
  <c r="L390" i="14"/>
  <c r="U390" i="14" s="1"/>
  <c r="K390" i="14"/>
  <c r="T130" i="14"/>
  <c r="L130" i="14"/>
  <c r="K130" i="14"/>
  <c r="T186" i="14"/>
  <c r="L186" i="14"/>
  <c r="K186" i="14"/>
  <c r="T185" i="14"/>
  <c r="L185" i="14"/>
  <c r="K185" i="14"/>
  <c r="T184" i="14"/>
  <c r="L184" i="14"/>
  <c r="K184" i="14"/>
  <c r="T1009" i="14"/>
  <c r="L1009" i="14"/>
  <c r="K1009" i="14"/>
  <c r="T17" i="13"/>
  <c r="L17" i="13"/>
  <c r="K17" i="13"/>
  <c r="T21" i="13"/>
  <c r="L21" i="13"/>
  <c r="K21" i="13"/>
  <c r="T138" i="13"/>
  <c r="L138" i="13"/>
  <c r="K138" i="13"/>
  <c r="T137" i="13"/>
  <c r="L137" i="13"/>
  <c r="K137" i="13"/>
  <c r="T129" i="13"/>
  <c r="L129" i="13"/>
  <c r="K129" i="13"/>
  <c r="T161" i="13"/>
  <c r="L161" i="13"/>
  <c r="K161" i="13"/>
  <c r="T186" i="13"/>
  <c r="L186" i="13"/>
  <c r="U186" i="13" s="1"/>
  <c r="K186" i="13"/>
  <c r="T185" i="13"/>
  <c r="L185" i="13"/>
  <c r="K185" i="13"/>
  <c r="T69" i="13"/>
  <c r="L69" i="13"/>
  <c r="K69" i="13"/>
  <c r="T1009" i="13"/>
  <c r="L1009" i="13"/>
  <c r="K1009" i="13"/>
  <c r="T57" i="13"/>
  <c r="L57" i="13"/>
  <c r="K57" i="13"/>
  <c r="T421" i="13"/>
  <c r="L421" i="13"/>
  <c r="K421" i="13"/>
  <c r="G112" i="41"/>
  <c r="H112" i="41"/>
  <c r="J112" i="41"/>
  <c r="M112" i="41"/>
  <c r="N112" i="41"/>
  <c r="O112" i="41"/>
  <c r="P112" i="41"/>
  <c r="R112" i="41"/>
  <c r="S112" i="41"/>
  <c r="V112" i="41"/>
  <c r="W112" i="41"/>
  <c r="X112" i="41"/>
  <c r="Y112" i="41"/>
  <c r="Z112" i="41"/>
  <c r="AA112" i="41"/>
  <c r="I113" i="41"/>
  <c r="K113" i="41"/>
  <c r="L113" i="41"/>
  <c r="Q113" i="41" s="1"/>
  <c r="T113" i="41"/>
  <c r="I114" i="41"/>
  <c r="K114" i="41"/>
  <c r="L114" i="41"/>
  <c r="U114" i="41" s="1"/>
  <c r="T114" i="41"/>
  <c r="I115" i="41"/>
  <c r="K115" i="41"/>
  <c r="L115" i="41"/>
  <c r="Q115" i="41" s="1"/>
  <c r="T115" i="41"/>
  <c r="G116" i="41"/>
  <c r="H116" i="41"/>
  <c r="J116" i="41"/>
  <c r="M116" i="41"/>
  <c r="N116" i="41"/>
  <c r="O116" i="41"/>
  <c r="P116" i="41"/>
  <c r="R116" i="41"/>
  <c r="S116" i="41"/>
  <c r="V116" i="41"/>
  <c r="W116" i="41"/>
  <c r="X116" i="41"/>
  <c r="Y116" i="41"/>
  <c r="Z116" i="41"/>
  <c r="AA116" i="41"/>
  <c r="I117" i="41"/>
  <c r="K117" i="41"/>
  <c r="L117" i="41"/>
  <c r="U117" i="41" s="1"/>
  <c r="T117" i="41"/>
  <c r="I118" i="41"/>
  <c r="K118" i="41"/>
  <c r="L118" i="41"/>
  <c r="Q118" i="41" s="1"/>
  <c r="T118" i="41"/>
  <c r="I119" i="41"/>
  <c r="K119" i="41"/>
  <c r="L119" i="41"/>
  <c r="Q119" i="41" s="1"/>
  <c r="T119" i="41"/>
  <c r="G120" i="41"/>
  <c r="H120" i="41"/>
  <c r="J120" i="41"/>
  <c r="M120" i="41"/>
  <c r="N120" i="41"/>
  <c r="O120" i="41"/>
  <c r="P120" i="41"/>
  <c r="R120" i="41"/>
  <c r="S120" i="41"/>
  <c r="V120" i="41"/>
  <c r="W120" i="41"/>
  <c r="X120" i="41"/>
  <c r="Y120" i="41"/>
  <c r="Z120" i="41"/>
  <c r="AA120" i="41"/>
  <c r="I121" i="41"/>
  <c r="K121" i="41"/>
  <c r="L121" i="41"/>
  <c r="U121" i="41" s="1"/>
  <c r="T121" i="41"/>
  <c r="I122" i="41"/>
  <c r="K122" i="41"/>
  <c r="L122" i="41"/>
  <c r="Q122" i="41" s="1"/>
  <c r="T122" i="41"/>
  <c r="I123" i="41"/>
  <c r="K123" i="41"/>
  <c r="L123" i="41"/>
  <c r="T123" i="41"/>
  <c r="G124" i="41"/>
  <c r="H124" i="41"/>
  <c r="J124" i="41"/>
  <c r="M124" i="41"/>
  <c r="N124" i="41"/>
  <c r="O124" i="41"/>
  <c r="P124" i="41"/>
  <c r="R124" i="41"/>
  <c r="S124" i="41"/>
  <c r="V124" i="41"/>
  <c r="W124" i="41"/>
  <c r="X124" i="41"/>
  <c r="Y124" i="41"/>
  <c r="Z124" i="41"/>
  <c r="AA124" i="41"/>
  <c r="I125" i="41"/>
  <c r="K125" i="41"/>
  <c r="L125" i="41"/>
  <c r="U125" i="41" s="1"/>
  <c r="T125" i="41"/>
  <c r="I126" i="41"/>
  <c r="K126" i="41"/>
  <c r="L126" i="41"/>
  <c r="Q126" i="41" s="1"/>
  <c r="T126" i="41"/>
  <c r="I127" i="41"/>
  <c r="K127" i="41"/>
  <c r="L127" i="41"/>
  <c r="T127" i="41"/>
  <c r="G128" i="41"/>
  <c r="H128" i="41"/>
  <c r="J128" i="41"/>
  <c r="M128" i="41"/>
  <c r="N128" i="41"/>
  <c r="O128" i="41"/>
  <c r="P128" i="41"/>
  <c r="R128" i="41"/>
  <c r="S128" i="41"/>
  <c r="V128" i="41"/>
  <c r="W128" i="41"/>
  <c r="X128" i="41"/>
  <c r="Y128" i="41"/>
  <c r="Z128" i="41"/>
  <c r="AA128" i="41"/>
  <c r="I129" i="41"/>
  <c r="K129" i="41"/>
  <c r="L129" i="41"/>
  <c r="U129" i="41" s="1"/>
  <c r="T129" i="41"/>
  <c r="I130" i="41"/>
  <c r="K130" i="41"/>
  <c r="L130" i="41"/>
  <c r="Q130" i="41" s="1"/>
  <c r="T130" i="41"/>
  <c r="I131" i="41"/>
  <c r="K131" i="41"/>
  <c r="L131" i="41"/>
  <c r="Q131" i="41" s="1"/>
  <c r="T131" i="41"/>
  <c r="G132" i="41"/>
  <c r="H132" i="41"/>
  <c r="J132" i="41"/>
  <c r="M132" i="41"/>
  <c r="N132" i="41"/>
  <c r="O132" i="41"/>
  <c r="P132" i="41"/>
  <c r="R132" i="41"/>
  <c r="S132" i="41"/>
  <c r="V132" i="41"/>
  <c r="W132" i="41"/>
  <c r="X132" i="41"/>
  <c r="Y132" i="41"/>
  <c r="Z132" i="41"/>
  <c r="AA132" i="41"/>
  <c r="I133" i="41"/>
  <c r="K133" i="41"/>
  <c r="L133" i="41"/>
  <c r="U133" i="41" s="1"/>
  <c r="T133" i="41"/>
  <c r="I134" i="41"/>
  <c r="K134" i="41"/>
  <c r="L134" i="41"/>
  <c r="U134" i="41" s="1"/>
  <c r="T134" i="41"/>
  <c r="I135" i="41"/>
  <c r="K135" i="41"/>
  <c r="L135" i="41"/>
  <c r="T135" i="41"/>
  <c r="G136" i="41"/>
  <c r="H136" i="41"/>
  <c r="J136" i="41"/>
  <c r="M136" i="41"/>
  <c r="N136" i="41"/>
  <c r="O136" i="41"/>
  <c r="P136" i="41"/>
  <c r="R136" i="41"/>
  <c r="S136" i="41"/>
  <c r="V136" i="41"/>
  <c r="W136" i="41"/>
  <c r="X136" i="41"/>
  <c r="Y136" i="41"/>
  <c r="Z136" i="41"/>
  <c r="AA136" i="41"/>
  <c r="I137" i="41"/>
  <c r="K137" i="41"/>
  <c r="L137" i="41"/>
  <c r="Q137" i="41" s="1"/>
  <c r="T137" i="41"/>
  <c r="I138" i="41"/>
  <c r="K138" i="41"/>
  <c r="L138" i="41"/>
  <c r="Q138" i="41" s="1"/>
  <c r="T138" i="41"/>
  <c r="I139" i="41"/>
  <c r="K139" i="41"/>
  <c r="L139" i="41"/>
  <c r="U139" i="41" s="1"/>
  <c r="T139" i="41"/>
  <c r="G140" i="41"/>
  <c r="H140" i="41"/>
  <c r="J140" i="41"/>
  <c r="M140" i="41"/>
  <c r="N140" i="41"/>
  <c r="O140" i="41"/>
  <c r="P140" i="41"/>
  <c r="R140" i="41"/>
  <c r="S140" i="41"/>
  <c r="V140" i="41"/>
  <c r="W140" i="41"/>
  <c r="X140" i="41"/>
  <c r="Y140" i="41"/>
  <c r="Z140" i="41"/>
  <c r="AA140" i="41"/>
  <c r="I141" i="41"/>
  <c r="K141" i="41"/>
  <c r="L141" i="41"/>
  <c r="Q141" i="41" s="1"/>
  <c r="T141" i="41"/>
  <c r="I142" i="41"/>
  <c r="K142" i="41"/>
  <c r="L142" i="41"/>
  <c r="U142" i="41" s="1"/>
  <c r="T142" i="41"/>
  <c r="I143" i="41"/>
  <c r="K143" i="41"/>
  <c r="L143" i="41"/>
  <c r="U143" i="41" s="1"/>
  <c r="T143" i="41"/>
  <c r="G144" i="41"/>
  <c r="H144" i="41"/>
  <c r="J144" i="41"/>
  <c r="M144" i="41"/>
  <c r="N144" i="41"/>
  <c r="O144" i="41"/>
  <c r="P144" i="41"/>
  <c r="R144" i="41"/>
  <c r="S144" i="41"/>
  <c r="V144" i="41"/>
  <c r="W144" i="41"/>
  <c r="X144" i="41"/>
  <c r="Y144" i="41"/>
  <c r="Z144" i="41"/>
  <c r="AA144" i="41"/>
  <c r="I145" i="41"/>
  <c r="K145" i="41"/>
  <c r="L145" i="41"/>
  <c r="Q145" i="41" s="1"/>
  <c r="T145" i="41"/>
  <c r="I146" i="41"/>
  <c r="K146" i="41"/>
  <c r="L146" i="41"/>
  <c r="U146" i="41" s="1"/>
  <c r="T146" i="41"/>
  <c r="I147" i="41"/>
  <c r="K147" i="41"/>
  <c r="L147" i="41"/>
  <c r="U147" i="41" s="1"/>
  <c r="T147" i="41"/>
  <c r="G148" i="41"/>
  <c r="H148" i="41"/>
  <c r="J148" i="41"/>
  <c r="M148" i="41"/>
  <c r="N148" i="41"/>
  <c r="O148" i="41"/>
  <c r="P148" i="41"/>
  <c r="R148" i="41"/>
  <c r="S148" i="41"/>
  <c r="V148" i="41"/>
  <c r="W148" i="41"/>
  <c r="X148" i="41"/>
  <c r="Y148" i="41"/>
  <c r="Z148" i="41"/>
  <c r="AA148" i="41"/>
  <c r="I149" i="41"/>
  <c r="K149" i="41"/>
  <c r="L149" i="41"/>
  <c r="U149" i="41" s="1"/>
  <c r="T149" i="41"/>
  <c r="I150" i="41"/>
  <c r="K150" i="41"/>
  <c r="L150" i="41"/>
  <c r="U150" i="41" s="1"/>
  <c r="T150" i="41"/>
  <c r="I151" i="41"/>
  <c r="K151" i="41"/>
  <c r="L151" i="41"/>
  <c r="U151" i="41" s="1"/>
  <c r="T151" i="41"/>
  <c r="G152" i="41"/>
  <c r="H152" i="41"/>
  <c r="J152" i="41"/>
  <c r="M152" i="41"/>
  <c r="N152" i="41"/>
  <c r="O152" i="41"/>
  <c r="P152" i="41"/>
  <c r="R152" i="41"/>
  <c r="S152" i="41"/>
  <c r="V152" i="41"/>
  <c r="W152" i="41"/>
  <c r="X152" i="41"/>
  <c r="Y152" i="41"/>
  <c r="Z152" i="41"/>
  <c r="AA152" i="41"/>
  <c r="I153" i="41"/>
  <c r="K153" i="41"/>
  <c r="L153" i="41"/>
  <c r="U153" i="41" s="1"/>
  <c r="T153" i="41"/>
  <c r="I154" i="41"/>
  <c r="K154" i="41"/>
  <c r="L154" i="41"/>
  <c r="Q154" i="41" s="1"/>
  <c r="T154" i="41"/>
  <c r="I155" i="41"/>
  <c r="K155" i="41"/>
  <c r="L155" i="41"/>
  <c r="Q155" i="41" s="1"/>
  <c r="T155" i="41"/>
  <c r="G156" i="41"/>
  <c r="H156" i="41"/>
  <c r="J156" i="41"/>
  <c r="M156" i="41"/>
  <c r="N156" i="41"/>
  <c r="O156" i="41"/>
  <c r="P156" i="41"/>
  <c r="R156" i="41"/>
  <c r="S156" i="41"/>
  <c r="V156" i="41"/>
  <c r="W156" i="41"/>
  <c r="X156" i="41"/>
  <c r="Y156" i="41"/>
  <c r="Z156" i="41"/>
  <c r="AA156" i="41"/>
  <c r="I157" i="41"/>
  <c r="K157" i="41"/>
  <c r="L157" i="41"/>
  <c r="Q157" i="41" s="1"/>
  <c r="T157" i="41"/>
  <c r="I158" i="41"/>
  <c r="K158" i="41"/>
  <c r="L158" i="41"/>
  <c r="U158" i="41" s="1"/>
  <c r="T158" i="41"/>
  <c r="I159" i="41"/>
  <c r="K159" i="41"/>
  <c r="L159" i="41"/>
  <c r="U159" i="41" s="1"/>
  <c r="T159" i="41"/>
  <c r="G160" i="41"/>
  <c r="H160" i="41"/>
  <c r="J160" i="41"/>
  <c r="M160" i="41"/>
  <c r="N160" i="41"/>
  <c r="O160" i="41"/>
  <c r="P160" i="41"/>
  <c r="R160" i="41"/>
  <c r="S160" i="41"/>
  <c r="V160" i="41"/>
  <c r="W160" i="41"/>
  <c r="X160" i="41"/>
  <c r="Y160" i="41"/>
  <c r="Z160" i="41"/>
  <c r="AA160" i="41"/>
  <c r="I161" i="41"/>
  <c r="K161" i="41"/>
  <c r="L161" i="41"/>
  <c r="U161" i="41" s="1"/>
  <c r="T161" i="41"/>
  <c r="I162" i="41"/>
  <c r="K162" i="41"/>
  <c r="L162" i="41"/>
  <c r="T162" i="41"/>
  <c r="I163" i="41"/>
  <c r="K163" i="41"/>
  <c r="L163" i="41"/>
  <c r="Q163" i="41" s="1"/>
  <c r="T163" i="41"/>
  <c r="G164" i="41"/>
  <c r="H164" i="41"/>
  <c r="J164" i="41"/>
  <c r="M164" i="41"/>
  <c r="N164" i="41"/>
  <c r="O164" i="41"/>
  <c r="P164" i="41"/>
  <c r="R164" i="41"/>
  <c r="S164" i="41"/>
  <c r="V164" i="41"/>
  <c r="W164" i="41"/>
  <c r="X164" i="41"/>
  <c r="Y164" i="41"/>
  <c r="Z164" i="41"/>
  <c r="AA164" i="41"/>
  <c r="I165" i="41"/>
  <c r="K165" i="41"/>
  <c r="L165" i="41"/>
  <c r="T165" i="41"/>
  <c r="I166" i="41"/>
  <c r="K166" i="41"/>
  <c r="L166" i="41"/>
  <c r="U166" i="41" s="1"/>
  <c r="T166" i="41"/>
  <c r="I167" i="41"/>
  <c r="K167" i="41"/>
  <c r="L167" i="41"/>
  <c r="U167" i="41" s="1"/>
  <c r="T167" i="41"/>
  <c r="G168" i="41"/>
  <c r="H168" i="41"/>
  <c r="J168" i="41"/>
  <c r="M168" i="41"/>
  <c r="N168" i="41"/>
  <c r="O168" i="41"/>
  <c r="P168" i="41"/>
  <c r="R168" i="41"/>
  <c r="S168" i="41"/>
  <c r="V168" i="41"/>
  <c r="W168" i="41"/>
  <c r="X168" i="41"/>
  <c r="Y168" i="41"/>
  <c r="Z168" i="41"/>
  <c r="AA168" i="41"/>
  <c r="I169" i="41"/>
  <c r="K169" i="41"/>
  <c r="L169" i="41"/>
  <c r="Q169" i="41" s="1"/>
  <c r="T169" i="41"/>
  <c r="I170" i="41"/>
  <c r="K170" i="41"/>
  <c r="L170" i="41"/>
  <c r="Q170" i="41" s="1"/>
  <c r="T170" i="41"/>
  <c r="I171" i="41"/>
  <c r="K171" i="41"/>
  <c r="L171" i="41"/>
  <c r="T171" i="41"/>
  <c r="G172" i="41"/>
  <c r="H172" i="41"/>
  <c r="J172" i="41"/>
  <c r="M172" i="41"/>
  <c r="N172" i="41"/>
  <c r="O172" i="41"/>
  <c r="P172" i="41"/>
  <c r="R172" i="41"/>
  <c r="S172" i="41"/>
  <c r="V172" i="41"/>
  <c r="W172" i="41"/>
  <c r="X172" i="41"/>
  <c r="Y172" i="41"/>
  <c r="Z172" i="41"/>
  <c r="AA172" i="41"/>
  <c r="I173" i="41"/>
  <c r="K173" i="41"/>
  <c r="L173" i="41"/>
  <c r="U173" i="41" s="1"/>
  <c r="T173" i="41"/>
  <c r="I174" i="41"/>
  <c r="K174" i="41"/>
  <c r="L174" i="41"/>
  <c r="U174" i="41" s="1"/>
  <c r="T174" i="41"/>
  <c r="I175" i="41"/>
  <c r="K175" i="41"/>
  <c r="L175" i="41"/>
  <c r="Q175" i="41" s="1"/>
  <c r="T175" i="41"/>
  <c r="G176" i="41"/>
  <c r="H176" i="41"/>
  <c r="J176" i="41"/>
  <c r="M176" i="41"/>
  <c r="N176" i="41"/>
  <c r="O176" i="41"/>
  <c r="P176" i="41"/>
  <c r="R176" i="41"/>
  <c r="S176" i="41"/>
  <c r="V176" i="41"/>
  <c r="W176" i="41"/>
  <c r="X176" i="41"/>
  <c r="Y176" i="41"/>
  <c r="Z176" i="41"/>
  <c r="AA176" i="41"/>
  <c r="I177" i="41"/>
  <c r="K177" i="41"/>
  <c r="L177" i="41"/>
  <c r="Q177" i="41" s="1"/>
  <c r="T177" i="41"/>
  <c r="I178" i="41"/>
  <c r="K178" i="41"/>
  <c r="L178" i="41"/>
  <c r="U178" i="41" s="1"/>
  <c r="Q178" i="41"/>
  <c r="T178" i="41"/>
  <c r="I179" i="41"/>
  <c r="K179" i="41"/>
  <c r="L179" i="41"/>
  <c r="Q179" i="41" s="1"/>
  <c r="T179" i="41"/>
  <c r="G180" i="41"/>
  <c r="H180" i="41"/>
  <c r="J180" i="41"/>
  <c r="M180" i="41"/>
  <c r="N180" i="41"/>
  <c r="O180" i="41"/>
  <c r="P180" i="41"/>
  <c r="R180" i="41"/>
  <c r="S180" i="41"/>
  <c r="V180" i="41"/>
  <c r="W180" i="41"/>
  <c r="X180" i="41"/>
  <c r="Y180" i="41"/>
  <c r="Z180" i="41"/>
  <c r="AA180" i="41"/>
  <c r="I181" i="41"/>
  <c r="K181" i="41"/>
  <c r="L181" i="41"/>
  <c r="U181" i="41" s="1"/>
  <c r="Q181" i="41"/>
  <c r="T181" i="41"/>
  <c r="I182" i="41"/>
  <c r="K182" i="41"/>
  <c r="L182" i="41"/>
  <c r="U182" i="41" s="1"/>
  <c r="T182" i="41"/>
  <c r="I183" i="41"/>
  <c r="K183" i="41"/>
  <c r="L183" i="41"/>
  <c r="Q183" i="41" s="1"/>
  <c r="T183" i="41"/>
  <c r="G184" i="41"/>
  <c r="H184" i="41"/>
  <c r="J184" i="41"/>
  <c r="M184" i="41"/>
  <c r="N184" i="41"/>
  <c r="O184" i="41"/>
  <c r="P184" i="41"/>
  <c r="R184" i="41"/>
  <c r="S184" i="41"/>
  <c r="V184" i="41"/>
  <c r="W184" i="41"/>
  <c r="X184" i="41"/>
  <c r="Y184" i="41"/>
  <c r="Z184" i="41"/>
  <c r="AA184" i="41"/>
  <c r="I185" i="41"/>
  <c r="K185" i="41"/>
  <c r="L185" i="41"/>
  <c r="U185" i="41" s="1"/>
  <c r="T185" i="41"/>
  <c r="I186" i="41"/>
  <c r="K186" i="41"/>
  <c r="L186" i="41"/>
  <c r="U186" i="41" s="1"/>
  <c r="T186" i="41"/>
  <c r="I187" i="41"/>
  <c r="K187" i="41"/>
  <c r="L187" i="41"/>
  <c r="Q187" i="41" s="1"/>
  <c r="T187" i="41"/>
  <c r="G188" i="41"/>
  <c r="H188" i="41"/>
  <c r="J188" i="41"/>
  <c r="M188" i="41"/>
  <c r="N188" i="41"/>
  <c r="O188" i="41"/>
  <c r="P188" i="41"/>
  <c r="R188" i="41"/>
  <c r="S188" i="41"/>
  <c r="V188" i="41"/>
  <c r="W188" i="41"/>
  <c r="X188" i="41"/>
  <c r="Y188" i="41"/>
  <c r="Z188" i="41"/>
  <c r="AA188" i="41"/>
  <c r="I189" i="41"/>
  <c r="K189" i="41"/>
  <c r="L189" i="41"/>
  <c r="T189" i="41"/>
  <c r="I190" i="41"/>
  <c r="K190" i="41"/>
  <c r="L190" i="41"/>
  <c r="U190" i="41" s="1"/>
  <c r="Q190" i="41"/>
  <c r="T190" i="41"/>
  <c r="I191" i="41"/>
  <c r="K191" i="41"/>
  <c r="L191" i="41"/>
  <c r="Q191" i="41" s="1"/>
  <c r="T191" i="41"/>
  <c r="G192" i="41"/>
  <c r="H192" i="41"/>
  <c r="J192" i="41"/>
  <c r="M192" i="41"/>
  <c r="N192" i="41"/>
  <c r="O192" i="41"/>
  <c r="P192" i="41"/>
  <c r="R192" i="41"/>
  <c r="S192" i="41"/>
  <c r="V192" i="41"/>
  <c r="W192" i="41"/>
  <c r="X192" i="41"/>
  <c r="Y192" i="41"/>
  <c r="Z192" i="41"/>
  <c r="AA192" i="41"/>
  <c r="I193" i="41"/>
  <c r="K193" i="41"/>
  <c r="L193" i="41"/>
  <c r="Q193" i="41" s="1"/>
  <c r="T193" i="41"/>
  <c r="I194" i="41"/>
  <c r="K194" i="41"/>
  <c r="L194" i="41"/>
  <c r="Q194" i="41" s="1"/>
  <c r="T194" i="41"/>
  <c r="I195" i="41"/>
  <c r="K195" i="41"/>
  <c r="L195" i="41"/>
  <c r="Q195" i="41" s="1"/>
  <c r="T195" i="41"/>
  <c r="G196" i="41"/>
  <c r="H196" i="41"/>
  <c r="J196" i="41"/>
  <c r="M196" i="41"/>
  <c r="N196" i="41"/>
  <c r="O196" i="41"/>
  <c r="P196" i="41"/>
  <c r="R196" i="41"/>
  <c r="S196" i="41"/>
  <c r="V196" i="41"/>
  <c r="W196" i="41"/>
  <c r="X196" i="41"/>
  <c r="Y196" i="41"/>
  <c r="Z196" i="41"/>
  <c r="AA196" i="41"/>
  <c r="I197" i="41"/>
  <c r="K197" i="41"/>
  <c r="L197" i="41"/>
  <c r="U197" i="41" s="1"/>
  <c r="T197" i="41"/>
  <c r="I198" i="41"/>
  <c r="K198" i="41"/>
  <c r="L198" i="41"/>
  <c r="Q198" i="41" s="1"/>
  <c r="T198" i="41"/>
  <c r="I199" i="41"/>
  <c r="K199" i="41"/>
  <c r="L199" i="41"/>
  <c r="U199" i="41" s="1"/>
  <c r="T199" i="41"/>
  <c r="G200" i="41"/>
  <c r="H200" i="41"/>
  <c r="J200" i="41"/>
  <c r="M200" i="41"/>
  <c r="N200" i="41"/>
  <c r="T200" i="41" s="1"/>
  <c r="O200" i="41"/>
  <c r="P200" i="41"/>
  <c r="R200" i="41"/>
  <c r="S200" i="41"/>
  <c r="V200" i="41"/>
  <c r="W200" i="41"/>
  <c r="X200" i="41"/>
  <c r="Y200" i="41"/>
  <c r="Z200" i="41"/>
  <c r="AA200" i="41"/>
  <c r="I201" i="41"/>
  <c r="K201" i="41"/>
  <c r="L201" i="41"/>
  <c r="T201" i="41"/>
  <c r="I202" i="41"/>
  <c r="K202" i="41"/>
  <c r="L202" i="41"/>
  <c r="Q202" i="41" s="1"/>
  <c r="T202" i="41"/>
  <c r="I203" i="41"/>
  <c r="K203" i="41"/>
  <c r="L203" i="41"/>
  <c r="U203" i="41" s="1"/>
  <c r="T203" i="41"/>
  <c r="G7" i="41"/>
  <c r="H7" i="41"/>
  <c r="J7" i="41"/>
  <c r="M7" i="41"/>
  <c r="N7" i="41"/>
  <c r="O7" i="41"/>
  <c r="P7" i="41"/>
  <c r="R7" i="41"/>
  <c r="S7" i="41"/>
  <c r="V7" i="41"/>
  <c r="W7" i="41"/>
  <c r="X7" i="41"/>
  <c r="Y7" i="41"/>
  <c r="I8" i="41"/>
  <c r="K8" i="41"/>
  <c r="L8" i="41"/>
  <c r="U8" i="41" s="1"/>
  <c r="T8" i="41"/>
  <c r="I9" i="41"/>
  <c r="K9" i="41"/>
  <c r="L9" i="41"/>
  <c r="Q9" i="41" s="1"/>
  <c r="T9" i="41"/>
  <c r="I10" i="41"/>
  <c r="K10" i="41"/>
  <c r="L10" i="41"/>
  <c r="U10" i="41" s="1"/>
  <c r="T10" i="41"/>
  <c r="G11" i="41"/>
  <c r="H11" i="41"/>
  <c r="J11" i="41"/>
  <c r="M11" i="41"/>
  <c r="N11" i="41"/>
  <c r="O11" i="41"/>
  <c r="P11" i="41"/>
  <c r="R11" i="41"/>
  <c r="S11" i="41"/>
  <c r="V11" i="41"/>
  <c r="W11" i="41"/>
  <c r="X11" i="41"/>
  <c r="Y11" i="41"/>
  <c r="I12" i="41"/>
  <c r="K12" i="41"/>
  <c r="L12" i="41"/>
  <c r="U12" i="41" s="1"/>
  <c r="T12" i="41"/>
  <c r="I13" i="41"/>
  <c r="K13" i="41"/>
  <c r="L13" i="41"/>
  <c r="Q13" i="41" s="1"/>
  <c r="T13" i="41"/>
  <c r="I14" i="41"/>
  <c r="K14" i="41"/>
  <c r="L14" i="41"/>
  <c r="U14" i="41" s="1"/>
  <c r="T14" i="41"/>
  <c r="G15" i="41"/>
  <c r="H15" i="41"/>
  <c r="J15" i="41"/>
  <c r="M15" i="41"/>
  <c r="N15" i="41"/>
  <c r="O15" i="41"/>
  <c r="P15" i="41"/>
  <c r="R15" i="41"/>
  <c r="S15" i="41"/>
  <c r="V15" i="41"/>
  <c r="W15" i="41"/>
  <c r="X15" i="41"/>
  <c r="Y15" i="41"/>
  <c r="I16" i="41"/>
  <c r="K16" i="41"/>
  <c r="L16" i="41"/>
  <c r="Q16" i="41" s="1"/>
  <c r="T16" i="41"/>
  <c r="I17" i="41"/>
  <c r="K17" i="41"/>
  <c r="L17" i="41"/>
  <c r="U17" i="41" s="1"/>
  <c r="T17" i="41"/>
  <c r="I18" i="41"/>
  <c r="K18" i="41"/>
  <c r="L18" i="41"/>
  <c r="Q18" i="41" s="1"/>
  <c r="T18" i="41"/>
  <c r="G19" i="41"/>
  <c r="H19" i="41"/>
  <c r="J19" i="41"/>
  <c r="M19" i="41"/>
  <c r="N19" i="41"/>
  <c r="O19" i="41"/>
  <c r="P19" i="41"/>
  <c r="R19" i="41"/>
  <c r="S19" i="41"/>
  <c r="V19" i="41"/>
  <c r="W19" i="41"/>
  <c r="X19" i="41"/>
  <c r="Y19" i="41"/>
  <c r="I20" i="41"/>
  <c r="K20" i="41"/>
  <c r="L20" i="41"/>
  <c r="U20" i="41" s="1"/>
  <c r="T20" i="41"/>
  <c r="I21" i="41"/>
  <c r="K21" i="41"/>
  <c r="L21" i="41"/>
  <c r="U21" i="41" s="1"/>
  <c r="T21" i="41"/>
  <c r="I22" i="41"/>
  <c r="K22" i="41"/>
  <c r="L22" i="41"/>
  <c r="Q22" i="41" s="1"/>
  <c r="T22" i="41"/>
  <c r="G23" i="41"/>
  <c r="H23" i="41"/>
  <c r="J23" i="41"/>
  <c r="M23" i="41"/>
  <c r="N23" i="41"/>
  <c r="O23" i="41"/>
  <c r="P23" i="41"/>
  <c r="R23" i="41"/>
  <c r="S23" i="41"/>
  <c r="V23" i="41"/>
  <c r="W23" i="41"/>
  <c r="X23" i="41"/>
  <c r="Y23" i="41"/>
  <c r="I24" i="41"/>
  <c r="K24" i="41"/>
  <c r="L24" i="41"/>
  <c r="U24" i="41" s="1"/>
  <c r="T24" i="41"/>
  <c r="I25" i="41"/>
  <c r="K25" i="41"/>
  <c r="L25" i="41"/>
  <c r="Q25" i="41" s="1"/>
  <c r="T25" i="41"/>
  <c r="I26" i="41"/>
  <c r="K26" i="41"/>
  <c r="L26" i="41"/>
  <c r="U26" i="41" s="1"/>
  <c r="T26" i="41"/>
  <c r="G27" i="41"/>
  <c r="H27" i="41"/>
  <c r="J27" i="41"/>
  <c r="M27" i="41"/>
  <c r="N27" i="41"/>
  <c r="O27" i="41"/>
  <c r="P27" i="41"/>
  <c r="R27" i="41"/>
  <c r="S27" i="41"/>
  <c r="V27" i="41"/>
  <c r="W27" i="41"/>
  <c r="X27" i="41"/>
  <c r="Y27" i="41"/>
  <c r="I28" i="41"/>
  <c r="K28" i="41"/>
  <c r="L28" i="41"/>
  <c r="U28" i="41" s="1"/>
  <c r="T28" i="41"/>
  <c r="I29" i="41"/>
  <c r="K29" i="41"/>
  <c r="L29" i="41"/>
  <c r="U29" i="41" s="1"/>
  <c r="T29" i="41"/>
  <c r="I30" i="41"/>
  <c r="K30" i="41"/>
  <c r="L30" i="41"/>
  <c r="Q30" i="41" s="1"/>
  <c r="T30" i="41"/>
  <c r="G31" i="41"/>
  <c r="H31" i="41"/>
  <c r="J31" i="41"/>
  <c r="M31" i="41"/>
  <c r="N31" i="41"/>
  <c r="O31" i="41"/>
  <c r="P31" i="41"/>
  <c r="R31" i="41"/>
  <c r="S31" i="41"/>
  <c r="V31" i="41"/>
  <c r="W31" i="41"/>
  <c r="X31" i="41"/>
  <c r="Y31" i="41"/>
  <c r="I32" i="41"/>
  <c r="K32" i="41"/>
  <c r="L32" i="41"/>
  <c r="U32" i="41" s="1"/>
  <c r="T32" i="41"/>
  <c r="I33" i="41"/>
  <c r="K33" i="41"/>
  <c r="L33" i="41"/>
  <c r="Q33" i="41" s="1"/>
  <c r="T33" i="41"/>
  <c r="I34" i="41"/>
  <c r="K34" i="41"/>
  <c r="L34" i="41"/>
  <c r="Q34" i="41" s="1"/>
  <c r="T34" i="41"/>
  <c r="G35" i="41"/>
  <c r="H35" i="41"/>
  <c r="J35" i="41"/>
  <c r="M35" i="41"/>
  <c r="N35" i="41"/>
  <c r="O35" i="41"/>
  <c r="P35" i="41"/>
  <c r="R35" i="41"/>
  <c r="S35" i="41"/>
  <c r="V35" i="41"/>
  <c r="W35" i="41"/>
  <c r="X35" i="41"/>
  <c r="Y35" i="41"/>
  <c r="I36" i="41"/>
  <c r="K36" i="41"/>
  <c r="L36" i="41"/>
  <c r="Q36" i="41" s="1"/>
  <c r="T36" i="41"/>
  <c r="I37" i="41"/>
  <c r="K37" i="41"/>
  <c r="L37" i="41"/>
  <c r="U37" i="41" s="1"/>
  <c r="T37" i="41"/>
  <c r="I38" i="41"/>
  <c r="K38" i="41"/>
  <c r="L38" i="41"/>
  <c r="Q38" i="41" s="1"/>
  <c r="T38" i="41"/>
  <c r="G39" i="41"/>
  <c r="H39" i="41"/>
  <c r="J39" i="41"/>
  <c r="M39" i="41"/>
  <c r="N39" i="41"/>
  <c r="O39" i="41"/>
  <c r="P39" i="41"/>
  <c r="R39" i="41"/>
  <c r="S39" i="41"/>
  <c r="V39" i="41"/>
  <c r="W39" i="41"/>
  <c r="X39" i="41"/>
  <c r="Y39" i="41"/>
  <c r="I40" i="41"/>
  <c r="K40" i="41"/>
  <c r="L40" i="41"/>
  <c r="U40" i="41" s="1"/>
  <c r="T40" i="41"/>
  <c r="I41" i="41"/>
  <c r="K41" i="41"/>
  <c r="L41" i="41"/>
  <c r="Q41" i="41" s="1"/>
  <c r="T41" i="41"/>
  <c r="I42" i="41"/>
  <c r="K42" i="41"/>
  <c r="L42" i="41"/>
  <c r="Q42" i="41" s="1"/>
  <c r="T42" i="41"/>
  <c r="G43" i="41"/>
  <c r="H43" i="41"/>
  <c r="J43" i="41"/>
  <c r="M43" i="41"/>
  <c r="N43" i="41"/>
  <c r="O43" i="41"/>
  <c r="P43" i="41"/>
  <c r="R43" i="41"/>
  <c r="S43" i="41"/>
  <c r="V43" i="41"/>
  <c r="W43" i="41"/>
  <c r="X43" i="41"/>
  <c r="Y43" i="41"/>
  <c r="I44" i="41"/>
  <c r="K44" i="41"/>
  <c r="L44" i="41"/>
  <c r="U44" i="41" s="1"/>
  <c r="T44" i="41"/>
  <c r="I45" i="41"/>
  <c r="K45" i="41"/>
  <c r="L45" i="41"/>
  <c r="Q45" i="41" s="1"/>
  <c r="T45" i="41"/>
  <c r="I46" i="41"/>
  <c r="K46" i="41"/>
  <c r="L46" i="41"/>
  <c r="U46" i="41" s="1"/>
  <c r="T46" i="41"/>
  <c r="G47" i="41"/>
  <c r="H47" i="41"/>
  <c r="J47" i="41"/>
  <c r="M47" i="41"/>
  <c r="N47" i="41"/>
  <c r="O47" i="41"/>
  <c r="P47" i="41"/>
  <c r="R47" i="41"/>
  <c r="S47" i="41"/>
  <c r="V47" i="41"/>
  <c r="W47" i="41"/>
  <c r="X47" i="41"/>
  <c r="Y47" i="41"/>
  <c r="I48" i="41"/>
  <c r="K48" i="41"/>
  <c r="L48" i="41"/>
  <c r="Q48" i="41" s="1"/>
  <c r="T48" i="41"/>
  <c r="I49" i="41"/>
  <c r="K49" i="41"/>
  <c r="L49" i="41"/>
  <c r="U49" i="41" s="1"/>
  <c r="T49" i="41"/>
  <c r="I50" i="41"/>
  <c r="K50" i="41"/>
  <c r="L50" i="41"/>
  <c r="Q50" i="41" s="1"/>
  <c r="T50" i="41"/>
  <c r="G51" i="41"/>
  <c r="H51" i="41"/>
  <c r="J51" i="41"/>
  <c r="M51" i="41"/>
  <c r="N51" i="41"/>
  <c r="O51" i="41"/>
  <c r="P51" i="41"/>
  <c r="R51" i="41"/>
  <c r="S51" i="41"/>
  <c r="V51" i="41"/>
  <c r="W51" i="41"/>
  <c r="X51" i="41"/>
  <c r="Y51" i="41"/>
  <c r="I52" i="41"/>
  <c r="K52" i="41"/>
  <c r="L52" i="41"/>
  <c r="Q52" i="41" s="1"/>
  <c r="T52" i="41"/>
  <c r="I53" i="41"/>
  <c r="K53" i="41"/>
  <c r="L53" i="41"/>
  <c r="U53" i="41" s="1"/>
  <c r="T53" i="41"/>
  <c r="I54" i="41"/>
  <c r="K54" i="41"/>
  <c r="L54" i="41"/>
  <c r="Q54" i="41" s="1"/>
  <c r="T54" i="41"/>
  <c r="G55" i="41"/>
  <c r="H55" i="41"/>
  <c r="J55" i="41"/>
  <c r="M55" i="41"/>
  <c r="N55" i="41"/>
  <c r="O55" i="41"/>
  <c r="P55" i="41"/>
  <c r="R55" i="41"/>
  <c r="S55" i="41"/>
  <c r="V55" i="41"/>
  <c r="W55" i="41"/>
  <c r="X55" i="41"/>
  <c r="Y55" i="41"/>
  <c r="I56" i="41"/>
  <c r="K56" i="41"/>
  <c r="L56" i="41"/>
  <c r="T56" i="41"/>
  <c r="I57" i="41"/>
  <c r="K57" i="41"/>
  <c r="L57" i="41"/>
  <c r="Q57" i="41" s="1"/>
  <c r="T57" i="41"/>
  <c r="I58" i="41"/>
  <c r="K58" i="41"/>
  <c r="L58" i="41"/>
  <c r="U58" i="41" s="1"/>
  <c r="T58" i="41"/>
  <c r="G59" i="41"/>
  <c r="H59" i="41"/>
  <c r="J59" i="41"/>
  <c r="M59" i="41"/>
  <c r="N59" i="41"/>
  <c r="O59" i="41"/>
  <c r="P59" i="41"/>
  <c r="R59" i="41"/>
  <c r="S59" i="41"/>
  <c r="V59" i="41"/>
  <c r="W59" i="41"/>
  <c r="X59" i="41"/>
  <c r="Y59" i="41"/>
  <c r="I60" i="41"/>
  <c r="K60" i="41"/>
  <c r="L60" i="41"/>
  <c r="U60" i="41" s="1"/>
  <c r="Q60" i="41"/>
  <c r="T60" i="41"/>
  <c r="I61" i="41"/>
  <c r="K61" i="41"/>
  <c r="L61" i="41"/>
  <c r="Q61" i="41" s="1"/>
  <c r="T61" i="41"/>
  <c r="I62" i="41"/>
  <c r="K62" i="41"/>
  <c r="L62" i="41"/>
  <c r="Q62" i="41" s="1"/>
  <c r="T62" i="41"/>
  <c r="G63" i="41"/>
  <c r="H63" i="41"/>
  <c r="J63" i="41"/>
  <c r="M63" i="41"/>
  <c r="N63" i="41"/>
  <c r="O63" i="41"/>
  <c r="P63" i="41"/>
  <c r="R63" i="41"/>
  <c r="S63" i="41"/>
  <c r="V63" i="41"/>
  <c r="W63" i="41"/>
  <c r="X63" i="41"/>
  <c r="Y63" i="41"/>
  <c r="I64" i="41"/>
  <c r="K64" i="41"/>
  <c r="L64" i="41"/>
  <c r="T64" i="41"/>
  <c r="I65" i="41"/>
  <c r="K65" i="41"/>
  <c r="L65" i="41"/>
  <c r="Q65" i="41" s="1"/>
  <c r="T65" i="41"/>
  <c r="I66" i="41"/>
  <c r="K66" i="41"/>
  <c r="L66" i="41"/>
  <c r="Q66" i="41" s="1"/>
  <c r="T66" i="41"/>
  <c r="G67" i="41"/>
  <c r="H67" i="41"/>
  <c r="J67" i="41"/>
  <c r="M67" i="41"/>
  <c r="N67" i="41"/>
  <c r="O67" i="41"/>
  <c r="P67" i="41"/>
  <c r="R67" i="41"/>
  <c r="S67" i="41"/>
  <c r="V67" i="41"/>
  <c r="W67" i="41"/>
  <c r="X67" i="41"/>
  <c r="Y67" i="41"/>
  <c r="I68" i="41"/>
  <c r="K68" i="41"/>
  <c r="L68" i="41"/>
  <c r="U68" i="41" s="1"/>
  <c r="T68" i="41"/>
  <c r="I69" i="41"/>
  <c r="K69" i="41"/>
  <c r="L69" i="41"/>
  <c r="U69" i="41" s="1"/>
  <c r="T69" i="41"/>
  <c r="I70" i="41"/>
  <c r="K70" i="41"/>
  <c r="L70" i="41"/>
  <c r="U70" i="41" s="1"/>
  <c r="T70" i="41"/>
  <c r="G71" i="41"/>
  <c r="H71" i="41"/>
  <c r="J71" i="41"/>
  <c r="M71" i="41"/>
  <c r="N71" i="41"/>
  <c r="O71" i="41"/>
  <c r="P71" i="41"/>
  <c r="R71" i="41"/>
  <c r="S71" i="41"/>
  <c r="V71" i="41"/>
  <c r="W71" i="41"/>
  <c r="X71" i="41"/>
  <c r="Y71" i="41"/>
  <c r="I72" i="41"/>
  <c r="K72" i="41"/>
  <c r="L72" i="41"/>
  <c r="U72" i="41" s="1"/>
  <c r="T72" i="41"/>
  <c r="I73" i="41"/>
  <c r="K73" i="41"/>
  <c r="L73" i="41"/>
  <c r="U73" i="41" s="1"/>
  <c r="T73" i="41"/>
  <c r="I74" i="41"/>
  <c r="K74" i="41"/>
  <c r="L74" i="41"/>
  <c r="U74" i="41" s="1"/>
  <c r="T74" i="41"/>
  <c r="G75" i="41"/>
  <c r="H75" i="41"/>
  <c r="J75" i="41"/>
  <c r="M75" i="41"/>
  <c r="N75" i="41"/>
  <c r="O75" i="41"/>
  <c r="P75" i="41"/>
  <c r="R75" i="41"/>
  <c r="S75" i="41"/>
  <c r="V75" i="41"/>
  <c r="W75" i="41"/>
  <c r="X75" i="41"/>
  <c r="Y75" i="41"/>
  <c r="I76" i="41"/>
  <c r="K76" i="41"/>
  <c r="L76" i="41"/>
  <c r="U76" i="41" s="1"/>
  <c r="T76" i="41"/>
  <c r="I77" i="41"/>
  <c r="K77" i="41"/>
  <c r="L77" i="41"/>
  <c r="Q77" i="41" s="1"/>
  <c r="T77" i="41"/>
  <c r="I78" i="41"/>
  <c r="K78" i="41"/>
  <c r="L78" i="41"/>
  <c r="U78" i="41" s="1"/>
  <c r="T78" i="41"/>
  <c r="G79" i="41"/>
  <c r="H79" i="41"/>
  <c r="J79" i="41"/>
  <c r="M79" i="41"/>
  <c r="N79" i="41"/>
  <c r="O79" i="41"/>
  <c r="P79" i="41"/>
  <c r="R79" i="41"/>
  <c r="S79" i="41"/>
  <c r="V79" i="41"/>
  <c r="W79" i="41"/>
  <c r="X79" i="41"/>
  <c r="Y79" i="41"/>
  <c r="I80" i="41"/>
  <c r="K80" i="41"/>
  <c r="L80" i="41"/>
  <c r="Q80" i="41" s="1"/>
  <c r="T80" i="41"/>
  <c r="I81" i="41"/>
  <c r="K81" i="41"/>
  <c r="L81" i="41"/>
  <c r="U81" i="41" s="1"/>
  <c r="T81" i="41"/>
  <c r="I82" i="41"/>
  <c r="K82" i="41"/>
  <c r="L82" i="41"/>
  <c r="Q82" i="41" s="1"/>
  <c r="T82" i="41"/>
  <c r="G83" i="41"/>
  <c r="H83" i="41"/>
  <c r="J83" i="41"/>
  <c r="M83" i="41"/>
  <c r="N83" i="41"/>
  <c r="O83" i="41"/>
  <c r="P83" i="41"/>
  <c r="R83" i="41"/>
  <c r="S83" i="41"/>
  <c r="V83" i="41"/>
  <c r="W83" i="41"/>
  <c r="X83" i="41"/>
  <c r="Y83" i="41"/>
  <c r="I84" i="41"/>
  <c r="K84" i="41"/>
  <c r="L84" i="41"/>
  <c r="U84" i="41" s="1"/>
  <c r="T84" i="41"/>
  <c r="I85" i="41"/>
  <c r="K85" i="41"/>
  <c r="L85" i="41"/>
  <c r="Q85" i="41" s="1"/>
  <c r="T85" i="41"/>
  <c r="I86" i="41"/>
  <c r="K86" i="41"/>
  <c r="L86" i="41"/>
  <c r="Q86" i="41" s="1"/>
  <c r="T86" i="41"/>
  <c r="G87" i="41"/>
  <c r="H87" i="41"/>
  <c r="J87" i="41"/>
  <c r="M87" i="41"/>
  <c r="N87" i="41"/>
  <c r="O87" i="41"/>
  <c r="P87" i="41"/>
  <c r="R87" i="41"/>
  <c r="S87" i="41"/>
  <c r="V87" i="41"/>
  <c r="W87" i="41"/>
  <c r="X87" i="41"/>
  <c r="Y87" i="41"/>
  <c r="I88" i="41"/>
  <c r="K88" i="41"/>
  <c r="L88" i="41"/>
  <c r="U88" i="41" s="1"/>
  <c r="Q88" i="41"/>
  <c r="T88" i="41"/>
  <c r="I89" i="41"/>
  <c r="K89" i="41"/>
  <c r="L89" i="41"/>
  <c r="Q89" i="41" s="1"/>
  <c r="T89" i="41"/>
  <c r="I90" i="41"/>
  <c r="K90" i="41"/>
  <c r="L90" i="41"/>
  <c r="U90" i="41" s="1"/>
  <c r="T90" i="41"/>
  <c r="G91" i="41"/>
  <c r="H91" i="41"/>
  <c r="J91" i="41"/>
  <c r="M91" i="41"/>
  <c r="N91" i="41"/>
  <c r="O91" i="41"/>
  <c r="P91" i="41"/>
  <c r="R91" i="41"/>
  <c r="S91" i="41"/>
  <c r="V91" i="41"/>
  <c r="W91" i="41"/>
  <c r="X91" i="41"/>
  <c r="Y91" i="41"/>
  <c r="I92" i="41"/>
  <c r="K92" i="41"/>
  <c r="L92" i="41"/>
  <c r="U92" i="41" s="1"/>
  <c r="T92" i="41"/>
  <c r="I93" i="41"/>
  <c r="K93" i="41"/>
  <c r="L93" i="41"/>
  <c r="T93" i="41"/>
  <c r="I94" i="41"/>
  <c r="K94" i="41"/>
  <c r="L94" i="41"/>
  <c r="U94" i="41" s="1"/>
  <c r="T94" i="41"/>
  <c r="G95" i="41"/>
  <c r="H95" i="41"/>
  <c r="J95" i="41"/>
  <c r="M95" i="41"/>
  <c r="N95" i="41"/>
  <c r="O95" i="41"/>
  <c r="P95" i="41"/>
  <c r="R95" i="41"/>
  <c r="S95" i="41"/>
  <c r="V95" i="41"/>
  <c r="W95" i="41"/>
  <c r="X95" i="41"/>
  <c r="Y95" i="41"/>
  <c r="I96" i="41"/>
  <c r="K96" i="41"/>
  <c r="L96" i="41"/>
  <c r="T96" i="41"/>
  <c r="I97" i="41"/>
  <c r="K97" i="41"/>
  <c r="L97" i="41"/>
  <c r="Q97" i="41" s="1"/>
  <c r="T97" i="41"/>
  <c r="I98" i="41"/>
  <c r="K98" i="41"/>
  <c r="L98" i="41"/>
  <c r="Q98" i="41" s="1"/>
  <c r="T98" i="41"/>
  <c r="T111" i="41"/>
  <c r="L111" i="41"/>
  <c r="K111" i="41"/>
  <c r="I111" i="41"/>
  <c r="T110" i="41"/>
  <c r="L110" i="41"/>
  <c r="Q110" i="41" s="1"/>
  <c r="K110" i="41"/>
  <c r="I110" i="41"/>
  <c r="T109" i="41"/>
  <c r="L109" i="41"/>
  <c r="U109" i="41" s="1"/>
  <c r="K109" i="41"/>
  <c r="I109" i="41"/>
  <c r="AA108" i="41"/>
  <c r="Z108" i="41"/>
  <c r="Y108" i="41"/>
  <c r="X108" i="41"/>
  <c r="W108" i="41"/>
  <c r="V108" i="41"/>
  <c r="S108" i="41"/>
  <c r="R108" i="41"/>
  <c r="P108" i="41"/>
  <c r="O108" i="41"/>
  <c r="N108" i="41"/>
  <c r="M108" i="41"/>
  <c r="J108" i="41"/>
  <c r="H108" i="41"/>
  <c r="G108" i="41"/>
  <c r="T6" i="41"/>
  <c r="L6" i="41"/>
  <c r="U6" i="41" s="1"/>
  <c r="K6" i="41"/>
  <c r="I6" i="41"/>
  <c r="T5" i="41"/>
  <c r="L5" i="41"/>
  <c r="U5" i="41" s="1"/>
  <c r="K5" i="41"/>
  <c r="I5" i="41"/>
  <c r="T4" i="41"/>
  <c r="L4" i="41"/>
  <c r="U4" i="41" s="1"/>
  <c r="K4" i="41"/>
  <c r="I4" i="41"/>
  <c r="AD3" i="41"/>
  <c r="AB3" i="41"/>
  <c r="Y3" i="41"/>
  <c r="X3" i="41"/>
  <c r="W3" i="41"/>
  <c r="V3" i="41"/>
  <c r="S3" i="41"/>
  <c r="R3" i="41"/>
  <c r="P3" i="41"/>
  <c r="O3" i="41"/>
  <c r="N3" i="41"/>
  <c r="M3" i="41"/>
  <c r="J3" i="41"/>
  <c r="H3" i="41"/>
  <c r="G3" i="41"/>
  <c r="X34" i="10"/>
  <c r="X4" i="10"/>
  <c r="X5" i="10"/>
  <c r="X6" i="10"/>
  <c r="X7" i="10"/>
  <c r="X8" i="10"/>
  <c r="X9" i="10"/>
  <c r="X10" i="10"/>
  <c r="X11" i="10"/>
  <c r="X12" i="10"/>
  <c r="X13" i="10"/>
  <c r="X14" i="10"/>
  <c r="X15" i="10"/>
  <c r="X16" i="10"/>
  <c r="X17" i="10"/>
  <c r="X18" i="10"/>
  <c r="X19" i="10"/>
  <c r="X20" i="10"/>
  <c r="X21" i="10"/>
  <c r="X22" i="10"/>
  <c r="X23" i="10"/>
  <c r="X24" i="10"/>
  <c r="X25" i="10"/>
  <c r="X26" i="10"/>
  <c r="X27" i="10"/>
  <c r="X28" i="10"/>
  <c r="X29" i="10"/>
  <c r="X30" i="10"/>
  <c r="X31" i="10"/>
  <c r="X32" i="10"/>
  <c r="X3" i="10"/>
  <c r="T217" i="27" l="1"/>
  <c r="T216" i="27"/>
  <c r="T215" i="27"/>
  <c r="K217" i="27"/>
  <c r="T106" i="27"/>
  <c r="T107" i="27"/>
  <c r="I152" i="41"/>
  <c r="I120" i="41"/>
  <c r="I200" i="41"/>
  <c r="I140" i="41"/>
  <c r="I128" i="41"/>
  <c r="I188" i="41"/>
  <c r="I148" i="41"/>
  <c r="I168" i="41"/>
  <c r="I209" i="41"/>
  <c r="I144" i="41"/>
  <c r="I112" i="41"/>
  <c r="I207" i="41"/>
  <c r="AA206" i="41"/>
  <c r="P206" i="41"/>
  <c r="T103" i="41"/>
  <c r="K103" i="41"/>
  <c r="I79" i="41"/>
  <c r="I19" i="41"/>
  <c r="I75" i="41"/>
  <c r="I11" i="41"/>
  <c r="I27" i="41"/>
  <c r="I83" i="41"/>
  <c r="I51" i="41"/>
  <c r="Z7" i="41"/>
  <c r="I102" i="41"/>
  <c r="I35" i="41"/>
  <c r="K102" i="41"/>
  <c r="L103" i="41"/>
  <c r="Q103" i="41" s="1"/>
  <c r="L104" i="41"/>
  <c r="I104" i="41" s="1"/>
  <c r="T47" i="41"/>
  <c r="L102" i="41"/>
  <c r="Q102" i="41" s="1"/>
  <c r="K192" i="39"/>
  <c r="T192" i="39"/>
  <c r="T191" i="39"/>
  <c r="K191" i="39"/>
  <c r="Q185" i="14"/>
  <c r="I185" i="14"/>
  <c r="Q184" i="14"/>
  <c r="I184" i="14"/>
  <c r="U130" i="14"/>
  <c r="I130" i="14"/>
  <c r="U508" i="14"/>
  <c r="I508" i="14"/>
  <c r="U1009" i="14"/>
  <c r="I1009" i="14"/>
  <c r="U186" i="14"/>
  <c r="I186" i="14"/>
  <c r="Q204" i="14"/>
  <c r="I204" i="14"/>
  <c r="U421" i="13"/>
  <c r="I421" i="13"/>
  <c r="Q137" i="13"/>
  <c r="I137" i="13"/>
  <c r="U69" i="13"/>
  <c r="I69" i="13"/>
  <c r="U17" i="13"/>
  <c r="I17" i="13"/>
  <c r="U129" i="13"/>
  <c r="I129" i="13"/>
  <c r="U1009" i="13"/>
  <c r="I1009" i="13"/>
  <c r="U21" i="13"/>
  <c r="I21" i="13"/>
  <c r="U509" i="13"/>
  <c r="I509" i="13"/>
  <c r="U161" i="13"/>
  <c r="I161" i="13"/>
  <c r="U57" i="13"/>
  <c r="I57" i="13"/>
  <c r="U138" i="13"/>
  <c r="I138" i="13"/>
  <c r="U185" i="13"/>
  <c r="I185" i="13"/>
  <c r="U508" i="13"/>
  <c r="T507" i="13"/>
  <c r="K507" i="13"/>
  <c r="K107" i="27"/>
  <c r="T100" i="35"/>
  <c r="I100" i="35"/>
  <c r="K127" i="36"/>
  <c r="K99" i="37"/>
  <c r="T95" i="39"/>
  <c r="Z67" i="41"/>
  <c r="Q182" i="41"/>
  <c r="U77" i="41"/>
  <c r="U36" i="41"/>
  <c r="H101" i="41"/>
  <c r="V101" i="41"/>
  <c r="U115" i="41"/>
  <c r="K208" i="41"/>
  <c r="L209" i="41"/>
  <c r="U209" i="41" s="1"/>
  <c r="K95" i="41"/>
  <c r="Q69" i="41"/>
  <c r="Q26" i="41"/>
  <c r="U119" i="41"/>
  <c r="J206" i="41"/>
  <c r="J101" i="41"/>
  <c r="W101" i="41"/>
  <c r="R206" i="41"/>
  <c r="Y101" i="41"/>
  <c r="N101" i="41"/>
  <c r="U118" i="41"/>
  <c r="Q209" i="41"/>
  <c r="M101" i="41"/>
  <c r="X101" i="41"/>
  <c r="G206" i="41"/>
  <c r="S206" i="41"/>
  <c r="U82" i="41"/>
  <c r="K39" i="41"/>
  <c r="Q166" i="41"/>
  <c r="H206" i="41"/>
  <c r="V206" i="41"/>
  <c r="X206" i="41"/>
  <c r="T209" i="41"/>
  <c r="T207" i="41"/>
  <c r="O101" i="41"/>
  <c r="P101" i="41"/>
  <c r="M206" i="41"/>
  <c r="L208" i="41"/>
  <c r="Q208" i="41" s="1"/>
  <c r="L207" i="41"/>
  <c r="Q207" i="41" s="1"/>
  <c r="W206" i="41"/>
  <c r="R101" i="41"/>
  <c r="Y206" i="41"/>
  <c r="U52" i="41"/>
  <c r="Q203" i="41"/>
  <c r="Q147" i="41"/>
  <c r="K209" i="41"/>
  <c r="K207" i="41"/>
  <c r="G101" i="41"/>
  <c r="S101" i="41"/>
  <c r="O206" i="41"/>
  <c r="Z206" i="41"/>
  <c r="Q72" i="41"/>
  <c r="Q114" i="41"/>
  <c r="T208" i="41"/>
  <c r="Q90" i="41"/>
  <c r="Q12" i="41"/>
  <c r="Q186" i="41"/>
  <c r="U175" i="41"/>
  <c r="Q74" i="41"/>
  <c r="U38" i="41"/>
  <c r="U187" i="41"/>
  <c r="Z75" i="41"/>
  <c r="Q139" i="41"/>
  <c r="Q134" i="41"/>
  <c r="Z51" i="41"/>
  <c r="U155" i="41"/>
  <c r="N206" i="41"/>
  <c r="Q158" i="41"/>
  <c r="U122" i="41"/>
  <c r="U50" i="41"/>
  <c r="U85" i="41"/>
  <c r="Q14" i="41"/>
  <c r="U194" i="41"/>
  <c r="U62" i="41"/>
  <c r="Q28" i="41"/>
  <c r="Q21" i="41"/>
  <c r="K7" i="41"/>
  <c r="Q197" i="41"/>
  <c r="Q130" i="14"/>
  <c r="Q510" i="13"/>
  <c r="Q509" i="13"/>
  <c r="L507" i="13"/>
  <c r="Q507" i="13" s="1"/>
  <c r="Q185" i="13"/>
  <c r="U137" i="13"/>
  <c r="U204" i="14"/>
  <c r="T507" i="14"/>
  <c r="K507" i="14"/>
  <c r="Q390" i="14"/>
  <c r="U509" i="14"/>
  <c r="U185" i="14"/>
  <c r="Q508" i="14"/>
  <c r="Q510" i="14"/>
  <c r="L507" i="14"/>
  <c r="Q507" i="14" s="1"/>
  <c r="Q205" i="14"/>
  <c r="U184" i="14"/>
  <c r="Q186" i="14"/>
  <c r="Q1009" i="14"/>
  <c r="Q125" i="41"/>
  <c r="Q17" i="13"/>
  <c r="Q21" i="13"/>
  <c r="Q138" i="13"/>
  <c r="Q129" i="13"/>
  <c r="Q161" i="13"/>
  <c r="Q186" i="13"/>
  <c r="Q69" i="13"/>
  <c r="Q1009" i="13"/>
  <c r="Q57" i="13"/>
  <c r="Q421" i="13"/>
  <c r="U86" i="41"/>
  <c r="U65" i="41"/>
  <c r="Q24" i="41"/>
  <c r="U198" i="41"/>
  <c r="U191" i="41"/>
  <c r="Q173" i="41"/>
  <c r="Q167" i="41"/>
  <c r="Q129" i="41"/>
  <c r="U126" i="41"/>
  <c r="Q78" i="41"/>
  <c r="Q70" i="41"/>
  <c r="U22" i="41"/>
  <c r="Q73" i="41"/>
  <c r="U30" i="41"/>
  <c r="U154" i="41"/>
  <c r="Q94" i="41"/>
  <c r="Q76" i="41"/>
  <c r="Q68" i="41"/>
  <c r="Q58" i="41"/>
  <c r="Q44" i="41"/>
  <c r="Q10" i="41"/>
  <c r="L192" i="41"/>
  <c r="U192" i="41" s="1"/>
  <c r="Q143" i="41"/>
  <c r="Q92" i="41"/>
  <c r="U54" i="41"/>
  <c r="Q20" i="41"/>
  <c r="Q8" i="41"/>
  <c r="Q199" i="41"/>
  <c r="U193" i="41"/>
  <c r="Q133" i="41"/>
  <c r="Z11" i="41"/>
  <c r="K200" i="41"/>
  <c r="L172" i="41"/>
  <c r="Q172" i="41" s="1"/>
  <c r="K172" i="41"/>
  <c r="K168" i="41"/>
  <c r="L67" i="41"/>
  <c r="Q67" i="41" s="1"/>
  <c r="K19" i="41"/>
  <c r="U183" i="41"/>
  <c r="Z19" i="41"/>
  <c r="U130" i="41"/>
  <c r="Q84" i="41"/>
  <c r="Q32" i="41"/>
  <c r="Q29" i="41"/>
  <c r="K188" i="41"/>
  <c r="Q174" i="41"/>
  <c r="T168" i="41"/>
  <c r="Q159" i="41"/>
  <c r="Q150" i="41"/>
  <c r="Q162" i="41"/>
  <c r="U162" i="41"/>
  <c r="Q123" i="41"/>
  <c r="U123" i="41"/>
  <c r="Q165" i="41"/>
  <c r="U165" i="41"/>
  <c r="Q127" i="41"/>
  <c r="U127" i="41"/>
  <c r="U171" i="41"/>
  <c r="Q171" i="41"/>
  <c r="Q96" i="41"/>
  <c r="U96" i="41"/>
  <c r="Q201" i="41"/>
  <c r="U201" i="41"/>
  <c r="U135" i="41"/>
  <c r="Q135" i="41"/>
  <c r="Q56" i="41"/>
  <c r="U56" i="41"/>
  <c r="Q189" i="41"/>
  <c r="U189" i="41"/>
  <c r="Q93" i="41"/>
  <c r="U93" i="41"/>
  <c r="L91" i="41"/>
  <c r="Q91" i="41" s="1"/>
  <c r="Q64" i="41"/>
  <c r="U64" i="41"/>
  <c r="L136" i="41"/>
  <c r="Q136" i="41" s="1"/>
  <c r="L27" i="41"/>
  <c r="Q27" i="41" s="1"/>
  <c r="K176" i="41"/>
  <c r="T95" i="41"/>
  <c r="T63" i="41"/>
  <c r="L180" i="41"/>
  <c r="Q180" i="41" s="1"/>
  <c r="K144" i="41"/>
  <c r="L87" i="41"/>
  <c r="Q87" i="41" s="1"/>
  <c r="T83" i="41"/>
  <c r="K71" i="41"/>
  <c r="K47" i="41"/>
  <c r="L31" i="41"/>
  <c r="U31" i="41" s="1"/>
  <c r="K136" i="41"/>
  <c r="K132" i="41"/>
  <c r="K124" i="41"/>
  <c r="K87" i="41"/>
  <c r="K11" i="41"/>
  <c r="L188" i="41"/>
  <c r="Q188" i="41" s="1"/>
  <c r="U110" i="41"/>
  <c r="L79" i="41"/>
  <c r="Q79" i="41" s="1"/>
  <c r="Z43" i="41"/>
  <c r="L23" i="41"/>
  <c r="U23" i="41" s="1"/>
  <c r="U13" i="41"/>
  <c r="L7" i="41"/>
  <c r="Q7" i="41" s="1"/>
  <c r="L196" i="41"/>
  <c r="U196" i="41" s="1"/>
  <c r="Z87" i="41"/>
  <c r="L128" i="41"/>
  <c r="U128" i="41" s="1"/>
  <c r="K112" i="41"/>
  <c r="L200" i="41"/>
  <c r="Q200" i="41" s="1"/>
  <c r="U97" i="41"/>
  <c r="Z91" i="41"/>
  <c r="K91" i="41"/>
  <c r="K196" i="41"/>
  <c r="K192" i="41"/>
  <c r="K59" i="41"/>
  <c r="T79" i="41"/>
  <c r="K79" i="41"/>
  <c r="Q185" i="41"/>
  <c r="Q81" i="41"/>
  <c r="L184" i="41"/>
  <c r="Q184" i="41" s="1"/>
  <c r="K184" i="41"/>
  <c r="K180" i="41"/>
  <c r="L75" i="41"/>
  <c r="Q75" i="41" s="1"/>
  <c r="K75" i="41"/>
  <c r="L71" i="41"/>
  <c r="Q71" i="41" s="1"/>
  <c r="U179" i="41"/>
  <c r="L176" i="41"/>
  <c r="Q176" i="41" s="1"/>
  <c r="K67" i="41"/>
  <c r="U169" i="41"/>
  <c r="L168" i="41"/>
  <c r="Q168" i="41" s="1"/>
  <c r="K63" i="41"/>
  <c r="U61" i="41"/>
  <c r="L59" i="41"/>
  <c r="Q59" i="41" s="1"/>
  <c r="L164" i="41"/>
  <c r="Q164" i="41" s="1"/>
  <c r="K164" i="41"/>
  <c r="Q40" i="41"/>
  <c r="K51" i="41"/>
  <c r="Q53" i="41"/>
  <c r="L51" i="41"/>
  <c r="U51" i="41" s="1"/>
  <c r="U157" i="41"/>
  <c r="T3" i="41"/>
  <c r="Q161" i="41"/>
  <c r="L160" i="41"/>
  <c r="Q160" i="41" s="1"/>
  <c r="K160" i="41"/>
  <c r="L55" i="41"/>
  <c r="Q55" i="41" s="1"/>
  <c r="K55" i="41"/>
  <c r="K156" i="41"/>
  <c r="L156" i="41"/>
  <c r="Q156" i="41" s="1"/>
  <c r="L152" i="41"/>
  <c r="Q152" i="41" s="1"/>
  <c r="Q153" i="41"/>
  <c r="K152" i="41"/>
  <c r="Q49" i="41"/>
  <c r="L47" i="41"/>
  <c r="Q47" i="41" s="1"/>
  <c r="L43" i="41"/>
  <c r="Q43" i="41" s="1"/>
  <c r="Q46" i="41"/>
  <c r="Q149" i="41"/>
  <c r="U45" i="41"/>
  <c r="Q151" i="41"/>
  <c r="T148" i="41"/>
  <c r="K43" i="41"/>
  <c r="Q146" i="41"/>
  <c r="U42" i="41"/>
  <c r="L144" i="41"/>
  <c r="U144" i="41" s="1"/>
  <c r="U41" i="41"/>
  <c r="L39" i="41"/>
  <c r="Q39" i="41" s="1"/>
  <c r="T15" i="41"/>
  <c r="U18" i="41"/>
  <c r="L15" i="41"/>
  <c r="Q15" i="41" s="1"/>
  <c r="U141" i="41"/>
  <c r="K140" i="41"/>
  <c r="L35" i="41"/>
  <c r="Q35" i="41" s="1"/>
  <c r="Q37" i="41"/>
  <c r="K35" i="41"/>
  <c r="L140" i="41"/>
  <c r="Q140" i="41" s="1"/>
  <c r="Q142" i="41"/>
  <c r="U33" i="41"/>
  <c r="T136" i="41"/>
  <c r="U137" i="41"/>
  <c r="K31" i="41"/>
  <c r="K27" i="41"/>
  <c r="L132" i="41"/>
  <c r="Q132" i="41" s="1"/>
  <c r="K128" i="41"/>
  <c r="K23" i="41"/>
  <c r="L124" i="41"/>
  <c r="Q124" i="41" s="1"/>
  <c r="L19" i="41"/>
  <c r="U19" i="41" s="1"/>
  <c r="Q17" i="41"/>
  <c r="L120" i="41"/>
  <c r="Q120" i="41" s="1"/>
  <c r="Q121" i="41"/>
  <c r="K120" i="41"/>
  <c r="K15" i="41"/>
  <c r="L116" i="41"/>
  <c r="Q116" i="41" s="1"/>
  <c r="Q117" i="41"/>
  <c r="L11" i="41"/>
  <c r="Q11" i="41" s="1"/>
  <c r="L112" i="41"/>
  <c r="U112" i="41" s="1"/>
  <c r="U9" i="41"/>
  <c r="Q5" i="41"/>
  <c r="L3" i="41"/>
  <c r="T172" i="41"/>
  <c r="T144" i="41"/>
  <c r="T112" i="41"/>
  <c r="Z79" i="41"/>
  <c r="T180" i="41"/>
  <c r="L148" i="41"/>
  <c r="Q148" i="41" s="1"/>
  <c r="T116" i="41"/>
  <c r="T184" i="41"/>
  <c r="K148" i="41"/>
  <c r="T120" i="41"/>
  <c r="K116" i="41"/>
  <c r="U202" i="41"/>
  <c r="U195" i="41"/>
  <c r="T188" i="41"/>
  <c r="U177" i="41"/>
  <c r="U170" i="41"/>
  <c r="U163" i="41"/>
  <c r="T156" i="41"/>
  <c r="U145" i="41"/>
  <c r="U138" i="41"/>
  <c r="U131" i="41"/>
  <c r="T124" i="41"/>
  <c r="U113" i="41"/>
  <c r="T192" i="41"/>
  <c r="T160" i="41"/>
  <c r="T128" i="41"/>
  <c r="Z47" i="41"/>
  <c r="T140" i="41"/>
  <c r="T176" i="41"/>
  <c r="T152" i="41"/>
  <c r="Z15" i="41"/>
  <c r="T196" i="41"/>
  <c r="T164" i="41"/>
  <c r="T132" i="41"/>
  <c r="Q109" i="41"/>
  <c r="T91" i="41"/>
  <c r="T59" i="41"/>
  <c r="T71" i="41"/>
  <c r="T39" i="41"/>
  <c r="T7" i="41"/>
  <c r="T51" i="41"/>
  <c r="T19" i="41"/>
  <c r="L63" i="41"/>
  <c r="U63" i="41" s="1"/>
  <c r="U98" i="41"/>
  <c r="U89" i="41"/>
  <c r="U80" i="41"/>
  <c r="T75" i="41"/>
  <c r="U66" i="41"/>
  <c r="U57" i="41"/>
  <c r="U48" i="41"/>
  <c r="T43" i="41"/>
  <c r="U34" i="41"/>
  <c r="U25" i="41"/>
  <c r="U16" i="41"/>
  <c r="T11" i="41"/>
  <c r="L83" i="41"/>
  <c r="Q83" i="41" s="1"/>
  <c r="L95" i="41"/>
  <c r="U95" i="41" s="1"/>
  <c r="K83" i="41"/>
  <c r="T31" i="41"/>
  <c r="T87" i="41"/>
  <c r="T55" i="41"/>
  <c r="T23" i="41"/>
  <c r="T27" i="41"/>
  <c r="Z31" i="41"/>
  <c r="Z95" i="41"/>
  <c r="T67" i="41"/>
  <c r="T35" i="41"/>
  <c r="Q4" i="41"/>
  <c r="K3" i="41"/>
  <c r="T108" i="41"/>
  <c r="L108" i="41"/>
  <c r="I108" i="41" s="1"/>
  <c r="Z35" i="41"/>
  <c r="Z23" i="41"/>
  <c r="Z55" i="41"/>
  <c r="Z83" i="41"/>
  <c r="Q6" i="41"/>
  <c r="Z39" i="41"/>
  <c r="U111" i="41"/>
  <c r="Q111" i="41"/>
  <c r="Z3" i="41"/>
  <c r="Z59" i="41"/>
  <c r="Z63" i="41"/>
  <c r="K108" i="41"/>
  <c r="Z71" i="41"/>
  <c r="Z27" i="41"/>
  <c r="AB515" i="14"/>
  <c r="AB519" i="14"/>
  <c r="AB523" i="14"/>
  <c r="AB527" i="14"/>
  <c r="AB531" i="14"/>
  <c r="AB535" i="14"/>
  <c r="AB539" i="14"/>
  <c r="AB547" i="14"/>
  <c r="AB559" i="14"/>
  <c r="AB563" i="14"/>
  <c r="AB567" i="14"/>
  <c r="AB575" i="14"/>
  <c r="AB579" i="14"/>
  <c r="AB587" i="14"/>
  <c r="AB599" i="14"/>
  <c r="AB607" i="14"/>
  <c r="AC607" i="13" s="1"/>
  <c r="AB611" i="14"/>
  <c r="AB615" i="14"/>
  <c r="AB619" i="14"/>
  <c r="AB623" i="14"/>
  <c r="AB627" i="14"/>
  <c r="AB631" i="14"/>
  <c r="AB635" i="14"/>
  <c r="AB643" i="14"/>
  <c r="AB651" i="14"/>
  <c r="AB655" i="14"/>
  <c r="AB659" i="14"/>
  <c r="AB663" i="14"/>
  <c r="AB667" i="14"/>
  <c r="AB671" i="14"/>
  <c r="AB675" i="14"/>
  <c r="AB679" i="14"/>
  <c r="AB683" i="14"/>
  <c r="AB687" i="14"/>
  <c r="AB691" i="14"/>
  <c r="AB695" i="14"/>
  <c r="AB699" i="14"/>
  <c r="AB703" i="14"/>
  <c r="AB707" i="14"/>
  <c r="AB715" i="14"/>
  <c r="AB719" i="14"/>
  <c r="AB723" i="14"/>
  <c r="AB731" i="14"/>
  <c r="AB735" i="14"/>
  <c r="AB739" i="14"/>
  <c r="AB743" i="14"/>
  <c r="AB751" i="14"/>
  <c r="AB763" i="14"/>
  <c r="AB767" i="14"/>
  <c r="AB775" i="14"/>
  <c r="AB779" i="14"/>
  <c r="AB783" i="14"/>
  <c r="AB787" i="14"/>
  <c r="AB803" i="14"/>
  <c r="AB807" i="14"/>
  <c r="AB815" i="14"/>
  <c r="AB819" i="14"/>
  <c r="AB823" i="14"/>
  <c r="AB827" i="14"/>
  <c r="AB831" i="14"/>
  <c r="AB835" i="14"/>
  <c r="AB843" i="14"/>
  <c r="AB847" i="14"/>
  <c r="AB851" i="14"/>
  <c r="AB855" i="14"/>
  <c r="AB859" i="14"/>
  <c r="AB863" i="14"/>
  <c r="AB867" i="14"/>
  <c r="AB875" i="14"/>
  <c r="T433" i="14"/>
  <c r="L433" i="14"/>
  <c r="K433" i="14"/>
  <c r="T432" i="14"/>
  <c r="L432" i="14"/>
  <c r="K432" i="14"/>
  <c r="T97" i="14"/>
  <c r="L97" i="14"/>
  <c r="K97" i="14"/>
  <c r="G907" i="14"/>
  <c r="G839" i="14"/>
  <c r="T842" i="14"/>
  <c r="L842" i="14"/>
  <c r="U842" i="14" s="1"/>
  <c r="K842" i="14"/>
  <c r="T841" i="14"/>
  <c r="L841" i="14"/>
  <c r="Q841" i="14" s="1"/>
  <c r="K841" i="14"/>
  <c r="T840" i="14"/>
  <c r="L840" i="14"/>
  <c r="K840" i="14"/>
  <c r="AA839" i="14"/>
  <c r="Z839" i="14"/>
  <c r="Y839" i="14"/>
  <c r="X839" i="14"/>
  <c r="W839" i="14"/>
  <c r="V839" i="14"/>
  <c r="S839" i="14"/>
  <c r="R839" i="14"/>
  <c r="P839" i="14"/>
  <c r="O839" i="14"/>
  <c r="N839" i="14"/>
  <c r="M839" i="14"/>
  <c r="J839" i="14"/>
  <c r="H839" i="14"/>
  <c r="T530" i="14"/>
  <c r="L530" i="14"/>
  <c r="K530" i="14"/>
  <c r="T529" i="14"/>
  <c r="L529" i="14"/>
  <c r="K529" i="14"/>
  <c r="AA431" i="13"/>
  <c r="T434" i="13"/>
  <c r="L434" i="13"/>
  <c r="K434" i="13"/>
  <c r="L433" i="13"/>
  <c r="Q433" i="13" s="1"/>
  <c r="T432" i="13"/>
  <c r="L432" i="13"/>
  <c r="K432" i="13"/>
  <c r="T98" i="13"/>
  <c r="L98" i="13"/>
  <c r="K98" i="13"/>
  <c r="T840" i="13"/>
  <c r="L840" i="13"/>
  <c r="K840" i="13"/>
  <c r="Y839" i="13"/>
  <c r="X839" i="13"/>
  <c r="W839" i="13"/>
  <c r="V839" i="13"/>
  <c r="S839" i="13"/>
  <c r="R839" i="13"/>
  <c r="P839" i="13"/>
  <c r="O839" i="13"/>
  <c r="N839" i="13"/>
  <c r="M839" i="13"/>
  <c r="J839" i="13"/>
  <c r="H839" i="13"/>
  <c r="T504" i="13"/>
  <c r="L504" i="13"/>
  <c r="K504" i="13"/>
  <c r="T528" i="13"/>
  <c r="L528" i="13"/>
  <c r="K528" i="13"/>
  <c r="T56" i="13"/>
  <c r="L56" i="13"/>
  <c r="K56" i="13"/>
  <c r="G839" i="13"/>
  <c r="X160" i="39"/>
  <c r="G104" i="39"/>
  <c r="H104" i="39"/>
  <c r="J104" i="39"/>
  <c r="M104" i="39"/>
  <c r="N104" i="39"/>
  <c r="O104" i="39"/>
  <c r="P104" i="39"/>
  <c r="R104" i="39"/>
  <c r="S104" i="39"/>
  <c r="V104" i="39"/>
  <c r="W104" i="39"/>
  <c r="X104" i="39"/>
  <c r="Y104" i="39"/>
  <c r="Z104" i="39"/>
  <c r="AA104" i="39"/>
  <c r="I105" i="39"/>
  <c r="K105" i="39"/>
  <c r="L105" i="39"/>
  <c r="Q105" i="39" s="1"/>
  <c r="T105" i="39"/>
  <c r="I106" i="39"/>
  <c r="K106" i="39"/>
  <c r="L106" i="39"/>
  <c r="Q106" i="39" s="1"/>
  <c r="T106" i="39"/>
  <c r="I107" i="39"/>
  <c r="K107" i="39"/>
  <c r="L107" i="39"/>
  <c r="Q107" i="39" s="1"/>
  <c r="T107" i="39"/>
  <c r="G108" i="39"/>
  <c r="H108" i="39"/>
  <c r="J108" i="39"/>
  <c r="M108" i="39"/>
  <c r="N108" i="39"/>
  <c r="O108" i="39"/>
  <c r="P108" i="39"/>
  <c r="R108" i="39"/>
  <c r="S108" i="39"/>
  <c r="V108" i="39"/>
  <c r="W108" i="39"/>
  <c r="X108" i="39"/>
  <c r="Y108" i="39"/>
  <c r="Z108" i="39"/>
  <c r="AA108" i="39"/>
  <c r="I109" i="39"/>
  <c r="K109" i="39"/>
  <c r="L109" i="39"/>
  <c r="U109" i="39" s="1"/>
  <c r="T109" i="39"/>
  <c r="I110" i="39"/>
  <c r="K110" i="39"/>
  <c r="L110" i="39"/>
  <c r="Q110" i="39" s="1"/>
  <c r="T110" i="39"/>
  <c r="I111" i="39"/>
  <c r="K111" i="39"/>
  <c r="L111" i="39"/>
  <c r="Q111" i="39" s="1"/>
  <c r="T111" i="39"/>
  <c r="G112" i="39"/>
  <c r="H112" i="39"/>
  <c r="J112" i="39"/>
  <c r="K112" i="39" s="1"/>
  <c r="M112" i="39"/>
  <c r="N112" i="39"/>
  <c r="O112" i="39"/>
  <c r="P112" i="39"/>
  <c r="R112" i="39"/>
  <c r="S112" i="39"/>
  <c r="V112" i="39"/>
  <c r="W112" i="39"/>
  <c r="X112" i="39"/>
  <c r="Y112" i="39"/>
  <c r="Z112" i="39"/>
  <c r="AA112" i="39"/>
  <c r="I113" i="39"/>
  <c r="K113" i="39"/>
  <c r="L113" i="39"/>
  <c r="Q113" i="39" s="1"/>
  <c r="T113" i="39"/>
  <c r="I114" i="39"/>
  <c r="K114" i="39"/>
  <c r="L114" i="39"/>
  <c r="U114" i="39" s="1"/>
  <c r="T114" i="39"/>
  <c r="I115" i="39"/>
  <c r="K115" i="39"/>
  <c r="L115" i="39"/>
  <c r="Q115" i="39" s="1"/>
  <c r="T115" i="39"/>
  <c r="G116" i="39"/>
  <c r="H116" i="39"/>
  <c r="J116" i="39"/>
  <c r="M116" i="39"/>
  <c r="N116" i="39"/>
  <c r="T116" i="39" s="1"/>
  <c r="O116" i="39"/>
  <c r="P116" i="39"/>
  <c r="R116" i="39"/>
  <c r="S116" i="39"/>
  <c r="V116" i="39"/>
  <c r="W116" i="39"/>
  <c r="X116" i="39"/>
  <c r="Y116" i="39"/>
  <c r="Z116" i="39"/>
  <c r="AA116" i="39"/>
  <c r="I117" i="39"/>
  <c r="K117" i="39"/>
  <c r="L117" i="39"/>
  <c r="Q117" i="39" s="1"/>
  <c r="T117" i="39"/>
  <c r="I118" i="39"/>
  <c r="K118" i="39"/>
  <c r="L118" i="39"/>
  <c r="Q118" i="39" s="1"/>
  <c r="T118" i="39"/>
  <c r="I119" i="39"/>
  <c r="K119" i="39"/>
  <c r="L119" i="39"/>
  <c r="Q119" i="39" s="1"/>
  <c r="T119" i="39"/>
  <c r="G120" i="39"/>
  <c r="H120" i="39"/>
  <c r="J120" i="39"/>
  <c r="M120" i="39"/>
  <c r="N120" i="39"/>
  <c r="O120" i="39"/>
  <c r="P120" i="39"/>
  <c r="R120" i="39"/>
  <c r="S120" i="39"/>
  <c r="V120" i="39"/>
  <c r="W120" i="39"/>
  <c r="X120" i="39"/>
  <c r="Y120" i="39"/>
  <c r="Z120" i="39"/>
  <c r="AA120" i="39"/>
  <c r="I121" i="39"/>
  <c r="K121" i="39"/>
  <c r="L121" i="39"/>
  <c r="Q121" i="39" s="1"/>
  <c r="T121" i="39"/>
  <c r="I122" i="39"/>
  <c r="K122" i="39"/>
  <c r="L122" i="39"/>
  <c r="U122" i="39" s="1"/>
  <c r="T122" i="39"/>
  <c r="I123" i="39"/>
  <c r="K123" i="39"/>
  <c r="L123" i="39"/>
  <c r="Q123" i="39" s="1"/>
  <c r="T123" i="39"/>
  <c r="G124" i="39"/>
  <c r="H124" i="39"/>
  <c r="J124" i="39"/>
  <c r="M124" i="39"/>
  <c r="N124" i="39"/>
  <c r="O124" i="39"/>
  <c r="P124" i="39"/>
  <c r="R124" i="39"/>
  <c r="S124" i="39"/>
  <c r="V124" i="39"/>
  <c r="W124" i="39"/>
  <c r="X124" i="39"/>
  <c r="Y124" i="39"/>
  <c r="Z124" i="39"/>
  <c r="AA124" i="39"/>
  <c r="I125" i="39"/>
  <c r="K125" i="39"/>
  <c r="L125" i="39"/>
  <c r="Q125" i="39" s="1"/>
  <c r="T125" i="39"/>
  <c r="I126" i="39"/>
  <c r="K126" i="39"/>
  <c r="L126" i="39"/>
  <c r="U126" i="39" s="1"/>
  <c r="Q126" i="39"/>
  <c r="T126" i="39"/>
  <c r="I127" i="39"/>
  <c r="K127" i="39"/>
  <c r="L127" i="39"/>
  <c r="U127" i="39" s="1"/>
  <c r="T127" i="39"/>
  <c r="G128" i="39"/>
  <c r="H128" i="39"/>
  <c r="J128" i="39"/>
  <c r="M128" i="39"/>
  <c r="N128" i="39"/>
  <c r="O128" i="39"/>
  <c r="P128" i="39"/>
  <c r="R128" i="39"/>
  <c r="S128" i="39"/>
  <c r="V128" i="39"/>
  <c r="W128" i="39"/>
  <c r="X128" i="39"/>
  <c r="Y128" i="39"/>
  <c r="Z128" i="39"/>
  <c r="AA128" i="39"/>
  <c r="I129" i="39"/>
  <c r="K129" i="39"/>
  <c r="L129" i="39"/>
  <c r="U129" i="39" s="1"/>
  <c r="T129" i="39"/>
  <c r="I130" i="39"/>
  <c r="K130" i="39"/>
  <c r="L130" i="39"/>
  <c r="Q130" i="39" s="1"/>
  <c r="T130" i="39"/>
  <c r="I131" i="39"/>
  <c r="K131" i="39"/>
  <c r="L131" i="39"/>
  <c r="U131" i="39" s="1"/>
  <c r="T131" i="39"/>
  <c r="G132" i="39"/>
  <c r="H132" i="39"/>
  <c r="J132" i="39"/>
  <c r="M132" i="39"/>
  <c r="N132" i="39"/>
  <c r="O132" i="39"/>
  <c r="P132" i="39"/>
  <c r="R132" i="39"/>
  <c r="S132" i="39"/>
  <c r="V132" i="39"/>
  <c r="W132" i="39"/>
  <c r="X132" i="39"/>
  <c r="Y132" i="39"/>
  <c r="Z132" i="39"/>
  <c r="AA132" i="39"/>
  <c r="I133" i="39"/>
  <c r="K133" i="39"/>
  <c r="L133" i="39"/>
  <c r="U133" i="39" s="1"/>
  <c r="Q133" i="39"/>
  <c r="T133" i="39"/>
  <c r="I134" i="39"/>
  <c r="K134" i="39"/>
  <c r="L134" i="39"/>
  <c r="Q134" i="39" s="1"/>
  <c r="T134" i="39"/>
  <c r="I135" i="39"/>
  <c r="K135" i="39"/>
  <c r="L135" i="39"/>
  <c r="U135" i="39" s="1"/>
  <c r="T135" i="39"/>
  <c r="G136" i="39"/>
  <c r="H136" i="39"/>
  <c r="I136" i="39" s="1"/>
  <c r="J136" i="39"/>
  <c r="M136" i="39"/>
  <c r="N136" i="39"/>
  <c r="L136" i="39" s="1"/>
  <c r="O136" i="39"/>
  <c r="P136" i="39"/>
  <c r="R136" i="39"/>
  <c r="S136" i="39"/>
  <c r="V136" i="39"/>
  <c r="W136" i="39"/>
  <c r="X136" i="39"/>
  <c r="Y136" i="39"/>
  <c r="Z136" i="39"/>
  <c r="AA136" i="39"/>
  <c r="I137" i="39"/>
  <c r="K137" i="39"/>
  <c r="L137" i="39"/>
  <c r="Q137" i="39" s="1"/>
  <c r="T137" i="39"/>
  <c r="I138" i="39"/>
  <c r="K138" i="39"/>
  <c r="L138" i="39"/>
  <c r="U138" i="39" s="1"/>
  <c r="T138" i="39"/>
  <c r="I139" i="39"/>
  <c r="K139" i="39"/>
  <c r="L139" i="39"/>
  <c r="Q139" i="39" s="1"/>
  <c r="T139" i="39"/>
  <c r="G140" i="39"/>
  <c r="H140" i="39"/>
  <c r="J140" i="39"/>
  <c r="M140" i="39"/>
  <c r="N140" i="39"/>
  <c r="O140" i="39"/>
  <c r="P140" i="39"/>
  <c r="R140" i="39"/>
  <c r="S140" i="39"/>
  <c r="V140" i="39"/>
  <c r="W140" i="39"/>
  <c r="X140" i="39"/>
  <c r="Y140" i="39"/>
  <c r="Z140" i="39"/>
  <c r="AA140" i="39"/>
  <c r="I141" i="39"/>
  <c r="K141" i="39"/>
  <c r="L141" i="39"/>
  <c r="U141" i="39" s="1"/>
  <c r="T141" i="39"/>
  <c r="I142" i="39"/>
  <c r="K142" i="39"/>
  <c r="L142" i="39"/>
  <c r="Q142" i="39" s="1"/>
  <c r="T142" i="39"/>
  <c r="I143" i="39"/>
  <c r="K143" i="39"/>
  <c r="L143" i="39"/>
  <c r="Q143" i="39" s="1"/>
  <c r="T143" i="39"/>
  <c r="G144" i="39"/>
  <c r="H144" i="39"/>
  <c r="J144" i="39"/>
  <c r="M144" i="39"/>
  <c r="N144" i="39"/>
  <c r="O144" i="39"/>
  <c r="P144" i="39"/>
  <c r="R144" i="39"/>
  <c r="S144" i="39"/>
  <c r="V144" i="39"/>
  <c r="W144" i="39"/>
  <c r="X144" i="39"/>
  <c r="Y144" i="39"/>
  <c r="Z144" i="39"/>
  <c r="AA144" i="39"/>
  <c r="I145" i="39"/>
  <c r="K145" i="39"/>
  <c r="L145" i="39"/>
  <c r="U145" i="39" s="1"/>
  <c r="T145" i="39"/>
  <c r="I146" i="39"/>
  <c r="K146" i="39"/>
  <c r="L146" i="39"/>
  <c r="Q146" i="39" s="1"/>
  <c r="T146" i="39"/>
  <c r="I147" i="39"/>
  <c r="K147" i="39"/>
  <c r="L147" i="39"/>
  <c r="U147" i="39" s="1"/>
  <c r="T147" i="39"/>
  <c r="G148" i="39"/>
  <c r="H148" i="39"/>
  <c r="J148" i="39"/>
  <c r="M148" i="39"/>
  <c r="N148" i="39"/>
  <c r="O148" i="39"/>
  <c r="P148" i="39"/>
  <c r="R148" i="39"/>
  <c r="S148" i="39"/>
  <c r="V148" i="39"/>
  <c r="W148" i="39"/>
  <c r="X148" i="39"/>
  <c r="Y148" i="39"/>
  <c r="Z148" i="39"/>
  <c r="AA148" i="39"/>
  <c r="I149" i="39"/>
  <c r="K149" i="39"/>
  <c r="L149" i="39"/>
  <c r="Q149" i="39" s="1"/>
  <c r="T149" i="39"/>
  <c r="I150" i="39"/>
  <c r="K150" i="39"/>
  <c r="L150" i="39"/>
  <c r="Q150" i="39" s="1"/>
  <c r="T150" i="39"/>
  <c r="I151" i="39"/>
  <c r="K151" i="39"/>
  <c r="L151" i="39"/>
  <c r="Q151" i="39" s="1"/>
  <c r="T151" i="39"/>
  <c r="G152" i="39"/>
  <c r="H152" i="39"/>
  <c r="J152" i="39"/>
  <c r="M152" i="39"/>
  <c r="N152" i="39"/>
  <c r="O152" i="39"/>
  <c r="P152" i="39"/>
  <c r="R152" i="39"/>
  <c r="S152" i="39"/>
  <c r="V152" i="39"/>
  <c r="W152" i="39"/>
  <c r="X152" i="39"/>
  <c r="Y152" i="39"/>
  <c r="Z152" i="39"/>
  <c r="AA152" i="39"/>
  <c r="I153" i="39"/>
  <c r="K153" i="39"/>
  <c r="L153" i="39"/>
  <c r="U153" i="39" s="1"/>
  <c r="T153" i="39"/>
  <c r="I154" i="39"/>
  <c r="K154" i="39"/>
  <c r="L154" i="39"/>
  <c r="U154" i="39" s="1"/>
  <c r="T154" i="39"/>
  <c r="I155" i="39"/>
  <c r="K155" i="39"/>
  <c r="L155" i="39"/>
  <c r="Q155" i="39" s="1"/>
  <c r="T155" i="39"/>
  <c r="G156" i="39"/>
  <c r="H156" i="39"/>
  <c r="J156" i="39"/>
  <c r="M156" i="39"/>
  <c r="N156" i="39"/>
  <c r="O156" i="39"/>
  <c r="P156" i="39"/>
  <c r="R156" i="39"/>
  <c r="S156" i="39"/>
  <c r="V156" i="39"/>
  <c r="W156" i="39"/>
  <c r="X156" i="39"/>
  <c r="Y156" i="39"/>
  <c r="Z156" i="39"/>
  <c r="AA156" i="39"/>
  <c r="I157" i="39"/>
  <c r="K157" i="39"/>
  <c r="L157" i="39"/>
  <c r="Q157" i="39" s="1"/>
  <c r="T157" i="39"/>
  <c r="I158" i="39"/>
  <c r="K158" i="39"/>
  <c r="L158" i="39"/>
  <c r="U158" i="39" s="1"/>
  <c r="T158" i="39"/>
  <c r="I159" i="39"/>
  <c r="K159" i="39"/>
  <c r="L159" i="39"/>
  <c r="Q159" i="39" s="1"/>
  <c r="T159" i="39"/>
  <c r="G160" i="39"/>
  <c r="H160" i="39"/>
  <c r="J160" i="39"/>
  <c r="K160" i="39" s="1"/>
  <c r="M160" i="39"/>
  <c r="N160" i="39"/>
  <c r="O160" i="39"/>
  <c r="P160" i="39"/>
  <c r="R160" i="39"/>
  <c r="S160" i="39"/>
  <c r="V160" i="39"/>
  <c r="W160" i="39"/>
  <c r="Y160" i="39"/>
  <c r="Z160" i="39"/>
  <c r="AA160" i="39"/>
  <c r="I161" i="39"/>
  <c r="K161" i="39"/>
  <c r="L161" i="39"/>
  <c r="U161" i="39" s="1"/>
  <c r="T161" i="39"/>
  <c r="I162" i="39"/>
  <c r="K162" i="39"/>
  <c r="L162" i="39"/>
  <c r="Q162" i="39" s="1"/>
  <c r="T162" i="39"/>
  <c r="I163" i="39"/>
  <c r="K163" i="39"/>
  <c r="L163" i="39"/>
  <c r="U163" i="39" s="1"/>
  <c r="T163" i="39"/>
  <c r="G164" i="39"/>
  <c r="H164" i="39"/>
  <c r="J164" i="39"/>
  <c r="M164" i="39"/>
  <c r="N164" i="39"/>
  <c r="O164" i="39"/>
  <c r="P164" i="39"/>
  <c r="R164" i="39"/>
  <c r="S164" i="39"/>
  <c r="V164" i="39"/>
  <c r="W164" i="39"/>
  <c r="X164" i="39"/>
  <c r="Y164" i="39"/>
  <c r="Z164" i="39"/>
  <c r="AA164" i="39"/>
  <c r="I165" i="39"/>
  <c r="K165" i="39"/>
  <c r="L165" i="39"/>
  <c r="U165" i="39" s="1"/>
  <c r="T165" i="39"/>
  <c r="I166" i="39"/>
  <c r="K166" i="39"/>
  <c r="L166" i="39"/>
  <c r="U166" i="39" s="1"/>
  <c r="T166" i="39"/>
  <c r="I167" i="39"/>
  <c r="K167" i="39"/>
  <c r="L167" i="39"/>
  <c r="U167" i="39" s="1"/>
  <c r="T167" i="39"/>
  <c r="G168" i="39"/>
  <c r="H168" i="39"/>
  <c r="J168" i="39"/>
  <c r="M168" i="39"/>
  <c r="N168" i="39"/>
  <c r="O168" i="39"/>
  <c r="P168" i="39"/>
  <c r="R168" i="39"/>
  <c r="S168" i="39"/>
  <c r="V168" i="39"/>
  <c r="W168" i="39"/>
  <c r="X168" i="39"/>
  <c r="Y168" i="39"/>
  <c r="Z168" i="39"/>
  <c r="AA168" i="39"/>
  <c r="I169" i="39"/>
  <c r="K169" i="39"/>
  <c r="L169" i="39"/>
  <c r="Q169" i="39" s="1"/>
  <c r="T169" i="39"/>
  <c r="I170" i="39"/>
  <c r="K170" i="39"/>
  <c r="L170" i="39"/>
  <c r="U170" i="39" s="1"/>
  <c r="T170" i="39"/>
  <c r="I171" i="39"/>
  <c r="K171" i="39"/>
  <c r="L171" i="39"/>
  <c r="Q171" i="39" s="1"/>
  <c r="T171" i="39"/>
  <c r="G172" i="39"/>
  <c r="H172" i="39"/>
  <c r="J172" i="39"/>
  <c r="M172" i="39"/>
  <c r="N172" i="39"/>
  <c r="O172" i="39"/>
  <c r="P172" i="39"/>
  <c r="R172" i="39"/>
  <c r="S172" i="39"/>
  <c r="V172" i="39"/>
  <c r="W172" i="39"/>
  <c r="X172" i="39"/>
  <c r="Y172" i="39"/>
  <c r="Z172" i="39"/>
  <c r="AA172" i="39"/>
  <c r="I173" i="39"/>
  <c r="K173" i="39"/>
  <c r="L173" i="39"/>
  <c r="Q173" i="39" s="1"/>
  <c r="T173" i="39"/>
  <c r="I174" i="39"/>
  <c r="K174" i="39"/>
  <c r="L174" i="39"/>
  <c r="U174" i="39" s="1"/>
  <c r="T174" i="39"/>
  <c r="I175" i="39"/>
  <c r="K175" i="39"/>
  <c r="L175" i="39"/>
  <c r="Q175" i="39" s="1"/>
  <c r="T175" i="39"/>
  <c r="G176" i="39"/>
  <c r="H176" i="39"/>
  <c r="J176" i="39"/>
  <c r="M176" i="39"/>
  <c r="N176" i="39"/>
  <c r="O176" i="39"/>
  <c r="P176" i="39"/>
  <c r="R176" i="39"/>
  <c r="S176" i="39"/>
  <c r="V176" i="39"/>
  <c r="W176" i="39"/>
  <c r="X176" i="39"/>
  <c r="Y176" i="39"/>
  <c r="Z176" i="39"/>
  <c r="AA176" i="39"/>
  <c r="I177" i="39"/>
  <c r="K177" i="39"/>
  <c r="L177" i="39"/>
  <c r="U177" i="39" s="1"/>
  <c r="T177" i="39"/>
  <c r="I178" i="39"/>
  <c r="K178" i="39"/>
  <c r="L178" i="39"/>
  <c r="U178" i="39" s="1"/>
  <c r="T178" i="39"/>
  <c r="I179" i="39"/>
  <c r="K179" i="39"/>
  <c r="L179" i="39"/>
  <c r="U179" i="39" s="1"/>
  <c r="T179" i="39"/>
  <c r="G180" i="39"/>
  <c r="H180" i="39"/>
  <c r="J180" i="39"/>
  <c r="M180" i="39"/>
  <c r="N180" i="39"/>
  <c r="O180" i="39"/>
  <c r="P180" i="39"/>
  <c r="R180" i="39"/>
  <c r="S180" i="39"/>
  <c r="V180" i="39"/>
  <c r="W180" i="39"/>
  <c r="X180" i="39"/>
  <c r="Y180" i="39"/>
  <c r="Z180" i="39"/>
  <c r="AA180" i="39"/>
  <c r="I181" i="39"/>
  <c r="K181" i="39"/>
  <c r="L181" i="39"/>
  <c r="U181" i="39" s="1"/>
  <c r="T181" i="39"/>
  <c r="I182" i="39"/>
  <c r="K182" i="39"/>
  <c r="L182" i="39"/>
  <c r="Q182" i="39" s="1"/>
  <c r="T182" i="39"/>
  <c r="I183" i="39"/>
  <c r="K183" i="39"/>
  <c r="L183" i="39"/>
  <c r="U183" i="39" s="1"/>
  <c r="T183" i="39"/>
  <c r="G184" i="39"/>
  <c r="H184" i="39"/>
  <c r="J184" i="39"/>
  <c r="M184" i="39"/>
  <c r="N184" i="39"/>
  <c r="O184" i="39"/>
  <c r="P184" i="39"/>
  <c r="R184" i="39"/>
  <c r="S184" i="39"/>
  <c r="V184" i="39"/>
  <c r="W184" i="39"/>
  <c r="X184" i="39"/>
  <c r="Y184" i="39"/>
  <c r="Z184" i="39"/>
  <c r="AA184" i="39"/>
  <c r="I185" i="39"/>
  <c r="K185" i="39"/>
  <c r="L185" i="39"/>
  <c r="U185" i="39" s="1"/>
  <c r="T185" i="39"/>
  <c r="I186" i="39"/>
  <c r="K186" i="39"/>
  <c r="L186" i="39"/>
  <c r="U186" i="39" s="1"/>
  <c r="T186" i="39"/>
  <c r="I187" i="39"/>
  <c r="K187" i="39"/>
  <c r="L187" i="39"/>
  <c r="Q187" i="39" s="1"/>
  <c r="T187" i="39"/>
  <c r="G7" i="39"/>
  <c r="H7" i="39"/>
  <c r="J7" i="39"/>
  <c r="M7" i="39"/>
  <c r="N7" i="39"/>
  <c r="T7" i="39" s="1"/>
  <c r="O7" i="39"/>
  <c r="P7" i="39"/>
  <c r="R7" i="39"/>
  <c r="S7" i="39"/>
  <c r="V7" i="39"/>
  <c r="W7" i="39"/>
  <c r="X7" i="39"/>
  <c r="Y7" i="39"/>
  <c r="I8" i="39"/>
  <c r="K8" i="39"/>
  <c r="L8" i="39"/>
  <c r="U8" i="39" s="1"/>
  <c r="T8" i="39"/>
  <c r="I9" i="39"/>
  <c r="K9" i="39"/>
  <c r="L9" i="39"/>
  <c r="U9" i="39" s="1"/>
  <c r="Q9" i="39"/>
  <c r="T9" i="39"/>
  <c r="I10" i="39"/>
  <c r="K10" i="39"/>
  <c r="L10" i="39"/>
  <c r="Q10" i="39" s="1"/>
  <c r="T10" i="39"/>
  <c r="G11" i="39"/>
  <c r="H11" i="39"/>
  <c r="J11" i="39"/>
  <c r="M11" i="39"/>
  <c r="N11" i="39"/>
  <c r="O11" i="39"/>
  <c r="P11" i="39"/>
  <c r="R11" i="39"/>
  <c r="S11" i="39"/>
  <c r="V11" i="39"/>
  <c r="W11" i="39"/>
  <c r="X11" i="39"/>
  <c r="Y11" i="39"/>
  <c r="I12" i="39"/>
  <c r="K12" i="39"/>
  <c r="L12" i="39"/>
  <c r="U12" i="39" s="1"/>
  <c r="T12" i="39"/>
  <c r="I13" i="39"/>
  <c r="K13" i="39"/>
  <c r="L13" i="39"/>
  <c r="Q13" i="39" s="1"/>
  <c r="T13" i="39"/>
  <c r="I14" i="39"/>
  <c r="K14" i="39"/>
  <c r="L14" i="39"/>
  <c r="Q14" i="39" s="1"/>
  <c r="T14" i="39"/>
  <c r="G15" i="39"/>
  <c r="H15" i="39"/>
  <c r="J15" i="39"/>
  <c r="M15" i="39"/>
  <c r="N15" i="39"/>
  <c r="O15" i="39"/>
  <c r="P15" i="39"/>
  <c r="R15" i="39"/>
  <c r="S15" i="39"/>
  <c r="V15" i="39"/>
  <c r="W15" i="39"/>
  <c r="X15" i="39"/>
  <c r="Y15" i="39"/>
  <c r="I16" i="39"/>
  <c r="K16" i="39"/>
  <c r="L16" i="39"/>
  <c r="Q16" i="39" s="1"/>
  <c r="T16" i="39"/>
  <c r="I17" i="39"/>
  <c r="K17" i="39"/>
  <c r="L17" i="39"/>
  <c r="U17" i="39" s="1"/>
  <c r="T17" i="39"/>
  <c r="I18" i="39"/>
  <c r="K18" i="39"/>
  <c r="L18" i="39"/>
  <c r="U18" i="39" s="1"/>
  <c r="T18" i="39"/>
  <c r="G19" i="39"/>
  <c r="H19" i="39"/>
  <c r="J19" i="39"/>
  <c r="M19" i="39"/>
  <c r="N19" i="39"/>
  <c r="O19" i="39"/>
  <c r="P19" i="39"/>
  <c r="R19" i="39"/>
  <c r="S19" i="39"/>
  <c r="V19" i="39"/>
  <c r="W19" i="39"/>
  <c r="X19" i="39"/>
  <c r="Y19" i="39"/>
  <c r="I20" i="39"/>
  <c r="K20" i="39"/>
  <c r="L20" i="39"/>
  <c r="Q20" i="39" s="1"/>
  <c r="T20" i="39"/>
  <c r="I21" i="39"/>
  <c r="K21" i="39"/>
  <c r="L21" i="39"/>
  <c r="U21" i="39" s="1"/>
  <c r="T21" i="39"/>
  <c r="I22" i="39"/>
  <c r="K22" i="39"/>
  <c r="L22" i="39"/>
  <c r="Q22" i="39" s="1"/>
  <c r="T22" i="39"/>
  <c r="G23" i="39"/>
  <c r="H23" i="39"/>
  <c r="J23" i="39"/>
  <c r="M23" i="39"/>
  <c r="N23" i="39"/>
  <c r="O23" i="39"/>
  <c r="P23" i="39"/>
  <c r="R23" i="39"/>
  <c r="S23" i="39"/>
  <c r="V23" i="39"/>
  <c r="W23" i="39"/>
  <c r="X23" i="39"/>
  <c r="Y23" i="39"/>
  <c r="I24" i="39"/>
  <c r="K24" i="39"/>
  <c r="L24" i="39"/>
  <c r="Q24" i="39" s="1"/>
  <c r="T24" i="39"/>
  <c r="I25" i="39"/>
  <c r="K25" i="39"/>
  <c r="L25" i="39"/>
  <c r="Q25" i="39" s="1"/>
  <c r="T25" i="39"/>
  <c r="I26" i="39"/>
  <c r="K26" i="39"/>
  <c r="L26" i="39"/>
  <c r="U26" i="39" s="1"/>
  <c r="T26" i="39"/>
  <c r="G27" i="39"/>
  <c r="H27" i="39"/>
  <c r="J27" i="39"/>
  <c r="M27" i="39"/>
  <c r="N27" i="39"/>
  <c r="O27" i="39"/>
  <c r="P27" i="39"/>
  <c r="R27" i="39"/>
  <c r="S27" i="39"/>
  <c r="V27" i="39"/>
  <c r="W27" i="39"/>
  <c r="X27" i="39"/>
  <c r="Y27" i="39"/>
  <c r="I28" i="39"/>
  <c r="K28" i="39"/>
  <c r="L28" i="39"/>
  <c r="Q28" i="39" s="1"/>
  <c r="T28" i="39"/>
  <c r="I29" i="39"/>
  <c r="K29" i="39"/>
  <c r="L29" i="39"/>
  <c r="Q29" i="39" s="1"/>
  <c r="T29" i="39"/>
  <c r="I30" i="39"/>
  <c r="K30" i="39"/>
  <c r="L30" i="39"/>
  <c r="Q30" i="39" s="1"/>
  <c r="T30" i="39"/>
  <c r="G31" i="39"/>
  <c r="H31" i="39"/>
  <c r="J31" i="39"/>
  <c r="M31" i="39"/>
  <c r="N31" i="39"/>
  <c r="O31" i="39"/>
  <c r="P31" i="39"/>
  <c r="R31" i="39"/>
  <c r="S31" i="39"/>
  <c r="V31" i="39"/>
  <c r="W31" i="39"/>
  <c r="X31" i="39"/>
  <c r="Y31" i="39"/>
  <c r="I32" i="39"/>
  <c r="K32" i="39"/>
  <c r="L32" i="39"/>
  <c r="U32" i="39" s="1"/>
  <c r="T32" i="39"/>
  <c r="I33" i="39"/>
  <c r="K33" i="39"/>
  <c r="L33" i="39"/>
  <c r="Q33" i="39" s="1"/>
  <c r="T33" i="39"/>
  <c r="I34" i="39"/>
  <c r="K34" i="39"/>
  <c r="L34" i="39"/>
  <c r="Q34" i="39" s="1"/>
  <c r="T34" i="39"/>
  <c r="G35" i="39"/>
  <c r="H35" i="39"/>
  <c r="J35" i="39"/>
  <c r="M35" i="39"/>
  <c r="N35" i="39"/>
  <c r="O35" i="39"/>
  <c r="P35" i="39"/>
  <c r="R35" i="39"/>
  <c r="S35" i="39"/>
  <c r="V35" i="39"/>
  <c r="W35" i="39"/>
  <c r="X35" i="39"/>
  <c r="Y35" i="39"/>
  <c r="I36" i="39"/>
  <c r="K36" i="39"/>
  <c r="L36" i="39"/>
  <c r="Q36" i="39" s="1"/>
  <c r="T36" i="39"/>
  <c r="I37" i="39"/>
  <c r="K37" i="39"/>
  <c r="L37" i="39"/>
  <c r="Q37" i="39" s="1"/>
  <c r="T37" i="39"/>
  <c r="I38" i="39"/>
  <c r="K38" i="39"/>
  <c r="L38" i="39"/>
  <c r="Q38" i="39" s="1"/>
  <c r="T38" i="39"/>
  <c r="G39" i="39"/>
  <c r="H39" i="39"/>
  <c r="J39" i="39"/>
  <c r="M39" i="39"/>
  <c r="N39" i="39"/>
  <c r="O39" i="39"/>
  <c r="P39" i="39"/>
  <c r="R39" i="39"/>
  <c r="S39" i="39"/>
  <c r="V39" i="39"/>
  <c r="W39" i="39"/>
  <c r="X39" i="39"/>
  <c r="Y39" i="39"/>
  <c r="I40" i="39"/>
  <c r="K40" i="39"/>
  <c r="L40" i="39"/>
  <c r="Q40" i="39" s="1"/>
  <c r="T40" i="39"/>
  <c r="I41" i="39"/>
  <c r="K41" i="39"/>
  <c r="L41" i="39"/>
  <c r="U41" i="39" s="1"/>
  <c r="Q41" i="39"/>
  <c r="T41" i="39"/>
  <c r="I42" i="39"/>
  <c r="K42" i="39"/>
  <c r="L42" i="39"/>
  <c r="Q42" i="39" s="1"/>
  <c r="T42" i="39"/>
  <c r="G43" i="39"/>
  <c r="H43" i="39"/>
  <c r="J43" i="39"/>
  <c r="M43" i="39"/>
  <c r="N43" i="39"/>
  <c r="O43" i="39"/>
  <c r="P43" i="39"/>
  <c r="R43" i="39"/>
  <c r="S43" i="39"/>
  <c r="V43" i="39"/>
  <c r="W43" i="39"/>
  <c r="X43" i="39"/>
  <c r="Y43" i="39"/>
  <c r="I44" i="39"/>
  <c r="K44" i="39"/>
  <c r="L44" i="39"/>
  <c r="Q44" i="39" s="1"/>
  <c r="T44" i="39"/>
  <c r="I45" i="39"/>
  <c r="K45" i="39"/>
  <c r="L45" i="39"/>
  <c r="Q45" i="39" s="1"/>
  <c r="T45" i="39"/>
  <c r="I46" i="39"/>
  <c r="K46" i="39"/>
  <c r="L46" i="39"/>
  <c r="U46" i="39" s="1"/>
  <c r="T46" i="39"/>
  <c r="G47" i="39"/>
  <c r="H47" i="39"/>
  <c r="J47" i="39"/>
  <c r="M47" i="39"/>
  <c r="N47" i="39"/>
  <c r="O47" i="39"/>
  <c r="P47" i="39"/>
  <c r="R47" i="39"/>
  <c r="S47" i="39"/>
  <c r="V47" i="39"/>
  <c r="W47" i="39"/>
  <c r="X47" i="39"/>
  <c r="Y47" i="39"/>
  <c r="I48" i="39"/>
  <c r="K48" i="39"/>
  <c r="L48" i="39"/>
  <c r="Q48" i="39" s="1"/>
  <c r="T48" i="39"/>
  <c r="I49" i="39"/>
  <c r="K49" i="39"/>
  <c r="L49" i="39"/>
  <c r="Q49" i="39" s="1"/>
  <c r="T49" i="39"/>
  <c r="I50" i="39"/>
  <c r="K50" i="39"/>
  <c r="L50" i="39"/>
  <c r="U50" i="39" s="1"/>
  <c r="T50" i="39"/>
  <c r="G51" i="39"/>
  <c r="H51" i="39"/>
  <c r="J51" i="39"/>
  <c r="M51" i="39"/>
  <c r="N51" i="39"/>
  <c r="O51" i="39"/>
  <c r="P51" i="39"/>
  <c r="R51" i="39"/>
  <c r="S51" i="39"/>
  <c r="V51" i="39"/>
  <c r="W51" i="39"/>
  <c r="X51" i="39"/>
  <c r="Y51" i="39"/>
  <c r="I52" i="39"/>
  <c r="K52" i="39"/>
  <c r="L52" i="39"/>
  <c r="Q52" i="39" s="1"/>
  <c r="T52" i="39"/>
  <c r="I53" i="39"/>
  <c r="K53" i="39"/>
  <c r="L53" i="39"/>
  <c r="Q53" i="39" s="1"/>
  <c r="T53" i="39"/>
  <c r="I54" i="39"/>
  <c r="K54" i="39"/>
  <c r="L54" i="39"/>
  <c r="U54" i="39" s="1"/>
  <c r="T54" i="39"/>
  <c r="G55" i="39"/>
  <c r="H55" i="39"/>
  <c r="J55" i="39"/>
  <c r="M55" i="39"/>
  <c r="N55" i="39"/>
  <c r="O55" i="39"/>
  <c r="P55" i="39"/>
  <c r="R55" i="39"/>
  <c r="S55" i="39"/>
  <c r="V55" i="39"/>
  <c r="W55" i="39"/>
  <c r="X55" i="39"/>
  <c r="Y55" i="39"/>
  <c r="I56" i="39"/>
  <c r="K56" i="39"/>
  <c r="L56" i="39"/>
  <c r="Q56" i="39" s="1"/>
  <c r="T56" i="39"/>
  <c r="I57" i="39"/>
  <c r="K57" i="39"/>
  <c r="L57" i="39"/>
  <c r="Q57" i="39" s="1"/>
  <c r="T57" i="39"/>
  <c r="I58" i="39"/>
  <c r="K58" i="39"/>
  <c r="L58" i="39"/>
  <c r="Q58" i="39" s="1"/>
  <c r="T58" i="39"/>
  <c r="G59" i="39"/>
  <c r="H59" i="39"/>
  <c r="J59" i="39"/>
  <c r="M59" i="39"/>
  <c r="N59" i="39"/>
  <c r="O59" i="39"/>
  <c r="P59" i="39"/>
  <c r="R59" i="39"/>
  <c r="S59" i="39"/>
  <c r="V59" i="39"/>
  <c r="W59" i="39"/>
  <c r="X59" i="39"/>
  <c r="Y59" i="39"/>
  <c r="I60" i="39"/>
  <c r="K60" i="39"/>
  <c r="L60" i="39"/>
  <c r="U60" i="39" s="1"/>
  <c r="T60" i="39"/>
  <c r="I61" i="39"/>
  <c r="K61" i="39"/>
  <c r="L61" i="39"/>
  <c r="Q61" i="39" s="1"/>
  <c r="T61" i="39"/>
  <c r="I62" i="39"/>
  <c r="K62" i="39"/>
  <c r="L62" i="39"/>
  <c r="U62" i="39" s="1"/>
  <c r="T62" i="39"/>
  <c r="G63" i="39"/>
  <c r="H63" i="39"/>
  <c r="J63" i="39"/>
  <c r="M63" i="39"/>
  <c r="N63" i="39"/>
  <c r="O63" i="39"/>
  <c r="P63" i="39"/>
  <c r="R63" i="39"/>
  <c r="S63" i="39"/>
  <c r="V63" i="39"/>
  <c r="W63" i="39"/>
  <c r="X63" i="39"/>
  <c r="Y63" i="39"/>
  <c r="I64" i="39"/>
  <c r="K64" i="39"/>
  <c r="L64" i="39"/>
  <c r="U64" i="39" s="1"/>
  <c r="T64" i="39"/>
  <c r="I65" i="39"/>
  <c r="K65" i="39"/>
  <c r="L65" i="39"/>
  <c r="Q65" i="39" s="1"/>
  <c r="T65" i="39"/>
  <c r="I66" i="39"/>
  <c r="K66" i="39"/>
  <c r="L66" i="39"/>
  <c r="Q66" i="39" s="1"/>
  <c r="T66" i="39"/>
  <c r="G67" i="39"/>
  <c r="H67" i="39"/>
  <c r="J67" i="39"/>
  <c r="M67" i="39"/>
  <c r="N67" i="39"/>
  <c r="O67" i="39"/>
  <c r="P67" i="39"/>
  <c r="R67" i="39"/>
  <c r="S67" i="39"/>
  <c r="V67" i="39"/>
  <c r="W67" i="39"/>
  <c r="X67" i="39"/>
  <c r="Y67" i="39"/>
  <c r="I68" i="39"/>
  <c r="K68" i="39"/>
  <c r="L68" i="39"/>
  <c r="U68" i="39" s="1"/>
  <c r="T68" i="39"/>
  <c r="I69" i="39"/>
  <c r="K69" i="39"/>
  <c r="L69" i="39"/>
  <c r="Q69" i="39" s="1"/>
  <c r="T69" i="39"/>
  <c r="I70" i="39"/>
  <c r="K70" i="39"/>
  <c r="L70" i="39"/>
  <c r="Q70" i="39" s="1"/>
  <c r="T70" i="39"/>
  <c r="G71" i="39"/>
  <c r="H71" i="39"/>
  <c r="J71" i="39"/>
  <c r="M71" i="39"/>
  <c r="N71" i="39"/>
  <c r="O71" i="39"/>
  <c r="P71" i="39"/>
  <c r="R71" i="39"/>
  <c r="S71" i="39"/>
  <c r="V71" i="39"/>
  <c r="W71" i="39"/>
  <c r="X71" i="39"/>
  <c r="Y71" i="39"/>
  <c r="I72" i="39"/>
  <c r="K72" i="39"/>
  <c r="L72" i="39"/>
  <c r="U72" i="39" s="1"/>
  <c r="T72" i="39"/>
  <c r="I73" i="39"/>
  <c r="K73" i="39"/>
  <c r="L73" i="39"/>
  <c r="U73" i="39" s="1"/>
  <c r="T73" i="39"/>
  <c r="I74" i="39"/>
  <c r="K74" i="39"/>
  <c r="L74" i="39"/>
  <c r="Q74" i="39" s="1"/>
  <c r="T74" i="39"/>
  <c r="G75" i="39"/>
  <c r="H75" i="39"/>
  <c r="J75" i="39"/>
  <c r="M75" i="39"/>
  <c r="N75" i="39"/>
  <c r="O75" i="39"/>
  <c r="P75" i="39"/>
  <c r="R75" i="39"/>
  <c r="S75" i="39"/>
  <c r="V75" i="39"/>
  <c r="W75" i="39"/>
  <c r="X75" i="39"/>
  <c r="Y75" i="39"/>
  <c r="I76" i="39"/>
  <c r="K76" i="39"/>
  <c r="L76" i="39"/>
  <c r="U76" i="39" s="1"/>
  <c r="T76" i="39"/>
  <c r="I77" i="39"/>
  <c r="K77" i="39"/>
  <c r="L77" i="39"/>
  <c r="Q77" i="39" s="1"/>
  <c r="T77" i="39"/>
  <c r="I78" i="39"/>
  <c r="K78" i="39"/>
  <c r="L78" i="39"/>
  <c r="U78" i="39" s="1"/>
  <c r="T78" i="39"/>
  <c r="G79" i="39"/>
  <c r="H79" i="39"/>
  <c r="J79" i="39"/>
  <c r="M79" i="39"/>
  <c r="N79" i="39"/>
  <c r="O79" i="39"/>
  <c r="P79" i="39"/>
  <c r="R79" i="39"/>
  <c r="S79" i="39"/>
  <c r="V79" i="39"/>
  <c r="W79" i="39"/>
  <c r="X79" i="39"/>
  <c r="Y79" i="39"/>
  <c r="I80" i="39"/>
  <c r="K80" i="39"/>
  <c r="L80" i="39"/>
  <c r="Q80" i="39" s="1"/>
  <c r="T80" i="39"/>
  <c r="I81" i="39"/>
  <c r="K81" i="39"/>
  <c r="L81" i="39"/>
  <c r="U81" i="39" s="1"/>
  <c r="T81" i="39"/>
  <c r="I82" i="39"/>
  <c r="K82" i="39"/>
  <c r="L82" i="39"/>
  <c r="U82" i="39" s="1"/>
  <c r="T82" i="39"/>
  <c r="G83" i="39"/>
  <c r="H83" i="39"/>
  <c r="J83" i="39"/>
  <c r="M83" i="39"/>
  <c r="N83" i="39"/>
  <c r="L83" i="39" s="1"/>
  <c r="O83" i="39"/>
  <c r="P83" i="39"/>
  <c r="R83" i="39"/>
  <c r="S83" i="39"/>
  <c r="V83" i="39"/>
  <c r="W83" i="39"/>
  <c r="X83" i="39"/>
  <c r="Y83" i="39"/>
  <c r="I84" i="39"/>
  <c r="K84" i="39"/>
  <c r="L84" i="39"/>
  <c r="Q84" i="39" s="1"/>
  <c r="T84" i="39"/>
  <c r="I85" i="39"/>
  <c r="K85" i="39"/>
  <c r="L85" i="39"/>
  <c r="Q85" i="39" s="1"/>
  <c r="T85" i="39"/>
  <c r="I86" i="39"/>
  <c r="K86" i="39"/>
  <c r="L86" i="39"/>
  <c r="Q86" i="39" s="1"/>
  <c r="T86" i="39"/>
  <c r="G87" i="39"/>
  <c r="H87" i="39"/>
  <c r="J87" i="39"/>
  <c r="M87" i="39"/>
  <c r="N87" i="39"/>
  <c r="O87" i="39"/>
  <c r="P87" i="39"/>
  <c r="R87" i="39"/>
  <c r="S87" i="39"/>
  <c r="V87" i="39"/>
  <c r="W87" i="39"/>
  <c r="X87" i="39"/>
  <c r="Y87" i="39"/>
  <c r="I88" i="39"/>
  <c r="K88" i="39"/>
  <c r="L88" i="39"/>
  <c r="Q88" i="39" s="1"/>
  <c r="T88" i="39"/>
  <c r="I89" i="39"/>
  <c r="K89" i="39"/>
  <c r="L89" i="39"/>
  <c r="Q89" i="39" s="1"/>
  <c r="T89" i="39"/>
  <c r="I90" i="39"/>
  <c r="K90" i="39"/>
  <c r="L90" i="39"/>
  <c r="U90" i="39" s="1"/>
  <c r="T90" i="39"/>
  <c r="L5" i="36"/>
  <c r="L127" i="36" s="1"/>
  <c r="Q127" i="36" s="1"/>
  <c r="L5" i="39"/>
  <c r="T103" i="39"/>
  <c r="L103" i="39"/>
  <c r="K103" i="39"/>
  <c r="I103" i="39"/>
  <c r="T102" i="39"/>
  <c r="L102" i="39"/>
  <c r="K102" i="39"/>
  <c r="I102" i="39"/>
  <c r="T101" i="39"/>
  <c r="L101" i="39"/>
  <c r="K101" i="39"/>
  <c r="I101" i="39"/>
  <c r="AA100" i="39"/>
  <c r="Z100" i="39"/>
  <c r="Y100" i="39"/>
  <c r="X100" i="39"/>
  <c r="W100" i="39"/>
  <c r="V100" i="39"/>
  <c r="S100" i="39"/>
  <c r="R100" i="39"/>
  <c r="P100" i="39"/>
  <c r="O100" i="39"/>
  <c r="N100" i="39"/>
  <c r="M100" i="39"/>
  <c r="J100" i="39"/>
  <c r="H100" i="39"/>
  <c r="G100" i="39"/>
  <c r="T6" i="39"/>
  <c r="L6" i="39"/>
  <c r="K6" i="39"/>
  <c r="I6" i="39"/>
  <c r="U5" i="39"/>
  <c r="T5" i="39"/>
  <c r="K5" i="39"/>
  <c r="I5" i="39"/>
  <c r="T4" i="39"/>
  <c r="L4" i="39"/>
  <c r="K4" i="39"/>
  <c r="I4" i="39"/>
  <c r="AD3" i="39"/>
  <c r="AB3" i="39"/>
  <c r="Y3" i="39"/>
  <c r="X3" i="39"/>
  <c r="W3" i="39"/>
  <c r="V3" i="39"/>
  <c r="S3" i="39"/>
  <c r="R3" i="39"/>
  <c r="P3" i="39"/>
  <c r="O3" i="39"/>
  <c r="N3" i="39"/>
  <c r="M3" i="39"/>
  <c r="J3" i="39"/>
  <c r="H3" i="39"/>
  <c r="G3" i="39"/>
  <c r="Z143" i="13"/>
  <c r="I196" i="41" l="1"/>
  <c r="I116" i="41"/>
  <c r="Q196" i="41"/>
  <c r="I124" i="41"/>
  <c r="I192" i="41"/>
  <c r="I136" i="41"/>
  <c r="I180" i="41"/>
  <c r="I208" i="41"/>
  <c r="I172" i="41"/>
  <c r="I132" i="41"/>
  <c r="I156" i="41"/>
  <c r="I176" i="41"/>
  <c r="I164" i="41"/>
  <c r="I160" i="41"/>
  <c r="I184" i="41"/>
  <c r="I87" i="41"/>
  <c r="I91" i="41"/>
  <c r="I67" i="41"/>
  <c r="I15" i="41"/>
  <c r="I95" i="41"/>
  <c r="I71" i="41"/>
  <c r="I59" i="41"/>
  <c r="I7" i="41"/>
  <c r="I63" i="41"/>
  <c r="I39" i="41"/>
  <c r="I23" i="41"/>
  <c r="I43" i="41"/>
  <c r="I55" i="41"/>
  <c r="I103" i="41"/>
  <c r="I47" i="41"/>
  <c r="I31" i="41"/>
  <c r="Q104" i="41"/>
  <c r="U104" i="41"/>
  <c r="U27" i="41"/>
  <c r="U102" i="41"/>
  <c r="U67" i="41"/>
  <c r="U103" i="41"/>
  <c r="I168" i="39"/>
  <c r="I176" i="39"/>
  <c r="I172" i="39"/>
  <c r="I160" i="39"/>
  <c r="I156" i="39"/>
  <c r="I112" i="39"/>
  <c r="I184" i="39"/>
  <c r="I140" i="39"/>
  <c r="L191" i="39"/>
  <c r="I191" i="39" s="1"/>
  <c r="U103" i="39"/>
  <c r="L193" i="39"/>
  <c r="I193" i="39" s="1"/>
  <c r="Q174" i="39"/>
  <c r="K104" i="39"/>
  <c r="Y190" i="39"/>
  <c r="L140" i="39"/>
  <c r="P190" i="39"/>
  <c r="N190" i="39"/>
  <c r="AA190" i="39"/>
  <c r="Q102" i="39"/>
  <c r="L192" i="39"/>
  <c r="I192" i="39" s="1"/>
  <c r="Z19" i="39"/>
  <c r="I63" i="39"/>
  <c r="I59" i="39"/>
  <c r="I7" i="39"/>
  <c r="I27" i="39"/>
  <c r="I71" i="39"/>
  <c r="I39" i="39"/>
  <c r="I83" i="39"/>
  <c r="U13" i="39"/>
  <c r="K71" i="39"/>
  <c r="Q12" i="39"/>
  <c r="Q432" i="14"/>
  <c r="I432" i="14"/>
  <c r="U530" i="14"/>
  <c r="I530" i="14"/>
  <c r="I507" i="14"/>
  <c r="Q840" i="14"/>
  <c r="I840" i="14"/>
  <c r="U433" i="14"/>
  <c r="I433" i="14"/>
  <c r="Q529" i="14"/>
  <c r="I529" i="14"/>
  <c r="U97" i="14"/>
  <c r="I97" i="14"/>
  <c r="U432" i="13"/>
  <c r="I432" i="13"/>
  <c r="U840" i="13"/>
  <c r="I840" i="13"/>
  <c r="U434" i="13"/>
  <c r="I434" i="13"/>
  <c r="Q528" i="13"/>
  <c r="I528" i="13"/>
  <c r="U56" i="13"/>
  <c r="I56" i="13"/>
  <c r="U98" i="13"/>
  <c r="I98" i="13"/>
  <c r="U504" i="13"/>
  <c r="I504" i="13"/>
  <c r="I507" i="13"/>
  <c r="T839" i="13"/>
  <c r="U127" i="36"/>
  <c r="W190" i="39"/>
  <c r="P93" i="39"/>
  <c r="M190" i="39"/>
  <c r="X190" i="39"/>
  <c r="Q5" i="39"/>
  <c r="L95" i="39"/>
  <c r="I95" i="39" s="1"/>
  <c r="Q54" i="39"/>
  <c r="Q181" i="39"/>
  <c r="L168" i="39"/>
  <c r="Q158" i="39"/>
  <c r="Q127" i="39"/>
  <c r="O190" i="39"/>
  <c r="Z190" i="39"/>
  <c r="Q68" i="39"/>
  <c r="Z27" i="39"/>
  <c r="U113" i="39"/>
  <c r="V93" i="39"/>
  <c r="U4" i="39"/>
  <c r="L94" i="39"/>
  <c r="I94" i="39" s="1"/>
  <c r="U6" i="39"/>
  <c r="L96" i="39"/>
  <c r="I96" i="39" s="1"/>
  <c r="K39" i="39"/>
  <c r="H93" i="39"/>
  <c r="R190" i="39"/>
  <c r="Q73" i="39"/>
  <c r="L71" i="39"/>
  <c r="R93" i="39"/>
  <c r="U142" i="39"/>
  <c r="S190" i="39"/>
  <c r="G190" i="39"/>
  <c r="H190" i="39"/>
  <c r="V190" i="39"/>
  <c r="Q78" i="39"/>
  <c r="U45" i="39"/>
  <c r="Q183" i="39"/>
  <c r="Q167" i="39"/>
  <c r="K164" i="39"/>
  <c r="Q140" i="39"/>
  <c r="U106" i="39"/>
  <c r="J190" i="39"/>
  <c r="U65" i="39"/>
  <c r="Q109" i="39"/>
  <c r="J93" i="39"/>
  <c r="W93" i="39"/>
  <c r="U70" i="39"/>
  <c r="Q60" i="39"/>
  <c r="Q50" i="39"/>
  <c r="M93" i="39"/>
  <c r="X93" i="39"/>
  <c r="U58" i="39"/>
  <c r="U53" i="39"/>
  <c r="Q179" i="39"/>
  <c r="N93" i="39"/>
  <c r="Y93" i="39"/>
  <c r="U61" i="39"/>
  <c r="U56" i="39"/>
  <c r="Q46" i="39"/>
  <c r="Q166" i="39"/>
  <c r="L87" i="39"/>
  <c r="U87" i="39" s="1"/>
  <c r="U10" i="39"/>
  <c r="Q186" i="39"/>
  <c r="T108" i="39"/>
  <c r="O93" i="39"/>
  <c r="U83" i="39"/>
  <c r="Q76" i="39"/>
  <c r="U22" i="39"/>
  <c r="Q141" i="39"/>
  <c r="Q114" i="39"/>
  <c r="U74" i="39"/>
  <c r="U40" i="39"/>
  <c r="U29" i="39"/>
  <c r="G93" i="39"/>
  <c r="S93" i="39"/>
  <c r="Q147" i="39"/>
  <c r="U134" i="39"/>
  <c r="T128" i="39"/>
  <c r="U116" i="41"/>
  <c r="U208" i="41"/>
  <c r="U207" i="41"/>
  <c r="U172" i="41"/>
  <c r="U91" i="41"/>
  <c r="U176" i="41"/>
  <c r="Q112" i="41"/>
  <c r="U507" i="13"/>
  <c r="U507" i="14"/>
  <c r="L206" i="41"/>
  <c r="I206" i="41" s="1"/>
  <c r="U87" i="41"/>
  <c r="L101" i="41"/>
  <c r="I101" i="41" s="1"/>
  <c r="Z101" i="41"/>
  <c r="U124" i="41"/>
  <c r="U184" i="41"/>
  <c r="Q23" i="41"/>
  <c r="U3" i="41"/>
  <c r="Q192" i="41"/>
  <c r="Q128" i="41"/>
  <c r="U136" i="41"/>
  <c r="U11" i="41"/>
  <c r="U43" i="41"/>
  <c r="U160" i="41"/>
  <c r="U79" i="41"/>
  <c r="U59" i="41"/>
  <c r="U132" i="41"/>
  <c r="Q31" i="41"/>
  <c r="U75" i="41"/>
  <c r="U152" i="41"/>
  <c r="Q19" i="41"/>
  <c r="U180" i="41"/>
  <c r="U55" i="41"/>
  <c r="U7" i="41"/>
  <c r="U188" i="41"/>
  <c r="Q51" i="41"/>
  <c r="U71" i="41"/>
  <c r="U120" i="41"/>
  <c r="U200" i="41"/>
  <c r="U164" i="41"/>
  <c r="L839" i="13"/>
  <c r="U839" i="13" s="1"/>
  <c r="U168" i="41"/>
  <c r="U47" i="41"/>
  <c r="Q3" i="41"/>
  <c r="U156" i="41"/>
  <c r="U148" i="41"/>
  <c r="Q144" i="41"/>
  <c r="U39" i="41"/>
  <c r="U15" i="41"/>
  <c r="U35" i="41"/>
  <c r="U140" i="41"/>
  <c r="T839" i="14"/>
  <c r="K101" i="41"/>
  <c r="K206" i="41"/>
  <c r="Q95" i="41"/>
  <c r="Q63" i="41"/>
  <c r="U83" i="41"/>
  <c r="T101" i="41"/>
  <c r="U108" i="41"/>
  <c r="Q108" i="41"/>
  <c r="U101" i="41"/>
  <c r="T206" i="41"/>
  <c r="U528" i="13"/>
  <c r="K839" i="13"/>
  <c r="U529" i="14"/>
  <c r="K839" i="14"/>
  <c r="U841" i="14"/>
  <c r="L839" i="14"/>
  <c r="U839" i="14" s="1"/>
  <c r="U432" i="14"/>
  <c r="Q433" i="14"/>
  <c r="Q97" i="14"/>
  <c r="Q842" i="14"/>
  <c r="U840" i="14"/>
  <c r="Q530" i="14"/>
  <c r="Q432" i="13"/>
  <c r="Q434" i="13"/>
  <c r="Q98" i="13"/>
  <c r="Q840" i="13"/>
  <c r="Q504" i="13"/>
  <c r="T15" i="39"/>
  <c r="L116" i="39"/>
  <c r="Q116" i="39" s="1"/>
  <c r="Z71" i="39"/>
  <c r="U102" i="39"/>
  <c r="U84" i="39"/>
  <c r="U77" i="39"/>
  <c r="U49" i="39"/>
  <c r="Q178" i="39"/>
  <c r="Z75" i="39"/>
  <c r="L43" i="39"/>
  <c r="U43" i="39" s="1"/>
  <c r="L128" i="39"/>
  <c r="U128" i="39" s="1"/>
  <c r="Z43" i="39"/>
  <c r="U14" i="39"/>
  <c r="U115" i="39"/>
  <c r="U52" i="39"/>
  <c r="U37" i="39"/>
  <c r="Q21" i="39"/>
  <c r="T19" i="39"/>
  <c r="K180" i="39"/>
  <c r="U173" i="39"/>
  <c r="Q154" i="39"/>
  <c r="Q135" i="39"/>
  <c r="K51" i="39"/>
  <c r="Z31" i="39"/>
  <c r="L67" i="39"/>
  <c r="U67" i="39" s="1"/>
  <c r="L132" i="39"/>
  <c r="Q132" i="39" s="1"/>
  <c r="T79" i="39"/>
  <c r="L148" i="39"/>
  <c r="Q148" i="39" s="1"/>
  <c r="U85" i="39"/>
  <c r="U69" i="39"/>
  <c r="Q82" i="39"/>
  <c r="L15" i="39"/>
  <c r="Q15" i="39" s="1"/>
  <c r="K11" i="39"/>
  <c r="Q165" i="39"/>
  <c r="U110" i="39"/>
  <c r="K35" i="39"/>
  <c r="L176" i="39"/>
  <c r="Q176" i="39" s="1"/>
  <c r="Q168" i="39"/>
  <c r="Q103" i="39"/>
  <c r="K7" i="39"/>
  <c r="U30" i="39"/>
  <c r="L27" i="39"/>
  <c r="Q27" i="39" s="1"/>
  <c r="L11" i="39"/>
  <c r="Q11" i="39" s="1"/>
  <c r="L180" i="39"/>
  <c r="Q180" i="39" s="1"/>
  <c r="K168" i="39"/>
  <c r="L164" i="39"/>
  <c r="U164" i="39" s="1"/>
  <c r="K132" i="39"/>
  <c r="L112" i="39"/>
  <c r="U112" i="39" s="1"/>
  <c r="Z11" i="39"/>
  <c r="T51" i="39"/>
  <c r="U38" i="39"/>
  <c r="U33" i="39"/>
  <c r="Q18" i="39"/>
  <c r="U11" i="39"/>
  <c r="Q185" i="39"/>
  <c r="T180" i="39"/>
  <c r="T160" i="39"/>
  <c r="L144" i="39"/>
  <c r="Q144" i="39" s="1"/>
  <c r="U140" i="39"/>
  <c r="Q56" i="13"/>
  <c r="Z87" i="39"/>
  <c r="L184" i="39"/>
  <c r="U184" i="39" s="1"/>
  <c r="U88" i="39"/>
  <c r="K184" i="39"/>
  <c r="K87" i="39"/>
  <c r="Z83" i="39"/>
  <c r="T83" i="39"/>
  <c r="U86" i="39"/>
  <c r="Q83" i="39"/>
  <c r="K83" i="39"/>
  <c r="K176" i="39"/>
  <c r="L79" i="39"/>
  <c r="U79" i="39" s="1"/>
  <c r="K79" i="39"/>
  <c r="L63" i="39"/>
  <c r="U63" i="39" s="1"/>
  <c r="K172" i="39"/>
  <c r="L75" i="39"/>
  <c r="Q75" i="39" s="1"/>
  <c r="L172" i="39"/>
  <c r="U172" i="39" s="1"/>
  <c r="K75" i="39"/>
  <c r="K67" i="39"/>
  <c r="L39" i="39"/>
  <c r="U39" i="39" s="1"/>
  <c r="U42" i="39"/>
  <c r="Z39" i="39"/>
  <c r="Q136" i="39"/>
  <c r="K136" i="39"/>
  <c r="Q64" i="39"/>
  <c r="K63" i="39"/>
  <c r="L160" i="39"/>
  <c r="U160" i="39" s="1"/>
  <c r="Q161" i="39"/>
  <c r="Q62" i="39"/>
  <c r="K156" i="39"/>
  <c r="Z59" i="39"/>
  <c r="U159" i="39"/>
  <c r="L156" i="39"/>
  <c r="U156" i="39" s="1"/>
  <c r="L59" i="39"/>
  <c r="Q59" i="39" s="1"/>
  <c r="K59" i="39"/>
  <c r="L108" i="39"/>
  <c r="U108" i="39" s="1"/>
  <c r="K15" i="39"/>
  <c r="U119" i="39"/>
  <c r="U20" i="39"/>
  <c r="U117" i="39"/>
  <c r="U107" i="39"/>
  <c r="L104" i="39"/>
  <c r="Q104" i="39" s="1"/>
  <c r="Q153" i="39"/>
  <c r="L152" i="39"/>
  <c r="U152" i="39" s="1"/>
  <c r="L55" i="39"/>
  <c r="Q55" i="39" s="1"/>
  <c r="U55" i="39"/>
  <c r="Z55" i="39"/>
  <c r="K55" i="39"/>
  <c r="K152" i="39"/>
  <c r="K128" i="39"/>
  <c r="L19" i="39"/>
  <c r="Q19" i="39" s="1"/>
  <c r="K148" i="39"/>
  <c r="L51" i="39"/>
  <c r="U51" i="39" s="1"/>
  <c r="Z51" i="39"/>
  <c r="T148" i="39"/>
  <c r="U149" i="39"/>
  <c r="T47" i="39"/>
  <c r="L47" i="39"/>
  <c r="U47" i="39" s="1"/>
  <c r="K47" i="39"/>
  <c r="K144" i="39"/>
  <c r="K43" i="39"/>
  <c r="K140" i="39"/>
  <c r="U44" i="39"/>
  <c r="U136" i="39"/>
  <c r="L120" i="39"/>
  <c r="Q120" i="39" s="1"/>
  <c r="Q122" i="39"/>
  <c r="Z23" i="39"/>
  <c r="L35" i="39"/>
  <c r="U35" i="39" s="1"/>
  <c r="U36" i="39"/>
  <c r="Q129" i="39"/>
  <c r="Q32" i="39"/>
  <c r="L31" i="39"/>
  <c r="U31" i="39" s="1"/>
  <c r="K31" i="39"/>
  <c r="K124" i="39"/>
  <c r="L124" i="39"/>
  <c r="U124" i="39" s="1"/>
  <c r="U28" i="39"/>
  <c r="K27" i="39"/>
  <c r="U24" i="39"/>
  <c r="L23" i="39"/>
  <c r="Q23" i="39" s="1"/>
  <c r="K23" i="39"/>
  <c r="K120" i="39"/>
  <c r="K116" i="39"/>
  <c r="K108" i="39"/>
  <c r="L7" i="39"/>
  <c r="Q7" i="39" s="1"/>
  <c r="L3" i="39"/>
  <c r="I3" i="39" s="1"/>
  <c r="T3" i="39"/>
  <c r="U168" i="39"/>
  <c r="Q172" i="39"/>
  <c r="Q177" i="39"/>
  <c r="U171" i="39"/>
  <c r="Q170" i="39"/>
  <c r="T164" i="39"/>
  <c r="Q163" i="39"/>
  <c r="U146" i="39"/>
  <c r="Q145" i="39"/>
  <c r="U139" i="39"/>
  <c r="Q138" i="39"/>
  <c r="T132" i="39"/>
  <c r="Q131" i="39"/>
  <c r="U121" i="39"/>
  <c r="Z79" i="39"/>
  <c r="U182" i="39"/>
  <c r="U175" i="39"/>
  <c r="T168" i="39"/>
  <c r="U157" i="39"/>
  <c r="U150" i="39"/>
  <c r="U143" i="39"/>
  <c r="T136" i="39"/>
  <c r="U125" i="39"/>
  <c r="U118" i="39"/>
  <c r="U111" i="39"/>
  <c r="T104" i="39"/>
  <c r="T172" i="39"/>
  <c r="T140" i="39"/>
  <c r="Z47" i="39"/>
  <c r="T176" i="39"/>
  <c r="U151" i="39"/>
  <c r="T144" i="39"/>
  <c r="T112" i="39"/>
  <c r="Z15" i="39"/>
  <c r="U187" i="39"/>
  <c r="U169" i="39"/>
  <c r="U162" i="39"/>
  <c r="U155" i="39"/>
  <c r="U137" i="39"/>
  <c r="U130" i="39"/>
  <c r="U123" i="39"/>
  <c r="U105" i="39"/>
  <c r="T184" i="39"/>
  <c r="T152" i="39"/>
  <c r="T120" i="39"/>
  <c r="T156" i="39"/>
  <c r="T124" i="39"/>
  <c r="K100" i="39"/>
  <c r="U71" i="39"/>
  <c r="Q71" i="39"/>
  <c r="Q90" i="39"/>
  <c r="Q81" i="39"/>
  <c r="Q72" i="39"/>
  <c r="T59" i="39"/>
  <c r="T27" i="39"/>
  <c r="Q26" i="39"/>
  <c r="Q17" i="39"/>
  <c r="Q8" i="39"/>
  <c r="Z63" i="39"/>
  <c r="T71" i="39"/>
  <c r="T39" i="39"/>
  <c r="T63" i="39"/>
  <c r="T31" i="39"/>
  <c r="K19" i="39"/>
  <c r="U89" i="39"/>
  <c r="U80" i="39"/>
  <c r="T75" i="39"/>
  <c r="U66" i="39"/>
  <c r="U57" i="39"/>
  <c r="U48" i="39"/>
  <c r="T43" i="39"/>
  <c r="U34" i="39"/>
  <c r="U25" i="39"/>
  <c r="U16" i="39"/>
  <c r="T11" i="39"/>
  <c r="T87" i="39"/>
  <c r="T55" i="39"/>
  <c r="T23" i="39"/>
  <c r="T67" i="39"/>
  <c r="T35" i="39"/>
  <c r="K3" i="39"/>
  <c r="Z7" i="39"/>
  <c r="T100" i="39"/>
  <c r="L100" i="39"/>
  <c r="I100" i="39" s="1"/>
  <c r="Q4" i="39"/>
  <c r="Q6" i="39"/>
  <c r="Z35" i="39"/>
  <c r="U101" i="39"/>
  <c r="Q101" i="39"/>
  <c r="Z3" i="39"/>
  <c r="Z67" i="39"/>
  <c r="AA43" i="13"/>
  <c r="I839" i="14" l="1"/>
  <c r="I152" i="39"/>
  <c r="I144" i="39"/>
  <c r="I108" i="39"/>
  <c r="I164" i="39"/>
  <c r="I128" i="39"/>
  <c r="I104" i="39"/>
  <c r="I180" i="39"/>
  <c r="I132" i="39"/>
  <c r="I148" i="39"/>
  <c r="I124" i="39"/>
  <c r="I120" i="39"/>
  <c r="I116" i="39"/>
  <c r="Q193" i="39"/>
  <c r="U193" i="39"/>
  <c r="U191" i="39"/>
  <c r="Q191" i="39"/>
  <c r="Q192" i="39"/>
  <c r="U192" i="39"/>
  <c r="U144" i="39"/>
  <c r="U116" i="39"/>
  <c r="I75" i="39"/>
  <c r="I31" i="39"/>
  <c r="Q63" i="39"/>
  <c r="I35" i="39"/>
  <c r="I55" i="39"/>
  <c r="I47" i="39"/>
  <c r="I93" i="39"/>
  <c r="I67" i="39"/>
  <c r="I23" i="39"/>
  <c r="I51" i="39"/>
  <c r="I43" i="39"/>
  <c r="I15" i="39"/>
  <c r="Q43" i="39"/>
  <c r="I19" i="39"/>
  <c r="I11" i="39"/>
  <c r="I87" i="39"/>
  <c r="I79" i="39"/>
  <c r="Q39" i="39"/>
  <c r="Q87" i="39"/>
  <c r="Q79" i="39"/>
  <c r="I839" i="13"/>
  <c r="Q95" i="39"/>
  <c r="U95" i="39"/>
  <c r="Q96" i="39"/>
  <c r="U96" i="39"/>
  <c r="Q156" i="39"/>
  <c r="Q94" i="39"/>
  <c r="U94" i="39"/>
  <c r="U100" i="39"/>
  <c r="L190" i="39"/>
  <c r="Q190" i="39" s="1"/>
  <c r="Q128" i="39"/>
  <c r="Q152" i="39"/>
  <c r="U176" i="39"/>
  <c r="Q839" i="13"/>
  <c r="Q839" i="14"/>
  <c r="Q101" i="41"/>
  <c r="Q206" i="41"/>
  <c r="U206" i="41"/>
  <c r="Q108" i="39"/>
  <c r="U132" i="39"/>
  <c r="U15" i="39"/>
  <c r="Q67" i="39"/>
  <c r="Q3" i="39"/>
  <c r="L93" i="39"/>
  <c r="U93" i="39" s="1"/>
  <c r="Q164" i="39"/>
  <c r="U148" i="39"/>
  <c r="Z93" i="39"/>
  <c r="Q47" i="39"/>
  <c r="Q35" i="39"/>
  <c r="U75" i="39"/>
  <c r="U27" i="39"/>
  <c r="Q112" i="39"/>
  <c r="U3" i="39"/>
  <c r="Q124" i="39"/>
  <c r="U180" i="39"/>
  <c r="Q184" i="39"/>
  <c r="U59" i="39"/>
  <c r="U104" i="39"/>
  <c r="U19" i="39"/>
  <c r="Q160" i="39"/>
  <c r="U7" i="39"/>
  <c r="U120" i="39"/>
  <c r="Q51" i="39"/>
  <c r="Q31" i="39"/>
  <c r="U23" i="39"/>
  <c r="K93" i="39"/>
  <c r="T190" i="39"/>
  <c r="K190" i="39"/>
  <c r="Q100" i="39"/>
  <c r="T93" i="39"/>
  <c r="K946" i="14"/>
  <c r="K482" i="14"/>
  <c r="T764" i="14"/>
  <c r="L764" i="14"/>
  <c r="K764" i="14"/>
  <c r="T658" i="14"/>
  <c r="L658" i="14"/>
  <c r="U658" i="14" s="1"/>
  <c r="K658" i="14"/>
  <c r="T657" i="14"/>
  <c r="L657" i="14"/>
  <c r="K657" i="14"/>
  <c r="T949" i="14"/>
  <c r="L949" i="14"/>
  <c r="K949" i="14"/>
  <c r="AA363" i="14"/>
  <c r="W363" i="14"/>
  <c r="V363" i="14"/>
  <c r="S363" i="14"/>
  <c r="R363" i="14"/>
  <c r="O363" i="14"/>
  <c r="N363" i="14"/>
  <c r="M363" i="14"/>
  <c r="J363" i="14"/>
  <c r="H363" i="14"/>
  <c r="G363" i="14"/>
  <c r="T365" i="14"/>
  <c r="L365" i="14"/>
  <c r="K365" i="14"/>
  <c r="T957" i="14"/>
  <c r="L957" i="14"/>
  <c r="K957" i="14"/>
  <c r="T250" i="14"/>
  <c r="L250" i="14"/>
  <c r="K250" i="14"/>
  <c r="T249" i="14"/>
  <c r="L249" i="14"/>
  <c r="U249" i="14" s="1"/>
  <c r="T248" i="14"/>
  <c r="L248" i="14"/>
  <c r="K248" i="14"/>
  <c r="T438" i="14"/>
  <c r="L438" i="14"/>
  <c r="K438" i="14"/>
  <c r="T436" i="14"/>
  <c r="L436" i="14"/>
  <c r="K436" i="14"/>
  <c r="AB47" i="14"/>
  <c r="T48" i="14"/>
  <c r="L48" i="14"/>
  <c r="K48" i="14"/>
  <c r="T672" i="14"/>
  <c r="L672" i="14"/>
  <c r="K672" i="14"/>
  <c r="T548" i="14"/>
  <c r="L548" i="14"/>
  <c r="K548" i="14"/>
  <c r="T766" i="13"/>
  <c r="L766" i="13"/>
  <c r="K766" i="13"/>
  <c r="U765" i="13"/>
  <c r="T765" i="13"/>
  <c r="Q765" i="13"/>
  <c r="K765" i="13"/>
  <c r="U657" i="13"/>
  <c r="T657" i="13"/>
  <c r="Q657" i="13"/>
  <c r="K657" i="13"/>
  <c r="U629" i="13"/>
  <c r="T629" i="13"/>
  <c r="Q629" i="13"/>
  <c r="K629" i="13"/>
  <c r="G947" i="13"/>
  <c r="U337" i="13"/>
  <c r="T337" i="13"/>
  <c r="Q337" i="13"/>
  <c r="K337" i="13"/>
  <c r="T366" i="13"/>
  <c r="L366" i="13"/>
  <c r="K366" i="13"/>
  <c r="T365" i="13"/>
  <c r="L365" i="13"/>
  <c r="Q365" i="13" s="1"/>
  <c r="T364" i="13"/>
  <c r="L364" i="13"/>
  <c r="K364" i="13"/>
  <c r="T964" i="13"/>
  <c r="L964" i="13"/>
  <c r="K964" i="13"/>
  <c r="T248" i="13"/>
  <c r="L248" i="13"/>
  <c r="K248" i="13"/>
  <c r="AA47" i="13"/>
  <c r="T48" i="13"/>
  <c r="L48" i="13"/>
  <c r="K48" i="13"/>
  <c r="T546" i="13"/>
  <c r="L546" i="13"/>
  <c r="K546" i="13"/>
  <c r="T544" i="13"/>
  <c r="L544" i="13"/>
  <c r="K544" i="13"/>
  <c r="G1067" i="13"/>
  <c r="H1067" i="13"/>
  <c r="T550" i="13"/>
  <c r="L550" i="13"/>
  <c r="K550" i="13"/>
  <c r="T548" i="13"/>
  <c r="L548" i="13"/>
  <c r="K548" i="13"/>
  <c r="L57" i="37"/>
  <c r="O59" i="37"/>
  <c r="AB3" i="37"/>
  <c r="H108" i="37"/>
  <c r="H112" i="37"/>
  <c r="H116" i="37"/>
  <c r="H120" i="37"/>
  <c r="H124" i="37"/>
  <c r="H128" i="37"/>
  <c r="H132" i="37"/>
  <c r="H136" i="37"/>
  <c r="H140" i="37"/>
  <c r="H144" i="37"/>
  <c r="H148" i="37"/>
  <c r="H152" i="37"/>
  <c r="H156" i="37"/>
  <c r="Z55" i="37" s="1"/>
  <c r="H160" i="37"/>
  <c r="H164" i="37"/>
  <c r="H168" i="37"/>
  <c r="H172" i="37"/>
  <c r="H176" i="37"/>
  <c r="H180" i="37"/>
  <c r="H184" i="37"/>
  <c r="H188" i="37"/>
  <c r="H192" i="37"/>
  <c r="H104" i="37"/>
  <c r="G108" i="37"/>
  <c r="J108" i="37"/>
  <c r="M108" i="37"/>
  <c r="N108" i="37"/>
  <c r="L108" i="37" s="1"/>
  <c r="O108" i="37"/>
  <c r="P108" i="37"/>
  <c r="R108" i="37"/>
  <c r="S108" i="37"/>
  <c r="V108" i="37"/>
  <c r="W108" i="37"/>
  <c r="X108" i="37"/>
  <c r="Y108" i="37"/>
  <c r="Z108" i="37"/>
  <c r="AA108" i="37"/>
  <c r="I109" i="37"/>
  <c r="K109" i="37"/>
  <c r="L109" i="37"/>
  <c r="U109" i="37" s="1"/>
  <c r="T109" i="37"/>
  <c r="I110" i="37"/>
  <c r="K110" i="37"/>
  <c r="L110" i="37"/>
  <c r="Q110" i="37" s="1"/>
  <c r="T110" i="37"/>
  <c r="I111" i="37"/>
  <c r="K111" i="37"/>
  <c r="L111" i="37"/>
  <c r="U111" i="37" s="1"/>
  <c r="T111" i="37"/>
  <c r="G112" i="37"/>
  <c r="J112" i="37"/>
  <c r="M112" i="37"/>
  <c r="N112" i="37"/>
  <c r="O112" i="37"/>
  <c r="P112" i="37"/>
  <c r="R112" i="37"/>
  <c r="S112" i="37"/>
  <c r="V112" i="37"/>
  <c r="W112" i="37"/>
  <c r="X112" i="37"/>
  <c r="Y112" i="37"/>
  <c r="Z112" i="37"/>
  <c r="AA112" i="37"/>
  <c r="I113" i="37"/>
  <c r="K113" i="37"/>
  <c r="L113" i="37"/>
  <c r="Q113" i="37" s="1"/>
  <c r="T113" i="37"/>
  <c r="I114" i="37"/>
  <c r="K114" i="37"/>
  <c r="L114" i="37"/>
  <c r="U114" i="37" s="1"/>
  <c r="T114" i="37"/>
  <c r="I115" i="37"/>
  <c r="K115" i="37"/>
  <c r="L115" i="37"/>
  <c r="Q115" i="37" s="1"/>
  <c r="T115" i="37"/>
  <c r="G116" i="37"/>
  <c r="J116" i="37"/>
  <c r="M116" i="37"/>
  <c r="N116" i="37"/>
  <c r="O116" i="37"/>
  <c r="P116" i="37"/>
  <c r="R116" i="37"/>
  <c r="S116" i="37"/>
  <c r="V116" i="37"/>
  <c r="W116" i="37"/>
  <c r="X116" i="37"/>
  <c r="Y116" i="37"/>
  <c r="Z116" i="37"/>
  <c r="AA116" i="37"/>
  <c r="I117" i="37"/>
  <c r="K117" i="37"/>
  <c r="L117" i="37"/>
  <c r="U117" i="37" s="1"/>
  <c r="T117" i="37"/>
  <c r="I118" i="37"/>
  <c r="K118" i="37"/>
  <c r="L118" i="37"/>
  <c r="Q118" i="37" s="1"/>
  <c r="T118" i="37"/>
  <c r="I119" i="37"/>
  <c r="K119" i="37"/>
  <c r="L119" i="37"/>
  <c r="U119" i="37" s="1"/>
  <c r="T119" i="37"/>
  <c r="G120" i="37"/>
  <c r="J120" i="37"/>
  <c r="M120" i="37"/>
  <c r="N120" i="37"/>
  <c r="O120" i="37"/>
  <c r="P120" i="37"/>
  <c r="R120" i="37"/>
  <c r="S120" i="37"/>
  <c r="V120" i="37"/>
  <c r="W120" i="37"/>
  <c r="X120" i="37"/>
  <c r="Y120" i="37"/>
  <c r="Z120" i="37"/>
  <c r="AA120" i="37"/>
  <c r="I121" i="37"/>
  <c r="K121" i="37"/>
  <c r="L121" i="37"/>
  <c r="Q121" i="37" s="1"/>
  <c r="T121" i="37"/>
  <c r="I122" i="37"/>
  <c r="K122" i="37"/>
  <c r="L122" i="37"/>
  <c r="U122" i="37" s="1"/>
  <c r="T122" i="37"/>
  <c r="I123" i="37"/>
  <c r="K123" i="37"/>
  <c r="L123" i="37"/>
  <c r="Q123" i="37" s="1"/>
  <c r="T123" i="37"/>
  <c r="G124" i="37"/>
  <c r="J124" i="37"/>
  <c r="M124" i="37"/>
  <c r="N124" i="37"/>
  <c r="T124" i="37" s="1"/>
  <c r="O124" i="37"/>
  <c r="P124" i="37"/>
  <c r="R124" i="37"/>
  <c r="S124" i="37"/>
  <c r="V124" i="37"/>
  <c r="W124" i="37"/>
  <c r="X124" i="37"/>
  <c r="Y124" i="37"/>
  <c r="Z124" i="37"/>
  <c r="AA124" i="37"/>
  <c r="I125" i="37"/>
  <c r="K125" i="37"/>
  <c r="L125" i="37"/>
  <c r="U125" i="37" s="1"/>
  <c r="T125" i="37"/>
  <c r="I126" i="37"/>
  <c r="K126" i="37"/>
  <c r="L126" i="37"/>
  <c r="Q126" i="37" s="1"/>
  <c r="T126" i="37"/>
  <c r="I127" i="37"/>
  <c r="K127" i="37"/>
  <c r="L127" i="37"/>
  <c r="U127" i="37" s="1"/>
  <c r="T127" i="37"/>
  <c r="G128" i="37"/>
  <c r="J128" i="37"/>
  <c r="M128" i="37"/>
  <c r="N128" i="37"/>
  <c r="O128" i="37"/>
  <c r="P128" i="37"/>
  <c r="R128" i="37"/>
  <c r="S128" i="37"/>
  <c r="V128" i="37"/>
  <c r="W128" i="37"/>
  <c r="X128" i="37"/>
  <c r="Y128" i="37"/>
  <c r="Z128" i="37"/>
  <c r="AA128" i="37"/>
  <c r="I129" i="37"/>
  <c r="K129" i="37"/>
  <c r="L129" i="37"/>
  <c r="Q129" i="37" s="1"/>
  <c r="T129" i="37"/>
  <c r="I130" i="37"/>
  <c r="K130" i="37"/>
  <c r="L130" i="37"/>
  <c r="U130" i="37" s="1"/>
  <c r="T130" i="37"/>
  <c r="I131" i="37"/>
  <c r="K131" i="37"/>
  <c r="L131" i="37"/>
  <c r="Q131" i="37" s="1"/>
  <c r="T131" i="37"/>
  <c r="G132" i="37"/>
  <c r="J132" i="37"/>
  <c r="M132" i="37"/>
  <c r="N132" i="37"/>
  <c r="O132" i="37"/>
  <c r="P132" i="37"/>
  <c r="R132" i="37"/>
  <c r="S132" i="37"/>
  <c r="V132" i="37"/>
  <c r="W132" i="37"/>
  <c r="X132" i="37"/>
  <c r="Y132" i="37"/>
  <c r="Z132" i="37"/>
  <c r="AA132" i="37"/>
  <c r="I133" i="37"/>
  <c r="K133" i="37"/>
  <c r="L133" i="37"/>
  <c r="U133" i="37" s="1"/>
  <c r="T133" i="37"/>
  <c r="I134" i="37"/>
  <c r="K134" i="37"/>
  <c r="L134" i="37"/>
  <c r="Q134" i="37" s="1"/>
  <c r="T134" i="37"/>
  <c r="I135" i="37"/>
  <c r="K135" i="37"/>
  <c r="L135" i="37"/>
  <c r="U135" i="37" s="1"/>
  <c r="T135" i="37"/>
  <c r="G136" i="37"/>
  <c r="J136" i="37"/>
  <c r="M136" i="37"/>
  <c r="N136" i="37"/>
  <c r="O136" i="37"/>
  <c r="P136" i="37"/>
  <c r="R136" i="37"/>
  <c r="S136" i="37"/>
  <c r="V136" i="37"/>
  <c r="W136" i="37"/>
  <c r="X136" i="37"/>
  <c r="Y136" i="37"/>
  <c r="Z136" i="37"/>
  <c r="AA136" i="37"/>
  <c r="I137" i="37"/>
  <c r="K137" i="37"/>
  <c r="L137" i="37"/>
  <c r="Q137" i="37" s="1"/>
  <c r="T137" i="37"/>
  <c r="I138" i="37"/>
  <c r="K138" i="37"/>
  <c r="L138" i="37"/>
  <c r="U138" i="37" s="1"/>
  <c r="T138" i="37"/>
  <c r="I139" i="37"/>
  <c r="K139" i="37"/>
  <c r="L139" i="37"/>
  <c r="Q139" i="37" s="1"/>
  <c r="T139" i="37"/>
  <c r="G140" i="37"/>
  <c r="J140" i="37"/>
  <c r="M140" i="37"/>
  <c r="N140" i="37"/>
  <c r="O140" i="37"/>
  <c r="P140" i="37"/>
  <c r="R140" i="37"/>
  <c r="S140" i="37"/>
  <c r="V140" i="37"/>
  <c r="W140" i="37"/>
  <c r="X140" i="37"/>
  <c r="Y140" i="37"/>
  <c r="Z140" i="37"/>
  <c r="AA140" i="37"/>
  <c r="I141" i="37"/>
  <c r="K141" i="37"/>
  <c r="L141" i="37"/>
  <c r="U141" i="37" s="1"/>
  <c r="T141" i="37"/>
  <c r="I142" i="37"/>
  <c r="K142" i="37"/>
  <c r="L142" i="37"/>
  <c r="U142" i="37" s="1"/>
  <c r="Q142" i="37"/>
  <c r="T142" i="37"/>
  <c r="I143" i="37"/>
  <c r="K143" i="37"/>
  <c r="L143" i="37"/>
  <c r="Q143" i="37" s="1"/>
  <c r="T143" i="37"/>
  <c r="G144" i="37"/>
  <c r="I144" i="37" s="1"/>
  <c r="J144" i="37"/>
  <c r="M144" i="37"/>
  <c r="N144" i="37"/>
  <c r="O144" i="37"/>
  <c r="P144" i="37"/>
  <c r="R144" i="37"/>
  <c r="S144" i="37"/>
  <c r="V144" i="37"/>
  <c r="W144" i="37"/>
  <c r="X144" i="37"/>
  <c r="Y144" i="37"/>
  <c r="Z144" i="37"/>
  <c r="AA144" i="37"/>
  <c r="I145" i="37"/>
  <c r="K145" i="37"/>
  <c r="L145" i="37"/>
  <c r="Q145" i="37" s="1"/>
  <c r="T145" i="37"/>
  <c r="I146" i="37"/>
  <c r="K146" i="37"/>
  <c r="L146" i="37"/>
  <c r="Q146" i="37" s="1"/>
  <c r="T146" i="37"/>
  <c r="I147" i="37"/>
  <c r="K147" i="37"/>
  <c r="L147" i="37"/>
  <c r="Q147" i="37" s="1"/>
  <c r="T147" i="37"/>
  <c r="G148" i="37"/>
  <c r="J148" i="37"/>
  <c r="M148" i="37"/>
  <c r="N148" i="37"/>
  <c r="O148" i="37"/>
  <c r="P148" i="37"/>
  <c r="R148" i="37"/>
  <c r="S148" i="37"/>
  <c r="V148" i="37"/>
  <c r="W148" i="37"/>
  <c r="X148" i="37"/>
  <c r="Y148" i="37"/>
  <c r="Z148" i="37"/>
  <c r="AA148" i="37"/>
  <c r="I149" i="37"/>
  <c r="K149" i="37"/>
  <c r="L149" i="37"/>
  <c r="Q149" i="37" s="1"/>
  <c r="T149" i="37"/>
  <c r="I150" i="37"/>
  <c r="K150" i="37"/>
  <c r="L150" i="37"/>
  <c r="Q150" i="37" s="1"/>
  <c r="T150" i="37"/>
  <c r="I151" i="37"/>
  <c r="K151" i="37"/>
  <c r="L151" i="37"/>
  <c r="U151" i="37" s="1"/>
  <c r="T151" i="37"/>
  <c r="G152" i="37"/>
  <c r="J152" i="37"/>
  <c r="M152" i="37"/>
  <c r="N152" i="37"/>
  <c r="O152" i="37"/>
  <c r="P152" i="37"/>
  <c r="R152" i="37"/>
  <c r="S152" i="37"/>
  <c r="V152" i="37"/>
  <c r="W152" i="37"/>
  <c r="X152" i="37"/>
  <c r="Y152" i="37"/>
  <c r="Z152" i="37"/>
  <c r="AA152" i="37"/>
  <c r="I153" i="37"/>
  <c r="K153" i="37"/>
  <c r="L153" i="37"/>
  <c r="Q153" i="37" s="1"/>
  <c r="T153" i="37"/>
  <c r="I154" i="37"/>
  <c r="K154" i="37"/>
  <c r="L154" i="37"/>
  <c r="U154" i="37" s="1"/>
  <c r="T154" i="37"/>
  <c r="I155" i="37"/>
  <c r="K155" i="37"/>
  <c r="L155" i="37"/>
  <c r="Q155" i="37" s="1"/>
  <c r="T155" i="37"/>
  <c r="G156" i="37"/>
  <c r="J156" i="37"/>
  <c r="M156" i="37"/>
  <c r="N156" i="37"/>
  <c r="O156" i="37"/>
  <c r="P156" i="37"/>
  <c r="R156" i="37"/>
  <c r="S156" i="37"/>
  <c r="V156" i="37"/>
  <c r="W156" i="37"/>
  <c r="X156" i="37"/>
  <c r="Y156" i="37"/>
  <c r="Z156" i="37"/>
  <c r="AA156" i="37"/>
  <c r="I157" i="37"/>
  <c r="K157" i="37"/>
  <c r="L157" i="37"/>
  <c r="U157" i="37" s="1"/>
  <c r="T157" i="37"/>
  <c r="I158" i="37"/>
  <c r="K158" i="37"/>
  <c r="L158" i="37"/>
  <c r="Q158" i="37" s="1"/>
  <c r="T158" i="37"/>
  <c r="I159" i="37"/>
  <c r="K159" i="37"/>
  <c r="L159" i="37"/>
  <c r="Q159" i="37" s="1"/>
  <c r="T159" i="37"/>
  <c r="G160" i="37"/>
  <c r="J160" i="37"/>
  <c r="M160" i="37"/>
  <c r="N160" i="37"/>
  <c r="O160" i="37"/>
  <c r="P160" i="37"/>
  <c r="R160" i="37"/>
  <c r="S160" i="37"/>
  <c r="V160" i="37"/>
  <c r="W160" i="37"/>
  <c r="X160" i="37"/>
  <c r="Y160" i="37"/>
  <c r="Z160" i="37"/>
  <c r="AA160" i="37"/>
  <c r="I161" i="37"/>
  <c r="K161" i="37"/>
  <c r="L161" i="37"/>
  <c r="U161" i="37" s="1"/>
  <c r="T161" i="37"/>
  <c r="I162" i="37"/>
  <c r="K162" i="37"/>
  <c r="L162" i="37"/>
  <c r="Q162" i="37" s="1"/>
  <c r="T162" i="37"/>
  <c r="I163" i="37"/>
  <c r="K163" i="37"/>
  <c r="L163" i="37"/>
  <c r="Q163" i="37" s="1"/>
  <c r="T163" i="37"/>
  <c r="G164" i="37"/>
  <c r="J164" i="37"/>
  <c r="M164" i="37"/>
  <c r="N164" i="37"/>
  <c r="O164" i="37"/>
  <c r="P164" i="37"/>
  <c r="R164" i="37"/>
  <c r="S164" i="37"/>
  <c r="V164" i="37"/>
  <c r="W164" i="37"/>
  <c r="X164" i="37"/>
  <c r="Y164" i="37"/>
  <c r="Z164" i="37"/>
  <c r="AA164" i="37"/>
  <c r="I165" i="37"/>
  <c r="K165" i="37"/>
  <c r="L165" i="37"/>
  <c r="Q165" i="37" s="1"/>
  <c r="T165" i="37"/>
  <c r="U165" i="37"/>
  <c r="I166" i="37"/>
  <c r="K166" i="37"/>
  <c r="L166" i="37"/>
  <c r="Q166" i="37" s="1"/>
  <c r="T166" i="37"/>
  <c r="I167" i="37"/>
  <c r="K167" i="37"/>
  <c r="L167" i="37"/>
  <c r="U167" i="37" s="1"/>
  <c r="T167" i="37"/>
  <c r="G168" i="37"/>
  <c r="J168" i="37"/>
  <c r="M168" i="37"/>
  <c r="N168" i="37"/>
  <c r="O168" i="37"/>
  <c r="P168" i="37"/>
  <c r="R168" i="37"/>
  <c r="S168" i="37"/>
  <c r="V168" i="37"/>
  <c r="W168" i="37"/>
  <c r="X168" i="37"/>
  <c r="Y168" i="37"/>
  <c r="Z168" i="37"/>
  <c r="AA168" i="37"/>
  <c r="I169" i="37"/>
  <c r="K169" i="37"/>
  <c r="L169" i="37"/>
  <c r="U169" i="37" s="1"/>
  <c r="Q169" i="37"/>
  <c r="T169" i="37"/>
  <c r="I170" i="37"/>
  <c r="K170" i="37"/>
  <c r="L170" i="37"/>
  <c r="U170" i="37" s="1"/>
  <c r="T170" i="37"/>
  <c r="I171" i="37"/>
  <c r="K171" i="37"/>
  <c r="L171" i="37"/>
  <c r="Q171" i="37" s="1"/>
  <c r="T171" i="37"/>
  <c r="G172" i="37"/>
  <c r="I172" i="37" s="1"/>
  <c r="J172" i="37"/>
  <c r="M172" i="37"/>
  <c r="N172" i="37"/>
  <c r="O172" i="37"/>
  <c r="P172" i="37"/>
  <c r="R172" i="37"/>
  <c r="S172" i="37"/>
  <c r="V172" i="37"/>
  <c r="W172" i="37"/>
  <c r="X172" i="37"/>
  <c r="Y172" i="37"/>
  <c r="Z172" i="37"/>
  <c r="AA172" i="37"/>
  <c r="I173" i="37"/>
  <c r="K173" i="37"/>
  <c r="L173" i="37"/>
  <c r="U173" i="37" s="1"/>
  <c r="T173" i="37"/>
  <c r="I174" i="37"/>
  <c r="K174" i="37"/>
  <c r="L174" i="37"/>
  <c r="Q174" i="37" s="1"/>
  <c r="T174" i="37"/>
  <c r="I175" i="37"/>
  <c r="K175" i="37"/>
  <c r="L175" i="37"/>
  <c r="Q175" i="37" s="1"/>
  <c r="T175" i="37"/>
  <c r="G176" i="37"/>
  <c r="J176" i="37"/>
  <c r="M176" i="37"/>
  <c r="N176" i="37"/>
  <c r="O176" i="37"/>
  <c r="P176" i="37"/>
  <c r="R176" i="37"/>
  <c r="S176" i="37"/>
  <c r="V176" i="37"/>
  <c r="W176" i="37"/>
  <c r="X176" i="37"/>
  <c r="Y176" i="37"/>
  <c r="Z176" i="37"/>
  <c r="AA176" i="37"/>
  <c r="I177" i="37"/>
  <c r="K177" i="37"/>
  <c r="L177" i="37"/>
  <c r="U177" i="37" s="1"/>
  <c r="T177" i="37"/>
  <c r="I178" i="37"/>
  <c r="K178" i="37"/>
  <c r="L178" i="37"/>
  <c r="Q178" i="37" s="1"/>
  <c r="T178" i="37"/>
  <c r="I179" i="37"/>
  <c r="K179" i="37"/>
  <c r="L179" i="37"/>
  <c r="Q179" i="37" s="1"/>
  <c r="T179" i="37"/>
  <c r="G180" i="37"/>
  <c r="J180" i="37"/>
  <c r="M180" i="37"/>
  <c r="N180" i="37"/>
  <c r="O180" i="37"/>
  <c r="P180" i="37"/>
  <c r="R180" i="37"/>
  <c r="S180" i="37"/>
  <c r="V180" i="37"/>
  <c r="W180" i="37"/>
  <c r="X180" i="37"/>
  <c r="Y180" i="37"/>
  <c r="Z180" i="37"/>
  <c r="AA180" i="37"/>
  <c r="I181" i="37"/>
  <c r="K181" i="37"/>
  <c r="L181" i="37"/>
  <c r="Q181" i="37" s="1"/>
  <c r="T181" i="37"/>
  <c r="I182" i="37"/>
  <c r="K182" i="37"/>
  <c r="L182" i="37"/>
  <c r="U182" i="37" s="1"/>
  <c r="T182" i="37"/>
  <c r="I183" i="37"/>
  <c r="K183" i="37"/>
  <c r="L183" i="37"/>
  <c r="U183" i="37" s="1"/>
  <c r="T183" i="37"/>
  <c r="G184" i="37"/>
  <c r="J184" i="37"/>
  <c r="M184" i="37"/>
  <c r="L184" i="37" s="1"/>
  <c r="N184" i="37"/>
  <c r="O184" i="37"/>
  <c r="P184" i="37"/>
  <c r="R184" i="37"/>
  <c r="S184" i="37"/>
  <c r="V184" i="37"/>
  <c r="W184" i="37"/>
  <c r="X184" i="37"/>
  <c r="Y184" i="37"/>
  <c r="Z184" i="37"/>
  <c r="AA184" i="37"/>
  <c r="I185" i="37"/>
  <c r="K185" i="37"/>
  <c r="L185" i="37"/>
  <c r="Q185" i="37" s="1"/>
  <c r="T185" i="37"/>
  <c r="I186" i="37"/>
  <c r="K186" i="37"/>
  <c r="L186" i="37"/>
  <c r="U186" i="37" s="1"/>
  <c r="T186" i="37"/>
  <c r="I187" i="37"/>
  <c r="K187" i="37"/>
  <c r="L187" i="37"/>
  <c r="Q187" i="37" s="1"/>
  <c r="T187" i="37"/>
  <c r="G188" i="37"/>
  <c r="J188" i="37"/>
  <c r="M188" i="37"/>
  <c r="N188" i="37"/>
  <c r="O188" i="37"/>
  <c r="P188" i="37"/>
  <c r="R188" i="37"/>
  <c r="S188" i="37"/>
  <c r="V188" i="37"/>
  <c r="W188" i="37"/>
  <c r="X188" i="37"/>
  <c r="Y188" i="37"/>
  <c r="Z188" i="37"/>
  <c r="AA188" i="37"/>
  <c r="I189" i="37"/>
  <c r="K189" i="37"/>
  <c r="L189" i="37"/>
  <c r="U189" i="37" s="1"/>
  <c r="T189" i="37"/>
  <c r="I190" i="37"/>
  <c r="K190" i="37"/>
  <c r="L190" i="37"/>
  <c r="Q190" i="37" s="1"/>
  <c r="T190" i="37"/>
  <c r="I191" i="37"/>
  <c r="K191" i="37"/>
  <c r="L191" i="37"/>
  <c r="Q191" i="37" s="1"/>
  <c r="T191" i="37"/>
  <c r="G192" i="37"/>
  <c r="J192" i="37"/>
  <c r="M192" i="37"/>
  <c r="N192" i="37"/>
  <c r="O192" i="37"/>
  <c r="P192" i="37"/>
  <c r="R192" i="37"/>
  <c r="S192" i="37"/>
  <c r="V192" i="37"/>
  <c r="W192" i="37"/>
  <c r="X192" i="37"/>
  <c r="Y192" i="37"/>
  <c r="Z192" i="37"/>
  <c r="AA192" i="37"/>
  <c r="I193" i="37"/>
  <c r="K193" i="37"/>
  <c r="L193" i="37"/>
  <c r="Q193" i="37" s="1"/>
  <c r="T193" i="37"/>
  <c r="I194" i="37"/>
  <c r="K194" i="37"/>
  <c r="L194" i="37"/>
  <c r="Q194" i="37" s="1"/>
  <c r="T194" i="37"/>
  <c r="I195" i="37"/>
  <c r="K195" i="37"/>
  <c r="L195" i="37"/>
  <c r="Q195" i="37" s="1"/>
  <c r="T195" i="37"/>
  <c r="G7" i="37"/>
  <c r="H7" i="37"/>
  <c r="Z7" i="37" s="1"/>
  <c r="J7" i="37"/>
  <c r="M7" i="37"/>
  <c r="N7" i="37"/>
  <c r="O7" i="37"/>
  <c r="P7" i="37"/>
  <c r="R7" i="37"/>
  <c r="S7" i="37"/>
  <c r="V7" i="37"/>
  <c r="W7" i="37"/>
  <c r="X7" i="37"/>
  <c r="Y7" i="37"/>
  <c r="I8" i="37"/>
  <c r="K8" i="37"/>
  <c r="L8" i="37"/>
  <c r="Q8" i="37" s="1"/>
  <c r="T8" i="37"/>
  <c r="I9" i="37"/>
  <c r="K9" i="37"/>
  <c r="Q9" i="37"/>
  <c r="T9" i="37"/>
  <c r="U9" i="37"/>
  <c r="I10" i="37"/>
  <c r="K10" i="37"/>
  <c r="L10" i="37"/>
  <c r="Q10" i="37" s="1"/>
  <c r="T10" i="37"/>
  <c r="G11" i="37"/>
  <c r="H11" i="37"/>
  <c r="J11" i="37"/>
  <c r="M11" i="37"/>
  <c r="N11" i="37"/>
  <c r="O11" i="37"/>
  <c r="P11" i="37"/>
  <c r="R11" i="37"/>
  <c r="S11" i="37"/>
  <c r="V11" i="37"/>
  <c r="W11" i="37"/>
  <c r="X11" i="37"/>
  <c r="Y11" i="37"/>
  <c r="I12" i="37"/>
  <c r="K12" i="37"/>
  <c r="L12" i="37"/>
  <c r="Q12" i="37" s="1"/>
  <c r="T12" i="37"/>
  <c r="I13" i="37"/>
  <c r="K13" i="37"/>
  <c r="Q13" i="37"/>
  <c r="T13" i="37"/>
  <c r="U13" i="37"/>
  <c r="I14" i="37"/>
  <c r="K14" i="37"/>
  <c r="L14" i="37"/>
  <c r="Q14" i="37" s="1"/>
  <c r="T14" i="37"/>
  <c r="G15" i="37"/>
  <c r="H15" i="37"/>
  <c r="J15" i="37"/>
  <c r="M15" i="37"/>
  <c r="N15" i="37"/>
  <c r="O15" i="37"/>
  <c r="P15" i="37"/>
  <c r="R15" i="37"/>
  <c r="S15" i="37"/>
  <c r="V15" i="37"/>
  <c r="W15" i="37"/>
  <c r="X15" i="37"/>
  <c r="Y15" i="37"/>
  <c r="I16" i="37"/>
  <c r="K16" i="37"/>
  <c r="L16" i="37"/>
  <c r="Q16" i="37" s="1"/>
  <c r="T16" i="37"/>
  <c r="I17" i="37"/>
  <c r="K17" i="37"/>
  <c r="Q17" i="37"/>
  <c r="T17" i="37"/>
  <c r="U17" i="37"/>
  <c r="I18" i="37"/>
  <c r="K18" i="37"/>
  <c r="L18" i="37"/>
  <c r="Q18" i="37" s="1"/>
  <c r="T18" i="37"/>
  <c r="G19" i="37"/>
  <c r="H19" i="37"/>
  <c r="Z19" i="37" s="1"/>
  <c r="J19" i="37"/>
  <c r="M19" i="37"/>
  <c r="N19" i="37"/>
  <c r="O19" i="37"/>
  <c r="P19" i="37"/>
  <c r="R19" i="37"/>
  <c r="S19" i="37"/>
  <c r="V19" i="37"/>
  <c r="W19" i="37"/>
  <c r="X19" i="37"/>
  <c r="Y19" i="37"/>
  <c r="I20" i="37"/>
  <c r="K20" i="37"/>
  <c r="L20" i="37"/>
  <c r="Q20" i="37" s="1"/>
  <c r="T20" i="37"/>
  <c r="I21" i="37"/>
  <c r="K21" i="37"/>
  <c r="Q21" i="37"/>
  <c r="T21" i="37"/>
  <c r="U21" i="37"/>
  <c r="I22" i="37"/>
  <c r="K22" i="37"/>
  <c r="L22" i="37"/>
  <c r="Q22" i="37" s="1"/>
  <c r="T22" i="37"/>
  <c r="U22" i="37"/>
  <c r="G23" i="37"/>
  <c r="H23" i="37"/>
  <c r="J23" i="37"/>
  <c r="M23" i="37"/>
  <c r="N23" i="37"/>
  <c r="O23" i="37"/>
  <c r="P23" i="37"/>
  <c r="R23" i="37"/>
  <c r="S23" i="37"/>
  <c r="V23" i="37"/>
  <c r="W23" i="37"/>
  <c r="X23" i="37"/>
  <c r="Y23" i="37"/>
  <c r="I24" i="37"/>
  <c r="K24" i="37"/>
  <c r="L24" i="37"/>
  <c r="Q24" i="37" s="1"/>
  <c r="T24" i="37"/>
  <c r="I25" i="37"/>
  <c r="K25" i="37"/>
  <c r="Q25" i="37"/>
  <c r="T25" i="37"/>
  <c r="U25" i="37"/>
  <c r="I26" i="37"/>
  <c r="K26" i="37"/>
  <c r="L26" i="37"/>
  <c r="Q26" i="37" s="1"/>
  <c r="T26" i="37"/>
  <c r="G27" i="37"/>
  <c r="H27" i="37"/>
  <c r="J27" i="37"/>
  <c r="M27" i="37"/>
  <c r="N27" i="37"/>
  <c r="O27" i="37"/>
  <c r="P27" i="37"/>
  <c r="R27" i="37"/>
  <c r="S27" i="37"/>
  <c r="V27" i="37"/>
  <c r="W27" i="37"/>
  <c r="X27" i="37"/>
  <c r="Y27" i="37"/>
  <c r="I28" i="37"/>
  <c r="K28" i="37"/>
  <c r="L28" i="37"/>
  <c r="Q28" i="37" s="1"/>
  <c r="T28" i="37"/>
  <c r="I29" i="37"/>
  <c r="K29" i="37"/>
  <c r="Q29" i="37"/>
  <c r="T29" i="37"/>
  <c r="U29" i="37"/>
  <c r="I30" i="37"/>
  <c r="K30" i="37"/>
  <c r="L30" i="37"/>
  <c r="Q30" i="37" s="1"/>
  <c r="T30" i="37"/>
  <c r="G31" i="37"/>
  <c r="H31" i="37"/>
  <c r="J31" i="37"/>
  <c r="M31" i="37"/>
  <c r="N31" i="37"/>
  <c r="O31" i="37"/>
  <c r="P31" i="37"/>
  <c r="R31" i="37"/>
  <c r="S31" i="37"/>
  <c r="V31" i="37"/>
  <c r="W31" i="37"/>
  <c r="X31" i="37"/>
  <c r="Y31" i="37"/>
  <c r="I32" i="37"/>
  <c r="K32" i="37"/>
  <c r="L32" i="37"/>
  <c r="Q32" i="37" s="1"/>
  <c r="T32" i="37"/>
  <c r="I33" i="37"/>
  <c r="K33" i="37"/>
  <c r="Q33" i="37"/>
  <c r="T33" i="37"/>
  <c r="U33" i="37"/>
  <c r="I34" i="37"/>
  <c r="K34" i="37"/>
  <c r="L34" i="37"/>
  <c r="Q34" i="37" s="1"/>
  <c r="T34" i="37"/>
  <c r="G35" i="37"/>
  <c r="H35" i="37"/>
  <c r="J35" i="37"/>
  <c r="M35" i="37"/>
  <c r="N35" i="37"/>
  <c r="O35" i="37"/>
  <c r="P35" i="37"/>
  <c r="R35" i="37"/>
  <c r="S35" i="37"/>
  <c r="V35" i="37"/>
  <c r="W35" i="37"/>
  <c r="X35" i="37"/>
  <c r="Y35" i="37"/>
  <c r="I36" i="37"/>
  <c r="K36" i="37"/>
  <c r="L36" i="37"/>
  <c r="Q36" i="37" s="1"/>
  <c r="T36" i="37"/>
  <c r="I37" i="37"/>
  <c r="K37" i="37"/>
  <c r="Q37" i="37"/>
  <c r="T37" i="37"/>
  <c r="U37" i="37"/>
  <c r="I38" i="37"/>
  <c r="K38" i="37"/>
  <c r="L38" i="37"/>
  <c r="Q38" i="37" s="1"/>
  <c r="T38" i="37"/>
  <c r="G39" i="37"/>
  <c r="H39" i="37"/>
  <c r="J39" i="37"/>
  <c r="M39" i="37"/>
  <c r="N39" i="37"/>
  <c r="O39" i="37"/>
  <c r="P39" i="37"/>
  <c r="R39" i="37"/>
  <c r="S39" i="37"/>
  <c r="V39" i="37"/>
  <c r="W39" i="37"/>
  <c r="X39" i="37"/>
  <c r="Y39" i="37"/>
  <c r="I40" i="37"/>
  <c r="K40" i="37"/>
  <c r="L40" i="37"/>
  <c r="Q40" i="37" s="1"/>
  <c r="T40" i="37"/>
  <c r="I41" i="37"/>
  <c r="K41" i="37"/>
  <c r="Q41" i="37"/>
  <c r="T41" i="37"/>
  <c r="U41" i="37"/>
  <c r="I42" i="37"/>
  <c r="K42" i="37"/>
  <c r="L42" i="37"/>
  <c r="Q42" i="37" s="1"/>
  <c r="T42" i="37"/>
  <c r="G43" i="37"/>
  <c r="H43" i="37"/>
  <c r="J43" i="37"/>
  <c r="M43" i="37"/>
  <c r="N43" i="37"/>
  <c r="O43" i="37"/>
  <c r="P43" i="37"/>
  <c r="R43" i="37"/>
  <c r="S43" i="37"/>
  <c r="V43" i="37"/>
  <c r="W43" i="37"/>
  <c r="X43" i="37"/>
  <c r="Y43" i="37"/>
  <c r="I44" i="37"/>
  <c r="K44" i="37"/>
  <c r="L44" i="37"/>
  <c r="Q44" i="37" s="1"/>
  <c r="T44" i="37"/>
  <c r="I45" i="37"/>
  <c r="K45" i="37"/>
  <c r="Q45" i="37"/>
  <c r="T45" i="37"/>
  <c r="U45" i="37"/>
  <c r="I46" i="37"/>
  <c r="K46" i="37"/>
  <c r="L46" i="37"/>
  <c r="Q46" i="37" s="1"/>
  <c r="T46" i="37"/>
  <c r="G47" i="37"/>
  <c r="H47" i="37"/>
  <c r="Z47" i="37" s="1"/>
  <c r="J47" i="37"/>
  <c r="M47" i="37"/>
  <c r="N47" i="37"/>
  <c r="O47" i="37"/>
  <c r="P47" i="37"/>
  <c r="R47" i="37"/>
  <c r="S47" i="37"/>
  <c r="V47" i="37"/>
  <c r="W47" i="37"/>
  <c r="X47" i="37"/>
  <c r="Y47" i="37"/>
  <c r="I48" i="37"/>
  <c r="K48" i="37"/>
  <c r="L48" i="37"/>
  <c r="Q48" i="37" s="1"/>
  <c r="T48" i="37"/>
  <c r="I49" i="37"/>
  <c r="K49" i="37"/>
  <c r="Q49" i="37"/>
  <c r="T49" i="37"/>
  <c r="U49" i="37"/>
  <c r="I50" i="37"/>
  <c r="K50" i="37"/>
  <c r="L50" i="37"/>
  <c r="Q50" i="37" s="1"/>
  <c r="T50" i="37"/>
  <c r="G51" i="37"/>
  <c r="H51" i="37"/>
  <c r="Z51" i="37" s="1"/>
  <c r="J51" i="37"/>
  <c r="M51" i="37"/>
  <c r="N51" i="37"/>
  <c r="O51" i="37"/>
  <c r="P51" i="37"/>
  <c r="R51" i="37"/>
  <c r="S51" i="37"/>
  <c r="V51" i="37"/>
  <c r="W51" i="37"/>
  <c r="X51" i="37"/>
  <c r="Y51" i="37"/>
  <c r="I52" i="37"/>
  <c r="K52" i="37"/>
  <c r="L52" i="37"/>
  <c r="Q52" i="37" s="1"/>
  <c r="T52" i="37"/>
  <c r="I53" i="37"/>
  <c r="K53" i="37"/>
  <c r="Q53" i="37"/>
  <c r="T53" i="37"/>
  <c r="U53" i="37"/>
  <c r="I54" i="37"/>
  <c r="K54" i="37"/>
  <c r="L54" i="37"/>
  <c r="Q54" i="37" s="1"/>
  <c r="T54" i="37"/>
  <c r="G55" i="37"/>
  <c r="H55" i="37"/>
  <c r="J55" i="37"/>
  <c r="M55" i="37"/>
  <c r="N55" i="37"/>
  <c r="O55" i="37"/>
  <c r="P55" i="37"/>
  <c r="R55" i="37"/>
  <c r="S55" i="37"/>
  <c r="V55" i="37"/>
  <c r="W55" i="37"/>
  <c r="X55" i="37"/>
  <c r="Y55" i="37"/>
  <c r="I56" i="37"/>
  <c r="K56" i="37"/>
  <c r="L56" i="37"/>
  <c r="U56" i="37" s="1"/>
  <c r="T56" i="37"/>
  <c r="I57" i="37"/>
  <c r="K57" i="37"/>
  <c r="T57" i="37"/>
  <c r="I58" i="37"/>
  <c r="K58" i="37"/>
  <c r="L58" i="37"/>
  <c r="Q58" i="37" s="1"/>
  <c r="T58" i="37"/>
  <c r="G59" i="37"/>
  <c r="H59" i="37"/>
  <c r="J59" i="37"/>
  <c r="M59" i="37"/>
  <c r="N59" i="37"/>
  <c r="P59" i="37"/>
  <c r="R59" i="37"/>
  <c r="S59" i="37"/>
  <c r="V59" i="37"/>
  <c r="W59" i="37"/>
  <c r="X59" i="37"/>
  <c r="Y59" i="37"/>
  <c r="I60" i="37"/>
  <c r="K60" i="37"/>
  <c r="L60" i="37"/>
  <c r="Q60" i="37" s="1"/>
  <c r="T60" i="37"/>
  <c r="I61" i="37"/>
  <c r="K61" i="37"/>
  <c r="Q61" i="37"/>
  <c r="T61" i="37"/>
  <c r="U61" i="37"/>
  <c r="I62" i="37"/>
  <c r="K62" i="37"/>
  <c r="L62" i="37"/>
  <c r="Q62" i="37" s="1"/>
  <c r="T62" i="37"/>
  <c r="G63" i="37"/>
  <c r="H63" i="37"/>
  <c r="J63" i="37"/>
  <c r="M63" i="37"/>
  <c r="N63" i="37"/>
  <c r="O63" i="37"/>
  <c r="P63" i="37"/>
  <c r="R63" i="37"/>
  <c r="S63" i="37"/>
  <c r="V63" i="37"/>
  <c r="W63" i="37"/>
  <c r="X63" i="37"/>
  <c r="Y63" i="37"/>
  <c r="I64" i="37"/>
  <c r="K64" i="37"/>
  <c r="L64" i="37"/>
  <c r="U64" i="37" s="1"/>
  <c r="T64" i="37"/>
  <c r="I65" i="37"/>
  <c r="K65" i="37"/>
  <c r="Q65" i="37"/>
  <c r="T65" i="37"/>
  <c r="U65" i="37"/>
  <c r="I66" i="37"/>
  <c r="K66" i="37"/>
  <c r="L66" i="37"/>
  <c r="U66" i="37" s="1"/>
  <c r="T66" i="37"/>
  <c r="G67" i="37"/>
  <c r="H67" i="37"/>
  <c r="J67" i="37"/>
  <c r="M67" i="37"/>
  <c r="N67" i="37"/>
  <c r="O67" i="37"/>
  <c r="P67" i="37"/>
  <c r="R67" i="37"/>
  <c r="S67" i="37"/>
  <c r="V67" i="37"/>
  <c r="W67" i="37"/>
  <c r="X67" i="37"/>
  <c r="Y67" i="37"/>
  <c r="I68" i="37"/>
  <c r="K68" i="37"/>
  <c r="L68" i="37"/>
  <c r="Q68" i="37" s="1"/>
  <c r="T68" i="37"/>
  <c r="I69" i="37"/>
  <c r="K69" i="37"/>
  <c r="Q69" i="37"/>
  <c r="T69" i="37"/>
  <c r="U69" i="37"/>
  <c r="I70" i="37"/>
  <c r="K70" i="37"/>
  <c r="L70" i="37"/>
  <c r="U70" i="37" s="1"/>
  <c r="T70" i="37"/>
  <c r="G71" i="37"/>
  <c r="H71" i="37"/>
  <c r="J71" i="37"/>
  <c r="M71" i="37"/>
  <c r="N71" i="37"/>
  <c r="O71" i="37"/>
  <c r="P71" i="37"/>
  <c r="R71" i="37"/>
  <c r="S71" i="37"/>
  <c r="V71" i="37"/>
  <c r="W71" i="37"/>
  <c r="X71" i="37"/>
  <c r="Y71" i="37"/>
  <c r="I72" i="37"/>
  <c r="K72" i="37"/>
  <c r="L72" i="37"/>
  <c r="U72" i="37" s="1"/>
  <c r="T72" i="37"/>
  <c r="I73" i="37"/>
  <c r="K73" i="37"/>
  <c r="Q73" i="37"/>
  <c r="T73" i="37"/>
  <c r="U73" i="37"/>
  <c r="I74" i="37"/>
  <c r="K74" i="37"/>
  <c r="L74" i="37"/>
  <c r="U74" i="37" s="1"/>
  <c r="T74" i="37"/>
  <c r="G75" i="37"/>
  <c r="H75" i="37"/>
  <c r="J75" i="37"/>
  <c r="M75" i="37"/>
  <c r="N75" i="37"/>
  <c r="O75" i="37"/>
  <c r="P75" i="37"/>
  <c r="R75" i="37"/>
  <c r="S75" i="37"/>
  <c r="V75" i="37"/>
  <c r="W75" i="37"/>
  <c r="X75" i="37"/>
  <c r="Y75" i="37"/>
  <c r="I76" i="37"/>
  <c r="K76" i="37"/>
  <c r="L76" i="37"/>
  <c r="Q76" i="37" s="1"/>
  <c r="T76" i="37"/>
  <c r="I77" i="37"/>
  <c r="K77" i="37"/>
  <c r="Q77" i="37"/>
  <c r="T77" i="37"/>
  <c r="U77" i="37"/>
  <c r="I78" i="37"/>
  <c r="K78" i="37"/>
  <c r="L78" i="37"/>
  <c r="Q78" i="37" s="1"/>
  <c r="T78" i="37"/>
  <c r="G79" i="37"/>
  <c r="H79" i="37"/>
  <c r="J79" i="37"/>
  <c r="M79" i="37"/>
  <c r="N79" i="37"/>
  <c r="O79" i="37"/>
  <c r="P79" i="37"/>
  <c r="R79" i="37"/>
  <c r="S79" i="37"/>
  <c r="V79" i="37"/>
  <c r="W79" i="37"/>
  <c r="X79" i="37"/>
  <c r="Y79" i="37"/>
  <c r="I80" i="37"/>
  <c r="K80" i="37"/>
  <c r="L80" i="37"/>
  <c r="U80" i="37" s="1"/>
  <c r="T80" i="37"/>
  <c r="I81" i="37"/>
  <c r="K81" i="37"/>
  <c r="Q81" i="37"/>
  <c r="T81" i="37"/>
  <c r="U81" i="37"/>
  <c r="I82" i="37"/>
  <c r="K82" i="37"/>
  <c r="L82" i="37"/>
  <c r="U82" i="37" s="1"/>
  <c r="T82" i="37"/>
  <c r="G83" i="37"/>
  <c r="H83" i="37"/>
  <c r="J83" i="37"/>
  <c r="M83" i="37"/>
  <c r="N83" i="37"/>
  <c r="O83" i="37"/>
  <c r="P83" i="37"/>
  <c r="R83" i="37"/>
  <c r="S83" i="37"/>
  <c r="V83" i="37"/>
  <c r="W83" i="37"/>
  <c r="X83" i="37"/>
  <c r="Y83" i="37"/>
  <c r="I84" i="37"/>
  <c r="K84" i="37"/>
  <c r="L84" i="37"/>
  <c r="Q84" i="37" s="1"/>
  <c r="T84" i="37"/>
  <c r="I85" i="37"/>
  <c r="K85" i="37"/>
  <c r="Q85" i="37"/>
  <c r="T85" i="37"/>
  <c r="U85" i="37"/>
  <c r="I86" i="37"/>
  <c r="K86" i="37"/>
  <c r="L86" i="37"/>
  <c r="Q86" i="37" s="1"/>
  <c r="T86" i="37"/>
  <c r="G87" i="37"/>
  <c r="H87" i="37"/>
  <c r="J87" i="37"/>
  <c r="M87" i="37"/>
  <c r="N87" i="37"/>
  <c r="O87" i="37"/>
  <c r="P87" i="37"/>
  <c r="R87" i="37"/>
  <c r="S87" i="37"/>
  <c r="V87" i="37"/>
  <c r="W87" i="37"/>
  <c r="X87" i="37"/>
  <c r="Y87" i="37"/>
  <c r="I88" i="37"/>
  <c r="K88" i="37"/>
  <c r="L88" i="37"/>
  <c r="Q88" i="37" s="1"/>
  <c r="T88" i="37"/>
  <c r="U88" i="37"/>
  <c r="I89" i="37"/>
  <c r="K89" i="37"/>
  <c r="Q89" i="37"/>
  <c r="T89" i="37"/>
  <c r="U89" i="37"/>
  <c r="I90" i="37"/>
  <c r="K90" i="37"/>
  <c r="L90" i="37"/>
  <c r="U90" i="37" s="1"/>
  <c r="Q90" i="37"/>
  <c r="T90" i="37"/>
  <c r="G91" i="37"/>
  <c r="H91" i="37"/>
  <c r="J91" i="37"/>
  <c r="M91" i="37"/>
  <c r="N91" i="37"/>
  <c r="T91" i="37" s="1"/>
  <c r="O91" i="37"/>
  <c r="P91" i="37"/>
  <c r="R91" i="37"/>
  <c r="S91" i="37"/>
  <c r="V91" i="37"/>
  <c r="W91" i="37"/>
  <c r="X91" i="37"/>
  <c r="Y91" i="37"/>
  <c r="I92" i="37"/>
  <c r="K92" i="37"/>
  <c r="L92" i="37"/>
  <c r="Q92" i="37" s="1"/>
  <c r="T92" i="37"/>
  <c r="I93" i="37"/>
  <c r="K93" i="37"/>
  <c r="Q93" i="37"/>
  <c r="T93" i="37"/>
  <c r="U93" i="37"/>
  <c r="I94" i="37"/>
  <c r="K94" i="37"/>
  <c r="L94" i="37"/>
  <c r="Q94" i="37" s="1"/>
  <c r="T94" i="37"/>
  <c r="T107" i="37"/>
  <c r="L107" i="37"/>
  <c r="K107" i="37"/>
  <c r="I107" i="37"/>
  <c r="T106" i="37"/>
  <c r="L106" i="37"/>
  <c r="K106" i="37"/>
  <c r="I106" i="37"/>
  <c r="T105" i="37"/>
  <c r="L105" i="37"/>
  <c r="U105" i="37" s="1"/>
  <c r="K105" i="37"/>
  <c r="I105" i="37"/>
  <c r="AA104" i="37"/>
  <c r="Z104" i="37"/>
  <c r="Y104" i="37"/>
  <c r="X104" i="37"/>
  <c r="W104" i="37"/>
  <c r="V104" i="37"/>
  <c r="S104" i="37"/>
  <c r="S198" i="37" s="1"/>
  <c r="R104" i="37"/>
  <c r="P104" i="37"/>
  <c r="O104" i="37"/>
  <c r="N104" i="37"/>
  <c r="M104" i="37"/>
  <c r="J104" i="37"/>
  <c r="G104" i="37"/>
  <c r="Z63" i="37"/>
  <c r="T6" i="37"/>
  <c r="L6" i="37"/>
  <c r="K6" i="37"/>
  <c r="I6" i="37"/>
  <c r="U5" i="37"/>
  <c r="T5" i="37"/>
  <c r="Q5" i="37"/>
  <c r="K5" i="37"/>
  <c r="I5" i="37"/>
  <c r="T4" i="37"/>
  <c r="L4" i="37"/>
  <c r="K4" i="37"/>
  <c r="I4" i="37"/>
  <c r="AD3" i="37"/>
  <c r="Y3" i="37"/>
  <c r="Y97" i="37" s="1"/>
  <c r="X3" i="37"/>
  <c r="W3" i="37"/>
  <c r="V3" i="37"/>
  <c r="S3" i="37"/>
  <c r="R3" i="37"/>
  <c r="P3" i="37"/>
  <c r="O3" i="37"/>
  <c r="N3" i="37"/>
  <c r="N97" i="37" s="1"/>
  <c r="M3" i="37"/>
  <c r="J3" i="37"/>
  <c r="H3" i="37"/>
  <c r="G3" i="37"/>
  <c r="T817" i="14"/>
  <c r="L817" i="14"/>
  <c r="K817" i="14"/>
  <c r="T1070" i="14"/>
  <c r="L1070" i="14"/>
  <c r="U1070" i="14" s="1"/>
  <c r="T1069" i="14"/>
  <c r="L1069" i="14"/>
  <c r="K1069" i="14"/>
  <c r="T1068" i="14"/>
  <c r="L1068" i="14"/>
  <c r="U1068" i="14" s="1"/>
  <c r="AA1067" i="14"/>
  <c r="Z1067" i="14"/>
  <c r="Y1067" i="14"/>
  <c r="X1067" i="14"/>
  <c r="W1067" i="14"/>
  <c r="V1067" i="14"/>
  <c r="S1067" i="14"/>
  <c r="R1067" i="14"/>
  <c r="P1067" i="14"/>
  <c r="O1067" i="14"/>
  <c r="N1067" i="14"/>
  <c r="M1067" i="14"/>
  <c r="J1067" i="14"/>
  <c r="H1067" i="14"/>
  <c r="G1067" i="14"/>
  <c r="T946" i="14"/>
  <c r="L946" i="14"/>
  <c r="T945" i="14"/>
  <c r="L945" i="14"/>
  <c r="K945" i="14"/>
  <c r="T944" i="14"/>
  <c r="L944" i="14"/>
  <c r="K944" i="14"/>
  <c r="AA943" i="14"/>
  <c r="Z943" i="14"/>
  <c r="Y943" i="14"/>
  <c r="X943" i="14"/>
  <c r="W943" i="14"/>
  <c r="V943" i="14"/>
  <c r="S943" i="14"/>
  <c r="R943" i="14"/>
  <c r="P943" i="14"/>
  <c r="O943" i="14"/>
  <c r="N943" i="14"/>
  <c r="M943" i="14"/>
  <c r="J943" i="14"/>
  <c r="H943" i="14"/>
  <c r="G943" i="14"/>
  <c r="T910" i="14"/>
  <c r="L910" i="14"/>
  <c r="U910" i="14" s="1"/>
  <c r="T909" i="14"/>
  <c r="L909" i="14"/>
  <c r="K909" i="14"/>
  <c r="T908" i="14"/>
  <c r="L908" i="14"/>
  <c r="K908" i="14"/>
  <c r="AA907" i="14"/>
  <c r="Z907" i="14"/>
  <c r="Y907" i="14"/>
  <c r="X907" i="14"/>
  <c r="W907" i="14"/>
  <c r="V907" i="14"/>
  <c r="S907" i="14"/>
  <c r="R907" i="14"/>
  <c r="P907" i="14"/>
  <c r="O907" i="14"/>
  <c r="N907" i="14"/>
  <c r="M907" i="14"/>
  <c r="J907" i="14"/>
  <c r="H907" i="14"/>
  <c r="G1063" i="14"/>
  <c r="T378" i="14"/>
  <c r="L378" i="14"/>
  <c r="K378" i="14"/>
  <c r="T376" i="14"/>
  <c r="L376" i="14"/>
  <c r="K376" i="14"/>
  <c r="K377" i="14"/>
  <c r="L377" i="14"/>
  <c r="T377" i="14"/>
  <c r="T152" i="14"/>
  <c r="L152" i="14"/>
  <c r="K152" i="14"/>
  <c r="T798" i="14"/>
  <c r="L798" i="14"/>
  <c r="K798" i="14"/>
  <c r="T797" i="14"/>
  <c r="L797" i="14"/>
  <c r="U797" i="14" s="1"/>
  <c r="T796" i="14"/>
  <c r="L796" i="14"/>
  <c r="K796" i="14"/>
  <c r="AA795" i="14"/>
  <c r="Z795" i="14"/>
  <c r="Y795" i="14"/>
  <c r="X795" i="14"/>
  <c r="W795" i="14"/>
  <c r="V795" i="14"/>
  <c r="S795" i="14"/>
  <c r="R795" i="14"/>
  <c r="P795" i="14"/>
  <c r="O795" i="14"/>
  <c r="N795" i="14"/>
  <c r="M795" i="14"/>
  <c r="J795" i="14"/>
  <c r="H795" i="14"/>
  <c r="G795" i="14"/>
  <c r="T412" i="14"/>
  <c r="L412" i="14"/>
  <c r="K412" i="14"/>
  <c r="T478" i="14"/>
  <c r="L478" i="14"/>
  <c r="K478" i="14"/>
  <c r="T18" i="14"/>
  <c r="L18" i="14"/>
  <c r="K18" i="14"/>
  <c r="T17" i="14"/>
  <c r="L17" i="14"/>
  <c r="K17" i="14"/>
  <c r="AA7" i="13"/>
  <c r="AA11" i="13"/>
  <c r="Z11" i="13"/>
  <c r="AA15" i="13"/>
  <c r="Z15" i="13"/>
  <c r="AA23" i="13"/>
  <c r="AA27" i="13"/>
  <c r="Z27" i="13"/>
  <c r="AA31" i="13"/>
  <c r="AA35" i="13"/>
  <c r="AA39" i="13"/>
  <c r="AA51" i="13"/>
  <c r="AA55" i="13"/>
  <c r="AA59" i="13"/>
  <c r="AA63" i="13"/>
  <c r="AA67" i="13"/>
  <c r="AA71" i="13"/>
  <c r="AA75" i="13"/>
  <c r="AA79" i="13"/>
  <c r="Z79" i="13"/>
  <c r="AA83" i="13"/>
  <c r="AA87" i="13"/>
  <c r="Z87" i="13"/>
  <c r="AA91" i="13"/>
  <c r="AA95" i="13"/>
  <c r="AA99" i="13"/>
  <c r="AA103" i="13"/>
  <c r="AA107" i="13"/>
  <c r="AA119" i="13"/>
  <c r="AA123" i="13"/>
  <c r="Z123" i="13"/>
  <c r="AA127" i="13"/>
  <c r="AA131" i="13"/>
  <c r="AA135" i="13"/>
  <c r="AA139" i="13"/>
  <c r="AA143" i="13"/>
  <c r="AA147" i="13"/>
  <c r="Z147" i="13"/>
  <c r="AA151" i="13"/>
  <c r="Z151" i="13"/>
  <c r="AA155" i="13"/>
  <c r="Z155" i="13"/>
  <c r="AA159" i="13"/>
  <c r="Z159" i="13"/>
  <c r="AA163" i="13"/>
  <c r="Z163" i="13"/>
  <c r="AA167" i="13"/>
  <c r="Z167" i="13"/>
  <c r="AA171" i="13"/>
  <c r="Z171" i="13"/>
  <c r="AA175" i="13"/>
  <c r="Z175" i="13"/>
  <c r="AA179" i="13"/>
  <c r="Z179" i="13"/>
  <c r="AA183" i="13"/>
  <c r="Z183" i="13"/>
  <c r="Z187" i="13"/>
  <c r="AA191" i="13"/>
  <c r="Z191" i="13"/>
  <c r="AA195" i="13"/>
  <c r="Z195" i="13"/>
  <c r="AA199" i="13"/>
  <c r="Z199" i="13"/>
  <c r="AA203" i="13"/>
  <c r="Z203" i="13"/>
  <c r="AA207" i="13"/>
  <c r="Z207" i="13"/>
  <c r="AA211" i="13"/>
  <c r="Z211" i="13"/>
  <c r="AA215" i="13"/>
  <c r="Z215" i="13"/>
  <c r="AA219" i="13"/>
  <c r="Z219" i="13"/>
  <c r="AA223" i="13"/>
  <c r="Z223" i="13"/>
  <c r="AA227" i="13"/>
  <c r="Z227" i="13"/>
  <c r="AA231" i="13"/>
  <c r="Z231" i="13"/>
  <c r="AA235" i="13"/>
  <c r="Z235" i="13"/>
  <c r="AA239" i="13"/>
  <c r="Z239" i="13"/>
  <c r="AA243" i="13"/>
  <c r="Z243" i="13"/>
  <c r="AA247" i="13"/>
  <c r="Z247" i="13"/>
  <c r="Z251" i="13"/>
  <c r="AA255" i="13"/>
  <c r="Z255" i="13"/>
  <c r="AA259" i="13"/>
  <c r="Z259" i="13"/>
  <c r="Z263" i="13"/>
  <c r="AA267" i="13"/>
  <c r="Z267" i="13"/>
  <c r="AA271" i="13"/>
  <c r="Z271" i="13"/>
  <c r="AA275" i="13"/>
  <c r="Z275" i="13"/>
  <c r="AA279" i="13"/>
  <c r="Z279" i="13"/>
  <c r="AA283" i="13"/>
  <c r="Z283" i="13"/>
  <c r="AA287" i="13"/>
  <c r="Z287" i="13"/>
  <c r="AA291" i="13"/>
  <c r="Z291" i="13"/>
  <c r="AA295" i="13"/>
  <c r="Z295" i="13"/>
  <c r="AA299" i="13"/>
  <c r="Z299" i="13"/>
  <c r="AA303" i="13"/>
  <c r="Z303" i="13"/>
  <c r="AA307" i="13"/>
  <c r="Z307" i="13"/>
  <c r="Z311" i="13"/>
  <c r="AA315" i="13"/>
  <c r="Z315" i="13"/>
  <c r="AA319" i="13"/>
  <c r="Z319" i="13"/>
  <c r="AA323" i="13"/>
  <c r="Z323" i="13"/>
  <c r="AA327" i="13"/>
  <c r="Z327" i="13"/>
  <c r="AA331" i="13"/>
  <c r="Z331" i="13"/>
  <c r="AA335" i="13"/>
  <c r="Z335" i="13"/>
  <c r="AA339" i="13"/>
  <c r="Z339" i="13"/>
  <c r="AA343" i="13"/>
  <c r="Z343" i="13"/>
  <c r="Z347" i="13"/>
  <c r="AA351" i="13"/>
  <c r="Z351" i="13"/>
  <c r="AA355" i="13"/>
  <c r="Z355" i="13"/>
  <c r="Z359" i="13"/>
  <c r="AA363" i="13"/>
  <c r="AA367" i="13"/>
  <c r="Z367" i="13"/>
  <c r="AA371" i="13"/>
  <c r="Z371" i="13"/>
  <c r="AA375" i="13"/>
  <c r="Z375" i="13"/>
  <c r="AA383" i="13"/>
  <c r="Z383" i="13"/>
  <c r="AA387" i="13"/>
  <c r="AA391" i="13"/>
  <c r="Z391" i="13"/>
  <c r="AA395" i="13"/>
  <c r="Z395" i="13"/>
  <c r="AA399" i="13"/>
  <c r="Z399" i="13"/>
  <c r="AA403" i="13"/>
  <c r="Z403" i="13"/>
  <c r="Z407" i="13"/>
  <c r="AA411" i="13"/>
  <c r="Z411" i="13"/>
  <c r="AA415" i="13"/>
  <c r="Z415" i="13"/>
  <c r="AA419" i="13"/>
  <c r="Z419" i="13"/>
  <c r="AA427" i="13"/>
  <c r="Z427" i="13"/>
  <c r="Z431" i="13"/>
  <c r="AA435" i="13"/>
  <c r="Z435" i="13"/>
  <c r="AA439" i="13"/>
  <c r="Z439" i="13"/>
  <c r="AA443" i="13"/>
  <c r="Z443" i="13"/>
  <c r="AA447" i="13"/>
  <c r="Z447" i="13"/>
  <c r="AA451" i="13"/>
  <c r="Z451" i="13"/>
  <c r="AA455" i="13"/>
  <c r="Z455" i="13"/>
  <c r="AA459" i="13"/>
  <c r="Z459" i="13"/>
  <c r="AA463" i="13"/>
  <c r="Z463" i="13"/>
  <c r="AA467" i="13"/>
  <c r="Z467" i="13"/>
  <c r="AA471" i="13"/>
  <c r="Z471" i="13"/>
  <c r="AA475" i="13"/>
  <c r="Z475" i="13"/>
  <c r="AA479" i="13"/>
  <c r="Z479" i="13"/>
  <c r="AA483" i="13"/>
  <c r="Z483" i="13"/>
  <c r="AA487" i="13"/>
  <c r="Z487" i="13"/>
  <c r="AA491" i="13"/>
  <c r="Z491" i="13"/>
  <c r="AA495" i="13"/>
  <c r="Z495" i="13"/>
  <c r="AA499" i="13"/>
  <c r="Z499" i="13"/>
  <c r="AA503" i="13"/>
  <c r="Z503" i="13"/>
  <c r="AA511" i="13"/>
  <c r="Z511" i="13"/>
  <c r="AA515" i="13"/>
  <c r="Z515" i="13"/>
  <c r="AA519" i="13"/>
  <c r="AC519" i="13" s="1"/>
  <c r="Z519" i="13"/>
  <c r="AA523" i="13"/>
  <c r="Z523" i="13"/>
  <c r="AA527" i="13"/>
  <c r="Z527" i="13"/>
  <c r="AA531" i="13"/>
  <c r="Z531" i="13"/>
  <c r="AA535" i="13"/>
  <c r="Z535" i="13"/>
  <c r="AA539" i="13"/>
  <c r="Z539" i="13"/>
  <c r="AA543" i="13"/>
  <c r="Z543" i="13"/>
  <c r="AA547" i="13"/>
  <c r="Z547" i="13"/>
  <c r="AA551" i="13"/>
  <c r="Z551" i="13"/>
  <c r="AA555" i="13"/>
  <c r="AC555" i="13" s="1"/>
  <c r="Z555" i="13"/>
  <c r="AA559" i="13"/>
  <c r="Z559" i="13"/>
  <c r="AA563" i="13"/>
  <c r="Z563" i="13"/>
  <c r="AA567" i="13"/>
  <c r="AC567" i="13" s="1"/>
  <c r="Z567" i="13"/>
  <c r="AA571" i="13"/>
  <c r="Z571" i="13"/>
  <c r="AA575" i="13"/>
  <c r="Z575" i="13"/>
  <c r="AA579" i="13"/>
  <c r="Z579" i="13"/>
  <c r="AA587" i="13"/>
  <c r="Z587" i="13"/>
  <c r="AA591" i="13"/>
  <c r="Z591" i="13"/>
  <c r="AA599" i="13"/>
  <c r="Z599" i="13"/>
  <c r="AA603" i="13"/>
  <c r="AC603" i="13" s="1"/>
  <c r="Z603" i="13"/>
  <c r="AA611" i="13"/>
  <c r="Z611" i="13"/>
  <c r="Z615" i="13"/>
  <c r="AA619" i="13"/>
  <c r="Z619" i="13"/>
  <c r="AA623" i="13"/>
  <c r="Z623" i="13"/>
  <c r="AA627" i="13"/>
  <c r="AC627" i="13" s="1"/>
  <c r="Z627" i="13"/>
  <c r="Z631" i="13"/>
  <c r="AA635" i="13"/>
  <c r="Z635" i="13"/>
  <c r="AA639" i="13"/>
  <c r="Z639" i="13"/>
  <c r="AA643" i="13"/>
  <c r="Z643" i="13"/>
  <c r="AA651" i="13"/>
  <c r="AC651" i="13" s="1"/>
  <c r="Z651" i="13"/>
  <c r="AA655" i="13"/>
  <c r="Z655" i="13"/>
  <c r="AA659" i="13"/>
  <c r="Z659" i="13"/>
  <c r="AA667" i="13"/>
  <c r="Z667" i="13"/>
  <c r="AA671" i="13"/>
  <c r="AC671" i="13" s="1"/>
  <c r="Z671" i="13"/>
  <c r="AA675" i="13"/>
  <c r="Z675" i="13"/>
  <c r="AA679" i="13"/>
  <c r="Z679" i="13"/>
  <c r="AA683" i="13"/>
  <c r="Z683" i="13"/>
  <c r="Z687" i="13"/>
  <c r="AA691" i="13"/>
  <c r="Z691" i="13"/>
  <c r="AA695" i="13"/>
  <c r="Z695" i="13"/>
  <c r="AA699" i="13"/>
  <c r="Z699" i="13"/>
  <c r="AA703" i="13"/>
  <c r="AC703" i="13" s="1"/>
  <c r="Z703" i="13"/>
  <c r="AA707" i="13"/>
  <c r="Z707" i="13"/>
  <c r="AA711" i="13"/>
  <c r="Z711" i="13"/>
  <c r="Z715" i="13"/>
  <c r="AA719" i="13"/>
  <c r="Z719" i="13"/>
  <c r="AA723" i="13"/>
  <c r="Z723" i="13"/>
  <c r="AA727" i="13"/>
  <c r="AA731" i="13"/>
  <c r="Z731" i="13"/>
  <c r="AA735" i="13"/>
  <c r="Z735" i="13"/>
  <c r="AA739" i="13"/>
  <c r="AC739" i="13" s="1"/>
  <c r="Z739" i="13"/>
  <c r="AA747" i="13"/>
  <c r="Z747" i="13"/>
  <c r="AA751" i="13"/>
  <c r="Z751" i="13"/>
  <c r="AA755" i="13"/>
  <c r="Z755" i="13"/>
  <c r="AA759" i="13"/>
  <c r="Z759" i="13"/>
  <c r="AA763" i="13"/>
  <c r="Z763" i="13"/>
  <c r="AA767" i="13"/>
  <c r="Z767" i="13"/>
  <c r="Z771" i="13"/>
  <c r="AA775" i="13"/>
  <c r="Z775" i="13"/>
  <c r="AA779" i="13"/>
  <c r="AC779" i="13" s="1"/>
  <c r="Z779" i="13"/>
  <c r="AA783" i="13"/>
  <c r="Z783" i="13"/>
  <c r="AA787" i="13"/>
  <c r="AC787" i="13" s="1"/>
  <c r="Z787" i="13"/>
  <c r="Z791" i="13"/>
  <c r="AA803" i="13"/>
  <c r="Z803" i="13"/>
  <c r="AA807" i="13"/>
  <c r="Z807" i="13"/>
  <c r="Z811" i="13"/>
  <c r="AA815" i="13"/>
  <c r="Z815" i="13"/>
  <c r="AA819" i="13"/>
  <c r="AC819" i="13" s="1"/>
  <c r="Z819" i="13"/>
  <c r="AA823" i="13"/>
  <c r="AC823" i="13" s="1"/>
  <c r="Z823" i="13"/>
  <c r="AA827" i="13"/>
  <c r="Z827" i="13"/>
  <c r="AA831" i="13"/>
  <c r="Z831" i="13"/>
  <c r="AA835" i="13"/>
  <c r="Z835" i="13"/>
  <c r="AA839" i="13"/>
  <c r="AC839" i="13" s="1"/>
  <c r="Z839" i="13"/>
  <c r="Z843" i="13"/>
  <c r="AA847" i="13"/>
  <c r="Z847" i="13"/>
  <c r="AA851" i="13"/>
  <c r="Z851" i="13"/>
  <c r="AA855" i="13"/>
  <c r="Z855" i="13"/>
  <c r="AA859" i="13"/>
  <c r="Z859" i="13"/>
  <c r="AA863" i="13"/>
  <c r="Z863" i="13"/>
  <c r="AA867" i="13"/>
  <c r="Z867" i="13"/>
  <c r="AA871" i="13"/>
  <c r="Z871" i="13"/>
  <c r="AA875" i="13"/>
  <c r="Z875" i="13"/>
  <c r="AA883" i="13"/>
  <c r="Z883" i="13"/>
  <c r="Z951" i="13"/>
  <c r="T816" i="13"/>
  <c r="L816" i="13"/>
  <c r="K816" i="13"/>
  <c r="T1070" i="13"/>
  <c r="L1070" i="13"/>
  <c r="U1070" i="13" s="1"/>
  <c r="K1070" i="13"/>
  <c r="U1069" i="13"/>
  <c r="T1069" i="13"/>
  <c r="Q1069" i="13"/>
  <c r="K1069" i="13"/>
  <c r="T1068" i="13"/>
  <c r="L1068" i="13"/>
  <c r="K1068" i="13"/>
  <c r="Y1067" i="13"/>
  <c r="X1067" i="13"/>
  <c r="W1067" i="13"/>
  <c r="V1067" i="13"/>
  <c r="S1067" i="13"/>
  <c r="R1067" i="13"/>
  <c r="P1067" i="13"/>
  <c r="O1067" i="13"/>
  <c r="N1067" i="13"/>
  <c r="M1067" i="13"/>
  <c r="J1067" i="13"/>
  <c r="T946" i="13"/>
  <c r="L946" i="13"/>
  <c r="K946" i="13"/>
  <c r="U945" i="13"/>
  <c r="T945" i="13"/>
  <c r="Q945" i="13"/>
  <c r="K945" i="13"/>
  <c r="T944" i="13"/>
  <c r="L944" i="13"/>
  <c r="K944" i="13"/>
  <c r="Y943" i="13"/>
  <c r="X943" i="13"/>
  <c r="W943" i="13"/>
  <c r="V943" i="13"/>
  <c r="S943" i="13"/>
  <c r="R943" i="13"/>
  <c r="P943" i="13"/>
  <c r="O943" i="13"/>
  <c r="N943" i="13"/>
  <c r="M943" i="13"/>
  <c r="J943" i="13"/>
  <c r="H943" i="13"/>
  <c r="G943" i="13"/>
  <c r="T910" i="13"/>
  <c r="L910" i="13"/>
  <c r="U910" i="13" s="1"/>
  <c r="K910" i="13"/>
  <c r="U909" i="13"/>
  <c r="T909" i="13"/>
  <c r="Q909" i="13"/>
  <c r="K909" i="13"/>
  <c r="T908" i="13"/>
  <c r="L908" i="13"/>
  <c r="K908" i="13"/>
  <c r="Y907" i="13"/>
  <c r="X907" i="13"/>
  <c r="W907" i="13"/>
  <c r="V907" i="13"/>
  <c r="S907" i="13"/>
  <c r="R907" i="13"/>
  <c r="P907" i="13"/>
  <c r="O907" i="13"/>
  <c r="N907" i="13"/>
  <c r="M907" i="13"/>
  <c r="J907" i="13"/>
  <c r="H907" i="13"/>
  <c r="G907" i="13"/>
  <c r="T224" i="13"/>
  <c r="L224" i="13"/>
  <c r="K224" i="13"/>
  <c r="G1063" i="13"/>
  <c r="T400" i="13"/>
  <c r="L400" i="13"/>
  <c r="K400" i="13"/>
  <c r="T378" i="13"/>
  <c r="L378" i="13"/>
  <c r="K378" i="13"/>
  <c r="T376" i="13"/>
  <c r="L376" i="13"/>
  <c r="K376" i="13"/>
  <c r="T798" i="13"/>
  <c r="L798" i="13"/>
  <c r="U798" i="13" s="1"/>
  <c r="K798" i="13"/>
  <c r="U797" i="13"/>
  <c r="T797" i="13"/>
  <c r="Q797" i="13"/>
  <c r="K797" i="13"/>
  <c r="T796" i="13"/>
  <c r="L796" i="13"/>
  <c r="K796" i="13"/>
  <c r="Y795" i="13"/>
  <c r="X795" i="13"/>
  <c r="W795" i="13"/>
  <c r="V795" i="13"/>
  <c r="S795" i="13"/>
  <c r="R795" i="13"/>
  <c r="P795" i="13"/>
  <c r="O795" i="13"/>
  <c r="N795" i="13"/>
  <c r="M795" i="13"/>
  <c r="J795" i="13"/>
  <c r="H795" i="13"/>
  <c r="G795" i="13"/>
  <c r="T412" i="13"/>
  <c r="L412" i="13"/>
  <c r="K412" i="13"/>
  <c r="U477" i="13"/>
  <c r="T477" i="13"/>
  <c r="Q477" i="13"/>
  <c r="K477" i="13"/>
  <c r="T476" i="13"/>
  <c r="L476" i="13"/>
  <c r="K476" i="13"/>
  <c r="U73" i="13"/>
  <c r="T73" i="13"/>
  <c r="Q73" i="13"/>
  <c r="K73" i="13"/>
  <c r="T18" i="13"/>
  <c r="L18" i="13"/>
  <c r="K18" i="13"/>
  <c r="AB3" i="35"/>
  <c r="AB3" i="34"/>
  <c r="AB3" i="36"/>
  <c r="L233" i="36"/>
  <c r="H7" i="36"/>
  <c r="L171" i="36"/>
  <c r="Q171" i="36" s="1"/>
  <c r="AB7" i="14"/>
  <c r="AB11" i="14"/>
  <c r="AB15" i="14"/>
  <c r="AB19" i="14"/>
  <c r="AB23" i="14"/>
  <c r="AB27" i="14"/>
  <c r="AB31" i="14"/>
  <c r="AB35" i="14"/>
  <c r="AB39" i="14"/>
  <c r="AB43" i="14"/>
  <c r="AC43" i="13" s="1"/>
  <c r="AB51" i="14"/>
  <c r="AB55" i="14"/>
  <c r="AB63" i="14"/>
  <c r="AB67" i="14"/>
  <c r="AB71" i="14"/>
  <c r="AB75" i="14"/>
  <c r="AB79" i="14"/>
  <c r="AB83" i="14"/>
  <c r="AB87" i="14"/>
  <c r="AB91" i="14"/>
  <c r="AB95" i="14"/>
  <c r="AB99" i="14"/>
  <c r="AB103" i="14"/>
  <c r="AB107" i="14"/>
  <c r="AB111" i="14"/>
  <c r="AB115" i="14"/>
  <c r="AB119" i="14"/>
  <c r="AB123" i="14"/>
  <c r="AB127" i="14"/>
  <c r="AB131" i="14"/>
  <c r="AB135" i="14"/>
  <c r="AB139" i="14"/>
  <c r="AB143" i="14"/>
  <c r="AB147" i="14"/>
  <c r="AB151" i="14"/>
  <c r="AB155" i="14"/>
  <c r="AB159" i="14"/>
  <c r="AB163" i="14"/>
  <c r="AB167" i="14"/>
  <c r="AB171" i="14"/>
  <c r="AB175" i="14"/>
  <c r="AB179" i="14"/>
  <c r="AB183" i="14"/>
  <c r="AB191" i="14"/>
  <c r="AB195" i="14"/>
  <c r="AB199" i="14"/>
  <c r="AB203" i="14"/>
  <c r="AB207" i="14"/>
  <c r="AB211" i="14"/>
  <c r="AC843" i="13" s="1"/>
  <c r="AB215" i="14"/>
  <c r="AB219" i="14"/>
  <c r="AB223" i="14"/>
  <c r="AB227" i="14"/>
  <c r="AB231" i="14"/>
  <c r="AB235" i="14"/>
  <c r="AB239" i="14"/>
  <c r="AB243" i="14"/>
  <c r="AC687" i="13" s="1"/>
  <c r="AB247" i="14"/>
  <c r="AB259" i="14"/>
  <c r="AB263" i="14"/>
  <c r="AB271" i="14"/>
  <c r="AB275" i="14"/>
  <c r="AB279" i="14"/>
  <c r="AB283" i="14"/>
  <c r="AB287" i="14"/>
  <c r="AB291" i="14"/>
  <c r="AB295" i="14"/>
  <c r="AB299" i="14"/>
  <c r="AB303" i="14"/>
  <c r="AB307" i="14"/>
  <c r="AB311" i="14"/>
  <c r="AB315" i="14"/>
  <c r="AB319" i="14"/>
  <c r="AB323" i="14"/>
  <c r="AB327" i="14"/>
  <c r="AB331" i="14"/>
  <c r="AB335" i="14"/>
  <c r="AB339" i="14"/>
  <c r="AB343" i="14"/>
  <c r="AB347" i="14"/>
  <c r="AB351" i="14"/>
  <c r="AB355" i="14"/>
  <c r="AB359" i="14"/>
  <c r="AB367" i="14"/>
  <c r="AB371" i="14"/>
  <c r="AB375" i="14"/>
  <c r="AB383" i="14"/>
  <c r="AB391" i="14"/>
  <c r="AB395" i="14"/>
  <c r="AB399" i="14"/>
  <c r="AB407" i="14"/>
  <c r="AC407" i="13" s="1"/>
  <c r="AB411" i="14"/>
  <c r="AB419" i="14"/>
  <c r="AB427" i="14"/>
  <c r="AB431" i="14"/>
  <c r="AB435" i="14"/>
  <c r="AB439" i="14"/>
  <c r="AB443" i="14"/>
  <c r="AB451" i="14"/>
  <c r="AB455" i="14"/>
  <c r="AB463" i="14"/>
  <c r="AB467" i="14"/>
  <c r="AB471" i="14"/>
  <c r="AB475" i="14"/>
  <c r="AB479" i="14"/>
  <c r="AB491" i="14"/>
  <c r="AB499" i="14"/>
  <c r="AB503" i="14"/>
  <c r="AB3" i="14"/>
  <c r="G136" i="36"/>
  <c r="H136" i="36"/>
  <c r="J136" i="36"/>
  <c r="M136" i="36"/>
  <c r="N136" i="36"/>
  <c r="O136" i="36"/>
  <c r="P136" i="36"/>
  <c r="R136" i="36"/>
  <c r="S136" i="36"/>
  <c r="V136" i="36"/>
  <c r="W136" i="36"/>
  <c r="X136" i="36"/>
  <c r="Y136" i="36"/>
  <c r="Z136" i="36"/>
  <c r="AA136" i="36"/>
  <c r="I137" i="36"/>
  <c r="K137" i="36"/>
  <c r="L137" i="36"/>
  <c r="Q137" i="36" s="1"/>
  <c r="T137" i="36"/>
  <c r="I138" i="36"/>
  <c r="K138" i="36"/>
  <c r="L138" i="36"/>
  <c r="U138" i="36" s="1"/>
  <c r="T138" i="36"/>
  <c r="I139" i="36"/>
  <c r="K139" i="36"/>
  <c r="L139" i="36"/>
  <c r="Q139" i="36" s="1"/>
  <c r="T139" i="36"/>
  <c r="G140" i="36"/>
  <c r="H140" i="36"/>
  <c r="J140" i="36"/>
  <c r="M140" i="36"/>
  <c r="L140" i="36" s="1"/>
  <c r="N140" i="36"/>
  <c r="O140" i="36"/>
  <c r="P140" i="36"/>
  <c r="R140" i="36"/>
  <c r="S140" i="36"/>
  <c r="V140" i="36"/>
  <c r="W140" i="36"/>
  <c r="X140" i="36"/>
  <c r="Y140" i="36"/>
  <c r="Z140" i="36"/>
  <c r="AA140" i="36"/>
  <c r="I141" i="36"/>
  <c r="K141" i="36"/>
  <c r="L141" i="36"/>
  <c r="Q141" i="36" s="1"/>
  <c r="T141" i="36"/>
  <c r="I142" i="36"/>
  <c r="K142" i="36"/>
  <c r="L142" i="36"/>
  <c r="Q142" i="36" s="1"/>
  <c r="T142" i="36"/>
  <c r="I143" i="36"/>
  <c r="K143" i="36"/>
  <c r="L143" i="36"/>
  <c r="Q143" i="36" s="1"/>
  <c r="T143" i="36"/>
  <c r="G144" i="36"/>
  <c r="H144" i="36"/>
  <c r="J144" i="36"/>
  <c r="M144" i="36"/>
  <c r="N144" i="36"/>
  <c r="O144" i="36"/>
  <c r="P144" i="36"/>
  <c r="R144" i="36"/>
  <c r="S144" i="36"/>
  <c r="V144" i="36"/>
  <c r="W144" i="36"/>
  <c r="X144" i="36"/>
  <c r="Y144" i="36"/>
  <c r="Z144" i="36"/>
  <c r="AA144" i="36"/>
  <c r="I145" i="36"/>
  <c r="K145" i="36"/>
  <c r="L145" i="36"/>
  <c r="U145" i="36" s="1"/>
  <c r="T145" i="36"/>
  <c r="I146" i="36"/>
  <c r="K146" i="36"/>
  <c r="L146" i="36"/>
  <c r="Q146" i="36" s="1"/>
  <c r="T146" i="36"/>
  <c r="I147" i="36"/>
  <c r="K147" i="36"/>
  <c r="L147" i="36"/>
  <c r="U147" i="36" s="1"/>
  <c r="T147" i="36"/>
  <c r="G148" i="36"/>
  <c r="H148" i="36"/>
  <c r="J148" i="36"/>
  <c r="M148" i="36"/>
  <c r="N148" i="36"/>
  <c r="O148" i="36"/>
  <c r="P148" i="36"/>
  <c r="R148" i="36"/>
  <c r="S148" i="36"/>
  <c r="V148" i="36"/>
  <c r="W148" i="36"/>
  <c r="X148" i="36"/>
  <c r="Y148" i="36"/>
  <c r="Z148" i="36"/>
  <c r="AA148" i="36"/>
  <c r="I149" i="36"/>
  <c r="K149" i="36"/>
  <c r="L149" i="36"/>
  <c r="U149" i="36" s="1"/>
  <c r="T149" i="36"/>
  <c r="I150" i="36"/>
  <c r="K150" i="36"/>
  <c r="L150" i="36"/>
  <c r="Q150" i="36" s="1"/>
  <c r="T150" i="36"/>
  <c r="I151" i="36"/>
  <c r="K151" i="36"/>
  <c r="L151" i="36"/>
  <c r="U151" i="36" s="1"/>
  <c r="T151" i="36"/>
  <c r="G152" i="36"/>
  <c r="H152" i="36"/>
  <c r="J152" i="36"/>
  <c r="M152" i="36"/>
  <c r="N152" i="36"/>
  <c r="O152" i="36"/>
  <c r="P152" i="36"/>
  <c r="R152" i="36"/>
  <c r="S152" i="36"/>
  <c r="V152" i="36"/>
  <c r="W152" i="36"/>
  <c r="X152" i="36"/>
  <c r="Y152" i="36"/>
  <c r="Z152" i="36"/>
  <c r="AA152" i="36"/>
  <c r="I153" i="36"/>
  <c r="K153" i="36"/>
  <c r="L153" i="36"/>
  <c r="Q153" i="36" s="1"/>
  <c r="T153" i="36"/>
  <c r="I154" i="36"/>
  <c r="K154" i="36"/>
  <c r="L154" i="36"/>
  <c r="U154" i="36" s="1"/>
  <c r="T154" i="36"/>
  <c r="I155" i="36"/>
  <c r="K155" i="36"/>
  <c r="L155" i="36"/>
  <c r="Q155" i="36" s="1"/>
  <c r="T155" i="36"/>
  <c r="G156" i="36"/>
  <c r="H156" i="36"/>
  <c r="J156" i="36"/>
  <c r="M156" i="36"/>
  <c r="N156" i="36"/>
  <c r="O156" i="36"/>
  <c r="P156" i="36"/>
  <c r="R156" i="36"/>
  <c r="S156" i="36"/>
  <c r="V156" i="36"/>
  <c r="W156" i="36"/>
  <c r="X156" i="36"/>
  <c r="Y156" i="36"/>
  <c r="Z156" i="36"/>
  <c r="AA156" i="36"/>
  <c r="I157" i="36"/>
  <c r="K157" i="36"/>
  <c r="L157" i="36"/>
  <c r="Q157" i="36" s="1"/>
  <c r="T157" i="36"/>
  <c r="I158" i="36"/>
  <c r="K158" i="36"/>
  <c r="L158" i="36"/>
  <c r="U158" i="36" s="1"/>
  <c r="Q158" i="36"/>
  <c r="T158" i="36"/>
  <c r="I159" i="36"/>
  <c r="K159" i="36"/>
  <c r="L159" i="36"/>
  <c r="Q159" i="36" s="1"/>
  <c r="T159" i="36"/>
  <c r="G160" i="36"/>
  <c r="H160" i="36"/>
  <c r="J160" i="36"/>
  <c r="M160" i="36"/>
  <c r="N160" i="36"/>
  <c r="O160" i="36"/>
  <c r="P160" i="36"/>
  <c r="R160" i="36"/>
  <c r="S160" i="36"/>
  <c r="V160" i="36"/>
  <c r="W160" i="36"/>
  <c r="X160" i="36"/>
  <c r="Y160" i="36"/>
  <c r="Z160" i="36"/>
  <c r="AA160" i="36"/>
  <c r="I161" i="36"/>
  <c r="K161" i="36"/>
  <c r="L161" i="36"/>
  <c r="U161" i="36" s="1"/>
  <c r="T161" i="36"/>
  <c r="I162" i="36"/>
  <c r="K162" i="36"/>
  <c r="L162" i="36"/>
  <c r="Q162" i="36" s="1"/>
  <c r="T162" i="36"/>
  <c r="I163" i="36"/>
  <c r="K163" i="36"/>
  <c r="L163" i="36"/>
  <c r="U163" i="36" s="1"/>
  <c r="T163" i="36"/>
  <c r="G164" i="36"/>
  <c r="H164" i="36"/>
  <c r="J164" i="36"/>
  <c r="M164" i="36"/>
  <c r="N164" i="36"/>
  <c r="O164" i="36"/>
  <c r="P164" i="36"/>
  <c r="R164" i="36"/>
  <c r="S164" i="36"/>
  <c r="V164" i="36"/>
  <c r="W164" i="36"/>
  <c r="X164" i="36"/>
  <c r="Y164" i="36"/>
  <c r="Z164" i="36"/>
  <c r="AA164" i="36"/>
  <c r="I165" i="36"/>
  <c r="K165" i="36"/>
  <c r="L165" i="36"/>
  <c r="U165" i="36" s="1"/>
  <c r="T165" i="36"/>
  <c r="I166" i="36"/>
  <c r="K166" i="36"/>
  <c r="L166" i="36"/>
  <c r="Q166" i="36" s="1"/>
  <c r="T166" i="36"/>
  <c r="I167" i="36"/>
  <c r="K167" i="36"/>
  <c r="L167" i="36"/>
  <c r="U167" i="36" s="1"/>
  <c r="T167" i="36"/>
  <c r="G168" i="36"/>
  <c r="H168" i="36"/>
  <c r="J168" i="36"/>
  <c r="M168" i="36"/>
  <c r="N168" i="36"/>
  <c r="O168" i="36"/>
  <c r="P168" i="36"/>
  <c r="R168" i="36"/>
  <c r="S168" i="36"/>
  <c r="V168" i="36"/>
  <c r="W168" i="36"/>
  <c r="X168" i="36"/>
  <c r="Y168" i="36"/>
  <c r="Z168" i="36"/>
  <c r="AA168" i="36"/>
  <c r="I169" i="36"/>
  <c r="K169" i="36"/>
  <c r="L169" i="36"/>
  <c r="Q169" i="36" s="1"/>
  <c r="T169" i="36"/>
  <c r="I170" i="36"/>
  <c r="K170" i="36"/>
  <c r="L170" i="36"/>
  <c r="U170" i="36" s="1"/>
  <c r="T170" i="36"/>
  <c r="I171" i="36"/>
  <c r="K171" i="36"/>
  <c r="T171" i="36"/>
  <c r="G172" i="36"/>
  <c r="H172" i="36"/>
  <c r="J172" i="36"/>
  <c r="M172" i="36"/>
  <c r="N172" i="36"/>
  <c r="O172" i="36"/>
  <c r="P172" i="36"/>
  <c r="R172" i="36"/>
  <c r="S172" i="36"/>
  <c r="V172" i="36"/>
  <c r="W172" i="36"/>
  <c r="X172" i="36"/>
  <c r="Y172" i="36"/>
  <c r="Z172" i="36"/>
  <c r="AA172" i="36"/>
  <c r="I173" i="36"/>
  <c r="K173" i="36"/>
  <c r="L173" i="36"/>
  <c r="U173" i="36" s="1"/>
  <c r="T173" i="36"/>
  <c r="I174" i="36"/>
  <c r="K174" i="36"/>
  <c r="L174" i="36"/>
  <c r="U174" i="36" s="1"/>
  <c r="T174" i="36"/>
  <c r="I175" i="36"/>
  <c r="K175" i="36"/>
  <c r="L175" i="36"/>
  <c r="Q175" i="36" s="1"/>
  <c r="T175" i="36"/>
  <c r="G176" i="36"/>
  <c r="H176" i="36"/>
  <c r="J176" i="36"/>
  <c r="M176" i="36"/>
  <c r="N176" i="36"/>
  <c r="O176" i="36"/>
  <c r="P176" i="36"/>
  <c r="R176" i="36"/>
  <c r="S176" i="36"/>
  <c r="V176" i="36"/>
  <c r="W176" i="36"/>
  <c r="X176" i="36"/>
  <c r="Y176" i="36"/>
  <c r="Z176" i="36"/>
  <c r="AA176" i="36"/>
  <c r="I177" i="36"/>
  <c r="K177" i="36"/>
  <c r="L177" i="36"/>
  <c r="U177" i="36" s="1"/>
  <c r="T177" i="36"/>
  <c r="I178" i="36"/>
  <c r="K178" i="36"/>
  <c r="L178" i="36"/>
  <c r="Q178" i="36" s="1"/>
  <c r="T178" i="36"/>
  <c r="I179" i="36"/>
  <c r="K179" i="36"/>
  <c r="L179" i="36"/>
  <c r="U179" i="36" s="1"/>
  <c r="T179" i="36"/>
  <c r="G180" i="36"/>
  <c r="H180" i="36"/>
  <c r="I180" i="36" s="1"/>
  <c r="J180" i="36"/>
  <c r="M180" i="36"/>
  <c r="N180" i="36"/>
  <c r="O180" i="36"/>
  <c r="P180" i="36"/>
  <c r="R180" i="36"/>
  <c r="S180" i="36"/>
  <c r="V180" i="36"/>
  <c r="W180" i="36"/>
  <c r="X180" i="36"/>
  <c r="Y180" i="36"/>
  <c r="Z180" i="36"/>
  <c r="AA180" i="36"/>
  <c r="I181" i="36"/>
  <c r="K181" i="36"/>
  <c r="L181" i="36"/>
  <c r="U181" i="36" s="1"/>
  <c r="T181" i="36"/>
  <c r="I182" i="36"/>
  <c r="K182" i="36"/>
  <c r="L182" i="36"/>
  <c r="Q182" i="36" s="1"/>
  <c r="T182" i="36"/>
  <c r="I183" i="36"/>
  <c r="K183" i="36"/>
  <c r="L183" i="36"/>
  <c r="U183" i="36" s="1"/>
  <c r="T183" i="36"/>
  <c r="G184" i="36"/>
  <c r="H184" i="36"/>
  <c r="I184" i="36" s="1"/>
  <c r="J184" i="36"/>
  <c r="M184" i="36"/>
  <c r="N184" i="36"/>
  <c r="O184" i="36"/>
  <c r="P184" i="36"/>
  <c r="R184" i="36"/>
  <c r="S184" i="36"/>
  <c r="V184" i="36"/>
  <c r="W184" i="36"/>
  <c r="X184" i="36"/>
  <c r="Y184" i="36"/>
  <c r="Z184" i="36"/>
  <c r="AA184" i="36"/>
  <c r="I185" i="36"/>
  <c r="K185" i="36"/>
  <c r="L185" i="36"/>
  <c r="Q185" i="36" s="1"/>
  <c r="T185" i="36"/>
  <c r="I186" i="36"/>
  <c r="K186" i="36"/>
  <c r="L186" i="36"/>
  <c r="U186" i="36" s="1"/>
  <c r="T186" i="36"/>
  <c r="I187" i="36"/>
  <c r="K187" i="36"/>
  <c r="L187" i="36"/>
  <c r="Q187" i="36" s="1"/>
  <c r="T187" i="36"/>
  <c r="G188" i="36"/>
  <c r="H188" i="36"/>
  <c r="J188" i="36"/>
  <c r="M188" i="36"/>
  <c r="N188" i="36"/>
  <c r="O188" i="36"/>
  <c r="P188" i="36"/>
  <c r="R188" i="36"/>
  <c r="S188" i="36"/>
  <c r="V188" i="36"/>
  <c r="W188" i="36"/>
  <c r="X188" i="36"/>
  <c r="Y188" i="36"/>
  <c r="Z188" i="36"/>
  <c r="AA188" i="36"/>
  <c r="I189" i="36"/>
  <c r="K189" i="36"/>
  <c r="L189" i="36"/>
  <c r="Q189" i="36" s="1"/>
  <c r="T189" i="36"/>
  <c r="I190" i="36"/>
  <c r="K190" i="36"/>
  <c r="L190" i="36"/>
  <c r="U190" i="36" s="1"/>
  <c r="T190" i="36"/>
  <c r="I191" i="36"/>
  <c r="K191" i="36"/>
  <c r="L191" i="36"/>
  <c r="Q191" i="36" s="1"/>
  <c r="T191" i="36"/>
  <c r="G192" i="36"/>
  <c r="H192" i="36"/>
  <c r="J192" i="36"/>
  <c r="M192" i="36"/>
  <c r="N192" i="36"/>
  <c r="O192" i="36"/>
  <c r="P192" i="36"/>
  <c r="R192" i="36"/>
  <c r="S192" i="36"/>
  <c r="V192" i="36"/>
  <c r="W192" i="36"/>
  <c r="X192" i="36"/>
  <c r="Y192" i="36"/>
  <c r="Z192" i="36"/>
  <c r="AA192" i="36"/>
  <c r="I193" i="36"/>
  <c r="K193" i="36"/>
  <c r="L193" i="36"/>
  <c r="U193" i="36" s="1"/>
  <c r="T193" i="36"/>
  <c r="I194" i="36"/>
  <c r="K194" i="36"/>
  <c r="L194" i="36"/>
  <c r="Q194" i="36" s="1"/>
  <c r="T194" i="36"/>
  <c r="I195" i="36"/>
  <c r="K195" i="36"/>
  <c r="L195" i="36"/>
  <c r="U195" i="36" s="1"/>
  <c r="T195" i="36"/>
  <c r="G196" i="36"/>
  <c r="H196" i="36"/>
  <c r="J196" i="36"/>
  <c r="M196" i="36"/>
  <c r="L196" i="36" s="1"/>
  <c r="N196" i="36"/>
  <c r="O196" i="36"/>
  <c r="P196" i="36"/>
  <c r="R196" i="36"/>
  <c r="S196" i="36"/>
  <c r="V196" i="36"/>
  <c r="W196" i="36"/>
  <c r="X196" i="36"/>
  <c r="Y196" i="36"/>
  <c r="Z196" i="36"/>
  <c r="AA196" i="36"/>
  <c r="I197" i="36"/>
  <c r="K197" i="36"/>
  <c r="L197" i="36"/>
  <c r="U197" i="36" s="1"/>
  <c r="T197" i="36"/>
  <c r="I198" i="36"/>
  <c r="K198" i="36"/>
  <c r="L198" i="36"/>
  <c r="U198" i="36" s="1"/>
  <c r="T198" i="36"/>
  <c r="I199" i="36"/>
  <c r="K199" i="36"/>
  <c r="L199" i="36"/>
  <c r="Q199" i="36" s="1"/>
  <c r="T199" i="36"/>
  <c r="G200" i="36"/>
  <c r="H200" i="36"/>
  <c r="J200" i="36"/>
  <c r="M200" i="36"/>
  <c r="N200" i="36"/>
  <c r="O200" i="36"/>
  <c r="P200" i="36"/>
  <c r="R200" i="36"/>
  <c r="S200" i="36"/>
  <c r="V200" i="36"/>
  <c r="W200" i="36"/>
  <c r="X200" i="36"/>
  <c r="Y200" i="36"/>
  <c r="Z200" i="36"/>
  <c r="AA200" i="36"/>
  <c r="I201" i="36"/>
  <c r="K201" i="36"/>
  <c r="L201" i="36"/>
  <c r="Q201" i="36" s="1"/>
  <c r="T201" i="36"/>
  <c r="I202" i="36"/>
  <c r="K202" i="36"/>
  <c r="L202" i="36"/>
  <c r="U202" i="36" s="1"/>
  <c r="T202" i="36"/>
  <c r="I203" i="36"/>
  <c r="K203" i="36"/>
  <c r="L203" i="36"/>
  <c r="Q203" i="36" s="1"/>
  <c r="T203" i="36"/>
  <c r="G204" i="36"/>
  <c r="H204" i="36"/>
  <c r="J204" i="36"/>
  <c r="M204" i="36"/>
  <c r="N204" i="36"/>
  <c r="O204" i="36"/>
  <c r="P204" i="36"/>
  <c r="R204" i="36"/>
  <c r="S204" i="36"/>
  <c r="V204" i="36"/>
  <c r="W204" i="36"/>
  <c r="X204" i="36"/>
  <c r="Y204" i="36"/>
  <c r="Z204" i="36"/>
  <c r="AA204" i="36"/>
  <c r="I205" i="36"/>
  <c r="K205" i="36"/>
  <c r="L205" i="36"/>
  <c r="U205" i="36" s="1"/>
  <c r="T205" i="36"/>
  <c r="I206" i="36"/>
  <c r="K206" i="36"/>
  <c r="L206" i="36"/>
  <c r="Q206" i="36" s="1"/>
  <c r="T206" i="36"/>
  <c r="I207" i="36"/>
  <c r="K207" i="36"/>
  <c r="L207" i="36"/>
  <c r="Q207" i="36" s="1"/>
  <c r="T207" i="36"/>
  <c r="G208" i="36"/>
  <c r="H208" i="36"/>
  <c r="J208" i="36"/>
  <c r="M208" i="36"/>
  <c r="N208" i="36"/>
  <c r="O208" i="36"/>
  <c r="P208" i="36"/>
  <c r="R208" i="36"/>
  <c r="S208" i="36"/>
  <c r="V208" i="36"/>
  <c r="W208" i="36"/>
  <c r="X208" i="36"/>
  <c r="Y208" i="36"/>
  <c r="Z208" i="36"/>
  <c r="AA208" i="36"/>
  <c r="I209" i="36"/>
  <c r="K209" i="36"/>
  <c r="L209" i="36"/>
  <c r="U209" i="36" s="1"/>
  <c r="T209" i="36"/>
  <c r="I210" i="36"/>
  <c r="K210" i="36"/>
  <c r="L210" i="36"/>
  <c r="Q210" i="36" s="1"/>
  <c r="T210" i="36"/>
  <c r="I211" i="36"/>
  <c r="K211" i="36"/>
  <c r="L211" i="36"/>
  <c r="U211" i="36" s="1"/>
  <c r="T211" i="36"/>
  <c r="G212" i="36"/>
  <c r="H212" i="36"/>
  <c r="J212" i="36"/>
  <c r="M212" i="36"/>
  <c r="N212" i="36"/>
  <c r="O212" i="36"/>
  <c r="P212" i="36"/>
  <c r="R212" i="36"/>
  <c r="S212" i="36"/>
  <c r="V212" i="36"/>
  <c r="W212" i="36"/>
  <c r="X212" i="36"/>
  <c r="Y212" i="36"/>
  <c r="Z212" i="36"/>
  <c r="AA212" i="36"/>
  <c r="I213" i="36"/>
  <c r="K213" i="36"/>
  <c r="L213" i="36"/>
  <c r="Q213" i="36" s="1"/>
  <c r="T213" i="36"/>
  <c r="I214" i="36"/>
  <c r="K214" i="36"/>
  <c r="L214" i="36"/>
  <c r="Q214" i="36" s="1"/>
  <c r="T214" i="36"/>
  <c r="I215" i="36"/>
  <c r="K215" i="36"/>
  <c r="L215" i="36"/>
  <c r="U215" i="36" s="1"/>
  <c r="T215" i="36"/>
  <c r="G216" i="36"/>
  <c r="H216" i="36"/>
  <c r="I216" i="36" s="1"/>
  <c r="J216" i="36"/>
  <c r="K216" i="36" s="1"/>
  <c r="M216" i="36"/>
  <c r="N216" i="36"/>
  <c r="O216" i="36"/>
  <c r="P216" i="36"/>
  <c r="R216" i="36"/>
  <c r="S216" i="36"/>
  <c r="V216" i="36"/>
  <c r="W216" i="36"/>
  <c r="X216" i="36"/>
  <c r="Y216" i="36"/>
  <c r="Z216" i="36"/>
  <c r="AA216" i="36"/>
  <c r="I217" i="36"/>
  <c r="K217" i="36"/>
  <c r="L217" i="36"/>
  <c r="Q217" i="36" s="1"/>
  <c r="T217" i="36"/>
  <c r="I218" i="36"/>
  <c r="K218" i="36"/>
  <c r="L218" i="36"/>
  <c r="U218" i="36" s="1"/>
  <c r="T218" i="36"/>
  <c r="I219" i="36"/>
  <c r="K219" i="36"/>
  <c r="L219" i="36"/>
  <c r="Q219" i="36" s="1"/>
  <c r="T219" i="36"/>
  <c r="G220" i="36"/>
  <c r="H220" i="36"/>
  <c r="J220" i="36"/>
  <c r="M220" i="36"/>
  <c r="N220" i="36"/>
  <c r="O220" i="36"/>
  <c r="P220" i="36"/>
  <c r="R220" i="36"/>
  <c r="S220" i="36"/>
  <c r="V220" i="36"/>
  <c r="W220" i="36"/>
  <c r="X220" i="36"/>
  <c r="Y220" i="36"/>
  <c r="Z220" i="36"/>
  <c r="AA220" i="36"/>
  <c r="I221" i="36"/>
  <c r="K221" i="36"/>
  <c r="L221" i="36"/>
  <c r="Q221" i="36" s="1"/>
  <c r="T221" i="36"/>
  <c r="I222" i="36"/>
  <c r="K222" i="36"/>
  <c r="L222" i="36"/>
  <c r="U222" i="36" s="1"/>
  <c r="T222" i="36"/>
  <c r="I223" i="36"/>
  <c r="K223" i="36"/>
  <c r="L223" i="36"/>
  <c r="U223" i="36" s="1"/>
  <c r="T223" i="36"/>
  <c r="G224" i="36"/>
  <c r="H224" i="36"/>
  <c r="J224" i="36"/>
  <c r="M224" i="36"/>
  <c r="N224" i="36"/>
  <c r="O224" i="36"/>
  <c r="P224" i="36"/>
  <c r="R224" i="36"/>
  <c r="S224" i="36"/>
  <c r="V224" i="36"/>
  <c r="W224" i="36"/>
  <c r="X224" i="36"/>
  <c r="Y224" i="36"/>
  <c r="Z224" i="36"/>
  <c r="AA224" i="36"/>
  <c r="I225" i="36"/>
  <c r="K225" i="36"/>
  <c r="L225" i="36"/>
  <c r="Q225" i="36" s="1"/>
  <c r="T225" i="36"/>
  <c r="I226" i="36"/>
  <c r="K226" i="36"/>
  <c r="L226" i="36"/>
  <c r="Q226" i="36" s="1"/>
  <c r="T226" i="36"/>
  <c r="I227" i="36"/>
  <c r="K227" i="36"/>
  <c r="L227" i="36"/>
  <c r="U227" i="36" s="1"/>
  <c r="T227" i="36"/>
  <c r="G228" i="36"/>
  <c r="H228" i="36"/>
  <c r="J228" i="36"/>
  <c r="M228" i="36"/>
  <c r="N228" i="36"/>
  <c r="O228" i="36"/>
  <c r="P228" i="36"/>
  <c r="R228" i="36"/>
  <c r="S228" i="36"/>
  <c r="V228" i="36"/>
  <c r="W228" i="36"/>
  <c r="X228" i="36"/>
  <c r="Y228" i="36"/>
  <c r="Z228" i="36"/>
  <c r="AA228" i="36"/>
  <c r="I229" i="36"/>
  <c r="K229" i="36"/>
  <c r="L229" i="36"/>
  <c r="U229" i="36" s="1"/>
  <c r="T229" i="36"/>
  <c r="I230" i="36"/>
  <c r="K230" i="36"/>
  <c r="L230" i="36"/>
  <c r="U230" i="36" s="1"/>
  <c r="T230" i="36"/>
  <c r="I231" i="36"/>
  <c r="K231" i="36"/>
  <c r="L231" i="36"/>
  <c r="U231" i="36" s="1"/>
  <c r="T231" i="36"/>
  <c r="G232" i="36"/>
  <c r="H232" i="36"/>
  <c r="J232" i="36"/>
  <c r="M232" i="36"/>
  <c r="N232" i="36"/>
  <c r="O232" i="36"/>
  <c r="P232" i="36"/>
  <c r="R232" i="36"/>
  <c r="S232" i="36"/>
  <c r="V232" i="36"/>
  <c r="W232" i="36"/>
  <c r="X232" i="36"/>
  <c r="Y232" i="36"/>
  <c r="Z232" i="36"/>
  <c r="AA232" i="36"/>
  <c r="I233" i="36"/>
  <c r="K233" i="36"/>
  <c r="Q233" i="36"/>
  <c r="T233" i="36"/>
  <c r="I234" i="36"/>
  <c r="K234" i="36"/>
  <c r="L234" i="36"/>
  <c r="U234" i="36" s="1"/>
  <c r="T234" i="36"/>
  <c r="I235" i="36"/>
  <c r="K235" i="36"/>
  <c r="L235" i="36"/>
  <c r="Q235" i="36" s="1"/>
  <c r="T235" i="36"/>
  <c r="G236" i="36"/>
  <c r="H236" i="36"/>
  <c r="J236" i="36"/>
  <c r="M236" i="36"/>
  <c r="N236" i="36"/>
  <c r="O236" i="36"/>
  <c r="P236" i="36"/>
  <c r="R236" i="36"/>
  <c r="S236" i="36"/>
  <c r="V236" i="36"/>
  <c r="W236" i="36"/>
  <c r="X236" i="36"/>
  <c r="Y236" i="36"/>
  <c r="Z236" i="36"/>
  <c r="AA236" i="36"/>
  <c r="I237" i="36"/>
  <c r="K237" i="36"/>
  <c r="L237" i="36"/>
  <c r="Q237" i="36" s="1"/>
  <c r="T237" i="36"/>
  <c r="I238" i="36"/>
  <c r="K238" i="36"/>
  <c r="L238" i="36"/>
  <c r="Q238" i="36" s="1"/>
  <c r="T238" i="36"/>
  <c r="I239" i="36"/>
  <c r="K239" i="36"/>
  <c r="L239" i="36"/>
  <c r="Q239" i="36" s="1"/>
  <c r="T239" i="36"/>
  <c r="G240" i="36"/>
  <c r="H240" i="36"/>
  <c r="J240" i="36"/>
  <c r="M240" i="36"/>
  <c r="N240" i="36"/>
  <c r="O240" i="36"/>
  <c r="P240" i="36"/>
  <c r="R240" i="36"/>
  <c r="S240" i="36"/>
  <c r="V240" i="36"/>
  <c r="W240" i="36"/>
  <c r="X240" i="36"/>
  <c r="Y240" i="36"/>
  <c r="Z240" i="36"/>
  <c r="AA240" i="36"/>
  <c r="I241" i="36"/>
  <c r="K241" i="36"/>
  <c r="L241" i="36"/>
  <c r="U241" i="36" s="1"/>
  <c r="T241" i="36"/>
  <c r="I242" i="36"/>
  <c r="K242" i="36"/>
  <c r="L242" i="36"/>
  <c r="Q242" i="36" s="1"/>
  <c r="T242" i="36"/>
  <c r="I243" i="36"/>
  <c r="K243" i="36"/>
  <c r="L243" i="36"/>
  <c r="Q243" i="36" s="1"/>
  <c r="T243" i="36"/>
  <c r="G244" i="36"/>
  <c r="I244" i="36" s="1"/>
  <c r="H244" i="36"/>
  <c r="J244" i="36"/>
  <c r="M244" i="36"/>
  <c r="N244" i="36"/>
  <c r="O244" i="36"/>
  <c r="P244" i="36"/>
  <c r="R244" i="36"/>
  <c r="S244" i="36"/>
  <c r="V244" i="36"/>
  <c r="W244" i="36"/>
  <c r="X244" i="36"/>
  <c r="Y244" i="36"/>
  <c r="Z244" i="36"/>
  <c r="AA244" i="36"/>
  <c r="I245" i="36"/>
  <c r="K245" i="36"/>
  <c r="L245" i="36"/>
  <c r="Q245" i="36" s="1"/>
  <c r="T245" i="36"/>
  <c r="I246" i="36"/>
  <c r="K246" i="36"/>
  <c r="L246" i="36"/>
  <c r="Q246" i="36" s="1"/>
  <c r="T246" i="36"/>
  <c r="I247" i="36"/>
  <c r="K247" i="36"/>
  <c r="L247" i="36"/>
  <c r="U247" i="36" s="1"/>
  <c r="T247" i="36"/>
  <c r="G248" i="36"/>
  <c r="H248" i="36"/>
  <c r="Z119" i="36" s="1"/>
  <c r="J248" i="36"/>
  <c r="M248" i="36"/>
  <c r="N248" i="36"/>
  <c r="O248" i="36"/>
  <c r="P248" i="36"/>
  <c r="R248" i="36"/>
  <c r="S248" i="36"/>
  <c r="V248" i="36"/>
  <c r="W248" i="36"/>
  <c r="X248" i="36"/>
  <c r="Y248" i="36"/>
  <c r="Z248" i="36"/>
  <c r="AA248" i="36"/>
  <c r="I249" i="36"/>
  <c r="K249" i="36"/>
  <c r="L249" i="36"/>
  <c r="Q249" i="36" s="1"/>
  <c r="T249" i="36"/>
  <c r="I250" i="36"/>
  <c r="K250" i="36"/>
  <c r="L250" i="36"/>
  <c r="Q250" i="36" s="1"/>
  <c r="T250" i="36"/>
  <c r="I251" i="36"/>
  <c r="K251" i="36"/>
  <c r="L251" i="36"/>
  <c r="Q251" i="36" s="1"/>
  <c r="T251" i="36"/>
  <c r="H132" i="36"/>
  <c r="G7" i="36"/>
  <c r="J7" i="36"/>
  <c r="M7" i="36"/>
  <c r="N7" i="36"/>
  <c r="O7" i="36"/>
  <c r="P7" i="36"/>
  <c r="R7" i="36"/>
  <c r="S7" i="36"/>
  <c r="V7" i="36"/>
  <c r="W7" i="36"/>
  <c r="X7" i="36"/>
  <c r="Y7" i="36"/>
  <c r="I8" i="36"/>
  <c r="K8" i="36"/>
  <c r="L8" i="36"/>
  <c r="U8" i="36" s="1"/>
  <c r="T8" i="36"/>
  <c r="I9" i="36"/>
  <c r="K9" i="36"/>
  <c r="Q9" i="36"/>
  <c r="T9" i="36"/>
  <c r="U9" i="36"/>
  <c r="I10" i="36"/>
  <c r="K10" i="36"/>
  <c r="L10" i="36"/>
  <c r="U10" i="36" s="1"/>
  <c r="T10" i="36"/>
  <c r="G11" i="36"/>
  <c r="H11" i="36"/>
  <c r="J11" i="36"/>
  <c r="M11" i="36"/>
  <c r="N11" i="36"/>
  <c r="O11" i="36"/>
  <c r="P11" i="36"/>
  <c r="R11" i="36"/>
  <c r="S11" i="36"/>
  <c r="V11" i="36"/>
  <c r="W11" i="36"/>
  <c r="X11" i="36"/>
  <c r="Y11" i="36"/>
  <c r="I12" i="36"/>
  <c r="K12" i="36"/>
  <c r="L12" i="36"/>
  <c r="Q12" i="36" s="1"/>
  <c r="T12" i="36"/>
  <c r="I13" i="36"/>
  <c r="K13" i="36"/>
  <c r="Q13" i="36"/>
  <c r="T13" i="36"/>
  <c r="U13" i="36"/>
  <c r="I14" i="36"/>
  <c r="K14" i="36"/>
  <c r="L14" i="36"/>
  <c r="Q14" i="36" s="1"/>
  <c r="T14" i="36"/>
  <c r="G15" i="36"/>
  <c r="H15" i="36"/>
  <c r="J15" i="36"/>
  <c r="M15" i="36"/>
  <c r="N15" i="36"/>
  <c r="O15" i="36"/>
  <c r="P15" i="36"/>
  <c r="R15" i="36"/>
  <c r="S15" i="36"/>
  <c r="V15" i="36"/>
  <c r="W15" i="36"/>
  <c r="X15" i="36"/>
  <c r="Y15" i="36"/>
  <c r="I16" i="36"/>
  <c r="K16" i="36"/>
  <c r="L16" i="36"/>
  <c r="U16" i="36" s="1"/>
  <c r="T16" i="36"/>
  <c r="I17" i="36"/>
  <c r="K17" i="36"/>
  <c r="Q17" i="36"/>
  <c r="T17" i="36"/>
  <c r="U17" i="36"/>
  <c r="I18" i="36"/>
  <c r="K18" i="36"/>
  <c r="L18" i="36"/>
  <c r="Q18" i="36" s="1"/>
  <c r="T18" i="36"/>
  <c r="G19" i="36"/>
  <c r="H19" i="36"/>
  <c r="J19" i="36"/>
  <c r="M19" i="36"/>
  <c r="N19" i="36"/>
  <c r="O19" i="36"/>
  <c r="P19" i="36"/>
  <c r="R19" i="36"/>
  <c r="S19" i="36"/>
  <c r="V19" i="36"/>
  <c r="W19" i="36"/>
  <c r="X19" i="36"/>
  <c r="Y19" i="36"/>
  <c r="I20" i="36"/>
  <c r="K20" i="36"/>
  <c r="L20" i="36"/>
  <c r="Q20" i="36" s="1"/>
  <c r="T20" i="36"/>
  <c r="I21" i="36"/>
  <c r="K21" i="36"/>
  <c r="Q21" i="36"/>
  <c r="T21" i="36"/>
  <c r="U21" i="36"/>
  <c r="I22" i="36"/>
  <c r="K22" i="36"/>
  <c r="L22" i="36"/>
  <c r="Q22" i="36" s="1"/>
  <c r="T22" i="36"/>
  <c r="G23" i="36"/>
  <c r="H23" i="36"/>
  <c r="J23" i="36"/>
  <c r="M23" i="36"/>
  <c r="N23" i="36"/>
  <c r="O23" i="36"/>
  <c r="P23" i="36"/>
  <c r="R23" i="36"/>
  <c r="S23" i="36"/>
  <c r="V23" i="36"/>
  <c r="W23" i="36"/>
  <c r="X23" i="36"/>
  <c r="Y23" i="36"/>
  <c r="I24" i="36"/>
  <c r="K24" i="36"/>
  <c r="L24" i="36"/>
  <c r="Q24" i="36" s="1"/>
  <c r="T24" i="36"/>
  <c r="I25" i="36"/>
  <c r="K25" i="36"/>
  <c r="Q25" i="36"/>
  <c r="T25" i="36"/>
  <c r="U25" i="36"/>
  <c r="I26" i="36"/>
  <c r="K26" i="36"/>
  <c r="L26" i="36"/>
  <c r="Q26" i="36" s="1"/>
  <c r="T26" i="36"/>
  <c r="G27" i="36"/>
  <c r="H27" i="36"/>
  <c r="J27" i="36"/>
  <c r="M27" i="36"/>
  <c r="N27" i="36"/>
  <c r="O27" i="36"/>
  <c r="P27" i="36"/>
  <c r="R27" i="36"/>
  <c r="S27" i="36"/>
  <c r="V27" i="36"/>
  <c r="W27" i="36"/>
  <c r="X27" i="36"/>
  <c r="Y27" i="36"/>
  <c r="I28" i="36"/>
  <c r="K28" i="36"/>
  <c r="L28" i="36"/>
  <c r="Q28" i="36" s="1"/>
  <c r="T28" i="36"/>
  <c r="I29" i="36"/>
  <c r="K29" i="36"/>
  <c r="Q29" i="36"/>
  <c r="T29" i="36"/>
  <c r="U29" i="36"/>
  <c r="I30" i="36"/>
  <c r="K30" i="36"/>
  <c r="L30" i="36"/>
  <c r="Q30" i="36" s="1"/>
  <c r="T30" i="36"/>
  <c r="U30" i="36"/>
  <c r="G31" i="36"/>
  <c r="H31" i="36"/>
  <c r="J31" i="36"/>
  <c r="M31" i="36"/>
  <c r="L31" i="36" s="1"/>
  <c r="N31" i="36"/>
  <c r="O31" i="36"/>
  <c r="P31" i="36"/>
  <c r="R31" i="36"/>
  <c r="S31" i="36"/>
  <c r="V31" i="36"/>
  <c r="U31" i="36" s="1"/>
  <c r="W31" i="36"/>
  <c r="X31" i="36"/>
  <c r="Y31" i="36"/>
  <c r="I32" i="36"/>
  <c r="K32" i="36"/>
  <c r="L32" i="36"/>
  <c r="Q32" i="36" s="1"/>
  <c r="T32" i="36"/>
  <c r="I33" i="36"/>
  <c r="K33" i="36"/>
  <c r="Q33" i="36"/>
  <c r="T33" i="36"/>
  <c r="U33" i="36"/>
  <c r="I34" i="36"/>
  <c r="K34" i="36"/>
  <c r="L34" i="36"/>
  <c r="Q34" i="36" s="1"/>
  <c r="T34" i="36"/>
  <c r="G35" i="36"/>
  <c r="H35" i="36"/>
  <c r="Z35" i="36" s="1"/>
  <c r="J35" i="36"/>
  <c r="M35" i="36"/>
  <c r="N35" i="36"/>
  <c r="O35" i="36"/>
  <c r="P35" i="36"/>
  <c r="R35" i="36"/>
  <c r="S35" i="36"/>
  <c r="V35" i="36"/>
  <c r="W35" i="36"/>
  <c r="X35" i="36"/>
  <c r="Y35" i="36"/>
  <c r="I36" i="36"/>
  <c r="K36" i="36"/>
  <c r="L36" i="36"/>
  <c r="U36" i="36" s="1"/>
  <c r="T36" i="36"/>
  <c r="I37" i="36"/>
  <c r="K37" i="36"/>
  <c r="Q37" i="36"/>
  <c r="T37" i="36"/>
  <c r="U37" i="36"/>
  <c r="I38" i="36"/>
  <c r="K38" i="36"/>
  <c r="L38" i="36"/>
  <c r="Q38" i="36" s="1"/>
  <c r="T38" i="36"/>
  <c r="G39" i="36"/>
  <c r="H39" i="36"/>
  <c r="J39" i="36"/>
  <c r="M39" i="36"/>
  <c r="N39" i="36"/>
  <c r="O39" i="36"/>
  <c r="P39" i="36"/>
  <c r="R39" i="36"/>
  <c r="S39" i="36"/>
  <c r="V39" i="36"/>
  <c r="W39" i="36"/>
  <c r="X39" i="36"/>
  <c r="Y39" i="36"/>
  <c r="I40" i="36"/>
  <c r="K40" i="36"/>
  <c r="L40" i="36"/>
  <c r="Q40" i="36" s="1"/>
  <c r="T40" i="36"/>
  <c r="I41" i="36"/>
  <c r="K41" i="36"/>
  <c r="Q41" i="36"/>
  <c r="T41" i="36"/>
  <c r="U41" i="36"/>
  <c r="I42" i="36"/>
  <c r="K42" i="36"/>
  <c r="L42" i="36"/>
  <c r="Q42" i="36" s="1"/>
  <c r="T42" i="36"/>
  <c r="G43" i="36"/>
  <c r="H43" i="36"/>
  <c r="Z43" i="36" s="1"/>
  <c r="J43" i="36"/>
  <c r="M43" i="36"/>
  <c r="N43" i="36"/>
  <c r="O43" i="36"/>
  <c r="P43" i="36"/>
  <c r="R43" i="36"/>
  <c r="S43" i="36"/>
  <c r="V43" i="36"/>
  <c r="W43" i="36"/>
  <c r="X43" i="36"/>
  <c r="Y43" i="36"/>
  <c r="I44" i="36"/>
  <c r="K44" i="36"/>
  <c r="L44" i="36"/>
  <c r="U44" i="36" s="1"/>
  <c r="T44" i="36"/>
  <c r="I45" i="36"/>
  <c r="K45" i="36"/>
  <c r="Q45" i="36"/>
  <c r="T45" i="36"/>
  <c r="U45" i="36"/>
  <c r="I46" i="36"/>
  <c r="K46" i="36"/>
  <c r="L46" i="36"/>
  <c r="Q46" i="36" s="1"/>
  <c r="T46" i="36"/>
  <c r="G47" i="36"/>
  <c r="H47" i="36"/>
  <c r="J47" i="36"/>
  <c r="M47" i="36"/>
  <c r="N47" i="36"/>
  <c r="O47" i="36"/>
  <c r="P47" i="36"/>
  <c r="R47" i="36"/>
  <c r="S47" i="36"/>
  <c r="V47" i="36"/>
  <c r="W47" i="36"/>
  <c r="X47" i="36"/>
  <c r="Y47" i="36"/>
  <c r="I48" i="36"/>
  <c r="K48" i="36"/>
  <c r="L48" i="36"/>
  <c r="U48" i="36" s="1"/>
  <c r="T48" i="36"/>
  <c r="I49" i="36"/>
  <c r="K49" i="36"/>
  <c r="Q49" i="36"/>
  <c r="T49" i="36"/>
  <c r="U49" i="36"/>
  <c r="I50" i="36"/>
  <c r="K50" i="36"/>
  <c r="L50" i="36"/>
  <c r="Q50" i="36" s="1"/>
  <c r="T50" i="36"/>
  <c r="U50" i="36"/>
  <c r="G51" i="36"/>
  <c r="I51" i="36" s="1"/>
  <c r="H51" i="36"/>
  <c r="J51" i="36"/>
  <c r="M51" i="36"/>
  <c r="N51" i="36"/>
  <c r="O51" i="36"/>
  <c r="P51" i="36"/>
  <c r="R51" i="36"/>
  <c r="S51" i="36"/>
  <c r="V51" i="36"/>
  <c r="W51" i="36"/>
  <c r="X51" i="36"/>
  <c r="Y51" i="36"/>
  <c r="I52" i="36"/>
  <c r="K52" i="36"/>
  <c r="L52" i="36"/>
  <c r="U52" i="36" s="1"/>
  <c r="T52" i="36"/>
  <c r="I53" i="36"/>
  <c r="K53" i="36"/>
  <c r="Q53" i="36"/>
  <c r="T53" i="36"/>
  <c r="U53" i="36"/>
  <c r="I54" i="36"/>
  <c r="K54" i="36"/>
  <c r="L54" i="36"/>
  <c r="Q54" i="36" s="1"/>
  <c r="T54" i="36"/>
  <c r="G55" i="36"/>
  <c r="H55" i="36"/>
  <c r="J55" i="36"/>
  <c r="M55" i="36"/>
  <c r="N55" i="36"/>
  <c r="O55" i="36"/>
  <c r="P55" i="36"/>
  <c r="R55" i="36"/>
  <c r="S55" i="36"/>
  <c r="V55" i="36"/>
  <c r="W55" i="36"/>
  <c r="X55" i="36"/>
  <c r="Y55" i="36"/>
  <c r="I56" i="36"/>
  <c r="K56" i="36"/>
  <c r="L56" i="36"/>
  <c r="U56" i="36" s="1"/>
  <c r="T56" i="36"/>
  <c r="I57" i="36"/>
  <c r="K57" i="36"/>
  <c r="Q57" i="36"/>
  <c r="T57" i="36"/>
  <c r="U57" i="36"/>
  <c r="I58" i="36"/>
  <c r="K58" i="36"/>
  <c r="L58" i="36"/>
  <c r="U58" i="36" s="1"/>
  <c r="T58" i="36"/>
  <c r="G59" i="36"/>
  <c r="H59" i="36"/>
  <c r="Z59" i="36" s="1"/>
  <c r="J59" i="36"/>
  <c r="M59" i="36"/>
  <c r="N59" i="36"/>
  <c r="O59" i="36"/>
  <c r="P59" i="36"/>
  <c r="R59" i="36"/>
  <c r="S59" i="36"/>
  <c r="V59" i="36"/>
  <c r="W59" i="36"/>
  <c r="X59" i="36"/>
  <c r="Y59" i="36"/>
  <c r="I60" i="36"/>
  <c r="K60" i="36"/>
  <c r="L60" i="36"/>
  <c r="Q60" i="36" s="1"/>
  <c r="T60" i="36"/>
  <c r="I61" i="36"/>
  <c r="K61" i="36"/>
  <c r="Q61" i="36"/>
  <c r="T61" i="36"/>
  <c r="U61" i="36"/>
  <c r="I62" i="36"/>
  <c r="K62" i="36"/>
  <c r="L62" i="36"/>
  <c r="Q62" i="36" s="1"/>
  <c r="T62" i="36"/>
  <c r="G63" i="36"/>
  <c r="H63" i="36"/>
  <c r="J63" i="36"/>
  <c r="M63" i="36"/>
  <c r="N63" i="36"/>
  <c r="O63" i="36"/>
  <c r="P63" i="36"/>
  <c r="R63" i="36"/>
  <c r="S63" i="36"/>
  <c r="V63" i="36"/>
  <c r="W63" i="36"/>
  <c r="X63" i="36"/>
  <c r="Y63" i="36"/>
  <c r="I64" i="36"/>
  <c r="K64" i="36"/>
  <c r="L64" i="36"/>
  <c r="Q64" i="36" s="1"/>
  <c r="T64" i="36"/>
  <c r="I65" i="36"/>
  <c r="K65" i="36"/>
  <c r="Q65" i="36"/>
  <c r="T65" i="36"/>
  <c r="U65" i="36"/>
  <c r="I66" i="36"/>
  <c r="K66" i="36"/>
  <c r="L66" i="36"/>
  <c r="Q66" i="36" s="1"/>
  <c r="T66" i="36"/>
  <c r="G67" i="36"/>
  <c r="H67" i="36"/>
  <c r="J67" i="36"/>
  <c r="M67" i="36"/>
  <c r="N67" i="36"/>
  <c r="O67" i="36"/>
  <c r="P67" i="36"/>
  <c r="R67" i="36"/>
  <c r="S67" i="36"/>
  <c r="V67" i="36"/>
  <c r="W67" i="36"/>
  <c r="X67" i="36"/>
  <c r="Y67" i="36"/>
  <c r="I68" i="36"/>
  <c r="K68" i="36"/>
  <c r="L68" i="36"/>
  <c r="Q68" i="36" s="1"/>
  <c r="T68" i="36"/>
  <c r="I69" i="36"/>
  <c r="K69" i="36"/>
  <c r="Q69" i="36"/>
  <c r="T69" i="36"/>
  <c r="U69" i="36"/>
  <c r="I70" i="36"/>
  <c r="K70" i="36"/>
  <c r="L70" i="36"/>
  <c r="Q70" i="36" s="1"/>
  <c r="T70" i="36"/>
  <c r="G71" i="36"/>
  <c r="H71" i="36"/>
  <c r="Z71" i="36" s="1"/>
  <c r="J71" i="36"/>
  <c r="M71" i="36"/>
  <c r="N71" i="36"/>
  <c r="O71" i="36"/>
  <c r="P71" i="36"/>
  <c r="R71" i="36"/>
  <c r="S71" i="36"/>
  <c r="V71" i="36"/>
  <c r="W71" i="36"/>
  <c r="X71" i="36"/>
  <c r="Y71" i="36"/>
  <c r="I72" i="36"/>
  <c r="K72" i="36"/>
  <c r="L72" i="36"/>
  <c r="U72" i="36" s="1"/>
  <c r="T72" i="36"/>
  <c r="I73" i="36"/>
  <c r="K73" i="36"/>
  <c r="Q73" i="36"/>
  <c r="T73" i="36"/>
  <c r="U73" i="36"/>
  <c r="I74" i="36"/>
  <c r="K74" i="36"/>
  <c r="L74" i="36"/>
  <c r="Q74" i="36" s="1"/>
  <c r="T74" i="36"/>
  <c r="G75" i="36"/>
  <c r="H75" i="36"/>
  <c r="J75" i="36"/>
  <c r="M75" i="36"/>
  <c r="N75" i="36"/>
  <c r="O75" i="36"/>
  <c r="P75" i="36"/>
  <c r="R75" i="36"/>
  <c r="S75" i="36"/>
  <c r="V75" i="36"/>
  <c r="W75" i="36"/>
  <c r="X75" i="36"/>
  <c r="Y75" i="36"/>
  <c r="I76" i="36"/>
  <c r="K76" i="36"/>
  <c r="L76" i="36"/>
  <c r="Q76" i="36" s="1"/>
  <c r="T76" i="36"/>
  <c r="I77" i="36"/>
  <c r="K77" i="36"/>
  <c r="Q77" i="36"/>
  <c r="T77" i="36"/>
  <c r="U77" i="36"/>
  <c r="I78" i="36"/>
  <c r="K78" i="36"/>
  <c r="L78" i="36"/>
  <c r="Q78" i="36" s="1"/>
  <c r="T78" i="36"/>
  <c r="G79" i="36"/>
  <c r="H79" i="36"/>
  <c r="J79" i="36"/>
  <c r="M79" i="36"/>
  <c r="N79" i="36"/>
  <c r="O79" i="36"/>
  <c r="P79" i="36"/>
  <c r="R79" i="36"/>
  <c r="S79" i="36"/>
  <c r="V79" i="36"/>
  <c r="W79" i="36"/>
  <c r="X79" i="36"/>
  <c r="Y79" i="36"/>
  <c r="I80" i="36"/>
  <c r="K80" i="36"/>
  <c r="L80" i="36"/>
  <c r="U80" i="36" s="1"/>
  <c r="T80" i="36"/>
  <c r="I81" i="36"/>
  <c r="K81" i="36"/>
  <c r="Q81" i="36"/>
  <c r="T81" i="36"/>
  <c r="U81" i="36"/>
  <c r="I82" i="36"/>
  <c r="K82" i="36"/>
  <c r="L82" i="36"/>
  <c r="Q82" i="36" s="1"/>
  <c r="T82" i="36"/>
  <c r="G83" i="36"/>
  <c r="H83" i="36"/>
  <c r="J83" i="36"/>
  <c r="M83" i="36"/>
  <c r="N83" i="36"/>
  <c r="O83" i="36"/>
  <c r="P83" i="36"/>
  <c r="R83" i="36"/>
  <c r="S83" i="36"/>
  <c r="V83" i="36"/>
  <c r="W83" i="36"/>
  <c r="X83" i="36"/>
  <c r="Y83" i="36"/>
  <c r="I84" i="36"/>
  <c r="K84" i="36"/>
  <c r="L84" i="36"/>
  <c r="Q84" i="36" s="1"/>
  <c r="T84" i="36"/>
  <c r="I85" i="36"/>
  <c r="K85" i="36"/>
  <c r="Q85" i="36"/>
  <c r="T85" i="36"/>
  <c r="U85" i="36"/>
  <c r="I86" i="36"/>
  <c r="K86" i="36"/>
  <c r="L86" i="36"/>
  <c r="Q86" i="36" s="1"/>
  <c r="T86" i="36"/>
  <c r="G87" i="36"/>
  <c r="H87" i="36"/>
  <c r="J87" i="36"/>
  <c r="M87" i="36"/>
  <c r="N87" i="36"/>
  <c r="O87" i="36"/>
  <c r="P87" i="36"/>
  <c r="R87" i="36"/>
  <c r="S87" i="36"/>
  <c r="V87" i="36"/>
  <c r="W87" i="36"/>
  <c r="X87" i="36"/>
  <c r="Y87" i="36"/>
  <c r="I88" i="36"/>
  <c r="K88" i="36"/>
  <c r="L88" i="36"/>
  <c r="Q88" i="36" s="1"/>
  <c r="T88" i="36"/>
  <c r="I89" i="36"/>
  <c r="K89" i="36"/>
  <c r="Q89" i="36"/>
  <c r="T89" i="36"/>
  <c r="U89" i="36"/>
  <c r="I90" i="36"/>
  <c r="K90" i="36"/>
  <c r="L90" i="36"/>
  <c r="Q90" i="36" s="1"/>
  <c r="T90" i="36"/>
  <c r="G91" i="36"/>
  <c r="H91" i="36"/>
  <c r="J91" i="36"/>
  <c r="M91" i="36"/>
  <c r="N91" i="36"/>
  <c r="O91" i="36"/>
  <c r="P91" i="36"/>
  <c r="R91" i="36"/>
  <c r="S91" i="36"/>
  <c r="V91" i="36"/>
  <c r="W91" i="36"/>
  <c r="X91" i="36"/>
  <c r="Y91" i="36"/>
  <c r="I92" i="36"/>
  <c r="K92" i="36"/>
  <c r="L92" i="36"/>
  <c r="Q92" i="36" s="1"/>
  <c r="T92" i="36"/>
  <c r="I93" i="36"/>
  <c r="K93" i="36"/>
  <c r="Q93" i="36"/>
  <c r="T93" i="36"/>
  <c r="U93" i="36"/>
  <c r="I94" i="36"/>
  <c r="K94" i="36"/>
  <c r="L94" i="36"/>
  <c r="Q94" i="36" s="1"/>
  <c r="T94" i="36"/>
  <c r="G95" i="36"/>
  <c r="H95" i="36"/>
  <c r="Z95" i="36" s="1"/>
  <c r="J95" i="36"/>
  <c r="M95" i="36"/>
  <c r="N95" i="36"/>
  <c r="O95" i="36"/>
  <c r="P95" i="36"/>
  <c r="R95" i="36"/>
  <c r="S95" i="36"/>
  <c r="V95" i="36"/>
  <c r="W95" i="36"/>
  <c r="X95" i="36"/>
  <c r="Y95" i="36"/>
  <c r="I96" i="36"/>
  <c r="K96" i="36"/>
  <c r="L96" i="36"/>
  <c r="U96" i="36" s="1"/>
  <c r="T96" i="36"/>
  <c r="I97" i="36"/>
  <c r="K97" i="36"/>
  <c r="Q97" i="36"/>
  <c r="T97" i="36"/>
  <c r="U97" i="36"/>
  <c r="I98" i="36"/>
  <c r="K98" i="36"/>
  <c r="L98" i="36"/>
  <c r="Q98" i="36" s="1"/>
  <c r="T98" i="36"/>
  <c r="G99" i="36"/>
  <c r="H99" i="36"/>
  <c r="J99" i="36"/>
  <c r="M99" i="36"/>
  <c r="L99" i="36" s="1"/>
  <c r="N99" i="36"/>
  <c r="O99" i="36"/>
  <c r="P99" i="36"/>
  <c r="R99" i="36"/>
  <c r="S99" i="36"/>
  <c r="V99" i="36"/>
  <c r="W99" i="36"/>
  <c r="X99" i="36"/>
  <c r="Y99" i="36"/>
  <c r="I100" i="36"/>
  <c r="K100" i="36"/>
  <c r="L100" i="36"/>
  <c r="U100" i="36" s="1"/>
  <c r="T100" i="36"/>
  <c r="I101" i="36"/>
  <c r="K101" i="36"/>
  <c r="Q101" i="36"/>
  <c r="T101" i="36"/>
  <c r="U101" i="36"/>
  <c r="I102" i="36"/>
  <c r="K102" i="36"/>
  <c r="L102" i="36"/>
  <c r="Q102" i="36" s="1"/>
  <c r="T102" i="36"/>
  <c r="G103" i="36"/>
  <c r="H103" i="36"/>
  <c r="Z103" i="36" s="1"/>
  <c r="J103" i="36"/>
  <c r="M103" i="36"/>
  <c r="N103" i="36"/>
  <c r="O103" i="36"/>
  <c r="P103" i="36"/>
  <c r="R103" i="36"/>
  <c r="S103" i="36"/>
  <c r="V103" i="36"/>
  <c r="W103" i="36"/>
  <c r="X103" i="36"/>
  <c r="Y103" i="36"/>
  <c r="I104" i="36"/>
  <c r="K104" i="36"/>
  <c r="L104" i="36"/>
  <c r="Q104" i="36" s="1"/>
  <c r="T104" i="36"/>
  <c r="I105" i="36"/>
  <c r="K105" i="36"/>
  <c r="Q105" i="36"/>
  <c r="T105" i="36"/>
  <c r="U105" i="36"/>
  <c r="I106" i="36"/>
  <c r="K106" i="36"/>
  <c r="L106" i="36"/>
  <c r="Q106" i="36" s="1"/>
  <c r="T106" i="36"/>
  <c r="G107" i="36"/>
  <c r="H107" i="36"/>
  <c r="J107" i="36"/>
  <c r="M107" i="36"/>
  <c r="N107" i="36"/>
  <c r="O107" i="36"/>
  <c r="P107" i="36"/>
  <c r="R107" i="36"/>
  <c r="S107" i="36"/>
  <c r="V107" i="36"/>
  <c r="W107" i="36"/>
  <c r="X107" i="36"/>
  <c r="Y107" i="36"/>
  <c r="I108" i="36"/>
  <c r="K108" i="36"/>
  <c r="L108" i="36"/>
  <c r="Q108" i="36" s="1"/>
  <c r="T108" i="36"/>
  <c r="I109" i="36"/>
  <c r="K109" i="36"/>
  <c r="Q109" i="36"/>
  <c r="T109" i="36"/>
  <c r="U109" i="36"/>
  <c r="I110" i="36"/>
  <c r="K110" i="36"/>
  <c r="L110" i="36"/>
  <c r="Q110" i="36" s="1"/>
  <c r="T110" i="36"/>
  <c r="G111" i="36"/>
  <c r="H111" i="36"/>
  <c r="J111" i="36"/>
  <c r="M111" i="36"/>
  <c r="N111" i="36"/>
  <c r="O111" i="36"/>
  <c r="P111" i="36"/>
  <c r="R111" i="36"/>
  <c r="S111" i="36"/>
  <c r="V111" i="36"/>
  <c r="W111" i="36"/>
  <c r="X111" i="36"/>
  <c r="Y111" i="36"/>
  <c r="I112" i="36"/>
  <c r="K112" i="36"/>
  <c r="L112" i="36"/>
  <c r="Q112" i="36" s="1"/>
  <c r="T112" i="36"/>
  <c r="I113" i="36"/>
  <c r="K113" i="36"/>
  <c r="Q113" i="36"/>
  <c r="T113" i="36"/>
  <c r="U113" i="36"/>
  <c r="I114" i="36"/>
  <c r="K114" i="36"/>
  <c r="L114" i="36"/>
  <c r="Q114" i="36" s="1"/>
  <c r="T114" i="36"/>
  <c r="G115" i="36"/>
  <c r="H115" i="36"/>
  <c r="Z115" i="36" s="1"/>
  <c r="J115" i="36"/>
  <c r="M115" i="36"/>
  <c r="N115" i="36"/>
  <c r="O115" i="36"/>
  <c r="P115" i="36"/>
  <c r="R115" i="36"/>
  <c r="S115" i="36"/>
  <c r="V115" i="36"/>
  <c r="W115" i="36"/>
  <c r="X115" i="36"/>
  <c r="Y115" i="36"/>
  <c r="I116" i="36"/>
  <c r="K116" i="36"/>
  <c r="L116" i="36"/>
  <c r="Q116" i="36" s="1"/>
  <c r="T116" i="36"/>
  <c r="I117" i="36"/>
  <c r="K117" i="36"/>
  <c r="Q117" i="36"/>
  <c r="T117" i="36"/>
  <c r="U117" i="36"/>
  <c r="I118" i="36"/>
  <c r="K118" i="36"/>
  <c r="L118" i="36"/>
  <c r="Q118" i="36" s="1"/>
  <c r="T118" i="36"/>
  <c r="G119" i="36"/>
  <c r="H119" i="36"/>
  <c r="J119" i="36"/>
  <c r="M119" i="36"/>
  <c r="N119" i="36"/>
  <c r="O119" i="36"/>
  <c r="P119" i="36"/>
  <c r="R119" i="36"/>
  <c r="S119" i="36"/>
  <c r="V119" i="36"/>
  <c r="W119" i="36"/>
  <c r="X119" i="36"/>
  <c r="Y119" i="36"/>
  <c r="I120" i="36"/>
  <c r="K120" i="36"/>
  <c r="L120" i="36"/>
  <c r="U120" i="36" s="1"/>
  <c r="T120" i="36"/>
  <c r="I121" i="36"/>
  <c r="K121" i="36"/>
  <c r="Q121" i="36"/>
  <c r="T121" i="36"/>
  <c r="U121" i="36"/>
  <c r="I122" i="36"/>
  <c r="K122" i="36"/>
  <c r="L122" i="36"/>
  <c r="Q122" i="36" s="1"/>
  <c r="T122" i="36"/>
  <c r="T135" i="36"/>
  <c r="L135" i="36"/>
  <c r="Q135" i="36" s="1"/>
  <c r="K135" i="36"/>
  <c r="I135" i="36"/>
  <c r="T134" i="36"/>
  <c r="L134" i="36"/>
  <c r="U134" i="36" s="1"/>
  <c r="K134" i="36"/>
  <c r="I134" i="36"/>
  <c r="T133" i="36"/>
  <c r="L133" i="36"/>
  <c r="U133" i="36" s="1"/>
  <c r="K133" i="36"/>
  <c r="I133" i="36"/>
  <c r="AA132" i="36"/>
  <c r="Z132" i="36"/>
  <c r="Y132" i="36"/>
  <c r="X132" i="36"/>
  <c r="W132" i="36"/>
  <c r="V132" i="36"/>
  <c r="V254" i="36" s="1"/>
  <c r="S132" i="36"/>
  <c r="R132" i="36"/>
  <c r="P132" i="36"/>
  <c r="O132" i="36"/>
  <c r="N132" i="36"/>
  <c r="M132" i="36"/>
  <c r="J132" i="36"/>
  <c r="G132" i="36"/>
  <c r="G254" i="36" s="1"/>
  <c r="Z51" i="36"/>
  <c r="T6" i="36"/>
  <c r="L6" i="36"/>
  <c r="K6" i="36"/>
  <c r="I6" i="36"/>
  <c r="U5" i="36"/>
  <c r="T5" i="36"/>
  <c r="Q5" i="36"/>
  <c r="K5" i="36"/>
  <c r="I5" i="36"/>
  <c r="T4" i="36"/>
  <c r="L4" i="36"/>
  <c r="K4" i="36"/>
  <c r="I4" i="36"/>
  <c r="AD3" i="36"/>
  <c r="Y3" i="36"/>
  <c r="X3" i="36"/>
  <c r="W3" i="36"/>
  <c r="V3" i="36"/>
  <c r="S3" i="36"/>
  <c r="R3" i="36"/>
  <c r="P3" i="36"/>
  <c r="O3" i="36"/>
  <c r="O125" i="36" s="1"/>
  <c r="N3" i="36"/>
  <c r="M3" i="36"/>
  <c r="J3" i="36"/>
  <c r="H3" i="36"/>
  <c r="G3" i="36"/>
  <c r="AA3" i="13"/>
  <c r="T481" i="14"/>
  <c r="L481" i="14"/>
  <c r="K481" i="14"/>
  <c r="T674" i="14"/>
  <c r="L674" i="14"/>
  <c r="U674" i="14" s="1"/>
  <c r="K674" i="14"/>
  <c r="T673" i="14"/>
  <c r="L673" i="14"/>
  <c r="K673" i="14"/>
  <c r="T502" i="14"/>
  <c r="L502" i="14"/>
  <c r="K502" i="14"/>
  <c r="L824" i="14"/>
  <c r="I824" i="14" s="1"/>
  <c r="K824" i="14"/>
  <c r="T153" i="14"/>
  <c r="L153" i="14"/>
  <c r="K153" i="14"/>
  <c r="T554" i="14"/>
  <c r="L554" i="14"/>
  <c r="K554" i="14"/>
  <c r="T553" i="14"/>
  <c r="L553" i="14"/>
  <c r="K553" i="14"/>
  <c r="T552" i="14"/>
  <c r="L552" i="14"/>
  <c r="K552" i="14"/>
  <c r="T781" i="14"/>
  <c r="L781" i="14"/>
  <c r="K781" i="14"/>
  <c r="T744" i="14"/>
  <c r="L744" i="14"/>
  <c r="K744" i="14"/>
  <c r="T394" i="14"/>
  <c r="L394" i="14"/>
  <c r="K394" i="14"/>
  <c r="T393" i="14"/>
  <c r="L393" i="14"/>
  <c r="Q393" i="14" s="1"/>
  <c r="K393" i="14"/>
  <c r="T392" i="14"/>
  <c r="L392" i="14"/>
  <c r="K392" i="14"/>
  <c r="T384" i="14"/>
  <c r="L384" i="14"/>
  <c r="K384" i="14"/>
  <c r="G955" i="14"/>
  <c r="T958" i="14"/>
  <c r="L958" i="14"/>
  <c r="K958" i="14"/>
  <c r="T956" i="14"/>
  <c r="L956" i="14"/>
  <c r="K956" i="14"/>
  <c r="AA955" i="14"/>
  <c r="Z955" i="14"/>
  <c r="Y955" i="14"/>
  <c r="X955" i="14"/>
  <c r="W955" i="14"/>
  <c r="V955" i="14"/>
  <c r="S955" i="14"/>
  <c r="R955" i="14"/>
  <c r="P955" i="14"/>
  <c r="O955" i="14"/>
  <c r="N955" i="14"/>
  <c r="M955" i="14"/>
  <c r="J955" i="14"/>
  <c r="H955" i="14"/>
  <c r="H887" i="14"/>
  <c r="G887" i="14"/>
  <c r="T480" i="14"/>
  <c r="L480" i="14"/>
  <c r="K480" i="14"/>
  <c r="T482" i="13"/>
  <c r="L482" i="13"/>
  <c r="K482" i="13"/>
  <c r="T480" i="13"/>
  <c r="L480" i="13"/>
  <c r="K480" i="13"/>
  <c r="T481" i="13"/>
  <c r="L481" i="13"/>
  <c r="K481" i="13"/>
  <c r="T674" i="13"/>
  <c r="L674" i="13"/>
  <c r="K674" i="13"/>
  <c r="T673" i="13"/>
  <c r="L673" i="13"/>
  <c r="Q673" i="13" s="1"/>
  <c r="K673" i="13"/>
  <c r="T672" i="13"/>
  <c r="L672" i="13"/>
  <c r="K672" i="13"/>
  <c r="T500" i="13"/>
  <c r="L500" i="13"/>
  <c r="K500" i="13"/>
  <c r="T826" i="13"/>
  <c r="L826" i="13"/>
  <c r="K826" i="13"/>
  <c r="T154" i="14"/>
  <c r="L154" i="14"/>
  <c r="K154" i="14"/>
  <c r="T154" i="13"/>
  <c r="L154" i="13"/>
  <c r="K154" i="13"/>
  <c r="T153" i="13"/>
  <c r="L153" i="13"/>
  <c r="K153" i="13"/>
  <c r="T152" i="13"/>
  <c r="L152" i="13"/>
  <c r="K152" i="13"/>
  <c r="T554" i="13"/>
  <c r="L554" i="13"/>
  <c r="U554" i="13" s="1"/>
  <c r="K554" i="13"/>
  <c r="T553" i="13"/>
  <c r="L553" i="13"/>
  <c r="K553" i="13"/>
  <c r="T552" i="13"/>
  <c r="L552" i="13"/>
  <c r="K552" i="13"/>
  <c r="T782" i="13"/>
  <c r="L782" i="13"/>
  <c r="K782" i="13"/>
  <c r="T781" i="13"/>
  <c r="L781" i="13"/>
  <c r="K781" i="13"/>
  <c r="T932" i="13"/>
  <c r="L932" i="13"/>
  <c r="K932" i="13"/>
  <c r="Y743" i="13"/>
  <c r="X743" i="13"/>
  <c r="W743" i="13"/>
  <c r="V743" i="13"/>
  <c r="S743" i="13"/>
  <c r="R743" i="13"/>
  <c r="O743" i="13"/>
  <c r="M743" i="13"/>
  <c r="L743" i="13" s="1"/>
  <c r="H743" i="13"/>
  <c r="T746" i="13"/>
  <c r="L746" i="13"/>
  <c r="K746" i="13"/>
  <c r="T745" i="13"/>
  <c r="L745" i="13"/>
  <c r="K745" i="13"/>
  <c r="T394" i="13"/>
  <c r="L394" i="13"/>
  <c r="K394" i="13"/>
  <c r="T393" i="13"/>
  <c r="L393" i="13"/>
  <c r="K393" i="13"/>
  <c r="T386" i="13"/>
  <c r="L386" i="13"/>
  <c r="K386" i="13"/>
  <c r="T385" i="13"/>
  <c r="L385" i="13"/>
  <c r="K385" i="13"/>
  <c r="G955" i="13"/>
  <c r="Y955" i="13"/>
  <c r="X955" i="13"/>
  <c r="W955" i="13"/>
  <c r="V955" i="13"/>
  <c r="S955" i="13"/>
  <c r="R955" i="13"/>
  <c r="P955" i="13"/>
  <c r="O955" i="13"/>
  <c r="N955" i="13"/>
  <c r="M955" i="13"/>
  <c r="J955" i="13"/>
  <c r="H955" i="13"/>
  <c r="T958" i="13"/>
  <c r="L958" i="13"/>
  <c r="U958" i="13" s="1"/>
  <c r="K958" i="13"/>
  <c r="T957" i="13"/>
  <c r="L957" i="13"/>
  <c r="K957" i="13"/>
  <c r="T956" i="13"/>
  <c r="L956" i="13"/>
  <c r="Q956" i="13" s="1"/>
  <c r="K956" i="13"/>
  <c r="Y663" i="13"/>
  <c r="X663" i="13"/>
  <c r="W663" i="13"/>
  <c r="V663" i="13"/>
  <c r="S663" i="13"/>
  <c r="R663" i="13"/>
  <c r="O663" i="13"/>
  <c r="N663" i="13"/>
  <c r="M663" i="13"/>
  <c r="J663" i="13"/>
  <c r="H663" i="13"/>
  <c r="T666" i="13"/>
  <c r="L666" i="13"/>
  <c r="K666" i="13"/>
  <c r="T890" i="13"/>
  <c r="L890" i="13"/>
  <c r="K890" i="13"/>
  <c r="K21" i="35"/>
  <c r="L56" i="35"/>
  <c r="U56" i="35" s="1"/>
  <c r="L57" i="35"/>
  <c r="L58" i="35"/>
  <c r="L60" i="35"/>
  <c r="L61" i="35"/>
  <c r="L62" i="35"/>
  <c r="Q62" i="35" s="1"/>
  <c r="L64" i="35"/>
  <c r="U64" i="35" s="1"/>
  <c r="L65" i="35"/>
  <c r="Q65" i="35" s="1"/>
  <c r="L66" i="35"/>
  <c r="U66" i="35" s="1"/>
  <c r="L68" i="35"/>
  <c r="L69" i="35"/>
  <c r="L70" i="35"/>
  <c r="Q70" i="35" s="1"/>
  <c r="L72" i="35"/>
  <c r="L73" i="35"/>
  <c r="Q73" i="35" s="1"/>
  <c r="L74" i="35"/>
  <c r="U74" i="35" s="1"/>
  <c r="L76" i="35"/>
  <c r="Q76" i="35" s="1"/>
  <c r="L77" i="35"/>
  <c r="Q77" i="35" s="1"/>
  <c r="L78" i="35"/>
  <c r="U78" i="35" s="1"/>
  <c r="L80" i="35"/>
  <c r="L81" i="35"/>
  <c r="L82" i="35"/>
  <c r="L84" i="35"/>
  <c r="Q84" i="35" s="1"/>
  <c r="L85" i="35"/>
  <c r="Q85" i="35" s="1"/>
  <c r="L86" i="35"/>
  <c r="Q86" i="35" s="1"/>
  <c r="L88" i="35"/>
  <c r="U88" i="35" s="1"/>
  <c r="L89" i="35"/>
  <c r="L90" i="35"/>
  <c r="Q90" i="35" s="1"/>
  <c r="L92" i="35"/>
  <c r="L93" i="35"/>
  <c r="L94" i="35"/>
  <c r="Q94" i="35" s="1"/>
  <c r="L53" i="35"/>
  <c r="U53" i="35" s="1"/>
  <c r="L54" i="35"/>
  <c r="U54" i="35" s="1"/>
  <c r="L49" i="35"/>
  <c r="Q49" i="35" s="1"/>
  <c r="L50" i="35"/>
  <c r="L45" i="35"/>
  <c r="L46" i="35"/>
  <c r="L41" i="35"/>
  <c r="L42" i="35"/>
  <c r="L37" i="35"/>
  <c r="Q37" i="35" s="1"/>
  <c r="L38" i="35"/>
  <c r="Q38" i="35" s="1"/>
  <c r="L33" i="35"/>
  <c r="Q33" i="35" s="1"/>
  <c r="L34" i="35"/>
  <c r="L29" i="35"/>
  <c r="L30" i="35"/>
  <c r="L25" i="35"/>
  <c r="L26" i="35"/>
  <c r="Q26" i="35" s="1"/>
  <c r="L21" i="35"/>
  <c r="U21" i="35" s="1"/>
  <c r="L22" i="35"/>
  <c r="U22" i="35" s="1"/>
  <c r="L17" i="35"/>
  <c r="Q17" i="35" s="1"/>
  <c r="L18" i="35"/>
  <c r="L13" i="35"/>
  <c r="L14" i="35"/>
  <c r="Q14" i="35" s="1"/>
  <c r="L9" i="35"/>
  <c r="L10" i="35"/>
  <c r="Q10" i="35" s="1"/>
  <c r="L5" i="35"/>
  <c r="L6" i="35"/>
  <c r="L48" i="35"/>
  <c r="Q48" i="35" s="1"/>
  <c r="AD3" i="35"/>
  <c r="G108" i="35"/>
  <c r="H108" i="35"/>
  <c r="J108" i="35"/>
  <c r="K108" i="35" s="1"/>
  <c r="M108" i="35"/>
  <c r="N108" i="35"/>
  <c r="O108" i="35"/>
  <c r="P108" i="35"/>
  <c r="R108" i="35"/>
  <c r="S108" i="35"/>
  <c r="V108" i="35"/>
  <c r="W108" i="35"/>
  <c r="X108" i="35"/>
  <c r="Y108" i="35"/>
  <c r="Z108" i="35"/>
  <c r="AA108" i="35"/>
  <c r="I109" i="35"/>
  <c r="K109" i="35"/>
  <c r="L109" i="35"/>
  <c r="Q109" i="35" s="1"/>
  <c r="T109" i="35"/>
  <c r="I110" i="35"/>
  <c r="K110" i="35"/>
  <c r="L110" i="35"/>
  <c r="U110" i="35" s="1"/>
  <c r="T110" i="35"/>
  <c r="I111" i="35"/>
  <c r="K111" i="35"/>
  <c r="L111" i="35"/>
  <c r="Q111" i="35" s="1"/>
  <c r="T111" i="35"/>
  <c r="G112" i="35"/>
  <c r="H112" i="35"/>
  <c r="J112" i="35"/>
  <c r="M112" i="35"/>
  <c r="N112" i="35"/>
  <c r="O112" i="35"/>
  <c r="P112" i="35"/>
  <c r="R112" i="35"/>
  <c r="S112" i="35"/>
  <c r="V112" i="35"/>
  <c r="W112" i="35"/>
  <c r="X112" i="35"/>
  <c r="Y112" i="35"/>
  <c r="Z112" i="35"/>
  <c r="AA112" i="35"/>
  <c r="I113" i="35"/>
  <c r="K113" i="35"/>
  <c r="L113" i="35"/>
  <c r="U113" i="35" s="1"/>
  <c r="T113" i="35"/>
  <c r="I114" i="35"/>
  <c r="K114" i="35"/>
  <c r="L114" i="35"/>
  <c r="Q114" i="35" s="1"/>
  <c r="T114" i="35"/>
  <c r="U114" i="35"/>
  <c r="I115" i="35"/>
  <c r="K115" i="35"/>
  <c r="L115" i="35"/>
  <c r="Q115" i="35" s="1"/>
  <c r="T115" i="35"/>
  <c r="G116" i="35"/>
  <c r="H116" i="35"/>
  <c r="J116" i="35"/>
  <c r="M116" i="35"/>
  <c r="N116" i="35"/>
  <c r="O116" i="35"/>
  <c r="P116" i="35"/>
  <c r="R116" i="35"/>
  <c r="S116" i="35"/>
  <c r="V116" i="35"/>
  <c r="W116" i="35"/>
  <c r="X116" i="35"/>
  <c r="Y116" i="35"/>
  <c r="Z116" i="35"/>
  <c r="AA116" i="35"/>
  <c r="I117" i="35"/>
  <c r="K117" i="35"/>
  <c r="L117" i="35"/>
  <c r="U117" i="35" s="1"/>
  <c r="T117" i="35"/>
  <c r="I118" i="35"/>
  <c r="K118" i="35"/>
  <c r="L118" i="35"/>
  <c r="Q118" i="35" s="1"/>
  <c r="T118" i="35"/>
  <c r="I119" i="35"/>
  <c r="K119" i="35"/>
  <c r="L119" i="35"/>
  <c r="Q119" i="35" s="1"/>
  <c r="T119" i="35"/>
  <c r="G120" i="35"/>
  <c r="H120" i="35"/>
  <c r="J120" i="35"/>
  <c r="M120" i="35"/>
  <c r="N120" i="35"/>
  <c r="O120" i="35"/>
  <c r="P120" i="35"/>
  <c r="R120" i="35"/>
  <c r="S120" i="35"/>
  <c r="V120" i="35"/>
  <c r="W120" i="35"/>
  <c r="X120" i="35"/>
  <c r="Y120" i="35"/>
  <c r="Z120" i="35"/>
  <c r="AA120" i="35"/>
  <c r="I121" i="35"/>
  <c r="K121" i="35"/>
  <c r="L121" i="35"/>
  <c r="Q121" i="35" s="1"/>
  <c r="T121" i="35"/>
  <c r="I122" i="35"/>
  <c r="K122" i="35"/>
  <c r="L122" i="35"/>
  <c r="U122" i="35" s="1"/>
  <c r="T122" i="35"/>
  <c r="I123" i="35"/>
  <c r="K123" i="35"/>
  <c r="L123" i="35"/>
  <c r="Q123" i="35" s="1"/>
  <c r="T123" i="35"/>
  <c r="G124" i="35"/>
  <c r="H124" i="35"/>
  <c r="J124" i="35"/>
  <c r="M124" i="35"/>
  <c r="N124" i="35"/>
  <c r="O124" i="35"/>
  <c r="P124" i="35"/>
  <c r="R124" i="35"/>
  <c r="S124" i="35"/>
  <c r="V124" i="35"/>
  <c r="W124" i="35"/>
  <c r="X124" i="35"/>
  <c r="Y124" i="35"/>
  <c r="Z124" i="35"/>
  <c r="AA124" i="35"/>
  <c r="I125" i="35"/>
  <c r="K125" i="35"/>
  <c r="L125" i="35"/>
  <c r="Q125" i="35" s="1"/>
  <c r="T125" i="35"/>
  <c r="I126" i="35"/>
  <c r="K126" i="35"/>
  <c r="L126" i="35"/>
  <c r="Q126" i="35" s="1"/>
  <c r="T126" i="35"/>
  <c r="I127" i="35"/>
  <c r="K127" i="35"/>
  <c r="L127" i="35"/>
  <c r="Q127" i="35" s="1"/>
  <c r="T127" i="35"/>
  <c r="G128" i="35"/>
  <c r="H128" i="35"/>
  <c r="J128" i="35"/>
  <c r="M128" i="35"/>
  <c r="N128" i="35"/>
  <c r="O128" i="35"/>
  <c r="P128" i="35"/>
  <c r="R128" i="35"/>
  <c r="S128" i="35"/>
  <c r="V128" i="35"/>
  <c r="W128" i="35"/>
  <c r="X128" i="35"/>
  <c r="Y128" i="35"/>
  <c r="Z128" i="35"/>
  <c r="AA128" i="35"/>
  <c r="I129" i="35"/>
  <c r="K129" i="35"/>
  <c r="L129" i="35"/>
  <c r="Q129" i="35" s="1"/>
  <c r="T129" i="35"/>
  <c r="I130" i="35"/>
  <c r="K130" i="35"/>
  <c r="L130" i="35"/>
  <c r="Q130" i="35" s="1"/>
  <c r="T130" i="35"/>
  <c r="I131" i="35"/>
  <c r="K131" i="35"/>
  <c r="L131" i="35"/>
  <c r="U131" i="35" s="1"/>
  <c r="T131" i="35"/>
  <c r="G132" i="35"/>
  <c r="H132" i="35"/>
  <c r="J132" i="35"/>
  <c r="M132" i="35"/>
  <c r="N132" i="35"/>
  <c r="O132" i="35"/>
  <c r="P132" i="35"/>
  <c r="R132" i="35"/>
  <c r="S132" i="35"/>
  <c r="V132" i="35"/>
  <c r="W132" i="35"/>
  <c r="X132" i="35"/>
  <c r="Y132" i="35"/>
  <c r="Z132" i="35"/>
  <c r="AA132" i="35"/>
  <c r="I133" i="35"/>
  <c r="K133" i="35"/>
  <c r="L133" i="35"/>
  <c r="Q133" i="35" s="1"/>
  <c r="T133" i="35"/>
  <c r="I134" i="35"/>
  <c r="K134" i="35"/>
  <c r="L134" i="35"/>
  <c r="Q134" i="35" s="1"/>
  <c r="T134" i="35"/>
  <c r="I135" i="35"/>
  <c r="K135" i="35"/>
  <c r="L135" i="35"/>
  <c r="U135" i="35" s="1"/>
  <c r="T135" i="35"/>
  <c r="G136" i="35"/>
  <c r="H136" i="35"/>
  <c r="J136" i="35"/>
  <c r="M136" i="35"/>
  <c r="N136" i="35"/>
  <c r="O136" i="35"/>
  <c r="P136" i="35"/>
  <c r="R136" i="35"/>
  <c r="S136" i="35"/>
  <c r="V136" i="35"/>
  <c r="W136" i="35"/>
  <c r="X136" i="35"/>
  <c r="Y136" i="35"/>
  <c r="Z136" i="35"/>
  <c r="AA136" i="35"/>
  <c r="I137" i="35"/>
  <c r="K137" i="35"/>
  <c r="L137" i="35"/>
  <c r="Q137" i="35" s="1"/>
  <c r="T137" i="35"/>
  <c r="I138" i="35"/>
  <c r="K138" i="35"/>
  <c r="L138" i="35"/>
  <c r="U138" i="35" s="1"/>
  <c r="T138" i="35"/>
  <c r="I139" i="35"/>
  <c r="K139" i="35"/>
  <c r="L139" i="35"/>
  <c r="Q139" i="35" s="1"/>
  <c r="T139" i="35"/>
  <c r="G140" i="35"/>
  <c r="H140" i="35"/>
  <c r="J140" i="35"/>
  <c r="M140" i="35"/>
  <c r="N140" i="35"/>
  <c r="O140" i="35"/>
  <c r="P140" i="35"/>
  <c r="R140" i="35"/>
  <c r="S140" i="35"/>
  <c r="V140" i="35"/>
  <c r="W140" i="35"/>
  <c r="X140" i="35"/>
  <c r="Y140" i="35"/>
  <c r="Z140" i="35"/>
  <c r="AA140" i="35"/>
  <c r="I141" i="35"/>
  <c r="K141" i="35"/>
  <c r="L141" i="35"/>
  <c r="Q141" i="35" s="1"/>
  <c r="T141" i="35"/>
  <c r="I142" i="35"/>
  <c r="K142" i="35"/>
  <c r="L142" i="35"/>
  <c r="U142" i="35" s="1"/>
  <c r="T142" i="35"/>
  <c r="I143" i="35"/>
  <c r="K143" i="35"/>
  <c r="L143" i="35"/>
  <c r="U143" i="35" s="1"/>
  <c r="T143" i="35"/>
  <c r="G144" i="35"/>
  <c r="H144" i="35"/>
  <c r="J144" i="35"/>
  <c r="M144" i="35"/>
  <c r="N144" i="35"/>
  <c r="O144" i="35"/>
  <c r="P144" i="35"/>
  <c r="R144" i="35"/>
  <c r="S144" i="35"/>
  <c r="V144" i="35"/>
  <c r="W144" i="35"/>
  <c r="X144" i="35"/>
  <c r="Y144" i="35"/>
  <c r="Z144" i="35"/>
  <c r="AA144" i="35"/>
  <c r="I145" i="35"/>
  <c r="K145" i="35"/>
  <c r="L145" i="35"/>
  <c r="U145" i="35" s="1"/>
  <c r="T145" i="35"/>
  <c r="I146" i="35"/>
  <c r="K146" i="35"/>
  <c r="L146" i="35"/>
  <c r="Q146" i="35" s="1"/>
  <c r="T146" i="35"/>
  <c r="I147" i="35"/>
  <c r="K147" i="35"/>
  <c r="L147" i="35"/>
  <c r="Q147" i="35" s="1"/>
  <c r="T147" i="35"/>
  <c r="G148" i="35"/>
  <c r="H148" i="35"/>
  <c r="J148" i="35"/>
  <c r="M148" i="35"/>
  <c r="N148" i="35"/>
  <c r="O148" i="35"/>
  <c r="P148" i="35"/>
  <c r="R148" i="35"/>
  <c r="S148" i="35"/>
  <c r="V148" i="35"/>
  <c r="W148" i="35"/>
  <c r="X148" i="35"/>
  <c r="Y148" i="35"/>
  <c r="Z148" i="35"/>
  <c r="AA148" i="35"/>
  <c r="I149" i="35"/>
  <c r="K149" i="35"/>
  <c r="L149" i="35"/>
  <c r="U149" i="35" s="1"/>
  <c r="T149" i="35"/>
  <c r="I150" i="35"/>
  <c r="K150" i="35"/>
  <c r="L150" i="35"/>
  <c r="Q150" i="35" s="1"/>
  <c r="T150" i="35"/>
  <c r="I151" i="35"/>
  <c r="K151" i="35"/>
  <c r="L151" i="35"/>
  <c r="Q151" i="35" s="1"/>
  <c r="T151" i="35"/>
  <c r="G152" i="35"/>
  <c r="H152" i="35"/>
  <c r="J152" i="35"/>
  <c r="M152" i="35"/>
  <c r="N152" i="35"/>
  <c r="O152" i="35"/>
  <c r="P152" i="35"/>
  <c r="R152" i="35"/>
  <c r="S152" i="35"/>
  <c r="V152" i="35"/>
  <c r="W152" i="35"/>
  <c r="X152" i="35"/>
  <c r="Y152" i="35"/>
  <c r="Z152" i="35"/>
  <c r="AA152" i="35"/>
  <c r="I153" i="35"/>
  <c r="K153" i="35"/>
  <c r="L153" i="35"/>
  <c r="U153" i="35" s="1"/>
  <c r="T153" i="35"/>
  <c r="I154" i="35"/>
  <c r="K154" i="35"/>
  <c r="L154" i="35"/>
  <c r="Q154" i="35" s="1"/>
  <c r="T154" i="35"/>
  <c r="I155" i="35"/>
  <c r="K155" i="35"/>
  <c r="L155" i="35"/>
  <c r="Q155" i="35" s="1"/>
  <c r="T155" i="35"/>
  <c r="G156" i="35"/>
  <c r="H156" i="35"/>
  <c r="J156" i="35"/>
  <c r="M156" i="35"/>
  <c r="N156" i="35"/>
  <c r="O156" i="35"/>
  <c r="P156" i="35"/>
  <c r="R156" i="35"/>
  <c r="S156" i="35"/>
  <c r="V156" i="35"/>
  <c r="W156" i="35"/>
  <c r="X156" i="35"/>
  <c r="Y156" i="35"/>
  <c r="Z156" i="35"/>
  <c r="AA156" i="35"/>
  <c r="I157" i="35"/>
  <c r="K157" i="35"/>
  <c r="L157" i="35"/>
  <c r="Q157" i="35" s="1"/>
  <c r="T157" i="35"/>
  <c r="I158" i="35"/>
  <c r="K158" i="35"/>
  <c r="L158" i="35"/>
  <c r="Q158" i="35" s="1"/>
  <c r="T158" i="35"/>
  <c r="I159" i="35"/>
  <c r="K159" i="35"/>
  <c r="L159" i="35"/>
  <c r="Q159" i="35" s="1"/>
  <c r="T159" i="35"/>
  <c r="G160" i="35"/>
  <c r="H160" i="35"/>
  <c r="J160" i="35"/>
  <c r="M160" i="35"/>
  <c r="L160" i="35" s="1"/>
  <c r="N160" i="35"/>
  <c r="O160" i="35"/>
  <c r="P160" i="35"/>
  <c r="R160" i="35"/>
  <c r="S160" i="35"/>
  <c r="V160" i="35"/>
  <c r="W160" i="35"/>
  <c r="X160" i="35"/>
  <c r="Y160" i="35"/>
  <c r="Z160" i="35"/>
  <c r="AA160" i="35"/>
  <c r="I161" i="35"/>
  <c r="K161" i="35"/>
  <c r="L161" i="35"/>
  <c r="Q161" i="35" s="1"/>
  <c r="T161" i="35"/>
  <c r="U161" i="35"/>
  <c r="I162" i="35"/>
  <c r="K162" i="35"/>
  <c r="L162" i="35"/>
  <c r="Q162" i="35" s="1"/>
  <c r="T162" i="35"/>
  <c r="I163" i="35"/>
  <c r="K163" i="35"/>
  <c r="L163" i="35"/>
  <c r="U163" i="35" s="1"/>
  <c r="T163" i="35"/>
  <c r="G164" i="35"/>
  <c r="H164" i="35"/>
  <c r="J164" i="35"/>
  <c r="M164" i="35"/>
  <c r="N164" i="35"/>
  <c r="O164" i="35"/>
  <c r="P164" i="35"/>
  <c r="R164" i="35"/>
  <c r="S164" i="35"/>
  <c r="V164" i="35"/>
  <c r="W164" i="35"/>
  <c r="X164" i="35"/>
  <c r="Y164" i="35"/>
  <c r="Z164" i="35"/>
  <c r="AA164" i="35"/>
  <c r="I165" i="35"/>
  <c r="K165" i="35"/>
  <c r="L165" i="35"/>
  <c r="Q165" i="35" s="1"/>
  <c r="T165" i="35"/>
  <c r="I166" i="35"/>
  <c r="K166" i="35"/>
  <c r="L166" i="35"/>
  <c r="Q166" i="35" s="1"/>
  <c r="T166" i="35"/>
  <c r="I167" i="35"/>
  <c r="K167" i="35"/>
  <c r="L167" i="35"/>
  <c r="U167" i="35" s="1"/>
  <c r="T167" i="35"/>
  <c r="G168" i="35"/>
  <c r="H168" i="35"/>
  <c r="J168" i="35"/>
  <c r="M168" i="35"/>
  <c r="N168" i="35"/>
  <c r="O168" i="35"/>
  <c r="P168" i="35"/>
  <c r="R168" i="35"/>
  <c r="S168" i="35"/>
  <c r="V168" i="35"/>
  <c r="W168" i="35"/>
  <c r="X168" i="35"/>
  <c r="Y168" i="35"/>
  <c r="Z168" i="35"/>
  <c r="AA168" i="35"/>
  <c r="I169" i="35"/>
  <c r="K169" i="35"/>
  <c r="L169" i="35"/>
  <c r="Q169" i="35" s="1"/>
  <c r="T169" i="35"/>
  <c r="I170" i="35"/>
  <c r="K170" i="35"/>
  <c r="L170" i="35"/>
  <c r="U170" i="35" s="1"/>
  <c r="T170" i="35"/>
  <c r="I171" i="35"/>
  <c r="K171" i="35"/>
  <c r="L171" i="35"/>
  <c r="Q171" i="35" s="1"/>
  <c r="T171" i="35"/>
  <c r="G172" i="35"/>
  <c r="H172" i="35"/>
  <c r="J172" i="35"/>
  <c r="M172" i="35"/>
  <c r="N172" i="35"/>
  <c r="O172" i="35"/>
  <c r="P172" i="35"/>
  <c r="R172" i="35"/>
  <c r="S172" i="35"/>
  <c r="V172" i="35"/>
  <c r="W172" i="35"/>
  <c r="X172" i="35"/>
  <c r="Y172" i="35"/>
  <c r="Z172" i="35"/>
  <c r="AA172" i="35"/>
  <c r="I173" i="35"/>
  <c r="K173" i="35"/>
  <c r="L173" i="35"/>
  <c r="Q173" i="35" s="1"/>
  <c r="T173" i="35"/>
  <c r="I174" i="35"/>
  <c r="K174" i="35"/>
  <c r="L174" i="35"/>
  <c r="U174" i="35" s="1"/>
  <c r="T174" i="35"/>
  <c r="I175" i="35"/>
  <c r="K175" i="35"/>
  <c r="L175" i="35"/>
  <c r="Q175" i="35" s="1"/>
  <c r="T175" i="35"/>
  <c r="G176" i="35"/>
  <c r="H176" i="35"/>
  <c r="J176" i="35"/>
  <c r="M176" i="35"/>
  <c r="N176" i="35"/>
  <c r="O176" i="35"/>
  <c r="P176" i="35"/>
  <c r="R176" i="35"/>
  <c r="S176" i="35"/>
  <c r="V176" i="35"/>
  <c r="W176" i="35"/>
  <c r="X176" i="35"/>
  <c r="Y176" i="35"/>
  <c r="Z176" i="35"/>
  <c r="AA176" i="35"/>
  <c r="I177" i="35"/>
  <c r="K177" i="35"/>
  <c r="L177" i="35"/>
  <c r="U177" i="35" s="1"/>
  <c r="T177" i="35"/>
  <c r="I178" i="35"/>
  <c r="K178" i="35"/>
  <c r="L178" i="35"/>
  <c r="U178" i="35" s="1"/>
  <c r="T178" i="35"/>
  <c r="I179" i="35"/>
  <c r="K179" i="35"/>
  <c r="L179" i="35"/>
  <c r="Q179" i="35" s="1"/>
  <c r="T179" i="35"/>
  <c r="G180" i="35"/>
  <c r="H180" i="35"/>
  <c r="J180" i="35"/>
  <c r="M180" i="35"/>
  <c r="N180" i="35"/>
  <c r="O180" i="35"/>
  <c r="P180" i="35"/>
  <c r="R180" i="35"/>
  <c r="S180" i="35"/>
  <c r="V180" i="35"/>
  <c r="W180" i="35"/>
  <c r="X180" i="35"/>
  <c r="Y180" i="35"/>
  <c r="Z180" i="35"/>
  <c r="AA180" i="35"/>
  <c r="I181" i="35"/>
  <c r="K181" i="35"/>
  <c r="L181" i="35"/>
  <c r="U181" i="35" s="1"/>
  <c r="T181" i="35"/>
  <c r="I182" i="35"/>
  <c r="K182" i="35"/>
  <c r="L182" i="35"/>
  <c r="Q182" i="35" s="1"/>
  <c r="T182" i="35"/>
  <c r="I183" i="35"/>
  <c r="K183" i="35"/>
  <c r="L183" i="35"/>
  <c r="Q183" i="35" s="1"/>
  <c r="T183" i="35"/>
  <c r="G184" i="35"/>
  <c r="H184" i="35"/>
  <c r="J184" i="35"/>
  <c r="M184" i="35"/>
  <c r="N184" i="35"/>
  <c r="O184" i="35"/>
  <c r="P184" i="35"/>
  <c r="R184" i="35"/>
  <c r="S184" i="35"/>
  <c r="V184" i="35"/>
  <c r="W184" i="35"/>
  <c r="X184" i="35"/>
  <c r="Y184" i="35"/>
  <c r="Z184" i="35"/>
  <c r="AA184" i="35"/>
  <c r="I185" i="35"/>
  <c r="K185" i="35"/>
  <c r="L185" i="35"/>
  <c r="U185" i="35" s="1"/>
  <c r="T185" i="35"/>
  <c r="I186" i="35"/>
  <c r="K186" i="35"/>
  <c r="L186" i="35"/>
  <c r="Q186" i="35" s="1"/>
  <c r="T186" i="35"/>
  <c r="I187" i="35"/>
  <c r="K187" i="35"/>
  <c r="L187" i="35"/>
  <c r="Q187" i="35" s="1"/>
  <c r="T187" i="35"/>
  <c r="G188" i="35"/>
  <c r="H188" i="35"/>
  <c r="J188" i="35"/>
  <c r="M188" i="35"/>
  <c r="N188" i="35"/>
  <c r="O188" i="35"/>
  <c r="P188" i="35"/>
  <c r="R188" i="35"/>
  <c r="S188" i="35"/>
  <c r="V188" i="35"/>
  <c r="W188" i="35"/>
  <c r="X188" i="35"/>
  <c r="Y188" i="35"/>
  <c r="Z188" i="35"/>
  <c r="AA188" i="35"/>
  <c r="I189" i="35"/>
  <c r="K189" i="35"/>
  <c r="L189" i="35"/>
  <c r="Q189" i="35" s="1"/>
  <c r="T189" i="35"/>
  <c r="I190" i="35"/>
  <c r="K190" i="35"/>
  <c r="L190" i="35"/>
  <c r="Q190" i="35" s="1"/>
  <c r="T190" i="35"/>
  <c r="I191" i="35"/>
  <c r="K191" i="35"/>
  <c r="L191" i="35"/>
  <c r="Q191" i="35" s="1"/>
  <c r="T191" i="35"/>
  <c r="G192" i="35"/>
  <c r="H192" i="35"/>
  <c r="J192" i="35"/>
  <c r="M192" i="35"/>
  <c r="N192" i="35"/>
  <c r="O192" i="35"/>
  <c r="P192" i="35"/>
  <c r="R192" i="35"/>
  <c r="S192" i="35"/>
  <c r="V192" i="35"/>
  <c r="W192" i="35"/>
  <c r="X192" i="35"/>
  <c r="Y192" i="35"/>
  <c r="Z192" i="35"/>
  <c r="AA192" i="35"/>
  <c r="I193" i="35"/>
  <c r="K193" i="35"/>
  <c r="L193" i="35"/>
  <c r="Q193" i="35" s="1"/>
  <c r="T193" i="35"/>
  <c r="I194" i="35"/>
  <c r="K194" i="35"/>
  <c r="L194" i="35"/>
  <c r="Q194" i="35" s="1"/>
  <c r="T194" i="35"/>
  <c r="I195" i="35"/>
  <c r="K195" i="35"/>
  <c r="L195" i="35"/>
  <c r="U195" i="35" s="1"/>
  <c r="T195" i="35"/>
  <c r="H104" i="35"/>
  <c r="G7" i="35"/>
  <c r="H7" i="35"/>
  <c r="Z7" i="35" s="1"/>
  <c r="J7" i="35"/>
  <c r="M7" i="35"/>
  <c r="N7" i="35"/>
  <c r="O7" i="35"/>
  <c r="P7" i="35"/>
  <c r="R7" i="35"/>
  <c r="S7" i="35"/>
  <c r="V7" i="35"/>
  <c r="W7" i="35"/>
  <c r="X7" i="35"/>
  <c r="Y7" i="35"/>
  <c r="I8" i="35"/>
  <c r="K8" i="35"/>
  <c r="L8" i="35"/>
  <c r="U8" i="35" s="1"/>
  <c r="T8" i="35"/>
  <c r="I9" i="35"/>
  <c r="K9" i="35"/>
  <c r="Q9" i="35"/>
  <c r="T9" i="35"/>
  <c r="U9" i="35"/>
  <c r="I10" i="35"/>
  <c r="K10" i="35"/>
  <c r="T10" i="35"/>
  <c r="G11" i="35"/>
  <c r="H11" i="35"/>
  <c r="Z11" i="35" s="1"/>
  <c r="J11" i="35"/>
  <c r="M11" i="35"/>
  <c r="N11" i="35"/>
  <c r="O11" i="35"/>
  <c r="P11" i="35"/>
  <c r="R11" i="35"/>
  <c r="S11" i="35"/>
  <c r="V11" i="35"/>
  <c r="W11" i="35"/>
  <c r="X11" i="35"/>
  <c r="Y11" i="35"/>
  <c r="I12" i="35"/>
  <c r="K12" i="35"/>
  <c r="L12" i="35"/>
  <c r="Q12" i="35" s="1"/>
  <c r="T12" i="35"/>
  <c r="I13" i="35"/>
  <c r="K13" i="35"/>
  <c r="Q13" i="35"/>
  <c r="T13" i="35"/>
  <c r="U13" i="35"/>
  <c r="I14" i="35"/>
  <c r="K14" i="35"/>
  <c r="T14" i="35"/>
  <c r="G15" i="35"/>
  <c r="H15" i="35"/>
  <c r="J15" i="35"/>
  <c r="M15" i="35"/>
  <c r="N15" i="35"/>
  <c r="O15" i="35"/>
  <c r="P15" i="35"/>
  <c r="R15" i="35"/>
  <c r="S15" i="35"/>
  <c r="V15" i="35"/>
  <c r="W15" i="35"/>
  <c r="X15" i="35"/>
  <c r="Y15" i="35"/>
  <c r="I16" i="35"/>
  <c r="K16" i="35"/>
  <c r="L16" i="35"/>
  <c r="U16" i="35" s="1"/>
  <c r="T16" i="35"/>
  <c r="I17" i="35"/>
  <c r="K17" i="35"/>
  <c r="T17" i="35"/>
  <c r="I18" i="35"/>
  <c r="K18" i="35"/>
  <c r="Q18" i="35"/>
  <c r="T18" i="35"/>
  <c r="U18" i="35"/>
  <c r="G19" i="35"/>
  <c r="H19" i="35"/>
  <c r="J19" i="35"/>
  <c r="M19" i="35"/>
  <c r="N19" i="35"/>
  <c r="O19" i="35"/>
  <c r="P19" i="35"/>
  <c r="R19" i="35"/>
  <c r="S19" i="35"/>
  <c r="V19" i="35"/>
  <c r="W19" i="35"/>
  <c r="X19" i="35"/>
  <c r="Y19" i="35"/>
  <c r="I20" i="35"/>
  <c r="K20" i="35"/>
  <c r="L20" i="35"/>
  <c r="Q20" i="35" s="1"/>
  <c r="T20" i="35"/>
  <c r="U20" i="35"/>
  <c r="I21" i="35"/>
  <c r="T21" i="35"/>
  <c r="I22" i="35"/>
  <c r="K22" i="35"/>
  <c r="T22" i="35"/>
  <c r="G23" i="35"/>
  <c r="H23" i="35"/>
  <c r="J23" i="35"/>
  <c r="M23" i="35"/>
  <c r="N23" i="35"/>
  <c r="O23" i="35"/>
  <c r="P23" i="35"/>
  <c r="R23" i="35"/>
  <c r="S23" i="35"/>
  <c r="V23" i="35"/>
  <c r="W23" i="35"/>
  <c r="X23" i="35"/>
  <c r="Y23" i="35"/>
  <c r="I24" i="35"/>
  <c r="K24" i="35"/>
  <c r="L24" i="35"/>
  <c r="U24" i="35" s="1"/>
  <c r="T24" i="35"/>
  <c r="I25" i="35"/>
  <c r="K25" i="35"/>
  <c r="Q25" i="35"/>
  <c r="T25" i="35"/>
  <c r="U25" i="35"/>
  <c r="I26" i="35"/>
  <c r="K26" i="35"/>
  <c r="T26" i="35"/>
  <c r="U26" i="35"/>
  <c r="G27" i="35"/>
  <c r="H27" i="35"/>
  <c r="J27" i="35"/>
  <c r="M27" i="35"/>
  <c r="N27" i="35"/>
  <c r="O27" i="35"/>
  <c r="P27" i="35"/>
  <c r="R27" i="35"/>
  <c r="S27" i="35"/>
  <c r="V27" i="35"/>
  <c r="W27" i="35"/>
  <c r="X27" i="35"/>
  <c r="Y27" i="35"/>
  <c r="I28" i="35"/>
  <c r="K28" i="35"/>
  <c r="L28" i="35"/>
  <c r="U28" i="35" s="1"/>
  <c r="T28" i="35"/>
  <c r="I29" i="35"/>
  <c r="K29" i="35"/>
  <c r="Q29" i="35"/>
  <c r="T29" i="35"/>
  <c r="U29" i="35"/>
  <c r="I30" i="35"/>
  <c r="K30" i="35"/>
  <c r="U30" i="35"/>
  <c r="Q30" i="35"/>
  <c r="T30" i="35"/>
  <c r="G31" i="35"/>
  <c r="H31" i="35"/>
  <c r="Z31" i="35" s="1"/>
  <c r="J31" i="35"/>
  <c r="M31" i="35"/>
  <c r="N31" i="35"/>
  <c r="O31" i="35"/>
  <c r="P31" i="35"/>
  <c r="R31" i="35"/>
  <c r="S31" i="35"/>
  <c r="V31" i="35"/>
  <c r="W31" i="35"/>
  <c r="X31" i="35"/>
  <c r="Y31" i="35"/>
  <c r="I32" i="35"/>
  <c r="K32" i="35"/>
  <c r="L32" i="35"/>
  <c r="U32" i="35" s="1"/>
  <c r="T32" i="35"/>
  <c r="I33" i="35"/>
  <c r="K33" i="35"/>
  <c r="T33" i="35"/>
  <c r="I34" i="35"/>
  <c r="K34" i="35"/>
  <c r="Q34" i="35"/>
  <c r="T34" i="35"/>
  <c r="U34" i="35"/>
  <c r="G35" i="35"/>
  <c r="H35" i="35"/>
  <c r="J35" i="35"/>
  <c r="M35" i="35"/>
  <c r="N35" i="35"/>
  <c r="O35" i="35"/>
  <c r="P35" i="35"/>
  <c r="R35" i="35"/>
  <c r="S35" i="35"/>
  <c r="V35" i="35"/>
  <c r="W35" i="35"/>
  <c r="X35" i="35"/>
  <c r="Y35" i="35"/>
  <c r="I36" i="35"/>
  <c r="K36" i="35"/>
  <c r="L36" i="35"/>
  <c r="Q36" i="35" s="1"/>
  <c r="T36" i="35"/>
  <c r="I37" i="35"/>
  <c r="K37" i="35"/>
  <c r="T37" i="35"/>
  <c r="U37" i="35"/>
  <c r="I38" i="35"/>
  <c r="K38" i="35"/>
  <c r="T38" i="35"/>
  <c r="G39" i="35"/>
  <c r="H39" i="35"/>
  <c r="J39" i="35"/>
  <c r="M39" i="35"/>
  <c r="N39" i="35"/>
  <c r="O39" i="35"/>
  <c r="P39" i="35"/>
  <c r="R39" i="35"/>
  <c r="S39" i="35"/>
  <c r="V39" i="35"/>
  <c r="W39" i="35"/>
  <c r="X39" i="35"/>
  <c r="Y39" i="35"/>
  <c r="I40" i="35"/>
  <c r="K40" i="35"/>
  <c r="L40" i="35"/>
  <c r="U40" i="35" s="1"/>
  <c r="T40" i="35"/>
  <c r="I41" i="35"/>
  <c r="K41" i="35"/>
  <c r="Q41" i="35"/>
  <c r="T41" i="35"/>
  <c r="U41" i="35"/>
  <c r="I42" i="35"/>
  <c r="K42" i="35"/>
  <c r="Q42" i="35"/>
  <c r="T42" i="35"/>
  <c r="G43" i="35"/>
  <c r="H43" i="35"/>
  <c r="J43" i="35"/>
  <c r="M43" i="35"/>
  <c r="N43" i="35"/>
  <c r="O43" i="35"/>
  <c r="P43" i="35"/>
  <c r="R43" i="35"/>
  <c r="S43" i="35"/>
  <c r="V43" i="35"/>
  <c r="W43" i="35"/>
  <c r="X43" i="35"/>
  <c r="Y43" i="35"/>
  <c r="I44" i="35"/>
  <c r="K44" i="35"/>
  <c r="L44" i="35"/>
  <c r="Q44" i="35" s="1"/>
  <c r="T44" i="35"/>
  <c r="I45" i="35"/>
  <c r="K45" i="35"/>
  <c r="Q45" i="35"/>
  <c r="T45" i="35"/>
  <c r="U45" i="35"/>
  <c r="I46" i="35"/>
  <c r="K46" i="35"/>
  <c r="Q46" i="35"/>
  <c r="T46" i="35"/>
  <c r="U46" i="35"/>
  <c r="G47" i="35"/>
  <c r="H47" i="35"/>
  <c r="J47" i="35"/>
  <c r="M47" i="35"/>
  <c r="N47" i="35"/>
  <c r="O47" i="35"/>
  <c r="P47" i="35"/>
  <c r="R47" i="35"/>
  <c r="S47" i="35"/>
  <c r="V47" i="35"/>
  <c r="W47" i="35"/>
  <c r="X47" i="35"/>
  <c r="Y47" i="35"/>
  <c r="I48" i="35"/>
  <c r="K48" i="35"/>
  <c r="U48" i="35"/>
  <c r="T48" i="35"/>
  <c r="I49" i="35"/>
  <c r="K49" i="35"/>
  <c r="T49" i="35"/>
  <c r="I50" i="35"/>
  <c r="K50" i="35"/>
  <c r="Q50" i="35"/>
  <c r="T50" i="35"/>
  <c r="U50" i="35"/>
  <c r="G51" i="35"/>
  <c r="H51" i="35"/>
  <c r="J51" i="35"/>
  <c r="M51" i="35"/>
  <c r="N51" i="35"/>
  <c r="O51" i="35"/>
  <c r="P51" i="35"/>
  <c r="R51" i="35"/>
  <c r="S51" i="35"/>
  <c r="V51" i="35"/>
  <c r="W51" i="35"/>
  <c r="X51" i="35"/>
  <c r="Y51" i="35"/>
  <c r="I52" i="35"/>
  <c r="K52" i="35"/>
  <c r="L52" i="35"/>
  <c r="U52" i="35" s="1"/>
  <c r="T52" i="35"/>
  <c r="I53" i="35"/>
  <c r="K53" i="35"/>
  <c r="T53" i="35"/>
  <c r="I54" i="35"/>
  <c r="K54" i="35"/>
  <c r="T54" i="35"/>
  <c r="G55" i="35"/>
  <c r="H55" i="35"/>
  <c r="J55" i="35"/>
  <c r="M55" i="35"/>
  <c r="N55" i="35"/>
  <c r="O55" i="35"/>
  <c r="P55" i="35"/>
  <c r="R55" i="35"/>
  <c r="S55" i="35"/>
  <c r="V55" i="35"/>
  <c r="W55" i="35"/>
  <c r="X55" i="35"/>
  <c r="Y55" i="35"/>
  <c r="I56" i="35"/>
  <c r="K56" i="35"/>
  <c r="T56" i="35"/>
  <c r="I57" i="35"/>
  <c r="K57" i="35"/>
  <c r="Q57" i="35"/>
  <c r="T57" i="35"/>
  <c r="U57" i="35"/>
  <c r="I58" i="35"/>
  <c r="K58" i="35"/>
  <c r="Q58" i="35"/>
  <c r="T58" i="35"/>
  <c r="U58" i="35"/>
  <c r="G59" i="35"/>
  <c r="H59" i="35"/>
  <c r="Z59" i="35" s="1"/>
  <c r="J59" i="35"/>
  <c r="M59" i="35"/>
  <c r="N59" i="35"/>
  <c r="O59" i="35"/>
  <c r="P59" i="35"/>
  <c r="R59" i="35"/>
  <c r="S59" i="35"/>
  <c r="V59" i="35"/>
  <c r="W59" i="35"/>
  <c r="X59" i="35"/>
  <c r="Y59" i="35"/>
  <c r="I60" i="35"/>
  <c r="K60" i="35"/>
  <c r="Q60" i="35"/>
  <c r="T60" i="35"/>
  <c r="U60" i="35"/>
  <c r="I61" i="35"/>
  <c r="K61" i="35"/>
  <c r="Q61" i="35"/>
  <c r="T61" i="35"/>
  <c r="U61" i="35"/>
  <c r="I62" i="35"/>
  <c r="K62" i="35"/>
  <c r="T62" i="35"/>
  <c r="G63" i="35"/>
  <c r="H63" i="35"/>
  <c r="J63" i="35"/>
  <c r="M63" i="35"/>
  <c r="N63" i="35"/>
  <c r="O63" i="35"/>
  <c r="P63" i="35"/>
  <c r="R63" i="35"/>
  <c r="S63" i="35"/>
  <c r="V63" i="35"/>
  <c r="W63" i="35"/>
  <c r="X63" i="35"/>
  <c r="Y63" i="35"/>
  <c r="I64" i="35"/>
  <c r="K64" i="35"/>
  <c r="T64" i="35"/>
  <c r="I65" i="35"/>
  <c r="K65" i="35"/>
  <c r="T65" i="35"/>
  <c r="I66" i="35"/>
  <c r="K66" i="35"/>
  <c r="T66" i="35"/>
  <c r="G67" i="35"/>
  <c r="H67" i="35"/>
  <c r="Z67" i="35" s="1"/>
  <c r="J67" i="35"/>
  <c r="M67" i="35"/>
  <c r="N67" i="35"/>
  <c r="L67" i="35" s="1"/>
  <c r="O67" i="35"/>
  <c r="P67" i="35"/>
  <c r="R67" i="35"/>
  <c r="S67" i="35"/>
  <c r="V67" i="35"/>
  <c r="W67" i="35"/>
  <c r="X67" i="35"/>
  <c r="Y67" i="35"/>
  <c r="I68" i="35"/>
  <c r="K68" i="35"/>
  <c r="Q68" i="35"/>
  <c r="T68" i="35"/>
  <c r="U68" i="35"/>
  <c r="I69" i="35"/>
  <c r="K69" i="35"/>
  <c r="Q69" i="35"/>
  <c r="T69" i="35"/>
  <c r="U69" i="35"/>
  <c r="I70" i="35"/>
  <c r="K70" i="35"/>
  <c r="T70" i="35"/>
  <c r="G71" i="35"/>
  <c r="H71" i="35"/>
  <c r="J71" i="35"/>
  <c r="M71" i="35"/>
  <c r="N71" i="35"/>
  <c r="O71" i="35"/>
  <c r="P71" i="35"/>
  <c r="R71" i="35"/>
  <c r="S71" i="35"/>
  <c r="V71" i="35"/>
  <c r="W71" i="35"/>
  <c r="X71" i="35"/>
  <c r="Y71" i="35"/>
  <c r="I72" i="35"/>
  <c r="K72" i="35"/>
  <c r="U72" i="35"/>
  <c r="Q72" i="35"/>
  <c r="T72" i="35"/>
  <c r="I73" i="35"/>
  <c r="K73" i="35"/>
  <c r="T73" i="35"/>
  <c r="I74" i="35"/>
  <c r="K74" i="35"/>
  <c r="T74" i="35"/>
  <c r="G75" i="35"/>
  <c r="H75" i="35"/>
  <c r="Z75" i="35" s="1"/>
  <c r="J75" i="35"/>
  <c r="M75" i="35"/>
  <c r="N75" i="35"/>
  <c r="O75" i="35"/>
  <c r="P75" i="35"/>
  <c r="R75" i="35"/>
  <c r="S75" i="35"/>
  <c r="V75" i="35"/>
  <c r="W75" i="35"/>
  <c r="X75" i="35"/>
  <c r="Y75" i="35"/>
  <c r="I76" i="35"/>
  <c r="K76" i="35"/>
  <c r="T76" i="35"/>
  <c r="I77" i="35"/>
  <c r="K77" i="35"/>
  <c r="T77" i="35"/>
  <c r="U77" i="35"/>
  <c r="I78" i="35"/>
  <c r="K78" i="35"/>
  <c r="T78" i="35"/>
  <c r="G79" i="35"/>
  <c r="H79" i="35"/>
  <c r="J79" i="35"/>
  <c r="M79" i="35"/>
  <c r="N79" i="35"/>
  <c r="O79" i="35"/>
  <c r="P79" i="35"/>
  <c r="R79" i="35"/>
  <c r="S79" i="35"/>
  <c r="V79" i="35"/>
  <c r="W79" i="35"/>
  <c r="X79" i="35"/>
  <c r="Y79" i="35"/>
  <c r="I80" i="35"/>
  <c r="K80" i="35"/>
  <c r="U80" i="35"/>
  <c r="Q80" i="35"/>
  <c r="T80" i="35"/>
  <c r="I81" i="35"/>
  <c r="K81" i="35"/>
  <c r="Q81" i="35"/>
  <c r="T81" i="35"/>
  <c r="U81" i="35"/>
  <c r="I82" i="35"/>
  <c r="K82" i="35"/>
  <c r="Q82" i="35"/>
  <c r="T82" i="35"/>
  <c r="U82" i="35"/>
  <c r="G83" i="35"/>
  <c r="H83" i="35"/>
  <c r="J83" i="35"/>
  <c r="M83" i="35"/>
  <c r="N83" i="35"/>
  <c r="O83" i="35"/>
  <c r="P83" i="35"/>
  <c r="R83" i="35"/>
  <c r="S83" i="35"/>
  <c r="V83" i="35"/>
  <c r="W83" i="35"/>
  <c r="X83" i="35"/>
  <c r="Y83" i="35"/>
  <c r="I84" i="35"/>
  <c r="K84" i="35"/>
  <c r="T84" i="35"/>
  <c r="U84" i="35"/>
  <c r="I85" i="35"/>
  <c r="K85" i="35"/>
  <c r="T85" i="35"/>
  <c r="I86" i="35"/>
  <c r="K86" i="35"/>
  <c r="T86" i="35"/>
  <c r="G87" i="35"/>
  <c r="H87" i="35"/>
  <c r="J87" i="35"/>
  <c r="M87" i="35"/>
  <c r="N87" i="35"/>
  <c r="L87" i="35" s="1"/>
  <c r="O87" i="35"/>
  <c r="P87" i="35"/>
  <c r="R87" i="35"/>
  <c r="S87" i="35"/>
  <c r="V87" i="35"/>
  <c r="W87" i="35"/>
  <c r="X87" i="35"/>
  <c r="Y87" i="35"/>
  <c r="I88" i="35"/>
  <c r="K88" i="35"/>
  <c r="T88" i="35"/>
  <c r="I89" i="35"/>
  <c r="K89" i="35"/>
  <c r="Q89" i="35"/>
  <c r="T89" i="35"/>
  <c r="U89" i="35"/>
  <c r="I90" i="35"/>
  <c r="K90" i="35"/>
  <c r="T90" i="35"/>
  <c r="G91" i="35"/>
  <c r="H91" i="35"/>
  <c r="J91" i="35"/>
  <c r="M91" i="35"/>
  <c r="N91" i="35"/>
  <c r="O91" i="35"/>
  <c r="P91" i="35"/>
  <c r="R91" i="35"/>
  <c r="S91" i="35"/>
  <c r="V91" i="35"/>
  <c r="W91" i="35"/>
  <c r="X91" i="35"/>
  <c r="Y91" i="35"/>
  <c r="I92" i="35"/>
  <c r="K92" i="35"/>
  <c r="Q92" i="35"/>
  <c r="T92" i="35"/>
  <c r="U92" i="35"/>
  <c r="I93" i="35"/>
  <c r="K93" i="35"/>
  <c r="Q93" i="35"/>
  <c r="T93" i="35"/>
  <c r="U93" i="35"/>
  <c r="I94" i="35"/>
  <c r="K94" i="35"/>
  <c r="T94" i="35"/>
  <c r="T107" i="35"/>
  <c r="L107" i="35"/>
  <c r="U107" i="35" s="1"/>
  <c r="K107" i="35"/>
  <c r="I107" i="35"/>
  <c r="T106" i="35"/>
  <c r="L106" i="35"/>
  <c r="K106" i="35"/>
  <c r="I106" i="35"/>
  <c r="T105" i="35"/>
  <c r="L105" i="35"/>
  <c r="Q105" i="35" s="1"/>
  <c r="K105" i="35"/>
  <c r="I105" i="35"/>
  <c r="AA104" i="35"/>
  <c r="Z104" i="35"/>
  <c r="Y104" i="35"/>
  <c r="X104" i="35"/>
  <c r="W104" i="35"/>
  <c r="V104" i="35"/>
  <c r="S104" i="35"/>
  <c r="R104" i="35"/>
  <c r="P104" i="35"/>
  <c r="O104" i="35"/>
  <c r="N104" i="35"/>
  <c r="M104" i="35"/>
  <c r="J104" i="35"/>
  <c r="G104" i="35"/>
  <c r="T6" i="35"/>
  <c r="K6" i="35"/>
  <c r="I6" i="35"/>
  <c r="T5" i="35"/>
  <c r="K5" i="35"/>
  <c r="I5" i="35"/>
  <c r="T4" i="35"/>
  <c r="L4" i="35"/>
  <c r="K4" i="35"/>
  <c r="I4" i="35"/>
  <c r="Y3" i="35"/>
  <c r="X3" i="35"/>
  <c r="W3" i="35"/>
  <c r="V3" i="35"/>
  <c r="S3" i="35"/>
  <c r="R3" i="35"/>
  <c r="P3" i="35"/>
  <c r="O3" i="35"/>
  <c r="N3" i="35"/>
  <c r="M3" i="35"/>
  <c r="J3" i="35"/>
  <c r="H3" i="35"/>
  <c r="G3" i="35"/>
  <c r="T825" i="14"/>
  <c r="L825" i="14"/>
  <c r="K825" i="14"/>
  <c r="T102" i="14"/>
  <c r="L102" i="14"/>
  <c r="K102" i="14"/>
  <c r="T101" i="14"/>
  <c r="L101" i="14"/>
  <c r="Q101" i="14" s="1"/>
  <c r="K101" i="14"/>
  <c r="T100" i="14"/>
  <c r="L100" i="14"/>
  <c r="K100" i="14"/>
  <c r="T1016" i="14"/>
  <c r="L1016" i="14"/>
  <c r="K1016" i="14"/>
  <c r="T988" i="14"/>
  <c r="L988" i="14"/>
  <c r="K988" i="14"/>
  <c r="T460" i="14"/>
  <c r="L460" i="14"/>
  <c r="K460" i="14"/>
  <c r="T724" i="14"/>
  <c r="L724" i="14"/>
  <c r="U724" i="14" s="1"/>
  <c r="K724" i="14"/>
  <c r="T138" i="14"/>
  <c r="L138" i="14"/>
  <c r="U138" i="14" s="1"/>
  <c r="K138" i="14"/>
  <c r="T137" i="14"/>
  <c r="L137" i="14"/>
  <c r="Q137" i="14" s="1"/>
  <c r="K137" i="14"/>
  <c r="T136" i="14"/>
  <c r="L136" i="14"/>
  <c r="U136" i="14" s="1"/>
  <c r="K136" i="14"/>
  <c r="T142" i="14"/>
  <c r="L142" i="14"/>
  <c r="U142" i="14" s="1"/>
  <c r="K142" i="14"/>
  <c r="T141" i="14"/>
  <c r="L141" i="14"/>
  <c r="K141" i="14"/>
  <c r="T140" i="14"/>
  <c r="L140" i="14"/>
  <c r="U140" i="14" s="1"/>
  <c r="K140" i="14"/>
  <c r="T1066" i="14"/>
  <c r="L1066" i="14"/>
  <c r="K1066" i="14"/>
  <c r="T1065" i="14"/>
  <c r="L1065" i="14"/>
  <c r="K1065" i="14"/>
  <c r="T1064" i="14"/>
  <c r="L1064" i="14"/>
  <c r="K1064" i="14"/>
  <c r="AA1063" i="14"/>
  <c r="Z1063" i="14"/>
  <c r="Y1063" i="14"/>
  <c r="X1063" i="14"/>
  <c r="W1063" i="14"/>
  <c r="V1063" i="14"/>
  <c r="S1063" i="14"/>
  <c r="R1063" i="14"/>
  <c r="P1063" i="14"/>
  <c r="O1063" i="14"/>
  <c r="N1063" i="14"/>
  <c r="M1063" i="14"/>
  <c r="J1063" i="14"/>
  <c r="H1063" i="14"/>
  <c r="T1062" i="14"/>
  <c r="L1062" i="14"/>
  <c r="K1062" i="14"/>
  <c r="T1061" i="14"/>
  <c r="L1061" i="14"/>
  <c r="Q1061" i="14" s="1"/>
  <c r="K1061" i="14"/>
  <c r="T1060" i="14"/>
  <c r="L1060" i="14"/>
  <c r="K1060" i="14"/>
  <c r="AA1059" i="14"/>
  <c r="Z1059" i="14"/>
  <c r="Y1059" i="14"/>
  <c r="X1059" i="14"/>
  <c r="W1059" i="14"/>
  <c r="V1059" i="14"/>
  <c r="S1059" i="14"/>
  <c r="R1059" i="14"/>
  <c r="P1059" i="14"/>
  <c r="O1059" i="14"/>
  <c r="N1059" i="14"/>
  <c r="M1059" i="14"/>
  <c r="J1059" i="14"/>
  <c r="H1059" i="14"/>
  <c r="G1059" i="14"/>
  <c r="T398" i="14"/>
  <c r="L398" i="14"/>
  <c r="K398" i="14"/>
  <c r="T397" i="14"/>
  <c r="L397" i="14"/>
  <c r="Q397" i="14" s="1"/>
  <c r="K397" i="14"/>
  <c r="T396" i="14"/>
  <c r="L396" i="14"/>
  <c r="K396" i="14"/>
  <c r="T266" i="14"/>
  <c r="L266" i="14"/>
  <c r="U266" i="14" s="1"/>
  <c r="K266" i="14"/>
  <c r="T265" i="14"/>
  <c r="L265" i="14"/>
  <c r="K265" i="14"/>
  <c r="T264" i="14"/>
  <c r="L264" i="14"/>
  <c r="Q264" i="14" s="1"/>
  <c r="K264" i="14"/>
  <c r="T42" i="14"/>
  <c r="L42" i="14"/>
  <c r="K42" i="14"/>
  <c r="T1058" i="14"/>
  <c r="L1058" i="14"/>
  <c r="U1058" i="14" s="1"/>
  <c r="K1058" i="14"/>
  <c r="T1057" i="14"/>
  <c r="L1057" i="14"/>
  <c r="U1057" i="14" s="1"/>
  <c r="K1057" i="14"/>
  <c r="T1056" i="14"/>
  <c r="L1056" i="14"/>
  <c r="K1056" i="14"/>
  <c r="AA1055" i="14"/>
  <c r="Z1055" i="14"/>
  <c r="Y1055" i="14"/>
  <c r="X1055" i="14"/>
  <c r="W1055" i="14"/>
  <c r="V1055" i="14"/>
  <c r="S1055" i="14"/>
  <c r="R1055" i="14"/>
  <c r="P1055" i="14"/>
  <c r="O1055" i="14"/>
  <c r="N1055" i="14"/>
  <c r="M1055" i="14"/>
  <c r="J1055" i="14"/>
  <c r="H1055" i="14"/>
  <c r="G1055" i="14"/>
  <c r="T1054" i="14"/>
  <c r="L1054" i="14"/>
  <c r="Q1054" i="14" s="1"/>
  <c r="K1054" i="14"/>
  <c r="T1053" i="14"/>
  <c r="L1053" i="14"/>
  <c r="Q1053" i="14" s="1"/>
  <c r="K1053" i="14"/>
  <c r="T1052" i="14"/>
  <c r="L1052" i="14"/>
  <c r="K1052" i="14"/>
  <c r="AA1051" i="14"/>
  <c r="Z1051" i="14"/>
  <c r="Y1051" i="14"/>
  <c r="X1051" i="14"/>
  <c r="W1051" i="14"/>
  <c r="V1051" i="14"/>
  <c r="S1051" i="14"/>
  <c r="R1051" i="14"/>
  <c r="P1051" i="14"/>
  <c r="O1051" i="14"/>
  <c r="N1051" i="14"/>
  <c r="M1051" i="14"/>
  <c r="J1051" i="14"/>
  <c r="H1051" i="14"/>
  <c r="G1051" i="14"/>
  <c r="T1050" i="14"/>
  <c r="L1050" i="14"/>
  <c r="K1050" i="14"/>
  <c r="T1049" i="14"/>
  <c r="L1049" i="14"/>
  <c r="K1049" i="14"/>
  <c r="T1048" i="14"/>
  <c r="L1048" i="14"/>
  <c r="U1048" i="14" s="1"/>
  <c r="K1048" i="14"/>
  <c r="AA1047" i="14"/>
  <c r="Z1047" i="14"/>
  <c r="Y1047" i="14"/>
  <c r="X1047" i="14"/>
  <c r="W1047" i="14"/>
  <c r="V1047" i="14"/>
  <c r="S1047" i="14"/>
  <c r="R1047" i="14"/>
  <c r="P1047" i="14"/>
  <c r="O1047" i="14"/>
  <c r="N1047" i="14"/>
  <c r="M1047" i="14"/>
  <c r="J1047" i="14"/>
  <c r="H1047" i="14"/>
  <c r="G1047" i="14"/>
  <c r="T1046" i="14"/>
  <c r="L1046" i="14"/>
  <c r="Q1046" i="14" s="1"/>
  <c r="K1046" i="14"/>
  <c r="T1045" i="14"/>
  <c r="L1045" i="14"/>
  <c r="K1045" i="14"/>
  <c r="T1044" i="14"/>
  <c r="L1044" i="14"/>
  <c r="U1044" i="14" s="1"/>
  <c r="K1044" i="14"/>
  <c r="AA1043" i="14"/>
  <c r="Z1043" i="14"/>
  <c r="Y1043" i="14"/>
  <c r="X1043" i="14"/>
  <c r="W1043" i="14"/>
  <c r="V1043" i="14"/>
  <c r="S1043" i="14"/>
  <c r="R1043" i="14"/>
  <c r="P1043" i="14"/>
  <c r="O1043" i="14"/>
  <c r="N1043" i="14"/>
  <c r="M1043" i="14"/>
  <c r="J1043" i="14"/>
  <c r="H1043" i="14"/>
  <c r="G1043" i="14"/>
  <c r="T1042" i="14"/>
  <c r="L1042" i="14"/>
  <c r="Q1042" i="14" s="1"/>
  <c r="K1042" i="14"/>
  <c r="T1041" i="14"/>
  <c r="L1041" i="14"/>
  <c r="K1041" i="14"/>
  <c r="T1040" i="14"/>
  <c r="L1040" i="14"/>
  <c r="K1040" i="14"/>
  <c r="AA1039" i="14"/>
  <c r="Z1039" i="14"/>
  <c r="Y1039" i="14"/>
  <c r="X1039" i="14"/>
  <c r="W1039" i="14"/>
  <c r="V1039" i="14"/>
  <c r="S1039" i="14"/>
  <c r="R1039" i="14"/>
  <c r="P1039" i="14"/>
  <c r="O1039" i="14"/>
  <c r="N1039" i="14"/>
  <c r="M1039" i="14"/>
  <c r="J1039" i="14"/>
  <c r="H1039" i="14"/>
  <c r="G1039" i="14"/>
  <c r="G152" i="34"/>
  <c r="J152" i="34"/>
  <c r="T96" i="14"/>
  <c r="L96" i="14"/>
  <c r="K96" i="14"/>
  <c r="T58" i="14"/>
  <c r="L58" i="14"/>
  <c r="K58" i="14"/>
  <c r="T57" i="14"/>
  <c r="L57" i="14"/>
  <c r="Q57" i="14" s="1"/>
  <c r="K57" i="14"/>
  <c r="T56" i="14"/>
  <c r="L56" i="14"/>
  <c r="K56" i="14"/>
  <c r="T446" i="14"/>
  <c r="L446" i="14"/>
  <c r="T445" i="14"/>
  <c r="L445" i="14"/>
  <c r="U445" i="14" s="1"/>
  <c r="T444" i="14"/>
  <c r="L444" i="14"/>
  <c r="T824" i="13"/>
  <c r="L824" i="13"/>
  <c r="K824" i="13"/>
  <c r="T100" i="13"/>
  <c r="L100" i="13"/>
  <c r="K100" i="13"/>
  <c r="T1018" i="13"/>
  <c r="L1018" i="13"/>
  <c r="K1018" i="13"/>
  <c r="G987" i="13"/>
  <c r="T460" i="13"/>
  <c r="L460" i="13"/>
  <c r="K460" i="13"/>
  <c r="T446" i="13"/>
  <c r="L446" i="13"/>
  <c r="U446" i="13" s="1"/>
  <c r="K446" i="13"/>
  <c r="T445" i="13"/>
  <c r="L445" i="13"/>
  <c r="U445" i="13" s="1"/>
  <c r="K445" i="13"/>
  <c r="T444" i="13"/>
  <c r="L444" i="13"/>
  <c r="K444" i="13"/>
  <c r="T724" i="13"/>
  <c r="L724" i="13"/>
  <c r="K724" i="13"/>
  <c r="T140" i="13"/>
  <c r="L140" i="13"/>
  <c r="K140" i="13"/>
  <c r="T1066" i="13"/>
  <c r="L1066" i="13"/>
  <c r="K1066" i="13"/>
  <c r="U1065" i="13"/>
  <c r="T1065" i="13"/>
  <c r="Q1065" i="13"/>
  <c r="K1065" i="13"/>
  <c r="T1064" i="13"/>
  <c r="L1064" i="13"/>
  <c r="K1064" i="13"/>
  <c r="Y1063" i="13"/>
  <c r="X1063" i="13"/>
  <c r="W1063" i="13"/>
  <c r="V1063" i="13"/>
  <c r="S1063" i="13"/>
  <c r="R1063" i="13"/>
  <c r="P1063" i="13"/>
  <c r="O1063" i="13"/>
  <c r="N1063" i="13"/>
  <c r="M1063" i="13"/>
  <c r="J1063" i="13"/>
  <c r="H1063" i="13"/>
  <c r="T966" i="13"/>
  <c r="L966" i="13"/>
  <c r="K966" i="13"/>
  <c r="T742" i="13"/>
  <c r="L742" i="13"/>
  <c r="K742" i="13"/>
  <c r="T740" i="13"/>
  <c r="L740" i="13"/>
  <c r="K740" i="13"/>
  <c r="T1062" i="13"/>
  <c r="L1062" i="13"/>
  <c r="K1062" i="13"/>
  <c r="U1061" i="13"/>
  <c r="T1061" i="13"/>
  <c r="K1061" i="13"/>
  <c r="T1060" i="13"/>
  <c r="L1060" i="13"/>
  <c r="K1060" i="13"/>
  <c r="Y1059" i="13"/>
  <c r="X1059" i="13"/>
  <c r="W1059" i="13"/>
  <c r="V1059" i="13"/>
  <c r="S1059" i="13"/>
  <c r="R1059" i="13"/>
  <c r="P1059" i="13"/>
  <c r="O1059" i="13"/>
  <c r="N1059" i="13"/>
  <c r="M1059" i="13"/>
  <c r="J1059" i="13"/>
  <c r="H1059" i="13"/>
  <c r="G1059" i="13"/>
  <c r="T396" i="13"/>
  <c r="L396" i="13"/>
  <c r="K396" i="13"/>
  <c r="T266" i="13"/>
  <c r="L266" i="13"/>
  <c r="U266" i="13" s="1"/>
  <c r="K266" i="13"/>
  <c r="U265" i="13"/>
  <c r="T265" i="13"/>
  <c r="Q265" i="13"/>
  <c r="K265" i="13"/>
  <c r="T264" i="13"/>
  <c r="L264" i="13"/>
  <c r="K264" i="13"/>
  <c r="T1058" i="13"/>
  <c r="L1058" i="13"/>
  <c r="U1058" i="13" s="1"/>
  <c r="K1058" i="13"/>
  <c r="U1057" i="13"/>
  <c r="T1057" i="13"/>
  <c r="Q1057" i="13"/>
  <c r="K1057" i="13"/>
  <c r="T1056" i="13"/>
  <c r="L1056" i="13"/>
  <c r="K1056" i="13"/>
  <c r="Y1055" i="13"/>
  <c r="X1055" i="13"/>
  <c r="W1055" i="13"/>
  <c r="V1055" i="13"/>
  <c r="S1055" i="13"/>
  <c r="R1055" i="13"/>
  <c r="P1055" i="13"/>
  <c r="O1055" i="13"/>
  <c r="N1055" i="13"/>
  <c r="M1055" i="13"/>
  <c r="J1055" i="13"/>
  <c r="H1055" i="13"/>
  <c r="G1055" i="13"/>
  <c r="T1054" i="13"/>
  <c r="L1054" i="13"/>
  <c r="U1054" i="13" s="1"/>
  <c r="K1054" i="13"/>
  <c r="U1053" i="13"/>
  <c r="T1053" i="13"/>
  <c r="Q1053" i="13"/>
  <c r="K1053" i="13"/>
  <c r="T1052" i="13"/>
  <c r="L1052" i="13"/>
  <c r="K1052" i="13"/>
  <c r="Y1051" i="13"/>
  <c r="X1051" i="13"/>
  <c r="W1051" i="13"/>
  <c r="V1051" i="13"/>
  <c r="S1051" i="13"/>
  <c r="R1051" i="13"/>
  <c r="P1051" i="13"/>
  <c r="O1051" i="13"/>
  <c r="N1051" i="13"/>
  <c r="M1051" i="13"/>
  <c r="J1051" i="13"/>
  <c r="H1051" i="13"/>
  <c r="G1051" i="13"/>
  <c r="T1050" i="13"/>
  <c r="L1050" i="13"/>
  <c r="U1050" i="13" s="1"/>
  <c r="K1050" i="13"/>
  <c r="U1049" i="13"/>
  <c r="T1049" i="13"/>
  <c r="Q1049" i="13"/>
  <c r="K1049" i="13"/>
  <c r="T1048" i="13"/>
  <c r="L1048" i="13"/>
  <c r="K1048" i="13"/>
  <c r="Y1047" i="13"/>
  <c r="X1047" i="13"/>
  <c r="W1047" i="13"/>
  <c r="V1047" i="13"/>
  <c r="S1047" i="13"/>
  <c r="R1047" i="13"/>
  <c r="P1047" i="13"/>
  <c r="O1047" i="13"/>
  <c r="N1047" i="13"/>
  <c r="M1047" i="13"/>
  <c r="J1047" i="13"/>
  <c r="H1047" i="13"/>
  <c r="G1047" i="13"/>
  <c r="T1046" i="13"/>
  <c r="L1046" i="13"/>
  <c r="U1046" i="13" s="1"/>
  <c r="K1046" i="13"/>
  <c r="U1045" i="13"/>
  <c r="T1045" i="13"/>
  <c r="Q1045" i="13"/>
  <c r="K1045" i="13"/>
  <c r="T1044" i="13"/>
  <c r="L1044" i="13"/>
  <c r="Q1044" i="13" s="1"/>
  <c r="K1044" i="13"/>
  <c r="Y1043" i="13"/>
  <c r="X1043" i="13"/>
  <c r="W1043" i="13"/>
  <c r="V1043" i="13"/>
  <c r="S1043" i="13"/>
  <c r="R1043" i="13"/>
  <c r="P1043" i="13"/>
  <c r="O1043" i="13"/>
  <c r="N1043" i="13"/>
  <c r="M1043" i="13"/>
  <c r="J1043" i="13"/>
  <c r="H1043" i="13"/>
  <c r="G1043" i="13"/>
  <c r="T1042" i="13"/>
  <c r="L1042" i="13"/>
  <c r="K1042" i="13"/>
  <c r="U1041" i="13"/>
  <c r="T1041" i="13"/>
  <c r="Q1041" i="13"/>
  <c r="K1041" i="13"/>
  <c r="T1040" i="13"/>
  <c r="L1040" i="13"/>
  <c r="K1040" i="13"/>
  <c r="Y1039" i="13"/>
  <c r="X1039" i="13"/>
  <c r="W1039" i="13"/>
  <c r="V1039" i="13"/>
  <c r="S1039" i="13"/>
  <c r="R1039" i="13"/>
  <c r="P1039" i="13"/>
  <c r="O1039" i="13"/>
  <c r="N1039" i="13"/>
  <c r="M1039" i="13"/>
  <c r="J1039" i="13"/>
  <c r="H1039" i="13"/>
  <c r="G1039" i="13"/>
  <c r="T96" i="13"/>
  <c r="L96" i="13"/>
  <c r="K96" i="13"/>
  <c r="T58" i="13"/>
  <c r="L58" i="13"/>
  <c r="K58" i="13"/>
  <c r="G288" i="34"/>
  <c r="H288" i="34"/>
  <c r="J288" i="34"/>
  <c r="M288" i="34"/>
  <c r="N288" i="34"/>
  <c r="O288" i="34"/>
  <c r="P288" i="34"/>
  <c r="R288" i="34"/>
  <c r="S288" i="34"/>
  <c r="V288" i="34"/>
  <c r="W288" i="34"/>
  <c r="X288" i="34"/>
  <c r="Y288" i="34"/>
  <c r="Z288" i="34"/>
  <c r="AA288" i="34"/>
  <c r="K289" i="34"/>
  <c r="L289" i="34"/>
  <c r="T289" i="34"/>
  <c r="K290" i="34"/>
  <c r="L290" i="34"/>
  <c r="T290" i="34"/>
  <c r="K291" i="34"/>
  <c r="L291" i="34"/>
  <c r="T291" i="34"/>
  <c r="G139" i="34"/>
  <c r="H139" i="34"/>
  <c r="J139" i="34"/>
  <c r="M139" i="34"/>
  <c r="N139" i="34"/>
  <c r="O139" i="34"/>
  <c r="P139" i="34"/>
  <c r="R139" i="34"/>
  <c r="S139" i="34"/>
  <c r="V139" i="34"/>
  <c r="W139" i="34"/>
  <c r="X139" i="34"/>
  <c r="Y139" i="34"/>
  <c r="K140" i="34"/>
  <c r="L140" i="34"/>
  <c r="T140" i="34"/>
  <c r="K141" i="34"/>
  <c r="Q141" i="34"/>
  <c r="T141" i="34"/>
  <c r="U141" i="34"/>
  <c r="K142" i="34"/>
  <c r="L142" i="34"/>
  <c r="T142" i="34"/>
  <c r="G284" i="34"/>
  <c r="H284" i="34"/>
  <c r="J284" i="34"/>
  <c r="M284" i="34"/>
  <c r="N284" i="34"/>
  <c r="O284" i="34"/>
  <c r="P284" i="34"/>
  <c r="R284" i="34"/>
  <c r="S284" i="34"/>
  <c r="V284" i="34"/>
  <c r="W284" i="34"/>
  <c r="X284" i="34"/>
  <c r="Y284" i="34"/>
  <c r="Z284" i="34"/>
  <c r="AA284" i="34"/>
  <c r="K285" i="34"/>
  <c r="L285" i="34"/>
  <c r="T285" i="34"/>
  <c r="K286" i="34"/>
  <c r="L286" i="34"/>
  <c r="T286" i="34"/>
  <c r="K287" i="34"/>
  <c r="L287" i="34"/>
  <c r="T287" i="34"/>
  <c r="G135" i="34"/>
  <c r="H135" i="34"/>
  <c r="J135" i="34"/>
  <c r="M135" i="34"/>
  <c r="N135" i="34"/>
  <c r="O135" i="34"/>
  <c r="P135" i="34"/>
  <c r="R135" i="34"/>
  <c r="S135" i="34"/>
  <c r="V135" i="34"/>
  <c r="W135" i="34"/>
  <c r="X135" i="34"/>
  <c r="Y135" i="34"/>
  <c r="K136" i="34"/>
  <c r="L136" i="34"/>
  <c r="T136" i="34"/>
  <c r="K137" i="34"/>
  <c r="Q137" i="34"/>
  <c r="T137" i="34"/>
  <c r="U137" i="34"/>
  <c r="K138" i="34"/>
  <c r="L138" i="34"/>
  <c r="T138" i="34"/>
  <c r="G272" i="34"/>
  <c r="H272" i="34"/>
  <c r="J272" i="34"/>
  <c r="M272" i="34"/>
  <c r="N272" i="34"/>
  <c r="O272" i="34"/>
  <c r="P272" i="34"/>
  <c r="R272" i="34"/>
  <c r="S272" i="34"/>
  <c r="V272" i="34"/>
  <c r="W272" i="34"/>
  <c r="X272" i="34"/>
  <c r="Y272" i="34"/>
  <c r="Z272" i="34"/>
  <c r="AA272" i="34"/>
  <c r="K273" i="34"/>
  <c r="L273" i="34"/>
  <c r="T273" i="34"/>
  <c r="K274" i="34"/>
  <c r="L274" i="34"/>
  <c r="T274" i="34"/>
  <c r="K275" i="34"/>
  <c r="L275" i="34"/>
  <c r="T275" i="34"/>
  <c r="G276" i="34"/>
  <c r="H276" i="34"/>
  <c r="J276" i="34"/>
  <c r="M276" i="34"/>
  <c r="N276" i="34"/>
  <c r="O276" i="34"/>
  <c r="P276" i="34"/>
  <c r="R276" i="34"/>
  <c r="S276" i="34"/>
  <c r="V276" i="34"/>
  <c r="W276" i="34"/>
  <c r="X276" i="34"/>
  <c r="Y276" i="34"/>
  <c r="Z276" i="34"/>
  <c r="AA276" i="34"/>
  <c r="K277" i="34"/>
  <c r="L277" i="34"/>
  <c r="T277" i="34"/>
  <c r="K278" i="34"/>
  <c r="L278" i="34"/>
  <c r="T278" i="34"/>
  <c r="K279" i="34"/>
  <c r="L279" i="34"/>
  <c r="T279" i="34"/>
  <c r="G280" i="34"/>
  <c r="H280" i="34"/>
  <c r="J280" i="34"/>
  <c r="M280" i="34"/>
  <c r="N280" i="34"/>
  <c r="O280" i="34"/>
  <c r="P280" i="34"/>
  <c r="R280" i="34"/>
  <c r="S280" i="34"/>
  <c r="V280" i="34"/>
  <c r="W280" i="34"/>
  <c r="X280" i="34"/>
  <c r="Y280" i="34"/>
  <c r="Z280" i="34"/>
  <c r="AA280" i="34"/>
  <c r="K281" i="34"/>
  <c r="L281" i="34"/>
  <c r="T281" i="34"/>
  <c r="K282" i="34"/>
  <c r="L282" i="34"/>
  <c r="T282" i="34"/>
  <c r="K283" i="34"/>
  <c r="L283" i="34"/>
  <c r="T283" i="34"/>
  <c r="G127" i="34"/>
  <c r="H127" i="34"/>
  <c r="J127" i="34"/>
  <c r="M127" i="34"/>
  <c r="N127" i="34"/>
  <c r="O127" i="34"/>
  <c r="P127" i="34"/>
  <c r="R127" i="34"/>
  <c r="S127" i="34"/>
  <c r="V127" i="34"/>
  <c r="W127" i="34"/>
  <c r="X127" i="34"/>
  <c r="Y127" i="34"/>
  <c r="K128" i="34"/>
  <c r="L128" i="34"/>
  <c r="T128" i="34"/>
  <c r="K129" i="34"/>
  <c r="Q129" i="34"/>
  <c r="T129" i="34"/>
  <c r="U129" i="34"/>
  <c r="K130" i="34"/>
  <c r="L130" i="34"/>
  <c r="T130" i="34"/>
  <c r="G131" i="34"/>
  <c r="H131" i="34"/>
  <c r="J131" i="34"/>
  <c r="M131" i="34"/>
  <c r="N131" i="34"/>
  <c r="O131" i="34"/>
  <c r="P131" i="34"/>
  <c r="R131" i="34"/>
  <c r="S131" i="34"/>
  <c r="V131" i="34"/>
  <c r="W131" i="34"/>
  <c r="X131" i="34"/>
  <c r="Y131" i="34"/>
  <c r="K132" i="34"/>
  <c r="L132" i="34"/>
  <c r="T132" i="34"/>
  <c r="K133" i="34"/>
  <c r="Q133" i="34"/>
  <c r="T133" i="34"/>
  <c r="U133" i="34"/>
  <c r="K134" i="34"/>
  <c r="L134" i="34"/>
  <c r="T134" i="34"/>
  <c r="G264" i="34"/>
  <c r="H264" i="34"/>
  <c r="J264" i="34"/>
  <c r="M264" i="34"/>
  <c r="N264" i="34"/>
  <c r="O264" i="34"/>
  <c r="P264" i="34"/>
  <c r="R264" i="34"/>
  <c r="S264" i="34"/>
  <c r="V264" i="34"/>
  <c r="W264" i="34"/>
  <c r="X264" i="34"/>
  <c r="Y264" i="34"/>
  <c r="Z264" i="34"/>
  <c r="AA264" i="34"/>
  <c r="K265" i="34"/>
  <c r="L265" i="34"/>
  <c r="T265" i="34"/>
  <c r="K266" i="34"/>
  <c r="L266" i="34"/>
  <c r="T266" i="34"/>
  <c r="K267" i="34"/>
  <c r="L267" i="34"/>
  <c r="T267" i="34"/>
  <c r="G268" i="34"/>
  <c r="H268" i="34"/>
  <c r="J268" i="34"/>
  <c r="M268" i="34"/>
  <c r="N268" i="34"/>
  <c r="O268" i="34"/>
  <c r="P268" i="34"/>
  <c r="R268" i="34"/>
  <c r="S268" i="34"/>
  <c r="V268" i="34"/>
  <c r="W268" i="34"/>
  <c r="X268" i="34"/>
  <c r="Y268" i="34"/>
  <c r="Z268" i="34"/>
  <c r="AA268" i="34"/>
  <c r="K269" i="34"/>
  <c r="L269" i="34"/>
  <c r="T269" i="34"/>
  <c r="K270" i="34"/>
  <c r="L270" i="34"/>
  <c r="T270" i="34"/>
  <c r="K271" i="34"/>
  <c r="L271" i="34"/>
  <c r="T271" i="34"/>
  <c r="G119" i="34"/>
  <c r="H119" i="34"/>
  <c r="J119" i="34"/>
  <c r="M119" i="34"/>
  <c r="N119" i="34"/>
  <c r="O119" i="34"/>
  <c r="P119" i="34"/>
  <c r="R119" i="34"/>
  <c r="S119" i="34"/>
  <c r="V119" i="34"/>
  <c r="W119" i="34"/>
  <c r="X119" i="34"/>
  <c r="Y119" i="34"/>
  <c r="K120" i="34"/>
  <c r="L120" i="34"/>
  <c r="T120" i="34"/>
  <c r="K121" i="34"/>
  <c r="Q121" i="34"/>
  <c r="T121" i="34"/>
  <c r="U121" i="34"/>
  <c r="K122" i="34"/>
  <c r="L122" i="34"/>
  <c r="T122" i="34"/>
  <c r="G123" i="34"/>
  <c r="H123" i="34"/>
  <c r="J123" i="34"/>
  <c r="M123" i="34"/>
  <c r="N123" i="34"/>
  <c r="O123" i="34"/>
  <c r="P123" i="34"/>
  <c r="R123" i="34"/>
  <c r="S123" i="34"/>
  <c r="V123" i="34"/>
  <c r="W123" i="34"/>
  <c r="X123" i="34"/>
  <c r="Y123" i="34"/>
  <c r="K124" i="34"/>
  <c r="L124" i="34"/>
  <c r="T124" i="34"/>
  <c r="K125" i="34"/>
  <c r="Q125" i="34"/>
  <c r="T125" i="34"/>
  <c r="U125" i="34"/>
  <c r="K126" i="34"/>
  <c r="L126" i="34"/>
  <c r="T126" i="34"/>
  <c r="T90" i="34"/>
  <c r="L90" i="34"/>
  <c r="K90" i="34"/>
  <c r="U89" i="34"/>
  <c r="T89" i="34"/>
  <c r="Q89" i="34"/>
  <c r="K89" i="34"/>
  <c r="T88" i="34"/>
  <c r="L88" i="34"/>
  <c r="K88" i="34"/>
  <c r="Y87" i="34"/>
  <c r="X87" i="34"/>
  <c r="W87" i="34"/>
  <c r="V87" i="34"/>
  <c r="S87" i="34"/>
  <c r="R87" i="34"/>
  <c r="P87" i="34"/>
  <c r="O87" i="34"/>
  <c r="N87" i="34"/>
  <c r="M87" i="34"/>
  <c r="J87" i="34"/>
  <c r="H87" i="34"/>
  <c r="G87" i="34"/>
  <c r="G156" i="34"/>
  <c r="H156" i="34"/>
  <c r="J156" i="34"/>
  <c r="M156" i="34"/>
  <c r="N156" i="34"/>
  <c r="O156" i="34"/>
  <c r="P156" i="34"/>
  <c r="R156" i="34"/>
  <c r="S156" i="34"/>
  <c r="V156" i="34"/>
  <c r="W156" i="34"/>
  <c r="X156" i="34"/>
  <c r="Y156" i="34"/>
  <c r="Z156" i="34"/>
  <c r="AA156" i="34"/>
  <c r="K157" i="34"/>
  <c r="L157" i="34"/>
  <c r="I157" i="34" s="1"/>
  <c r="T157" i="34"/>
  <c r="K158" i="34"/>
  <c r="L158" i="34"/>
  <c r="T158" i="34"/>
  <c r="K159" i="34"/>
  <c r="L159" i="34"/>
  <c r="T159" i="34"/>
  <c r="G160" i="34"/>
  <c r="H160" i="34"/>
  <c r="J160" i="34"/>
  <c r="M160" i="34"/>
  <c r="N160" i="34"/>
  <c r="O160" i="34"/>
  <c r="P160" i="34"/>
  <c r="R160" i="34"/>
  <c r="S160" i="34"/>
  <c r="V160" i="34"/>
  <c r="W160" i="34"/>
  <c r="X160" i="34"/>
  <c r="Y160" i="34"/>
  <c r="Z160" i="34"/>
  <c r="AA160" i="34"/>
  <c r="K161" i="34"/>
  <c r="L161" i="34"/>
  <c r="T161" i="34"/>
  <c r="K162" i="34"/>
  <c r="L162" i="34"/>
  <c r="T162" i="34"/>
  <c r="K163" i="34"/>
  <c r="L163" i="34"/>
  <c r="T163" i="34"/>
  <c r="G164" i="34"/>
  <c r="H164" i="34"/>
  <c r="J164" i="34"/>
  <c r="M164" i="34"/>
  <c r="N164" i="34"/>
  <c r="O164" i="34"/>
  <c r="P164" i="34"/>
  <c r="R164" i="34"/>
  <c r="S164" i="34"/>
  <c r="V164" i="34"/>
  <c r="W164" i="34"/>
  <c r="X164" i="34"/>
  <c r="Y164" i="34"/>
  <c r="Z164" i="34"/>
  <c r="AA164" i="34"/>
  <c r="K165" i="34"/>
  <c r="L165" i="34"/>
  <c r="T165" i="34"/>
  <c r="K166" i="34"/>
  <c r="L166" i="34"/>
  <c r="T166" i="34"/>
  <c r="K167" i="34"/>
  <c r="L167" i="34"/>
  <c r="T167" i="34"/>
  <c r="G168" i="34"/>
  <c r="H168" i="34"/>
  <c r="J168" i="34"/>
  <c r="M168" i="34"/>
  <c r="N168" i="34"/>
  <c r="O168" i="34"/>
  <c r="P168" i="34"/>
  <c r="R168" i="34"/>
  <c r="S168" i="34"/>
  <c r="V168" i="34"/>
  <c r="W168" i="34"/>
  <c r="X168" i="34"/>
  <c r="Y168" i="34"/>
  <c r="Z168" i="34"/>
  <c r="AA168" i="34"/>
  <c r="K169" i="34"/>
  <c r="L169" i="34"/>
  <c r="T169" i="34"/>
  <c r="K170" i="34"/>
  <c r="L170" i="34"/>
  <c r="T170" i="34"/>
  <c r="K171" i="34"/>
  <c r="L171" i="34"/>
  <c r="T171" i="34"/>
  <c r="G172" i="34"/>
  <c r="H172" i="34"/>
  <c r="J172" i="34"/>
  <c r="M172" i="34"/>
  <c r="N172" i="34"/>
  <c r="O172" i="34"/>
  <c r="P172" i="34"/>
  <c r="R172" i="34"/>
  <c r="S172" i="34"/>
  <c r="V172" i="34"/>
  <c r="W172" i="34"/>
  <c r="X172" i="34"/>
  <c r="Y172" i="34"/>
  <c r="Z172" i="34"/>
  <c r="AA172" i="34"/>
  <c r="K173" i="34"/>
  <c r="L173" i="34"/>
  <c r="T173" i="34"/>
  <c r="K174" i="34"/>
  <c r="L174" i="34"/>
  <c r="T174" i="34"/>
  <c r="K175" i="34"/>
  <c r="L175" i="34"/>
  <c r="I175" i="34" s="1"/>
  <c r="T175" i="34"/>
  <c r="G176" i="34"/>
  <c r="H176" i="34"/>
  <c r="J176" i="34"/>
  <c r="M176" i="34"/>
  <c r="N176" i="34"/>
  <c r="O176" i="34"/>
  <c r="P176" i="34"/>
  <c r="R176" i="34"/>
  <c r="S176" i="34"/>
  <c r="V176" i="34"/>
  <c r="W176" i="34"/>
  <c r="X176" i="34"/>
  <c r="Y176" i="34"/>
  <c r="Z176" i="34"/>
  <c r="AA176" i="34"/>
  <c r="K177" i="34"/>
  <c r="L177" i="34"/>
  <c r="T177" i="34"/>
  <c r="K178" i="34"/>
  <c r="L178" i="34"/>
  <c r="T178" i="34"/>
  <c r="K179" i="34"/>
  <c r="L179" i="34"/>
  <c r="T179" i="34"/>
  <c r="G180" i="34"/>
  <c r="H180" i="34"/>
  <c r="J180" i="34"/>
  <c r="M180" i="34"/>
  <c r="N180" i="34"/>
  <c r="O180" i="34"/>
  <c r="P180" i="34"/>
  <c r="R180" i="34"/>
  <c r="S180" i="34"/>
  <c r="V180" i="34"/>
  <c r="W180" i="34"/>
  <c r="X180" i="34"/>
  <c r="Y180" i="34"/>
  <c r="Z180" i="34"/>
  <c r="AA180" i="34"/>
  <c r="K181" i="34"/>
  <c r="L181" i="34"/>
  <c r="T181" i="34"/>
  <c r="K182" i="34"/>
  <c r="L182" i="34"/>
  <c r="I182" i="34" s="1"/>
  <c r="T182" i="34"/>
  <c r="K183" i="34"/>
  <c r="L183" i="34"/>
  <c r="T183" i="34"/>
  <c r="G184" i="34"/>
  <c r="H184" i="34"/>
  <c r="J184" i="34"/>
  <c r="M184" i="34"/>
  <c r="N184" i="34"/>
  <c r="O184" i="34"/>
  <c r="P184" i="34"/>
  <c r="R184" i="34"/>
  <c r="S184" i="34"/>
  <c r="V184" i="34"/>
  <c r="W184" i="34"/>
  <c r="X184" i="34"/>
  <c r="Y184" i="34"/>
  <c r="Z184" i="34"/>
  <c r="AA184" i="34"/>
  <c r="K185" i="34"/>
  <c r="L185" i="34"/>
  <c r="T185" i="34"/>
  <c r="K186" i="34"/>
  <c r="L186" i="34"/>
  <c r="T186" i="34"/>
  <c r="K187" i="34"/>
  <c r="L187" i="34"/>
  <c r="T187" i="34"/>
  <c r="G188" i="34"/>
  <c r="H188" i="34"/>
  <c r="J188" i="34"/>
  <c r="M188" i="34"/>
  <c r="N188" i="34"/>
  <c r="O188" i="34"/>
  <c r="P188" i="34"/>
  <c r="R188" i="34"/>
  <c r="S188" i="34"/>
  <c r="V188" i="34"/>
  <c r="W188" i="34"/>
  <c r="X188" i="34"/>
  <c r="Y188" i="34"/>
  <c r="Z188" i="34"/>
  <c r="AA188" i="34"/>
  <c r="K189" i="34"/>
  <c r="L189" i="34"/>
  <c r="I189" i="34" s="1"/>
  <c r="T189" i="34"/>
  <c r="K190" i="34"/>
  <c r="L190" i="34"/>
  <c r="T190" i="34"/>
  <c r="K191" i="34"/>
  <c r="L191" i="34"/>
  <c r="T191" i="34"/>
  <c r="G192" i="34"/>
  <c r="H192" i="34"/>
  <c r="J192" i="34"/>
  <c r="M192" i="34"/>
  <c r="N192" i="34"/>
  <c r="O192" i="34"/>
  <c r="P192" i="34"/>
  <c r="R192" i="34"/>
  <c r="S192" i="34"/>
  <c r="V192" i="34"/>
  <c r="W192" i="34"/>
  <c r="X192" i="34"/>
  <c r="Y192" i="34"/>
  <c r="Z192" i="34"/>
  <c r="AA192" i="34"/>
  <c r="K193" i="34"/>
  <c r="L193" i="34"/>
  <c r="T193" i="34"/>
  <c r="K194" i="34"/>
  <c r="L194" i="34"/>
  <c r="T194" i="34"/>
  <c r="K195" i="34"/>
  <c r="L195" i="34"/>
  <c r="T195" i="34"/>
  <c r="G196" i="34"/>
  <c r="H196" i="34"/>
  <c r="J196" i="34"/>
  <c r="M196" i="34"/>
  <c r="N196" i="34"/>
  <c r="O196" i="34"/>
  <c r="P196" i="34"/>
  <c r="R196" i="34"/>
  <c r="S196" i="34"/>
  <c r="V196" i="34"/>
  <c r="W196" i="34"/>
  <c r="X196" i="34"/>
  <c r="Y196" i="34"/>
  <c r="Z196" i="34"/>
  <c r="AA196" i="34"/>
  <c r="K197" i="34"/>
  <c r="L197" i="34"/>
  <c r="T197" i="34"/>
  <c r="K198" i="34"/>
  <c r="L198" i="34"/>
  <c r="T198" i="34"/>
  <c r="K199" i="34"/>
  <c r="L199" i="34"/>
  <c r="T199" i="34"/>
  <c r="G200" i="34"/>
  <c r="H200" i="34"/>
  <c r="J200" i="34"/>
  <c r="M200" i="34"/>
  <c r="N200" i="34"/>
  <c r="O200" i="34"/>
  <c r="P200" i="34"/>
  <c r="R200" i="34"/>
  <c r="S200" i="34"/>
  <c r="V200" i="34"/>
  <c r="W200" i="34"/>
  <c r="X200" i="34"/>
  <c r="Y200" i="34"/>
  <c r="Z200" i="34"/>
  <c r="AA200" i="34"/>
  <c r="K201" i="34"/>
  <c r="L201" i="34"/>
  <c r="T201" i="34"/>
  <c r="K202" i="34"/>
  <c r="L202" i="34"/>
  <c r="T202" i="34"/>
  <c r="K203" i="34"/>
  <c r="L203" i="34"/>
  <c r="T203" i="34"/>
  <c r="G204" i="34"/>
  <c r="H204" i="34"/>
  <c r="J204" i="34"/>
  <c r="M204" i="34"/>
  <c r="N204" i="34"/>
  <c r="O204" i="34"/>
  <c r="P204" i="34"/>
  <c r="R204" i="34"/>
  <c r="S204" i="34"/>
  <c r="V204" i="34"/>
  <c r="W204" i="34"/>
  <c r="X204" i="34"/>
  <c r="Y204" i="34"/>
  <c r="Z204" i="34"/>
  <c r="AA204" i="34"/>
  <c r="K205" i="34"/>
  <c r="L205" i="34"/>
  <c r="T205" i="34"/>
  <c r="K206" i="34"/>
  <c r="L206" i="34"/>
  <c r="T206" i="34"/>
  <c r="K207" i="34"/>
  <c r="L207" i="34"/>
  <c r="I207" i="34" s="1"/>
  <c r="T207" i="34"/>
  <c r="G208" i="34"/>
  <c r="H208" i="34"/>
  <c r="J208" i="34"/>
  <c r="M208" i="34"/>
  <c r="N208" i="34"/>
  <c r="O208" i="34"/>
  <c r="P208" i="34"/>
  <c r="R208" i="34"/>
  <c r="S208" i="34"/>
  <c r="V208" i="34"/>
  <c r="W208" i="34"/>
  <c r="X208" i="34"/>
  <c r="Y208" i="34"/>
  <c r="Z208" i="34"/>
  <c r="AA208" i="34"/>
  <c r="K209" i="34"/>
  <c r="L209" i="34"/>
  <c r="T209" i="34"/>
  <c r="K210" i="34"/>
  <c r="L210" i="34"/>
  <c r="T210" i="34"/>
  <c r="K211" i="34"/>
  <c r="L211" i="34"/>
  <c r="T211" i="34"/>
  <c r="G212" i="34"/>
  <c r="H212" i="34"/>
  <c r="J212" i="34"/>
  <c r="M212" i="34"/>
  <c r="N212" i="34"/>
  <c r="O212" i="34"/>
  <c r="P212" i="34"/>
  <c r="R212" i="34"/>
  <c r="S212" i="34"/>
  <c r="V212" i="34"/>
  <c r="W212" i="34"/>
  <c r="X212" i="34"/>
  <c r="Y212" i="34"/>
  <c r="Z212" i="34"/>
  <c r="AA212" i="34"/>
  <c r="K213" i="34"/>
  <c r="L213" i="34"/>
  <c r="T213" i="34"/>
  <c r="K214" i="34"/>
  <c r="L214" i="34"/>
  <c r="I214" i="34" s="1"/>
  <c r="T214" i="34"/>
  <c r="K215" i="34"/>
  <c r="L215" i="34"/>
  <c r="T215" i="34"/>
  <c r="G216" i="34"/>
  <c r="H216" i="34"/>
  <c r="J216" i="34"/>
  <c r="M216" i="34"/>
  <c r="N216" i="34"/>
  <c r="O216" i="34"/>
  <c r="P216" i="34"/>
  <c r="R216" i="34"/>
  <c r="S216" i="34"/>
  <c r="V216" i="34"/>
  <c r="W216" i="34"/>
  <c r="X216" i="34"/>
  <c r="Y216" i="34"/>
  <c r="Z216" i="34"/>
  <c r="AA216" i="34"/>
  <c r="K217" i="34"/>
  <c r="L217" i="34"/>
  <c r="T217" i="34"/>
  <c r="K218" i="34"/>
  <c r="L218" i="34"/>
  <c r="T218" i="34"/>
  <c r="K219" i="34"/>
  <c r="L219" i="34"/>
  <c r="T219" i="34"/>
  <c r="G220" i="34"/>
  <c r="H220" i="34"/>
  <c r="J220" i="34"/>
  <c r="M220" i="34"/>
  <c r="N220" i="34"/>
  <c r="O220" i="34"/>
  <c r="P220" i="34"/>
  <c r="R220" i="34"/>
  <c r="S220" i="34"/>
  <c r="V220" i="34"/>
  <c r="W220" i="34"/>
  <c r="X220" i="34"/>
  <c r="Y220" i="34"/>
  <c r="Z220" i="34"/>
  <c r="AA220" i="34"/>
  <c r="K221" i="34"/>
  <c r="L221" i="34"/>
  <c r="T221" i="34"/>
  <c r="K222" i="34"/>
  <c r="L222" i="34"/>
  <c r="T222" i="34"/>
  <c r="K223" i="34"/>
  <c r="L223" i="34"/>
  <c r="T223" i="34"/>
  <c r="G224" i="34"/>
  <c r="H224" i="34"/>
  <c r="J224" i="34"/>
  <c r="M224" i="34"/>
  <c r="N224" i="34"/>
  <c r="O224" i="34"/>
  <c r="P224" i="34"/>
  <c r="R224" i="34"/>
  <c r="S224" i="34"/>
  <c r="V224" i="34"/>
  <c r="W224" i="34"/>
  <c r="X224" i="34"/>
  <c r="Y224" i="34"/>
  <c r="Z224" i="34"/>
  <c r="AA224" i="34"/>
  <c r="K225" i="34"/>
  <c r="L225" i="34"/>
  <c r="T225" i="34"/>
  <c r="K226" i="34"/>
  <c r="L226" i="34"/>
  <c r="T226" i="34"/>
  <c r="K227" i="34"/>
  <c r="L227" i="34"/>
  <c r="T227" i="34"/>
  <c r="G228" i="34"/>
  <c r="H228" i="34"/>
  <c r="J228" i="34"/>
  <c r="M228" i="34"/>
  <c r="N228" i="34"/>
  <c r="O228" i="34"/>
  <c r="P228" i="34"/>
  <c r="R228" i="34"/>
  <c r="S228" i="34"/>
  <c r="V228" i="34"/>
  <c r="W228" i="34"/>
  <c r="X228" i="34"/>
  <c r="Y228" i="34"/>
  <c r="Z228" i="34"/>
  <c r="AA228" i="34"/>
  <c r="K229" i="34"/>
  <c r="L229" i="34"/>
  <c r="T229" i="34"/>
  <c r="K230" i="34"/>
  <c r="L230" i="34"/>
  <c r="T230" i="34"/>
  <c r="K231" i="34"/>
  <c r="L231" i="34"/>
  <c r="T231" i="34"/>
  <c r="G232" i="34"/>
  <c r="H232" i="34"/>
  <c r="J232" i="34"/>
  <c r="M232" i="34"/>
  <c r="N232" i="34"/>
  <c r="O232" i="34"/>
  <c r="P232" i="34"/>
  <c r="R232" i="34"/>
  <c r="S232" i="34"/>
  <c r="V232" i="34"/>
  <c r="W232" i="34"/>
  <c r="X232" i="34"/>
  <c r="Y232" i="34"/>
  <c r="Z232" i="34"/>
  <c r="AA232" i="34"/>
  <c r="K233" i="34"/>
  <c r="L233" i="34"/>
  <c r="T233" i="34"/>
  <c r="K234" i="34"/>
  <c r="L234" i="34"/>
  <c r="T234" i="34"/>
  <c r="K235" i="34"/>
  <c r="L235" i="34"/>
  <c r="I235" i="34" s="1"/>
  <c r="T235" i="34"/>
  <c r="G236" i="34"/>
  <c r="H236" i="34"/>
  <c r="J236" i="34"/>
  <c r="M236" i="34"/>
  <c r="N236" i="34"/>
  <c r="O236" i="34"/>
  <c r="P236" i="34"/>
  <c r="R236" i="34"/>
  <c r="S236" i="34"/>
  <c r="V236" i="34"/>
  <c r="W236" i="34"/>
  <c r="X236" i="34"/>
  <c r="Y236" i="34"/>
  <c r="Z236" i="34"/>
  <c r="AA236" i="34"/>
  <c r="K237" i="34"/>
  <c r="L237" i="34"/>
  <c r="T237" i="34"/>
  <c r="K238" i="34"/>
  <c r="L238" i="34"/>
  <c r="T238" i="34"/>
  <c r="K239" i="34"/>
  <c r="L239" i="34"/>
  <c r="T239" i="34"/>
  <c r="G240" i="34"/>
  <c r="H240" i="34"/>
  <c r="J240" i="34"/>
  <c r="M240" i="34"/>
  <c r="N240" i="34"/>
  <c r="O240" i="34"/>
  <c r="P240" i="34"/>
  <c r="R240" i="34"/>
  <c r="S240" i="34"/>
  <c r="V240" i="34"/>
  <c r="W240" i="34"/>
  <c r="X240" i="34"/>
  <c r="Y240" i="34"/>
  <c r="Z240" i="34"/>
  <c r="AA240" i="34"/>
  <c r="K241" i="34"/>
  <c r="L241" i="34"/>
  <c r="T241" i="34"/>
  <c r="K242" i="34"/>
  <c r="L242" i="34"/>
  <c r="I242" i="34" s="1"/>
  <c r="T242" i="34"/>
  <c r="K243" i="34"/>
  <c r="L243" i="34"/>
  <c r="T243" i="34"/>
  <c r="G244" i="34"/>
  <c r="H244" i="34"/>
  <c r="J244" i="34"/>
  <c r="M244" i="34"/>
  <c r="N244" i="34"/>
  <c r="O244" i="34"/>
  <c r="P244" i="34"/>
  <c r="R244" i="34"/>
  <c r="S244" i="34"/>
  <c r="V244" i="34"/>
  <c r="W244" i="34"/>
  <c r="X244" i="34"/>
  <c r="Y244" i="34"/>
  <c r="Z244" i="34"/>
  <c r="AA244" i="34"/>
  <c r="K245" i="34"/>
  <c r="L245" i="34"/>
  <c r="T245" i="34"/>
  <c r="K246" i="34"/>
  <c r="L246" i="34"/>
  <c r="T246" i="34"/>
  <c r="K247" i="34"/>
  <c r="L247" i="34"/>
  <c r="T247" i="34"/>
  <c r="G248" i="34"/>
  <c r="H248" i="34"/>
  <c r="J248" i="34"/>
  <c r="M248" i="34"/>
  <c r="N248" i="34"/>
  <c r="O248" i="34"/>
  <c r="P248" i="34"/>
  <c r="R248" i="34"/>
  <c r="S248" i="34"/>
  <c r="V248" i="34"/>
  <c r="W248" i="34"/>
  <c r="X248" i="34"/>
  <c r="Y248" i="34"/>
  <c r="Z248" i="34"/>
  <c r="AA248" i="34"/>
  <c r="K249" i="34"/>
  <c r="L249" i="34"/>
  <c r="I249" i="34" s="1"/>
  <c r="T249" i="34"/>
  <c r="K250" i="34"/>
  <c r="L250" i="34"/>
  <c r="T250" i="34"/>
  <c r="K251" i="34"/>
  <c r="L251" i="34"/>
  <c r="T251" i="34"/>
  <c r="G252" i="34"/>
  <c r="H252" i="34"/>
  <c r="J252" i="34"/>
  <c r="M252" i="34"/>
  <c r="N252" i="34"/>
  <c r="O252" i="34"/>
  <c r="P252" i="34"/>
  <c r="R252" i="34"/>
  <c r="S252" i="34"/>
  <c r="V252" i="34"/>
  <c r="W252" i="34"/>
  <c r="X252" i="34"/>
  <c r="Y252" i="34"/>
  <c r="Z252" i="34"/>
  <c r="AA252" i="34"/>
  <c r="K253" i="34"/>
  <c r="L253" i="34"/>
  <c r="T253" i="34"/>
  <c r="K254" i="34"/>
  <c r="L254" i="34"/>
  <c r="T254" i="34"/>
  <c r="K255" i="34"/>
  <c r="L255" i="34"/>
  <c r="T255" i="34"/>
  <c r="G256" i="34"/>
  <c r="H256" i="34"/>
  <c r="J256" i="34"/>
  <c r="M256" i="34"/>
  <c r="N256" i="34"/>
  <c r="O256" i="34"/>
  <c r="P256" i="34"/>
  <c r="R256" i="34"/>
  <c r="S256" i="34"/>
  <c r="V256" i="34"/>
  <c r="W256" i="34"/>
  <c r="X256" i="34"/>
  <c r="Y256" i="34"/>
  <c r="Z256" i="34"/>
  <c r="AA256" i="34"/>
  <c r="K257" i="34"/>
  <c r="L257" i="34"/>
  <c r="T257" i="34"/>
  <c r="K258" i="34"/>
  <c r="L258" i="34"/>
  <c r="T258" i="34"/>
  <c r="K259" i="34"/>
  <c r="L259" i="34"/>
  <c r="T259" i="34"/>
  <c r="G260" i="34"/>
  <c r="H260" i="34"/>
  <c r="J260" i="34"/>
  <c r="M260" i="34"/>
  <c r="N260" i="34"/>
  <c r="O260" i="34"/>
  <c r="P260" i="34"/>
  <c r="R260" i="34"/>
  <c r="S260" i="34"/>
  <c r="V260" i="34"/>
  <c r="W260" i="34"/>
  <c r="X260" i="34"/>
  <c r="Y260" i="34"/>
  <c r="Z260" i="34"/>
  <c r="AA260" i="34"/>
  <c r="K261" i="34"/>
  <c r="L261" i="34"/>
  <c r="T261" i="34"/>
  <c r="K262" i="34"/>
  <c r="L262" i="34"/>
  <c r="T262" i="34"/>
  <c r="K263" i="34"/>
  <c r="L263" i="34"/>
  <c r="T263" i="34"/>
  <c r="G7" i="34"/>
  <c r="H7" i="34"/>
  <c r="J7" i="34"/>
  <c r="M7" i="34"/>
  <c r="N7" i="34"/>
  <c r="O7" i="34"/>
  <c r="P7" i="34"/>
  <c r="R7" i="34"/>
  <c r="S7" i="34"/>
  <c r="V7" i="34"/>
  <c r="W7" i="34"/>
  <c r="X7" i="34"/>
  <c r="Y7" i="34"/>
  <c r="K8" i="34"/>
  <c r="L8" i="34"/>
  <c r="T8" i="34"/>
  <c r="K9" i="34"/>
  <c r="Q9" i="34"/>
  <c r="T9" i="34"/>
  <c r="U9" i="34"/>
  <c r="K10" i="34"/>
  <c r="L10" i="34"/>
  <c r="T10" i="34"/>
  <c r="G11" i="34"/>
  <c r="H11" i="34"/>
  <c r="J11" i="34"/>
  <c r="M11" i="34"/>
  <c r="N11" i="34"/>
  <c r="O11" i="34"/>
  <c r="P11" i="34"/>
  <c r="R11" i="34"/>
  <c r="S11" i="34"/>
  <c r="V11" i="34"/>
  <c r="W11" i="34"/>
  <c r="X11" i="34"/>
  <c r="Y11" i="34"/>
  <c r="K12" i="34"/>
  <c r="L12" i="34"/>
  <c r="T12" i="34"/>
  <c r="K13" i="34"/>
  <c r="Q13" i="34"/>
  <c r="T13" i="34"/>
  <c r="U13" i="34"/>
  <c r="K14" i="34"/>
  <c r="L14" i="34"/>
  <c r="T14" i="34"/>
  <c r="G15" i="34"/>
  <c r="H15" i="34"/>
  <c r="J15" i="34"/>
  <c r="M15" i="34"/>
  <c r="N15" i="34"/>
  <c r="O15" i="34"/>
  <c r="P15" i="34"/>
  <c r="R15" i="34"/>
  <c r="S15" i="34"/>
  <c r="V15" i="34"/>
  <c r="W15" i="34"/>
  <c r="X15" i="34"/>
  <c r="Y15" i="34"/>
  <c r="K16" i="34"/>
  <c r="L16" i="34"/>
  <c r="T16" i="34"/>
  <c r="K17" i="34"/>
  <c r="Q17" i="34"/>
  <c r="T17" i="34"/>
  <c r="U17" i="34"/>
  <c r="K18" i="34"/>
  <c r="L18" i="34"/>
  <c r="T18" i="34"/>
  <c r="G19" i="34"/>
  <c r="H19" i="34"/>
  <c r="J19" i="34"/>
  <c r="M19" i="34"/>
  <c r="N19" i="34"/>
  <c r="O19" i="34"/>
  <c r="P19" i="34"/>
  <c r="R19" i="34"/>
  <c r="S19" i="34"/>
  <c r="V19" i="34"/>
  <c r="W19" i="34"/>
  <c r="X19" i="34"/>
  <c r="Y19" i="34"/>
  <c r="K20" i="34"/>
  <c r="L20" i="34"/>
  <c r="T20" i="34"/>
  <c r="K21" i="34"/>
  <c r="Q21" i="34"/>
  <c r="T21" i="34"/>
  <c r="U21" i="34"/>
  <c r="K22" i="34"/>
  <c r="L22" i="34"/>
  <c r="T22" i="34"/>
  <c r="G23" i="34"/>
  <c r="H23" i="34"/>
  <c r="J23" i="34"/>
  <c r="M23" i="34"/>
  <c r="N23" i="34"/>
  <c r="O23" i="34"/>
  <c r="P23" i="34"/>
  <c r="R23" i="34"/>
  <c r="S23" i="34"/>
  <c r="V23" i="34"/>
  <c r="W23" i="34"/>
  <c r="X23" i="34"/>
  <c r="Y23" i="34"/>
  <c r="K24" i="34"/>
  <c r="L24" i="34"/>
  <c r="T24" i="34"/>
  <c r="K25" i="34"/>
  <c r="Q25" i="34"/>
  <c r="T25" i="34"/>
  <c r="U25" i="34"/>
  <c r="K26" i="34"/>
  <c r="L26" i="34"/>
  <c r="T26" i="34"/>
  <c r="G27" i="34"/>
  <c r="H27" i="34"/>
  <c r="J27" i="34"/>
  <c r="M27" i="34"/>
  <c r="N27" i="34"/>
  <c r="O27" i="34"/>
  <c r="P27" i="34"/>
  <c r="R27" i="34"/>
  <c r="S27" i="34"/>
  <c r="V27" i="34"/>
  <c r="W27" i="34"/>
  <c r="X27" i="34"/>
  <c r="Y27" i="34"/>
  <c r="K28" i="34"/>
  <c r="L28" i="34"/>
  <c r="T28" i="34"/>
  <c r="K29" i="34"/>
  <c r="Q29" i="34"/>
  <c r="T29" i="34"/>
  <c r="U29" i="34"/>
  <c r="K30" i="34"/>
  <c r="L30" i="34"/>
  <c r="T30" i="34"/>
  <c r="G31" i="34"/>
  <c r="H31" i="34"/>
  <c r="J31" i="34"/>
  <c r="M31" i="34"/>
  <c r="N31" i="34"/>
  <c r="O31" i="34"/>
  <c r="P31" i="34"/>
  <c r="R31" i="34"/>
  <c r="S31" i="34"/>
  <c r="V31" i="34"/>
  <c r="W31" i="34"/>
  <c r="X31" i="34"/>
  <c r="Y31" i="34"/>
  <c r="K32" i="34"/>
  <c r="L32" i="34"/>
  <c r="T32" i="34"/>
  <c r="K33" i="34"/>
  <c r="Q33" i="34"/>
  <c r="T33" i="34"/>
  <c r="U33" i="34"/>
  <c r="K34" i="34"/>
  <c r="L34" i="34"/>
  <c r="T34" i="34"/>
  <c r="G35" i="34"/>
  <c r="H35" i="34"/>
  <c r="J35" i="34"/>
  <c r="M35" i="34"/>
  <c r="N35" i="34"/>
  <c r="O35" i="34"/>
  <c r="P35" i="34"/>
  <c r="R35" i="34"/>
  <c r="S35" i="34"/>
  <c r="V35" i="34"/>
  <c r="W35" i="34"/>
  <c r="X35" i="34"/>
  <c r="Y35" i="34"/>
  <c r="K36" i="34"/>
  <c r="L36" i="34"/>
  <c r="T36" i="34"/>
  <c r="K37" i="34"/>
  <c r="Q37" i="34"/>
  <c r="T37" i="34"/>
  <c r="U37" i="34"/>
  <c r="K38" i="34"/>
  <c r="L38" i="34"/>
  <c r="T38" i="34"/>
  <c r="G39" i="34"/>
  <c r="H39" i="34"/>
  <c r="J39" i="34"/>
  <c r="M39" i="34"/>
  <c r="N39" i="34"/>
  <c r="O39" i="34"/>
  <c r="P39" i="34"/>
  <c r="R39" i="34"/>
  <c r="S39" i="34"/>
  <c r="V39" i="34"/>
  <c r="W39" i="34"/>
  <c r="X39" i="34"/>
  <c r="Y39" i="34"/>
  <c r="K40" i="34"/>
  <c r="L40" i="34"/>
  <c r="T40" i="34"/>
  <c r="K41" i="34"/>
  <c r="Q41" i="34"/>
  <c r="T41" i="34"/>
  <c r="U41" i="34"/>
  <c r="K42" i="34"/>
  <c r="L42" i="34"/>
  <c r="T42" i="34"/>
  <c r="G43" i="34"/>
  <c r="H43" i="34"/>
  <c r="J43" i="34"/>
  <c r="M43" i="34"/>
  <c r="N43" i="34"/>
  <c r="O43" i="34"/>
  <c r="P43" i="34"/>
  <c r="R43" i="34"/>
  <c r="S43" i="34"/>
  <c r="V43" i="34"/>
  <c r="W43" i="34"/>
  <c r="X43" i="34"/>
  <c r="Y43" i="34"/>
  <c r="K44" i="34"/>
  <c r="L44" i="34"/>
  <c r="T44" i="34"/>
  <c r="K45" i="34"/>
  <c r="Q45" i="34"/>
  <c r="T45" i="34"/>
  <c r="U45" i="34"/>
  <c r="K46" i="34"/>
  <c r="L46" i="34"/>
  <c r="T46" i="34"/>
  <c r="G47" i="34"/>
  <c r="H47" i="34"/>
  <c r="J47" i="34"/>
  <c r="M47" i="34"/>
  <c r="N47" i="34"/>
  <c r="O47" i="34"/>
  <c r="P47" i="34"/>
  <c r="R47" i="34"/>
  <c r="S47" i="34"/>
  <c r="V47" i="34"/>
  <c r="W47" i="34"/>
  <c r="X47" i="34"/>
  <c r="Y47" i="34"/>
  <c r="K48" i="34"/>
  <c r="L48" i="34"/>
  <c r="T48" i="34"/>
  <c r="K49" i="34"/>
  <c r="Q49" i="34"/>
  <c r="T49" i="34"/>
  <c r="U49" i="34"/>
  <c r="K50" i="34"/>
  <c r="L50" i="34"/>
  <c r="T50" i="34"/>
  <c r="G51" i="34"/>
  <c r="H51" i="34"/>
  <c r="J51" i="34"/>
  <c r="M51" i="34"/>
  <c r="N51" i="34"/>
  <c r="O51" i="34"/>
  <c r="P51" i="34"/>
  <c r="R51" i="34"/>
  <c r="S51" i="34"/>
  <c r="V51" i="34"/>
  <c r="W51" i="34"/>
  <c r="X51" i="34"/>
  <c r="Y51" i="34"/>
  <c r="K52" i="34"/>
  <c r="L52" i="34"/>
  <c r="T52" i="34"/>
  <c r="K53" i="34"/>
  <c r="Q53" i="34"/>
  <c r="T53" i="34"/>
  <c r="U53" i="34"/>
  <c r="K54" i="34"/>
  <c r="L54" i="34"/>
  <c r="T54" i="34"/>
  <c r="G55" i="34"/>
  <c r="H55" i="34"/>
  <c r="J55" i="34"/>
  <c r="M55" i="34"/>
  <c r="N55" i="34"/>
  <c r="O55" i="34"/>
  <c r="P55" i="34"/>
  <c r="R55" i="34"/>
  <c r="S55" i="34"/>
  <c r="V55" i="34"/>
  <c r="W55" i="34"/>
  <c r="X55" i="34"/>
  <c r="Y55" i="34"/>
  <c r="K56" i="34"/>
  <c r="L56" i="34"/>
  <c r="T56" i="34"/>
  <c r="K57" i="34"/>
  <c r="Q57" i="34"/>
  <c r="T57" i="34"/>
  <c r="U57" i="34"/>
  <c r="K58" i="34"/>
  <c r="L58" i="34"/>
  <c r="T58" i="34"/>
  <c r="G59" i="34"/>
  <c r="H59" i="34"/>
  <c r="J59" i="34"/>
  <c r="M59" i="34"/>
  <c r="N59" i="34"/>
  <c r="O59" i="34"/>
  <c r="P59" i="34"/>
  <c r="R59" i="34"/>
  <c r="S59" i="34"/>
  <c r="V59" i="34"/>
  <c r="W59" i="34"/>
  <c r="X59" i="34"/>
  <c r="Y59" i="34"/>
  <c r="K60" i="34"/>
  <c r="L60" i="34"/>
  <c r="T60" i="34"/>
  <c r="K61" i="34"/>
  <c r="Q61" i="34"/>
  <c r="T61" i="34"/>
  <c r="U61" i="34"/>
  <c r="K62" i="34"/>
  <c r="L62" i="34"/>
  <c r="T62" i="34"/>
  <c r="G63" i="34"/>
  <c r="H63" i="34"/>
  <c r="J63" i="34"/>
  <c r="M63" i="34"/>
  <c r="N63" i="34"/>
  <c r="O63" i="34"/>
  <c r="P63" i="34"/>
  <c r="R63" i="34"/>
  <c r="S63" i="34"/>
  <c r="V63" i="34"/>
  <c r="W63" i="34"/>
  <c r="X63" i="34"/>
  <c r="Y63" i="34"/>
  <c r="K64" i="34"/>
  <c r="L64" i="34"/>
  <c r="T64" i="34"/>
  <c r="K65" i="34"/>
  <c r="Q65" i="34"/>
  <c r="T65" i="34"/>
  <c r="U65" i="34"/>
  <c r="K66" i="34"/>
  <c r="L66" i="34"/>
  <c r="T66" i="34"/>
  <c r="G67" i="34"/>
  <c r="H67" i="34"/>
  <c r="J67" i="34"/>
  <c r="M67" i="34"/>
  <c r="N67" i="34"/>
  <c r="O67" i="34"/>
  <c r="P67" i="34"/>
  <c r="R67" i="34"/>
  <c r="S67" i="34"/>
  <c r="V67" i="34"/>
  <c r="W67" i="34"/>
  <c r="X67" i="34"/>
  <c r="Y67" i="34"/>
  <c r="K68" i="34"/>
  <c r="L68" i="34"/>
  <c r="T68" i="34"/>
  <c r="K69" i="34"/>
  <c r="Q69" i="34"/>
  <c r="T69" i="34"/>
  <c r="U69" i="34"/>
  <c r="K70" i="34"/>
  <c r="L70" i="34"/>
  <c r="T70" i="34"/>
  <c r="G71" i="34"/>
  <c r="H71" i="34"/>
  <c r="J71" i="34"/>
  <c r="M71" i="34"/>
  <c r="N71" i="34"/>
  <c r="O71" i="34"/>
  <c r="P71" i="34"/>
  <c r="R71" i="34"/>
  <c r="S71" i="34"/>
  <c r="V71" i="34"/>
  <c r="W71" i="34"/>
  <c r="X71" i="34"/>
  <c r="Y71" i="34"/>
  <c r="K72" i="34"/>
  <c r="L72" i="34"/>
  <c r="T72" i="34"/>
  <c r="K73" i="34"/>
  <c r="Q73" i="34"/>
  <c r="T73" i="34"/>
  <c r="U73" i="34"/>
  <c r="K74" i="34"/>
  <c r="L74" i="34"/>
  <c r="T74" i="34"/>
  <c r="G75" i="34"/>
  <c r="H75" i="34"/>
  <c r="J75" i="34"/>
  <c r="M75" i="34"/>
  <c r="N75" i="34"/>
  <c r="O75" i="34"/>
  <c r="P75" i="34"/>
  <c r="R75" i="34"/>
  <c r="S75" i="34"/>
  <c r="V75" i="34"/>
  <c r="W75" i="34"/>
  <c r="X75" i="34"/>
  <c r="Y75" i="34"/>
  <c r="K76" i="34"/>
  <c r="L76" i="34"/>
  <c r="T76" i="34"/>
  <c r="K77" i="34"/>
  <c r="Q77" i="34"/>
  <c r="T77" i="34"/>
  <c r="U77" i="34"/>
  <c r="K78" i="34"/>
  <c r="L78" i="34"/>
  <c r="T78" i="34"/>
  <c r="G79" i="34"/>
  <c r="H79" i="34"/>
  <c r="J79" i="34"/>
  <c r="M79" i="34"/>
  <c r="N79" i="34"/>
  <c r="O79" i="34"/>
  <c r="P79" i="34"/>
  <c r="R79" i="34"/>
  <c r="S79" i="34"/>
  <c r="V79" i="34"/>
  <c r="W79" i="34"/>
  <c r="X79" i="34"/>
  <c r="Y79" i="34"/>
  <c r="K80" i="34"/>
  <c r="L80" i="34"/>
  <c r="T80" i="34"/>
  <c r="K81" i="34"/>
  <c r="Q81" i="34"/>
  <c r="T81" i="34"/>
  <c r="U81" i="34"/>
  <c r="K82" i="34"/>
  <c r="L82" i="34"/>
  <c r="T82" i="34"/>
  <c r="G83" i="34"/>
  <c r="H83" i="34"/>
  <c r="J83" i="34"/>
  <c r="M83" i="34"/>
  <c r="N83" i="34"/>
  <c r="O83" i="34"/>
  <c r="P83" i="34"/>
  <c r="R83" i="34"/>
  <c r="S83" i="34"/>
  <c r="V83" i="34"/>
  <c r="W83" i="34"/>
  <c r="X83" i="34"/>
  <c r="Y83" i="34"/>
  <c r="K84" i="34"/>
  <c r="L84" i="34"/>
  <c r="T84" i="34"/>
  <c r="K85" i="34"/>
  <c r="Q85" i="34"/>
  <c r="T85" i="34"/>
  <c r="U85" i="34"/>
  <c r="K86" i="34"/>
  <c r="L86" i="34"/>
  <c r="T86" i="34"/>
  <c r="G91" i="34"/>
  <c r="H91" i="34"/>
  <c r="J91" i="34"/>
  <c r="M91" i="34"/>
  <c r="N91" i="34"/>
  <c r="O91" i="34"/>
  <c r="P91" i="34"/>
  <c r="R91" i="34"/>
  <c r="S91" i="34"/>
  <c r="V91" i="34"/>
  <c r="W91" i="34"/>
  <c r="X91" i="34"/>
  <c r="Y91" i="34"/>
  <c r="K92" i="34"/>
  <c r="L92" i="34"/>
  <c r="T92" i="34"/>
  <c r="K93" i="34"/>
  <c r="Q93" i="34"/>
  <c r="T93" i="34"/>
  <c r="U93" i="34"/>
  <c r="K94" i="34"/>
  <c r="L94" i="34"/>
  <c r="T94" i="34"/>
  <c r="G95" i="34"/>
  <c r="H95" i="34"/>
  <c r="J95" i="34"/>
  <c r="M95" i="34"/>
  <c r="N95" i="34"/>
  <c r="O95" i="34"/>
  <c r="P95" i="34"/>
  <c r="R95" i="34"/>
  <c r="S95" i="34"/>
  <c r="V95" i="34"/>
  <c r="W95" i="34"/>
  <c r="X95" i="34"/>
  <c r="Y95" i="34"/>
  <c r="K96" i="34"/>
  <c r="L96" i="34"/>
  <c r="T96" i="34"/>
  <c r="K97" i="34"/>
  <c r="Q97" i="34"/>
  <c r="T97" i="34"/>
  <c r="U97" i="34"/>
  <c r="K98" i="34"/>
  <c r="L98" i="34"/>
  <c r="T98" i="34"/>
  <c r="G99" i="34"/>
  <c r="H99" i="34"/>
  <c r="J99" i="34"/>
  <c r="M99" i="34"/>
  <c r="N99" i="34"/>
  <c r="O99" i="34"/>
  <c r="P99" i="34"/>
  <c r="R99" i="34"/>
  <c r="S99" i="34"/>
  <c r="V99" i="34"/>
  <c r="W99" i="34"/>
  <c r="X99" i="34"/>
  <c r="Y99" i="34"/>
  <c r="K100" i="34"/>
  <c r="L100" i="34"/>
  <c r="T100" i="34"/>
  <c r="K101" i="34"/>
  <c r="Q101" i="34"/>
  <c r="T101" i="34"/>
  <c r="U101" i="34"/>
  <c r="K102" i="34"/>
  <c r="L102" i="34"/>
  <c r="T102" i="34"/>
  <c r="G103" i="34"/>
  <c r="H103" i="34"/>
  <c r="J103" i="34"/>
  <c r="M103" i="34"/>
  <c r="N103" i="34"/>
  <c r="O103" i="34"/>
  <c r="P103" i="34"/>
  <c r="R103" i="34"/>
  <c r="S103" i="34"/>
  <c r="V103" i="34"/>
  <c r="W103" i="34"/>
  <c r="X103" i="34"/>
  <c r="Y103" i="34"/>
  <c r="K104" i="34"/>
  <c r="L104" i="34"/>
  <c r="T104" i="34"/>
  <c r="K105" i="34"/>
  <c r="Q105" i="34"/>
  <c r="T105" i="34"/>
  <c r="U105" i="34"/>
  <c r="K106" i="34"/>
  <c r="L106" i="34"/>
  <c r="T106" i="34"/>
  <c r="G107" i="34"/>
  <c r="H107" i="34"/>
  <c r="J107" i="34"/>
  <c r="M107" i="34"/>
  <c r="N107" i="34"/>
  <c r="O107" i="34"/>
  <c r="P107" i="34"/>
  <c r="R107" i="34"/>
  <c r="S107" i="34"/>
  <c r="V107" i="34"/>
  <c r="W107" i="34"/>
  <c r="X107" i="34"/>
  <c r="Y107" i="34"/>
  <c r="K108" i="34"/>
  <c r="L108" i="34"/>
  <c r="T108" i="34"/>
  <c r="K109" i="34"/>
  <c r="Q109" i="34"/>
  <c r="T109" i="34"/>
  <c r="U109" i="34"/>
  <c r="K110" i="34"/>
  <c r="L110" i="34"/>
  <c r="T110" i="34"/>
  <c r="G111" i="34"/>
  <c r="H111" i="34"/>
  <c r="J111" i="34"/>
  <c r="M111" i="34"/>
  <c r="N111" i="34"/>
  <c r="O111" i="34"/>
  <c r="P111" i="34"/>
  <c r="R111" i="34"/>
  <c r="S111" i="34"/>
  <c r="V111" i="34"/>
  <c r="W111" i="34"/>
  <c r="X111" i="34"/>
  <c r="Y111" i="34"/>
  <c r="K112" i="34"/>
  <c r="L112" i="34"/>
  <c r="T112" i="34"/>
  <c r="K113" i="34"/>
  <c r="Q113" i="34"/>
  <c r="T113" i="34"/>
  <c r="U113" i="34"/>
  <c r="K114" i="34"/>
  <c r="L114" i="34"/>
  <c r="T114" i="34"/>
  <c r="G115" i="34"/>
  <c r="H115" i="34"/>
  <c r="J115" i="34"/>
  <c r="M115" i="34"/>
  <c r="N115" i="34"/>
  <c r="O115" i="34"/>
  <c r="P115" i="34"/>
  <c r="R115" i="34"/>
  <c r="S115" i="34"/>
  <c r="V115" i="34"/>
  <c r="W115" i="34"/>
  <c r="X115" i="34"/>
  <c r="Y115" i="34"/>
  <c r="K116" i="34"/>
  <c r="L116" i="34"/>
  <c r="T116" i="34"/>
  <c r="K117" i="34"/>
  <c r="Q117" i="34"/>
  <c r="T117" i="34"/>
  <c r="U117" i="34"/>
  <c r="K118" i="34"/>
  <c r="L118" i="34"/>
  <c r="T118" i="34"/>
  <c r="L4" i="34"/>
  <c r="L6" i="34"/>
  <c r="T155" i="34"/>
  <c r="L155" i="34"/>
  <c r="K155" i="34"/>
  <c r="T154" i="34"/>
  <c r="L154" i="34"/>
  <c r="K154" i="34"/>
  <c r="T153" i="34"/>
  <c r="L153" i="34"/>
  <c r="K153" i="34"/>
  <c r="AA152" i="34"/>
  <c r="Z152" i="34"/>
  <c r="Y152" i="34"/>
  <c r="X152" i="34"/>
  <c r="W152" i="34"/>
  <c r="V152" i="34"/>
  <c r="S152" i="34"/>
  <c r="R152" i="34"/>
  <c r="P152" i="34"/>
  <c r="O152" i="34"/>
  <c r="N152" i="34"/>
  <c r="M152" i="34"/>
  <c r="T6" i="34"/>
  <c r="K6" i="34"/>
  <c r="U5" i="34"/>
  <c r="T5" i="34"/>
  <c r="Q5" i="34"/>
  <c r="K5" i="34"/>
  <c r="T4" i="34"/>
  <c r="K4" i="34"/>
  <c r="AD3" i="34"/>
  <c r="Y3" i="34"/>
  <c r="X3" i="34"/>
  <c r="W3" i="34"/>
  <c r="V3" i="34"/>
  <c r="S3" i="34"/>
  <c r="R3" i="34"/>
  <c r="P3" i="34"/>
  <c r="P145" i="34" s="1"/>
  <c r="O3" i="34"/>
  <c r="N3" i="34"/>
  <c r="M3" i="34"/>
  <c r="J3" i="34"/>
  <c r="H3" i="34"/>
  <c r="G3" i="34"/>
  <c r="Y78" i="5"/>
  <c r="X78" i="5"/>
  <c r="W78" i="5"/>
  <c r="V78" i="5"/>
  <c r="U78" i="5"/>
  <c r="T78" i="5"/>
  <c r="R78" i="5"/>
  <c r="Q78" i="5"/>
  <c r="P78" i="5"/>
  <c r="O78" i="5"/>
  <c r="N78" i="5"/>
  <c r="M78" i="5"/>
  <c r="J78" i="5"/>
  <c r="K78" i="5" s="1"/>
  <c r="H78" i="5"/>
  <c r="G78" i="5"/>
  <c r="I78" i="5" s="1"/>
  <c r="R76" i="5"/>
  <c r="L76" i="5"/>
  <c r="S76" i="5" s="1"/>
  <c r="K76" i="5"/>
  <c r="I76" i="5"/>
  <c r="R75" i="5"/>
  <c r="L75" i="5"/>
  <c r="S75" i="5" s="1"/>
  <c r="K75" i="5"/>
  <c r="I75" i="5"/>
  <c r="R74" i="5"/>
  <c r="L74" i="5"/>
  <c r="S74" i="5" s="1"/>
  <c r="K74" i="5"/>
  <c r="I74" i="5"/>
  <c r="R73" i="5"/>
  <c r="L73" i="5"/>
  <c r="S73" i="5" s="1"/>
  <c r="K73" i="5"/>
  <c r="I73" i="5"/>
  <c r="S72" i="5"/>
  <c r="R72" i="5"/>
  <c r="L72" i="5"/>
  <c r="K72" i="5"/>
  <c r="I72" i="5"/>
  <c r="R71" i="5"/>
  <c r="L71" i="5"/>
  <c r="S71" i="5" s="1"/>
  <c r="K71" i="5"/>
  <c r="I71" i="5"/>
  <c r="R70" i="5"/>
  <c r="L70" i="5"/>
  <c r="S70" i="5" s="1"/>
  <c r="K70" i="5"/>
  <c r="I70" i="5"/>
  <c r="S69" i="5"/>
  <c r="R69" i="5"/>
  <c r="L69" i="5"/>
  <c r="K69" i="5"/>
  <c r="I69" i="5"/>
  <c r="R68" i="5"/>
  <c r="L68" i="5"/>
  <c r="S68" i="5" s="1"/>
  <c r="K68" i="5"/>
  <c r="I68" i="5"/>
  <c r="R67" i="5"/>
  <c r="L67" i="5"/>
  <c r="S67" i="5" s="1"/>
  <c r="K67" i="5"/>
  <c r="I67" i="5"/>
  <c r="R66" i="5"/>
  <c r="L66" i="5"/>
  <c r="S66" i="5" s="1"/>
  <c r="K66" i="5"/>
  <c r="I66" i="5"/>
  <c r="R65" i="5"/>
  <c r="L65" i="5"/>
  <c r="S65" i="5" s="1"/>
  <c r="K65" i="5"/>
  <c r="I65" i="5"/>
  <c r="S64" i="5"/>
  <c r="R64" i="5"/>
  <c r="L64" i="5"/>
  <c r="K64" i="5"/>
  <c r="I64" i="5"/>
  <c r="R63" i="5"/>
  <c r="L63" i="5"/>
  <c r="S63" i="5" s="1"/>
  <c r="K63" i="5"/>
  <c r="I63" i="5"/>
  <c r="R62" i="5"/>
  <c r="L62" i="5"/>
  <c r="S62" i="5" s="1"/>
  <c r="K62" i="5"/>
  <c r="I62" i="5"/>
  <c r="S61" i="5"/>
  <c r="R61" i="5"/>
  <c r="L61" i="5"/>
  <c r="K61" i="5"/>
  <c r="I61" i="5"/>
  <c r="R60" i="5"/>
  <c r="L60" i="5"/>
  <c r="S60" i="5" s="1"/>
  <c r="K60" i="5"/>
  <c r="I60" i="5"/>
  <c r="R59" i="5"/>
  <c r="L59" i="5"/>
  <c r="S59" i="5" s="1"/>
  <c r="K59" i="5"/>
  <c r="I59" i="5"/>
  <c r="R58" i="5"/>
  <c r="L58" i="5"/>
  <c r="S58" i="5" s="1"/>
  <c r="K58" i="5"/>
  <c r="I58" i="5"/>
  <c r="R57" i="5"/>
  <c r="L57" i="5"/>
  <c r="S57" i="5" s="1"/>
  <c r="K57" i="5"/>
  <c r="I57" i="5"/>
  <c r="S56" i="5"/>
  <c r="R56" i="5"/>
  <c r="L56" i="5"/>
  <c r="K56" i="5"/>
  <c r="I56" i="5"/>
  <c r="R55" i="5"/>
  <c r="L55" i="5"/>
  <c r="S55" i="5" s="1"/>
  <c r="K55" i="5"/>
  <c r="I55" i="5"/>
  <c r="R54" i="5"/>
  <c r="L54" i="5"/>
  <c r="S54" i="5" s="1"/>
  <c r="K54" i="5"/>
  <c r="I54" i="5"/>
  <c r="S53" i="5"/>
  <c r="R53" i="5"/>
  <c r="L53" i="5"/>
  <c r="K53" i="5"/>
  <c r="I53" i="5"/>
  <c r="R52" i="5"/>
  <c r="L52" i="5"/>
  <c r="S52" i="5" s="1"/>
  <c r="K52" i="5"/>
  <c r="I52" i="5"/>
  <c r="R51" i="5"/>
  <c r="L51" i="5"/>
  <c r="S51" i="5" s="1"/>
  <c r="K51" i="5"/>
  <c r="I51" i="5"/>
  <c r="R50" i="5"/>
  <c r="L50" i="5"/>
  <c r="S50" i="5" s="1"/>
  <c r="K50" i="5"/>
  <c r="I50" i="5"/>
  <c r="R49" i="5"/>
  <c r="L49" i="5"/>
  <c r="S49" i="5" s="1"/>
  <c r="K49" i="5"/>
  <c r="I49" i="5"/>
  <c r="S48" i="5"/>
  <c r="R48" i="5"/>
  <c r="L48" i="5"/>
  <c r="K48" i="5"/>
  <c r="I48" i="5"/>
  <c r="R47" i="5"/>
  <c r="L47" i="5"/>
  <c r="S47" i="5" s="1"/>
  <c r="K47" i="5"/>
  <c r="I47" i="5"/>
  <c r="R46" i="5"/>
  <c r="L46" i="5"/>
  <c r="S46" i="5" s="1"/>
  <c r="K46" i="5"/>
  <c r="I46" i="5"/>
  <c r="S45" i="5"/>
  <c r="R45" i="5"/>
  <c r="L45" i="5"/>
  <c r="K45" i="5"/>
  <c r="I45" i="5"/>
  <c r="R44" i="5"/>
  <c r="L44" i="5"/>
  <c r="S44" i="5" s="1"/>
  <c r="K44" i="5"/>
  <c r="I44" i="5"/>
  <c r="R43" i="5"/>
  <c r="L43" i="5"/>
  <c r="S43" i="5" s="1"/>
  <c r="K43" i="5"/>
  <c r="I43" i="5"/>
  <c r="W38" i="5"/>
  <c r="V38" i="5"/>
  <c r="U38" i="5"/>
  <c r="T38" i="5"/>
  <c r="S38" i="5" s="1"/>
  <c r="Q38" i="5"/>
  <c r="P38" i="5"/>
  <c r="O38" i="5"/>
  <c r="N38" i="5"/>
  <c r="M38" i="5"/>
  <c r="R38" i="5" s="1"/>
  <c r="J38" i="5"/>
  <c r="K38" i="5" s="1"/>
  <c r="H38" i="5"/>
  <c r="I38" i="5" s="1"/>
  <c r="G38" i="5"/>
  <c r="S36" i="5"/>
  <c r="R36" i="5"/>
  <c r="L36" i="5"/>
  <c r="K36" i="5"/>
  <c r="I36" i="5"/>
  <c r="R35" i="5"/>
  <c r="L35" i="5"/>
  <c r="S35" i="5" s="1"/>
  <c r="K35" i="5"/>
  <c r="I35" i="5"/>
  <c r="R34" i="5"/>
  <c r="L34" i="5"/>
  <c r="S34" i="5" s="1"/>
  <c r="K34" i="5"/>
  <c r="I34" i="5"/>
  <c r="R33" i="5"/>
  <c r="L33" i="5"/>
  <c r="S33" i="5" s="1"/>
  <c r="K33" i="5"/>
  <c r="I33" i="5"/>
  <c r="R32" i="5"/>
  <c r="L32" i="5"/>
  <c r="S32" i="5" s="1"/>
  <c r="K32" i="5"/>
  <c r="I32" i="5"/>
  <c r="S31" i="5"/>
  <c r="R31" i="5"/>
  <c r="L31" i="5"/>
  <c r="K31" i="5"/>
  <c r="I31" i="5"/>
  <c r="R30" i="5"/>
  <c r="L30" i="5"/>
  <c r="S30" i="5" s="1"/>
  <c r="K30" i="5"/>
  <c r="I30" i="5"/>
  <c r="R29" i="5"/>
  <c r="L29" i="5"/>
  <c r="S29" i="5" s="1"/>
  <c r="K29" i="5"/>
  <c r="I29" i="5"/>
  <c r="S28" i="5"/>
  <c r="R28" i="5"/>
  <c r="L28" i="5"/>
  <c r="K28" i="5"/>
  <c r="I28" i="5"/>
  <c r="R27" i="5"/>
  <c r="L27" i="5"/>
  <c r="S27" i="5" s="1"/>
  <c r="K27" i="5"/>
  <c r="I27" i="5"/>
  <c r="R26" i="5"/>
  <c r="L26" i="5"/>
  <c r="S26" i="5" s="1"/>
  <c r="K26" i="5"/>
  <c r="I26" i="5"/>
  <c r="R25" i="5"/>
  <c r="L25" i="5"/>
  <c r="S25" i="5" s="1"/>
  <c r="K25" i="5"/>
  <c r="I25" i="5"/>
  <c r="R24" i="5"/>
  <c r="L24" i="5"/>
  <c r="S24" i="5" s="1"/>
  <c r="K24" i="5"/>
  <c r="I24" i="5"/>
  <c r="S23" i="5"/>
  <c r="R23" i="5"/>
  <c r="L23" i="5"/>
  <c r="K23" i="5"/>
  <c r="I23" i="5"/>
  <c r="R22" i="5"/>
  <c r="L22" i="5"/>
  <c r="S22" i="5" s="1"/>
  <c r="K22" i="5"/>
  <c r="I22" i="5"/>
  <c r="R21" i="5"/>
  <c r="L21" i="5"/>
  <c r="S21" i="5" s="1"/>
  <c r="K21" i="5"/>
  <c r="I21" i="5"/>
  <c r="S20" i="5"/>
  <c r="R20" i="5"/>
  <c r="L20" i="5"/>
  <c r="K20" i="5"/>
  <c r="I20" i="5"/>
  <c r="R19" i="5"/>
  <c r="L19" i="5"/>
  <c r="S19" i="5" s="1"/>
  <c r="K19" i="5"/>
  <c r="I19" i="5"/>
  <c r="R18" i="5"/>
  <c r="L18" i="5"/>
  <c r="S18" i="5" s="1"/>
  <c r="K18" i="5"/>
  <c r="I18" i="5"/>
  <c r="R17" i="5"/>
  <c r="L17" i="5"/>
  <c r="S17" i="5" s="1"/>
  <c r="K17" i="5"/>
  <c r="I17" i="5"/>
  <c r="R16" i="5"/>
  <c r="L16" i="5"/>
  <c r="S16" i="5" s="1"/>
  <c r="K16" i="5"/>
  <c r="I16" i="5"/>
  <c r="S15" i="5"/>
  <c r="R15" i="5"/>
  <c r="L15" i="5"/>
  <c r="K15" i="5"/>
  <c r="I15" i="5"/>
  <c r="R14" i="5"/>
  <c r="L14" i="5"/>
  <c r="S14" i="5" s="1"/>
  <c r="K14" i="5"/>
  <c r="I14" i="5"/>
  <c r="R13" i="5"/>
  <c r="L13" i="5"/>
  <c r="S13" i="5" s="1"/>
  <c r="K13" i="5"/>
  <c r="I13" i="5"/>
  <c r="S12" i="5"/>
  <c r="R12" i="5"/>
  <c r="L12" i="5"/>
  <c r="K12" i="5"/>
  <c r="I12" i="5"/>
  <c r="R11" i="5"/>
  <c r="L11" i="5"/>
  <c r="S11" i="5" s="1"/>
  <c r="K11" i="5"/>
  <c r="I11" i="5"/>
  <c r="R10" i="5"/>
  <c r="L10" i="5"/>
  <c r="S10" i="5" s="1"/>
  <c r="K10" i="5"/>
  <c r="I10" i="5"/>
  <c r="R9" i="5"/>
  <c r="L9" i="5"/>
  <c r="S9" i="5" s="1"/>
  <c r="K9" i="5"/>
  <c r="I9" i="5"/>
  <c r="R8" i="5"/>
  <c r="L8" i="5"/>
  <c r="S8" i="5" s="1"/>
  <c r="K8" i="5"/>
  <c r="I8" i="5"/>
  <c r="S7" i="5"/>
  <c r="R7" i="5"/>
  <c r="L7" i="5"/>
  <c r="K7" i="5"/>
  <c r="I7" i="5"/>
  <c r="R6" i="5"/>
  <c r="L6" i="5"/>
  <c r="S6" i="5" s="1"/>
  <c r="K6" i="5"/>
  <c r="I6" i="5"/>
  <c r="R5" i="5"/>
  <c r="L5" i="5"/>
  <c r="S5" i="5" s="1"/>
  <c r="K5" i="5"/>
  <c r="I5" i="5"/>
  <c r="S4" i="5"/>
  <c r="R4" i="5"/>
  <c r="L4" i="5"/>
  <c r="K4" i="5"/>
  <c r="I4" i="5"/>
  <c r="R3" i="5"/>
  <c r="L3" i="5"/>
  <c r="L38" i="5" s="1"/>
  <c r="K3" i="5"/>
  <c r="I3" i="5"/>
  <c r="I3" i="4"/>
  <c r="K3" i="4"/>
  <c r="L3" i="4"/>
  <c r="R3" i="4"/>
  <c r="S3" i="4"/>
  <c r="I4" i="4"/>
  <c r="K4" i="4"/>
  <c r="L4" i="4"/>
  <c r="S4" i="4" s="1"/>
  <c r="R4" i="4"/>
  <c r="I5" i="4"/>
  <c r="K5" i="4"/>
  <c r="L5" i="4"/>
  <c r="R5" i="4"/>
  <c r="S5" i="4"/>
  <c r="I6" i="4"/>
  <c r="K6" i="4"/>
  <c r="L6" i="4"/>
  <c r="R6" i="4"/>
  <c r="S6" i="4"/>
  <c r="I7" i="4"/>
  <c r="K7" i="4"/>
  <c r="L7" i="4"/>
  <c r="S7" i="4" s="1"/>
  <c r="R7" i="4"/>
  <c r="I8" i="4"/>
  <c r="K8" i="4"/>
  <c r="L8" i="4"/>
  <c r="R8" i="4"/>
  <c r="S8" i="4"/>
  <c r="I9" i="4"/>
  <c r="K9" i="4"/>
  <c r="L9" i="4"/>
  <c r="R9" i="4"/>
  <c r="S9" i="4"/>
  <c r="I10" i="4"/>
  <c r="K10" i="4"/>
  <c r="L10" i="4"/>
  <c r="R10" i="4"/>
  <c r="S10" i="4"/>
  <c r="I11" i="4"/>
  <c r="K11" i="4"/>
  <c r="L11" i="4"/>
  <c r="R11" i="4"/>
  <c r="S11" i="4"/>
  <c r="I12" i="4"/>
  <c r="K12" i="4"/>
  <c r="L12" i="4"/>
  <c r="S12" i="4" s="1"/>
  <c r="R12" i="4"/>
  <c r="I13" i="4"/>
  <c r="K13" i="4"/>
  <c r="L13" i="4"/>
  <c r="R13" i="4"/>
  <c r="S13" i="4"/>
  <c r="I14" i="4"/>
  <c r="K14" i="4"/>
  <c r="L14" i="4"/>
  <c r="R14" i="4"/>
  <c r="S14" i="4"/>
  <c r="I15" i="4"/>
  <c r="K15" i="4"/>
  <c r="L15" i="4"/>
  <c r="S15" i="4" s="1"/>
  <c r="R15" i="4"/>
  <c r="I16" i="4"/>
  <c r="K16" i="4"/>
  <c r="L16" i="4"/>
  <c r="R16" i="4"/>
  <c r="S16" i="4"/>
  <c r="I17" i="4"/>
  <c r="K17" i="4"/>
  <c r="L17" i="4"/>
  <c r="R17" i="4"/>
  <c r="S17" i="4"/>
  <c r="I18" i="4"/>
  <c r="K18" i="4"/>
  <c r="L18" i="4"/>
  <c r="R18" i="4"/>
  <c r="S18" i="4"/>
  <c r="I19" i="4"/>
  <c r="K19" i="4"/>
  <c r="L19" i="4"/>
  <c r="R19" i="4"/>
  <c r="S19" i="4"/>
  <c r="I20" i="4"/>
  <c r="K20" i="4"/>
  <c r="L20" i="4"/>
  <c r="S20" i="4" s="1"/>
  <c r="R20" i="4"/>
  <c r="I21" i="4"/>
  <c r="K21" i="4"/>
  <c r="L21" i="4"/>
  <c r="R21" i="4"/>
  <c r="S21" i="4"/>
  <c r="I22" i="4"/>
  <c r="K22" i="4"/>
  <c r="L22" i="4"/>
  <c r="R22" i="4"/>
  <c r="S22" i="4"/>
  <c r="I23" i="4"/>
  <c r="K23" i="4"/>
  <c r="L23" i="4"/>
  <c r="S23" i="4" s="1"/>
  <c r="R23" i="4"/>
  <c r="I24" i="4"/>
  <c r="K24" i="4"/>
  <c r="L24" i="4"/>
  <c r="R24" i="4"/>
  <c r="S24" i="4"/>
  <c r="I25" i="4"/>
  <c r="K25" i="4"/>
  <c r="L25" i="4"/>
  <c r="R25" i="4"/>
  <c r="S25" i="4"/>
  <c r="I26" i="4"/>
  <c r="K26" i="4"/>
  <c r="L26" i="4"/>
  <c r="R26" i="4"/>
  <c r="S26" i="4"/>
  <c r="I27" i="4"/>
  <c r="K27" i="4"/>
  <c r="L27" i="4"/>
  <c r="R27" i="4"/>
  <c r="S27" i="4"/>
  <c r="I28" i="4"/>
  <c r="K28" i="4"/>
  <c r="L28" i="4"/>
  <c r="S28" i="4" s="1"/>
  <c r="R28" i="4"/>
  <c r="I29" i="4"/>
  <c r="K29" i="4"/>
  <c r="L29" i="4"/>
  <c r="R29" i="4"/>
  <c r="S29" i="4"/>
  <c r="I30" i="4"/>
  <c r="K30" i="4"/>
  <c r="L30" i="4"/>
  <c r="R30" i="4"/>
  <c r="S30" i="4"/>
  <c r="I31" i="4"/>
  <c r="K31" i="4"/>
  <c r="L31" i="4"/>
  <c r="S31" i="4" s="1"/>
  <c r="R31" i="4"/>
  <c r="I32" i="4"/>
  <c r="K32" i="4"/>
  <c r="L32" i="4"/>
  <c r="R32" i="4"/>
  <c r="S32" i="4"/>
  <c r="I33" i="4"/>
  <c r="K33" i="4"/>
  <c r="L33" i="4"/>
  <c r="R33" i="4"/>
  <c r="S33" i="4"/>
  <c r="I34" i="4"/>
  <c r="K34" i="4"/>
  <c r="L34" i="4"/>
  <c r="R34" i="4"/>
  <c r="S34" i="4"/>
  <c r="I35" i="4"/>
  <c r="K35" i="4"/>
  <c r="L35" i="4"/>
  <c r="R35" i="4"/>
  <c r="S35" i="4"/>
  <c r="G37" i="4"/>
  <c r="H37" i="4"/>
  <c r="I37" i="4"/>
  <c r="J37" i="4"/>
  <c r="K37" i="4" s="1"/>
  <c r="M37" i="4"/>
  <c r="R37" i="4" s="1"/>
  <c r="N37" i="4"/>
  <c r="O37" i="4"/>
  <c r="P37" i="4"/>
  <c r="Q37" i="4"/>
  <c r="T37" i="4"/>
  <c r="U37" i="4"/>
  <c r="V37" i="4"/>
  <c r="W37" i="4"/>
  <c r="I42" i="4"/>
  <c r="K42" i="4"/>
  <c r="L42" i="4"/>
  <c r="R42" i="4"/>
  <c r="S42" i="4"/>
  <c r="I43" i="4"/>
  <c r="K43" i="4"/>
  <c r="L43" i="4"/>
  <c r="L76" i="4" s="1"/>
  <c r="S76" i="4" s="1"/>
  <c r="R43" i="4"/>
  <c r="S43" i="4"/>
  <c r="I44" i="4"/>
  <c r="K44" i="4"/>
  <c r="L44" i="4"/>
  <c r="R44" i="4"/>
  <c r="S44" i="4"/>
  <c r="I45" i="4"/>
  <c r="K45" i="4"/>
  <c r="L45" i="4"/>
  <c r="S45" i="4" s="1"/>
  <c r="R45" i="4"/>
  <c r="I46" i="4"/>
  <c r="K46" i="4"/>
  <c r="L46" i="4"/>
  <c r="R46" i="4"/>
  <c r="S46" i="4"/>
  <c r="I47" i="4"/>
  <c r="K47" i="4"/>
  <c r="L47" i="4"/>
  <c r="R47" i="4"/>
  <c r="S47" i="4"/>
  <c r="I48" i="4"/>
  <c r="K48" i="4"/>
  <c r="L48" i="4"/>
  <c r="S48" i="4" s="1"/>
  <c r="R48" i="4"/>
  <c r="I49" i="4"/>
  <c r="K49" i="4"/>
  <c r="L49" i="4"/>
  <c r="R49" i="4"/>
  <c r="S49" i="4"/>
  <c r="I50" i="4"/>
  <c r="K50" i="4"/>
  <c r="L50" i="4"/>
  <c r="R50" i="4"/>
  <c r="S50" i="4"/>
  <c r="I51" i="4"/>
  <c r="K51" i="4"/>
  <c r="L51" i="4"/>
  <c r="R51" i="4"/>
  <c r="S51" i="4"/>
  <c r="I52" i="4"/>
  <c r="K52" i="4"/>
  <c r="L52" i="4"/>
  <c r="R52" i="4"/>
  <c r="S52" i="4"/>
  <c r="I53" i="4"/>
  <c r="K53" i="4"/>
  <c r="L53" i="4"/>
  <c r="S53" i="4" s="1"/>
  <c r="R53" i="4"/>
  <c r="I54" i="4"/>
  <c r="K54" i="4"/>
  <c r="L54" i="4"/>
  <c r="R54" i="4"/>
  <c r="S54" i="4"/>
  <c r="I55" i="4"/>
  <c r="K55" i="4"/>
  <c r="L55" i="4"/>
  <c r="R55" i="4"/>
  <c r="S55" i="4"/>
  <c r="I56" i="4"/>
  <c r="K56" i="4"/>
  <c r="L56" i="4"/>
  <c r="S56" i="4" s="1"/>
  <c r="R56" i="4"/>
  <c r="I57" i="4"/>
  <c r="K57" i="4"/>
  <c r="L57" i="4"/>
  <c r="R57" i="4"/>
  <c r="S57" i="4"/>
  <c r="I58" i="4"/>
  <c r="K58" i="4"/>
  <c r="L58" i="4"/>
  <c r="R58" i="4"/>
  <c r="S58" i="4"/>
  <c r="I59" i="4"/>
  <c r="K59" i="4"/>
  <c r="L59" i="4"/>
  <c r="R59" i="4"/>
  <c r="S59" i="4"/>
  <c r="I60" i="4"/>
  <c r="K60" i="4"/>
  <c r="L60" i="4"/>
  <c r="R60" i="4"/>
  <c r="S60" i="4"/>
  <c r="I61" i="4"/>
  <c r="K61" i="4"/>
  <c r="L61" i="4"/>
  <c r="S61" i="4" s="1"/>
  <c r="R61" i="4"/>
  <c r="I62" i="4"/>
  <c r="K62" i="4"/>
  <c r="L62" i="4"/>
  <c r="R62" i="4"/>
  <c r="S62" i="4"/>
  <c r="I63" i="4"/>
  <c r="K63" i="4"/>
  <c r="L63" i="4"/>
  <c r="R63" i="4"/>
  <c r="S63" i="4"/>
  <c r="I64" i="4"/>
  <c r="K64" i="4"/>
  <c r="L64" i="4"/>
  <c r="S64" i="4" s="1"/>
  <c r="R64" i="4"/>
  <c r="I65" i="4"/>
  <c r="K65" i="4"/>
  <c r="L65" i="4"/>
  <c r="R65" i="4"/>
  <c r="S65" i="4"/>
  <c r="I66" i="4"/>
  <c r="K66" i="4"/>
  <c r="L66" i="4"/>
  <c r="R66" i="4"/>
  <c r="S66" i="4"/>
  <c r="I67" i="4"/>
  <c r="K67" i="4"/>
  <c r="L67" i="4"/>
  <c r="R67" i="4"/>
  <c r="S67" i="4"/>
  <c r="I68" i="4"/>
  <c r="K68" i="4"/>
  <c r="L68" i="4"/>
  <c r="R68" i="4"/>
  <c r="S68" i="4"/>
  <c r="I69" i="4"/>
  <c r="K69" i="4"/>
  <c r="L69" i="4"/>
  <c r="S69" i="4" s="1"/>
  <c r="R69" i="4"/>
  <c r="I70" i="4"/>
  <c r="K70" i="4"/>
  <c r="L70" i="4"/>
  <c r="R70" i="4"/>
  <c r="S70" i="4"/>
  <c r="I71" i="4"/>
  <c r="K71" i="4"/>
  <c r="L71" i="4"/>
  <c r="R71" i="4"/>
  <c r="S71" i="4"/>
  <c r="I72" i="4"/>
  <c r="K72" i="4"/>
  <c r="L72" i="4"/>
  <c r="S72" i="4" s="1"/>
  <c r="R72" i="4"/>
  <c r="I73" i="4"/>
  <c r="K73" i="4"/>
  <c r="L73" i="4"/>
  <c r="R73" i="4"/>
  <c r="S73" i="4"/>
  <c r="I74" i="4"/>
  <c r="K74" i="4"/>
  <c r="L74" i="4"/>
  <c r="R74" i="4"/>
  <c r="S74" i="4"/>
  <c r="G76" i="4"/>
  <c r="H76" i="4"/>
  <c r="I76" i="4"/>
  <c r="J76" i="4"/>
  <c r="K76" i="4"/>
  <c r="M76" i="4"/>
  <c r="N76" i="4"/>
  <c r="O76" i="4"/>
  <c r="P76" i="4"/>
  <c r="Q76" i="4"/>
  <c r="R76" i="4"/>
  <c r="T76" i="4"/>
  <c r="U76" i="4"/>
  <c r="V76" i="4"/>
  <c r="W76" i="4"/>
  <c r="X76" i="4"/>
  <c r="Y76" i="4"/>
  <c r="R76" i="6"/>
  <c r="L76" i="6"/>
  <c r="S76" i="6" s="1"/>
  <c r="K76" i="6"/>
  <c r="I76" i="6"/>
  <c r="R75" i="6"/>
  <c r="L75" i="6"/>
  <c r="S75" i="6" s="1"/>
  <c r="K75" i="6"/>
  <c r="I75" i="6"/>
  <c r="R74" i="6"/>
  <c r="L74" i="6"/>
  <c r="S74" i="6" s="1"/>
  <c r="K74" i="6"/>
  <c r="I74" i="6"/>
  <c r="S73" i="6"/>
  <c r="R73" i="6"/>
  <c r="L73" i="6"/>
  <c r="K73" i="6"/>
  <c r="I73" i="6"/>
  <c r="R72" i="6"/>
  <c r="L72" i="6"/>
  <c r="S72" i="6" s="1"/>
  <c r="K72" i="6"/>
  <c r="I72" i="6"/>
  <c r="R71" i="6"/>
  <c r="L71" i="6"/>
  <c r="S71" i="6" s="1"/>
  <c r="K71" i="6"/>
  <c r="I71" i="6"/>
  <c r="S70" i="6"/>
  <c r="R70" i="6"/>
  <c r="L70" i="6"/>
  <c r="K70" i="6"/>
  <c r="I70" i="6"/>
  <c r="R69" i="6"/>
  <c r="L69" i="6"/>
  <c r="S69" i="6" s="1"/>
  <c r="K69" i="6"/>
  <c r="I69" i="6"/>
  <c r="R68" i="6"/>
  <c r="L68" i="6"/>
  <c r="S68" i="6" s="1"/>
  <c r="K68" i="6"/>
  <c r="I68" i="6"/>
  <c r="R67" i="6"/>
  <c r="L67" i="6"/>
  <c r="S67" i="6" s="1"/>
  <c r="K67" i="6"/>
  <c r="I67" i="6"/>
  <c r="R66" i="6"/>
  <c r="L66" i="6"/>
  <c r="S66" i="6" s="1"/>
  <c r="K66" i="6"/>
  <c r="I66" i="6"/>
  <c r="S65" i="6"/>
  <c r="R65" i="6"/>
  <c r="L65" i="6"/>
  <c r="K65" i="6"/>
  <c r="I65" i="6"/>
  <c r="R64" i="6"/>
  <c r="L64" i="6"/>
  <c r="S64" i="6" s="1"/>
  <c r="K64" i="6"/>
  <c r="I64" i="6"/>
  <c r="R63" i="6"/>
  <c r="L63" i="6"/>
  <c r="S63" i="6" s="1"/>
  <c r="K63" i="6"/>
  <c r="I63" i="6"/>
  <c r="S62" i="6"/>
  <c r="R62" i="6"/>
  <c r="L62" i="6"/>
  <c r="K62" i="6"/>
  <c r="I62" i="6"/>
  <c r="R61" i="6"/>
  <c r="L61" i="6"/>
  <c r="S61" i="6" s="1"/>
  <c r="K61" i="6"/>
  <c r="I61" i="6"/>
  <c r="R60" i="6"/>
  <c r="L60" i="6"/>
  <c r="S60" i="6" s="1"/>
  <c r="K60" i="6"/>
  <c r="I60" i="6"/>
  <c r="R59" i="6"/>
  <c r="L59" i="6"/>
  <c r="S59" i="6" s="1"/>
  <c r="K59" i="6"/>
  <c r="I59" i="6"/>
  <c r="R58" i="6"/>
  <c r="L58" i="6"/>
  <c r="S58" i="6" s="1"/>
  <c r="K58" i="6"/>
  <c r="I58" i="6"/>
  <c r="S57" i="6"/>
  <c r="R57" i="6"/>
  <c r="L57" i="6"/>
  <c r="K57" i="6"/>
  <c r="I57" i="6"/>
  <c r="R56" i="6"/>
  <c r="L56" i="6"/>
  <c r="S56" i="6" s="1"/>
  <c r="K56" i="6"/>
  <c r="I56" i="6"/>
  <c r="R55" i="6"/>
  <c r="L55" i="6"/>
  <c r="S55" i="6" s="1"/>
  <c r="K55" i="6"/>
  <c r="I55" i="6"/>
  <c r="S54" i="6"/>
  <c r="R54" i="6"/>
  <c r="L54" i="6"/>
  <c r="K54" i="6"/>
  <c r="I54" i="6"/>
  <c r="R53" i="6"/>
  <c r="L53" i="6"/>
  <c r="S53" i="6" s="1"/>
  <c r="K53" i="6"/>
  <c r="I53" i="6"/>
  <c r="R52" i="6"/>
  <c r="L52" i="6"/>
  <c r="S52" i="6" s="1"/>
  <c r="K52" i="6"/>
  <c r="I52" i="6"/>
  <c r="R51" i="6"/>
  <c r="L51" i="6"/>
  <c r="S51" i="6" s="1"/>
  <c r="K51" i="6"/>
  <c r="I51" i="6"/>
  <c r="R50" i="6"/>
  <c r="L50" i="6"/>
  <c r="S50" i="6" s="1"/>
  <c r="K50" i="6"/>
  <c r="I50" i="6"/>
  <c r="S49" i="6"/>
  <c r="R49" i="6"/>
  <c r="L49" i="6"/>
  <c r="K49" i="6"/>
  <c r="I49" i="6"/>
  <c r="R48" i="6"/>
  <c r="L48" i="6"/>
  <c r="S48" i="6" s="1"/>
  <c r="K48" i="6"/>
  <c r="I48" i="6"/>
  <c r="R47" i="6"/>
  <c r="L47" i="6"/>
  <c r="S47" i="6" s="1"/>
  <c r="K47" i="6"/>
  <c r="I47" i="6"/>
  <c r="S46" i="6"/>
  <c r="R46" i="6"/>
  <c r="L46" i="6"/>
  <c r="K46" i="6"/>
  <c r="I46" i="6"/>
  <c r="R45" i="6"/>
  <c r="L45" i="6"/>
  <c r="S45" i="6" s="1"/>
  <c r="K45" i="6"/>
  <c r="I45" i="6"/>
  <c r="S44" i="6"/>
  <c r="R44" i="6"/>
  <c r="L44" i="6"/>
  <c r="K44" i="6"/>
  <c r="I44" i="6"/>
  <c r="R43" i="6"/>
  <c r="L43" i="6"/>
  <c r="S43" i="6" s="1"/>
  <c r="K43" i="6"/>
  <c r="I43" i="6"/>
  <c r="W38" i="6"/>
  <c r="V38" i="6"/>
  <c r="U38" i="6"/>
  <c r="T38" i="6"/>
  <c r="R38" i="6"/>
  <c r="Q38" i="6"/>
  <c r="P38" i="6"/>
  <c r="O38" i="6"/>
  <c r="N38" i="6"/>
  <c r="M38" i="6"/>
  <c r="J38" i="6"/>
  <c r="K38" i="6" s="1"/>
  <c r="H38" i="6"/>
  <c r="I38" i="6" s="1"/>
  <c r="G38" i="6"/>
  <c r="R36" i="6"/>
  <c r="L36" i="6"/>
  <c r="S36" i="6" s="1"/>
  <c r="K36" i="6"/>
  <c r="I36" i="6"/>
  <c r="R35" i="6"/>
  <c r="L35" i="6"/>
  <c r="S35" i="6" s="1"/>
  <c r="K35" i="6"/>
  <c r="I35" i="6"/>
  <c r="R34" i="6"/>
  <c r="L34" i="6"/>
  <c r="S34" i="6" s="1"/>
  <c r="K34" i="6"/>
  <c r="I34" i="6"/>
  <c r="R33" i="6"/>
  <c r="L33" i="6"/>
  <c r="S33" i="6" s="1"/>
  <c r="K33" i="6"/>
  <c r="I33" i="6"/>
  <c r="S32" i="6"/>
  <c r="R32" i="6"/>
  <c r="L32" i="6"/>
  <c r="K32" i="6"/>
  <c r="I32" i="6"/>
  <c r="R31" i="6"/>
  <c r="L31" i="6"/>
  <c r="S31" i="6" s="1"/>
  <c r="K31" i="6"/>
  <c r="I31" i="6"/>
  <c r="R30" i="6"/>
  <c r="L30" i="6"/>
  <c r="S30" i="6" s="1"/>
  <c r="K30" i="6"/>
  <c r="I30" i="6"/>
  <c r="S29" i="6"/>
  <c r="R29" i="6"/>
  <c r="L29" i="6"/>
  <c r="K29" i="6"/>
  <c r="I29" i="6"/>
  <c r="R28" i="6"/>
  <c r="L28" i="6"/>
  <c r="S28" i="6" s="1"/>
  <c r="K28" i="6"/>
  <c r="I28" i="6"/>
  <c r="R27" i="6"/>
  <c r="L27" i="6"/>
  <c r="S27" i="6" s="1"/>
  <c r="K27" i="6"/>
  <c r="I27" i="6"/>
  <c r="R26" i="6"/>
  <c r="L26" i="6"/>
  <c r="S26" i="6" s="1"/>
  <c r="K26" i="6"/>
  <c r="I26" i="6"/>
  <c r="R25" i="6"/>
  <c r="L25" i="6"/>
  <c r="S25" i="6" s="1"/>
  <c r="K25" i="6"/>
  <c r="I25" i="6"/>
  <c r="S24" i="6"/>
  <c r="R24" i="6"/>
  <c r="L24" i="6"/>
  <c r="K24" i="6"/>
  <c r="I24" i="6"/>
  <c r="R23" i="6"/>
  <c r="L23" i="6"/>
  <c r="S23" i="6" s="1"/>
  <c r="K23" i="6"/>
  <c r="I23" i="6"/>
  <c r="R22" i="6"/>
  <c r="L22" i="6"/>
  <c r="S22" i="6" s="1"/>
  <c r="K22" i="6"/>
  <c r="I22" i="6"/>
  <c r="S21" i="6"/>
  <c r="R21" i="6"/>
  <c r="L21" i="6"/>
  <c r="K21" i="6"/>
  <c r="I21" i="6"/>
  <c r="R20" i="6"/>
  <c r="L20" i="6"/>
  <c r="S20" i="6" s="1"/>
  <c r="K20" i="6"/>
  <c r="I20" i="6"/>
  <c r="R19" i="6"/>
  <c r="L19" i="6"/>
  <c r="S19" i="6" s="1"/>
  <c r="K19" i="6"/>
  <c r="I19" i="6"/>
  <c r="R18" i="6"/>
  <c r="L18" i="6"/>
  <c r="S18" i="6" s="1"/>
  <c r="K18" i="6"/>
  <c r="I18" i="6"/>
  <c r="R17" i="6"/>
  <c r="L17" i="6"/>
  <c r="S17" i="6" s="1"/>
  <c r="K17" i="6"/>
  <c r="I17" i="6"/>
  <c r="S16" i="6"/>
  <c r="R16" i="6"/>
  <c r="L16" i="6"/>
  <c r="K16" i="6"/>
  <c r="I16" i="6"/>
  <c r="R15" i="6"/>
  <c r="L15" i="6"/>
  <c r="S15" i="6" s="1"/>
  <c r="K15" i="6"/>
  <c r="I15" i="6"/>
  <c r="R14" i="6"/>
  <c r="L14" i="6"/>
  <c r="S14" i="6" s="1"/>
  <c r="K14" i="6"/>
  <c r="I14" i="6"/>
  <c r="S13" i="6"/>
  <c r="R13" i="6"/>
  <c r="L13" i="6"/>
  <c r="K13" i="6"/>
  <c r="I13" i="6"/>
  <c r="R12" i="6"/>
  <c r="L12" i="6"/>
  <c r="S12" i="6" s="1"/>
  <c r="K12" i="6"/>
  <c r="I12" i="6"/>
  <c r="R11" i="6"/>
  <c r="L11" i="6"/>
  <c r="S11" i="6" s="1"/>
  <c r="K11" i="6"/>
  <c r="I11" i="6"/>
  <c r="R10" i="6"/>
  <c r="L10" i="6"/>
  <c r="S10" i="6" s="1"/>
  <c r="K10" i="6"/>
  <c r="I10" i="6"/>
  <c r="R9" i="6"/>
  <c r="L9" i="6"/>
  <c r="S9" i="6" s="1"/>
  <c r="K9" i="6"/>
  <c r="I9" i="6"/>
  <c r="S8" i="6"/>
  <c r="R8" i="6"/>
  <c r="L8" i="6"/>
  <c r="K8" i="6"/>
  <c r="I8" i="6"/>
  <c r="R7" i="6"/>
  <c r="L7" i="6"/>
  <c r="S7" i="6" s="1"/>
  <c r="K7" i="6"/>
  <c r="I7" i="6"/>
  <c r="R6" i="6"/>
  <c r="L6" i="6"/>
  <c r="S6" i="6" s="1"/>
  <c r="K6" i="6"/>
  <c r="I6" i="6"/>
  <c r="S5" i="6"/>
  <c r="R5" i="6"/>
  <c r="L5" i="6"/>
  <c r="K5" i="6"/>
  <c r="I5" i="6"/>
  <c r="R4" i="6"/>
  <c r="L4" i="6"/>
  <c r="S4" i="6" s="1"/>
  <c r="K4" i="6"/>
  <c r="I4" i="6"/>
  <c r="S3" i="6"/>
  <c r="R3" i="6"/>
  <c r="L3" i="6"/>
  <c r="K3" i="6"/>
  <c r="I3" i="6"/>
  <c r="G7" i="31"/>
  <c r="T730" i="14"/>
  <c r="L730" i="14"/>
  <c r="U730" i="14" s="1"/>
  <c r="K730" i="14"/>
  <c r="T729" i="14"/>
  <c r="L729" i="14"/>
  <c r="Q729" i="14" s="1"/>
  <c r="K729" i="14"/>
  <c r="T728" i="14"/>
  <c r="L728" i="14"/>
  <c r="K728" i="14"/>
  <c r="AA727" i="14"/>
  <c r="Z727" i="14"/>
  <c r="Y727" i="14"/>
  <c r="X727" i="14"/>
  <c r="W727" i="14"/>
  <c r="V727" i="14"/>
  <c r="S727" i="14"/>
  <c r="R727" i="14"/>
  <c r="P727" i="14"/>
  <c r="O727" i="14"/>
  <c r="N727" i="14"/>
  <c r="M727" i="14"/>
  <c r="J727" i="14"/>
  <c r="H727" i="14"/>
  <c r="G727" i="14"/>
  <c r="T690" i="14"/>
  <c r="L690" i="14"/>
  <c r="Q690" i="14" s="1"/>
  <c r="K690" i="14"/>
  <c r="T689" i="14"/>
  <c r="L689" i="14"/>
  <c r="K689" i="14"/>
  <c r="T688" i="14"/>
  <c r="L688" i="14"/>
  <c r="K688" i="14"/>
  <c r="T346" i="14"/>
  <c r="L346" i="14"/>
  <c r="U346" i="14" s="1"/>
  <c r="K346" i="14"/>
  <c r="T345" i="14"/>
  <c r="L345" i="14"/>
  <c r="Q345" i="14" s="1"/>
  <c r="K345" i="14"/>
  <c r="T344" i="14"/>
  <c r="L344" i="14"/>
  <c r="K344" i="14"/>
  <c r="T586" i="14"/>
  <c r="L586" i="14"/>
  <c r="K586" i="14"/>
  <c r="T585" i="14"/>
  <c r="L585" i="14"/>
  <c r="Q585" i="14" s="1"/>
  <c r="K585" i="14"/>
  <c r="T584" i="14"/>
  <c r="L584" i="14"/>
  <c r="Q584" i="14" s="1"/>
  <c r="K584" i="14"/>
  <c r="AA583" i="14"/>
  <c r="Z583" i="14"/>
  <c r="Y583" i="14"/>
  <c r="X583" i="14"/>
  <c r="W583" i="14"/>
  <c r="V583" i="14"/>
  <c r="S583" i="14"/>
  <c r="R583" i="14"/>
  <c r="P583" i="14"/>
  <c r="O583" i="14"/>
  <c r="N583" i="14"/>
  <c r="M583" i="14"/>
  <c r="J583" i="14"/>
  <c r="H583" i="14"/>
  <c r="G583" i="14"/>
  <c r="T1038" i="14"/>
  <c r="L1038" i="14"/>
  <c r="U1038" i="14" s="1"/>
  <c r="K1038" i="14"/>
  <c r="T1037" i="14"/>
  <c r="L1037" i="14"/>
  <c r="K1037" i="14"/>
  <c r="T1036" i="14"/>
  <c r="L1036" i="14"/>
  <c r="K1036" i="14"/>
  <c r="AA1035" i="14"/>
  <c r="Z1035" i="14"/>
  <c r="Y1035" i="14"/>
  <c r="X1035" i="14"/>
  <c r="W1035" i="14"/>
  <c r="V1035" i="14"/>
  <c r="S1035" i="14"/>
  <c r="R1035" i="14"/>
  <c r="P1035" i="14"/>
  <c r="O1035" i="14"/>
  <c r="N1035" i="14"/>
  <c r="M1035" i="14"/>
  <c r="J1035" i="14"/>
  <c r="H1035" i="14"/>
  <c r="G1035" i="14"/>
  <c r="T1034" i="14"/>
  <c r="L1034" i="14"/>
  <c r="U1034" i="14" s="1"/>
  <c r="K1034" i="14"/>
  <c r="T1033" i="14"/>
  <c r="L1033" i="14"/>
  <c r="Q1033" i="14" s="1"/>
  <c r="K1033" i="14"/>
  <c r="T1032" i="14"/>
  <c r="L1032" i="14"/>
  <c r="K1032" i="14"/>
  <c r="AA1031" i="14"/>
  <c r="Z1031" i="14"/>
  <c r="Y1031" i="14"/>
  <c r="X1031" i="14"/>
  <c r="W1031" i="14"/>
  <c r="V1031" i="14"/>
  <c r="S1031" i="14"/>
  <c r="R1031" i="14"/>
  <c r="P1031" i="14"/>
  <c r="O1031" i="14"/>
  <c r="N1031" i="14"/>
  <c r="M1031" i="14"/>
  <c r="J1031" i="14"/>
  <c r="H1031" i="14"/>
  <c r="G1031" i="14"/>
  <c r="T562" i="14"/>
  <c r="L562" i="14"/>
  <c r="U562" i="14" s="1"/>
  <c r="K562" i="14"/>
  <c r="T561" i="14"/>
  <c r="L561" i="14"/>
  <c r="Q561" i="14" s="1"/>
  <c r="K561" i="14"/>
  <c r="T560" i="14"/>
  <c r="L560" i="14"/>
  <c r="K560" i="14"/>
  <c r="T882" i="14"/>
  <c r="L882" i="14"/>
  <c r="U882" i="14" s="1"/>
  <c r="K882" i="14"/>
  <c r="T881" i="14"/>
  <c r="L881" i="14"/>
  <c r="Q881" i="14" s="1"/>
  <c r="K881" i="14"/>
  <c r="T880" i="14"/>
  <c r="L880" i="14"/>
  <c r="K880" i="14"/>
  <c r="AA879" i="14"/>
  <c r="Z879" i="14"/>
  <c r="Y879" i="14"/>
  <c r="X879" i="14"/>
  <c r="W879" i="14"/>
  <c r="V879" i="14"/>
  <c r="S879" i="14"/>
  <c r="R879" i="14"/>
  <c r="P879" i="14"/>
  <c r="O879" i="14"/>
  <c r="N879" i="14"/>
  <c r="M879" i="14"/>
  <c r="J879" i="14"/>
  <c r="H879" i="14"/>
  <c r="G879" i="14"/>
  <c r="T338" i="14"/>
  <c r="L338" i="14"/>
  <c r="U338" i="14" s="1"/>
  <c r="K338" i="14"/>
  <c r="T337" i="14"/>
  <c r="L337" i="14"/>
  <c r="K337" i="14"/>
  <c r="T336" i="14"/>
  <c r="L336" i="14"/>
  <c r="K336" i="14"/>
  <c r="T218" i="14"/>
  <c r="L218" i="14"/>
  <c r="U218" i="14" s="1"/>
  <c r="K218" i="14"/>
  <c r="T217" i="14"/>
  <c r="L217" i="14"/>
  <c r="K217" i="14"/>
  <c r="T216" i="14"/>
  <c r="L216" i="14"/>
  <c r="K216" i="14"/>
  <c r="T66" i="14"/>
  <c r="L66" i="14"/>
  <c r="U66" i="14" s="1"/>
  <c r="K66" i="14"/>
  <c r="T65" i="14"/>
  <c r="L65" i="14"/>
  <c r="K65" i="14"/>
  <c r="T64" i="14"/>
  <c r="L64" i="14"/>
  <c r="U64" i="14" s="1"/>
  <c r="K64" i="14"/>
  <c r="T214" i="14"/>
  <c r="L214" i="14"/>
  <c r="U214" i="14" s="1"/>
  <c r="K214" i="14"/>
  <c r="T213" i="14"/>
  <c r="L213" i="14"/>
  <c r="Q213" i="14" s="1"/>
  <c r="K213" i="14"/>
  <c r="T212" i="14"/>
  <c r="L212" i="14"/>
  <c r="K212" i="14"/>
  <c r="T426" i="14"/>
  <c r="L426" i="14"/>
  <c r="U426" i="14" s="1"/>
  <c r="K426" i="14"/>
  <c r="T425" i="14"/>
  <c r="L425" i="14"/>
  <c r="Q425" i="14" s="1"/>
  <c r="K425" i="14"/>
  <c r="T424" i="14"/>
  <c r="L424" i="14"/>
  <c r="K424" i="14"/>
  <c r="AA423" i="14"/>
  <c r="Z423" i="14"/>
  <c r="Y423" i="14"/>
  <c r="X423" i="14"/>
  <c r="W423" i="14"/>
  <c r="V423" i="14"/>
  <c r="S423" i="14"/>
  <c r="R423" i="14"/>
  <c r="P423" i="14"/>
  <c r="O423" i="14"/>
  <c r="N423" i="14"/>
  <c r="M423" i="14"/>
  <c r="J423" i="14"/>
  <c r="H423" i="14"/>
  <c r="G423" i="14"/>
  <c r="T382" i="14"/>
  <c r="L382" i="14"/>
  <c r="U382" i="14" s="1"/>
  <c r="K382" i="14"/>
  <c r="T381" i="14"/>
  <c r="L381" i="14"/>
  <c r="Q381" i="14" s="1"/>
  <c r="K381" i="14"/>
  <c r="T380" i="14"/>
  <c r="L380" i="14"/>
  <c r="K380" i="14"/>
  <c r="AA379" i="14"/>
  <c r="Z379" i="14"/>
  <c r="Y379" i="14"/>
  <c r="X379" i="14"/>
  <c r="W379" i="14"/>
  <c r="V379" i="14"/>
  <c r="S379" i="14"/>
  <c r="R379" i="14"/>
  <c r="P379" i="14"/>
  <c r="O379" i="14"/>
  <c r="N379" i="14"/>
  <c r="M379" i="14"/>
  <c r="J379" i="14"/>
  <c r="H379" i="14"/>
  <c r="G379" i="14"/>
  <c r="AA151" i="32"/>
  <c r="AA175" i="32"/>
  <c r="AA231" i="32"/>
  <c r="AA207" i="32"/>
  <c r="AA235" i="32"/>
  <c r="AA179" i="32"/>
  <c r="AA239" i="32"/>
  <c r="AA131" i="32"/>
  <c r="AA211" i="32"/>
  <c r="AA219" i="32"/>
  <c r="AA203" i="32"/>
  <c r="AA199" i="32"/>
  <c r="AA135" i="32"/>
  <c r="AA147" i="32"/>
  <c r="AA155" i="32"/>
  <c r="AA195" i="32"/>
  <c r="AA171" i="32"/>
  <c r="AA215" i="32"/>
  <c r="AA223" i="32"/>
  <c r="AA143" i="32"/>
  <c r="AA227" i="32"/>
  <c r="AA159" i="32"/>
  <c r="AA187" i="32"/>
  <c r="AA183" i="32"/>
  <c r="AA191" i="32"/>
  <c r="AA163" i="32"/>
  <c r="T389" i="14"/>
  <c r="L389" i="14"/>
  <c r="Q389" i="14" s="1"/>
  <c r="K389" i="14"/>
  <c r="T388" i="14"/>
  <c r="L388" i="14"/>
  <c r="K388" i="14"/>
  <c r="Z387" i="14"/>
  <c r="Y387" i="14"/>
  <c r="X387" i="14"/>
  <c r="W387" i="14"/>
  <c r="V387" i="14"/>
  <c r="S387" i="14"/>
  <c r="R387" i="14"/>
  <c r="P387" i="14"/>
  <c r="O387" i="14"/>
  <c r="N387" i="14"/>
  <c r="M387" i="14"/>
  <c r="J387" i="14"/>
  <c r="H387" i="14"/>
  <c r="G387" i="14"/>
  <c r="T746" i="14"/>
  <c r="L746" i="14"/>
  <c r="K746" i="14"/>
  <c r="T745" i="14"/>
  <c r="L745" i="14"/>
  <c r="Q745" i="14" s="1"/>
  <c r="K745" i="14"/>
  <c r="T86" i="14"/>
  <c r="L86" i="14"/>
  <c r="U86" i="14" s="1"/>
  <c r="K86" i="14"/>
  <c r="T85" i="14"/>
  <c r="L85" i="14"/>
  <c r="Q85" i="14" s="1"/>
  <c r="K85" i="14"/>
  <c r="T84" i="14"/>
  <c r="L84" i="14"/>
  <c r="K84" i="14"/>
  <c r="T742" i="14"/>
  <c r="L742" i="14"/>
  <c r="K742" i="14"/>
  <c r="T741" i="14"/>
  <c r="L741" i="14"/>
  <c r="Q741" i="14" s="1"/>
  <c r="K741" i="14"/>
  <c r="T740" i="14"/>
  <c r="L740" i="14"/>
  <c r="K740" i="14"/>
  <c r="T226" i="14"/>
  <c r="L226" i="14"/>
  <c r="K226" i="14"/>
  <c r="T225" i="14"/>
  <c r="L225" i="14"/>
  <c r="K225" i="14"/>
  <c r="T224" i="14"/>
  <c r="L224" i="14"/>
  <c r="K224" i="14"/>
  <c r="T730" i="13"/>
  <c r="L730" i="13"/>
  <c r="K730" i="13"/>
  <c r="T729" i="13"/>
  <c r="L729" i="13"/>
  <c r="Q729" i="13" s="1"/>
  <c r="K729" i="13"/>
  <c r="T728" i="13"/>
  <c r="L728" i="13"/>
  <c r="K728" i="13"/>
  <c r="T690" i="13"/>
  <c r="L690" i="13"/>
  <c r="U690" i="13" s="1"/>
  <c r="K690" i="13"/>
  <c r="T689" i="13"/>
  <c r="L689" i="13"/>
  <c r="Q689" i="13" s="1"/>
  <c r="K689" i="13"/>
  <c r="T688" i="13"/>
  <c r="L688" i="13"/>
  <c r="K688" i="13"/>
  <c r="T1038" i="13"/>
  <c r="L1038" i="13"/>
  <c r="U1038" i="13" s="1"/>
  <c r="K1038" i="13"/>
  <c r="T1037" i="13"/>
  <c r="L1037" i="13"/>
  <c r="Q1037" i="13" s="1"/>
  <c r="K1037" i="13"/>
  <c r="T1036" i="13"/>
  <c r="L1036" i="13"/>
  <c r="K1036" i="13"/>
  <c r="Y1035" i="13"/>
  <c r="X1035" i="13"/>
  <c r="W1035" i="13"/>
  <c r="V1035" i="13"/>
  <c r="S1035" i="13"/>
  <c r="R1035" i="13"/>
  <c r="P1035" i="13"/>
  <c r="O1035" i="13"/>
  <c r="N1035" i="13"/>
  <c r="M1035" i="13"/>
  <c r="J1035" i="13"/>
  <c r="H1035" i="13"/>
  <c r="G1035" i="13"/>
  <c r="T346" i="13"/>
  <c r="L346" i="13"/>
  <c r="U346" i="13" s="1"/>
  <c r="K346" i="13"/>
  <c r="T345" i="13"/>
  <c r="L345" i="13"/>
  <c r="Q345" i="13" s="1"/>
  <c r="K345" i="13"/>
  <c r="T344" i="13"/>
  <c r="L344" i="13"/>
  <c r="K344" i="13"/>
  <c r="T1034" i="13"/>
  <c r="L1034" i="13"/>
  <c r="K1034" i="13"/>
  <c r="T1033" i="13"/>
  <c r="L1033" i="13"/>
  <c r="Q1033" i="13" s="1"/>
  <c r="K1033" i="13"/>
  <c r="T1032" i="13"/>
  <c r="L1032" i="13"/>
  <c r="K1032" i="13"/>
  <c r="Y1031" i="13"/>
  <c r="X1031" i="13"/>
  <c r="W1031" i="13"/>
  <c r="V1031" i="13"/>
  <c r="S1031" i="13"/>
  <c r="R1031" i="13"/>
  <c r="P1031" i="13"/>
  <c r="O1031" i="13"/>
  <c r="N1031" i="13"/>
  <c r="M1031" i="13"/>
  <c r="J1031" i="13"/>
  <c r="H1031" i="13"/>
  <c r="G1031" i="13"/>
  <c r="T562" i="13"/>
  <c r="L562" i="13"/>
  <c r="U562" i="13" s="1"/>
  <c r="K562" i="13"/>
  <c r="T561" i="13"/>
  <c r="L561" i="13"/>
  <c r="U561" i="13" s="1"/>
  <c r="K561" i="13"/>
  <c r="T560" i="13"/>
  <c r="L560" i="13"/>
  <c r="K560" i="13"/>
  <c r="T882" i="13"/>
  <c r="L882" i="13"/>
  <c r="U882" i="13" s="1"/>
  <c r="K882" i="13"/>
  <c r="T881" i="13"/>
  <c r="L881" i="13"/>
  <c r="Q881" i="13" s="1"/>
  <c r="K881" i="13"/>
  <c r="T880" i="13"/>
  <c r="L880" i="13"/>
  <c r="U880" i="13" s="1"/>
  <c r="K880" i="13"/>
  <c r="Y879" i="13"/>
  <c r="X879" i="13"/>
  <c r="W879" i="13"/>
  <c r="V879" i="13"/>
  <c r="S879" i="13"/>
  <c r="R879" i="13"/>
  <c r="P879" i="13"/>
  <c r="O879" i="13"/>
  <c r="N879" i="13"/>
  <c r="M879" i="13"/>
  <c r="J879" i="13"/>
  <c r="H879" i="13"/>
  <c r="G879" i="13"/>
  <c r="T338" i="13"/>
  <c r="L338" i="13"/>
  <c r="K338" i="13"/>
  <c r="T336" i="13"/>
  <c r="L336" i="13"/>
  <c r="K336" i="13"/>
  <c r="T218" i="13"/>
  <c r="L218" i="13"/>
  <c r="K218" i="13"/>
  <c r="T217" i="13"/>
  <c r="L217" i="13"/>
  <c r="K217" i="13"/>
  <c r="T216" i="13"/>
  <c r="L216" i="13"/>
  <c r="K216" i="13"/>
  <c r="T66" i="13"/>
  <c r="L66" i="13"/>
  <c r="K66" i="13"/>
  <c r="T65" i="13"/>
  <c r="L65" i="13"/>
  <c r="K65" i="13"/>
  <c r="T64" i="13"/>
  <c r="L64" i="13"/>
  <c r="U64" i="13" s="1"/>
  <c r="K64" i="13"/>
  <c r="T214" i="13"/>
  <c r="L214" i="13"/>
  <c r="U214" i="13" s="1"/>
  <c r="K214" i="13"/>
  <c r="T213" i="13"/>
  <c r="L213" i="13"/>
  <c r="K213" i="13"/>
  <c r="T212" i="13"/>
  <c r="L212" i="13"/>
  <c r="U212" i="13" s="1"/>
  <c r="K212" i="13"/>
  <c r="T426" i="13"/>
  <c r="L426" i="13"/>
  <c r="U426" i="13" s="1"/>
  <c r="K426" i="13"/>
  <c r="T425" i="13"/>
  <c r="L425" i="13"/>
  <c r="Q425" i="13" s="1"/>
  <c r="K425" i="13"/>
  <c r="T424" i="13"/>
  <c r="L424" i="13"/>
  <c r="Q424" i="13" s="1"/>
  <c r="K424" i="13"/>
  <c r="Y423" i="13"/>
  <c r="X423" i="13"/>
  <c r="W423" i="13"/>
  <c r="V423" i="13"/>
  <c r="S423" i="13"/>
  <c r="R423" i="13"/>
  <c r="P423" i="13"/>
  <c r="O423" i="13"/>
  <c r="N423" i="13"/>
  <c r="M423" i="13"/>
  <c r="J423" i="13"/>
  <c r="H423" i="13"/>
  <c r="G423" i="13"/>
  <c r="T382" i="13"/>
  <c r="L382" i="13"/>
  <c r="U382" i="13" s="1"/>
  <c r="K382" i="13"/>
  <c r="T381" i="13"/>
  <c r="L381" i="13"/>
  <c r="K381" i="13"/>
  <c r="T380" i="13"/>
  <c r="L380" i="13"/>
  <c r="U380" i="13" s="1"/>
  <c r="K380" i="13"/>
  <c r="Y379" i="13"/>
  <c r="X379" i="13"/>
  <c r="W379" i="13"/>
  <c r="V379" i="13"/>
  <c r="S379" i="13"/>
  <c r="R379" i="13"/>
  <c r="P379" i="13"/>
  <c r="O379" i="13"/>
  <c r="N379" i="13"/>
  <c r="M379" i="13"/>
  <c r="J379" i="13"/>
  <c r="H379" i="13"/>
  <c r="G379" i="13"/>
  <c r="T390" i="13"/>
  <c r="L390" i="13"/>
  <c r="U390" i="13" s="1"/>
  <c r="K390" i="13"/>
  <c r="T389" i="13"/>
  <c r="L389" i="13"/>
  <c r="K389" i="13"/>
  <c r="T388" i="13"/>
  <c r="L388" i="13"/>
  <c r="Q388" i="13" s="1"/>
  <c r="K388" i="13"/>
  <c r="T744" i="13"/>
  <c r="L744" i="13"/>
  <c r="U744" i="13" s="1"/>
  <c r="K744" i="13"/>
  <c r="T86" i="13"/>
  <c r="L86" i="13"/>
  <c r="K86" i="13"/>
  <c r="T85" i="13"/>
  <c r="L85" i="13"/>
  <c r="K85" i="13"/>
  <c r="T84" i="13"/>
  <c r="L84" i="13"/>
  <c r="U84" i="13" s="1"/>
  <c r="K84" i="13"/>
  <c r="T741" i="13"/>
  <c r="L741" i="13"/>
  <c r="K741" i="13"/>
  <c r="T226" i="13"/>
  <c r="L226" i="13"/>
  <c r="K226" i="13"/>
  <c r="T225" i="13"/>
  <c r="L225" i="13"/>
  <c r="K225" i="13"/>
  <c r="G75" i="32"/>
  <c r="H75" i="32"/>
  <c r="J75" i="32"/>
  <c r="M75" i="32"/>
  <c r="N75" i="32"/>
  <c r="O75" i="32"/>
  <c r="P75" i="32"/>
  <c r="R75" i="32"/>
  <c r="S75" i="32"/>
  <c r="V75" i="32"/>
  <c r="W75" i="32"/>
  <c r="X75" i="32"/>
  <c r="Y75" i="32"/>
  <c r="I116" i="32"/>
  <c r="K116" i="32"/>
  <c r="L116" i="32"/>
  <c r="U116" i="32" s="1"/>
  <c r="T116" i="32"/>
  <c r="I117" i="32"/>
  <c r="K117" i="32"/>
  <c r="L117" i="32"/>
  <c r="Q117" i="32" s="1"/>
  <c r="T117" i="32"/>
  <c r="I118" i="32"/>
  <c r="K118" i="32"/>
  <c r="L118" i="32"/>
  <c r="Q118" i="32" s="1"/>
  <c r="T118" i="32"/>
  <c r="G199" i="32"/>
  <c r="H199" i="32"/>
  <c r="J199" i="32"/>
  <c r="M199" i="32"/>
  <c r="N199" i="32"/>
  <c r="O199" i="32"/>
  <c r="P199" i="32"/>
  <c r="R199" i="32"/>
  <c r="S199" i="32"/>
  <c r="V199" i="32"/>
  <c r="W199" i="32"/>
  <c r="X199" i="32"/>
  <c r="Y199" i="32"/>
  <c r="Z199" i="32"/>
  <c r="I240" i="32"/>
  <c r="K240" i="32"/>
  <c r="L240" i="32"/>
  <c r="Q240" i="32" s="1"/>
  <c r="T240" i="32"/>
  <c r="I241" i="32"/>
  <c r="K241" i="32"/>
  <c r="L241" i="32"/>
  <c r="U241" i="32" s="1"/>
  <c r="T241" i="32"/>
  <c r="I242" i="32"/>
  <c r="K242" i="32"/>
  <c r="L242" i="32"/>
  <c r="U242" i="32" s="1"/>
  <c r="Q242" i="32"/>
  <c r="T242" i="32"/>
  <c r="T698" i="14"/>
  <c r="L698" i="14"/>
  <c r="K698" i="14"/>
  <c r="T697" i="14"/>
  <c r="L697" i="14"/>
  <c r="Q697" i="14" s="1"/>
  <c r="K697" i="14"/>
  <c r="T696" i="14"/>
  <c r="L696" i="14"/>
  <c r="K696" i="14"/>
  <c r="T430" i="14"/>
  <c r="L430" i="14"/>
  <c r="K430" i="14"/>
  <c r="T429" i="14"/>
  <c r="L429" i="14"/>
  <c r="Q429" i="14" s="1"/>
  <c r="K429" i="14"/>
  <c r="T428" i="14"/>
  <c r="L428" i="14"/>
  <c r="K428" i="14"/>
  <c r="T1030" i="14"/>
  <c r="L1030" i="14"/>
  <c r="U1030" i="14" s="1"/>
  <c r="K1030" i="14"/>
  <c r="T1029" i="14"/>
  <c r="L1029" i="14"/>
  <c r="Q1029" i="14" s="1"/>
  <c r="K1029" i="14"/>
  <c r="T1028" i="14"/>
  <c r="L1028" i="14"/>
  <c r="K1028" i="14"/>
  <c r="AA1027" i="14"/>
  <c r="Z1027" i="14"/>
  <c r="Y1027" i="14"/>
  <c r="X1027" i="14"/>
  <c r="W1027" i="14"/>
  <c r="V1027" i="14"/>
  <c r="S1027" i="14"/>
  <c r="R1027" i="14"/>
  <c r="P1027" i="14"/>
  <c r="O1027" i="14"/>
  <c r="N1027" i="14"/>
  <c r="M1027" i="14"/>
  <c r="J1027" i="14"/>
  <c r="H1027" i="14"/>
  <c r="G1027" i="14"/>
  <c r="T1026" i="14"/>
  <c r="L1026" i="14"/>
  <c r="Q1026" i="14" s="1"/>
  <c r="K1026" i="14"/>
  <c r="T1025" i="14"/>
  <c r="L1025" i="14"/>
  <c r="Q1025" i="14" s="1"/>
  <c r="K1025" i="14"/>
  <c r="T1024" i="14"/>
  <c r="L1024" i="14"/>
  <c r="Q1024" i="14" s="1"/>
  <c r="K1024" i="14"/>
  <c r="AA1023" i="14"/>
  <c r="Z1023" i="14"/>
  <c r="Y1023" i="14"/>
  <c r="X1023" i="14"/>
  <c r="W1023" i="14"/>
  <c r="V1023" i="14"/>
  <c r="S1023" i="14"/>
  <c r="R1023" i="14"/>
  <c r="P1023" i="14"/>
  <c r="O1023" i="14"/>
  <c r="N1023" i="14"/>
  <c r="M1023" i="14"/>
  <c r="J1023" i="14"/>
  <c r="H1023" i="14"/>
  <c r="G1023" i="14"/>
  <c r="T1022" i="14"/>
  <c r="L1022" i="14"/>
  <c r="U1022" i="14" s="1"/>
  <c r="K1022" i="14"/>
  <c r="T1021" i="14"/>
  <c r="L1021" i="14"/>
  <c r="Q1021" i="14" s="1"/>
  <c r="K1021" i="14"/>
  <c r="T1020" i="14"/>
  <c r="L1020" i="14"/>
  <c r="Q1020" i="14" s="1"/>
  <c r="K1020" i="14"/>
  <c r="AA1019" i="14"/>
  <c r="Z1019" i="14"/>
  <c r="Y1019" i="14"/>
  <c r="X1019" i="14"/>
  <c r="W1019" i="14"/>
  <c r="V1019" i="14"/>
  <c r="S1019" i="14"/>
  <c r="R1019" i="14"/>
  <c r="P1019" i="14"/>
  <c r="O1019" i="14"/>
  <c r="N1019" i="14"/>
  <c r="M1019" i="14"/>
  <c r="J1019" i="14"/>
  <c r="H1019" i="14"/>
  <c r="G1019" i="14"/>
  <c r="G919" i="14"/>
  <c r="T1018" i="14"/>
  <c r="L1018" i="14"/>
  <c r="K1018" i="14"/>
  <c r="T1017" i="14"/>
  <c r="L1017" i="14"/>
  <c r="Q1017" i="14" s="1"/>
  <c r="K1017" i="14"/>
  <c r="AA1015" i="14"/>
  <c r="Z1015" i="14"/>
  <c r="Y1015" i="14"/>
  <c r="X1015" i="14"/>
  <c r="W1015" i="14"/>
  <c r="V1015" i="14"/>
  <c r="S1015" i="14"/>
  <c r="R1015" i="14"/>
  <c r="P1015" i="14"/>
  <c r="O1015" i="14"/>
  <c r="N1015" i="14"/>
  <c r="M1015" i="14"/>
  <c r="J1015" i="14"/>
  <c r="H1015" i="14"/>
  <c r="G1015" i="14"/>
  <c r="T802" i="14"/>
  <c r="L802" i="14"/>
  <c r="U802" i="14" s="1"/>
  <c r="K802" i="14"/>
  <c r="T801" i="14"/>
  <c r="L801" i="14"/>
  <c r="Q801" i="14" s="1"/>
  <c r="K801" i="14"/>
  <c r="T800" i="14"/>
  <c r="L800" i="14"/>
  <c r="U800" i="14" s="1"/>
  <c r="K800" i="14"/>
  <c r="AA799" i="14"/>
  <c r="Z799" i="14"/>
  <c r="Y799" i="14"/>
  <c r="X799" i="14"/>
  <c r="W799" i="14"/>
  <c r="V799" i="14"/>
  <c r="S799" i="14"/>
  <c r="R799" i="14"/>
  <c r="P799" i="14"/>
  <c r="O799" i="14"/>
  <c r="N799" i="14"/>
  <c r="M799" i="14"/>
  <c r="J799" i="14"/>
  <c r="H799" i="14"/>
  <c r="Z19" i="13" s="1"/>
  <c r="G799" i="14"/>
  <c r="T546" i="14"/>
  <c r="L546" i="14"/>
  <c r="K546" i="14"/>
  <c r="T545" i="14"/>
  <c r="L545" i="14"/>
  <c r="Q545" i="14" s="1"/>
  <c r="K545" i="14"/>
  <c r="T544" i="14"/>
  <c r="L544" i="14"/>
  <c r="K544" i="14"/>
  <c r="T38" i="14"/>
  <c r="L38" i="14"/>
  <c r="K38" i="14"/>
  <c r="T37" i="14"/>
  <c r="L37" i="14"/>
  <c r="K37" i="14"/>
  <c r="T36" i="14"/>
  <c r="L36" i="14"/>
  <c r="K36" i="14"/>
  <c r="T422" i="14"/>
  <c r="L422" i="14"/>
  <c r="U422" i="14" s="1"/>
  <c r="K422" i="14"/>
  <c r="T421" i="14"/>
  <c r="L421" i="14"/>
  <c r="K421" i="14"/>
  <c r="T420" i="14"/>
  <c r="L420" i="14"/>
  <c r="K420" i="14"/>
  <c r="T170" i="14"/>
  <c r="L170" i="14"/>
  <c r="K170" i="14"/>
  <c r="T169" i="14"/>
  <c r="L169" i="14"/>
  <c r="U169" i="14" s="1"/>
  <c r="K169" i="14"/>
  <c r="T168" i="14"/>
  <c r="L168" i="14"/>
  <c r="K168" i="14"/>
  <c r="T162" i="14"/>
  <c r="L162" i="14"/>
  <c r="K162" i="14"/>
  <c r="T161" i="14"/>
  <c r="L161" i="14"/>
  <c r="Q161" i="14" s="1"/>
  <c r="K161" i="14"/>
  <c r="T160" i="14"/>
  <c r="L160" i="14"/>
  <c r="K160" i="14"/>
  <c r="T598" i="14"/>
  <c r="L598" i="14"/>
  <c r="K598" i="14"/>
  <c r="T597" i="14"/>
  <c r="L597" i="14"/>
  <c r="K597" i="14"/>
  <c r="T596" i="14"/>
  <c r="L596" i="14"/>
  <c r="Q596" i="14" s="1"/>
  <c r="K596" i="14"/>
  <c r="AA595" i="14"/>
  <c r="Z595" i="14"/>
  <c r="Y595" i="14"/>
  <c r="X595" i="14"/>
  <c r="W595" i="14"/>
  <c r="V595" i="14"/>
  <c r="S595" i="14"/>
  <c r="R595" i="14"/>
  <c r="P595" i="14"/>
  <c r="O595" i="14"/>
  <c r="N595" i="14"/>
  <c r="M595" i="14"/>
  <c r="J595" i="14"/>
  <c r="H595" i="14"/>
  <c r="G595" i="14"/>
  <c r="T698" i="13"/>
  <c r="L698" i="13"/>
  <c r="U698" i="13" s="1"/>
  <c r="K698" i="13"/>
  <c r="T697" i="13"/>
  <c r="L697" i="13"/>
  <c r="Q697" i="13" s="1"/>
  <c r="K697" i="13"/>
  <c r="T696" i="13"/>
  <c r="L696" i="13"/>
  <c r="K696" i="13"/>
  <c r="T430" i="13"/>
  <c r="L430" i="13"/>
  <c r="U430" i="13" s="1"/>
  <c r="K430" i="13"/>
  <c r="T429" i="13"/>
  <c r="L429" i="13"/>
  <c r="K429" i="13"/>
  <c r="T428" i="13"/>
  <c r="L428" i="13"/>
  <c r="K428" i="13"/>
  <c r="T1030" i="13"/>
  <c r="L1030" i="13"/>
  <c r="K1030" i="13"/>
  <c r="T1029" i="13"/>
  <c r="L1029" i="13"/>
  <c r="Q1029" i="13" s="1"/>
  <c r="K1029" i="13"/>
  <c r="T1028" i="13"/>
  <c r="L1028" i="13"/>
  <c r="K1028" i="13"/>
  <c r="Y1027" i="13"/>
  <c r="X1027" i="13"/>
  <c r="W1027" i="13"/>
  <c r="V1027" i="13"/>
  <c r="S1027" i="13"/>
  <c r="R1027" i="13"/>
  <c r="P1027" i="13"/>
  <c r="O1027" i="13"/>
  <c r="N1027" i="13"/>
  <c r="M1027" i="13"/>
  <c r="J1027" i="13"/>
  <c r="H1027" i="13"/>
  <c r="G1027" i="13"/>
  <c r="T1026" i="13"/>
  <c r="L1026" i="13"/>
  <c r="U1026" i="13" s="1"/>
  <c r="K1026" i="13"/>
  <c r="T1025" i="13"/>
  <c r="L1025" i="13"/>
  <c r="Q1025" i="13" s="1"/>
  <c r="K1025" i="13"/>
  <c r="T1024" i="13"/>
  <c r="L1024" i="13"/>
  <c r="U1024" i="13" s="1"/>
  <c r="K1024" i="13"/>
  <c r="Y1023" i="13"/>
  <c r="X1023" i="13"/>
  <c r="W1023" i="13"/>
  <c r="V1023" i="13"/>
  <c r="S1023" i="13"/>
  <c r="R1023" i="13"/>
  <c r="P1023" i="13"/>
  <c r="O1023" i="13"/>
  <c r="N1023" i="13"/>
  <c r="M1023" i="13"/>
  <c r="J1023" i="13"/>
  <c r="H1023" i="13"/>
  <c r="G1023" i="13"/>
  <c r="T1022" i="13"/>
  <c r="L1022" i="13"/>
  <c r="U1022" i="13" s="1"/>
  <c r="K1022" i="13"/>
  <c r="T1021" i="13"/>
  <c r="L1021" i="13"/>
  <c r="Q1021" i="13" s="1"/>
  <c r="K1021" i="13"/>
  <c r="T1020" i="13"/>
  <c r="L1020" i="13"/>
  <c r="K1020" i="13"/>
  <c r="Y1019" i="13"/>
  <c r="X1019" i="13"/>
  <c r="W1019" i="13"/>
  <c r="V1019" i="13"/>
  <c r="S1019" i="13"/>
  <c r="R1019" i="13"/>
  <c r="P1019" i="13"/>
  <c r="O1019" i="13"/>
  <c r="N1019" i="13"/>
  <c r="M1019" i="13"/>
  <c r="J1019" i="13"/>
  <c r="H1019" i="13"/>
  <c r="G1019" i="13"/>
  <c r="G919" i="13"/>
  <c r="H919" i="13"/>
  <c r="T1017" i="13"/>
  <c r="L1017" i="13"/>
  <c r="Q1017" i="13" s="1"/>
  <c r="K1017" i="13"/>
  <c r="T1016" i="13"/>
  <c r="L1016" i="13"/>
  <c r="K1016" i="13"/>
  <c r="Y1015" i="13"/>
  <c r="X1015" i="13"/>
  <c r="W1015" i="13"/>
  <c r="V1015" i="13"/>
  <c r="S1015" i="13"/>
  <c r="R1015" i="13"/>
  <c r="P1015" i="13"/>
  <c r="O1015" i="13"/>
  <c r="N1015" i="13"/>
  <c r="M1015" i="13"/>
  <c r="J1015" i="13"/>
  <c r="H1015" i="13"/>
  <c r="G1015" i="13"/>
  <c r="T802" i="13"/>
  <c r="L802" i="13"/>
  <c r="U802" i="13" s="1"/>
  <c r="K802" i="13"/>
  <c r="T801" i="13"/>
  <c r="L801" i="13"/>
  <c r="Q801" i="13" s="1"/>
  <c r="K801" i="13"/>
  <c r="T800" i="13"/>
  <c r="L800" i="13"/>
  <c r="K800" i="13"/>
  <c r="Y799" i="13"/>
  <c r="X799" i="13"/>
  <c r="W799" i="13"/>
  <c r="V799" i="13"/>
  <c r="S799" i="13"/>
  <c r="R799" i="13"/>
  <c r="P799" i="13"/>
  <c r="O799" i="13"/>
  <c r="N799" i="13"/>
  <c r="M799" i="13"/>
  <c r="J799" i="13"/>
  <c r="H799" i="13"/>
  <c r="G799" i="13"/>
  <c r="T598" i="13"/>
  <c r="L598" i="13"/>
  <c r="U598" i="13" s="1"/>
  <c r="K598" i="13"/>
  <c r="T597" i="13"/>
  <c r="L597" i="13"/>
  <c r="Q597" i="13" s="1"/>
  <c r="K597" i="13"/>
  <c r="T596" i="13"/>
  <c r="L596" i="13"/>
  <c r="K596" i="13"/>
  <c r="Y595" i="13"/>
  <c r="X595" i="13"/>
  <c r="W595" i="13"/>
  <c r="V595" i="13"/>
  <c r="S595" i="13"/>
  <c r="R595" i="13"/>
  <c r="P595" i="13"/>
  <c r="O595" i="13"/>
  <c r="N595" i="13"/>
  <c r="M595" i="13"/>
  <c r="J595" i="13"/>
  <c r="H595" i="13"/>
  <c r="G595" i="13"/>
  <c r="T545" i="13"/>
  <c r="L545" i="13"/>
  <c r="U545" i="13" s="1"/>
  <c r="K545" i="13"/>
  <c r="T38" i="13"/>
  <c r="L38" i="13"/>
  <c r="K38" i="13"/>
  <c r="T37" i="13"/>
  <c r="L37" i="13"/>
  <c r="Q37" i="13" s="1"/>
  <c r="K37" i="13"/>
  <c r="T36" i="13"/>
  <c r="L36" i="13"/>
  <c r="K36" i="13"/>
  <c r="T586" i="13"/>
  <c r="L586" i="13"/>
  <c r="U586" i="13" s="1"/>
  <c r="K586" i="13"/>
  <c r="T585" i="13"/>
  <c r="L585" i="13"/>
  <c r="Q585" i="13" s="1"/>
  <c r="K585" i="13"/>
  <c r="T584" i="13"/>
  <c r="L584" i="13"/>
  <c r="K584" i="13"/>
  <c r="Y583" i="13"/>
  <c r="X583" i="13"/>
  <c r="W583" i="13"/>
  <c r="V583" i="13"/>
  <c r="S583" i="13"/>
  <c r="R583" i="13"/>
  <c r="P583" i="13"/>
  <c r="O583" i="13"/>
  <c r="N583" i="13"/>
  <c r="M583" i="13"/>
  <c r="J583" i="13"/>
  <c r="H583" i="13"/>
  <c r="G583" i="13"/>
  <c r="T422" i="13"/>
  <c r="L422" i="13"/>
  <c r="K422" i="13"/>
  <c r="T420" i="13"/>
  <c r="L420" i="13"/>
  <c r="K420" i="13"/>
  <c r="T170" i="13"/>
  <c r="L170" i="13"/>
  <c r="U170" i="13" s="1"/>
  <c r="K170" i="13"/>
  <c r="T169" i="13"/>
  <c r="L169" i="13"/>
  <c r="Q169" i="13" s="1"/>
  <c r="K169" i="13"/>
  <c r="T168" i="13"/>
  <c r="L168" i="13"/>
  <c r="K168" i="13"/>
  <c r="M715" i="13"/>
  <c r="N715" i="13"/>
  <c r="O715" i="13"/>
  <c r="T162" i="13"/>
  <c r="L162" i="13"/>
  <c r="K162" i="13"/>
  <c r="T160" i="13"/>
  <c r="L160" i="13"/>
  <c r="K160" i="13"/>
  <c r="T566" i="14"/>
  <c r="L566" i="14"/>
  <c r="U566" i="14" s="1"/>
  <c r="K566" i="14"/>
  <c r="T565" i="14"/>
  <c r="L565" i="14"/>
  <c r="K565" i="14"/>
  <c r="T564" i="14"/>
  <c r="L564" i="14"/>
  <c r="K564" i="14"/>
  <c r="T858" i="14"/>
  <c r="L858" i="14"/>
  <c r="K858" i="14"/>
  <c r="T857" i="14"/>
  <c r="L857" i="14"/>
  <c r="K857" i="14"/>
  <c r="T856" i="14"/>
  <c r="L856" i="14"/>
  <c r="U856" i="14" s="1"/>
  <c r="K856" i="14"/>
  <c r="T694" i="14"/>
  <c r="L694" i="14"/>
  <c r="U694" i="14" s="1"/>
  <c r="K694" i="14"/>
  <c r="T693" i="14"/>
  <c r="L693" i="14"/>
  <c r="K693" i="14"/>
  <c r="T692" i="14"/>
  <c r="L692" i="14"/>
  <c r="K692" i="14"/>
  <c r="T1014" i="14"/>
  <c r="L1014" i="14"/>
  <c r="U1014" i="14" s="1"/>
  <c r="K1014" i="14"/>
  <c r="T1013" i="14"/>
  <c r="L1013" i="14"/>
  <c r="Q1013" i="14" s="1"/>
  <c r="K1013" i="14"/>
  <c r="T1012" i="14"/>
  <c r="L1012" i="14"/>
  <c r="K1012" i="14"/>
  <c r="AA1011" i="14"/>
  <c r="Z1011" i="14"/>
  <c r="Y1011" i="14"/>
  <c r="X1011" i="14"/>
  <c r="W1011" i="14"/>
  <c r="V1011" i="14"/>
  <c r="S1011" i="14"/>
  <c r="R1011" i="14"/>
  <c r="P1011" i="14"/>
  <c r="O1011" i="14"/>
  <c r="N1011" i="14"/>
  <c r="M1011" i="14"/>
  <c r="J1011" i="14"/>
  <c r="H1011" i="14"/>
  <c r="G1011" i="14"/>
  <c r="T474" i="14"/>
  <c r="L474" i="14"/>
  <c r="U474" i="14" s="1"/>
  <c r="K474" i="14"/>
  <c r="T473" i="14"/>
  <c r="L473" i="14"/>
  <c r="U473" i="14" s="1"/>
  <c r="K473" i="14"/>
  <c r="T472" i="14"/>
  <c r="L472" i="14"/>
  <c r="K472" i="14"/>
  <c r="T230" i="14"/>
  <c r="L230" i="14"/>
  <c r="U230" i="14" s="1"/>
  <c r="K230" i="14"/>
  <c r="T229" i="14"/>
  <c r="L229" i="14"/>
  <c r="Q229" i="14" s="1"/>
  <c r="K229" i="14"/>
  <c r="T228" i="14"/>
  <c r="L228" i="14"/>
  <c r="K228" i="14"/>
  <c r="T1010" i="14"/>
  <c r="L1010" i="14"/>
  <c r="K1010" i="14"/>
  <c r="T1008" i="14"/>
  <c r="L1008" i="14"/>
  <c r="K1008" i="14"/>
  <c r="AA1007" i="14"/>
  <c r="Z1007" i="14"/>
  <c r="Y1007" i="14"/>
  <c r="X1007" i="14"/>
  <c r="W1007" i="14"/>
  <c r="V1007" i="14"/>
  <c r="S1007" i="14"/>
  <c r="R1007" i="14"/>
  <c r="P1007" i="14"/>
  <c r="O1007" i="14"/>
  <c r="N1007" i="14"/>
  <c r="M1007" i="14"/>
  <c r="J1007" i="14"/>
  <c r="H1007" i="14"/>
  <c r="G1007" i="14"/>
  <c r="T1006" i="14"/>
  <c r="L1006" i="14"/>
  <c r="U1006" i="14" s="1"/>
  <c r="K1006" i="14"/>
  <c r="T1005" i="14"/>
  <c r="L1005" i="14"/>
  <c r="Q1005" i="14" s="1"/>
  <c r="K1005" i="14"/>
  <c r="T1004" i="14"/>
  <c r="L1004" i="14"/>
  <c r="K1004" i="14"/>
  <c r="AA1003" i="14"/>
  <c r="Z1003" i="14"/>
  <c r="Y1003" i="14"/>
  <c r="X1003" i="14"/>
  <c r="W1003" i="14"/>
  <c r="V1003" i="14"/>
  <c r="S1003" i="14"/>
  <c r="R1003" i="14"/>
  <c r="P1003" i="14"/>
  <c r="O1003" i="14"/>
  <c r="N1003" i="14"/>
  <c r="M1003" i="14"/>
  <c r="J1003" i="14"/>
  <c r="H1003" i="14"/>
  <c r="G1003" i="14"/>
  <c r="T1002" i="14"/>
  <c r="L1002" i="14"/>
  <c r="U1002" i="14" s="1"/>
  <c r="K1002" i="14"/>
  <c r="T1001" i="14"/>
  <c r="L1001" i="14"/>
  <c r="Q1001" i="14" s="1"/>
  <c r="K1001" i="14"/>
  <c r="T1000" i="14"/>
  <c r="L1000" i="14"/>
  <c r="K1000" i="14"/>
  <c r="AA999" i="14"/>
  <c r="Z999" i="14"/>
  <c r="Y999" i="14"/>
  <c r="X999" i="14"/>
  <c r="W999" i="14"/>
  <c r="V999" i="14"/>
  <c r="S999" i="14"/>
  <c r="R999" i="14"/>
  <c r="P999" i="14"/>
  <c r="O999" i="14"/>
  <c r="N999" i="14"/>
  <c r="M999" i="14"/>
  <c r="J999" i="14"/>
  <c r="H999" i="14"/>
  <c r="G999" i="14"/>
  <c r="T998" i="14"/>
  <c r="L998" i="14"/>
  <c r="U998" i="14" s="1"/>
  <c r="K998" i="14"/>
  <c r="T997" i="14"/>
  <c r="L997" i="14"/>
  <c r="Q997" i="14" s="1"/>
  <c r="K997" i="14"/>
  <c r="T996" i="14"/>
  <c r="L996" i="14"/>
  <c r="K996" i="14"/>
  <c r="AA995" i="14"/>
  <c r="Z995" i="14"/>
  <c r="Y995" i="14"/>
  <c r="X995" i="14"/>
  <c r="W995" i="14"/>
  <c r="V995" i="14"/>
  <c r="S995" i="14"/>
  <c r="R995" i="14"/>
  <c r="P995" i="14"/>
  <c r="O995" i="14"/>
  <c r="N995" i="14"/>
  <c r="M995" i="14"/>
  <c r="J995" i="14"/>
  <c r="H995" i="14"/>
  <c r="G995" i="14"/>
  <c r="T710" i="14"/>
  <c r="L710" i="14"/>
  <c r="K710" i="14"/>
  <c r="T709" i="14"/>
  <c r="L709" i="14"/>
  <c r="Q709" i="14" s="1"/>
  <c r="K709" i="14"/>
  <c r="T708" i="14"/>
  <c r="L708" i="14"/>
  <c r="K708" i="14"/>
  <c r="T70" i="14"/>
  <c r="L70" i="14"/>
  <c r="K70" i="14"/>
  <c r="T69" i="14"/>
  <c r="L69" i="14"/>
  <c r="K69" i="14"/>
  <c r="T68" i="14"/>
  <c r="L68" i="14"/>
  <c r="K68" i="14"/>
  <c r="T410" i="14"/>
  <c r="L410" i="14"/>
  <c r="U410" i="14" s="1"/>
  <c r="K410" i="14"/>
  <c r="T409" i="14"/>
  <c r="L409" i="14"/>
  <c r="Q409" i="14" s="1"/>
  <c r="K409" i="14"/>
  <c r="T408" i="14"/>
  <c r="L408" i="14"/>
  <c r="K408" i="14"/>
  <c r="T566" i="13"/>
  <c r="L566" i="13"/>
  <c r="K566" i="13"/>
  <c r="T565" i="13"/>
  <c r="L565" i="13"/>
  <c r="Q565" i="13" s="1"/>
  <c r="K565" i="13"/>
  <c r="T564" i="13"/>
  <c r="L564" i="13"/>
  <c r="K564" i="13"/>
  <c r="T858" i="13"/>
  <c r="L858" i="13"/>
  <c r="K858" i="13"/>
  <c r="T857" i="13"/>
  <c r="L857" i="13"/>
  <c r="Q857" i="13" s="1"/>
  <c r="K857" i="13"/>
  <c r="T856" i="13"/>
  <c r="L856" i="13"/>
  <c r="K856" i="13"/>
  <c r="T694" i="13"/>
  <c r="L694" i="13"/>
  <c r="K694" i="13"/>
  <c r="T693" i="13"/>
  <c r="L693" i="13"/>
  <c r="K693" i="13"/>
  <c r="T692" i="13"/>
  <c r="L692" i="13"/>
  <c r="K692" i="13"/>
  <c r="T1014" i="13"/>
  <c r="L1014" i="13"/>
  <c r="U1014" i="13" s="1"/>
  <c r="K1014" i="13"/>
  <c r="T1013" i="13"/>
  <c r="L1013" i="13"/>
  <c r="Q1013" i="13" s="1"/>
  <c r="K1013" i="13"/>
  <c r="T1012" i="13"/>
  <c r="L1012" i="13"/>
  <c r="K1012" i="13"/>
  <c r="Y1011" i="13"/>
  <c r="X1011" i="13"/>
  <c r="W1011" i="13"/>
  <c r="V1011" i="13"/>
  <c r="S1011" i="13"/>
  <c r="R1011" i="13"/>
  <c r="P1011" i="13"/>
  <c r="O1011" i="13"/>
  <c r="N1011" i="13"/>
  <c r="M1011" i="13"/>
  <c r="J1011" i="13"/>
  <c r="H1011" i="13"/>
  <c r="G1011" i="13"/>
  <c r="T474" i="13"/>
  <c r="L474" i="13"/>
  <c r="U474" i="13" s="1"/>
  <c r="K474" i="13"/>
  <c r="T473" i="13"/>
  <c r="L473" i="13"/>
  <c r="Q473" i="13" s="1"/>
  <c r="K473" i="13"/>
  <c r="T472" i="13"/>
  <c r="L472" i="13"/>
  <c r="U472" i="13" s="1"/>
  <c r="K472" i="13"/>
  <c r="T230" i="13"/>
  <c r="L230" i="13"/>
  <c r="K230" i="13"/>
  <c r="T229" i="13"/>
  <c r="L229" i="13"/>
  <c r="Q229" i="13" s="1"/>
  <c r="K229" i="13"/>
  <c r="T228" i="13"/>
  <c r="L228" i="13"/>
  <c r="K228" i="13"/>
  <c r="T1010" i="13"/>
  <c r="L1010" i="13"/>
  <c r="K1010" i="13"/>
  <c r="T1008" i="13"/>
  <c r="L1008" i="13"/>
  <c r="K1008" i="13"/>
  <c r="Y1007" i="13"/>
  <c r="X1007" i="13"/>
  <c r="W1007" i="13"/>
  <c r="V1007" i="13"/>
  <c r="S1007" i="13"/>
  <c r="R1007" i="13"/>
  <c r="P1007" i="13"/>
  <c r="O1007" i="13"/>
  <c r="N1007" i="13"/>
  <c r="M1007" i="13"/>
  <c r="J1007" i="13"/>
  <c r="H1007" i="13"/>
  <c r="G1007" i="13"/>
  <c r="T1006" i="13"/>
  <c r="L1006" i="13"/>
  <c r="U1006" i="13" s="1"/>
  <c r="K1006" i="13"/>
  <c r="T1005" i="13"/>
  <c r="L1005" i="13"/>
  <c r="Q1005" i="13" s="1"/>
  <c r="K1005" i="13"/>
  <c r="T1004" i="13"/>
  <c r="L1004" i="13"/>
  <c r="K1004" i="13"/>
  <c r="Y1003" i="13"/>
  <c r="X1003" i="13"/>
  <c r="W1003" i="13"/>
  <c r="V1003" i="13"/>
  <c r="S1003" i="13"/>
  <c r="R1003" i="13"/>
  <c r="P1003" i="13"/>
  <c r="O1003" i="13"/>
  <c r="N1003" i="13"/>
  <c r="M1003" i="13"/>
  <c r="J1003" i="13"/>
  <c r="H1003" i="13"/>
  <c r="G1003" i="13"/>
  <c r="T1002" i="13"/>
  <c r="L1002" i="13"/>
  <c r="U1002" i="13" s="1"/>
  <c r="K1002" i="13"/>
  <c r="T1001" i="13"/>
  <c r="L1001" i="13"/>
  <c r="Q1001" i="13" s="1"/>
  <c r="K1001" i="13"/>
  <c r="T1000" i="13"/>
  <c r="L1000" i="13"/>
  <c r="K1000" i="13"/>
  <c r="Y999" i="13"/>
  <c r="X999" i="13"/>
  <c r="W999" i="13"/>
  <c r="V999" i="13"/>
  <c r="S999" i="13"/>
  <c r="R999" i="13"/>
  <c r="P999" i="13"/>
  <c r="O999" i="13"/>
  <c r="N999" i="13"/>
  <c r="M999" i="13"/>
  <c r="J999" i="13"/>
  <c r="H999" i="13"/>
  <c r="G999" i="13"/>
  <c r="T998" i="13"/>
  <c r="L998" i="13"/>
  <c r="K998" i="13"/>
  <c r="T997" i="13"/>
  <c r="L997" i="13"/>
  <c r="Q997" i="13" s="1"/>
  <c r="K997" i="13"/>
  <c r="T996" i="13"/>
  <c r="L996" i="13"/>
  <c r="K996" i="13"/>
  <c r="Y995" i="13"/>
  <c r="X995" i="13"/>
  <c r="W995" i="13"/>
  <c r="V995" i="13"/>
  <c r="S995" i="13"/>
  <c r="R995" i="13"/>
  <c r="P995" i="13"/>
  <c r="O995" i="13"/>
  <c r="N995" i="13"/>
  <c r="M995" i="13"/>
  <c r="J995" i="13"/>
  <c r="H995" i="13"/>
  <c r="G995" i="13"/>
  <c r="T710" i="13"/>
  <c r="L710" i="13"/>
  <c r="K710" i="13"/>
  <c r="T709" i="13"/>
  <c r="L709" i="13"/>
  <c r="Q709" i="13" s="1"/>
  <c r="K709" i="13"/>
  <c r="T708" i="13"/>
  <c r="L708" i="13"/>
  <c r="K708" i="13"/>
  <c r="T70" i="13"/>
  <c r="L70" i="13"/>
  <c r="K70" i="13"/>
  <c r="T68" i="13"/>
  <c r="L68" i="13"/>
  <c r="K68" i="13"/>
  <c r="T410" i="13"/>
  <c r="L410" i="13"/>
  <c r="K410" i="13"/>
  <c r="T409" i="13"/>
  <c r="L409" i="13"/>
  <c r="U409" i="13" s="1"/>
  <c r="K409" i="13"/>
  <c r="T408" i="13"/>
  <c r="L408" i="13"/>
  <c r="U408" i="13" s="1"/>
  <c r="K408" i="13"/>
  <c r="G135" i="32"/>
  <c r="H135" i="32"/>
  <c r="J135" i="32"/>
  <c r="M135" i="32"/>
  <c r="N135" i="32"/>
  <c r="O135" i="32"/>
  <c r="P135" i="32"/>
  <c r="R135" i="32"/>
  <c r="S135" i="32"/>
  <c r="V135" i="32"/>
  <c r="W135" i="32"/>
  <c r="X135" i="32"/>
  <c r="Y135" i="32"/>
  <c r="Z135" i="32"/>
  <c r="I132" i="32"/>
  <c r="K132" i="32"/>
  <c r="L132" i="32"/>
  <c r="Q132" i="32" s="1"/>
  <c r="T132" i="32"/>
  <c r="I133" i="32"/>
  <c r="K133" i="32"/>
  <c r="L133" i="32"/>
  <c r="U133" i="32" s="1"/>
  <c r="T133" i="32"/>
  <c r="I134" i="32"/>
  <c r="K134" i="32"/>
  <c r="L134" i="32"/>
  <c r="Q134" i="32" s="1"/>
  <c r="T134" i="32"/>
  <c r="G147" i="32"/>
  <c r="H147" i="32"/>
  <c r="J147" i="32"/>
  <c r="M147" i="32"/>
  <c r="N147" i="32"/>
  <c r="O147" i="32"/>
  <c r="P147" i="32"/>
  <c r="R147" i="32"/>
  <c r="S147" i="32"/>
  <c r="V147" i="32"/>
  <c r="W147" i="32"/>
  <c r="X147" i="32"/>
  <c r="Y147" i="32"/>
  <c r="Z147" i="32"/>
  <c r="I136" i="32"/>
  <c r="K136" i="32"/>
  <c r="L136" i="32"/>
  <c r="Q136" i="32" s="1"/>
  <c r="T136" i="32"/>
  <c r="I137" i="32"/>
  <c r="K137" i="32"/>
  <c r="L137" i="32"/>
  <c r="U137" i="32" s="1"/>
  <c r="T137" i="32"/>
  <c r="I138" i="32"/>
  <c r="K138" i="32"/>
  <c r="L138" i="32"/>
  <c r="Q138" i="32" s="1"/>
  <c r="T138" i="32"/>
  <c r="G155" i="32"/>
  <c r="H155" i="32"/>
  <c r="J155" i="32"/>
  <c r="M155" i="32"/>
  <c r="N155" i="32"/>
  <c r="O155" i="32"/>
  <c r="P155" i="32"/>
  <c r="R155" i="32"/>
  <c r="S155" i="32"/>
  <c r="V155" i="32"/>
  <c r="W155" i="32"/>
  <c r="X155" i="32"/>
  <c r="Y155" i="32"/>
  <c r="Z155" i="32"/>
  <c r="I140" i="32"/>
  <c r="K140" i="32"/>
  <c r="L140" i="32"/>
  <c r="U140" i="32" s="1"/>
  <c r="T140" i="32"/>
  <c r="I141" i="32"/>
  <c r="K141" i="32"/>
  <c r="L141" i="32"/>
  <c r="Q141" i="32" s="1"/>
  <c r="T141" i="32"/>
  <c r="I142" i="32"/>
  <c r="K142" i="32"/>
  <c r="L142" i="32"/>
  <c r="U142" i="32" s="1"/>
  <c r="T142" i="32"/>
  <c r="G195" i="32"/>
  <c r="H195" i="32"/>
  <c r="J195" i="32"/>
  <c r="M195" i="32"/>
  <c r="N195" i="32"/>
  <c r="O195" i="32"/>
  <c r="P195" i="32"/>
  <c r="R195" i="32"/>
  <c r="S195" i="32"/>
  <c r="V195" i="32"/>
  <c r="W195" i="32"/>
  <c r="X195" i="32"/>
  <c r="Y195" i="32"/>
  <c r="Z195" i="32"/>
  <c r="I144" i="32"/>
  <c r="K144" i="32"/>
  <c r="L144" i="32"/>
  <c r="Q144" i="32" s="1"/>
  <c r="T144" i="32"/>
  <c r="I145" i="32"/>
  <c r="K145" i="32"/>
  <c r="L145" i="32"/>
  <c r="Q145" i="32" s="1"/>
  <c r="T145" i="32"/>
  <c r="I146" i="32"/>
  <c r="K146" i="32"/>
  <c r="L146" i="32"/>
  <c r="U146" i="32" s="1"/>
  <c r="T146" i="32"/>
  <c r="G171" i="32"/>
  <c r="H171" i="32"/>
  <c r="J171" i="32"/>
  <c r="M171" i="32"/>
  <c r="N171" i="32"/>
  <c r="O171" i="32"/>
  <c r="P171" i="32"/>
  <c r="R171" i="32"/>
  <c r="S171" i="32"/>
  <c r="V171" i="32"/>
  <c r="W171" i="32"/>
  <c r="X171" i="32"/>
  <c r="Y171" i="32"/>
  <c r="Z171" i="32"/>
  <c r="I148" i="32"/>
  <c r="K148" i="32"/>
  <c r="L148" i="32"/>
  <c r="Q148" i="32" s="1"/>
  <c r="T148" i="32"/>
  <c r="I149" i="32"/>
  <c r="K149" i="32"/>
  <c r="L149" i="32"/>
  <c r="U149" i="32" s="1"/>
  <c r="T149" i="32"/>
  <c r="I150" i="32"/>
  <c r="K150" i="32"/>
  <c r="L150" i="32"/>
  <c r="Q150" i="32" s="1"/>
  <c r="T150" i="32"/>
  <c r="G215" i="32"/>
  <c r="H215" i="32"/>
  <c r="J215" i="32"/>
  <c r="M215" i="32"/>
  <c r="N215" i="32"/>
  <c r="O215" i="32"/>
  <c r="P215" i="32"/>
  <c r="R215" i="32"/>
  <c r="S215" i="32"/>
  <c r="V215" i="32"/>
  <c r="W215" i="32"/>
  <c r="X215" i="32"/>
  <c r="Y215" i="32"/>
  <c r="Z215" i="32"/>
  <c r="I152" i="32"/>
  <c r="K152" i="32"/>
  <c r="L152" i="32"/>
  <c r="Q152" i="32" s="1"/>
  <c r="T152" i="32"/>
  <c r="I153" i="32"/>
  <c r="K153" i="32"/>
  <c r="L153" i="32"/>
  <c r="U153" i="32" s="1"/>
  <c r="T153" i="32"/>
  <c r="I154" i="32"/>
  <c r="K154" i="32"/>
  <c r="L154" i="32"/>
  <c r="U154" i="32" s="1"/>
  <c r="T154" i="32"/>
  <c r="G223" i="32"/>
  <c r="H223" i="32"/>
  <c r="J223" i="32"/>
  <c r="M223" i="32"/>
  <c r="N223" i="32"/>
  <c r="O223" i="32"/>
  <c r="P223" i="32"/>
  <c r="R223" i="32"/>
  <c r="S223" i="32"/>
  <c r="V223" i="32"/>
  <c r="W223" i="32"/>
  <c r="X223" i="32"/>
  <c r="Y223" i="32"/>
  <c r="Z223" i="32"/>
  <c r="I156" i="32"/>
  <c r="K156" i="32"/>
  <c r="L156" i="32"/>
  <c r="U156" i="32" s="1"/>
  <c r="T156" i="32"/>
  <c r="I157" i="32"/>
  <c r="K157" i="32"/>
  <c r="L157" i="32"/>
  <c r="Q157" i="32" s="1"/>
  <c r="T157" i="32"/>
  <c r="I158" i="32"/>
  <c r="K158" i="32"/>
  <c r="L158" i="32"/>
  <c r="U158" i="32" s="1"/>
  <c r="T158" i="32"/>
  <c r="G143" i="32"/>
  <c r="H143" i="32"/>
  <c r="J143" i="32"/>
  <c r="M143" i="32"/>
  <c r="N143" i="32"/>
  <c r="O143" i="32"/>
  <c r="P143" i="32"/>
  <c r="R143" i="32"/>
  <c r="S143" i="32"/>
  <c r="V143" i="32"/>
  <c r="W143" i="32"/>
  <c r="X143" i="32"/>
  <c r="Y143" i="32"/>
  <c r="Z143" i="32"/>
  <c r="I160" i="32"/>
  <c r="K160" i="32"/>
  <c r="L160" i="32"/>
  <c r="U160" i="32" s="1"/>
  <c r="T160" i="32"/>
  <c r="I161" i="32"/>
  <c r="K161" i="32"/>
  <c r="L161" i="32"/>
  <c r="U161" i="32" s="1"/>
  <c r="T161" i="32"/>
  <c r="I162" i="32"/>
  <c r="K162" i="32"/>
  <c r="L162" i="32"/>
  <c r="Q162" i="32" s="1"/>
  <c r="T162" i="32"/>
  <c r="G227" i="32"/>
  <c r="H227" i="32"/>
  <c r="J227" i="32"/>
  <c r="M227" i="32"/>
  <c r="N227" i="32"/>
  <c r="O227" i="32"/>
  <c r="P227" i="32"/>
  <c r="R227" i="32"/>
  <c r="S227" i="32"/>
  <c r="V227" i="32"/>
  <c r="W227" i="32"/>
  <c r="X227" i="32"/>
  <c r="Y227" i="32"/>
  <c r="Z227" i="32"/>
  <c r="I164" i="32"/>
  <c r="K164" i="32"/>
  <c r="L164" i="32"/>
  <c r="Q164" i="32" s="1"/>
  <c r="T164" i="32"/>
  <c r="I165" i="32"/>
  <c r="K165" i="32"/>
  <c r="L165" i="32"/>
  <c r="U165" i="32" s="1"/>
  <c r="T165" i="32"/>
  <c r="I166" i="32"/>
  <c r="K166" i="32"/>
  <c r="L166" i="32"/>
  <c r="Q166" i="32" s="1"/>
  <c r="T166" i="32"/>
  <c r="G159" i="32"/>
  <c r="H159" i="32"/>
  <c r="J159" i="32"/>
  <c r="M159" i="32"/>
  <c r="N159" i="32"/>
  <c r="O159" i="32"/>
  <c r="P159" i="32"/>
  <c r="R159" i="32"/>
  <c r="S159" i="32"/>
  <c r="V159" i="32"/>
  <c r="W159" i="32"/>
  <c r="X159" i="32"/>
  <c r="Y159" i="32"/>
  <c r="Z159" i="32"/>
  <c r="I168" i="32"/>
  <c r="K168" i="32"/>
  <c r="L168" i="32"/>
  <c r="Q168" i="32" s="1"/>
  <c r="T168" i="32"/>
  <c r="I169" i="32"/>
  <c r="K169" i="32"/>
  <c r="L169" i="32"/>
  <c r="U169" i="32" s="1"/>
  <c r="T169" i="32"/>
  <c r="I170" i="32"/>
  <c r="K170" i="32"/>
  <c r="L170" i="32"/>
  <c r="Q170" i="32" s="1"/>
  <c r="T170" i="32"/>
  <c r="G187" i="32"/>
  <c r="H187" i="32"/>
  <c r="J187" i="32"/>
  <c r="M187" i="32"/>
  <c r="N187" i="32"/>
  <c r="O187" i="32"/>
  <c r="P187" i="32"/>
  <c r="R187" i="32"/>
  <c r="S187" i="32"/>
  <c r="V187" i="32"/>
  <c r="W187" i="32"/>
  <c r="X187" i="32"/>
  <c r="Y187" i="32"/>
  <c r="Z187" i="32"/>
  <c r="I172" i="32"/>
  <c r="K172" i="32"/>
  <c r="L172" i="32"/>
  <c r="U172" i="32" s="1"/>
  <c r="T172" i="32"/>
  <c r="I173" i="32"/>
  <c r="K173" i="32"/>
  <c r="L173" i="32"/>
  <c r="Q173" i="32" s="1"/>
  <c r="T173" i="32"/>
  <c r="I174" i="32"/>
  <c r="K174" i="32"/>
  <c r="L174" i="32"/>
  <c r="U174" i="32" s="1"/>
  <c r="T174" i="32"/>
  <c r="G183" i="32"/>
  <c r="H183" i="32"/>
  <c r="J183" i="32"/>
  <c r="M183" i="32"/>
  <c r="N183" i="32"/>
  <c r="O183" i="32"/>
  <c r="P183" i="32"/>
  <c r="R183" i="32"/>
  <c r="S183" i="32"/>
  <c r="V183" i="32"/>
  <c r="W183" i="32"/>
  <c r="X183" i="32"/>
  <c r="Y183" i="32"/>
  <c r="Z183" i="32"/>
  <c r="I176" i="32"/>
  <c r="K176" i="32"/>
  <c r="L176" i="32"/>
  <c r="Q176" i="32" s="1"/>
  <c r="T176" i="32"/>
  <c r="I177" i="32"/>
  <c r="K177" i="32"/>
  <c r="L177" i="32"/>
  <c r="Q177" i="32" s="1"/>
  <c r="T177" i="32"/>
  <c r="I178" i="32"/>
  <c r="K178" i="32"/>
  <c r="L178" i="32"/>
  <c r="U178" i="32" s="1"/>
  <c r="T178" i="32"/>
  <c r="G191" i="32"/>
  <c r="H191" i="32"/>
  <c r="J191" i="32"/>
  <c r="M191" i="32"/>
  <c r="N191" i="32"/>
  <c r="O191" i="32"/>
  <c r="P191" i="32"/>
  <c r="R191" i="32"/>
  <c r="S191" i="32"/>
  <c r="V191" i="32"/>
  <c r="W191" i="32"/>
  <c r="X191" i="32"/>
  <c r="Y191" i="32"/>
  <c r="Z191" i="32"/>
  <c r="I180" i="32"/>
  <c r="K180" i="32"/>
  <c r="L180" i="32"/>
  <c r="Q180" i="32" s="1"/>
  <c r="T180" i="32"/>
  <c r="I181" i="32"/>
  <c r="K181" i="32"/>
  <c r="L181" i="32"/>
  <c r="U181" i="32" s="1"/>
  <c r="T181" i="32"/>
  <c r="I182" i="32"/>
  <c r="K182" i="32"/>
  <c r="L182" i="32"/>
  <c r="Q182" i="32" s="1"/>
  <c r="T182" i="32"/>
  <c r="G163" i="32"/>
  <c r="H163" i="32"/>
  <c r="J163" i="32"/>
  <c r="M163" i="32"/>
  <c r="N163" i="32"/>
  <c r="O163" i="32"/>
  <c r="P163" i="32"/>
  <c r="R163" i="32"/>
  <c r="S163" i="32"/>
  <c r="V163" i="32"/>
  <c r="W163" i="32"/>
  <c r="X163" i="32"/>
  <c r="Y163" i="32"/>
  <c r="Z163" i="32"/>
  <c r="I184" i="32"/>
  <c r="K184" i="32"/>
  <c r="L184" i="32"/>
  <c r="Q184" i="32" s="1"/>
  <c r="T184" i="32"/>
  <c r="I185" i="32"/>
  <c r="K185" i="32"/>
  <c r="L185" i="32"/>
  <c r="U185" i="32" s="1"/>
  <c r="T185" i="32"/>
  <c r="I186" i="32"/>
  <c r="K186" i="32"/>
  <c r="L186" i="32"/>
  <c r="Q186" i="32" s="1"/>
  <c r="T186" i="32"/>
  <c r="G139" i="32"/>
  <c r="H139" i="32"/>
  <c r="J139" i="32"/>
  <c r="M139" i="32"/>
  <c r="N139" i="32"/>
  <c r="O139" i="32"/>
  <c r="P139" i="32"/>
  <c r="R139" i="32"/>
  <c r="S139" i="32"/>
  <c r="V139" i="32"/>
  <c r="W139" i="32"/>
  <c r="X139" i="32"/>
  <c r="Y139" i="32"/>
  <c r="Z139" i="32"/>
  <c r="AA139" i="32"/>
  <c r="I188" i="32"/>
  <c r="K188" i="32"/>
  <c r="L188" i="32"/>
  <c r="U188" i="32" s="1"/>
  <c r="T188" i="32"/>
  <c r="I189" i="32"/>
  <c r="K189" i="32"/>
  <c r="L189" i="32"/>
  <c r="Q189" i="32" s="1"/>
  <c r="T189" i="32"/>
  <c r="I190" i="32"/>
  <c r="K190" i="32"/>
  <c r="L190" i="32"/>
  <c r="U190" i="32" s="1"/>
  <c r="T190" i="32"/>
  <c r="G167" i="32"/>
  <c r="H167" i="32"/>
  <c r="J167" i="32"/>
  <c r="M167" i="32"/>
  <c r="N167" i="32"/>
  <c r="O167" i="32"/>
  <c r="P167" i="32"/>
  <c r="R167" i="32"/>
  <c r="S167" i="32"/>
  <c r="V167" i="32"/>
  <c r="W167" i="32"/>
  <c r="X167" i="32"/>
  <c r="Y167" i="32"/>
  <c r="Z167" i="32"/>
  <c r="AA167" i="32"/>
  <c r="I192" i="32"/>
  <c r="K192" i="32"/>
  <c r="L192" i="32"/>
  <c r="U192" i="32" s="1"/>
  <c r="T192" i="32"/>
  <c r="I193" i="32"/>
  <c r="K193" i="32"/>
  <c r="L193" i="32"/>
  <c r="Q193" i="32" s="1"/>
  <c r="T193" i="32"/>
  <c r="I194" i="32"/>
  <c r="K194" i="32"/>
  <c r="L194" i="32"/>
  <c r="Q194" i="32" s="1"/>
  <c r="T194" i="32"/>
  <c r="G151" i="32"/>
  <c r="H151" i="32"/>
  <c r="J151" i="32"/>
  <c r="M151" i="32"/>
  <c r="N151" i="32"/>
  <c r="O151" i="32"/>
  <c r="P151" i="32"/>
  <c r="R151" i="32"/>
  <c r="S151" i="32"/>
  <c r="V151" i="32"/>
  <c r="W151" i="32"/>
  <c r="X151" i="32"/>
  <c r="Y151" i="32"/>
  <c r="Z151" i="32"/>
  <c r="I196" i="32"/>
  <c r="K196" i="32"/>
  <c r="L196" i="32"/>
  <c r="Q196" i="32" s="1"/>
  <c r="T196" i="32"/>
  <c r="I197" i="32"/>
  <c r="K197" i="32"/>
  <c r="L197" i="32"/>
  <c r="U197" i="32" s="1"/>
  <c r="T197" i="32"/>
  <c r="I198" i="32"/>
  <c r="K198" i="32"/>
  <c r="L198" i="32"/>
  <c r="U198" i="32" s="1"/>
  <c r="T198" i="32"/>
  <c r="G175" i="32"/>
  <c r="H175" i="32"/>
  <c r="J175" i="32"/>
  <c r="M175" i="32"/>
  <c r="N175" i="32"/>
  <c r="O175" i="32"/>
  <c r="P175" i="32"/>
  <c r="R175" i="32"/>
  <c r="S175" i="32"/>
  <c r="V175" i="32"/>
  <c r="W175" i="32"/>
  <c r="X175" i="32"/>
  <c r="Y175" i="32"/>
  <c r="Z175" i="32"/>
  <c r="I200" i="32"/>
  <c r="K200" i="32"/>
  <c r="L200" i="32"/>
  <c r="Q200" i="32" s="1"/>
  <c r="T200" i="32"/>
  <c r="I201" i="32"/>
  <c r="K201" i="32"/>
  <c r="L201" i="32"/>
  <c r="Q201" i="32" s="1"/>
  <c r="T201" i="32"/>
  <c r="I202" i="32"/>
  <c r="K202" i="32"/>
  <c r="L202" i="32"/>
  <c r="Q202" i="32" s="1"/>
  <c r="T202" i="32"/>
  <c r="G231" i="32"/>
  <c r="H231" i="32"/>
  <c r="J231" i="32"/>
  <c r="M231" i="32"/>
  <c r="N231" i="32"/>
  <c r="O231" i="32"/>
  <c r="P231" i="32"/>
  <c r="R231" i="32"/>
  <c r="S231" i="32"/>
  <c r="V231" i="32"/>
  <c r="W231" i="32"/>
  <c r="X231" i="32"/>
  <c r="Y231" i="32"/>
  <c r="Z231" i="32"/>
  <c r="I204" i="32"/>
  <c r="K204" i="32"/>
  <c r="L204" i="32"/>
  <c r="U204" i="32" s="1"/>
  <c r="T204" i="32"/>
  <c r="I205" i="32"/>
  <c r="K205" i="32"/>
  <c r="L205" i="32"/>
  <c r="U205" i="32" s="1"/>
  <c r="T205" i="32"/>
  <c r="I206" i="32"/>
  <c r="K206" i="32"/>
  <c r="L206" i="32"/>
  <c r="U206" i="32" s="1"/>
  <c r="T206" i="32"/>
  <c r="G207" i="32"/>
  <c r="H207" i="32"/>
  <c r="J207" i="32"/>
  <c r="M207" i="32"/>
  <c r="N207" i="32"/>
  <c r="O207" i="32"/>
  <c r="P207" i="32"/>
  <c r="R207" i="32"/>
  <c r="S207" i="32"/>
  <c r="V207" i="32"/>
  <c r="W207" i="32"/>
  <c r="X207" i="32"/>
  <c r="Y207" i="32"/>
  <c r="Z207" i="32"/>
  <c r="I208" i="32"/>
  <c r="K208" i="32"/>
  <c r="L208" i="32"/>
  <c r="Q208" i="32" s="1"/>
  <c r="T208" i="32"/>
  <c r="I209" i="32"/>
  <c r="K209" i="32"/>
  <c r="L209" i="32"/>
  <c r="Q209" i="32" s="1"/>
  <c r="T209" i="32"/>
  <c r="I210" i="32"/>
  <c r="K210" i="32"/>
  <c r="L210" i="32"/>
  <c r="U210" i="32" s="1"/>
  <c r="T210" i="32"/>
  <c r="G235" i="32"/>
  <c r="H235" i="32"/>
  <c r="J235" i="32"/>
  <c r="M235" i="32"/>
  <c r="N235" i="32"/>
  <c r="O235" i="32"/>
  <c r="P235" i="32"/>
  <c r="R235" i="32"/>
  <c r="S235" i="32"/>
  <c r="V235" i="32"/>
  <c r="W235" i="32"/>
  <c r="X235" i="32"/>
  <c r="Y235" i="32"/>
  <c r="Z235" i="32"/>
  <c r="I212" i="32"/>
  <c r="K212" i="32"/>
  <c r="L212" i="32"/>
  <c r="Q212" i="32" s="1"/>
  <c r="T212" i="32"/>
  <c r="I213" i="32"/>
  <c r="K213" i="32"/>
  <c r="L213" i="32"/>
  <c r="U213" i="32" s="1"/>
  <c r="T213" i="32"/>
  <c r="I214" i="32"/>
  <c r="K214" i="32"/>
  <c r="L214" i="32"/>
  <c r="Q214" i="32" s="1"/>
  <c r="T214" i="32"/>
  <c r="G179" i="32"/>
  <c r="H179" i="32"/>
  <c r="J179" i="32"/>
  <c r="M179" i="32"/>
  <c r="N179" i="32"/>
  <c r="O179" i="32"/>
  <c r="P179" i="32"/>
  <c r="R179" i="32"/>
  <c r="S179" i="32"/>
  <c r="V179" i="32"/>
  <c r="W179" i="32"/>
  <c r="X179" i="32"/>
  <c r="Y179" i="32"/>
  <c r="Z179" i="32"/>
  <c r="I216" i="32"/>
  <c r="K216" i="32"/>
  <c r="L216" i="32"/>
  <c r="Q216" i="32" s="1"/>
  <c r="T216" i="32"/>
  <c r="I217" i="32"/>
  <c r="K217" i="32"/>
  <c r="L217" i="32"/>
  <c r="U217" i="32" s="1"/>
  <c r="T217" i="32"/>
  <c r="I218" i="32"/>
  <c r="K218" i="32"/>
  <c r="L218" i="32"/>
  <c r="Q218" i="32" s="1"/>
  <c r="T218" i="32"/>
  <c r="G239" i="32"/>
  <c r="H239" i="32"/>
  <c r="J239" i="32"/>
  <c r="M239" i="32"/>
  <c r="N239" i="32"/>
  <c r="O239" i="32"/>
  <c r="P239" i="32"/>
  <c r="R239" i="32"/>
  <c r="S239" i="32"/>
  <c r="V239" i="32"/>
  <c r="W239" i="32"/>
  <c r="X239" i="32"/>
  <c r="Y239" i="32"/>
  <c r="Z239" i="32"/>
  <c r="I220" i="32"/>
  <c r="K220" i="32"/>
  <c r="L220" i="32"/>
  <c r="U220" i="32" s="1"/>
  <c r="T220" i="32"/>
  <c r="I221" i="32"/>
  <c r="K221" i="32"/>
  <c r="L221" i="32"/>
  <c r="Q221" i="32" s="1"/>
  <c r="T221" i="32"/>
  <c r="I222" i="32"/>
  <c r="K222" i="32"/>
  <c r="L222" i="32"/>
  <c r="U222" i="32" s="1"/>
  <c r="T222" i="32"/>
  <c r="G131" i="32"/>
  <c r="H131" i="32"/>
  <c r="J131" i="32"/>
  <c r="M131" i="32"/>
  <c r="N131" i="32"/>
  <c r="O131" i="32"/>
  <c r="P131" i="32"/>
  <c r="R131" i="32"/>
  <c r="S131" i="32"/>
  <c r="V131" i="32"/>
  <c r="W131" i="32"/>
  <c r="X131" i="32"/>
  <c r="Y131" i="32"/>
  <c r="Z131" i="32"/>
  <c r="I224" i="32"/>
  <c r="K224" i="32"/>
  <c r="L224" i="32"/>
  <c r="U224" i="32" s="1"/>
  <c r="T224" i="32"/>
  <c r="I225" i="32"/>
  <c r="K225" i="32"/>
  <c r="L225" i="32"/>
  <c r="U225" i="32" s="1"/>
  <c r="T225" i="32"/>
  <c r="I226" i="32"/>
  <c r="K226" i="32"/>
  <c r="L226" i="32"/>
  <c r="Q226" i="32" s="1"/>
  <c r="T226" i="32"/>
  <c r="G211" i="32"/>
  <c r="H211" i="32"/>
  <c r="J211" i="32"/>
  <c r="M211" i="32"/>
  <c r="N211" i="32"/>
  <c r="O211" i="32"/>
  <c r="P211" i="32"/>
  <c r="R211" i="32"/>
  <c r="S211" i="32"/>
  <c r="V211" i="32"/>
  <c r="W211" i="32"/>
  <c r="X211" i="32"/>
  <c r="Y211" i="32"/>
  <c r="Z211" i="32"/>
  <c r="I228" i="32"/>
  <c r="K228" i="32"/>
  <c r="L228" i="32"/>
  <c r="Q228" i="32" s="1"/>
  <c r="T228" i="32"/>
  <c r="I229" i="32"/>
  <c r="K229" i="32"/>
  <c r="L229" i="32"/>
  <c r="U229" i="32" s="1"/>
  <c r="T229" i="32"/>
  <c r="I230" i="32"/>
  <c r="K230" i="32"/>
  <c r="L230" i="32"/>
  <c r="Q230" i="32" s="1"/>
  <c r="T230" i="32"/>
  <c r="G219" i="32"/>
  <c r="H219" i="32"/>
  <c r="J219" i="32"/>
  <c r="M219" i="32"/>
  <c r="N219" i="32"/>
  <c r="O219" i="32"/>
  <c r="P219" i="32"/>
  <c r="R219" i="32"/>
  <c r="S219" i="32"/>
  <c r="V219" i="32"/>
  <c r="W219" i="32"/>
  <c r="X219" i="32"/>
  <c r="Y219" i="32"/>
  <c r="Z219" i="32"/>
  <c r="I232" i="32"/>
  <c r="K232" i="32"/>
  <c r="L232" i="32"/>
  <c r="Q232" i="32" s="1"/>
  <c r="T232" i="32"/>
  <c r="I233" i="32"/>
  <c r="K233" i="32"/>
  <c r="L233" i="32"/>
  <c r="Q233" i="32" s="1"/>
  <c r="T233" i="32"/>
  <c r="I234" i="32"/>
  <c r="K234" i="32"/>
  <c r="L234" i="32"/>
  <c r="Q234" i="32" s="1"/>
  <c r="T234" i="32"/>
  <c r="G203" i="32"/>
  <c r="H203" i="32"/>
  <c r="J203" i="32"/>
  <c r="M203" i="32"/>
  <c r="N203" i="32"/>
  <c r="O203" i="32"/>
  <c r="P203" i="32"/>
  <c r="R203" i="32"/>
  <c r="S203" i="32"/>
  <c r="V203" i="32"/>
  <c r="W203" i="32"/>
  <c r="X203" i="32"/>
  <c r="Y203" i="32"/>
  <c r="Z203" i="32"/>
  <c r="I236" i="32"/>
  <c r="K236" i="32"/>
  <c r="L236" i="32"/>
  <c r="U236" i="32" s="1"/>
  <c r="T236" i="32"/>
  <c r="I237" i="32"/>
  <c r="K237" i="32"/>
  <c r="L237" i="32"/>
  <c r="Q237" i="32" s="1"/>
  <c r="T237" i="32"/>
  <c r="I238" i="32"/>
  <c r="K238" i="32"/>
  <c r="L238" i="32"/>
  <c r="U238" i="32" s="1"/>
  <c r="T238" i="32"/>
  <c r="G11" i="32"/>
  <c r="O11" i="32"/>
  <c r="P11" i="32"/>
  <c r="S11" i="32"/>
  <c r="I8" i="32"/>
  <c r="K8" i="32"/>
  <c r="L8" i="32"/>
  <c r="Q8" i="32" s="1"/>
  <c r="T8" i="32"/>
  <c r="I9" i="32"/>
  <c r="K9" i="32"/>
  <c r="L9" i="32"/>
  <c r="U9" i="32" s="1"/>
  <c r="T9" i="32"/>
  <c r="I10" i="32"/>
  <c r="K10" i="32"/>
  <c r="L10" i="32"/>
  <c r="Q10" i="32" s="1"/>
  <c r="T10" i="32"/>
  <c r="H23" i="32"/>
  <c r="J23" i="32"/>
  <c r="M23" i="32"/>
  <c r="N23" i="32"/>
  <c r="O23" i="32"/>
  <c r="V23" i="32"/>
  <c r="W23" i="32"/>
  <c r="X23" i="32"/>
  <c r="Y23" i="32"/>
  <c r="I12" i="32"/>
  <c r="K12" i="32"/>
  <c r="L12" i="32"/>
  <c r="Q12" i="32" s="1"/>
  <c r="T12" i="32"/>
  <c r="I13" i="32"/>
  <c r="K13" i="32"/>
  <c r="L13" i="32"/>
  <c r="U13" i="32" s="1"/>
  <c r="T13" i="32"/>
  <c r="I14" i="32"/>
  <c r="K14" i="32"/>
  <c r="L14" i="32"/>
  <c r="U14" i="32" s="1"/>
  <c r="T14" i="32"/>
  <c r="I16" i="32"/>
  <c r="K16" i="32"/>
  <c r="L16" i="32"/>
  <c r="Q16" i="32" s="1"/>
  <c r="T16" i="32"/>
  <c r="I17" i="32"/>
  <c r="K17" i="32"/>
  <c r="L17" i="32"/>
  <c r="Q17" i="32" s="1"/>
  <c r="T17" i="32"/>
  <c r="I18" i="32"/>
  <c r="K18" i="32"/>
  <c r="L18" i="32"/>
  <c r="U18" i="32" s="1"/>
  <c r="T18" i="32"/>
  <c r="G71" i="32"/>
  <c r="H71" i="32"/>
  <c r="J71" i="32"/>
  <c r="M71" i="32"/>
  <c r="S71" i="32"/>
  <c r="V71" i="32"/>
  <c r="W71" i="32"/>
  <c r="X71" i="32"/>
  <c r="I20" i="32"/>
  <c r="K20" i="32"/>
  <c r="L20" i="32"/>
  <c r="Q20" i="32" s="1"/>
  <c r="T20" i="32"/>
  <c r="I21" i="32"/>
  <c r="K21" i="32"/>
  <c r="L21" i="32"/>
  <c r="Q21" i="32" s="1"/>
  <c r="T21" i="32"/>
  <c r="I22" i="32"/>
  <c r="K22" i="32"/>
  <c r="L22" i="32"/>
  <c r="U22" i="32" s="1"/>
  <c r="T22" i="32"/>
  <c r="G47" i="32"/>
  <c r="H47" i="32"/>
  <c r="J47" i="32"/>
  <c r="M47" i="32"/>
  <c r="N47" i="32"/>
  <c r="O47" i="32"/>
  <c r="P47" i="32"/>
  <c r="R47" i="32"/>
  <c r="S47" i="32"/>
  <c r="V47" i="32"/>
  <c r="W47" i="32"/>
  <c r="X47" i="32"/>
  <c r="Y47" i="32"/>
  <c r="I24" i="32"/>
  <c r="K24" i="32"/>
  <c r="L24" i="32"/>
  <c r="Q24" i="32" s="1"/>
  <c r="T24" i="32"/>
  <c r="I25" i="32"/>
  <c r="K25" i="32"/>
  <c r="L25" i="32"/>
  <c r="Q25" i="32" s="1"/>
  <c r="T25" i="32"/>
  <c r="I26" i="32"/>
  <c r="K26" i="32"/>
  <c r="L26" i="32"/>
  <c r="Q26" i="32" s="1"/>
  <c r="T26" i="32"/>
  <c r="G91" i="32"/>
  <c r="H91" i="32"/>
  <c r="O91" i="32"/>
  <c r="P91" i="32"/>
  <c r="R91" i="32"/>
  <c r="S91" i="32"/>
  <c r="V91" i="32"/>
  <c r="I28" i="32"/>
  <c r="K28" i="32"/>
  <c r="L28" i="32"/>
  <c r="U28" i="32" s="1"/>
  <c r="T28" i="32"/>
  <c r="I29" i="32"/>
  <c r="K29" i="32"/>
  <c r="L29" i="32"/>
  <c r="U29" i="32" s="1"/>
  <c r="T29" i="32"/>
  <c r="I30" i="32"/>
  <c r="K30" i="32"/>
  <c r="L30" i="32"/>
  <c r="Q30" i="32" s="1"/>
  <c r="T30" i="32"/>
  <c r="G99" i="32"/>
  <c r="H99" i="32"/>
  <c r="J99" i="32"/>
  <c r="M99" i="32"/>
  <c r="N99" i="32"/>
  <c r="O99" i="32"/>
  <c r="P99" i="32"/>
  <c r="R99" i="32"/>
  <c r="S99" i="32"/>
  <c r="V99" i="32"/>
  <c r="W99" i="32"/>
  <c r="X99" i="32"/>
  <c r="Y99" i="32"/>
  <c r="I32" i="32"/>
  <c r="K32" i="32"/>
  <c r="L32" i="32"/>
  <c r="Q32" i="32" s="1"/>
  <c r="T32" i="32"/>
  <c r="I33" i="32"/>
  <c r="K33" i="32"/>
  <c r="L33" i="32"/>
  <c r="Q33" i="32" s="1"/>
  <c r="T33" i="32"/>
  <c r="I34" i="32"/>
  <c r="K34" i="32"/>
  <c r="L34" i="32"/>
  <c r="Q34" i="32" s="1"/>
  <c r="T34" i="32"/>
  <c r="G19" i="32"/>
  <c r="G23" i="32" s="1"/>
  <c r="H19" i="32"/>
  <c r="J19" i="32"/>
  <c r="M19" i="32"/>
  <c r="N19" i="32"/>
  <c r="O19" i="32"/>
  <c r="P19" i="32"/>
  <c r="P23" i="32" s="1"/>
  <c r="R19" i="32"/>
  <c r="R23" i="32" s="1"/>
  <c r="S19" i="32"/>
  <c r="S23" i="32" s="1"/>
  <c r="V19" i="32"/>
  <c r="W19" i="32"/>
  <c r="X19" i="32"/>
  <c r="Y19" i="32"/>
  <c r="I36" i="32"/>
  <c r="K36" i="32"/>
  <c r="L36" i="32"/>
  <c r="U36" i="32" s="1"/>
  <c r="T36" i="32"/>
  <c r="I37" i="32"/>
  <c r="K37" i="32"/>
  <c r="L37" i="32"/>
  <c r="Q37" i="32" s="1"/>
  <c r="T37" i="32"/>
  <c r="I38" i="32"/>
  <c r="K38" i="32"/>
  <c r="L38" i="32"/>
  <c r="Q38" i="32" s="1"/>
  <c r="T38" i="32"/>
  <c r="G103" i="32"/>
  <c r="H103" i="32"/>
  <c r="J103" i="32"/>
  <c r="M103" i="32"/>
  <c r="N103" i="32"/>
  <c r="O103" i="32"/>
  <c r="P103" i="32"/>
  <c r="R103" i="32"/>
  <c r="S103" i="32"/>
  <c r="V103" i="32"/>
  <c r="W103" i="32"/>
  <c r="X103" i="32"/>
  <c r="Y103" i="32"/>
  <c r="I40" i="32"/>
  <c r="K40" i="32"/>
  <c r="L40" i="32"/>
  <c r="Q40" i="32" s="1"/>
  <c r="T40" i="32"/>
  <c r="I41" i="32"/>
  <c r="K41" i="32"/>
  <c r="L41" i="32"/>
  <c r="Q41" i="32" s="1"/>
  <c r="T41" i="32"/>
  <c r="I42" i="32"/>
  <c r="K42" i="32"/>
  <c r="L42" i="32"/>
  <c r="Q42" i="32" s="1"/>
  <c r="T42" i="32"/>
  <c r="G35" i="32"/>
  <c r="H35" i="32"/>
  <c r="J35" i="32"/>
  <c r="M35" i="32"/>
  <c r="N35" i="32"/>
  <c r="O35" i="32"/>
  <c r="P35" i="32"/>
  <c r="R35" i="32"/>
  <c r="S35" i="32"/>
  <c r="V35" i="32"/>
  <c r="W35" i="32"/>
  <c r="X35" i="32"/>
  <c r="Y35" i="32"/>
  <c r="I44" i="32"/>
  <c r="K44" i="32"/>
  <c r="L44" i="32"/>
  <c r="Q44" i="32" s="1"/>
  <c r="T44" i="32"/>
  <c r="I45" i="32"/>
  <c r="K45" i="32"/>
  <c r="L45" i="32"/>
  <c r="U45" i="32" s="1"/>
  <c r="T45" i="32"/>
  <c r="I46" i="32"/>
  <c r="K46" i="32"/>
  <c r="L46" i="32"/>
  <c r="Q46" i="32" s="1"/>
  <c r="T46" i="32"/>
  <c r="G63" i="32"/>
  <c r="H63" i="32"/>
  <c r="J63" i="32"/>
  <c r="M63" i="32"/>
  <c r="P63" i="32"/>
  <c r="S63" i="32"/>
  <c r="V63" i="32"/>
  <c r="W63" i="32"/>
  <c r="X63" i="32"/>
  <c r="I48" i="32"/>
  <c r="K48" i="32"/>
  <c r="L48" i="32"/>
  <c r="Q48" i="32" s="1"/>
  <c r="T48" i="32"/>
  <c r="I49" i="32"/>
  <c r="K49" i="32"/>
  <c r="L49" i="32"/>
  <c r="U49" i="32" s="1"/>
  <c r="T49" i="32"/>
  <c r="I50" i="32"/>
  <c r="K50" i="32"/>
  <c r="L50" i="32"/>
  <c r="Q50" i="32" s="1"/>
  <c r="T50" i="32"/>
  <c r="G59" i="32"/>
  <c r="H59" i="32"/>
  <c r="J59" i="32"/>
  <c r="M59" i="32"/>
  <c r="N59" i="32"/>
  <c r="O59" i="32"/>
  <c r="P59" i="32"/>
  <c r="R59" i="32"/>
  <c r="S59" i="32"/>
  <c r="V59" i="32"/>
  <c r="W59" i="32"/>
  <c r="X59" i="32"/>
  <c r="Y59" i="32"/>
  <c r="I52" i="32"/>
  <c r="K52" i="32"/>
  <c r="L52" i="32"/>
  <c r="Q52" i="32" s="1"/>
  <c r="T52" i="32"/>
  <c r="I53" i="32"/>
  <c r="K53" i="32"/>
  <c r="L53" i="32"/>
  <c r="Q53" i="32" s="1"/>
  <c r="T53" i="32"/>
  <c r="I54" i="32"/>
  <c r="K54" i="32"/>
  <c r="L54" i="32"/>
  <c r="U54" i="32" s="1"/>
  <c r="T54" i="32"/>
  <c r="H67" i="32"/>
  <c r="J67" i="32"/>
  <c r="N67" i="32"/>
  <c r="V67" i="32"/>
  <c r="W67" i="32"/>
  <c r="Y67" i="32"/>
  <c r="I56" i="32"/>
  <c r="K56" i="32"/>
  <c r="L56" i="32"/>
  <c r="U56" i="32" s="1"/>
  <c r="T56" i="32"/>
  <c r="I57" i="32"/>
  <c r="K57" i="32"/>
  <c r="L57" i="32"/>
  <c r="Q57" i="32" s="1"/>
  <c r="T57" i="32"/>
  <c r="I58" i="32"/>
  <c r="K58" i="32"/>
  <c r="L58" i="32"/>
  <c r="U58" i="32" s="1"/>
  <c r="T58" i="32"/>
  <c r="G39" i="32"/>
  <c r="H39" i="32"/>
  <c r="J39" i="32"/>
  <c r="M39" i="32"/>
  <c r="N39" i="32"/>
  <c r="O39" i="32"/>
  <c r="P39" i="32"/>
  <c r="R39" i="32"/>
  <c r="S39" i="32"/>
  <c r="V39" i="32"/>
  <c r="W39" i="32"/>
  <c r="X39" i="32"/>
  <c r="Y39" i="32"/>
  <c r="I60" i="32"/>
  <c r="K60" i="32"/>
  <c r="L60" i="32"/>
  <c r="Q60" i="32" s="1"/>
  <c r="T60" i="32"/>
  <c r="I61" i="32"/>
  <c r="K61" i="32"/>
  <c r="L61" i="32"/>
  <c r="U61" i="32" s="1"/>
  <c r="T61" i="32"/>
  <c r="I62" i="32"/>
  <c r="K62" i="32"/>
  <c r="L62" i="32"/>
  <c r="Q62" i="32" s="1"/>
  <c r="T62" i="32"/>
  <c r="G15" i="32"/>
  <c r="H15" i="32"/>
  <c r="J15" i="32"/>
  <c r="M15" i="32"/>
  <c r="N15" i="32"/>
  <c r="O15" i="32"/>
  <c r="P15" i="32"/>
  <c r="R15" i="32"/>
  <c r="S15" i="32"/>
  <c r="V15" i="32"/>
  <c r="W15" i="32"/>
  <c r="X15" i="32"/>
  <c r="Y15" i="32"/>
  <c r="I64" i="32"/>
  <c r="K64" i="32"/>
  <c r="L64" i="32"/>
  <c r="U64" i="32" s="1"/>
  <c r="T64" i="32"/>
  <c r="I65" i="32"/>
  <c r="K65" i="32"/>
  <c r="L65" i="32"/>
  <c r="U65" i="32" s="1"/>
  <c r="T65" i="32"/>
  <c r="I66" i="32"/>
  <c r="K66" i="32"/>
  <c r="L66" i="32"/>
  <c r="Q66" i="32" s="1"/>
  <c r="T66" i="32"/>
  <c r="G43" i="32"/>
  <c r="H43" i="32"/>
  <c r="J43" i="32"/>
  <c r="M43" i="32"/>
  <c r="N43" i="32"/>
  <c r="O43" i="32"/>
  <c r="P43" i="32"/>
  <c r="R43" i="32"/>
  <c r="S43" i="32"/>
  <c r="V43" i="32"/>
  <c r="W43" i="32"/>
  <c r="X43" i="32"/>
  <c r="Y43" i="32"/>
  <c r="I68" i="32"/>
  <c r="K68" i="32"/>
  <c r="L68" i="32"/>
  <c r="U68" i="32" s="1"/>
  <c r="T68" i="32"/>
  <c r="I69" i="32"/>
  <c r="K69" i="32"/>
  <c r="L69" i="32"/>
  <c r="U69" i="32" s="1"/>
  <c r="T69" i="32"/>
  <c r="I70" i="32"/>
  <c r="K70" i="32"/>
  <c r="L70" i="32"/>
  <c r="Q70" i="32" s="1"/>
  <c r="T70" i="32"/>
  <c r="G27" i="32"/>
  <c r="H27" i="32"/>
  <c r="J27" i="32"/>
  <c r="M27" i="32"/>
  <c r="N27" i="32"/>
  <c r="O27" i="32"/>
  <c r="P27" i="32"/>
  <c r="R27" i="32"/>
  <c r="S27" i="32"/>
  <c r="V27" i="32"/>
  <c r="W27" i="32"/>
  <c r="X27" i="32"/>
  <c r="Y27" i="32"/>
  <c r="I72" i="32"/>
  <c r="K72" i="32"/>
  <c r="L72" i="32"/>
  <c r="U72" i="32" s="1"/>
  <c r="T72" i="32"/>
  <c r="I73" i="32"/>
  <c r="K73" i="32"/>
  <c r="L73" i="32"/>
  <c r="U73" i="32" s="1"/>
  <c r="T73" i="32"/>
  <c r="I74" i="32"/>
  <c r="K74" i="32"/>
  <c r="L74" i="32"/>
  <c r="U74" i="32" s="1"/>
  <c r="T74" i="32"/>
  <c r="G51" i="32"/>
  <c r="H51" i="32"/>
  <c r="J51" i="32"/>
  <c r="M51" i="32"/>
  <c r="N51" i="32"/>
  <c r="N63" i="32" s="1"/>
  <c r="O51" i="32"/>
  <c r="O63" i="32" s="1"/>
  <c r="P51" i="32"/>
  <c r="R51" i="32"/>
  <c r="R63" i="32" s="1"/>
  <c r="S51" i="32"/>
  <c r="V51" i="32"/>
  <c r="W51" i="32"/>
  <c r="X51" i="32"/>
  <c r="Y51" i="32"/>
  <c r="Y63" i="32" s="1"/>
  <c r="I76" i="32"/>
  <c r="K76" i="32"/>
  <c r="L76" i="32"/>
  <c r="Q76" i="32" s="1"/>
  <c r="T76" i="32"/>
  <c r="I77" i="32"/>
  <c r="K77" i="32"/>
  <c r="L77" i="32"/>
  <c r="U77" i="32" s="1"/>
  <c r="T77" i="32"/>
  <c r="I78" i="32"/>
  <c r="K78" i="32"/>
  <c r="L78" i="32"/>
  <c r="U78" i="32" s="1"/>
  <c r="T78" i="32"/>
  <c r="I80" i="32"/>
  <c r="K80" i="32"/>
  <c r="L80" i="32"/>
  <c r="Q80" i="32" s="1"/>
  <c r="T80" i="32"/>
  <c r="I81" i="32"/>
  <c r="K81" i="32"/>
  <c r="L81" i="32"/>
  <c r="U81" i="32" s="1"/>
  <c r="T81" i="32"/>
  <c r="I82" i="32"/>
  <c r="K82" i="32"/>
  <c r="L82" i="32"/>
  <c r="U82" i="32" s="1"/>
  <c r="T82" i="32"/>
  <c r="G83" i="32"/>
  <c r="H83" i="32"/>
  <c r="J83" i="32"/>
  <c r="J91" i="32" s="1"/>
  <c r="M83" i="32"/>
  <c r="M91" i="32" s="1"/>
  <c r="N83" i="32"/>
  <c r="N91" i="32" s="1"/>
  <c r="O83" i="32"/>
  <c r="P83" i="32"/>
  <c r="R83" i="32"/>
  <c r="S83" i="32"/>
  <c r="V83" i="32"/>
  <c r="W83" i="32"/>
  <c r="W91" i="32" s="1"/>
  <c r="X83" i="32"/>
  <c r="X91" i="32" s="1"/>
  <c r="Y83" i="32"/>
  <c r="Y91" i="32" s="1"/>
  <c r="I84" i="32"/>
  <c r="K84" i="32"/>
  <c r="L84" i="32"/>
  <c r="U84" i="32" s="1"/>
  <c r="T84" i="32"/>
  <c r="I85" i="32"/>
  <c r="K85" i="32"/>
  <c r="L85" i="32"/>
  <c r="Q85" i="32" s="1"/>
  <c r="T85" i="32"/>
  <c r="I86" i="32"/>
  <c r="K86" i="32"/>
  <c r="L86" i="32"/>
  <c r="U86" i="32" s="1"/>
  <c r="T86" i="32"/>
  <c r="G111" i="32"/>
  <c r="H111" i="32"/>
  <c r="J111" i="32"/>
  <c r="M111" i="32"/>
  <c r="N111" i="32"/>
  <c r="O111" i="32"/>
  <c r="P111" i="32"/>
  <c r="R111" i="32"/>
  <c r="S111" i="32"/>
  <c r="V111" i="32"/>
  <c r="W111" i="32"/>
  <c r="X111" i="32"/>
  <c r="Y111" i="32"/>
  <c r="I88" i="32"/>
  <c r="K88" i="32"/>
  <c r="L88" i="32"/>
  <c r="U88" i="32" s="1"/>
  <c r="T88" i="32"/>
  <c r="I89" i="32"/>
  <c r="K89" i="32"/>
  <c r="L89" i="32"/>
  <c r="Q89" i="32" s="1"/>
  <c r="T89" i="32"/>
  <c r="I90" i="32"/>
  <c r="K90" i="32"/>
  <c r="L90" i="32"/>
  <c r="U90" i="32" s="1"/>
  <c r="T90" i="32"/>
  <c r="G55" i="32"/>
  <c r="G67" i="32" s="1"/>
  <c r="H55" i="32"/>
  <c r="J55" i="32"/>
  <c r="M55" i="32"/>
  <c r="M67" i="32" s="1"/>
  <c r="N55" i="32"/>
  <c r="O55" i="32"/>
  <c r="O67" i="32" s="1"/>
  <c r="P55" i="32"/>
  <c r="P67" i="32" s="1"/>
  <c r="R55" i="32"/>
  <c r="R67" i="32" s="1"/>
  <c r="S55" i="32"/>
  <c r="S67" i="32" s="1"/>
  <c r="V55" i="32"/>
  <c r="W55" i="32"/>
  <c r="X55" i="32"/>
  <c r="X67" i="32" s="1"/>
  <c r="Y55" i="32"/>
  <c r="I92" i="32"/>
  <c r="K92" i="32"/>
  <c r="L92" i="32"/>
  <c r="Q92" i="32" s="1"/>
  <c r="T92" i="32"/>
  <c r="I93" i="32"/>
  <c r="K93" i="32"/>
  <c r="L93" i="32"/>
  <c r="Q93" i="32" s="1"/>
  <c r="T93" i="32"/>
  <c r="I94" i="32"/>
  <c r="K94" i="32"/>
  <c r="L94" i="32"/>
  <c r="Q94" i="32" s="1"/>
  <c r="T94" i="32"/>
  <c r="G115" i="32"/>
  <c r="H115" i="32"/>
  <c r="J115" i="32"/>
  <c r="M115" i="32"/>
  <c r="N115" i="32"/>
  <c r="O115" i="32"/>
  <c r="P115" i="32"/>
  <c r="R115" i="32"/>
  <c r="S115" i="32"/>
  <c r="V115" i="32"/>
  <c r="W115" i="32"/>
  <c r="X115" i="32"/>
  <c r="Y115" i="32"/>
  <c r="I96" i="32"/>
  <c r="K96" i="32"/>
  <c r="L96" i="32"/>
  <c r="U96" i="32" s="1"/>
  <c r="T96" i="32"/>
  <c r="I97" i="32"/>
  <c r="K97" i="32"/>
  <c r="L97" i="32"/>
  <c r="U97" i="32" s="1"/>
  <c r="T97" i="32"/>
  <c r="I98" i="32"/>
  <c r="K98" i="32"/>
  <c r="L98" i="32"/>
  <c r="Q98" i="32" s="1"/>
  <c r="T98" i="32"/>
  <c r="G7" i="32"/>
  <c r="H7" i="32"/>
  <c r="J7" i="32"/>
  <c r="M7" i="32"/>
  <c r="N7" i="32"/>
  <c r="N71" i="32" s="1"/>
  <c r="O7" i="32"/>
  <c r="O71" i="32" s="1"/>
  <c r="P7" i="32"/>
  <c r="P71" i="32" s="1"/>
  <c r="R7" i="32"/>
  <c r="R71" i="32" s="1"/>
  <c r="S7" i="32"/>
  <c r="V7" i="32"/>
  <c r="W7" i="32"/>
  <c r="X7" i="32"/>
  <c r="Y7" i="32"/>
  <c r="Y71" i="32" s="1"/>
  <c r="I100" i="32"/>
  <c r="K100" i="32"/>
  <c r="L100" i="32"/>
  <c r="U100" i="32" s="1"/>
  <c r="T100" i="32"/>
  <c r="I101" i="32"/>
  <c r="K101" i="32"/>
  <c r="L101" i="32"/>
  <c r="U101" i="32" s="1"/>
  <c r="T101" i="32"/>
  <c r="I102" i="32"/>
  <c r="K102" i="32"/>
  <c r="L102" i="32"/>
  <c r="Q102" i="32" s="1"/>
  <c r="T102" i="32"/>
  <c r="G87" i="32"/>
  <c r="H87" i="32"/>
  <c r="J87" i="32"/>
  <c r="M87" i="32"/>
  <c r="N87" i="32"/>
  <c r="O87" i="32"/>
  <c r="P87" i="32"/>
  <c r="R87" i="32"/>
  <c r="S87" i="32"/>
  <c r="V87" i="32"/>
  <c r="W87" i="32"/>
  <c r="X87" i="32"/>
  <c r="Y87" i="32"/>
  <c r="I104" i="32"/>
  <c r="K104" i="32"/>
  <c r="L104" i="32"/>
  <c r="U104" i="32" s="1"/>
  <c r="T104" i="32"/>
  <c r="I105" i="32"/>
  <c r="K105" i="32"/>
  <c r="L105" i="32"/>
  <c r="U105" i="32" s="1"/>
  <c r="T105" i="32"/>
  <c r="I106" i="32"/>
  <c r="K106" i="32"/>
  <c r="L106" i="32"/>
  <c r="U106" i="32" s="1"/>
  <c r="T106" i="32"/>
  <c r="G95" i="32"/>
  <c r="H95" i="32"/>
  <c r="H11" i="32" s="1"/>
  <c r="J95" i="32"/>
  <c r="J11" i="32" s="1"/>
  <c r="M95" i="32"/>
  <c r="M11" i="32" s="1"/>
  <c r="N95" i="32"/>
  <c r="N11" i="32" s="1"/>
  <c r="O95" i="32"/>
  <c r="P95" i="32"/>
  <c r="R95" i="32"/>
  <c r="R11" i="32" s="1"/>
  <c r="S95" i="32"/>
  <c r="V95" i="32"/>
  <c r="V11" i="32" s="1"/>
  <c r="W95" i="32"/>
  <c r="W11" i="32" s="1"/>
  <c r="X95" i="32"/>
  <c r="X11" i="32" s="1"/>
  <c r="Y95" i="32"/>
  <c r="Y11" i="32" s="1"/>
  <c r="I108" i="32"/>
  <c r="K108" i="32"/>
  <c r="L108" i="32"/>
  <c r="Q108" i="32" s="1"/>
  <c r="T108" i="32"/>
  <c r="I109" i="32"/>
  <c r="K109" i="32"/>
  <c r="L109" i="32"/>
  <c r="U109" i="32" s="1"/>
  <c r="T109" i="32"/>
  <c r="I110" i="32"/>
  <c r="K110" i="32"/>
  <c r="L110" i="32"/>
  <c r="U110" i="32" s="1"/>
  <c r="T110" i="32"/>
  <c r="G79" i="32"/>
  <c r="G107" i="32" s="1"/>
  <c r="H79" i="32"/>
  <c r="H107" i="32" s="1"/>
  <c r="J79" i="32"/>
  <c r="J107" i="32" s="1"/>
  <c r="M79" i="32"/>
  <c r="M107" i="32" s="1"/>
  <c r="N79" i="32"/>
  <c r="N107" i="32" s="1"/>
  <c r="O79" i="32"/>
  <c r="O107" i="32" s="1"/>
  <c r="P79" i="32"/>
  <c r="P107" i="32" s="1"/>
  <c r="R79" i="32"/>
  <c r="R107" i="32" s="1"/>
  <c r="S79" i="32"/>
  <c r="S107" i="32" s="1"/>
  <c r="V79" i="32"/>
  <c r="V107" i="32" s="1"/>
  <c r="W79" i="32"/>
  <c r="W107" i="32" s="1"/>
  <c r="X79" i="32"/>
  <c r="X107" i="32" s="1"/>
  <c r="Y79" i="32"/>
  <c r="Y107" i="32" s="1"/>
  <c r="I112" i="32"/>
  <c r="K112" i="32"/>
  <c r="L112" i="32"/>
  <c r="Q112" i="32" s="1"/>
  <c r="T112" i="32"/>
  <c r="I113" i="32"/>
  <c r="K113" i="32"/>
  <c r="L113" i="32"/>
  <c r="U113" i="32" s="1"/>
  <c r="T113" i="32"/>
  <c r="I114" i="32"/>
  <c r="K114" i="32"/>
  <c r="L114" i="32"/>
  <c r="U114" i="32" s="1"/>
  <c r="T114" i="32"/>
  <c r="L4" i="32"/>
  <c r="U4" i="32" s="1"/>
  <c r="L5" i="32"/>
  <c r="Q5" i="32" s="1"/>
  <c r="L6" i="32"/>
  <c r="U6" i="32" s="1"/>
  <c r="T130" i="32"/>
  <c r="L130" i="32"/>
  <c r="Q130" i="32" s="1"/>
  <c r="K130" i="32"/>
  <c r="I130" i="32"/>
  <c r="T129" i="32"/>
  <c r="L129" i="32"/>
  <c r="Q129" i="32" s="1"/>
  <c r="K129" i="32"/>
  <c r="I129" i="32"/>
  <c r="T128" i="32"/>
  <c r="L128" i="32"/>
  <c r="U128" i="32" s="1"/>
  <c r="K128" i="32"/>
  <c r="I128" i="32"/>
  <c r="AA127" i="32"/>
  <c r="Z127" i="32"/>
  <c r="Y127" i="32"/>
  <c r="X127" i="32"/>
  <c r="W127" i="32"/>
  <c r="V127" i="32"/>
  <c r="S127" i="32"/>
  <c r="R127" i="32"/>
  <c r="P127" i="32"/>
  <c r="O127" i="32"/>
  <c r="N127" i="32"/>
  <c r="M127" i="32"/>
  <c r="J127" i="32"/>
  <c r="H127" i="32"/>
  <c r="G127" i="32"/>
  <c r="T6" i="32"/>
  <c r="K6" i="32"/>
  <c r="I6" i="32"/>
  <c r="T5" i="32"/>
  <c r="K5" i="32"/>
  <c r="I5" i="32"/>
  <c r="T4" i="32"/>
  <c r="K4" i="32"/>
  <c r="I4" i="32"/>
  <c r="AD3" i="32"/>
  <c r="AB3" i="32"/>
  <c r="Y3" i="32"/>
  <c r="X3" i="32"/>
  <c r="W3" i="32"/>
  <c r="V3" i="32"/>
  <c r="S3" i="32"/>
  <c r="R3" i="32"/>
  <c r="P3" i="32"/>
  <c r="O3" i="32"/>
  <c r="N3" i="32"/>
  <c r="M3" i="32"/>
  <c r="J3" i="32"/>
  <c r="H3" i="32"/>
  <c r="G3" i="32"/>
  <c r="G236" i="28"/>
  <c r="G216" i="28"/>
  <c r="H216" i="28"/>
  <c r="J216" i="28"/>
  <c r="M216" i="28"/>
  <c r="N216" i="28"/>
  <c r="O216" i="28"/>
  <c r="P216" i="28"/>
  <c r="R216" i="28"/>
  <c r="S216" i="28"/>
  <c r="V216" i="28"/>
  <c r="W216" i="28"/>
  <c r="X216" i="28"/>
  <c r="Y216" i="28"/>
  <c r="Z216" i="28"/>
  <c r="AA216" i="28"/>
  <c r="I265" i="28"/>
  <c r="K265" i="28"/>
  <c r="L265" i="28"/>
  <c r="Q265" i="28" s="1"/>
  <c r="T265" i="28"/>
  <c r="I266" i="28"/>
  <c r="K266" i="28"/>
  <c r="L266" i="28"/>
  <c r="U266" i="28" s="1"/>
  <c r="T266" i="28"/>
  <c r="I267" i="28"/>
  <c r="K267" i="28"/>
  <c r="L267" i="28"/>
  <c r="U267" i="28" s="1"/>
  <c r="T267" i="28"/>
  <c r="G252" i="28"/>
  <c r="H252" i="28"/>
  <c r="I252" i="28" s="1"/>
  <c r="J252" i="28"/>
  <c r="M252" i="28"/>
  <c r="N252" i="28"/>
  <c r="O252" i="28"/>
  <c r="P252" i="28"/>
  <c r="R252" i="28"/>
  <c r="S252" i="28"/>
  <c r="V252" i="28"/>
  <c r="W252" i="28"/>
  <c r="X252" i="28"/>
  <c r="Y252" i="28"/>
  <c r="Z252" i="28"/>
  <c r="AA252" i="28"/>
  <c r="I269" i="28"/>
  <c r="K269" i="28"/>
  <c r="L269" i="28"/>
  <c r="U269" i="28" s="1"/>
  <c r="T269" i="28"/>
  <c r="I270" i="28"/>
  <c r="K270" i="28"/>
  <c r="L270" i="28"/>
  <c r="Q270" i="28" s="1"/>
  <c r="T270" i="28"/>
  <c r="I271" i="28"/>
  <c r="K271" i="28"/>
  <c r="L271" i="28"/>
  <c r="Q271" i="28" s="1"/>
  <c r="T271" i="28"/>
  <c r="H236" i="28"/>
  <c r="J236" i="28"/>
  <c r="M236" i="28"/>
  <c r="N236" i="28"/>
  <c r="O236" i="28"/>
  <c r="P236" i="28"/>
  <c r="R236" i="28"/>
  <c r="S236" i="28"/>
  <c r="V236" i="28"/>
  <c r="W236" i="28"/>
  <c r="X236" i="28"/>
  <c r="Y236" i="28"/>
  <c r="Z236" i="28"/>
  <c r="AA236" i="28"/>
  <c r="I273" i="28"/>
  <c r="K273" i="28"/>
  <c r="L273" i="28"/>
  <c r="U273" i="28" s="1"/>
  <c r="T273" i="28"/>
  <c r="I274" i="28"/>
  <c r="K274" i="28"/>
  <c r="L274" i="28"/>
  <c r="U274" i="28" s="1"/>
  <c r="T274" i="28"/>
  <c r="I275" i="28"/>
  <c r="K275" i="28"/>
  <c r="L275" i="28"/>
  <c r="Q275" i="28" s="1"/>
  <c r="T275" i="28"/>
  <c r="G75" i="28"/>
  <c r="H75" i="28"/>
  <c r="J75" i="28"/>
  <c r="M75" i="28"/>
  <c r="N75" i="28"/>
  <c r="O75" i="28"/>
  <c r="P75" i="28"/>
  <c r="R75" i="28"/>
  <c r="S75" i="28"/>
  <c r="V75" i="28"/>
  <c r="W75" i="28"/>
  <c r="X75" i="28"/>
  <c r="Y75" i="28"/>
  <c r="I124" i="28"/>
  <c r="K124" i="28"/>
  <c r="L124" i="28"/>
  <c r="U124" i="28" s="1"/>
  <c r="T124" i="28"/>
  <c r="I125" i="28"/>
  <c r="K125" i="28"/>
  <c r="L125" i="28"/>
  <c r="Q125" i="28" s="1"/>
  <c r="T125" i="28"/>
  <c r="I126" i="28"/>
  <c r="K126" i="28"/>
  <c r="L126" i="28"/>
  <c r="Q126" i="28" s="1"/>
  <c r="T126" i="28"/>
  <c r="G111" i="28"/>
  <c r="H111" i="28"/>
  <c r="J111" i="28"/>
  <c r="M111" i="28"/>
  <c r="N111" i="28"/>
  <c r="O111" i="28"/>
  <c r="P111" i="28"/>
  <c r="R111" i="28"/>
  <c r="S111" i="28"/>
  <c r="V111" i="28"/>
  <c r="W111" i="28"/>
  <c r="X111" i="28"/>
  <c r="Y111" i="28"/>
  <c r="I128" i="28"/>
  <c r="K128" i="28"/>
  <c r="L128" i="28"/>
  <c r="U128" i="28" s="1"/>
  <c r="T128" i="28"/>
  <c r="I129" i="28"/>
  <c r="K129" i="28"/>
  <c r="L129" i="28"/>
  <c r="Q129" i="28" s="1"/>
  <c r="T129" i="28"/>
  <c r="I130" i="28"/>
  <c r="K130" i="28"/>
  <c r="L130" i="28"/>
  <c r="U130" i="28" s="1"/>
  <c r="T130" i="28"/>
  <c r="G95" i="28"/>
  <c r="H95" i="28"/>
  <c r="J95" i="28"/>
  <c r="M95" i="28"/>
  <c r="N95" i="28"/>
  <c r="O95" i="28"/>
  <c r="P95" i="28"/>
  <c r="R95" i="28"/>
  <c r="S95" i="28"/>
  <c r="V95" i="28"/>
  <c r="W95" i="28"/>
  <c r="X95" i="28"/>
  <c r="Y95" i="28"/>
  <c r="I132" i="28"/>
  <c r="K132" i="28"/>
  <c r="L132" i="28"/>
  <c r="Q132" i="28" s="1"/>
  <c r="T132" i="28"/>
  <c r="I133" i="28"/>
  <c r="K133" i="28"/>
  <c r="L133" i="28"/>
  <c r="U133" i="28" s="1"/>
  <c r="T133" i="28"/>
  <c r="I134" i="28"/>
  <c r="K134" i="28"/>
  <c r="L134" i="28"/>
  <c r="U134" i="28" s="1"/>
  <c r="T134" i="28"/>
  <c r="T108" i="28"/>
  <c r="L108" i="28"/>
  <c r="U108" i="28" s="1"/>
  <c r="K108" i="28"/>
  <c r="I108" i="28"/>
  <c r="P31" i="28"/>
  <c r="K22" i="29"/>
  <c r="T466" i="14"/>
  <c r="L466" i="14"/>
  <c r="K466" i="14"/>
  <c r="T465" i="14"/>
  <c r="L465" i="14"/>
  <c r="K465" i="14"/>
  <c r="T464" i="14"/>
  <c r="L464" i="14"/>
  <c r="K464" i="14"/>
  <c r="T358" i="14"/>
  <c r="L358" i="14"/>
  <c r="K358" i="14"/>
  <c r="T357" i="14"/>
  <c r="L357" i="14"/>
  <c r="K357" i="14"/>
  <c r="T356" i="14"/>
  <c r="L356" i="14"/>
  <c r="Q356" i="14" s="1"/>
  <c r="K356" i="14"/>
  <c r="T578" i="14"/>
  <c r="L578" i="14"/>
  <c r="K578" i="14"/>
  <c r="T577" i="14"/>
  <c r="L577" i="14"/>
  <c r="K577" i="14"/>
  <c r="T576" i="14"/>
  <c r="L576" i="14"/>
  <c r="K576" i="14"/>
  <c r="T606" i="14"/>
  <c r="L606" i="14"/>
  <c r="U606" i="14" s="1"/>
  <c r="K606" i="14"/>
  <c r="T605" i="14"/>
  <c r="L605" i="14"/>
  <c r="U605" i="14" s="1"/>
  <c r="K605" i="14"/>
  <c r="T604" i="14"/>
  <c r="L604" i="14"/>
  <c r="K604" i="14"/>
  <c r="T994" i="14"/>
  <c r="L994" i="14"/>
  <c r="U994" i="14" s="1"/>
  <c r="K994" i="14"/>
  <c r="T993" i="14"/>
  <c r="L993" i="14"/>
  <c r="K993" i="14"/>
  <c r="T992" i="14"/>
  <c r="L992" i="14"/>
  <c r="Q992" i="14" s="1"/>
  <c r="K992" i="14"/>
  <c r="AA991" i="14"/>
  <c r="Z991" i="14"/>
  <c r="Y991" i="14"/>
  <c r="X991" i="14"/>
  <c r="W991" i="14"/>
  <c r="V991" i="14"/>
  <c r="S991" i="14"/>
  <c r="R991" i="14"/>
  <c r="P991" i="14"/>
  <c r="O991" i="14"/>
  <c r="N991" i="14"/>
  <c r="M991" i="14"/>
  <c r="J991" i="14"/>
  <c r="H991" i="14"/>
  <c r="G991" i="14"/>
  <c r="T990" i="14"/>
  <c r="L990" i="14"/>
  <c r="U990" i="14" s="1"/>
  <c r="K990" i="14"/>
  <c r="T989" i="14"/>
  <c r="L989" i="14"/>
  <c r="K989" i="14"/>
  <c r="AA987" i="14"/>
  <c r="Z987" i="14"/>
  <c r="Y987" i="14"/>
  <c r="X987" i="14"/>
  <c r="W987" i="14"/>
  <c r="V987" i="14"/>
  <c r="S987" i="14"/>
  <c r="R987" i="14"/>
  <c r="P987" i="14"/>
  <c r="O987" i="14"/>
  <c r="N987" i="14"/>
  <c r="M987" i="14"/>
  <c r="J987" i="14"/>
  <c r="H987" i="14"/>
  <c r="G987" i="14"/>
  <c r="T986" i="14"/>
  <c r="L986" i="14"/>
  <c r="K986" i="14"/>
  <c r="T985" i="14"/>
  <c r="L985" i="14"/>
  <c r="K985" i="14"/>
  <c r="T984" i="14"/>
  <c r="L984" i="14"/>
  <c r="K984" i="14"/>
  <c r="AA983" i="14"/>
  <c r="Z983" i="14"/>
  <c r="Y983" i="14"/>
  <c r="X983" i="14"/>
  <c r="W983" i="14"/>
  <c r="V983" i="14"/>
  <c r="S983" i="14"/>
  <c r="R983" i="14"/>
  <c r="P983" i="14"/>
  <c r="O983" i="14"/>
  <c r="N983" i="14"/>
  <c r="M983" i="14"/>
  <c r="J983" i="14"/>
  <c r="H983" i="14"/>
  <c r="G983" i="14"/>
  <c r="T982" i="14"/>
  <c r="L982" i="14"/>
  <c r="K982" i="14"/>
  <c r="T981" i="14"/>
  <c r="L981" i="14"/>
  <c r="K981" i="14"/>
  <c r="T980" i="14"/>
  <c r="L980" i="14"/>
  <c r="K980" i="14"/>
  <c r="AA979" i="14"/>
  <c r="Z979" i="14"/>
  <c r="Y979" i="14"/>
  <c r="X979" i="14"/>
  <c r="W979" i="14"/>
  <c r="V979" i="14"/>
  <c r="S979" i="14"/>
  <c r="R979" i="14"/>
  <c r="P979" i="14"/>
  <c r="O979" i="14"/>
  <c r="N979" i="14"/>
  <c r="M979" i="14"/>
  <c r="J979" i="14"/>
  <c r="H979" i="14"/>
  <c r="G979" i="14"/>
  <c r="T978" i="14"/>
  <c r="L978" i="14"/>
  <c r="U978" i="14" s="1"/>
  <c r="K978" i="14"/>
  <c r="T977" i="14"/>
  <c r="L977" i="14"/>
  <c r="U977" i="14" s="1"/>
  <c r="K977" i="14"/>
  <c r="T976" i="14"/>
  <c r="L976" i="14"/>
  <c r="K976" i="14"/>
  <c r="AA975" i="14"/>
  <c r="Z975" i="14"/>
  <c r="Y975" i="14"/>
  <c r="X975" i="14"/>
  <c r="W975" i="14"/>
  <c r="V975" i="14"/>
  <c r="S975" i="14"/>
  <c r="R975" i="14"/>
  <c r="P975" i="14"/>
  <c r="O975" i="14"/>
  <c r="N975" i="14"/>
  <c r="M975" i="14"/>
  <c r="J975" i="14"/>
  <c r="H975" i="14"/>
  <c r="G975" i="14"/>
  <c r="T974" i="14"/>
  <c r="L974" i="14"/>
  <c r="U974" i="14" s="1"/>
  <c r="K974" i="14"/>
  <c r="T973" i="14"/>
  <c r="L973" i="14"/>
  <c r="Q973" i="14" s="1"/>
  <c r="K973" i="14"/>
  <c r="T972" i="14"/>
  <c r="L972" i="14"/>
  <c r="U972" i="14" s="1"/>
  <c r="K972" i="14"/>
  <c r="AA971" i="14"/>
  <c r="Z971" i="14"/>
  <c r="Y971" i="14"/>
  <c r="X971" i="14"/>
  <c r="W971" i="14"/>
  <c r="V971" i="14"/>
  <c r="S971" i="14"/>
  <c r="R971" i="14"/>
  <c r="P971" i="14"/>
  <c r="O971" i="14"/>
  <c r="N971" i="14"/>
  <c r="M971" i="14"/>
  <c r="J971" i="14"/>
  <c r="H971" i="14"/>
  <c r="Z39" i="13" s="1"/>
  <c r="G971" i="14"/>
  <c r="T522" i="14"/>
  <c r="L522" i="14"/>
  <c r="U522" i="14" s="1"/>
  <c r="K522" i="14"/>
  <c r="T521" i="14"/>
  <c r="L521" i="14"/>
  <c r="Q521" i="14" s="1"/>
  <c r="K521" i="14"/>
  <c r="T520" i="14"/>
  <c r="L520" i="14"/>
  <c r="U520" i="14" s="1"/>
  <c r="K520" i="14"/>
  <c r="T174" i="14"/>
  <c r="L174" i="14"/>
  <c r="K174" i="14"/>
  <c r="T173" i="14"/>
  <c r="L173" i="14"/>
  <c r="K173" i="14"/>
  <c r="T90" i="14"/>
  <c r="L90" i="14"/>
  <c r="U90" i="14" s="1"/>
  <c r="K90" i="14"/>
  <c r="T88" i="14"/>
  <c r="L88" i="14"/>
  <c r="K88" i="14"/>
  <c r="T354" i="14"/>
  <c r="L354" i="14"/>
  <c r="U354" i="14" s="1"/>
  <c r="K354" i="14"/>
  <c r="T353" i="14"/>
  <c r="L353" i="14"/>
  <c r="Q353" i="14" s="1"/>
  <c r="K353" i="14"/>
  <c r="T352" i="14"/>
  <c r="L352" i="14"/>
  <c r="K352" i="14"/>
  <c r="T970" i="14"/>
  <c r="L970" i="14"/>
  <c r="U970" i="14" s="1"/>
  <c r="K970" i="14"/>
  <c r="T969" i="14"/>
  <c r="L969" i="14"/>
  <c r="Q969" i="14" s="1"/>
  <c r="K969" i="14"/>
  <c r="T968" i="14"/>
  <c r="L968" i="14"/>
  <c r="U968" i="14" s="1"/>
  <c r="K968" i="14"/>
  <c r="AA967" i="14"/>
  <c r="Z967" i="14"/>
  <c r="Y967" i="14"/>
  <c r="X967" i="14"/>
  <c r="W967" i="14"/>
  <c r="V967" i="14"/>
  <c r="S967" i="14"/>
  <c r="R967" i="14"/>
  <c r="P967" i="14"/>
  <c r="O967" i="14"/>
  <c r="N967" i="14"/>
  <c r="M967" i="14"/>
  <c r="J967" i="14"/>
  <c r="H967" i="14"/>
  <c r="G967" i="14"/>
  <c r="T614" i="14"/>
  <c r="L614" i="14"/>
  <c r="K614" i="14"/>
  <c r="T613" i="14"/>
  <c r="L613" i="14"/>
  <c r="Q613" i="14" s="1"/>
  <c r="K613" i="14"/>
  <c r="T612" i="14"/>
  <c r="L612" i="14"/>
  <c r="K612" i="14"/>
  <c r="T666" i="14"/>
  <c r="L666" i="14"/>
  <c r="K666" i="14"/>
  <c r="T665" i="14"/>
  <c r="L665" i="14"/>
  <c r="Q665" i="14" s="1"/>
  <c r="K665" i="14"/>
  <c r="T664" i="14"/>
  <c r="L664" i="14"/>
  <c r="K664" i="14"/>
  <c r="T818" i="14"/>
  <c r="L818" i="14"/>
  <c r="K818" i="14"/>
  <c r="T816" i="14"/>
  <c r="L816" i="14"/>
  <c r="Q816" i="14" s="1"/>
  <c r="K816" i="14"/>
  <c r="T966" i="14"/>
  <c r="L966" i="14"/>
  <c r="U966" i="14" s="1"/>
  <c r="K966" i="14"/>
  <c r="T965" i="14"/>
  <c r="L965" i="14"/>
  <c r="Q965" i="14" s="1"/>
  <c r="K965" i="14"/>
  <c r="T964" i="14"/>
  <c r="L964" i="14"/>
  <c r="K964" i="14"/>
  <c r="AA963" i="14"/>
  <c r="Z963" i="14"/>
  <c r="Y963" i="14"/>
  <c r="W963" i="14"/>
  <c r="V963" i="14"/>
  <c r="S963" i="14"/>
  <c r="R963" i="14"/>
  <c r="P963" i="14"/>
  <c r="O963" i="14"/>
  <c r="N963" i="14"/>
  <c r="M963" i="14"/>
  <c r="J963" i="14"/>
  <c r="H963" i="14"/>
  <c r="G963" i="14"/>
  <c r="T962" i="14"/>
  <c r="L962" i="14"/>
  <c r="U962" i="14" s="1"/>
  <c r="K962" i="14"/>
  <c r="T961" i="14"/>
  <c r="L961" i="14"/>
  <c r="Q961" i="14" s="1"/>
  <c r="K961" i="14"/>
  <c r="T960" i="14"/>
  <c r="L960" i="14"/>
  <c r="U960" i="14" s="1"/>
  <c r="K960" i="14"/>
  <c r="AA959" i="14"/>
  <c r="Z959" i="14"/>
  <c r="Y959" i="14"/>
  <c r="X959" i="14"/>
  <c r="W959" i="14"/>
  <c r="V959" i="14"/>
  <c r="S959" i="14"/>
  <c r="R959" i="14"/>
  <c r="P959" i="14"/>
  <c r="O959" i="14"/>
  <c r="N959" i="14"/>
  <c r="M959" i="14"/>
  <c r="J959" i="14"/>
  <c r="H959" i="14"/>
  <c r="G959" i="14"/>
  <c r="T82" i="14"/>
  <c r="L82" i="14"/>
  <c r="K82" i="14"/>
  <c r="T81" i="14"/>
  <c r="L81" i="14"/>
  <c r="Q81" i="14" s="1"/>
  <c r="K81" i="14"/>
  <c r="T80" i="14"/>
  <c r="L80" i="14"/>
  <c r="Q80" i="14" s="1"/>
  <c r="K80" i="14"/>
  <c r="T466" i="13"/>
  <c r="L466" i="13"/>
  <c r="K466" i="13"/>
  <c r="T465" i="13"/>
  <c r="L465" i="13"/>
  <c r="Q465" i="13" s="1"/>
  <c r="K465" i="13"/>
  <c r="T464" i="13"/>
  <c r="L464" i="13"/>
  <c r="K464" i="13"/>
  <c r="T358" i="13"/>
  <c r="L358" i="13"/>
  <c r="K358" i="13"/>
  <c r="T357" i="13"/>
  <c r="L357" i="13"/>
  <c r="K357" i="13"/>
  <c r="T356" i="13"/>
  <c r="L356" i="13"/>
  <c r="U356" i="13" s="1"/>
  <c r="K356" i="13"/>
  <c r="T578" i="13"/>
  <c r="L578" i="13"/>
  <c r="U578" i="13" s="1"/>
  <c r="K578" i="13"/>
  <c r="T577" i="13"/>
  <c r="L577" i="13"/>
  <c r="Q577" i="13" s="1"/>
  <c r="K577" i="13"/>
  <c r="T576" i="13"/>
  <c r="L576" i="13"/>
  <c r="K576" i="13"/>
  <c r="T606" i="13"/>
  <c r="L606" i="13"/>
  <c r="U606" i="13" s="1"/>
  <c r="K606" i="13"/>
  <c r="T605" i="13"/>
  <c r="L605" i="13"/>
  <c r="Q605" i="13" s="1"/>
  <c r="K605" i="13"/>
  <c r="T604" i="13"/>
  <c r="L604" i="13"/>
  <c r="K604" i="13"/>
  <c r="T994" i="13"/>
  <c r="L994" i="13"/>
  <c r="U994" i="13" s="1"/>
  <c r="K994" i="13"/>
  <c r="T993" i="13"/>
  <c r="L993" i="13"/>
  <c r="Q993" i="13" s="1"/>
  <c r="K993" i="13"/>
  <c r="T992" i="13"/>
  <c r="L992" i="13"/>
  <c r="K992" i="13"/>
  <c r="Y991" i="13"/>
  <c r="X991" i="13"/>
  <c r="W991" i="13"/>
  <c r="V991" i="13"/>
  <c r="S991" i="13"/>
  <c r="R991" i="13"/>
  <c r="P991" i="13"/>
  <c r="O991" i="13"/>
  <c r="N991" i="13"/>
  <c r="M991" i="13"/>
  <c r="J991" i="13"/>
  <c r="H991" i="13"/>
  <c r="G991" i="13"/>
  <c r="T990" i="13"/>
  <c r="L990" i="13"/>
  <c r="U990" i="13" s="1"/>
  <c r="K990" i="13"/>
  <c r="T989" i="13"/>
  <c r="L989" i="13"/>
  <c r="U989" i="13" s="1"/>
  <c r="K989" i="13"/>
  <c r="T988" i="13"/>
  <c r="L988" i="13"/>
  <c r="K988" i="13"/>
  <c r="Y987" i="13"/>
  <c r="X987" i="13"/>
  <c r="W987" i="13"/>
  <c r="V987" i="13"/>
  <c r="S987" i="13"/>
  <c r="R987" i="13"/>
  <c r="P987" i="13"/>
  <c r="O987" i="13"/>
  <c r="N987" i="13"/>
  <c r="M987" i="13"/>
  <c r="J987" i="13"/>
  <c r="H987" i="13"/>
  <c r="T986" i="13"/>
  <c r="L986" i="13"/>
  <c r="K986" i="13"/>
  <c r="T985" i="13"/>
  <c r="L985" i="13"/>
  <c r="Q985" i="13" s="1"/>
  <c r="K985" i="13"/>
  <c r="T984" i="13"/>
  <c r="L984" i="13"/>
  <c r="K984" i="13"/>
  <c r="Y983" i="13"/>
  <c r="X983" i="13"/>
  <c r="W983" i="13"/>
  <c r="V983" i="13"/>
  <c r="S983" i="13"/>
  <c r="R983" i="13"/>
  <c r="P983" i="13"/>
  <c r="O983" i="13"/>
  <c r="N983" i="13"/>
  <c r="M983" i="13"/>
  <c r="J983" i="13"/>
  <c r="H983" i="13"/>
  <c r="G983" i="13"/>
  <c r="T982" i="13"/>
  <c r="L982" i="13"/>
  <c r="K982" i="13"/>
  <c r="T981" i="13"/>
  <c r="L981" i="13"/>
  <c r="K981" i="13"/>
  <c r="T980" i="13"/>
  <c r="L980" i="13"/>
  <c r="K980" i="13"/>
  <c r="Y979" i="13"/>
  <c r="X979" i="13"/>
  <c r="W979" i="13"/>
  <c r="V979" i="13"/>
  <c r="S979" i="13"/>
  <c r="R979" i="13"/>
  <c r="P979" i="13"/>
  <c r="O979" i="13"/>
  <c r="N979" i="13"/>
  <c r="M979" i="13"/>
  <c r="J979" i="13"/>
  <c r="H979" i="13"/>
  <c r="G979" i="13"/>
  <c r="T978" i="13"/>
  <c r="L978" i="13"/>
  <c r="U978" i="13" s="1"/>
  <c r="K978" i="13"/>
  <c r="T977" i="13"/>
  <c r="L977" i="13"/>
  <c r="Q977" i="13" s="1"/>
  <c r="K977" i="13"/>
  <c r="T976" i="13"/>
  <c r="L976" i="13"/>
  <c r="K976" i="13"/>
  <c r="Y975" i="13"/>
  <c r="X975" i="13"/>
  <c r="W975" i="13"/>
  <c r="V975" i="13"/>
  <c r="S975" i="13"/>
  <c r="R975" i="13"/>
  <c r="P975" i="13"/>
  <c r="O975" i="13"/>
  <c r="N975" i="13"/>
  <c r="M975" i="13"/>
  <c r="J975" i="13"/>
  <c r="H975" i="13"/>
  <c r="G975" i="13"/>
  <c r="T974" i="13"/>
  <c r="L974" i="13"/>
  <c r="U974" i="13" s="1"/>
  <c r="K974" i="13"/>
  <c r="T973" i="13"/>
  <c r="L973" i="13"/>
  <c r="Q973" i="13" s="1"/>
  <c r="K973" i="13"/>
  <c r="T972" i="13"/>
  <c r="L972" i="13"/>
  <c r="K972" i="13"/>
  <c r="Y971" i="13"/>
  <c r="X971" i="13"/>
  <c r="W971" i="13"/>
  <c r="V971" i="13"/>
  <c r="S971" i="13"/>
  <c r="R971" i="13"/>
  <c r="P971" i="13"/>
  <c r="O971" i="13"/>
  <c r="N971" i="13"/>
  <c r="M971" i="13"/>
  <c r="J971" i="13"/>
  <c r="H971" i="13"/>
  <c r="G971" i="13"/>
  <c r="T522" i="13"/>
  <c r="L522" i="13"/>
  <c r="U522" i="13" s="1"/>
  <c r="K522" i="13"/>
  <c r="T521" i="13"/>
  <c r="L521" i="13"/>
  <c r="Q521" i="13" s="1"/>
  <c r="K521" i="13"/>
  <c r="T520" i="13"/>
  <c r="L520" i="13"/>
  <c r="K520" i="13"/>
  <c r="T173" i="13"/>
  <c r="L173" i="13"/>
  <c r="K173" i="13"/>
  <c r="T172" i="13"/>
  <c r="L172" i="13"/>
  <c r="K172" i="13"/>
  <c r="T90" i="13"/>
  <c r="L90" i="13"/>
  <c r="U90" i="13" s="1"/>
  <c r="K90" i="13"/>
  <c r="T89" i="13"/>
  <c r="L89" i="13"/>
  <c r="K89" i="13"/>
  <c r="T88" i="13"/>
  <c r="L88" i="13"/>
  <c r="K88" i="13"/>
  <c r="T354" i="13"/>
  <c r="L354" i="13"/>
  <c r="U354" i="13" s="1"/>
  <c r="K354" i="13"/>
  <c r="T353" i="13"/>
  <c r="L353" i="13"/>
  <c r="K353" i="13"/>
  <c r="T352" i="13"/>
  <c r="L352" i="13"/>
  <c r="U352" i="13" s="1"/>
  <c r="K352" i="13"/>
  <c r="T970" i="13"/>
  <c r="L970" i="13"/>
  <c r="U970" i="13" s="1"/>
  <c r="K970" i="13"/>
  <c r="T969" i="13"/>
  <c r="L969" i="13"/>
  <c r="K969" i="13"/>
  <c r="T968" i="13"/>
  <c r="L968" i="13"/>
  <c r="Q968" i="13" s="1"/>
  <c r="K968" i="13"/>
  <c r="Y967" i="13"/>
  <c r="X967" i="13"/>
  <c r="W967" i="13"/>
  <c r="V967" i="13"/>
  <c r="S967" i="13"/>
  <c r="R967" i="13"/>
  <c r="P967" i="13"/>
  <c r="O967" i="13"/>
  <c r="N967" i="13"/>
  <c r="M967" i="13"/>
  <c r="J967" i="13"/>
  <c r="H967" i="13"/>
  <c r="G967" i="13"/>
  <c r="T614" i="13"/>
  <c r="L614" i="13"/>
  <c r="U614" i="13" s="1"/>
  <c r="K614" i="13"/>
  <c r="T613" i="13"/>
  <c r="L613" i="13"/>
  <c r="K613" i="13"/>
  <c r="T612" i="13"/>
  <c r="L612" i="13"/>
  <c r="U612" i="13" s="1"/>
  <c r="K612" i="13"/>
  <c r="T665" i="13"/>
  <c r="L665" i="13"/>
  <c r="K665" i="13"/>
  <c r="T664" i="13"/>
  <c r="L664" i="13"/>
  <c r="K664" i="13"/>
  <c r="T965" i="13"/>
  <c r="L965" i="13"/>
  <c r="K965" i="13"/>
  <c r="Y963" i="13"/>
  <c r="X963" i="13"/>
  <c r="W963" i="13"/>
  <c r="V963" i="13"/>
  <c r="S963" i="13"/>
  <c r="R963" i="13"/>
  <c r="P963" i="13"/>
  <c r="O963" i="13"/>
  <c r="N963" i="13"/>
  <c r="M963" i="13"/>
  <c r="J963" i="13"/>
  <c r="H963" i="13"/>
  <c r="G963" i="13"/>
  <c r="T818" i="13"/>
  <c r="L818" i="13"/>
  <c r="U818" i="13" s="1"/>
  <c r="K818" i="13"/>
  <c r="T817" i="13"/>
  <c r="L817" i="13"/>
  <c r="K817" i="13"/>
  <c r="T962" i="13"/>
  <c r="L962" i="13"/>
  <c r="U962" i="13" s="1"/>
  <c r="K962" i="13"/>
  <c r="T961" i="13"/>
  <c r="L961" i="13"/>
  <c r="Q961" i="13" s="1"/>
  <c r="K961" i="13"/>
  <c r="T960" i="13"/>
  <c r="L960" i="13"/>
  <c r="U960" i="13" s="1"/>
  <c r="K960" i="13"/>
  <c r="Y959" i="13"/>
  <c r="X959" i="13"/>
  <c r="W959" i="13"/>
  <c r="V959" i="13"/>
  <c r="S959" i="13"/>
  <c r="R959" i="13"/>
  <c r="P959" i="13"/>
  <c r="O959" i="13"/>
  <c r="N959" i="13"/>
  <c r="M959" i="13"/>
  <c r="J959" i="13"/>
  <c r="H959" i="13"/>
  <c r="G959" i="13"/>
  <c r="G7" i="30"/>
  <c r="H7" i="30"/>
  <c r="I7" i="30" s="1"/>
  <c r="J7" i="30"/>
  <c r="K7" i="30" s="1"/>
  <c r="M7" i="30"/>
  <c r="N7" i="30"/>
  <c r="L7" i="30" s="1"/>
  <c r="O7" i="30"/>
  <c r="P7" i="30"/>
  <c r="R7" i="30"/>
  <c r="S7" i="30"/>
  <c r="V7" i="30"/>
  <c r="W7" i="30"/>
  <c r="X7" i="30"/>
  <c r="Y7" i="30"/>
  <c r="I8" i="30"/>
  <c r="K8" i="30"/>
  <c r="L8" i="30"/>
  <c r="Q8" i="30" s="1"/>
  <c r="T8" i="30"/>
  <c r="I9" i="30"/>
  <c r="K9" i="30"/>
  <c r="L9" i="30"/>
  <c r="U9" i="30" s="1"/>
  <c r="Q9" i="30"/>
  <c r="T9" i="30"/>
  <c r="I10" i="30"/>
  <c r="K10" i="30"/>
  <c r="L10" i="30"/>
  <c r="Q10" i="30" s="1"/>
  <c r="T10" i="30"/>
  <c r="G75" i="30"/>
  <c r="H75" i="30"/>
  <c r="I75" i="30" s="1"/>
  <c r="J75" i="30"/>
  <c r="M75" i="30"/>
  <c r="N75" i="30"/>
  <c r="O75" i="30"/>
  <c r="P75" i="30"/>
  <c r="R75" i="30"/>
  <c r="S75" i="30"/>
  <c r="V75" i="30"/>
  <c r="W75" i="30"/>
  <c r="X75" i="30"/>
  <c r="Y75" i="30"/>
  <c r="I12" i="30"/>
  <c r="K12" i="30"/>
  <c r="L12" i="30"/>
  <c r="U12" i="30" s="1"/>
  <c r="Q12" i="30"/>
  <c r="T12" i="30"/>
  <c r="I13" i="30"/>
  <c r="K13" i="30"/>
  <c r="L13" i="30"/>
  <c r="Q13" i="30" s="1"/>
  <c r="T13" i="30"/>
  <c r="I14" i="30"/>
  <c r="K14" i="30"/>
  <c r="L14" i="30"/>
  <c r="Q14" i="30" s="1"/>
  <c r="T14" i="30"/>
  <c r="G91" i="30"/>
  <c r="H91" i="30"/>
  <c r="J91" i="30"/>
  <c r="M91" i="30"/>
  <c r="N91" i="30"/>
  <c r="O91" i="30"/>
  <c r="P91" i="30"/>
  <c r="R91" i="30"/>
  <c r="S91" i="30"/>
  <c r="V91" i="30"/>
  <c r="W91" i="30"/>
  <c r="X91" i="30"/>
  <c r="Y91" i="30"/>
  <c r="I16" i="30"/>
  <c r="K16" i="30"/>
  <c r="L16" i="30"/>
  <c r="Q16" i="30" s="1"/>
  <c r="T16" i="30"/>
  <c r="I17" i="30"/>
  <c r="K17" i="30"/>
  <c r="L17" i="30"/>
  <c r="Q17" i="30" s="1"/>
  <c r="T17" i="30"/>
  <c r="I18" i="30"/>
  <c r="K18" i="30"/>
  <c r="L18" i="30"/>
  <c r="Q18" i="30" s="1"/>
  <c r="T18" i="30"/>
  <c r="G11" i="30"/>
  <c r="H11" i="30"/>
  <c r="J11" i="30"/>
  <c r="M11" i="30"/>
  <c r="N11" i="30"/>
  <c r="O11" i="30"/>
  <c r="P11" i="30"/>
  <c r="R11" i="30"/>
  <c r="S11" i="30"/>
  <c r="V11" i="30"/>
  <c r="W11" i="30"/>
  <c r="X11" i="30"/>
  <c r="Y11" i="30"/>
  <c r="I20" i="30"/>
  <c r="K20" i="30"/>
  <c r="L20" i="30"/>
  <c r="Q20" i="30" s="1"/>
  <c r="T20" i="30"/>
  <c r="I21" i="30"/>
  <c r="K21" i="30"/>
  <c r="L21" i="30"/>
  <c r="U21" i="30" s="1"/>
  <c r="Q21" i="30"/>
  <c r="T21" i="30"/>
  <c r="I22" i="30"/>
  <c r="K22" i="30"/>
  <c r="L22" i="30"/>
  <c r="Q22" i="30" s="1"/>
  <c r="T22" i="30"/>
  <c r="G95" i="30"/>
  <c r="H95" i="30"/>
  <c r="J95" i="30"/>
  <c r="M95" i="30"/>
  <c r="N95" i="30"/>
  <c r="O95" i="30"/>
  <c r="P95" i="30"/>
  <c r="R95" i="30"/>
  <c r="S95" i="30"/>
  <c r="V95" i="30"/>
  <c r="W95" i="30"/>
  <c r="X95" i="30"/>
  <c r="Y95" i="30"/>
  <c r="I24" i="30"/>
  <c r="K24" i="30"/>
  <c r="L24" i="30"/>
  <c r="U24" i="30" s="1"/>
  <c r="T24" i="30"/>
  <c r="I25" i="30"/>
  <c r="K25" i="30"/>
  <c r="L25" i="30"/>
  <c r="Q25" i="30" s="1"/>
  <c r="T25" i="30"/>
  <c r="I26" i="30"/>
  <c r="K26" i="30"/>
  <c r="L26" i="30"/>
  <c r="Q26" i="30" s="1"/>
  <c r="T26" i="30"/>
  <c r="G83" i="30"/>
  <c r="H83" i="30"/>
  <c r="J83" i="30"/>
  <c r="M83" i="30"/>
  <c r="N83" i="30"/>
  <c r="O83" i="30"/>
  <c r="P83" i="30"/>
  <c r="R83" i="30"/>
  <c r="S83" i="30"/>
  <c r="V83" i="30"/>
  <c r="W83" i="30"/>
  <c r="X83" i="30"/>
  <c r="Y83" i="30"/>
  <c r="I28" i="30"/>
  <c r="K28" i="30"/>
  <c r="L28" i="30"/>
  <c r="Q28" i="30" s="1"/>
  <c r="T28" i="30"/>
  <c r="I29" i="30"/>
  <c r="K29" i="30"/>
  <c r="L29" i="30"/>
  <c r="Q29" i="30" s="1"/>
  <c r="T29" i="30"/>
  <c r="I30" i="30"/>
  <c r="K30" i="30"/>
  <c r="L30" i="30"/>
  <c r="Q30" i="30" s="1"/>
  <c r="T30" i="30"/>
  <c r="G99" i="30"/>
  <c r="H99" i="30"/>
  <c r="J99" i="30"/>
  <c r="M99" i="30"/>
  <c r="N99" i="30"/>
  <c r="O99" i="30"/>
  <c r="P99" i="30"/>
  <c r="R99" i="30"/>
  <c r="S99" i="30"/>
  <c r="V99" i="30"/>
  <c r="W99" i="30"/>
  <c r="X99" i="30"/>
  <c r="Y99" i="30"/>
  <c r="I32" i="30"/>
  <c r="K32" i="30"/>
  <c r="L32" i="30"/>
  <c r="Q32" i="30" s="1"/>
  <c r="T32" i="30"/>
  <c r="I33" i="30"/>
  <c r="K33" i="30"/>
  <c r="L33" i="30"/>
  <c r="Q33" i="30" s="1"/>
  <c r="T33" i="30"/>
  <c r="I34" i="30"/>
  <c r="K34" i="30"/>
  <c r="L34" i="30"/>
  <c r="Q34" i="30" s="1"/>
  <c r="T34" i="30"/>
  <c r="G31" i="30"/>
  <c r="H31" i="30"/>
  <c r="J31" i="30"/>
  <c r="M31" i="30"/>
  <c r="N31" i="30"/>
  <c r="O31" i="30"/>
  <c r="P31" i="30"/>
  <c r="R31" i="30"/>
  <c r="S31" i="30"/>
  <c r="V31" i="30"/>
  <c r="W31" i="30"/>
  <c r="X31" i="30"/>
  <c r="Y31" i="30"/>
  <c r="I36" i="30"/>
  <c r="K36" i="30"/>
  <c r="L36" i="30"/>
  <c r="Q36" i="30" s="1"/>
  <c r="T36" i="30"/>
  <c r="I37" i="30"/>
  <c r="K37" i="30"/>
  <c r="L37" i="30"/>
  <c r="Q37" i="30" s="1"/>
  <c r="T37" i="30"/>
  <c r="I38" i="30"/>
  <c r="K38" i="30"/>
  <c r="L38" i="30"/>
  <c r="Q38" i="30" s="1"/>
  <c r="T38" i="30"/>
  <c r="G79" i="30"/>
  <c r="H79" i="30"/>
  <c r="J79" i="30"/>
  <c r="M79" i="30"/>
  <c r="N79" i="30"/>
  <c r="O79" i="30"/>
  <c r="P79" i="30"/>
  <c r="R79" i="30"/>
  <c r="S79" i="30"/>
  <c r="V79" i="30"/>
  <c r="W79" i="30"/>
  <c r="X79" i="30"/>
  <c r="Y79" i="30"/>
  <c r="I40" i="30"/>
  <c r="K40" i="30"/>
  <c r="L40" i="30"/>
  <c r="Q40" i="30" s="1"/>
  <c r="T40" i="30"/>
  <c r="I41" i="30"/>
  <c r="K41" i="30"/>
  <c r="L41" i="30"/>
  <c r="Q41" i="30" s="1"/>
  <c r="T41" i="30"/>
  <c r="I42" i="30"/>
  <c r="K42" i="30"/>
  <c r="L42" i="30"/>
  <c r="Q42" i="30" s="1"/>
  <c r="T42" i="30"/>
  <c r="G23" i="30"/>
  <c r="H23" i="30"/>
  <c r="J23" i="30"/>
  <c r="M23" i="30"/>
  <c r="N23" i="30"/>
  <c r="O23" i="30"/>
  <c r="P23" i="30"/>
  <c r="R23" i="30"/>
  <c r="S23" i="30"/>
  <c r="V23" i="30"/>
  <c r="W23" i="30"/>
  <c r="X23" i="30"/>
  <c r="Y23" i="30"/>
  <c r="I44" i="30"/>
  <c r="K44" i="30"/>
  <c r="L44" i="30"/>
  <c r="U44" i="30" s="1"/>
  <c r="T44" i="30"/>
  <c r="I45" i="30"/>
  <c r="K45" i="30"/>
  <c r="L45" i="30"/>
  <c r="Q45" i="30" s="1"/>
  <c r="T45" i="30"/>
  <c r="I46" i="30"/>
  <c r="K46" i="30"/>
  <c r="L46" i="30"/>
  <c r="Q46" i="30" s="1"/>
  <c r="T46" i="30"/>
  <c r="G71" i="30"/>
  <c r="H71" i="30"/>
  <c r="J71" i="30"/>
  <c r="M71" i="30"/>
  <c r="N71" i="30"/>
  <c r="O71" i="30"/>
  <c r="P71" i="30"/>
  <c r="R71" i="30"/>
  <c r="S71" i="30"/>
  <c r="V71" i="30"/>
  <c r="W71" i="30"/>
  <c r="X71" i="30"/>
  <c r="Y71" i="30"/>
  <c r="I48" i="30"/>
  <c r="K48" i="30"/>
  <c r="L48" i="30"/>
  <c r="Q48" i="30" s="1"/>
  <c r="T48" i="30"/>
  <c r="I49" i="30"/>
  <c r="K49" i="30"/>
  <c r="L49" i="30"/>
  <c r="Q49" i="30" s="1"/>
  <c r="T49" i="30"/>
  <c r="I50" i="30"/>
  <c r="K50" i="30"/>
  <c r="L50" i="30"/>
  <c r="Q50" i="30" s="1"/>
  <c r="T50" i="30"/>
  <c r="G103" i="30"/>
  <c r="H103" i="30"/>
  <c r="J103" i="30"/>
  <c r="M103" i="30"/>
  <c r="N103" i="30"/>
  <c r="O103" i="30"/>
  <c r="P103" i="30"/>
  <c r="R103" i="30"/>
  <c r="S103" i="30"/>
  <c r="V103" i="30"/>
  <c r="W103" i="30"/>
  <c r="X103" i="30"/>
  <c r="Y103" i="30"/>
  <c r="I52" i="30"/>
  <c r="K52" i="30"/>
  <c r="L52" i="30"/>
  <c r="Q52" i="30" s="1"/>
  <c r="T52" i="30"/>
  <c r="I53" i="30"/>
  <c r="K53" i="30"/>
  <c r="L53" i="30"/>
  <c r="U53" i="30" s="1"/>
  <c r="T53" i="30"/>
  <c r="I54" i="30"/>
  <c r="K54" i="30"/>
  <c r="L54" i="30"/>
  <c r="U54" i="30" s="1"/>
  <c r="T54" i="30"/>
  <c r="G43" i="30"/>
  <c r="H43" i="30"/>
  <c r="J43" i="30"/>
  <c r="M43" i="30"/>
  <c r="N43" i="30"/>
  <c r="L43" i="30" s="1"/>
  <c r="O43" i="30"/>
  <c r="P43" i="30"/>
  <c r="R43" i="30"/>
  <c r="S43" i="30"/>
  <c r="V43" i="30"/>
  <c r="W43" i="30"/>
  <c r="X43" i="30"/>
  <c r="Y43" i="30"/>
  <c r="I56" i="30"/>
  <c r="K56" i="30"/>
  <c r="L56" i="30"/>
  <c r="Q56" i="30" s="1"/>
  <c r="T56" i="30"/>
  <c r="I57" i="30"/>
  <c r="K57" i="30"/>
  <c r="L57" i="30"/>
  <c r="U57" i="30" s="1"/>
  <c r="Q57" i="30"/>
  <c r="T57" i="30"/>
  <c r="I58" i="30"/>
  <c r="K58" i="30"/>
  <c r="L58" i="30"/>
  <c r="Q58" i="30" s="1"/>
  <c r="T58" i="30"/>
  <c r="G15" i="30"/>
  <c r="H15" i="30"/>
  <c r="J15" i="30"/>
  <c r="K15" i="30" s="1"/>
  <c r="M15" i="30"/>
  <c r="N15" i="30"/>
  <c r="O15" i="30"/>
  <c r="P15" i="30"/>
  <c r="R15" i="30"/>
  <c r="S15" i="30"/>
  <c r="V15" i="30"/>
  <c r="W15" i="30"/>
  <c r="X15" i="30"/>
  <c r="Y15" i="30"/>
  <c r="I60" i="30"/>
  <c r="K60" i="30"/>
  <c r="L60" i="30"/>
  <c r="Q60" i="30" s="1"/>
  <c r="T60" i="30"/>
  <c r="I61" i="30"/>
  <c r="K61" i="30"/>
  <c r="L61" i="30"/>
  <c r="Q61" i="30" s="1"/>
  <c r="T61" i="30"/>
  <c r="I62" i="30"/>
  <c r="K62" i="30"/>
  <c r="L62" i="30"/>
  <c r="Q62" i="30" s="1"/>
  <c r="T62" i="30"/>
  <c r="G39" i="30"/>
  <c r="H39" i="30"/>
  <c r="J39" i="30"/>
  <c r="M39" i="30"/>
  <c r="N39" i="30"/>
  <c r="O39" i="30"/>
  <c r="P39" i="30"/>
  <c r="R39" i="30"/>
  <c r="S39" i="30"/>
  <c r="V39" i="30"/>
  <c r="W39" i="30"/>
  <c r="X39" i="30"/>
  <c r="Y39" i="30"/>
  <c r="I64" i="30"/>
  <c r="K64" i="30"/>
  <c r="L64" i="30"/>
  <c r="Q64" i="30" s="1"/>
  <c r="T64" i="30"/>
  <c r="I65" i="30"/>
  <c r="K65" i="30"/>
  <c r="L65" i="30"/>
  <c r="Q65" i="30" s="1"/>
  <c r="T65" i="30"/>
  <c r="I66" i="30"/>
  <c r="K66" i="30"/>
  <c r="L66" i="30"/>
  <c r="Q66" i="30" s="1"/>
  <c r="T66" i="30"/>
  <c r="G27" i="30"/>
  <c r="H27" i="30"/>
  <c r="J27" i="30"/>
  <c r="M27" i="30"/>
  <c r="N27" i="30"/>
  <c r="O27" i="30"/>
  <c r="P27" i="30"/>
  <c r="R27" i="30"/>
  <c r="S27" i="30"/>
  <c r="V27" i="30"/>
  <c r="W27" i="30"/>
  <c r="X27" i="30"/>
  <c r="Y27" i="30"/>
  <c r="I68" i="30"/>
  <c r="K68" i="30"/>
  <c r="L68" i="30"/>
  <c r="Q68" i="30" s="1"/>
  <c r="T68" i="30"/>
  <c r="I69" i="30"/>
  <c r="K69" i="30"/>
  <c r="L69" i="30"/>
  <c r="Q69" i="30" s="1"/>
  <c r="T69" i="30"/>
  <c r="I70" i="30"/>
  <c r="K70" i="30"/>
  <c r="L70" i="30"/>
  <c r="Q70" i="30" s="1"/>
  <c r="T70" i="30"/>
  <c r="G19" i="30"/>
  <c r="H19" i="30"/>
  <c r="J19" i="30"/>
  <c r="M19" i="30"/>
  <c r="N19" i="30"/>
  <c r="O19" i="30"/>
  <c r="P19" i="30"/>
  <c r="R19" i="30"/>
  <c r="S19" i="30"/>
  <c r="V19" i="30"/>
  <c r="W19" i="30"/>
  <c r="X19" i="30"/>
  <c r="Y19" i="30"/>
  <c r="I72" i="30"/>
  <c r="K72" i="30"/>
  <c r="L72" i="30"/>
  <c r="Q72" i="30" s="1"/>
  <c r="T72" i="30"/>
  <c r="I73" i="30"/>
  <c r="K73" i="30"/>
  <c r="L73" i="30"/>
  <c r="Q73" i="30" s="1"/>
  <c r="T73" i="30"/>
  <c r="I74" i="30"/>
  <c r="K74" i="30"/>
  <c r="L74" i="30"/>
  <c r="Q74" i="30" s="1"/>
  <c r="T74" i="30"/>
  <c r="G55" i="30"/>
  <c r="H55" i="30"/>
  <c r="J55" i="30"/>
  <c r="M55" i="30"/>
  <c r="N55" i="30"/>
  <c r="L55" i="30" s="1"/>
  <c r="O55" i="30"/>
  <c r="P55" i="30"/>
  <c r="R55" i="30"/>
  <c r="S55" i="30"/>
  <c r="V55" i="30"/>
  <c r="W55" i="30"/>
  <c r="X55" i="30"/>
  <c r="Y55" i="30"/>
  <c r="I76" i="30"/>
  <c r="K76" i="30"/>
  <c r="L76" i="30"/>
  <c r="Q76" i="30" s="1"/>
  <c r="T76" i="30"/>
  <c r="I77" i="30"/>
  <c r="K77" i="30"/>
  <c r="L77" i="30"/>
  <c r="Q77" i="30" s="1"/>
  <c r="T77" i="30"/>
  <c r="I78" i="30"/>
  <c r="K78" i="30"/>
  <c r="L78" i="30"/>
  <c r="Q78" i="30" s="1"/>
  <c r="T78" i="30"/>
  <c r="G87" i="30"/>
  <c r="H87" i="30"/>
  <c r="J87" i="30"/>
  <c r="M87" i="30"/>
  <c r="N87" i="30"/>
  <c r="O87" i="30"/>
  <c r="P87" i="30"/>
  <c r="R87" i="30"/>
  <c r="S87" i="30"/>
  <c r="V87" i="30"/>
  <c r="W87" i="30"/>
  <c r="X87" i="30"/>
  <c r="Y87" i="30"/>
  <c r="I80" i="30"/>
  <c r="K80" i="30"/>
  <c r="L80" i="30"/>
  <c r="Q80" i="30" s="1"/>
  <c r="T80" i="30"/>
  <c r="I81" i="30"/>
  <c r="K81" i="30"/>
  <c r="L81" i="30"/>
  <c r="Q81" i="30" s="1"/>
  <c r="T81" i="30"/>
  <c r="I82" i="30"/>
  <c r="K82" i="30"/>
  <c r="L82" i="30"/>
  <c r="U82" i="30" s="1"/>
  <c r="Q82" i="30"/>
  <c r="T82" i="30"/>
  <c r="G107" i="30"/>
  <c r="H107" i="30"/>
  <c r="J107" i="30"/>
  <c r="M107" i="30"/>
  <c r="N107" i="30"/>
  <c r="O107" i="30"/>
  <c r="P107" i="30"/>
  <c r="R107" i="30"/>
  <c r="S107" i="30"/>
  <c r="V107" i="30"/>
  <c r="W107" i="30"/>
  <c r="X107" i="30"/>
  <c r="Y107" i="30"/>
  <c r="I84" i="30"/>
  <c r="K84" i="30"/>
  <c r="L84" i="30"/>
  <c r="Q84" i="30" s="1"/>
  <c r="T84" i="30"/>
  <c r="I85" i="30"/>
  <c r="K85" i="30"/>
  <c r="L85" i="30"/>
  <c r="Q85" i="30" s="1"/>
  <c r="T85" i="30"/>
  <c r="I86" i="30"/>
  <c r="K86" i="30"/>
  <c r="L86" i="30"/>
  <c r="U86" i="30" s="1"/>
  <c r="T86" i="30"/>
  <c r="G111" i="30"/>
  <c r="H111" i="30"/>
  <c r="J111" i="30"/>
  <c r="M111" i="30"/>
  <c r="N111" i="30"/>
  <c r="O111" i="30"/>
  <c r="P111" i="30"/>
  <c r="R111" i="30"/>
  <c r="S111" i="30"/>
  <c r="V111" i="30"/>
  <c r="W111" i="30"/>
  <c r="X111" i="30"/>
  <c r="Y111" i="30"/>
  <c r="I88" i="30"/>
  <c r="K88" i="30"/>
  <c r="L88" i="30"/>
  <c r="Q88" i="30" s="1"/>
  <c r="T88" i="30"/>
  <c r="U88" i="30"/>
  <c r="I89" i="30"/>
  <c r="K89" i="30"/>
  <c r="L89" i="30"/>
  <c r="Q89" i="30" s="1"/>
  <c r="T89" i="30"/>
  <c r="I90" i="30"/>
  <c r="K90" i="30"/>
  <c r="L90" i="30"/>
  <c r="Q90" i="30" s="1"/>
  <c r="T90" i="30"/>
  <c r="G35" i="30"/>
  <c r="H35" i="30"/>
  <c r="J35" i="30"/>
  <c r="M35" i="30"/>
  <c r="N35" i="30"/>
  <c r="O35" i="30"/>
  <c r="P35" i="30"/>
  <c r="R35" i="30"/>
  <c r="S35" i="30"/>
  <c r="V35" i="30"/>
  <c r="W35" i="30"/>
  <c r="X35" i="30"/>
  <c r="Y35" i="30"/>
  <c r="I92" i="30"/>
  <c r="K92" i="30"/>
  <c r="L92" i="30"/>
  <c r="U92" i="30" s="1"/>
  <c r="T92" i="30"/>
  <c r="I93" i="30"/>
  <c r="K93" i="30"/>
  <c r="L93" i="30"/>
  <c r="Q93" i="30" s="1"/>
  <c r="T93" i="30"/>
  <c r="I94" i="30"/>
  <c r="K94" i="30"/>
  <c r="L94" i="30"/>
  <c r="Q94" i="30" s="1"/>
  <c r="T94" i="30"/>
  <c r="G115" i="30"/>
  <c r="H115" i="30"/>
  <c r="J115" i="30"/>
  <c r="M115" i="30"/>
  <c r="N115" i="30"/>
  <c r="O115" i="30"/>
  <c r="P115" i="30"/>
  <c r="R115" i="30"/>
  <c r="S115" i="30"/>
  <c r="V115" i="30"/>
  <c r="W115" i="30"/>
  <c r="X115" i="30"/>
  <c r="Y115" i="30"/>
  <c r="I96" i="30"/>
  <c r="K96" i="30"/>
  <c r="L96" i="30"/>
  <c r="Q96" i="30" s="1"/>
  <c r="T96" i="30"/>
  <c r="I97" i="30"/>
  <c r="K97" i="30"/>
  <c r="L97" i="30"/>
  <c r="Q97" i="30" s="1"/>
  <c r="T97" i="30"/>
  <c r="I98" i="30"/>
  <c r="K98" i="30"/>
  <c r="L98" i="30"/>
  <c r="Q98" i="30" s="1"/>
  <c r="T98" i="30"/>
  <c r="G119" i="30"/>
  <c r="H119" i="30"/>
  <c r="J119" i="30"/>
  <c r="M119" i="30"/>
  <c r="N119" i="30"/>
  <c r="O119" i="30"/>
  <c r="P119" i="30"/>
  <c r="R119" i="30"/>
  <c r="S119" i="30"/>
  <c r="V119" i="30"/>
  <c r="W119" i="30"/>
  <c r="X119" i="30"/>
  <c r="Y119" i="30"/>
  <c r="I100" i="30"/>
  <c r="K100" i="30"/>
  <c r="L100" i="30"/>
  <c r="Q100" i="30" s="1"/>
  <c r="T100" i="30"/>
  <c r="I101" i="30"/>
  <c r="K101" i="30"/>
  <c r="L101" i="30"/>
  <c r="U101" i="30" s="1"/>
  <c r="Q101" i="30"/>
  <c r="T101" i="30"/>
  <c r="I102" i="30"/>
  <c r="K102" i="30"/>
  <c r="L102" i="30"/>
  <c r="Q102" i="30" s="1"/>
  <c r="T102" i="30"/>
  <c r="G123" i="30"/>
  <c r="H123" i="30"/>
  <c r="I123" i="30"/>
  <c r="J123" i="30"/>
  <c r="M123" i="30"/>
  <c r="N123" i="30"/>
  <c r="O123" i="30"/>
  <c r="P123" i="30"/>
  <c r="R123" i="30"/>
  <c r="S123" i="30"/>
  <c r="V123" i="30"/>
  <c r="W123" i="30"/>
  <c r="X123" i="30"/>
  <c r="Y123" i="30"/>
  <c r="I104" i="30"/>
  <c r="K104" i="30"/>
  <c r="L104" i="30"/>
  <c r="Q104" i="30" s="1"/>
  <c r="T104" i="30"/>
  <c r="U104" i="30"/>
  <c r="I105" i="30"/>
  <c r="K105" i="30"/>
  <c r="L105" i="30"/>
  <c r="Q105" i="30" s="1"/>
  <c r="T105" i="30"/>
  <c r="I106" i="30"/>
  <c r="K106" i="30"/>
  <c r="L106" i="30"/>
  <c r="Q106" i="30" s="1"/>
  <c r="T106" i="30"/>
  <c r="G127" i="30"/>
  <c r="H127" i="30"/>
  <c r="I127" i="30" s="1"/>
  <c r="J127" i="30"/>
  <c r="M127" i="30"/>
  <c r="N127" i="30"/>
  <c r="O127" i="30"/>
  <c r="P127" i="30"/>
  <c r="R127" i="30"/>
  <c r="S127" i="30"/>
  <c r="V127" i="30"/>
  <c r="W127" i="30"/>
  <c r="X127" i="30"/>
  <c r="Y127" i="30"/>
  <c r="I108" i="30"/>
  <c r="K108" i="30"/>
  <c r="L108" i="30"/>
  <c r="U108" i="30" s="1"/>
  <c r="T108" i="30"/>
  <c r="I109" i="30"/>
  <c r="K109" i="30"/>
  <c r="L109" i="30"/>
  <c r="Q109" i="30" s="1"/>
  <c r="T109" i="30"/>
  <c r="I110" i="30"/>
  <c r="K110" i="30"/>
  <c r="L110" i="30"/>
  <c r="Q110" i="30" s="1"/>
  <c r="T110" i="30"/>
  <c r="G67" i="30"/>
  <c r="H67" i="30"/>
  <c r="J67" i="30"/>
  <c r="M67" i="30"/>
  <c r="N67" i="30"/>
  <c r="O67" i="30"/>
  <c r="P67" i="30"/>
  <c r="R67" i="30"/>
  <c r="S67" i="30"/>
  <c r="V67" i="30"/>
  <c r="W67" i="30"/>
  <c r="X67" i="30"/>
  <c r="Y67" i="30"/>
  <c r="I112" i="30"/>
  <c r="K112" i="30"/>
  <c r="L112" i="30"/>
  <c r="Q112" i="30" s="1"/>
  <c r="T112" i="30"/>
  <c r="I113" i="30"/>
  <c r="K113" i="30"/>
  <c r="L113" i="30"/>
  <c r="Q113" i="30" s="1"/>
  <c r="T113" i="30"/>
  <c r="I114" i="30"/>
  <c r="K114" i="30"/>
  <c r="L114" i="30"/>
  <c r="Q114" i="30" s="1"/>
  <c r="T114" i="30"/>
  <c r="G59" i="30"/>
  <c r="H59" i="30"/>
  <c r="J59" i="30"/>
  <c r="M59" i="30"/>
  <c r="N59" i="30"/>
  <c r="O59" i="30"/>
  <c r="P59" i="30"/>
  <c r="R59" i="30"/>
  <c r="S59" i="30"/>
  <c r="V59" i="30"/>
  <c r="W59" i="30"/>
  <c r="X59" i="30"/>
  <c r="Y59" i="30"/>
  <c r="I116" i="30"/>
  <c r="K116" i="30"/>
  <c r="L116" i="30"/>
  <c r="Q116" i="30" s="1"/>
  <c r="T116" i="30"/>
  <c r="I117" i="30"/>
  <c r="K117" i="30"/>
  <c r="L117" i="30"/>
  <c r="U117" i="30" s="1"/>
  <c r="Q117" i="30"/>
  <c r="T117" i="30"/>
  <c r="I118" i="30"/>
  <c r="K118" i="30"/>
  <c r="L118" i="30"/>
  <c r="Q118" i="30" s="1"/>
  <c r="T118" i="30"/>
  <c r="G63" i="30"/>
  <c r="H63" i="30"/>
  <c r="I63" i="30" s="1"/>
  <c r="J63" i="30"/>
  <c r="M63" i="30"/>
  <c r="N63" i="30"/>
  <c r="O63" i="30"/>
  <c r="P63" i="30"/>
  <c r="R63" i="30"/>
  <c r="S63" i="30"/>
  <c r="V63" i="30"/>
  <c r="W63" i="30"/>
  <c r="X63" i="30"/>
  <c r="Y63" i="30"/>
  <c r="I120" i="30"/>
  <c r="K120" i="30"/>
  <c r="L120" i="30"/>
  <c r="Q120" i="30" s="1"/>
  <c r="T120" i="30"/>
  <c r="I121" i="30"/>
  <c r="K121" i="30"/>
  <c r="L121" i="30"/>
  <c r="U121" i="30" s="1"/>
  <c r="Q121" i="30"/>
  <c r="T121" i="30"/>
  <c r="I122" i="30"/>
  <c r="K122" i="30"/>
  <c r="L122" i="30"/>
  <c r="Q122" i="30" s="1"/>
  <c r="T122" i="30"/>
  <c r="G47" i="30"/>
  <c r="H47" i="30"/>
  <c r="J47" i="30"/>
  <c r="M47" i="30"/>
  <c r="N47" i="30"/>
  <c r="O47" i="30"/>
  <c r="P47" i="30"/>
  <c r="R47" i="30"/>
  <c r="S47" i="30"/>
  <c r="V47" i="30"/>
  <c r="W47" i="30"/>
  <c r="X47" i="30"/>
  <c r="Y47" i="30"/>
  <c r="I124" i="30"/>
  <c r="K124" i="30"/>
  <c r="L124" i="30"/>
  <c r="U124" i="30" s="1"/>
  <c r="Q124" i="30"/>
  <c r="T124" i="30"/>
  <c r="I125" i="30"/>
  <c r="K125" i="30"/>
  <c r="L125" i="30"/>
  <c r="Q125" i="30" s="1"/>
  <c r="T125" i="30"/>
  <c r="I126" i="30"/>
  <c r="K126" i="30"/>
  <c r="L126" i="30"/>
  <c r="Q126" i="30" s="1"/>
  <c r="T126" i="30"/>
  <c r="G51" i="30"/>
  <c r="H51" i="30"/>
  <c r="J51" i="30"/>
  <c r="M51" i="30"/>
  <c r="N51" i="30"/>
  <c r="O51" i="30"/>
  <c r="P51" i="30"/>
  <c r="R51" i="30"/>
  <c r="S51" i="30"/>
  <c r="V51" i="30"/>
  <c r="W51" i="30"/>
  <c r="X51" i="30"/>
  <c r="Y51" i="30"/>
  <c r="I128" i="30"/>
  <c r="K128" i="30"/>
  <c r="L128" i="30"/>
  <c r="Q128" i="30" s="1"/>
  <c r="T128" i="30"/>
  <c r="I129" i="30"/>
  <c r="K129" i="30"/>
  <c r="L129" i="30"/>
  <c r="Q129" i="30" s="1"/>
  <c r="T129" i="30"/>
  <c r="I130" i="30"/>
  <c r="K130" i="30"/>
  <c r="L130" i="30"/>
  <c r="U130" i="30" s="1"/>
  <c r="Q130" i="30"/>
  <c r="T130" i="30"/>
  <c r="T266" i="30"/>
  <c r="L266" i="30"/>
  <c r="U266" i="30" s="1"/>
  <c r="K266" i="30"/>
  <c r="I266" i="30"/>
  <c r="T265" i="30"/>
  <c r="L265" i="30"/>
  <c r="Q265" i="30" s="1"/>
  <c r="K265" i="30"/>
  <c r="I265" i="30"/>
  <c r="T264" i="30"/>
  <c r="L264" i="30"/>
  <c r="U264" i="30" s="1"/>
  <c r="K264" i="30"/>
  <c r="I264" i="30"/>
  <c r="AA187" i="30"/>
  <c r="Z187" i="30"/>
  <c r="Y187" i="30"/>
  <c r="X187" i="30"/>
  <c r="W187" i="30"/>
  <c r="V187" i="30"/>
  <c r="S187" i="30"/>
  <c r="R187" i="30"/>
  <c r="P187" i="30"/>
  <c r="O187" i="30"/>
  <c r="N187" i="30"/>
  <c r="M187" i="30"/>
  <c r="J187" i="30"/>
  <c r="H187" i="30"/>
  <c r="G187" i="30"/>
  <c r="T262" i="30"/>
  <c r="L262" i="30"/>
  <c r="Q262" i="30" s="1"/>
  <c r="K262" i="30"/>
  <c r="I262" i="30"/>
  <c r="T261" i="30"/>
  <c r="L261" i="30"/>
  <c r="Q261" i="30" s="1"/>
  <c r="K261" i="30"/>
  <c r="I261" i="30"/>
  <c r="T260" i="30"/>
  <c r="L260" i="30"/>
  <c r="U260" i="30" s="1"/>
  <c r="K260" i="30"/>
  <c r="I260" i="30"/>
  <c r="AA183" i="30"/>
  <c r="Z183" i="30"/>
  <c r="Y183" i="30"/>
  <c r="X183" i="30"/>
  <c r="W183" i="30"/>
  <c r="V183" i="30"/>
  <c r="S183" i="30"/>
  <c r="R183" i="30"/>
  <c r="P183" i="30"/>
  <c r="O183" i="30"/>
  <c r="N183" i="30"/>
  <c r="M183" i="30"/>
  <c r="J183" i="30"/>
  <c r="H183" i="30"/>
  <c r="G183" i="30"/>
  <c r="T16" i="14"/>
  <c r="L16" i="14"/>
  <c r="T30" i="14"/>
  <c r="L30" i="14"/>
  <c r="T29" i="14"/>
  <c r="L29" i="14"/>
  <c r="Q29" i="14" s="1"/>
  <c r="T28" i="14"/>
  <c r="L28" i="14"/>
  <c r="T538" i="14"/>
  <c r="L538" i="14"/>
  <c r="U538" i="14" s="1"/>
  <c r="T537" i="14"/>
  <c r="L537" i="14"/>
  <c r="T536" i="14"/>
  <c r="L536" i="14"/>
  <c r="T74" i="14"/>
  <c r="L74" i="14"/>
  <c r="T73" i="14"/>
  <c r="L73" i="14"/>
  <c r="T72" i="14"/>
  <c r="L72" i="14"/>
  <c r="T542" i="14"/>
  <c r="L542" i="14"/>
  <c r="T541" i="14"/>
  <c r="L541" i="14"/>
  <c r="Q541" i="14" s="1"/>
  <c r="T540" i="14"/>
  <c r="L540" i="14"/>
  <c r="Q540" i="14" s="1"/>
  <c r="T126" i="14"/>
  <c r="L126" i="14"/>
  <c r="T125" i="14"/>
  <c r="L125" i="14"/>
  <c r="T124" i="14"/>
  <c r="L124" i="14"/>
  <c r="T134" i="14"/>
  <c r="L134" i="14"/>
  <c r="T133" i="14"/>
  <c r="L133" i="14"/>
  <c r="T132" i="14"/>
  <c r="L132" i="14"/>
  <c r="T129" i="14"/>
  <c r="L129" i="14"/>
  <c r="T128" i="14"/>
  <c r="L128" i="14"/>
  <c r="T26" i="14"/>
  <c r="L26" i="14"/>
  <c r="T25" i="14"/>
  <c r="L25" i="14"/>
  <c r="T24" i="14"/>
  <c r="L24" i="14"/>
  <c r="T206" i="14"/>
  <c r="L206" i="14"/>
  <c r="U206" i="14" s="1"/>
  <c r="T954" i="14"/>
  <c r="L954" i="14"/>
  <c r="T953" i="14"/>
  <c r="L953" i="14"/>
  <c r="Q953" i="14" s="1"/>
  <c r="T952" i="14"/>
  <c r="L952" i="14"/>
  <c r="AA951" i="14"/>
  <c r="Z951" i="14"/>
  <c r="X951" i="14"/>
  <c r="V951" i="14"/>
  <c r="S951" i="14"/>
  <c r="R951" i="14"/>
  <c r="P951" i="14"/>
  <c r="K951" i="14"/>
  <c r="T94" i="14"/>
  <c r="L94" i="14"/>
  <c r="U94" i="14" s="1"/>
  <c r="T93" i="14"/>
  <c r="L93" i="14"/>
  <c r="U93" i="14" s="1"/>
  <c r="T92" i="14"/>
  <c r="L92" i="14"/>
  <c r="T622" i="14"/>
  <c r="L622" i="14"/>
  <c r="T621" i="14"/>
  <c r="L621" i="14"/>
  <c r="T620" i="14"/>
  <c r="L620" i="14"/>
  <c r="T298" i="14"/>
  <c r="L298" i="14"/>
  <c r="T297" i="14"/>
  <c r="L297" i="14"/>
  <c r="T296" i="14"/>
  <c r="L296" i="14"/>
  <c r="T41" i="14"/>
  <c r="L41" i="14"/>
  <c r="T40" i="14"/>
  <c r="L40" i="14"/>
  <c r="T158" i="14"/>
  <c r="L158" i="14"/>
  <c r="T157" i="14"/>
  <c r="L157" i="14"/>
  <c r="Q157" i="14" s="1"/>
  <c r="T156" i="14"/>
  <c r="L156" i="14"/>
  <c r="T16" i="13"/>
  <c r="L16" i="13"/>
  <c r="K16" i="13"/>
  <c r="T30" i="13"/>
  <c r="L30" i="13"/>
  <c r="K30" i="13"/>
  <c r="T29" i="13"/>
  <c r="L29" i="13"/>
  <c r="Q29" i="13" s="1"/>
  <c r="K29" i="13"/>
  <c r="T28" i="13"/>
  <c r="L28" i="13"/>
  <c r="K28" i="13"/>
  <c r="T538" i="13"/>
  <c r="L538" i="13"/>
  <c r="U538" i="13" s="1"/>
  <c r="K538" i="13"/>
  <c r="T537" i="13"/>
  <c r="L537" i="13"/>
  <c r="K537" i="13"/>
  <c r="T536" i="13"/>
  <c r="L536" i="13"/>
  <c r="K536" i="13"/>
  <c r="T74" i="13"/>
  <c r="L74" i="13"/>
  <c r="K74" i="13"/>
  <c r="T72" i="13"/>
  <c r="L72" i="13"/>
  <c r="K72" i="13"/>
  <c r="T542" i="13"/>
  <c r="L542" i="13"/>
  <c r="U542" i="13" s="1"/>
  <c r="K542" i="13"/>
  <c r="T541" i="13"/>
  <c r="L541" i="13"/>
  <c r="U541" i="13" s="1"/>
  <c r="K541" i="13"/>
  <c r="T540" i="13"/>
  <c r="L540" i="13"/>
  <c r="K540" i="13"/>
  <c r="T126" i="13"/>
  <c r="L126" i="13"/>
  <c r="K126" i="13"/>
  <c r="T125" i="13"/>
  <c r="L125" i="13"/>
  <c r="Q125" i="13" s="1"/>
  <c r="K125" i="13"/>
  <c r="T124" i="13"/>
  <c r="L124" i="13"/>
  <c r="K124" i="13"/>
  <c r="T134" i="13"/>
  <c r="L134" i="13"/>
  <c r="K134" i="13"/>
  <c r="T133" i="13"/>
  <c r="L133" i="13"/>
  <c r="K133" i="13"/>
  <c r="T132" i="13"/>
  <c r="L132" i="13"/>
  <c r="K132" i="13"/>
  <c r="T130" i="13"/>
  <c r="L130" i="13"/>
  <c r="K130" i="13"/>
  <c r="T128" i="13"/>
  <c r="L128" i="13"/>
  <c r="K128" i="13"/>
  <c r="T206" i="13"/>
  <c r="L206" i="13"/>
  <c r="U206" i="13" s="1"/>
  <c r="K206" i="13"/>
  <c r="T205" i="13"/>
  <c r="L205" i="13"/>
  <c r="U205" i="13" s="1"/>
  <c r="K205" i="13"/>
  <c r="T204" i="13"/>
  <c r="L204" i="13"/>
  <c r="K204" i="13"/>
  <c r="T954" i="13"/>
  <c r="L954" i="13"/>
  <c r="K954" i="13"/>
  <c r="T953" i="13"/>
  <c r="L953" i="13"/>
  <c r="K953" i="13"/>
  <c r="T952" i="13"/>
  <c r="L952" i="13"/>
  <c r="K952" i="13"/>
  <c r="Y951" i="13"/>
  <c r="X951" i="13"/>
  <c r="W951" i="13"/>
  <c r="V951" i="13"/>
  <c r="S951" i="13"/>
  <c r="R951" i="13"/>
  <c r="P951" i="13"/>
  <c r="O951" i="13"/>
  <c r="N951" i="13"/>
  <c r="M951" i="13"/>
  <c r="T94" i="13"/>
  <c r="L94" i="13"/>
  <c r="U94" i="13" s="1"/>
  <c r="K94" i="13"/>
  <c r="T93" i="13"/>
  <c r="L93" i="13"/>
  <c r="Q93" i="13" s="1"/>
  <c r="K93" i="13"/>
  <c r="T92" i="13"/>
  <c r="L92" i="13"/>
  <c r="K92" i="13"/>
  <c r="T622" i="13"/>
  <c r="L622" i="13"/>
  <c r="K622" i="13"/>
  <c r="T621" i="13"/>
  <c r="L621" i="13"/>
  <c r="U621" i="13" s="1"/>
  <c r="K621" i="13"/>
  <c r="T620" i="13"/>
  <c r="L620" i="13"/>
  <c r="K620" i="13"/>
  <c r="T297" i="13"/>
  <c r="L297" i="13"/>
  <c r="U297" i="13" s="1"/>
  <c r="K297" i="13"/>
  <c r="T296" i="13"/>
  <c r="L296" i="13"/>
  <c r="K296" i="13"/>
  <c r="T42" i="13"/>
  <c r="L42" i="13"/>
  <c r="K42" i="13"/>
  <c r="T41" i="13"/>
  <c r="L41" i="13"/>
  <c r="K41" i="13"/>
  <c r="T40" i="13"/>
  <c r="L40" i="13"/>
  <c r="K40" i="13"/>
  <c r="T158" i="13"/>
  <c r="L158" i="13"/>
  <c r="K158" i="13"/>
  <c r="T157" i="13"/>
  <c r="L157" i="13"/>
  <c r="U157" i="13" s="1"/>
  <c r="K157" i="13"/>
  <c r="T156" i="13"/>
  <c r="L156" i="13"/>
  <c r="K156" i="13"/>
  <c r="L4" i="13"/>
  <c r="L5" i="13"/>
  <c r="L6" i="13"/>
  <c r="L211" i="27"/>
  <c r="Q211" i="27" s="1"/>
  <c r="L210" i="27"/>
  <c r="L209" i="27"/>
  <c r="L207" i="27"/>
  <c r="U207" i="27" s="1"/>
  <c r="L206" i="27"/>
  <c r="Q206" i="27" s="1"/>
  <c r="L205" i="27"/>
  <c r="L203" i="27"/>
  <c r="U203" i="27" s="1"/>
  <c r="L202" i="27"/>
  <c r="Q202" i="27" s="1"/>
  <c r="L201" i="27"/>
  <c r="U201" i="27" s="1"/>
  <c r="L199" i="27"/>
  <c r="U199" i="27" s="1"/>
  <c r="L198" i="27"/>
  <c r="Q198" i="27" s="1"/>
  <c r="L197" i="27"/>
  <c r="Q197" i="27" s="1"/>
  <c r="L195" i="27"/>
  <c r="Q195" i="27" s="1"/>
  <c r="L194" i="27"/>
  <c r="Q194" i="27" s="1"/>
  <c r="L193" i="27"/>
  <c r="U193" i="27" s="1"/>
  <c r="L191" i="27"/>
  <c r="Q191" i="27" s="1"/>
  <c r="L190" i="27"/>
  <c r="Q190" i="27" s="1"/>
  <c r="L189" i="27"/>
  <c r="U189" i="27" s="1"/>
  <c r="L187" i="27"/>
  <c r="U187" i="27" s="1"/>
  <c r="L186" i="27"/>
  <c r="U186" i="27" s="1"/>
  <c r="L185" i="27"/>
  <c r="U185" i="27" s="1"/>
  <c r="L183" i="27"/>
  <c r="Q183" i="27" s="1"/>
  <c r="L182" i="27"/>
  <c r="Q182" i="27" s="1"/>
  <c r="L181" i="27"/>
  <c r="U181" i="27" s="1"/>
  <c r="L179" i="27"/>
  <c r="Q179" i="27" s="1"/>
  <c r="L178" i="27"/>
  <c r="Q178" i="27" s="1"/>
  <c r="L177" i="27"/>
  <c r="U177" i="27" s="1"/>
  <c r="L175" i="27"/>
  <c r="U175" i="27" s="1"/>
  <c r="L174" i="27"/>
  <c r="Q174" i="27" s="1"/>
  <c r="L173" i="27"/>
  <c r="L171" i="27"/>
  <c r="U171" i="27" s="1"/>
  <c r="L170" i="27"/>
  <c r="U170" i="27" s="1"/>
  <c r="L169" i="27"/>
  <c r="U169" i="27" s="1"/>
  <c r="L167" i="27"/>
  <c r="L166" i="27"/>
  <c r="L165" i="27"/>
  <c r="U165" i="27" s="1"/>
  <c r="L163" i="27"/>
  <c r="U163" i="27" s="1"/>
  <c r="L162" i="27"/>
  <c r="Q162" i="27" s="1"/>
  <c r="L161" i="27"/>
  <c r="U161" i="27" s="1"/>
  <c r="L159" i="27"/>
  <c r="L158" i="27"/>
  <c r="U158" i="27" s="1"/>
  <c r="L157" i="27"/>
  <c r="U157" i="27" s="1"/>
  <c r="L155" i="27"/>
  <c r="U155" i="27" s="1"/>
  <c r="L154" i="27"/>
  <c r="U154" i="27" s="1"/>
  <c r="L153" i="27"/>
  <c r="Q153" i="27" s="1"/>
  <c r="L151" i="27"/>
  <c r="Q151" i="27" s="1"/>
  <c r="L150" i="27"/>
  <c r="L149" i="27"/>
  <c r="L147" i="27"/>
  <c r="Q147" i="27" s="1"/>
  <c r="L146" i="27"/>
  <c r="Q146" i="27" s="1"/>
  <c r="L145" i="27"/>
  <c r="U145" i="27" s="1"/>
  <c r="L143" i="27"/>
  <c r="U143" i="27" s="1"/>
  <c r="L142" i="27"/>
  <c r="L141" i="27"/>
  <c r="L139" i="27"/>
  <c r="U139" i="27" s="1"/>
  <c r="L138" i="27"/>
  <c r="Q138" i="27" s="1"/>
  <c r="L137" i="27"/>
  <c r="Q137" i="27" s="1"/>
  <c r="L135" i="27"/>
  <c r="Q135" i="27" s="1"/>
  <c r="L134" i="27"/>
  <c r="Q134" i="27" s="1"/>
  <c r="L133" i="27"/>
  <c r="L131" i="27"/>
  <c r="Q131" i="27" s="1"/>
  <c r="L130" i="27"/>
  <c r="Q130" i="27" s="1"/>
  <c r="L129" i="27"/>
  <c r="U129" i="27" s="1"/>
  <c r="L127" i="27"/>
  <c r="U127" i="27" s="1"/>
  <c r="L126" i="27"/>
  <c r="Q126" i="27" s="1"/>
  <c r="L125" i="27"/>
  <c r="U125" i="27" s="1"/>
  <c r="L123" i="27"/>
  <c r="U123" i="27" s="1"/>
  <c r="L122" i="27"/>
  <c r="U122" i="27" s="1"/>
  <c r="L121" i="27"/>
  <c r="U121" i="27" s="1"/>
  <c r="L119" i="27"/>
  <c r="L118" i="27"/>
  <c r="U118" i="27" s="1"/>
  <c r="L117" i="27"/>
  <c r="U117" i="27" s="1"/>
  <c r="U205" i="27"/>
  <c r="Q119" i="27"/>
  <c r="L113" i="27"/>
  <c r="L114" i="27"/>
  <c r="L115" i="27"/>
  <c r="L8" i="27"/>
  <c r="U8" i="27" s="1"/>
  <c r="L9" i="27"/>
  <c r="U9" i="27" s="1"/>
  <c r="L10" i="27"/>
  <c r="Q10" i="27" s="1"/>
  <c r="L12" i="27"/>
  <c r="Q12" i="27" s="1"/>
  <c r="L13" i="27"/>
  <c r="U13" i="27" s="1"/>
  <c r="L14" i="27"/>
  <c r="U14" i="27" s="1"/>
  <c r="L16" i="27"/>
  <c r="Q16" i="27" s="1"/>
  <c r="L17" i="27"/>
  <c r="Q17" i="27" s="1"/>
  <c r="L18" i="27"/>
  <c r="U18" i="27" s="1"/>
  <c r="L20" i="27"/>
  <c r="U20" i="27" s="1"/>
  <c r="L21" i="27"/>
  <c r="Q21" i="27" s="1"/>
  <c r="L22" i="27"/>
  <c r="Q22" i="27" s="1"/>
  <c r="L24" i="27"/>
  <c r="U24" i="27" s="1"/>
  <c r="L25" i="27"/>
  <c r="U25" i="27" s="1"/>
  <c r="L26" i="27"/>
  <c r="Q26" i="27" s="1"/>
  <c r="L28" i="27"/>
  <c r="Q28" i="27" s="1"/>
  <c r="L29" i="27"/>
  <c r="U29" i="27" s="1"/>
  <c r="L30" i="27"/>
  <c r="L32" i="27"/>
  <c r="L33" i="27"/>
  <c r="L34" i="27"/>
  <c r="U34" i="27" s="1"/>
  <c r="L36" i="27"/>
  <c r="U36" i="27" s="1"/>
  <c r="L37" i="27"/>
  <c r="Q37" i="27" s="1"/>
  <c r="L38" i="27"/>
  <c r="L40" i="27"/>
  <c r="L41" i="27"/>
  <c r="Q41" i="27" s="1"/>
  <c r="L42" i="27"/>
  <c r="Q42" i="27" s="1"/>
  <c r="L44" i="27"/>
  <c r="Q44" i="27" s="1"/>
  <c r="L45" i="27"/>
  <c r="U45" i="27" s="1"/>
  <c r="L46" i="27"/>
  <c r="U46" i="27" s="1"/>
  <c r="L48" i="27"/>
  <c r="L49" i="27"/>
  <c r="Q49" i="27" s="1"/>
  <c r="L50" i="27"/>
  <c r="U50" i="27" s="1"/>
  <c r="L52" i="27"/>
  <c r="U52" i="27" s="1"/>
  <c r="L53" i="27"/>
  <c r="Q53" i="27" s="1"/>
  <c r="L54" i="27"/>
  <c r="L56" i="27"/>
  <c r="L57" i="27"/>
  <c r="L58" i="27"/>
  <c r="U58" i="27" s="1"/>
  <c r="L60" i="27"/>
  <c r="U60" i="27" s="1"/>
  <c r="L61" i="27"/>
  <c r="U61" i="27" s="1"/>
  <c r="L62" i="27"/>
  <c r="U62" i="27" s="1"/>
  <c r="L64" i="27"/>
  <c r="Q64" i="27" s="1"/>
  <c r="L65" i="27"/>
  <c r="L66" i="27"/>
  <c r="U66" i="27" s="1"/>
  <c r="L68" i="27"/>
  <c r="U68" i="27" s="1"/>
  <c r="L69" i="27"/>
  <c r="Q69" i="27" s="1"/>
  <c r="L70" i="27"/>
  <c r="Q70" i="27" s="1"/>
  <c r="L72" i="27"/>
  <c r="L73" i="27"/>
  <c r="U73" i="27" s="1"/>
  <c r="L74" i="27"/>
  <c r="Q74" i="27" s="1"/>
  <c r="L76" i="27"/>
  <c r="Q76" i="27" s="1"/>
  <c r="L77" i="27"/>
  <c r="U77" i="27" s="1"/>
  <c r="L78" i="27"/>
  <c r="U78" i="27" s="1"/>
  <c r="L80" i="27"/>
  <c r="U80" i="27" s="1"/>
  <c r="L81" i="27"/>
  <c r="Q81" i="27" s="1"/>
  <c r="L82" i="27"/>
  <c r="L84" i="27"/>
  <c r="Q84" i="27" s="1"/>
  <c r="L85" i="27"/>
  <c r="Q85" i="27" s="1"/>
  <c r="L86" i="27"/>
  <c r="L88" i="27"/>
  <c r="Q88" i="27" s="1"/>
  <c r="L89" i="27"/>
  <c r="U89" i="27" s="1"/>
  <c r="L90" i="27"/>
  <c r="U90" i="27" s="1"/>
  <c r="L92" i="27"/>
  <c r="L93" i="27"/>
  <c r="Q93" i="27" s="1"/>
  <c r="L94" i="27"/>
  <c r="U94" i="27" s="1"/>
  <c r="L96" i="27"/>
  <c r="U96" i="27" s="1"/>
  <c r="L97" i="27"/>
  <c r="Q97" i="27" s="1"/>
  <c r="L98" i="27"/>
  <c r="Q98" i="27" s="1"/>
  <c r="L100" i="27"/>
  <c r="U100" i="27" s="1"/>
  <c r="L101" i="27"/>
  <c r="U101" i="27" s="1"/>
  <c r="L102" i="27"/>
  <c r="L4" i="27"/>
  <c r="L5" i="27"/>
  <c r="L6" i="27"/>
  <c r="L7" i="13"/>
  <c r="I7" i="13" s="1"/>
  <c r="T950" i="14"/>
  <c r="L950" i="14"/>
  <c r="K950" i="14"/>
  <c r="T948" i="14"/>
  <c r="L948" i="14"/>
  <c r="K948" i="14"/>
  <c r="AA947" i="14"/>
  <c r="Z947" i="14"/>
  <c r="Y947" i="14"/>
  <c r="X947" i="14"/>
  <c r="W947" i="14"/>
  <c r="V947" i="14"/>
  <c r="S947" i="14"/>
  <c r="R947" i="14"/>
  <c r="P947" i="14"/>
  <c r="O947" i="14"/>
  <c r="N947" i="14"/>
  <c r="M947" i="14"/>
  <c r="J947" i="14"/>
  <c r="H947" i="14"/>
  <c r="G947" i="14"/>
  <c r="T942" i="14"/>
  <c r="L942" i="14"/>
  <c r="U942" i="14" s="1"/>
  <c r="K942" i="14"/>
  <c r="T941" i="14"/>
  <c r="L941" i="14"/>
  <c r="K941" i="14"/>
  <c r="T940" i="14"/>
  <c r="L940" i="14"/>
  <c r="K940" i="14"/>
  <c r="AA939" i="14"/>
  <c r="Z939" i="14"/>
  <c r="Y939" i="14"/>
  <c r="X939" i="14"/>
  <c r="W939" i="14"/>
  <c r="V939" i="14"/>
  <c r="S939" i="14"/>
  <c r="R939" i="14"/>
  <c r="P939" i="14"/>
  <c r="O939" i="14"/>
  <c r="N939" i="14"/>
  <c r="M939" i="14"/>
  <c r="J939" i="14"/>
  <c r="H939" i="14"/>
  <c r="G939" i="14"/>
  <c r="T470" i="14"/>
  <c r="L470" i="14"/>
  <c r="U470" i="14" s="1"/>
  <c r="K470" i="14"/>
  <c r="T469" i="14"/>
  <c r="L469" i="14"/>
  <c r="Q469" i="14" s="1"/>
  <c r="K469" i="14"/>
  <c r="T468" i="14"/>
  <c r="L468" i="14"/>
  <c r="K468" i="14"/>
  <c r="T938" i="14"/>
  <c r="L938" i="14"/>
  <c r="K938" i="14"/>
  <c r="T937" i="14"/>
  <c r="L937" i="14"/>
  <c r="K937" i="14"/>
  <c r="T936" i="14"/>
  <c r="L936" i="14"/>
  <c r="K936" i="14"/>
  <c r="AA935" i="14"/>
  <c r="Z935" i="14"/>
  <c r="Y935" i="14"/>
  <c r="X935" i="14"/>
  <c r="W935" i="14"/>
  <c r="V935" i="14"/>
  <c r="S935" i="14"/>
  <c r="R935" i="14"/>
  <c r="P935" i="14"/>
  <c r="O935" i="14"/>
  <c r="N935" i="14"/>
  <c r="M935" i="14"/>
  <c r="J935" i="14"/>
  <c r="H935" i="14"/>
  <c r="G935" i="14"/>
  <c r="T626" i="14"/>
  <c r="L626" i="14"/>
  <c r="K626" i="14"/>
  <c r="T625" i="14"/>
  <c r="L625" i="14"/>
  <c r="K625" i="14"/>
  <c r="T624" i="14"/>
  <c r="L624" i="14"/>
  <c r="K624" i="14"/>
  <c r="T934" i="14"/>
  <c r="L934" i="14"/>
  <c r="K934" i="14"/>
  <c r="T933" i="14"/>
  <c r="L933" i="14"/>
  <c r="K933" i="14"/>
  <c r="T932" i="14"/>
  <c r="L932" i="14"/>
  <c r="K932" i="14"/>
  <c r="AA931" i="14"/>
  <c r="Z931" i="14"/>
  <c r="Y931" i="14"/>
  <c r="X931" i="14"/>
  <c r="W931" i="14"/>
  <c r="V931" i="14"/>
  <c r="S931" i="14"/>
  <c r="R931" i="14"/>
  <c r="P931" i="14"/>
  <c r="O931" i="14"/>
  <c r="N931" i="14"/>
  <c r="M931" i="14"/>
  <c r="J931" i="14"/>
  <c r="H931" i="14"/>
  <c r="G931" i="14"/>
  <c r="T834" i="14"/>
  <c r="L834" i="14"/>
  <c r="K834" i="14"/>
  <c r="T833" i="14"/>
  <c r="L833" i="14"/>
  <c r="K833" i="14"/>
  <c r="T832" i="14"/>
  <c r="L832" i="14"/>
  <c r="K832" i="14"/>
  <c r="T650" i="14"/>
  <c r="L650" i="14"/>
  <c r="K650" i="14"/>
  <c r="T649" i="14"/>
  <c r="L649" i="14"/>
  <c r="Q649" i="14" s="1"/>
  <c r="K649" i="14"/>
  <c r="T648" i="14"/>
  <c r="L648" i="14"/>
  <c r="K648" i="14"/>
  <c r="AA647" i="14"/>
  <c r="Z647" i="14"/>
  <c r="Y647" i="14"/>
  <c r="X647" i="14"/>
  <c r="W647" i="14"/>
  <c r="V647" i="14"/>
  <c r="S647" i="14"/>
  <c r="R647" i="14"/>
  <c r="P647" i="14"/>
  <c r="O647" i="14"/>
  <c r="N647" i="14"/>
  <c r="M647" i="14"/>
  <c r="J647" i="14"/>
  <c r="H647" i="14"/>
  <c r="G647" i="14"/>
  <c r="K651" i="14"/>
  <c r="L651" i="14"/>
  <c r="P651" i="14"/>
  <c r="Q651" i="14" s="1"/>
  <c r="T651" i="14"/>
  <c r="T930" i="14"/>
  <c r="L930" i="14"/>
  <c r="U930" i="14" s="1"/>
  <c r="K930" i="14"/>
  <c r="T929" i="14"/>
  <c r="L929" i="14"/>
  <c r="Q929" i="14" s="1"/>
  <c r="K929" i="14"/>
  <c r="T928" i="14"/>
  <c r="L928" i="14"/>
  <c r="K928" i="14"/>
  <c r="AA927" i="14"/>
  <c r="Z927" i="14"/>
  <c r="Y927" i="14"/>
  <c r="X927" i="14"/>
  <c r="W927" i="14"/>
  <c r="V927" i="14"/>
  <c r="S927" i="14"/>
  <c r="R927" i="14"/>
  <c r="P927" i="14"/>
  <c r="O927" i="14"/>
  <c r="N927" i="14"/>
  <c r="M927" i="14"/>
  <c r="J927" i="14"/>
  <c r="H927" i="14"/>
  <c r="G927" i="14"/>
  <c r="T718" i="14"/>
  <c r="L718" i="14"/>
  <c r="K718" i="14"/>
  <c r="T717" i="14"/>
  <c r="L717" i="14"/>
  <c r="U717" i="14" s="1"/>
  <c r="K717" i="14"/>
  <c r="T716" i="14"/>
  <c r="L716" i="14"/>
  <c r="K716" i="14"/>
  <c r="T830" i="14"/>
  <c r="L830" i="14"/>
  <c r="K830" i="14"/>
  <c r="T829" i="14"/>
  <c r="L829" i="14"/>
  <c r="Q829" i="14" s="1"/>
  <c r="K829" i="14"/>
  <c r="T828" i="14"/>
  <c r="L828" i="14"/>
  <c r="U828" i="14" s="1"/>
  <c r="K828" i="14"/>
  <c r="T926" i="14"/>
  <c r="L926" i="14"/>
  <c r="K926" i="14"/>
  <c r="T925" i="14"/>
  <c r="L925" i="14"/>
  <c r="Q925" i="14" s="1"/>
  <c r="K925" i="14"/>
  <c r="T924" i="14"/>
  <c r="L924" i="14"/>
  <c r="K924" i="14"/>
  <c r="AA923" i="14"/>
  <c r="Z923" i="14"/>
  <c r="Y923" i="14"/>
  <c r="X923" i="14"/>
  <c r="W923" i="14"/>
  <c r="V923" i="14"/>
  <c r="S923" i="14"/>
  <c r="R923" i="14"/>
  <c r="P923" i="14"/>
  <c r="O923" i="14"/>
  <c r="N923" i="14"/>
  <c r="M923" i="14"/>
  <c r="J923" i="14"/>
  <c r="H923" i="14"/>
  <c r="G923" i="14"/>
  <c r="T922" i="14"/>
  <c r="L922" i="14"/>
  <c r="K922" i="14"/>
  <c r="T921" i="14"/>
  <c r="L921" i="14"/>
  <c r="Q921" i="14" s="1"/>
  <c r="K921" i="14"/>
  <c r="T920" i="14"/>
  <c r="L920" i="14"/>
  <c r="K920" i="14"/>
  <c r="AA919" i="14"/>
  <c r="Z919" i="14"/>
  <c r="Y919" i="14"/>
  <c r="X919" i="14"/>
  <c r="W919" i="14"/>
  <c r="V919" i="14"/>
  <c r="S919" i="14"/>
  <c r="R919" i="14"/>
  <c r="P919" i="14"/>
  <c r="O919" i="14"/>
  <c r="N919" i="14"/>
  <c r="M919" i="14"/>
  <c r="J919" i="14"/>
  <c r="H919" i="14"/>
  <c r="T506" i="14"/>
  <c r="L506" i="14"/>
  <c r="K506" i="14"/>
  <c r="T505" i="14"/>
  <c r="L505" i="14"/>
  <c r="K505" i="14"/>
  <c r="T504" i="14"/>
  <c r="L504" i="14"/>
  <c r="K504" i="14"/>
  <c r="T918" i="14"/>
  <c r="L918" i="14"/>
  <c r="U918" i="14" s="1"/>
  <c r="K918" i="14"/>
  <c r="T917" i="14"/>
  <c r="L917" i="14"/>
  <c r="Q917" i="14" s="1"/>
  <c r="K917" i="14"/>
  <c r="T916" i="14"/>
  <c r="L916" i="14"/>
  <c r="Q916" i="14" s="1"/>
  <c r="K916" i="14"/>
  <c r="AA915" i="14"/>
  <c r="Z915" i="14"/>
  <c r="Y915" i="14"/>
  <c r="X915" i="14"/>
  <c r="W915" i="14"/>
  <c r="V915" i="14"/>
  <c r="S915" i="14"/>
  <c r="R915" i="14"/>
  <c r="P915" i="14"/>
  <c r="O915" i="14"/>
  <c r="N915" i="14"/>
  <c r="M915" i="14"/>
  <c r="J915" i="14"/>
  <c r="H915" i="14"/>
  <c r="Z31" i="13" s="1"/>
  <c r="G915" i="14"/>
  <c r="T602" i="14"/>
  <c r="L602" i="14"/>
  <c r="K602" i="14"/>
  <c r="T601" i="14"/>
  <c r="L601" i="14"/>
  <c r="U601" i="14" s="1"/>
  <c r="K601" i="14"/>
  <c r="T600" i="14"/>
  <c r="L600" i="14"/>
  <c r="K600" i="14"/>
  <c r="T22" i="14"/>
  <c r="L22" i="14"/>
  <c r="K22" i="14"/>
  <c r="T21" i="14"/>
  <c r="L21" i="14"/>
  <c r="Q21" i="14" s="1"/>
  <c r="K21" i="14"/>
  <c r="T20" i="14"/>
  <c r="L20" i="14"/>
  <c r="K20" i="14"/>
  <c r="T914" i="14"/>
  <c r="L914" i="14"/>
  <c r="K914" i="14"/>
  <c r="T913" i="14"/>
  <c r="L913" i="14"/>
  <c r="Q913" i="14" s="1"/>
  <c r="K913" i="14"/>
  <c r="T912" i="14"/>
  <c r="L912" i="14"/>
  <c r="K912" i="14"/>
  <c r="AA911" i="14"/>
  <c r="Z911" i="14"/>
  <c r="Y911" i="14"/>
  <c r="X911" i="14"/>
  <c r="W911" i="14"/>
  <c r="V911" i="14"/>
  <c r="S911" i="14"/>
  <c r="R911" i="14"/>
  <c r="P911" i="14"/>
  <c r="O911" i="14"/>
  <c r="N911" i="14"/>
  <c r="M911" i="14"/>
  <c r="J911" i="14"/>
  <c r="H911" i="14"/>
  <c r="G911" i="14"/>
  <c r="T110" i="14"/>
  <c r="L110" i="14"/>
  <c r="K110" i="14"/>
  <c r="T109" i="14"/>
  <c r="L109" i="14"/>
  <c r="I109" i="14" s="1"/>
  <c r="K109" i="14"/>
  <c r="T108" i="14"/>
  <c r="L108" i="14"/>
  <c r="K108" i="14"/>
  <c r="T950" i="13"/>
  <c r="L950" i="13"/>
  <c r="K950" i="13"/>
  <c r="T949" i="13"/>
  <c r="L949" i="13"/>
  <c r="K949" i="13"/>
  <c r="T948" i="13"/>
  <c r="L948" i="13"/>
  <c r="U948" i="13" s="1"/>
  <c r="K948" i="13"/>
  <c r="Y947" i="13"/>
  <c r="X947" i="13"/>
  <c r="W947" i="13"/>
  <c r="V947" i="13"/>
  <c r="S947" i="13"/>
  <c r="R947" i="13"/>
  <c r="P947" i="13"/>
  <c r="O947" i="13"/>
  <c r="N947" i="13"/>
  <c r="M947" i="13"/>
  <c r="J947" i="13"/>
  <c r="H947" i="13"/>
  <c r="T942" i="13"/>
  <c r="L942" i="13"/>
  <c r="U942" i="13" s="1"/>
  <c r="K942" i="13"/>
  <c r="T941" i="13"/>
  <c r="L941" i="13"/>
  <c r="K941" i="13"/>
  <c r="T940" i="13"/>
  <c r="L940" i="13"/>
  <c r="Q940" i="13" s="1"/>
  <c r="K940" i="13"/>
  <c r="Y939" i="13"/>
  <c r="X939" i="13"/>
  <c r="W939" i="13"/>
  <c r="V939" i="13"/>
  <c r="S939" i="13"/>
  <c r="R939" i="13"/>
  <c r="P939" i="13"/>
  <c r="O939" i="13"/>
  <c r="N939" i="13"/>
  <c r="M939" i="13"/>
  <c r="J939" i="13"/>
  <c r="H939" i="13"/>
  <c r="G939" i="13"/>
  <c r="T470" i="13"/>
  <c r="L470" i="13"/>
  <c r="K470" i="13"/>
  <c r="T469" i="13"/>
  <c r="L469" i="13"/>
  <c r="K469" i="13"/>
  <c r="T468" i="13"/>
  <c r="L468" i="13"/>
  <c r="K468" i="13"/>
  <c r="T938" i="13"/>
  <c r="L938" i="13"/>
  <c r="K938" i="13"/>
  <c r="T937" i="13"/>
  <c r="L937" i="13"/>
  <c r="K937" i="13"/>
  <c r="T936" i="13"/>
  <c r="L936" i="13"/>
  <c r="Q936" i="13" s="1"/>
  <c r="K936" i="13"/>
  <c r="Y935" i="13"/>
  <c r="X935" i="13"/>
  <c r="W935" i="13"/>
  <c r="V935" i="13"/>
  <c r="S935" i="13"/>
  <c r="R935" i="13"/>
  <c r="P935" i="13"/>
  <c r="O935" i="13"/>
  <c r="N935" i="13"/>
  <c r="M935" i="13"/>
  <c r="J935" i="13"/>
  <c r="H935" i="13"/>
  <c r="G935" i="13"/>
  <c r="T626" i="13"/>
  <c r="L626" i="13"/>
  <c r="K626" i="13"/>
  <c r="T625" i="13"/>
  <c r="L625" i="13"/>
  <c r="K625" i="13"/>
  <c r="T624" i="13"/>
  <c r="L624" i="13"/>
  <c r="K624" i="13"/>
  <c r="T934" i="13"/>
  <c r="L934" i="13"/>
  <c r="K934" i="13"/>
  <c r="T933" i="13"/>
  <c r="L933" i="13"/>
  <c r="K933" i="13"/>
  <c r="Y931" i="13"/>
  <c r="X931" i="13"/>
  <c r="W931" i="13"/>
  <c r="V931" i="13"/>
  <c r="S931" i="13"/>
  <c r="R931" i="13"/>
  <c r="P931" i="13"/>
  <c r="O931" i="13"/>
  <c r="N931" i="13"/>
  <c r="M931" i="13"/>
  <c r="J931" i="13"/>
  <c r="H931" i="13"/>
  <c r="G931" i="13"/>
  <c r="T834" i="13"/>
  <c r="L834" i="13"/>
  <c r="K834" i="13"/>
  <c r="T833" i="13"/>
  <c r="L833" i="13"/>
  <c r="K833" i="13"/>
  <c r="T832" i="13"/>
  <c r="L832" i="13"/>
  <c r="K832" i="13"/>
  <c r="V647" i="13"/>
  <c r="X647" i="13"/>
  <c r="Y647" i="13"/>
  <c r="M647" i="13"/>
  <c r="T647" i="13" s="1"/>
  <c r="H647" i="13"/>
  <c r="J647" i="13"/>
  <c r="K647" i="13" s="1"/>
  <c r="O647" i="13"/>
  <c r="T650" i="13"/>
  <c r="L650" i="13"/>
  <c r="K650" i="13"/>
  <c r="T649" i="13"/>
  <c r="L649" i="13"/>
  <c r="K649" i="13"/>
  <c r="T648" i="13"/>
  <c r="L648" i="13"/>
  <c r="Q648" i="13" s="1"/>
  <c r="K648" i="13"/>
  <c r="T930" i="13"/>
  <c r="L930" i="13"/>
  <c r="K930" i="13"/>
  <c r="T929" i="13"/>
  <c r="L929" i="13"/>
  <c r="K929" i="13"/>
  <c r="T928" i="13"/>
  <c r="L928" i="13"/>
  <c r="U928" i="13" s="1"/>
  <c r="K928" i="13"/>
  <c r="Y927" i="13"/>
  <c r="X927" i="13"/>
  <c r="W927" i="13"/>
  <c r="V927" i="13"/>
  <c r="S927" i="13"/>
  <c r="R927" i="13"/>
  <c r="P927" i="13"/>
  <c r="O927" i="13"/>
  <c r="N927" i="13"/>
  <c r="M927" i="13"/>
  <c r="J927" i="13"/>
  <c r="H927" i="13"/>
  <c r="G927" i="13"/>
  <c r="G27" i="31"/>
  <c r="H27" i="31"/>
  <c r="Z27" i="31" s="1"/>
  <c r="I27" i="31"/>
  <c r="J27" i="31"/>
  <c r="K27" i="31" s="1"/>
  <c r="M27" i="31"/>
  <c r="N27" i="31"/>
  <c r="O27" i="31"/>
  <c r="P27" i="31"/>
  <c r="R27" i="31"/>
  <c r="S27" i="31"/>
  <c r="V27" i="31"/>
  <c r="W27" i="31"/>
  <c r="X27" i="31"/>
  <c r="Y27" i="31"/>
  <c r="W715" i="13"/>
  <c r="X715" i="13"/>
  <c r="Y715" i="13"/>
  <c r="V715" i="13"/>
  <c r="S715" i="13"/>
  <c r="R715" i="13"/>
  <c r="T718" i="13"/>
  <c r="L718" i="13"/>
  <c r="K718" i="13"/>
  <c r="T717" i="13"/>
  <c r="L717" i="13"/>
  <c r="K717" i="13"/>
  <c r="T716" i="13"/>
  <c r="L716" i="13"/>
  <c r="K716" i="13"/>
  <c r="T926" i="13"/>
  <c r="L926" i="13"/>
  <c r="K926" i="13"/>
  <c r="T925" i="13"/>
  <c r="L925" i="13"/>
  <c r="Q925" i="13" s="1"/>
  <c r="K925" i="13"/>
  <c r="T924" i="13"/>
  <c r="L924" i="13"/>
  <c r="K924" i="13"/>
  <c r="Y923" i="13"/>
  <c r="X923" i="13"/>
  <c r="W923" i="13"/>
  <c r="V923" i="13"/>
  <c r="S923" i="13"/>
  <c r="R923" i="13"/>
  <c r="P923" i="13"/>
  <c r="O923" i="13"/>
  <c r="N923" i="13"/>
  <c r="M923" i="13"/>
  <c r="J923" i="13"/>
  <c r="H923" i="13"/>
  <c r="G923" i="13"/>
  <c r="T830" i="13"/>
  <c r="L830" i="13"/>
  <c r="U830" i="13" s="1"/>
  <c r="K830" i="13"/>
  <c r="T829" i="13"/>
  <c r="L829" i="13"/>
  <c r="Q829" i="13" s="1"/>
  <c r="K829" i="13"/>
  <c r="T828" i="13"/>
  <c r="L828" i="13"/>
  <c r="K828" i="13"/>
  <c r="T922" i="13"/>
  <c r="L922" i="13"/>
  <c r="K922" i="13"/>
  <c r="T921" i="13"/>
  <c r="L921" i="13"/>
  <c r="Q921" i="13" s="1"/>
  <c r="K921" i="13"/>
  <c r="T920" i="13"/>
  <c r="L920" i="13"/>
  <c r="K920" i="13"/>
  <c r="Y919" i="13"/>
  <c r="X919" i="13"/>
  <c r="W919" i="13"/>
  <c r="V919" i="13"/>
  <c r="S919" i="13"/>
  <c r="R919" i="13"/>
  <c r="P919" i="13"/>
  <c r="O919" i="13"/>
  <c r="N919" i="13"/>
  <c r="M919" i="13"/>
  <c r="J919" i="13"/>
  <c r="T506" i="13"/>
  <c r="L506" i="13"/>
  <c r="K506" i="13"/>
  <c r="T505" i="13"/>
  <c r="L505" i="13"/>
  <c r="K505" i="13"/>
  <c r="X115" i="13"/>
  <c r="AA115" i="13" s="1"/>
  <c r="T918" i="13"/>
  <c r="L918" i="13"/>
  <c r="U918" i="13" s="1"/>
  <c r="K918" i="13"/>
  <c r="T917" i="13"/>
  <c r="L917" i="13"/>
  <c r="Q917" i="13" s="1"/>
  <c r="K917" i="13"/>
  <c r="T916" i="13"/>
  <c r="L916" i="13"/>
  <c r="K916" i="13"/>
  <c r="Y915" i="13"/>
  <c r="X915" i="13"/>
  <c r="W915" i="13"/>
  <c r="V915" i="13"/>
  <c r="S915" i="13"/>
  <c r="R915" i="13"/>
  <c r="P915" i="13"/>
  <c r="O915" i="13"/>
  <c r="N915" i="13"/>
  <c r="M915" i="13"/>
  <c r="J915" i="13"/>
  <c r="H915" i="13"/>
  <c r="G915" i="13"/>
  <c r="T602" i="13"/>
  <c r="L602" i="13"/>
  <c r="K602" i="13"/>
  <c r="T601" i="13"/>
  <c r="L601" i="13"/>
  <c r="Q601" i="13" s="1"/>
  <c r="K601" i="13"/>
  <c r="T600" i="13"/>
  <c r="L600" i="13"/>
  <c r="U600" i="13" s="1"/>
  <c r="K600" i="13"/>
  <c r="T914" i="13"/>
  <c r="L914" i="13"/>
  <c r="K914" i="13"/>
  <c r="T913" i="13"/>
  <c r="L913" i="13"/>
  <c r="Q913" i="13" s="1"/>
  <c r="K913" i="13"/>
  <c r="T912" i="13"/>
  <c r="L912" i="13"/>
  <c r="K912" i="13"/>
  <c r="Y911" i="13"/>
  <c r="X911" i="13"/>
  <c r="W911" i="13"/>
  <c r="V911" i="13"/>
  <c r="S911" i="13"/>
  <c r="R911" i="13"/>
  <c r="P911" i="13"/>
  <c r="O911" i="13"/>
  <c r="N911" i="13"/>
  <c r="M911" i="13"/>
  <c r="J911" i="13"/>
  <c r="H911" i="13"/>
  <c r="G911" i="13"/>
  <c r="V19" i="13"/>
  <c r="AA19" i="13" s="1"/>
  <c r="T22" i="13"/>
  <c r="L22" i="13"/>
  <c r="K22" i="13"/>
  <c r="T20" i="13"/>
  <c r="L20" i="13"/>
  <c r="K20" i="13"/>
  <c r="Y111" i="13"/>
  <c r="S111" i="13"/>
  <c r="R111" i="13"/>
  <c r="P107" i="13"/>
  <c r="T110" i="13"/>
  <c r="L110" i="13"/>
  <c r="K110" i="13"/>
  <c r="T109" i="13"/>
  <c r="L109" i="13"/>
  <c r="K109" i="13"/>
  <c r="T108" i="13"/>
  <c r="L108" i="13"/>
  <c r="K108" i="13"/>
  <c r="P3" i="13"/>
  <c r="H63" i="31"/>
  <c r="T263" i="28"/>
  <c r="L263" i="28"/>
  <c r="Q263" i="28" s="1"/>
  <c r="K263" i="28"/>
  <c r="I263" i="28"/>
  <c r="T262" i="28"/>
  <c r="L262" i="28"/>
  <c r="U262" i="28" s="1"/>
  <c r="K262" i="28"/>
  <c r="I262" i="28"/>
  <c r="T261" i="28"/>
  <c r="L261" i="28"/>
  <c r="U261" i="28" s="1"/>
  <c r="K261" i="28"/>
  <c r="I261" i="28"/>
  <c r="AA272" i="28"/>
  <c r="Z272" i="28"/>
  <c r="Y272" i="28"/>
  <c r="X272" i="28"/>
  <c r="W272" i="28"/>
  <c r="V272" i="28"/>
  <c r="S272" i="28"/>
  <c r="R272" i="28"/>
  <c r="P272" i="28"/>
  <c r="O272" i="28"/>
  <c r="N272" i="28"/>
  <c r="M272" i="28"/>
  <c r="J272" i="28"/>
  <c r="H272" i="28"/>
  <c r="G272" i="28"/>
  <c r="T259" i="28"/>
  <c r="L259" i="28"/>
  <c r="U259" i="28" s="1"/>
  <c r="K259" i="28"/>
  <c r="I259" i="28"/>
  <c r="T258" i="28"/>
  <c r="L258" i="28"/>
  <c r="U258" i="28" s="1"/>
  <c r="K258" i="28"/>
  <c r="I258" i="28"/>
  <c r="T257" i="28"/>
  <c r="L257" i="28"/>
  <c r="K257" i="28"/>
  <c r="I257" i="28"/>
  <c r="AA268" i="28"/>
  <c r="Z268" i="28"/>
  <c r="Y268" i="28"/>
  <c r="X268" i="28"/>
  <c r="W268" i="28"/>
  <c r="V268" i="28"/>
  <c r="S268" i="28"/>
  <c r="R268" i="28"/>
  <c r="P268" i="28"/>
  <c r="O268" i="28"/>
  <c r="N268" i="28"/>
  <c r="M268" i="28"/>
  <c r="J268" i="28"/>
  <c r="H268" i="28"/>
  <c r="G268" i="28"/>
  <c r="T255" i="28"/>
  <c r="L255" i="28"/>
  <c r="U255" i="28" s="1"/>
  <c r="K255" i="28"/>
  <c r="I255" i="28"/>
  <c r="T254" i="28"/>
  <c r="L254" i="28"/>
  <c r="U254" i="28" s="1"/>
  <c r="K254" i="28"/>
  <c r="I254" i="28"/>
  <c r="T253" i="28"/>
  <c r="L253" i="28"/>
  <c r="Q253" i="28" s="1"/>
  <c r="K253" i="28"/>
  <c r="I253" i="28"/>
  <c r="AA264" i="28"/>
  <c r="Z264" i="28"/>
  <c r="Y264" i="28"/>
  <c r="X264" i="28"/>
  <c r="W264" i="28"/>
  <c r="V264" i="28"/>
  <c r="S264" i="28"/>
  <c r="R264" i="28"/>
  <c r="P264" i="28"/>
  <c r="O264" i="28"/>
  <c r="N264" i="28"/>
  <c r="M264" i="28"/>
  <c r="J264" i="28"/>
  <c r="H264" i="28"/>
  <c r="G264" i="28"/>
  <c r="T251" i="28"/>
  <c r="L251" i="28"/>
  <c r="U251" i="28" s="1"/>
  <c r="K251" i="28"/>
  <c r="I251" i="28"/>
  <c r="T250" i="28"/>
  <c r="L250" i="28"/>
  <c r="K250" i="28"/>
  <c r="I250" i="28"/>
  <c r="T249" i="28"/>
  <c r="L249" i="28"/>
  <c r="Q249" i="28" s="1"/>
  <c r="K249" i="28"/>
  <c r="I249" i="28"/>
  <c r="AA148" i="28"/>
  <c r="Z148" i="28"/>
  <c r="Y148" i="28"/>
  <c r="X148" i="28"/>
  <c r="W148" i="28"/>
  <c r="V148" i="28"/>
  <c r="S148" i="28"/>
  <c r="R148" i="28"/>
  <c r="P148" i="28"/>
  <c r="O148" i="28"/>
  <c r="N148" i="28"/>
  <c r="M148" i="28"/>
  <c r="J148" i="28"/>
  <c r="H148" i="28"/>
  <c r="G148" i="28"/>
  <c r="T247" i="28"/>
  <c r="L247" i="28"/>
  <c r="U247" i="28" s="1"/>
  <c r="K247" i="28"/>
  <c r="I247" i="28"/>
  <c r="T246" i="28"/>
  <c r="L246" i="28"/>
  <c r="Q246" i="28" s="1"/>
  <c r="K246" i="28"/>
  <c r="I246" i="28"/>
  <c r="T245" i="28"/>
  <c r="L245" i="28"/>
  <c r="U245" i="28" s="1"/>
  <c r="K245" i="28"/>
  <c r="I245" i="28"/>
  <c r="AA256" i="28"/>
  <c r="Z256" i="28"/>
  <c r="Y256" i="28"/>
  <c r="X256" i="28"/>
  <c r="W256" i="28"/>
  <c r="V256" i="28"/>
  <c r="S256" i="28"/>
  <c r="R256" i="28"/>
  <c r="P256" i="28"/>
  <c r="O256" i="28"/>
  <c r="N256" i="28"/>
  <c r="M256" i="28"/>
  <c r="J256" i="28"/>
  <c r="H256" i="28"/>
  <c r="G256" i="28"/>
  <c r="T243" i="28"/>
  <c r="L243" i="28"/>
  <c r="K243" i="28"/>
  <c r="I243" i="28"/>
  <c r="T242" i="28"/>
  <c r="L242" i="28"/>
  <c r="Q242" i="28" s="1"/>
  <c r="K242" i="28"/>
  <c r="I242" i="28"/>
  <c r="T241" i="28"/>
  <c r="L241" i="28"/>
  <c r="Q241" i="28" s="1"/>
  <c r="K241" i="28"/>
  <c r="I241" i="28"/>
  <c r="AA260" i="28"/>
  <c r="Z260" i="28"/>
  <c r="Y260" i="28"/>
  <c r="X260" i="28"/>
  <c r="W260" i="28"/>
  <c r="V260" i="28"/>
  <c r="S260" i="28"/>
  <c r="R260" i="28"/>
  <c r="P260" i="28"/>
  <c r="O260" i="28"/>
  <c r="N260" i="28"/>
  <c r="M260" i="28"/>
  <c r="J260" i="28"/>
  <c r="H260" i="28"/>
  <c r="G260" i="28"/>
  <c r="T239" i="28"/>
  <c r="L239" i="28"/>
  <c r="Q239" i="28" s="1"/>
  <c r="K239" i="28"/>
  <c r="I239" i="28"/>
  <c r="T238" i="28"/>
  <c r="L238" i="28"/>
  <c r="Q238" i="28" s="1"/>
  <c r="K238" i="28"/>
  <c r="I238" i="28"/>
  <c r="T237" i="28"/>
  <c r="L237" i="28"/>
  <c r="K237" i="28"/>
  <c r="I237" i="28"/>
  <c r="AA240" i="28"/>
  <c r="Z240" i="28"/>
  <c r="Y240" i="28"/>
  <c r="X240" i="28"/>
  <c r="W240" i="28"/>
  <c r="V240" i="28"/>
  <c r="S240" i="28"/>
  <c r="R240" i="28"/>
  <c r="P240" i="28"/>
  <c r="O240" i="28"/>
  <c r="N240" i="28"/>
  <c r="M240" i="28"/>
  <c r="J240" i="28"/>
  <c r="H240" i="28"/>
  <c r="G240" i="28"/>
  <c r="T235" i="28"/>
  <c r="L235" i="28"/>
  <c r="Q235" i="28" s="1"/>
  <c r="K235" i="28"/>
  <c r="I235" i="28"/>
  <c r="T234" i="28"/>
  <c r="L234" i="28"/>
  <c r="Q234" i="28" s="1"/>
  <c r="K234" i="28"/>
  <c r="I234" i="28"/>
  <c r="T233" i="28"/>
  <c r="L233" i="28"/>
  <c r="U233" i="28" s="1"/>
  <c r="K233" i="28"/>
  <c r="I233" i="28"/>
  <c r="AA248" i="28"/>
  <c r="Z248" i="28"/>
  <c r="Y248" i="28"/>
  <c r="X248" i="28"/>
  <c r="W248" i="28"/>
  <c r="V248" i="28"/>
  <c r="S248" i="28"/>
  <c r="R248" i="28"/>
  <c r="P248" i="28"/>
  <c r="O248" i="28"/>
  <c r="N248" i="28"/>
  <c r="M248" i="28"/>
  <c r="J248" i="28"/>
  <c r="H248" i="28"/>
  <c r="G248" i="28"/>
  <c r="T231" i="28"/>
  <c r="L231" i="28"/>
  <c r="Q231" i="28" s="1"/>
  <c r="K231" i="28"/>
  <c r="I231" i="28"/>
  <c r="T230" i="28"/>
  <c r="L230" i="28"/>
  <c r="U230" i="28" s="1"/>
  <c r="K230" i="28"/>
  <c r="I230" i="28"/>
  <c r="T229" i="28"/>
  <c r="L229" i="28"/>
  <c r="U229" i="28" s="1"/>
  <c r="K229" i="28"/>
  <c r="I229" i="28"/>
  <c r="AA228" i="28"/>
  <c r="Z228" i="28"/>
  <c r="Y228" i="28"/>
  <c r="X228" i="28"/>
  <c r="W228" i="28"/>
  <c r="V228" i="28"/>
  <c r="S228" i="28"/>
  <c r="R228" i="28"/>
  <c r="P228" i="28"/>
  <c r="O228" i="28"/>
  <c r="N228" i="28"/>
  <c r="M228" i="28"/>
  <c r="J228" i="28"/>
  <c r="H228" i="28"/>
  <c r="G228" i="28"/>
  <c r="T227" i="28"/>
  <c r="L227" i="28"/>
  <c r="U227" i="28" s="1"/>
  <c r="K227" i="28"/>
  <c r="I227" i="28"/>
  <c r="T226" i="28"/>
  <c r="L226" i="28"/>
  <c r="U226" i="28" s="1"/>
  <c r="K226" i="28"/>
  <c r="I226" i="28"/>
  <c r="T225" i="28"/>
  <c r="L225" i="28"/>
  <c r="K225" i="28"/>
  <c r="I225" i="28"/>
  <c r="AA204" i="28"/>
  <c r="Z204" i="28"/>
  <c r="Y204" i="28"/>
  <c r="X204" i="28"/>
  <c r="W204" i="28"/>
  <c r="V204" i="28"/>
  <c r="S204" i="28"/>
  <c r="R204" i="28"/>
  <c r="P204" i="28"/>
  <c r="O204" i="28"/>
  <c r="N204" i="28"/>
  <c r="M204" i="28"/>
  <c r="J204" i="28"/>
  <c r="H204" i="28"/>
  <c r="G204" i="28"/>
  <c r="T223" i="28"/>
  <c r="L223" i="28"/>
  <c r="U223" i="28" s="1"/>
  <c r="K223" i="28"/>
  <c r="I223" i="28"/>
  <c r="T222" i="28"/>
  <c r="L222" i="28"/>
  <c r="K222" i="28"/>
  <c r="I222" i="28"/>
  <c r="T221" i="28"/>
  <c r="L221" i="28"/>
  <c r="Q221" i="28" s="1"/>
  <c r="K221" i="28"/>
  <c r="I221" i="28"/>
  <c r="AA164" i="28"/>
  <c r="Z164" i="28"/>
  <c r="Y164" i="28"/>
  <c r="X164" i="28"/>
  <c r="W164" i="28"/>
  <c r="V164" i="28"/>
  <c r="S164" i="28"/>
  <c r="R164" i="28"/>
  <c r="P164" i="28"/>
  <c r="O164" i="28"/>
  <c r="N164" i="28"/>
  <c r="M164" i="28"/>
  <c r="J164" i="28"/>
  <c r="H164" i="28"/>
  <c r="G164" i="28"/>
  <c r="T219" i="28"/>
  <c r="L219" i="28"/>
  <c r="U219" i="28" s="1"/>
  <c r="K219" i="28"/>
  <c r="I219" i="28"/>
  <c r="T218" i="28"/>
  <c r="L218" i="28"/>
  <c r="K218" i="28"/>
  <c r="I218" i="28"/>
  <c r="T217" i="28"/>
  <c r="L217" i="28"/>
  <c r="Q217" i="28" s="1"/>
  <c r="K217" i="28"/>
  <c r="I217" i="28"/>
  <c r="AA208" i="28"/>
  <c r="Z208" i="28"/>
  <c r="Y208" i="28"/>
  <c r="X208" i="28"/>
  <c r="W208" i="28"/>
  <c r="V208" i="28"/>
  <c r="S208" i="28"/>
  <c r="R208" i="28"/>
  <c r="P208" i="28"/>
  <c r="O208" i="28"/>
  <c r="N208" i="28"/>
  <c r="M208" i="28"/>
  <c r="J208" i="28"/>
  <c r="H208" i="28"/>
  <c r="G208" i="28"/>
  <c r="T215" i="28"/>
  <c r="L215" i="28"/>
  <c r="U215" i="28" s="1"/>
  <c r="K215" i="28"/>
  <c r="I215" i="28"/>
  <c r="T214" i="28"/>
  <c r="L214" i="28"/>
  <c r="Q214" i="28" s="1"/>
  <c r="K214" i="28"/>
  <c r="I214" i="28"/>
  <c r="T213" i="28"/>
  <c r="L213" i="28"/>
  <c r="Q213" i="28" s="1"/>
  <c r="K213" i="28"/>
  <c r="I213" i="28"/>
  <c r="AA184" i="28"/>
  <c r="Z184" i="28"/>
  <c r="Y184" i="28"/>
  <c r="X184" i="28"/>
  <c r="W184" i="28"/>
  <c r="V184" i="28"/>
  <c r="S184" i="28"/>
  <c r="R184" i="28"/>
  <c r="P184" i="28"/>
  <c r="O184" i="28"/>
  <c r="N184" i="28"/>
  <c r="M184" i="28"/>
  <c r="J184" i="28"/>
  <c r="H184" i="28"/>
  <c r="G184" i="28"/>
  <c r="T211" i="28"/>
  <c r="L211" i="28"/>
  <c r="K211" i="28"/>
  <c r="I211" i="28"/>
  <c r="T210" i="28"/>
  <c r="L210" i="28"/>
  <c r="Q210" i="28" s="1"/>
  <c r="K210" i="28"/>
  <c r="I210" i="28"/>
  <c r="T209" i="28"/>
  <c r="L209" i="28"/>
  <c r="Q209" i="28" s="1"/>
  <c r="K209" i="28"/>
  <c r="I209" i="28"/>
  <c r="AA188" i="28"/>
  <c r="Z188" i="28"/>
  <c r="Y188" i="28"/>
  <c r="X188" i="28"/>
  <c r="W188" i="28"/>
  <c r="V188" i="28"/>
  <c r="S188" i="28"/>
  <c r="R188" i="28"/>
  <c r="P188" i="28"/>
  <c r="O188" i="28"/>
  <c r="N188" i="28"/>
  <c r="M188" i="28"/>
  <c r="J188" i="28"/>
  <c r="H188" i="28"/>
  <c r="G188" i="28"/>
  <c r="T207" i="28"/>
  <c r="L207" i="28"/>
  <c r="Q207" i="28" s="1"/>
  <c r="K207" i="28"/>
  <c r="I207" i="28"/>
  <c r="T206" i="28"/>
  <c r="L206" i="28"/>
  <c r="U206" i="28" s="1"/>
  <c r="K206" i="28"/>
  <c r="I206" i="28"/>
  <c r="T205" i="28"/>
  <c r="L205" i="28"/>
  <c r="U205" i="28" s="1"/>
  <c r="K205" i="28"/>
  <c r="I205" i="28"/>
  <c r="AA220" i="28"/>
  <c r="Z220" i="28"/>
  <c r="Y220" i="28"/>
  <c r="X220" i="28"/>
  <c r="W220" i="28"/>
  <c r="V220" i="28"/>
  <c r="S220" i="28"/>
  <c r="R220" i="28"/>
  <c r="P220" i="28"/>
  <c r="O220" i="28"/>
  <c r="N220" i="28"/>
  <c r="M220" i="28"/>
  <c r="J220" i="28"/>
  <c r="H220" i="28"/>
  <c r="G220" i="28"/>
  <c r="T203" i="28"/>
  <c r="L203" i="28"/>
  <c r="Q203" i="28" s="1"/>
  <c r="K203" i="28"/>
  <c r="I203" i="28"/>
  <c r="T202" i="28"/>
  <c r="L202" i="28"/>
  <c r="Q202" i="28" s="1"/>
  <c r="K202" i="28"/>
  <c r="I202" i="28"/>
  <c r="T201" i="28"/>
  <c r="L201" i="28"/>
  <c r="U201" i="28" s="1"/>
  <c r="K201" i="28"/>
  <c r="I201" i="28"/>
  <c r="AA232" i="28"/>
  <c r="Z232" i="28"/>
  <c r="Y232" i="28"/>
  <c r="X232" i="28"/>
  <c r="W232" i="28"/>
  <c r="V232" i="28"/>
  <c r="S232" i="28"/>
  <c r="R232" i="28"/>
  <c r="P232" i="28"/>
  <c r="O232" i="28"/>
  <c r="N232" i="28"/>
  <c r="M232" i="28"/>
  <c r="J232" i="28"/>
  <c r="H232" i="28"/>
  <c r="G232" i="28"/>
  <c r="T199" i="28"/>
  <c r="L199" i="28"/>
  <c r="U199" i="28" s="1"/>
  <c r="K199" i="28"/>
  <c r="I199" i="28"/>
  <c r="T198" i="28"/>
  <c r="L198" i="28"/>
  <c r="U198" i="28" s="1"/>
  <c r="K198" i="28"/>
  <c r="I198" i="28"/>
  <c r="T197" i="28"/>
  <c r="L197" i="28"/>
  <c r="U197" i="28" s="1"/>
  <c r="K197" i="28"/>
  <c r="I197" i="28"/>
  <c r="AA160" i="28"/>
  <c r="Z160" i="28"/>
  <c r="Y160" i="28"/>
  <c r="X160" i="28"/>
  <c r="W160" i="28"/>
  <c r="V160" i="28"/>
  <c r="S160" i="28"/>
  <c r="R160" i="28"/>
  <c r="P160" i="28"/>
  <c r="O160" i="28"/>
  <c r="N160" i="28"/>
  <c r="M160" i="28"/>
  <c r="J160" i="28"/>
  <c r="H160" i="28"/>
  <c r="G160" i="28"/>
  <c r="T195" i="28"/>
  <c r="L195" i="28"/>
  <c r="K195" i="28"/>
  <c r="I195" i="28"/>
  <c r="T194" i="28"/>
  <c r="L194" i="28"/>
  <c r="U194" i="28" s="1"/>
  <c r="K194" i="28"/>
  <c r="I194" i="28"/>
  <c r="T193" i="28"/>
  <c r="L193" i="28"/>
  <c r="K193" i="28"/>
  <c r="I193" i="28"/>
  <c r="AA176" i="28"/>
  <c r="Z176" i="28"/>
  <c r="Y176" i="28"/>
  <c r="X176" i="28"/>
  <c r="W176" i="28"/>
  <c r="V176" i="28"/>
  <c r="S176" i="28"/>
  <c r="R176" i="28"/>
  <c r="P176" i="28"/>
  <c r="O176" i="28"/>
  <c r="N176" i="28"/>
  <c r="M176" i="28"/>
  <c r="J176" i="28"/>
  <c r="H176" i="28"/>
  <c r="G176" i="28"/>
  <c r="T191" i="28"/>
  <c r="L191" i="28"/>
  <c r="U191" i="28" s="1"/>
  <c r="K191" i="28"/>
  <c r="I191" i="28"/>
  <c r="T190" i="28"/>
  <c r="L190" i="28"/>
  <c r="K190" i="28"/>
  <c r="I190" i="28"/>
  <c r="T189" i="28"/>
  <c r="L189" i="28"/>
  <c r="Q189" i="28" s="1"/>
  <c r="K189" i="28"/>
  <c r="I189" i="28"/>
  <c r="AA156" i="28"/>
  <c r="Z156" i="28"/>
  <c r="Y156" i="28"/>
  <c r="X156" i="28"/>
  <c r="W156" i="28"/>
  <c r="V156" i="28"/>
  <c r="S156" i="28"/>
  <c r="R156" i="28"/>
  <c r="P156" i="28"/>
  <c r="O156" i="28"/>
  <c r="N156" i="28"/>
  <c r="M156" i="28"/>
  <c r="J156" i="28"/>
  <c r="H156" i="28"/>
  <c r="G156" i="28"/>
  <c r="T187" i="28"/>
  <c r="L187" i="28"/>
  <c r="K187" i="28"/>
  <c r="I187" i="28"/>
  <c r="T186" i="28"/>
  <c r="L186" i="28"/>
  <c r="K186" i="28"/>
  <c r="I186" i="28"/>
  <c r="T185" i="28"/>
  <c r="L185" i="28"/>
  <c r="U185" i="28" s="1"/>
  <c r="K185" i="28"/>
  <c r="I185" i="28"/>
  <c r="AA224" i="28"/>
  <c r="Z224" i="28"/>
  <c r="Y224" i="28"/>
  <c r="X224" i="28"/>
  <c r="W224" i="28"/>
  <c r="V224" i="28"/>
  <c r="S224" i="28"/>
  <c r="R224" i="28"/>
  <c r="P224" i="28"/>
  <c r="O224" i="28"/>
  <c r="N224" i="28"/>
  <c r="M224" i="28"/>
  <c r="J224" i="28"/>
  <c r="H224" i="28"/>
  <c r="G224" i="28"/>
  <c r="T183" i="28"/>
  <c r="L183" i="28"/>
  <c r="U183" i="28" s="1"/>
  <c r="K183" i="28"/>
  <c r="I183" i="28"/>
  <c r="T182" i="28"/>
  <c r="L182" i="28"/>
  <c r="Q182" i="28" s="1"/>
  <c r="K182" i="28"/>
  <c r="I182" i="28"/>
  <c r="T181" i="28"/>
  <c r="L181" i="28"/>
  <c r="Q181" i="28" s="1"/>
  <c r="K181" i="28"/>
  <c r="I181" i="28"/>
  <c r="AA152" i="28"/>
  <c r="Z152" i="28"/>
  <c r="Y152" i="28"/>
  <c r="X152" i="28"/>
  <c r="W152" i="28"/>
  <c r="V152" i="28"/>
  <c r="S152" i="28"/>
  <c r="R152" i="28"/>
  <c r="P152" i="28"/>
  <c r="O152" i="28"/>
  <c r="N152" i="28"/>
  <c r="M152" i="28"/>
  <c r="J152" i="28"/>
  <c r="H152" i="28"/>
  <c r="G152" i="28"/>
  <c r="T179" i="28"/>
  <c r="L179" i="28"/>
  <c r="K179" i="28"/>
  <c r="I179" i="28"/>
  <c r="T178" i="28"/>
  <c r="L178" i="28"/>
  <c r="Q178" i="28" s="1"/>
  <c r="K178" i="28"/>
  <c r="I178" i="28"/>
  <c r="T177" i="28"/>
  <c r="L177" i="28"/>
  <c r="U177" i="28" s="1"/>
  <c r="K177" i="28"/>
  <c r="I177" i="28"/>
  <c r="AA212" i="28"/>
  <c r="Z212" i="28"/>
  <c r="Y212" i="28"/>
  <c r="X212" i="28"/>
  <c r="W212" i="28"/>
  <c r="V212" i="28"/>
  <c r="S212" i="28"/>
  <c r="R212" i="28"/>
  <c r="P212" i="28"/>
  <c r="O212" i="28"/>
  <c r="N212" i="28"/>
  <c r="M212" i="28"/>
  <c r="J212" i="28"/>
  <c r="H212" i="28"/>
  <c r="G212" i="28"/>
  <c r="T175" i="28"/>
  <c r="L175" i="28"/>
  <c r="Q175" i="28" s="1"/>
  <c r="K175" i="28"/>
  <c r="I175" i="28"/>
  <c r="T174" i="28"/>
  <c r="L174" i="28"/>
  <c r="Q174" i="28" s="1"/>
  <c r="K174" i="28"/>
  <c r="I174" i="28"/>
  <c r="T173" i="28"/>
  <c r="L173" i="28"/>
  <c r="U173" i="28" s="1"/>
  <c r="K173" i="28"/>
  <c r="I173" i="28"/>
  <c r="AA200" i="28"/>
  <c r="Z200" i="28"/>
  <c r="Y200" i="28"/>
  <c r="X200" i="28"/>
  <c r="W200" i="28"/>
  <c r="V200" i="28"/>
  <c r="S200" i="28"/>
  <c r="R200" i="28"/>
  <c r="P200" i="28"/>
  <c r="O200" i="28"/>
  <c r="N200" i="28"/>
  <c r="M200" i="28"/>
  <c r="J200" i="28"/>
  <c r="H200" i="28"/>
  <c r="G200" i="28"/>
  <c r="T171" i="28"/>
  <c r="L171" i="28"/>
  <c r="Q171" i="28" s="1"/>
  <c r="K171" i="28"/>
  <c r="I171" i="28"/>
  <c r="T170" i="28"/>
  <c r="L170" i="28"/>
  <c r="U170" i="28" s="1"/>
  <c r="K170" i="28"/>
  <c r="I170" i="28"/>
  <c r="T169" i="28"/>
  <c r="L169" i="28"/>
  <c r="U169" i="28" s="1"/>
  <c r="K169" i="28"/>
  <c r="I169" i="28"/>
  <c r="AA192" i="28"/>
  <c r="Z192" i="28"/>
  <c r="Y192" i="28"/>
  <c r="X192" i="28"/>
  <c r="W192" i="28"/>
  <c r="V192" i="28"/>
  <c r="S192" i="28"/>
  <c r="R192" i="28"/>
  <c r="P192" i="28"/>
  <c r="O192" i="28"/>
  <c r="N192" i="28"/>
  <c r="M192" i="28"/>
  <c r="J192" i="28"/>
  <c r="H192" i="28"/>
  <c r="G192" i="28"/>
  <c r="T167" i="28"/>
  <c r="L167" i="28"/>
  <c r="U167" i="28" s="1"/>
  <c r="K167" i="28"/>
  <c r="I167" i="28"/>
  <c r="T166" i="28"/>
  <c r="L166" i="28"/>
  <c r="U166" i="28" s="1"/>
  <c r="K166" i="28"/>
  <c r="I166" i="28"/>
  <c r="T165" i="28"/>
  <c r="L165" i="28"/>
  <c r="U165" i="28" s="1"/>
  <c r="K165" i="28"/>
  <c r="I165" i="28"/>
  <c r="AA168" i="28"/>
  <c r="Z168" i="28"/>
  <c r="Y168" i="28"/>
  <c r="X168" i="28"/>
  <c r="W168" i="28"/>
  <c r="V168" i="28"/>
  <c r="S168" i="28"/>
  <c r="R168" i="28"/>
  <c r="P168" i="28"/>
  <c r="O168" i="28"/>
  <c r="N168" i="28"/>
  <c r="M168" i="28"/>
  <c r="J168" i="28"/>
  <c r="H168" i="28"/>
  <c r="G168" i="28"/>
  <c r="T163" i="28"/>
  <c r="L163" i="28"/>
  <c r="U163" i="28" s="1"/>
  <c r="K163" i="28"/>
  <c r="I163" i="28"/>
  <c r="T162" i="28"/>
  <c r="L162" i="28"/>
  <c r="U162" i="28" s="1"/>
  <c r="K162" i="28"/>
  <c r="I162" i="28"/>
  <c r="T161" i="28"/>
  <c r="L161" i="28"/>
  <c r="K161" i="28"/>
  <c r="I161" i="28"/>
  <c r="AA244" i="28"/>
  <c r="Z244" i="28"/>
  <c r="Y244" i="28"/>
  <c r="X244" i="28"/>
  <c r="W244" i="28"/>
  <c r="V244" i="28"/>
  <c r="S244" i="28"/>
  <c r="R244" i="28"/>
  <c r="P244" i="28"/>
  <c r="O244" i="28"/>
  <c r="N244" i="28"/>
  <c r="M244" i="28"/>
  <c r="J244" i="28"/>
  <c r="H244" i="28"/>
  <c r="G244" i="28"/>
  <c r="T159" i="28"/>
  <c r="L159" i="28"/>
  <c r="U159" i="28" s="1"/>
  <c r="K159" i="28"/>
  <c r="I159" i="28"/>
  <c r="T158" i="28"/>
  <c r="L158" i="28"/>
  <c r="U158" i="28" s="1"/>
  <c r="K158" i="28"/>
  <c r="I158" i="28"/>
  <c r="T157" i="28"/>
  <c r="L157" i="28"/>
  <c r="Q157" i="28" s="1"/>
  <c r="K157" i="28"/>
  <c r="I157" i="28"/>
  <c r="AA196" i="28"/>
  <c r="Z196" i="28"/>
  <c r="Y196" i="28"/>
  <c r="X196" i="28"/>
  <c r="W196" i="28"/>
  <c r="V196" i="28"/>
  <c r="S196" i="28"/>
  <c r="R196" i="28"/>
  <c r="P196" i="28"/>
  <c r="O196" i="28"/>
  <c r="N196" i="28"/>
  <c r="M196" i="28"/>
  <c r="J196" i="28"/>
  <c r="H196" i="28"/>
  <c r="G196" i="28"/>
  <c r="T155" i="28"/>
  <c r="L155" i="28"/>
  <c r="U155" i="28" s="1"/>
  <c r="K155" i="28"/>
  <c r="I155" i="28"/>
  <c r="T154" i="28"/>
  <c r="L154" i="28"/>
  <c r="K154" i="28"/>
  <c r="I154" i="28"/>
  <c r="T153" i="28"/>
  <c r="L153" i="28"/>
  <c r="Q153" i="28" s="1"/>
  <c r="K153" i="28"/>
  <c r="I153" i="28"/>
  <c r="AA180" i="28"/>
  <c r="Z180" i="28"/>
  <c r="Y180" i="28"/>
  <c r="X180" i="28"/>
  <c r="W180" i="28"/>
  <c r="V180" i="28"/>
  <c r="S180" i="28"/>
  <c r="R180" i="28"/>
  <c r="P180" i="28"/>
  <c r="O180" i="28"/>
  <c r="N180" i="28"/>
  <c r="M180" i="28"/>
  <c r="J180" i="28"/>
  <c r="H180" i="28"/>
  <c r="G180" i="28"/>
  <c r="T151" i="28"/>
  <c r="L151" i="28"/>
  <c r="U151" i="28" s="1"/>
  <c r="K151" i="28"/>
  <c r="I151" i="28"/>
  <c r="T150" i="28"/>
  <c r="L150" i="28"/>
  <c r="Q150" i="28" s="1"/>
  <c r="K150" i="28"/>
  <c r="I150" i="28"/>
  <c r="T149" i="28"/>
  <c r="L149" i="28"/>
  <c r="U149" i="28" s="1"/>
  <c r="K149" i="28"/>
  <c r="I149" i="28"/>
  <c r="AA172" i="28"/>
  <c r="Z172" i="28"/>
  <c r="Y172" i="28"/>
  <c r="X172" i="28"/>
  <c r="W172" i="28"/>
  <c r="V172" i="28"/>
  <c r="S172" i="28"/>
  <c r="R172" i="28"/>
  <c r="P172" i="28"/>
  <c r="O172" i="28"/>
  <c r="N172" i="28"/>
  <c r="M172" i="28"/>
  <c r="J172" i="28"/>
  <c r="H172" i="28"/>
  <c r="G172" i="28"/>
  <c r="T147" i="28"/>
  <c r="L147" i="28"/>
  <c r="K147" i="28"/>
  <c r="I147" i="28"/>
  <c r="T146" i="28"/>
  <c r="L146" i="28"/>
  <c r="U146" i="28" s="1"/>
  <c r="K146" i="28"/>
  <c r="I146" i="28"/>
  <c r="T145" i="28"/>
  <c r="L145" i="28"/>
  <c r="U145" i="28" s="1"/>
  <c r="K145" i="28"/>
  <c r="I145" i="28"/>
  <c r="AA144" i="28"/>
  <c r="Z144" i="28"/>
  <c r="Y144" i="28"/>
  <c r="X144" i="28"/>
  <c r="W144" i="28"/>
  <c r="V144" i="28"/>
  <c r="S144" i="28"/>
  <c r="R144" i="28"/>
  <c r="P144" i="28"/>
  <c r="O144" i="28"/>
  <c r="N144" i="28"/>
  <c r="M144" i="28"/>
  <c r="J144" i="28"/>
  <c r="H144" i="28"/>
  <c r="G144" i="28"/>
  <c r="T122" i="28"/>
  <c r="L122" i="28"/>
  <c r="U122" i="28" s="1"/>
  <c r="K122" i="28"/>
  <c r="I122" i="28"/>
  <c r="T121" i="28"/>
  <c r="L121" i="28"/>
  <c r="K121" i="28"/>
  <c r="I121" i="28"/>
  <c r="T120" i="28"/>
  <c r="L120" i="28"/>
  <c r="Q120" i="28" s="1"/>
  <c r="K120" i="28"/>
  <c r="I120" i="28"/>
  <c r="Y131" i="28"/>
  <c r="X131" i="28"/>
  <c r="W131" i="28"/>
  <c r="V131" i="28"/>
  <c r="S131" i="28"/>
  <c r="R131" i="28"/>
  <c r="P131" i="28"/>
  <c r="O131" i="28"/>
  <c r="N131" i="28"/>
  <c r="M131" i="28"/>
  <c r="J131" i="28"/>
  <c r="H131" i="28"/>
  <c r="G131" i="28"/>
  <c r="T118" i="28"/>
  <c r="L118" i="28"/>
  <c r="U118" i="28" s="1"/>
  <c r="K118" i="28"/>
  <c r="I118" i="28"/>
  <c r="T117" i="28"/>
  <c r="L117" i="28"/>
  <c r="Q117" i="28" s="1"/>
  <c r="K117" i="28"/>
  <c r="I117" i="28"/>
  <c r="T116" i="28"/>
  <c r="L116" i="28"/>
  <c r="K116" i="28"/>
  <c r="I116" i="28"/>
  <c r="Y127" i="28"/>
  <c r="X127" i="28"/>
  <c r="W127" i="28"/>
  <c r="V127" i="28"/>
  <c r="S127" i="28"/>
  <c r="R127" i="28"/>
  <c r="P127" i="28"/>
  <c r="O127" i="28"/>
  <c r="N127" i="28"/>
  <c r="M127" i="28"/>
  <c r="J127" i="28"/>
  <c r="H127" i="28"/>
  <c r="G127" i="28"/>
  <c r="T114" i="28"/>
  <c r="L114" i="28"/>
  <c r="Q114" i="28" s="1"/>
  <c r="K114" i="28"/>
  <c r="I114" i="28"/>
  <c r="T113" i="28"/>
  <c r="L113" i="28"/>
  <c r="Q113" i="28" s="1"/>
  <c r="K113" i="28"/>
  <c r="I113" i="28"/>
  <c r="T112" i="28"/>
  <c r="L112" i="28"/>
  <c r="U112" i="28" s="1"/>
  <c r="K112" i="28"/>
  <c r="I112" i="28"/>
  <c r="Y123" i="28"/>
  <c r="X123" i="28"/>
  <c r="W123" i="28"/>
  <c r="V123" i="28"/>
  <c r="S123" i="28"/>
  <c r="R123" i="28"/>
  <c r="P123" i="28"/>
  <c r="O123" i="28"/>
  <c r="N123" i="28"/>
  <c r="M123" i="28"/>
  <c r="J123" i="28"/>
  <c r="H123" i="28"/>
  <c r="G123" i="28"/>
  <c r="T110" i="28"/>
  <c r="L110" i="28"/>
  <c r="U110" i="28" s="1"/>
  <c r="K110" i="28"/>
  <c r="I110" i="28"/>
  <c r="T109" i="28"/>
  <c r="L109" i="28"/>
  <c r="Q109" i="28" s="1"/>
  <c r="K109" i="28"/>
  <c r="I109" i="28"/>
  <c r="Y7" i="28"/>
  <c r="X7" i="28"/>
  <c r="W7" i="28"/>
  <c r="V7" i="28"/>
  <c r="S7" i="28"/>
  <c r="R7" i="28"/>
  <c r="P7" i="28"/>
  <c r="O7" i="28"/>
  <c r="N7" i="28"/>
  <c r="M7" i="28"/>
  <c r="J7" i="28"/>
  <c r="H7" i="28"/>
  <c r="G7" i="28"/>
  <c r="T106" i="28"/>
  <c r="L106" i="28"/>
  <c r="Q106" i="28" s="1"/>
  <c r="K106" i="28"/>
  <c r="I106" i="28"/>
  <c r="T105" i="28"/>
  <c r="L105" i="28"/>
  <c r="U105" i="28" s="1"/>
  <c r="K105" i="28"/>
  <c r="I105" i="28"/>
  <c r="T104" i="28"/>
  <c r="L104" i="28"/>
  <c r="Q104" i="28" s="1"/>
  <c r="K104" i="28"/>
  <c r="I104" i="28"/>
  <c r="Y115" i="28"/>
  <c r="X115" i="28"/>
  <c r="W115" i="28"/>
  <c r="V115" i="28"/>
  <c r="S115" i="28"/>
  <c r="R115" i="28"/>
  <c r="P115" i="28"/>
  <c r="O115" i="28"/>
  <c r="N115" i="28"/>
  <c r="M115" i="28"/>
  <c r="J115" i="28"/>
  <c r="H115" i="28"/>
  <c r="G115" i="28"/>
  <c r="T102" i="28"/>
  <c r="L102" i="28"/>
  <c r="K102" i="28"/>
  <c r="I102" i="28"/>
  <c r="T101" i="28"/>
  <c r="L101" i="28"/>
  <c r="Q101" i="28" s="1"/>
  <c r="K101" i="28"/>
  <c r="I101" i="28"/>
  <c r="T100" i="28"/>
  <c r="L100" i="28"/>
  <c r="Q100" i="28" s="1"/>
  <c r="K100" i="28"/>
  <c r="I100" i="28"/>
  <c r="Y119" i="28"/>
  <c r="X119" i="28"/>
  <c r="W119" i="28"/>
  <c r="V119" i="28"/>
  <c r="S119" i="28"/>
  <c r="R119" i="28"/>
  <c r="P119" i="28"/>
  <c r="O119" i="28"/>
  <c r="N119" i="28"/>
  <c r="M119" i="28"/>
  <c r="J119" i="28"/>
  <c r="H119" i="28"/>
  <c r="G119" i="28"/>
  <c r="T98" i="28"/>
  <c r="L98" i="28"/>
  <c r="Q98" i="28" s="1"/>
  <c r="K98" i="28"/>
  <c r="I98" i="28"/>
  <c r="T97" i="28"/>
  <c r="L97" i="28"/>
  <c r="Q97" i="28" s="1"/>
  <c r="K97" i="28"/>
  <c r="I97" i="28"/>
  <c r="T96" i="28"/>
  <c r="L96" i="28"/>
  <c r="U96" i="28" s="1"/>
  <c r="K96" i="28"/>
  <c r="I96" i="28"/>
  <c r="Y99" i="28"/>
  <c r="X99" i="28"/>
  <c r="W99" i="28"/>
  <c r="V99" i="28"/>
  <c r="S99" i="28"/>
  <c r="R99" i="28"/>
  <c r="P99" i="28"/>
  <c r="O99" i="28"/>
  <c r="N99" i="28"/>
  <c r="M99" i="28"/>
  <c r="J99" i="28"/>
  <c r="H99" i="28"/>
  <c r="G99" i="28"/>
  <c r="T94" i="28"/>
  <c r="L94" i="28"/>
  <c r="Q94" i="28" s="1"/>
  <c r="K94" i="28"/>
  <c r="I94" i="28"/>
  <c r="T93" i="28"/>
  <c r="L93" i="28"/>
  <c r="U93" i="28" s="1"/>
  <c r="K93" i="28"/>
  <c r="I93" i="28"/>
  <c r="T92" i="28"/>
  <c r="L92" i="28"/>
  <c r="U92" i="28" s="1"/>
  <c r="K92" i="28"/>
  <c r="I92" i="28"/>
  <c r="Y107" i="28"/>
  <c r="X107" i="28"/>
  <c r="W107" i="28"/>
  <c r="V107" i="28"/>
  <c r="S107" i="28"/>
  <c r="R107" i="28"/>
  <c r="P107" i="28"/>
  <c r="O107" i="28"/>
  <c r="N107" i="28"/>
  <c r="M107" i="28"/>
  <c r="J107" i="28"/>
  <c r="H107" i="28"/>
  <c r="G107" i="28"/>
  <c r="T90" i="28"/>
  <c r="L90" i="28"/>
  <c r="U90" i="28" s="1"/>
  <c r="K90" i="28"/>
  <c r="I90" i="28"/>
  <c r="T89" i="28"/>
  <c r="L89" i="28"/>
  <c r="U89" i="28" s="1"/>
  <c r="K89" i="28"/>
  <c r="I89" i="28"/>
  <c r="T88" i="28"/>
  <c r="L88" i="28"/>
  <c r="Q88" i="28" s="1"/>
  <c r="K88" i="28"/>
  <c r="I88" i="28"/>
  <c r="Y87" i="28"/>
  <c r="X87" i="28"/>
  <c r="W87" i="28"/>
  <c r="V87" i="28"/>
  <c r="S87" i="28"/>
  <c r="R87" i="28"/>
  <c r="P87" i="28"/>
  <c r="O87" i="28"/>
  <c r="N87" i="28"/>
  <c r="M87" i="28"/>
  <c r="J87" i="28"/>
  <c r="H87" i="28"/>
  <c r="G87" i="28"/>
  <c r="T86" i="28"/>
  <c r="L86" i="28"/>
  <c r="U86" i="28" s="1"/>
  <c r="K86" i="28"/>
  <c r="I86" i="28"/>
  <c r="T85" i="28"/>
  <c r="L85" i="28"/>
  <c r="Q85" i="28" s="1"/>
  <c r="K85" i="28"/>
  <c r="I85" i="28"/>
  <c r="T84" i="28"/>
  <c r="L84" i="28"/>
  <c r="Q84" i="28" s="1"/>
  <c r="K84" i="28"/>
  <c r="I84" i="28"/>
  <c r="Y63" i="28"/>
  <c r="X63" i="28"/>
  <c r="W63" i="28"/>
  <c r="V63" i="28"/>
  <c r="S63" i="28"/>
  <c r="R63" i="28"/>
  <c r="P63" i="28"/>
  <c r="O63" i="28"/>
  <c r="N63" i="28"/>
  <c r="M63" i="28"/>
  <c r="J63" i="28"/>
  <c r="H63" i="28"/>
  <c r="G63" i="28"/>
  <c r="T82" i="28"/>
  <c r="L82" i="28"/>
  <c r="Q82" i="28" s="1"/>
  <c r="K82" i="28"/>
  <c r="I82" i="28"/>
  <c r="T81" i="28"/>
  <c r="L81" i="28"/>
  <c r="U81" i="28" s="1"/>
  <c r="K81" i="28"/>
  <c r="I81" i="28"/>
  <c r="T80" i="28"/>
  <c r="L80" i="28"/>
  <c r="K80" i="28"/>
  <c r="I80" i="28"/>
  <c r="Y23" i="28"/>
  <c r="X23" i="28"/>
  <c r="W23" i="28"/>
  <c r="V23" i="28"/>
  <c r="S23" i="28"/>
  <c r="R23" i="28"/>
  <c r="P23" i="28"/>
  <c r="O23" i="28"/>
  <c r="N23" i="28"/>
  <c r="M23" i="28"/>
  <c r="J23" i="28"/>
  <c r="H23" i="28"/>
  <c r="G23" i="28"/>
  <c r="T78" i="28"/>
  <c r="L78" i="28"/>
  <c r="Q78" i="28" s="1"/>
  <c r="K78" i="28"/>
  <c r="I78" i="28"/>
  <c r="T77" i="28"/>
  <c r="L77" i="28"/>
  <c r="U77" i="28" s="1"/>
  <c r="K77" i="28"/>
  <c r="I77" i="28"/>
  <c r="T76" i="28"/>
  <c r="L76" i="28"/>
  <c r="U76" i="28" s="1"/>
  <c r="K76" i="28"/>
  <c r="I76" i="28"/>
  <c r="Y67" i="28"/>
  <c r="X67" i="28"/>
  <c r="W67" i="28"/>
  <c r="V67" i="28"/>
  <c r="S67" i="28"/>
  <c r="R67" i="28"/>
  <c r="P67" i="28"/>
  <c r="O67" i="28"/>
  <c r="N67" i="28"/>
  <c r="M67" i="28"/>
  <c r="J67" i="28"/>
  <c r="H67" i="28"/>
  <c r="G67" i="28"/>
  <c r="T74" i="28"/>
  <c r="L74" i="28"/>
  <c r="Q74" i="28" s="1"/>
  <c r="K74" i="28"/>
  <c r="I74" i="28"/>
  <c r="T73" i="28"/>
  <c r="L73" i="28"/>
  <c r="U73" i="28" s="1"/>
  <c r="K73" i="28"/>
  <c r="I73" i="28"/>
  <c r="T72" i="28"/>
  <c r="L72" i="28"/>
  <c r="Q72" i="28" s="1"/>
  <c r="K72" i="28"/>
  <c r="I72" i="28"/>
  <c r="Y43" i="28"/>
  <c r="X43" i="28"/>
  <c r="W43" i="28"/>
  <c r="V43" i="28"/>
  <c r="S43" i="28"/>
  <c r="R43" i="28"/>
  <c r="P43" i="28"/>
  <c r="O43" i="28"/>
  <c r="N43" i="28"/>
  <c r="M43" i="28"/>
  <c r="J43" i="28"/>
  <c r="H43" i="28"/>
  <c r="G43" i="28"/>
  <c r="T70" i="28"/>
  <c r="L70" i="28"/>
  <c r="U70" i="28" s="1"/>
  <c r="K70" i="28"/>
  <c r="I70" i="28"/>
  <c r="T69" i="28"/>
  <c r="L69" i="28"/>
  <c r="U69" i="28" s="1"/>
  <c r="K69" i="28"/>
  <c r="I69" i="28"/>
  <c r="T68" i="28"/>
  <c r="L68" i="28"/>
  <c r="U68" i="28" s="1"/>
  <c r="K68" i="28"/>
  <c r="I68" i="28"/>
  <c r="Y47" i="28"/>
  <c r="X47" i="28"/>
  <c r="W47" i="28"/>
  <c r="V47" i="28"/>
  <c r="S47" i="28"/>
  <c r="R47" i="28"/>
  <c r="P47" i="28"/>
  <c r="O47" i="28"/>
  <c r="N47" i="28"/>
  <c r="M47" i="28"/>
  <c r="J47" i="28"/>
  <c r="H47" i="28"/>
  <c r="G47" i="28"/>
  <c r="T66" i="28"/>
  <c r="L66" i="28"/>
  <c r="Q66" i="28" s="1"/>
  <c r="K66" i="28"/>
  <c r="I66" i="28"/>
  <c r="T65" i="28"/>
  <c r="L65" i="28"/>
  <c r="Q65" i="28" s="1"/>
  <c r="K65" i="28"/>
  <c r="I65" i="28"/>
  <c r="T64" i="28"/>
  <c r="L64" i="28"/>
  <c r="Q64" i="28" s="1"/>
  <c r="K64" i="28"/>
  <c r="I64" i="28"/>
  <c r="Y79" i="28"/>
  <c r="X79" i="28"/>
  <c r="W79" i="28"/>
  <c r="V79" i="28"/>
  <c r="S79" i="28"/>
  <c r="R79" i="28"/>
  <c r="P79" i="28"/>
  <c r="O79" i="28"/>
  <c r="N79" i="28"/>
  <c r="M79" i="28"/>
  <c r="J79" i="28"/>
  <c r="H79" i="28"/>
  <c r="G79" i="28"/>
  <c r="T62" i="28"/>
  <c r="L62" i="28"/>
  <c r="U62" i="28" s="1"/>
  <c r="K62" i="28"/>
  <c r="I62" i="28"/>
  <c r="T61" i="28"/>
  <c r="L61" i="28"/>
  <c r="U61" i="28" s="1"/>
  <c r="K61" i="28"/>
  <c r="I61" i="28"/>
  <c r="T60" i="28"/>
  <c r="L60" i="28"/>
  <c r="U60" i="28" s="1"/>
  <c r="K60" i="28"/>
  <c r="I60" i="28"/>
  <c r="Y91" i="28"/>
  <c r="X91" i="28"/>
  <c r="W91" i="28"/>
  <c r="V91" i="28"/>
  <c r="S91" i="28"/>
  <c r="R91" i="28"/>
  <c r="P91" i="28"/>
  <c r="O91" i="28"/>
  <c r="N91" i="28"/>
  <c r="M91" i="28"/>
  <c r="J91" i="28"/>
  <c r="H91" i="28"/>
  <c r="G91" i="28"/>
  <c r="T58" i="28"/>
  <c r="L58" i="28"/>
  <c r="K58" i="28"/>
  <c r="I58" i="28"/>
  <c r="T57" i="28"/>
  <c r="L57" i="28"/>
  <c r="Q57" i="28" s="1"/>
  <c r="K57" i="28"/>
  <c r="I57" i="28"/>
  <c r="T56" i="28"/>
  <c r="L56" i="28"/>
  <c r="U56" i="28" s="1"/>
  <c r="K56" i="28"/>
  <c r="I56" i="28"/>
  <c r="Y19" i="28"/>
  <c r="X19" i="28"/>
  <c r="W19" i="28"/>
  <c r="V19" i="28"/>
  <c r="S19" i="28"/>
  <c r="R19" i="28"/>
  <c r="P19" i="28"/>
  <c r="O19" i="28"/>
  <c r="N19" i="28"/>
  <c r="M19" i="28"/>
  <c r="J19" i="28"/>
  <c r="H19" i="28"/>
  <c r="G19" i="28"/>
  <c r="T54" i="28"/>
  <c r="L54" i="28"/>
  <c r="Q54" i="28" s="1"/>
  <c r="K54" i="28"/>
  <c r="I54" i="28"/>
  <c r="T53" i="28"/>
  <c r="L53" i="28"/>
  <c r="Q53" i="28" s="1"/>
  <c r="K53" i="28"/>
  <c r="I53" i="28"/>
  <c r="T52" i="28"/>
  <c r="L52" i="28"/>
  <c r="U52" i="28" s="1"/>
  <c r="K52" i="28"/>
  <c r="I52" i="28"/>
  <c r="Y35" i="28"/>
  <c r="X35" i="28"/>
  <c r="W35" i="28"/>
  <c r="V35" i="28"/>
  <c r="S35" i="28"/>
  <c r="R35" i="28"/>
  <c r="P35" i="28"/>
  <c r="O35" i="28"/>
  <c r="N35" i="28"/>
  <c r="M35" i="28"/>
  <c r="J35" i="28"/>
  <c r="H35" i="28"/>
  <c r="G35" i="28"/>
  <c r="T50" i="28"/>
  <c r="L50" i="28"/>
  <c r="U50" i="28" s="1"/>
  <c r="K50" i="28"/>
  <c r="I50" i="28"/>
  <c r="T49" i="28"/>
  <c r="L49" i="28"/>
  <c r="U49" i="28" s="1"/>
  <c r="K49" i="28"/>
  <c r="I49" i="28"/>
  <c r="T48" i="28"/>
  <c r="L48" i="28"/>
  <c r="K48" i="28"/>
  <c r="I48" i="28"/>
  <c r="Y15" i="28"/>
  <c r="X15" i="28"/>
  <c r="W15" i="28"/>
  <c r="V15" i="28"/>
  <c r="S15" i="28"/>
  <c r="R15" i="28"/>
  <c r="P15" i="28"/>
  <c r="O15" i="28"/>
  <c r="N15" i="28"/>
  <c r="M15" i="28"/>
  <c r="J15" i="28"/>
  <c r="H15" i="28"/>
  <c r="G15" i="28"/>
  <c r="T46" i="28"/>
  <c r="L46" i="28"/>
  <c r="U46" i="28" s="1"/>
  <c r="K46" i="28"/>
  <c r="I46" i="28"/>
  <c r="T45" i="28"/>
  <c r="L45" i="28"/>
  <c r="K45" i="28"/>
  <c r="I45" i="28"/>
  <c r="T44" i="28"/>
  <c r="L44" i="28"/>
  <c r="Q44" i="28" s="1"/>
  <c r="K44" i="28"/>
  <c r="I44" i="28"/>
  <c r="Y83" i="28"/>
  <c r="X83" i="28"/>
  <c r="W83" i="28"/>
  <c r="V83" i="28"/>
  <c r="S83" i="28"/>
  <c r="R83" i="28"/>
  <c r="P83" i="28"/>
  <c r="O83" i="28"/>
  <c r="N83" i="28"/>
  <c r="M83" i="28"/>
  <c r="J83" i="28"/>
  <c r="H83" i="28"/>
  <c r="G83" i="28"/>
  <c r="T42" i="28"/>
  <c r="L42" i="28"/>
  <c r="K42" i="28"/>
  <c r="I42" i="28"/>
  <c r="T41" i="28"/>
  <c r="L41" i="28"/>
  <c r="Q41" i="28" s="1"/>
  <c r="K41" i="28"/>
  <c r="I41" i="28"/>
  <c r="T40" i="28"/>
  <c r="L40" i="28"/>
  <c r="U40" i="28" s="1"/>
  <c r="K40" i="28"/>
  <c r="I40" i="28"/>
  <c r="Y11" i="28"/>
  <c r="X11" i="28"/>
  <c r="W11" i="28"/>
  <c r="V11" i="28"/>
  <c r="S11" i="28"/>
  <c r="R11" i="28"/>
  <c r="P11" i="28"/>
  <c r="O11" i="28"/>
  <c r="N11" i="28"/>
  <c r="M11" i="28"/>
  <c r="J11" i="28"/>
  <c r="H11" i="28"/>
  <c r="G11" i="28"/>
  <c r="T38" i="28"/>
  <c r="L38" i="28"/>
  <c r="Q38" i="28" s="1"/>
  <c r="K38" i="28"/>
  <c r="I38" i="28"/>
  <c r="T37" i="28"/>
  <c r="L37" i="28"/>
  <c r="Q37" i="28" s="1"/>
  <c r="K37" i="28"/>
  <c r="I37" i="28"/>
  <c r="T36" i="28"/>
  <c r="L36" i="28"/>
  <c r="U36" i="28" s="1"/>
  <c r="K36" i="28"/>
  <c r="I36" i="28"/>
  <c r="Y71" i="28"/>
  <c r="X71" i="28"/>
  <c r="W71" i="28"/>
  <c r="V71" i="28"/>
  <c r="S71" i="28"/>
  <c r="R71" i="28"/>
  <c r="P71" i="28"/>
  <c r="O71" i="28"/>
  <c r="N71" i="28"/>
  <c r="M71" i="28"/>
  <c r="J71" i="28"/>
  <c r="H71" i="28"/>
  <c r="G71" i="28"/>
  <c r="T34" i="28"/>
  <c r="L34" i="28"/>
  <c r="U34" i="28" s="1"/>
  <c r="K34" i="28"/>
  <c r="I34" i="28"/>
  <c r="T33" i="28"/>
  <c r="L33" i="28"/>
  <c r="U33" i="28" s="1"/>
  <c r="K33" i="28"/>
  <c r="I33" i="28"/>
  <c r="T32" i="28"/>
  <c r="L32" i="28"/>
  <c r="K32" i="28"/>
  <c r="I32" i="28"/>
  <c r="Y59" i="28"/>
  <c r="X59" i="28"/>
  <c r="W59" i="28"/>
  <c r="V59" i="28"/>
  <c r="S59" i="28"/>
  <c r="R59" i="28"/>
  <c r="P59" i="28"/>
  <c r="O59" i="28"/>
  <c r="N59" i="28"/>
  <c r="M59" i="28"/>
  <c r="J59" i="28"/>
  <c r="H59" i="28"/>
  <c r="G59" i="28"/>
  <c r="T30" i="28"/>
  <c r="L30" i="28"/>
  <c r="U30" i="28" s="1"/>
  <c r="K30" i="28"/>
  <c r="I30" i="28"/>
  <c r="T29" i="28"/>
  <c r="L29" i="28"/>
  <c r="K29" i="28"/>
  <c r="I29" i="28"/>
  <c r="T28" i="28"/>
  <c r="L28" i="28"/>
  <c r="Q28" i="28" s="1"/>
  <c r="K28" i="28"/>
  <c r="I28" i="28"/>
  <c r="Y51" i="28"/>
  <c r="X51" i="28"/>
  <c r="W51" i="28"/>
  <c r="V51" i="28"/>
  <c r="S51" i="28"/>
  <c r="R51" i="28"/>
  <c r="P51" i="28"/>
  <c r="O51" i="28"/>
  <c r="N51" i="28"/>
  <c r="M51" i="28"/>
  <c r="J51" i="28"/>
  <c r="H51" i="28"/>
  <c r="G51" i="28"/>
  <c r="T26" i="28"/>
  <c r="L26" i="28"/>
  <c r="K26" i="28"/>
  <c r="I26" i="28"/>
  <c r="T25" i="28"/>
  <c r="L25" i="28"/>
  <c r="Q25" i="28" s="1"/>
  <c r="K25" i="28"/>
  <c r="I25" i="28"/>
  <c r="T24" i="28"/>
  <c r="L24" i="28"/>
  <c r="U24" i="28" s="1"/>
  <c r="K24" i="28"/>
  <c r="I24" i="28"/>
  <c r="Y27" i="28"/>
  <c r="X27" i="28"/>
  <c r="W27" i="28"/>
  <c r="V27" i="28"/>
  <c r="S27" i="28"/>
  <c r="R27" i="28"/>
  <c r="P27" i="28"/>
  <c r="O27" i="28"/>
  <c r="N27" i="28"/>
  <c r="M27" i="28"/>
  <c r="J27" i="28"/>
  <c r="H27" i="28"/>
  <c r="G27" i="28"/>
  <c r="T22" i="28"/>
  <c r="L22" i="28"/>
  <c r="Q22" i="28" s="1"/>
  <c r="K22" i="28"/>
  <c r="I22" i="28"/>
  <c r="T21" i="28"/>
  <c r="L21" i="28"/>
  <c r="U21" i="28" s="1"/>
  <c r="K21" i="28"/>
  <c r="I21" i="28"/>
  <c r="T20" i="28"/>
  <c r="L20" i="28"/>
  <c r="U20" i="28" s="1"/>
  <c r="K20" i="28"/>
  <c r="I20" i="28"/>
  <c r="Y103" i="28"/>
  <c r="X103" i="28"/>
  <c r="W103" i="28"/>
  <c r="V103" i="28"/>
  <c r="S103" i="28"/>
  <c r="R103" i="28"/>
  <c r="P103" i="28"/>
  <c r="O103" i="28"/>
  <c r="N103" i="28"/>
  <c r="M103" i="28"/>
  <c r="J103" i="28"/>
  <c r="H103" i="28"/>
  <c r="G103" i="28"/>
  <c r="T18" i="28"/>
  <c r="L18" i="28"/>
  <c r="U18" i="28" s="1"/>
  <c r="K18" i="28"/>
  <c r="I18" i="28"/>
  <c r="T17" i="28"/>
  <c r="L17" i="28"/>
  <c r="U17" i="28" s="1"/>
  <c r="K17" i="28"/>
  <c r="I17" i="28"/>
  <c r="T16" i="28"/>
  <c r="L16" i="28"/>
  <c r="K16" i="28"/>
  <c r="I16" i="28"/>
  <c r="Y55" i="28"/>
  <c r="X55" i="28"/>
  <c r="W55" i="28"/>
  <c r="V55" i="28"/>
  <c r="S55" i="28"/>
  <c r="R55" i="28"/>
  <c r="P55" i="28"/>
  <c r="O55" i="28"/>
  <c r="N55" i="28"/>
  <c r="M55" i="28"/>
  <c r="J55" i="28"/>
  <c r="H55" i="28"/>
  <c r="G55" i="28"/>
  <c r="T14" i="28"/>
  <c r="L14" i="28"/>
  <c r="U14" i="28" s="1"/>
  <c r="K14" i="28"/>
  <c r="I14" i="28"/>
  <c r="T13" i="28"/>
  <c r="L13" i="28"/>
  <c r="K13" i="28"/>
  <c r="I13" i="28"/>
  <c r="T12" i="28"/>
  <c r="L12" i="28"/>
  <c r="Q12" i="28" s="1"/>
  <c r="K12" i="28"/>
  <c r="I12" i="28"/>
  <c r="Y39" i="28"/>
  <c r="X39" i="28"/>
  <c r="W39" i="28"/>
  <c r="V39" i="28"/>
  <c r="S39" i="28"/>
  <c r="R39" i="28"/>
  <c r="P39" i="28"/>
  <c r="O39" i="28"/>
  <c r="N39" i="28"/>
  <c r="M39" i="28"/>
  <c r="J39" i="28"/>
  <c r="H39" i="28"/>
  <c r="G39" i="28"/>
  <c r="T10" i="28"/>
  <c r="L10" i="28"/>
  <c r="K10" i="28"/>
  <c r="I10" i="28"/>
  <c r="T9" i="28"/>
  <c r="L9" i="28"/>
  <c r="Q9" i="28" s="1"/>
  <c r="K9" i="28"/>
  <c r="I9" i="28"/>
  <c r="T8" i="28"/>
  <c r="L8" i="28"/>
  <c r="Q8" i="28" s="1"/>
  <c r="K8" i="28"/>
  <c r="I8" i="28"/>
  <c r="Y31" i="28"/>
  <c r="X31" i="28"/>
  <c r="W31" i="28"/>
  <c r="V31" i="28"/>
  <c r="S31" i="28"/>
  <c r="R31" i="28"/>
  <c r="O31" i="28"/>
  <c r="N31" i="28"/>
  <c r="M31" i="28"/>
  <c r="J31" i="28"/>
  <c r="H31" i="28"/>
  <c r="G31" i="28"/>
  <c r="T6" i="28"/>
  <c r="L6" i="28"/>
  <c r="Q6" i="28" s="1"/>
  <c r="K6" i="28"/>
  <c r="I6" i="28"/>
  <c r="T5" i="28"/>
  <c r="L5" i="28"/>
  <c r="U5" i="28" s="1"/>
  <c r="K5" i="28"/>
  <c r="I5" i="28"/>
  <c r="T4" i="28"/>
  <c r="L4" i="28"/>
  <c r="U4" i="28" s="1"/>
  <c r="K4" i="28"/>
  <c r="I4" i="28"/>
  <c r="AD3" i="28"/>
  <c r="AB3" i="28"/>
  <c r="Y3" i="28"/>
  <c r="X3" i="28"/>
  <c r="W3" i="28"/>
  <c r="V3" i="28"/>
  <c r="S3" i="28"/>
  <c r="R3" i="28"/>
  <c r="P3" i="28"/>
  <c r="O3" i="28"/>
  <c r="N3" i="28"/>
  <c r="M3" i="28"/>
  <c r="J3" i="28"/>
  <c r="H3" i="28"/>
  <c r="G3" i="28"/>
  <c r="T234" i="29"/>
  <c r="L234" i="29"/>
  <c r="K234" i="29"/>
  <c r="I234" i="29"/>
  <c r="T233" i="29"/>
  <c r="L233" i="29"/>
  <c r="U233" i="29" s="1"/>
  <c r="K233" i="29"/>
  <c r="I233" i="29"/>
  <c r="T232" i="29"/>
  <c r="L232" i="29"/>
  <c r="Q232" i="29" s="1"/>
  <c r="K232" i="29"/>
  <c r="I232" i="29"/>
  <c r="AA175" i="29"/>
  <c r="Z175" i="29"/>
  <c r="Y175" i="29"/>
  <c r="X175" i="29"/>
  <c r="W175" i="29"/>
  <c r="V175" i="29"/>
  <c r="S175" i="29"/>
  <c r="R175" i="29"/>
  <c r="P175" i="29"/>
  <c r="O175" i="29"/>
  <c r="N175" i="29"/>
  <c r="M175" i="29"/>
  <c r="J175" i="29"/>
  <c r="H175" i="29"/>
  <c r="G175" i="29"/>
  <c r="T230" i="29"/>
  <c r="L230" i="29"/>
  <c r="U230" i="29" s="1"/>
  <c r="K230" i="29"/>
  <c r="I230" i="29"/>
  <c r="T229" i="29"/>
  <c r="L229" i="29"/>
  <c r="K229" i="29"/>
  <c r="I229" i="29"/>
  <c r="T228" i="29"/>
  <c r="L228" i="29"/>
  <c r="Q228" i="29" s="1"/>
  <c r="K228" i="29"/>
  <c r="I228" i="29"/>
  <c r="AA187" i="29"/>
  <c r="Z187" i="29"/>
  <c r="Y187" i="29"/>
  <c r="X187" i="29"/>
  <c r="W187" i="29"/>
  <c r="V187" i="29"/>
  <c r="S187" i="29"/>
  <c r="R187" i="29"/>
  <c r="P187" i="29"/>
  <c r="O187" i="29"/>
  <c r="N187" i="29"/>
  <c r="M187" i="29"/>
  <c r="J187" i="29"/>
  <c r="H187" i="29"/>
  <c r="G187" i="29"/>
  <c r="T226" i="29"/>
  <c r="L226" i="29"/>
  <c r="U226" i="29" s="1"/>
  <c r="K226" i="29"/>
  <c r="I226" i="29"/>
  <c r="T225" i="29"/>
  <c r="L225" i="29"/>
  <c r="Q225" i="29" s="1"/>
  <c r="K225" i="29"/>
  <c r="I225" i="29"/>
  <c r="T224" i="29"/>
  <c r="L224" i="29"/>
  <c r="U224" i="29" s="1"/>
  <c r="K224" i="29"/>
  <c r="I224" i="29"/>
  <c r="AA183" i="29"/>
  <c r="Z183" i="29"/>
  <c r="Y183" i="29"/>
  <c r="X183" i="29"/>
  <c r="W183" i="29"/>
  <c r="V183" i="29"/>
  <c r="S183" i="29"/>
  <c r="R183" i="29"/>
  <c r="P183" i="29"/>
  <c r="O183" i="29"/>
  <c r="N183" i="29"/>
  <c r="M183" i="29"/>
  <c r="J183" i="29"/>
  <c r="H183" i="29"/>
  <c r="G183" i="29"/>
  <c r="T222" i="29"/>
  <c r="L222" i="29"/>
  <c r="K222" i="29"/>
  <c r="I222" i="29"/>
  <c r="T221" i="29"/>
  <c r="L221" i="29"/>
  <c r="Q221" i="29" s="1"/>
  <c r="K221" i="29"/>
  <c r="I221" i="29"/>
  <c r="T220" i="29"/>
  <c r="L220" i="29"/>
  <c r="U220" i="29" s="1"/>
  <c r="K220" i="29"/>
  <c r="I220" i="29"/>
  <c r="AA203" i="29"/>
  <c r="Z203" i="29"/>
  <c r="Y203" i="29"/>
  <c r="X203" i="29"/>
  <c r="W203" i="29"/>
  <c r="V203" i="29"/>
  <c r="S203" i="29"/>
  <c r="R203" i="29"/>
  <c r="P203" i="29"/>
  <c r="O203" i="29"/>
  <c r="N203" i="29"/>
  <c r="M203" i="29"/>
  <c r="J203" i="29"/>
  <c r="H203" i="29"/>
  <c r="G203" i="29"/>
  <c r="T218" i="29"/>
  <c r="L218" i="29"/>
  <c r="Q218" i="29" s="1"/>
  <c r="K218" i="29"/>
  <c r="I218" i="29"/>
  <c r="T217" i="29"/>
  <c r="L217" i="29"/>
  <c r="U217" i="29" s="1"/>
  <c r="K217" i="29"/>
  <c r="I217" i="29"/>
  <c r="T216" i="29"/>
  <c r="L216" i="29"/>
  <c r="U216" i="29" s="1"/>
  <c r="K216" i="29"/>
  <c r="I216" i="29"/>
  <c r="AA199" i="29"/>
  <c r="Z199" i="29"/>
  <c r="Y199" i="29"/>
  <c r="X199" i="29"/>
  <c r="W199" i="29"/>
  <c r="V199" i="29"/>
  <c r="S199" i="29"/>
  <c r="R199" i="29"/>
  <c r="P199" i="29"/>
  <c r="O199" i="29"/>
  <c r="N199" i="29"/>
  <c r="M199" i="29"/>
  <c r="J199" i="29"/>
  <c r="H199" i="29"/>
  <c r="G199" i="29"/>
  <c r="T214" i="29"/>
  <c r="L214" i="29"/>
  <c r="Q214" i="29" s="1"/>
  <c r="K214" i="29"/>
  <c r="I214" i="29"/>
  <c r="T213" i="29"/>
  <c r="L213" i="29"/>
  <c r="U213" i="29" s="1"/>
  <c r="K213" i="29"/>
  <c r="I213" i="29"/>
  <c r="T212" i="29"/>
  <c r="L212" i="29"/>
  <c r="K212" i="29"/>
  <c r="I212" i="29"/>
  <c r="AA171" i="29"/>
  <c r="Z171" i="29"/>
  <c r="Y171" i="29"/>
  <c r="X171" i="29"/>
  <c r="W171" i="29"/>
  <c r="V171" i="29"/>
  <c r="S171" i="29"/>
  <c r="R171" i="29"/>
  <c r="P171" i="29"/>
  <c r="O171" i="29"/>
  <c r="N171" i="29"/>
  <c r="M171" i="29"/>
  <c r="J171" i="29"/>
  <c r="H171" i="29"/>
  <c r="G171" i="29"/>
  <c r="T210" i="29"/>
  <c r="L210" i="29"/>
  <c r="U210" i="29" s="1"/>
  <c r="K210" i="29"/>
  <c r="I210" i="29"/>
  <c r="T209" i="29"/>
  <c r="L209" i="29"/>
  <c r="U209" i="29" s="1"/>
  <c r="K209" i="29"/>
  <c r="I209" i="29"/>
  <c r="T208" i="29"/>
  <c r="L208" i="29"/>
  <c r="U208" i="29" s="1"/>
  <c r="K208" i="29"/>
  <c r="I208" i="29"/>
  <c r="AA131" i="29"/>
  <c r="Z131" i="29"/>
  <c r="Y131" i="29"/>
  <c r="X131" i="29"/>
  <c r="W131" i="29"/>
  <c r="V131" i="29"/>
  <c r="S131" i="29"/>
  <c r="R131" i="29"/>
  <c r="P131" i="29"/>
  <c r="O131" i="29"/>
  <c r="N131" i="29"/>
  <c r="M131" i="29"/>
  <c r="J131" i="29"/>
  <c r="H131" i="29"/>
  <c r="G131" i="29"/>
  <c r="T206" i="29"/>
  <c r="L206" i="29"/>
  <c r="U206" i="29" s="1"/>
  <c r="K206" i="29"/>
  <c r="I206" i="29"/>
  <c r="T205" i="29"/>
  <c r="L205" i="29"/>
  <c r="U205" i="29" s="1"/>
  <c r="K205" i="29"/>
  <c r="I205" i="29"/>
  <c r="T204" i="29"/>
  <c r="L204" i="29"/>
  <c r="K204" i="29"/>
  <c r="I204" i="29"/>
  <c r="AA191" i="29"/>
  <c r="Z191" i="29"/>
  <c r="Y191" i="29"/>
  <c r="X191" i="29"/>
  <c r="W191" i="29"/>
  <c r="V191" i="29"/>
  <c r="S191" i="29"/>
  <c r="R191" i="29"/>
  <c r="P191" i="29"/>
  <c r="O191" i="29"/>
  <c r="N191" i="29"/>
  <c r="M191" i="29"/>
  <c r="J191" i="29"/>
  <c r="H191" i="29"/>
  <c r="G191" i="29"/>
  <c r="T202" i="29"/>
  <c r="L202" i="29"/>
  <c r="U202" i="29" s="1"/>
  <c r="K202" i="29"/>
  <c r="I202" i="29"/>
  <c r="T201" i="29"/>
  <c r="L201" i="29"/>
  <c r="U201" i="29" s="1"/>
  <c r="K201" i="29"/>
  <c r="I201" i="29"/>
  <c r="T200" i="29"/>
  <c r="L200" i="29"/>
  <c r="Q200" i="29" s="1"/>
  <c r="K200" i="29"/>
  <c r="I200" i="29"/>
  <c r="AA231" i="29"/>
  <c r="Z231" i="29"/>
  <c r="Y231" i="29"/>
  <c r="X231" i="29"/>
  <c r="W231" i="29"/>
  <c r="V231" i="29"/>
  <c r="T231" i="29"/>
  <c r="S231" i="29"/>
  <c r="R231" i="29"/>
  <c r="P231" i="29"/>
  <c r="O231" i="29"/>
  <c r="N231" i="29"/>
  <c r="M231" i="29"/>
  <c r="L231" i="29" s="1"/>
  <c r="J231" i="29"/>
  <c r="H231" i="29"/>
  <c r="G231" i="29"/>
  <c r="T198" i="29"/>
  <c r="L198" i="29"/>
  <c r="U198" i="29" s="1"/>
  <c r="K198" i="29"/>
  <c r="I198" i="29"/>
  <c r="T197" i="29"/>
  <c r="L197" i="29"/>
  <c r="K197" i="29"/>
  <c r="I197" i="29"/>
  <c r="T196" i="29"/>
  <c r="L196" i="29"/>
  <c r="Q196" i="29" s="1"/>
  <c r="K196" i="29"/>
  <c r="I196" i="29"/>
  <c r="AA179" i="29"/>
  <c r="Z179" i="29"/>
  <c r="Y179" i="29"/>
  <c r="X179" i="29"/>
  <c r="W179" i="29"/>
  <c r="V179" i="29"/>
  <c r="S179" i="29"/>
  <c r="R179" i="29"/>
  <c r="P179" i="29"/>
  <c r="O179" i="29"/>
  <c r="N179" i="29"/>
  <c r="M179" i="29"/>
  <c r="J179" i="29"/>
  <c r="H179" i="29"/>
  <c r="G179" i="29"/>
  <c r="T194" i="29"/>
  <c r="L194" i="29"/>
  <c r="U194" i="29" s="1"/>
  <c r="K194" i="29"/>
  <c r="I194" i="29"/>
  <c r="T193" i="29"/>
  <c r="L193" i="29"/>
  <c r="Q193" i="29" s="1"/>
  <c r="K193" i="29"/>
  <c r="I193" i="29"/>
  <c r="T192" i="29"/>
  <c r="L192" i="29"/>
  <c r="Q192" i="29" s="1"/>
  <c r="K192" i="29"/>
  <c r="I192" i="29"/>
  <c r="AA163" i="29"/>
  <c r="Z163" i="29"/>
  <c r="Y163" i="29"/>
  <c r="X163" i="29"/>
  <c r="W163" i="29"/>
  <c r="V163" i="29"/>
  <c r="T163" i="29"/>
  <c r="S163" i="29"/>
  <c r="R163" i="29"/>
  <c r="P163" i="29"/>
  <c r="O163" i="29"/>
  <c r="N163" i="29"/>
  <c r="M163" i="29"/>
  <c r="J163" i="29"/>
  <c r="H163" i="29"/>
  <c r="G163" i="29"/>
  <c r="T190" i="29"/>
  <c r="L190" i="29"/>
  <c r="K190" i="29"/>
  <c r="I190" i="29"/>
  <c r="T189" i="29"/>
  <c r="L189" i="29"/>
  <c r="Q189" i="29" s="1"/>
  <c r="K189" i="29"/>
  <c r="I189" i="29"/>
  <c r="T188" i="29"/>
  <c r="L188" i="29"/>
  <c r="U188" i="29" s="1"/>
  <c r="K188" i="29"/>
  <c r="I188" i="29"/>
  <c r="AA159" i="29"/>
  <c r="Z159" i="29"/>
  <c r="Y159" i="29"/>
  <c r="X159" i="29"/>
  <c r="W159" i="29"/>
  <c r="V159" i="29"/>
  <c r="S159" i="29"/>
  <c r="R159" i="29"/>
  <c r="P159" i="29"/>
  <c r="O159" i="29"/>
  <c r="N159" i="29"/>
  <c r="M159" i="29"/>
  <c r="J159" i="29"/>
  <c r="H159" i="29"/>
  <c r="G159" i="29"/>
  <c r="T186" i="29"/>
  <c r="L186" i="29"/>
  <c r="Q186" i="29" s="1"/>
  <c r="K186" i="29"/>
  <c r="I186" i="29"/>
  <c r="T185" i="29"/>
  <c r="L185" i="29"/>
  <c r="U185" i="29" s="1"/>
  <c r="K185" i="29"/>
  <c r="I185" i="29"/>
  <c r="T184" i="29"/>
  <c r="L184" i="29"/>
  <c r="U184" i="29" s="1"/>
  <c r="K184" i="29"/>
  <c r="I184" i="29"/>
  <c r="AA227" i="29"/>
  <c r="Z227" i="29"/>
  <c r="Y227" i="29"/>
  <c r="X227" i="29"/>
  <c r="W227" i="29"/>
  <c r="V227" i="29"/>
  <c r="S227" i="29"/>
  <c r="R227" i="29"/>
  <c r="P227" i="29"/>
  <c r="O227" i="29"/>
  <c r="N227" i="29"/>
  <c r="M227" i="29"/>
  <c r="J227" i="29"/>
  <c r="H227" i="29"/>
  <c r="G227" i="29"/>
  <c r="T182" i="29"/>
  <c r="L182" i="29"/>
  <c r="Q182" i="29" s="1"/>
  <c r="K182" i="29"/>
  <c r="I182" i="29"/>
  <c r="T181" i="29"/>
  <c r="L181" i="29"/>
  <c r="U181" i="29" s="1"/>
  <c r="K181" i="29"/>
  <c r="I181" i="29"/>
  <c r="T180" i="29"/>
  <c r="L180" i="29"/>
  <c r="U180" i="29" s="1"/>
  <c r="K180" i="29"/>
  <c r="I180" i="29"/>
  <c r="AA127" i="29"/>
  <c r="Z127" i="29"/>
  <c r="Y127" i="29"/>
  <c r="X127" i="29"/>
  <c r="W127" i="29"/>
  <c r="V127" i="29"/>
  <c r="S127" i="29"/>
  <c r="R127" i="29"/>
  <c r="P127" i="29"/>
  <c r="O127" i="29"/>
  <c r="N127" i="29"/>
  <c r="M127" i="29"/>
  <c r="L127" i="29" s="1"/>
  <c r="J127" i="29"/>
  <c r="H127" i="29"/>
  <c r="G127" i="29"/>
  <c r="T178" i="29"/>
  <c r="L178" i="29"/>
  <c r="U178" i="29" s="1"/>
  <c r="K178" i="29"/>
  <c r="I178" i="29"/>
  <c r="T177" i="29"/>
  <c r="L177" i="29"/>
  <c r="Q177" i="29" s="1"/>
  <c r="K177" i="29"/>
  <c r="I177" i="29"/>
  <c r="T176" i="29"/>
  <c r="L176" i="29"/>
  <c r="U176" i="29" s="1"/>
  <c r="K176" i="29"/>
  <c r="I176" i="29"/>
  <c r="AA223" i="29"/>
  <c r="Z223" i="29"/>
  <c r="Y223" i="29"/>
  <c r="X223" i="29"/>
  <c r="W223" i="29"/>
  <c r="V223" i="29"/>
  <c r="S223" i="29"/>
  <c r="R223" i="29"/>
  <c r="P223" i="29"/>
  <c r="O223" i="29"/>
  <c r="N223" i="29"/>
  <c r="M223" i="29"/>
  <c r="L223" i="29" s="1"/>
  <c r="J223" i="29"/>
  <c r="H223" i="29"/>
  <c r="G223" i="29"/>
  <c r="T174" i="29"/>
  <c r="L174" i="29"/>
  <c r="U174" i="29" s="1"/>
  <c r="K174" i="29"/>
  <c r="I174" i="29"/>
  <c r="T173" i="29"/>
  <c r="L173" i="29"/>
  <c r="U173" i="29" s="1"/>
  <c r="K173" i="29"/>
  <c r="I173" i="29"/>
  <c r="T172" i="29"/>
  <c r="L172" i="29"/>
  <c r="K172" i="29"/>
  <c r="I172" i="29"/>
  <c r="AA219" i="29"/>
  <c r="Z219" i="29"/>
  <c r="Y219" i="29"/>
  <c r="X219" i="29"/>
  <c r="W219" i="29"/>
  <c r="V219" i="29"/>
  <c r="S219" i="29"/>
  <c r="R219" i="29"/>
  <c r="P219" i="29"/>
  <c r="O219" i="29"/>
  <c r="N219" i="29"/>
  <c r="M219" i="29"/>
  <c r="J219" i="29"/>
  <c r="H219" i="29"/>
  <c r="G219" i="29"/>
  <c r="T170" i="29"/>
  <c r="L170" i="29"/>
  <c r="U170" i="29" s="1"/>
  <c r="K170" i="29"/>
  <c r="I170" i="29"/>
  <c r="T169" i="29"/>
  <c r="L169" i="29"/>
  <c r="U169" i="29" s="1"/>
  <c r="K169" i="29"/>
  <c r="I169" i="29"/>
  <c r="T168" i="29"/>
  <c r="L168" i="29"/>
  <c r="Q168" i="29" s="1"/>
  <c r="K168" i="29"/>
  <c r="I168" i="29"/>
  <c r="AA215" i="29"/>
  <c r="Z215" i="29"/>
  <c r="Y215" i="29"/>
  <c r="X215" i="29"/>
  <c r="W215" i="29"/>
  <c r="V215" i="29"/>
  <c r="S215" i="29"/>
  <c r="R215" i="29"/>
  <c r="P215" i="29"/>
  <c r="O215" i="29"/>
  <c r="N215" i="29"/>
  <c r="M215" i="29"/>
  <c r="L215" i="29" s="1"/>
  <c r="Q215" i="29" s="1"/>
  <c r="J215" i="29"/>
  <c r="H215" i="29"/>
  <c r="G215" i="29"/>
  <c r="T166" i="29"/>
  <c r="L166" i="29"/>
  <c r="K166" i="29"/>
  <c r="I166" i="29"/>
  <c r="T165" i="29"/>
  <c r="L165" i="29"/>
  <c r="K165" i="29"/>
  <c r="I165" i="29"/>
  <c r="T164" i="29"/>
  <c r="L164" i="29"/>
  <c r="Q164" i="29" s="1"/>
  <c r="K164" i="29"/>
  <c r="I164" i="29"/>
  <c r="AA143" i="29"/>
  <c r="Z143" i="29"/>
  <c r="Y143" i="29"/>
  <c r="X143" i="29"/>
  <c r="W143" i="29"/>
  <c r="V143" i="29"/>
  <c r="S143" i="29"/>
  <c r="R143" i="29"/>
  <c r="P143" i="29"/>
  <c r="O143" i="29"/>
  <c r="N143" i="29"/>
  <c r="M143" i="29"/>
  <c r="J143" i="29"/>
  <c r="H143" i="29"/>
  <c r="G143" i="29"/>
  <c r="T162" i="29"/>
  <c r="L162" i="29"/>
  <c r="U162" i="29" s="1"/>
  <c r="K162" i="29"/>
  <c r="I162" i="29"/>
  <c r="T161" i="29"/>
  <c r="L161" i="29"/>
  <c r="Q161" i="29" s="1"/>
  <c r="K161" i="29"/>
  <c r="I161" i="29"/>
  <c r="T160" i="29"/>
  <c r="L160" i="29"/>
  <c r="Q160" i="29" s="1"/>
  <c r="K160" i="29"/>
  <c r="I160" i="29"/>
  <c r="AA211" i="29"/>
  <c r="Z211" i="29"/>
  <c r="Y211" i="29"/>
  <c r="X211" i="29"/>
  <c r="W211" i="29"/>
  <c r="V211" i="29"/>
  <c r="S211" i="29"/>
  <c r="R211" i="29"/>
  <c r="P211" i="29"/>
  <c r="O211" i="29"/>
  <c r="N211" i="29"/>
  <c r="M211" i="29"/>
  <c r="J211" i="29"/>
  <c r="H211" i="29"/>
  <c r="G211" i="29"/>
  <c r="T158" i="29"/>
  <c r="L158" i="29"/>
  <c r="K158" i="29"/>
  <c r="I158" i="29"/>
  <c r="T157" i="29"/>
  <c r="L157" i="29"/>
  <c r="Q157" i="29" s="1"/>
  <c r="K157" i="29"/>
  <c r="I157" i="29"/>
  <c r="T156" i="29"/>
  <c r="L156" i="29"/>
  <c r="K156" i="29"/>
  <c r="I156" i="29"/>
  <c r="AA195" i="29"/>
  <c r="Z195" i="29"/>
  <c r="Y195" i="29"/>
  <c r="X195" i="29"/>
  <c r="W195" i="29"/>
  <c r="V195" i="29"/>
  <c r="S195" i="29"/>
  <c r="R195" i="29"/>
  <c r="P195" i="29"/>
  <c r="O195" i="29"/>
  <c r="N195" i="29"/>
  <c r="M195" i="29"/>
  <c r="J195" i="29"/>
  <c r="H195" i="29"/>
  <c r="G195" i="29"/>
  <c r="T154" i="29"/>
  <c r="L154" i="29"/>
  <c r="Q154" i="29" s="1"/>
  <c r="K154" i="29"/>
  <c r="I154" i="29"/>
  <c r="T153" i="29"/>
  <c r="L153" i="29"/>
  <c r="U153" i="29" s="1"/>
  <c r="K153" i="29"/>
  <c r="I153" i="29"/>
  <c r="T152" i="29"/>
  <c r="L152" i="29"/>
  <c r="U152" i="29" s="1"/>
  <c r="K152" i="29"/>
  <c r="I152" i="29"/>
  <c r="AA155" i="29"/>
  <c r="Z155" i="29"/>
  <c r="Y155" i="29"/>
  <c r="X155" i="29"/>
  <c r="W155" i="29"/>
  <c r="V155" i="29"/>
  <c r="S155" i="29"/>
  <c r="R155" i="29"/>
  <c r="P155" i="29"/>
  <c r="O155" i="29"/>
  <c r="N155" i="29"/>
  <c r="M155" i="29"/>
  <c r="J155" i="29"/>
  <c r="H155" i="29"/>
  <c r="G155" i="29"/>
  <c r="T150" i="29"/>
  <c r="L150" i="29"/>
  <c r="Q150" i="29" s="1"/>
  <c r="K150" i="29"/>
  <c r="I150" i="29"/>
  <c r="T149" i="29"/>
  <c r="L149" i="29"/>
  <c r="U149" i="29" s="1"/>
  <c r="K149" i="29"/>
  <c r="I149" i="29"/>
  <c r="T148" i="29"/>
  <c r="L148" i="29"/>
  <c r="U148" i="29" s="1"/>
  <c r="K148" i="29"/>
  <c r="I148" i="29"/>
  <c r="AA135" i="29"/>
  <c r="Z135" i="29"/>
  <c r="Y135" i="29"/>
  <c r="X135" i="29"/>
  <c r="W135" i="29"/>
  <c r="V135" i="29"/>
  <c r="S135" i="29"/>
  <c r="R135" i="29"/>
  <c r="P135" i="29"/>
  <c r="O135" i="29"/>
  <c r="N135" i="29"/>
  <c r="M135" i="29"/>
  <c r="J135" i="29"/>
  <c r="H135" i="29"/>
  <c r="G135" i="29"/>
  <c r="T146" i="29"/>
  <c r="L146" i="29"/>
  <c r="U146" i="29" s="1"/>
  <c r="K146" i="29"/>
  <c r="I146" i="29"/>
  <c r="T145" i="29"/>
  <c r="L145" i="29"/>
  <c r="U145" i="29" s="1"/>
  <c r="K145" i="29"/>
  <c r="I145" i="29"/>
  <c r="T144" i="29"/>
  <c r="L144" i="29"/>
  <c r="U144" i="29" s="1"/>
  <c r="K144" i="29"/>
  <c r="I144" i="29"/>
  <c r="AA139" i="29"/>
  <c r="Z139" i="29"/>
  <c r="Y139" i="29"/>
  <c r="X139" i="29"/>
  <c r="W139" i="29"/>
  <c r="V139" i="29"/>
  <c r="S139" i="29"/>
  <c r="R139" i="29"/>
  <c r="P139" i="29"/>
  <c r="O139" i="29"/>
  <c r="N139" i="29"/>
  <c r="M139" i="29"/>
  <c r="J139" i="29"/>
  <c r="H139" i="29"/>
  <c r="G139" i="29"/>
  <c r="T142" i="29"/>
  <c r="L142" i="29"/>
  <c r="K142" i="29"/>
  <c r="I142" i="29"/>
  <c r="T141" i="29"/>
  <c r="L141" i="29"/>
  <c r="U141" i="29" s="1"/>
  <c r="K141" i="29"/>
  <c r="I141" i="29"/>
  <c r="T140" i="29"/>
  <c r="L140" i="29"/>
  <c r="K140" i="29"/>
  <c r="I140" i="29"/>
  <c r="AA167" i="29"/>
  <c r="Z167" i="29"/>
  <c r="Y167" i="29"/>
  <c r="X167" i="29"/>
  <c r="W167" i="29"/>
  <c r="V167" i="29"/>
  <c r="S167" i="29"/>
  <c r="R167" i="29"/>
  <c r="P167" i="29"/>
  <c r="O167" i="29"/>
  <c r="N167" i="29"/>
  <c r="M167" i="29"/>
  <c r="J167" i="29"/>
  <c r="H167" i="29"/>
  <c r="G167" i="29"/>
  <c r="T138" i="29"/>
  <c r="L138" i="29"/>
  <c r="U138" i="29" s="1"/>
  <c r="K138" i="29"/>
  <c r="I138" i="29"/>
  <c r="T137" i="29"/>
  <c r="L137" i="29"/>
  <c r="U137" i="29" s="1"/>
  <c r="K137" i="29"/>
  <c r="I137" i="29"/>
  <c r="T136" i="29"/>
  <c r="L136" i="29"/>
  <c r="Q136" i="29" s="1"/>
  <c r="K136" i="29"/>
  <c r="I136" i="29"/>
  <c r="AA207" i="29"/>
  <c r="Z207" i="29"/>
  <c r="Y207" i="29"/>
  <c r="X207" i="29"/>
  <c r="W207" i="29"/>
  <c r="V207" i="29"/>
  <c r="S207" i="29"/>
  <c r="R207" i="29"/>
  <c r="P207" i="29"/>
  <c r="O207" i="29"/>
  <c r="N207" i="29"/>
  <c r="M207" i="29"/>
  <c r="J207" i="29"/>
  <c r="H207" i="29"/>
  <c r="G207" i="29"/>
  <c r="T134" i="29"/>
  <c r="L134" i="29"/>
  <c r="U134" i="29" s="1"/>
  <c r="K134" i="29"/>
  <c r="I134" i="29"/>
  <c r="T133" i="29"/>
  <c r="L133" i="29"/>
  <c r="K133" i="29"/>
  <c r="I133" i="29"/>
  <c r="T132" i="29"/>
  <c r="L132" i="29"/>
  <c r="Q132" i="29" s="1"/>
  <c r="K132" i="29"/>
  <c r="I132" i="29"/>
  <c r="AA151" i="29"/>
  <c r="Z151" i="29"/>
  <c r="Y151" i="29"/>
  <c r="X151" i="29"/>
  <c r="W151" i="29"/>
  <c r="V151" i="29"/>
  <c r="S151" i="29"/>
  <c r="R151" i="29"/>
  <c r="P151" i="29"/>
  <c r="O151" i="29"/>
  <c r="N151" i="29"/>
  <c r="M151" i="29"/>
  <c r="J151" i="29"/>
  <c r="H151" i="29"/>
  <c r="G151" i="29"/>
  <c r="T130" i="29"/>
  <c r="L130" i="29"/>
  <c r="K130" i="29"/>
  <c r="I130" i="29"/>
  <c r="T129" i="29"/>
  <c r="L129" i="29"/>
  <c r="Q129" i="29" s="1"/>
  <c r="K129" i="29"/>
  <c r="I129" i="29"/>
  <c r="T128" i="29"/>
  <c r="L128" i="29"/>
  <c r="U128" i="29" s="1"/>
  <c r="K128" i="29"/>
  <c r="I128" i="29"/>
  <c r="AA147" i="29"/>
  <c r="Z147" i="29"/>
  <c r="Y147" i="29"/>
  <c r="X147" i="29"/>
  <c r="W147" i="29"/>
  <c r="V147" i="29"/>
  <c r="S147" i="29"/>
  <c r="R147" i="29"/>
  <c r="P147" i="29"/>
  <c r="O147" i="29"/>
  <c r="N147" i="29"/>
  <c r="M147" i="29"/>
  <c r="T147" i="29" s="1"/>
  <c r="J147" i="29"/>
  <c r="H147" i="29"/>
  <c r="G147" i="29"/>
  <c r="T126" i="29"/>
  <c r="L126" i="29"/>
  <c r="K126" i="29"/>
  <c r="I126" i="29"/>
  <c r="T125" i="29"/>
  <c r="L125" i="29"/>
  <c r="Q125" i="29" s="1"/>
  <c r="K125" i="29"/>
  <c r="I125" i="29"/>
  <c r="T124" i="29"/>
  <c r="L124" i="29"/>
  <c r="Q124" i="29" s="1"/>
  <c r="K124" i="29"/>
  <c r="I124" i="29"/>
  <c r="AA123" i="29"/>
  <c r="Z123" i="29"/>
  <c r="Y123" i="29"/>
  <c r="X123" i="29"/>
  <c r="W123" i="29"/>
  <c r="V123" i="29"/>
  <c r="S123" i="29"/>
  <c r="R123" i="29"/>
  <c r="P123" i="29"/>
  <c r="O123" i="29"/>
  <c r="N123" i="29"/>
  <c r="M123" i="29"/>
  <c r="J123" i="29"/>
  <c r="H123" i="29"/>
  <c r="G123" i="29"/>
  <c r="T114" i="29"/>
  <c r="L114" i="29"/>
  <c r="K114" i="29"/>
  <c r="I114" i="29"/>
  <c r="T113" i="29"/>
  <c r="L113" i="29"/>
  <c r="Q113" i="29" s="1"/>
  <c r="K113" i="29"/>
  <c r="I113" i="29"/>
  <c r="T112" i="29"/>
  <c r="L112" i="29"/>
  <c r="Q112" i="29" s="1"/>
  <c r="K112" i="29"/>
  <c r="I112" i="29"/>
  <c r="Y55" i="29"/>
  <c r="X55" i="29"/>
  <c r="W55" i="29"/>
  <c r="V55" i="29"/>
  <c r="S55" i="29"/>
  <c r="R55" i="29"/>
  <c r="P55" i="29"/>
  <c r="O55" i="29"/>
  <c r="N55" i="29"/>
  <c r="M55" i="29"/>
  <c r="J55" i="29"/>
  <c r="H55" i="29"/>
  <c r="G55" i="29"/>
  <c r="T110" i="29"/>
  <c r="L110" i="29"/>
  <c r="Q110" i="29" s="1"/>
  <c r="K110" i="29"/>
  <c r="I110" i="29"/>
  <c r="T109" i="29"/>
  <c r="L109" i="29"/>
  <c r="U109" i="29" s="1"/>
  <c r="K109" i="29"/>
  <c r="I109" i="29"/>
  <c r="T108" i="29"/>
  <c r="L108" i="29"/>
  <c r="U108" i="29" s="1"/>
  <c r="K108" i="29"/>
  <c r="I108" i="29"/>
  <c r="Y67" i="29"/>
  <c r="X67" i="29"/>
  <c r="W67" i="29"/>
  <c r="V67" i="29"/>
  <c r="S67" i="29"/>
  <c r="R67" i="29"/>
  <c r="P67" i="29"/>
  <c r="O67" i="29"/>
  <c r="N67" i="29"/>
  <c r="M67" i="29"/>
  <c r="J67" i="29"/>
  <c r="H67" i="29"/>
  <c r="G67" i="29"/>
  <c r="T106" i="29"/>
  <c r="L106" i="29"/>
  <c r="U106" i="29" s="1"/>
  <c r="K106" i="29"/>
  <c r="I106" i="29"/>
  <c r="T105" i="29"/>
  <c r="L105" i="29"/>
  <c r="U105" i="29" s="1"/>
  <c r="K105" i="29"/>
  <c r="I105" i="29"/>
  <c r="T104" i="29"/>
  <c r="L104" i="29"/>
  <c r="K104" i="29"/>
  <c r="I104" i="29"/>
  <c r="Y63" i="29"/>
  <c r="X63" i="29"/>
  <c r="W63" i="29"/>
  <c r="V63" i="29"/>
  <c r="S63" i="29"/>
  <c r="R63" i="29"/>
  <c r="P63" i="29"/>
  <c r="O63" i="29"/>
  <c r="N63" i="29"/>
  <c r="M63" i="29"/>
  <c r="J63" i="29"/>
  <c r="H63" i="29"/>
  <c r="Z63" i="29" s="1"/>
  <c r="G63" i="29"/>
  <c r="T102" i="29"/>
  <c r="L102" i="29"/>
  <c r="U102" i="29" s="1"/>
  <c r="K102" i="29"/>
  <c r="I102" i="29"/>
  <c r="T101" i="29"/>
  <c r="L101" i="29"/>
  <c r="Q101" i="29" s="1"/>
  <c r="K101" i="29"/>
  <c r="I101" i="29"/>
  <c r="T100" i="29"/>
  <c r="L100" i="29"/>
  <c r="U100" i="29" s="1"/>
  <c r="K100" i="29"/>
  <c r="I100" i="29"/>
  <c r="Y83" i="29"/>
  <c r="X83" i="29"/>
  <c r="W83" i="29"/>
  <c r="V83" i="29"/>
  <c r="S83" i="29"/>
  <c r="R83" i="29"/>
  <c r="P83" i="29"/>
  <c r="O83" i="29"/>
  <c r="N83" i="29"/>
  <c r="M83" i="29"/>
  <c r="J83" i="29"/>
  <c r="H83" i="29"/>
  <c r="G83" i="29"/>
  <c r="T98" i="29"/>
  <c r="L98" i="29"/>
  <c r="Q98" i="29" s="1"/>
  <c r="K98" i="29"/>
  <c r="I98" i="29"/>
  <c r="T97" i="29"/>
  <c r="L97" i="29"/>
  <c r="Q97" i="29" s="1"/>
  <c r="K97" i="29"/>
  <c r="I97" i="29"/>
  <c r="T96" i="29"/>
  <c r="L96" i="29"/>
  <c r="K96" i="29"/>
  <c r="I96" i="29"/>
  <c r="Y79" i="29"/>
  <c r="X79" i="29"/>
  <c r="W79" i="29"/>
  <c r="V79" i="29"/>
  <c r="S79" i="29"/>
  <c r="R79" i="29"/>
  <c r="P79" i="29"/>
  <c r="O79" i="29"/>
  <c r="N79" i="29"/>
  <c r="M79" i="29"/>
  <c r="J79" i="29"/>
  <c r="H79" i="29"/>
  <c r="G79" i="29"/>
  <c r="T94" i="29"/>
  <c r="L94" i="29"/>
  <c r="U94" i="29" s="1"/>
  <c r="K94" i="29"/>
  <c r="I94" i="29"/>
  <c r="T93" i="29"/>
  <c r="L93" i="29"/>
  <c r="Q93" i="29" s="1"/>
  <c r="K93" i="29"/>
  <c r="I93" i="29"/>
  <c r="T92" i="29"/>
  <c r="L92" i="29"/>
  <c r="U92" i="29" s="1"/>
  <c r="K92" i="29"/>
  <c r="I92" i="29"/>
  <c r="Y51" i="29"/>
  <c r="X51" i="29"/>
  <c r="W51" i="29"/>
  <c r="V51" i="29"/>
  <c r="S51" i="29"/>
  <c r="R51" i="29"/>
  <c r="P51" i="29"/>
  <c r="O51" i="29"/>
  <c r="N51" i="29"/>
  <c r="M51" i="29"/>
  <c r="J51" i="29"/>
  <c r="H51" i="29"/>
  <c r="G51" i="29"/>
  <c r="T90" i="29"/>
  <c r="L90" i="29"/>
  <c r="U90" i="29" s="1"/>
  <c r="K90" i="29"/>
  <c r="I90" i="29"/>
  <c r="T89" i="29"/>
  <c r="L89" i="29"/>
  <c r="K89" i="29"/>
  <c r="I89" i="29"/>
  <c r="T88" i="29"/>
  <c r="L88" i="29"/>
  <c r="Q88" i="29" s="1"/>
  <c r="K88" i="29"/>
  <c r="I88" i="29"/>
  <c r="Y11" i="29"/>
  <c r="X11" i="29"/>
  <c r="W11" i="29"/>
  <c r="V11" i="29"/>
  <c r="S11" i="29"/>
  <c r="R11" i="29"/>
  <c r="P11" i="29"/>
  <c r="O11" i="29"/>
  <c r="N11" i="29"/>
  <c r="M11" i="29"/>
  <c r="J11" i="29"/>
  <c r="H11" i="29"/>
  <c r="G11" i="29"/>
  <c r="T86" i="29"/>
  <c r="L86" i="29"/>
  <c r="U86" i="29" s="1"/>
  <c r="K86" i="29"/>
  <c r="I86" i="29"/>
  <c r="T85" i="29"/>
  <c r="L85" i="29"/>
  <c r="Q85" i="29" s="1"/>
  <c r="K85" i="29"/>
  <c r="I85" i="29"/>
  <c r="T84" i="29"/>
  <c r="L84" i="29"/>
  <c r="U84" i="29" s="1"/>
  <c r="K84" i="29"/>
  <c r="I84" i="29"/>
  <c r="Y71" i="29"/>
  <c r="X71" i="29"/>
  <c r="W71" i="29"/>
  <c r="V71" i="29"/>
  <c r="S71" i="29"/>
  <c r="R71" i="29"/>
  <c r="P71" i="29"/>
  <c r="O71" i="29"/>
  <c r="N71" i="29"/>
  <c r="M71" i="29"/>
  <c r="J71" i="29"/>
  <c r="H71" i="29"/>
  <c r="G71" i="29"/>
  <c r="T82" i="29"/>
  <c r="L82" i="29"/>
  <c r="Q82" i="29" s="1"/>
  <c r="K82" i="29"/>
  <c r="I82" i="29"/>
  <c r="T81" i="29"/>
  <c r="L81" i="29"/>
  <c r="U81" i="29" s="1"/>
  <c r="K81" i="29"/>
  <c r="I81" i="29"/>
  <c r="T80" i="29"/>
  <c r="L80" i="29"/>
  <c r="Q80" i="29" s="1"/>
  <c r="K80" i="29"/>
  <c r="I80" i="29"/>
  <c r="Y111" i="29"/>
  <c r="X111" i="29"/>
  <c r="W111" i="29"/>
  <c r="V111" i="29"/>
  <c r="S111" i="29"/>
  <c r="R111" i="29"/>
  <c r="P111" i="29"/>
  <c r="O111" i="29"/>
  <c r="N111" i="29"/>
  <c r="M111" i="29"/>
  <c r="J111" i="29"/>
  <c r="H111" i="29"/>
  <c r="G111" i="29"/>
  <c r="T78" i="29"/>
  <c r="L78" i="29"/>
  <c r="U78" i="29" s="1"/>
  <c r="K78" i="29"/>
  <c r="I78" i="29"/>
  <c r="T77" i="29"/>
  <c r="L77" i="29"/>
  <c r="U77" i="29" s="1"/>
  <c r="K77" i="29"/>
  <c r="I77" i="29"/>
  <c r="T76" i="29"/>
  <c r="L76" i="29"/>
  <c r="U76" i="29" s="1"/>
  <c r="K76" i="29"/>
  <c r="I76" i="29"/>
  <c r="Y59" i="29"/>
  <c r="X59" i="29"/>
  <c r="W59" i="29"/>
  <c r="V59" i="29"/>
  <c r="S59" i="29"/>
  <c r="R59" i="29"/>
  <c r="P59" i="29"/>
  <c r="O59" i="29"/>
  <c r="N59" i="29"/>
  <c r="M59" i="29"/>
  <c r="J59" i="29"/>
  <c r="H59" i="29"/>
  <c r="G59" i="29"/>
  <c r="T74" i="29"/>
  <c r="L74" i="29"/>
  <c r="Q74" i="29" s="1"/>
  <c r="K74" i="29"/>
  <c r="I74" i="29"/>
  <c r="T73" i="29"/>
  <c r="L73" i="29"/>
  <c r="U73" i="29" s="1"/>
  <c r="K73" i="29"/>
  <c r="I73" i="29"/>
  <c r="T72" i="29"/>
  <c r="L72" i="29"/>
  <c r="K72" i="29"/>
  <c r="I72" i="29"/>
  <c r="Y43" i="29"/>
  <c r="X43" i="29"/>
  <c r="W43" i="29"/>
  <c r="V43" i="29"/>
  <c r="S43" i="29"/>
  <c r="R43" i="29"/>
  <c r="P43" i="29"/>
  <c r="O43" i="29"/>
  <c r="N43" i="29"/>
  <c r="M43" i="29"/>
  <c r="J43" i="29"/>
  <c r="H43" i="29"/>
  <c r="G43" i="29"/>
  <c r="T70" i="29"/>
  <c r="L70" i="29"/>
  <c r="U70" i="29" s="1"/>
  <c r="K70" i="29"/>
  <c r="I70" i="29"/>
  <c r="T69" i="29"/>
  <c r="L69" i="29"/>
  <c r="Q69" i="29" s="1"/>
  <c r="K69" i="29"/>
  <c r="I69" i="29"/>
  <c r="T68" i="29"/>
  <c r="L68" i="29"/>
  <c r="U68" i="29" s="1"/>
  <c r="K68" i="29"/>
  <c r="I68" i="29"/>
  <c r="Y39" i="29"/>
  <c r="X39" i="29"/>
  <c r="W39" i="29"/>
  <c r="V39" i="29"/>
  <c r="S39" i="29"/>
  <c r="R39" i="29"/>
  <c r="P39" i="29"/>
  <c r="O39" i="29"/>
  <c r="N39" i="29"/>
  <c r="M39" i="29"/>
  <c r="J39" i="29"/>
  <c r="H39" i="29"/>
  <c r="G39" i="29"/>
  <c r="T66" i="29"/>
  <c r="L66" i="29"/>
  <c r="U66" i="29" s="1"/>
  <c r="K66" i="29"/>
  <c r="I66" i="29"/>
  <c r="T65" i="29"/>
  <c r="L65" i="29"/>
  <c r="U65" i="29" s="1"/>
  <c r="K65" i="29"/>
  <c r="I65" i="29"/>
  <c r="T64" i="29"/>
  <c r="L64" i="29"/>
  <c r="U64" i="29" s="1"/>
  <c r="K64" i="29"/>
  <c r="I64" i="29"/>
  <c r="Y107" i="29"/>
  <c r="X107" i="29"/>
  <c r="W107" i="29"/>
  <c r="V107" i="29"/>
  <c r="S107" i="29"/>
  <c r="R107" i="29"/>
  <c r="P107" i="29"/>
  <c r="O107" i="29"/>
  <c r="N107" i="29"/>
  <c r="M107" i="29"/>
  <c r="J107" i="29"/>
  <c r="H107" i="29"/>
  <c r="G107" i="29"/>
  <c r="T62" i="29"/>
  <c r="L62" i="29"/>
  <c r="U62" i="29" s="1"/>
  <c r="K62" i="29"/>
  <c r="I62" i="29"/>
  <c r="T61" i="29"/>
  <c r="L61" i="29"/>
  <c r="Q61" i="29" s="1"/>
  <c r="K61" i="29"/>
  <c r="I61" i="29"/>
  <c r="T60" i="29"/>
  <c r="L60" i="29"/>
  <c r="Q60" i="29" s="1"/>
  <c r="K60" i="29"/>
  <c r="I60" i="29"/>
  <c r="Y7" i="29"/>
  <c r="X7" i="29"/>
  <c r="W7" i="29"/>
  <c r="V7" i="29"/>
  <c r="S7" i="29"/>
  <c r="R7" i="29"/>
  <c r="P7" i="29"/>
  <c r="O7" i="29"/>
  <c r="N7" i="29"/>
  <c r="M7" i="29"/>
  <c r="J7" i="29"/>
  <c r="H7" i="29"/>
  <c r="G7" i="29"/>
  <c r="T58" i="29"/>
  <c r="L58" i="29"/>
  <c r="U58" i="29" s="1"/>
  <c r="K58" i="29"/>
  <c r="I58" i="29"/>
  <c r="T57" i="29"/>
  <c r="L57" i="29"/>
  <c r="Q57" i="29" s="1"/>
  <c r="K57" i="29"/>
  <c r="I57" i="29"/>
  <c r="T56" i="29"/>
  <c r="L56" i="29"/>
  <c r="U56" i="29" s="1"/>
  <c r="K56" i="29"/>
  <c r="I56" i="29"/>
  <c r="Y103" i="29"/>
  <c r="X103" i="29"/>
  <c r="W103" i="29"/>
  <c r="V103" i="29"/>
  <c r="S103" i="29"/>
  <c r="R103" i="29"/>
  <c r="P103" i="29"/>
  <c r="O103" i="29"/>
  <c r="N103" i="29"/>
  <c r="M103" i="29"/>
  <c r="J103" i="29"/>
  <c r="H103" i="29"/>
  <c r="G103" i="29"/>
  <c r="T54" i="29"/>
  <c r="L54" i="29"/>
  <c r="U54" i="29" s="1"/>
  <c r="K54" i="29"/>
  <c r="I54" i="29"/>
  <c r="T53" i="29"/>
  <c r="L53" i="29"/>
  <c r="Q53" i="29" s="1"/>
  <c r="K53" i="29"/>
  <c r="I53" i="29"/>
  <c r="T52" i="29"/>
  <c r="L52" i="29"/>
  <c r="U52" i="29" s="1"/>
  <c r="K52" i="29"/>
  <c r="I52" i="29"/>
  <c r="Y99" i="29"/>
  <c r="X99" i="29"/>
  <c r="W99" i="29"/>
  <c r="V99" i="29"/>
  <c r="S99" i="29"/>
  <c r="R99" i="29"/>
  <c r="P99" i="29"/>
  <c r="O99" i="29"/>
  <c r="N99" i="29"/>
  <c r="M99" i="29"/>
  <c r="J99" i="29"/>
  <c r="H99" i="29"/>
  <c r="G99" i="29"/>
  <c r="T50" i="29"/>
  <c r="L50" i="29"/>
  <c r="U50" i="29" s="1"/>
  <c r="K50" i="29"/>
  <c r="I50" i="29"/>
  <c r="T49" i="29"/>
  <c r="L49" i="29"/>
  <c r="U49" i="29" s="1"/>
  <c r="K49" i="29"/>
  <c r="I49" i="29"/>
  <c r="T48" i="29"/>
  <c r="L48" i="29"/>
  <c r="U48" i="29" s="1"/>
  <c r="K48" i="29"/>
  <c r="I48" i="29"/>
  <c r="Y95" i="29"/>
  <c r="X95" i="29"/>
  <c r="W95" i="29"/>
  <c r="V95" i="29"/>
  <c r="S95" i="29"/>
  <c r="R95" i="29"/>
  <c r="P95" i="29"/>
  <c r="O95" i="29"/>
  <c r="N95" i="29"/>
  <c r="M95" i="29"/>
  <c r="J95" i="29"/>
  <c r="H95" i="29"/>
  <c r="G95" i="29"/>
  <c r="T46" i="29"/>
  <c r="L46" i="29"/>
  <c r="U46" i="29" s="1"/>
  <c r="K46" i="29"/>
  <c r="I46" i="29"/>
  <c r="T45" i="29"/>
  <c r="L45" i="29"/>
  <c r="Q45" i="29" s="1"/>
  <c r="K45" i="29"/>
  <c r="I45" i="29"/>
  <c r="T44" i="29"/>
  <c r="L44" i="29"/>
  <c r="U44" i="29" s="1"/>
  <c r="K44" i="29"/>
  <c r="I44" i="29"/>
  <c r="Y23" i="29"/>
  <c r="X23" i="29"/>
  <c r="W23" i="29"/>
  <c r="V23" i="29"/>
  <c r="S23" i="29"/>
  <c r="R23" i="29"/>
  <c r="P23" i="29"/>
  <c r="O23" i="29"/>
  <c r="N23" i="29"/>
  <c r="M23" i="29"/>
  <c r="J23" i="29"/>
  <c r="H23" i="29"/>
  <c r="G23" i="29"/>
  <c r="T42" i="29"/>
  <c r="L42" i="29"/>
  <c r="U42" i="29" s="1"/>
  <c r="K42" i="29"/>
  <c r="I42" i="29"/>
  <c r="T41" i="29"/>
  <c r="L41" i="29"/>
  <c r="Q41" i="29" s="1"/>
  <c r="K41" i="29"/>
  <c r="I41" i="29"/>
  <c r="T40" i="29"/>
  <c r="L40" i="29"/>
  <c r="U40" i="29" s="1"/>
  <c r="K40" i="29"/>
  <c r="I40" i="29"/>
  <c r="Y91" i="29"/>
  <c r="X91" i="29"/>
  <c r="W91" i="29"/>
  <c r="V91" i="29"/>
  <c r="S91" i="29"/>
  <c r="R91" i="29"/>
  <c r="P91" i="29"/>
  <c r="O91" i="29"/>
  <c r="N91" i="29"/>
  <c r="M91" i="29"/>
  <c r="J91" i="29"/>
  <c r="H91" i="29"/>
  <c r="G91" i="29"/>
  <c r="T38" i="29"/>
  <c r="L38" i="29"/>
  <c r="U38" i="29" s="1"/>
  <c r="K38" i="29"/>
  <c r="I38" i="29"/>
  <c r="T37" i="29"/>
  <c r="L37" i="29"/>
  <c r="Q37" i="29" s="1"/>
  <c r="K37" i="29"/>
  <c r="I37" i="29"/>
  <c r="T36" i="29"/>
  <c r="L36" i="29"/>
  <c r="U36" i="29" s="1"/>
  <c r="K36" i="29"/>
  <c r="I36" i="29"/>
  <c r="Y75" i="29"/>
  <c r="X75" i="29"/>
  <c r="W75" i="29"/>
  <c r="V75" i="29"/>
  <c r="S75" i="29"/>
  <c r="R75" i="29"/>
  <c r="P75" i="29"/>
  <c r="O75" i="29"/>
  <c r="N75" i="29"/>
  <c r="M75" i="29"/>
  <c r="J75" i="29"/>
  <c r="H75" i="29"/>
  <c r="G75" i="29"/>
  <c r="T34" i="29"/>
  <c r="L34" i="29"/>
  <c r="U34" i="29" s="1"/>
  <c r="K34" i="29"/>
  <c r="I34" i="29"/>
  <c r="T33" i="29"/>
  <c r="L33" i="29"/>
  <c r="U33" i="29" s="1"/>
  <c r="K33" i="29"/>
  <c r="I33" i="29"/>
  <c r="T32" i="29"/>
  <c r="L32" i="29"/>
  <c r="U32" i="29" s="1"/>
  <c r="K32" i="29"/>
  <c r="I32" i="29"/>
  <c r="Y35" i="29"/>
  <c r="X35" i="29"/>
  <c r="W35" i="29"/>
  <c r="V35" i="29"/>
  <c r="S35" i="29"/>
  <c r="R35" i="29"/>
  <c r="P35" i="29"/>
  <c r="O35" i="29"/>
  <c r="N35" i="29"/>
  <c r="M35" i="29"/>
  <c r="J35" i="29"/>
  <c r="H35" i="29"/>
  <c r="G35" i="29"/>
  <c r="T30" i="29"/>
  <c r="L30" i="29"/>
  <c r="U30" i="29" s="1"/>
  <c r="K30" i="29"/>
  <c r="I30" i="29"/>
  <c r="T29" i="29"/>
  <c r="L29" i="29"/>
  <c r="U29" i="29" s="1"/>
  <c r="K29" i="29"/>
  <c r="I29" i="29"/>
  <c r="T28" i="29"/>
  <c r="L28" i="29"/>
  <c r="U28" i="29" s="1"/>
  <c r="K28" i="29"/>
  <c r="I28" i="29"/>
  <c r="Y15" i="29"/>
  <c r="X15" i="29"/>
  <c r="W15" i="29"/>
  <c r="V15" i="29"/>
  <c r="S15" i="29"/>
  <c r="R15" i="29"/>
  <c r="P15" i="29"/>
  <c r="O15" i="29"/>
  <c r="N15" i="29"/>
  <c r="M15" i="29"/>
  <c r="J15" i="29"/>
  <c r="H15" i="29"/>
  <c r="G15" i="29"/>
  <c r="T26" i="29"/>
  <c r="L26" i="29"/>
  <c r="Q26" i="29" s="1"/>
  <c r="K26" i="29"/>
  <c r="I26" i="29"/>
  <c r="T25" i="29"/>
  <c r="L25" i="29"/>
  <c r="Q25" i="29" s="1"/>
  <c r="K25" i="29"/>
  <c r="I25" i="29"/>
  <c r="T24" i="29"/>
  <c r="L24" i="29"/>
  <c r="U24" i="29" s="1"/>
  <c r="K24" i="29"/>
  <c r="I24" i="29"/>
  <c r="Y19" i="29"/>
  <c r="X19" i="29"/>
  <c r="W19" i="29"/>
  <c r="V19" i="29"/>
  <c r="S19" i="29"/>
  <c r="R19" i="29"/>
  <c r="P19" i="29"/>
  <c r="O19" i="29"/>
  <c r="N19" i="29"/>
  <c r="M19" i="29"/>
  <c r="J19" i="29"/>
  <c r="H19" i="29"/>
  <c r="G19" i="29"/>
  <c r="T22" i="29"/>
  <c r="L22" i="29"/>
  <c r="Q22" i="29" s="1"/>
  <c r="I22" i="29"/>
  <c r="T21" i="29"/>
  <c r="L21" i="29"/>
  <c r="U21" i="29" s="1"/>
  <c r="K21" i="29"/>
  <c r="I21" i="29"/>
  <c r="T20" i="29"/>
  <c r="L20" i="29"/>
  <c r="U20" i="29" s="1"/>
  <c r="K20" i="29"/>
  <c r="I20" i="29"/>
  <c r="Y47" i="29"/>
  <c r="X47" i="29"/>
  <c r="W47" i="29"/>
  <c r="V47" i="29"/>
  <c r="S47" i="29"/>
  <c r="R47" i="29"/>
  <c r="P47" i="29"/>
  <c r="O47" i="29"/>
  <c r="N47" i="29"/>
  <c r="M47" i="29"/>
  <c r="J47" i="29"/>
  <c r="H47" i="29"/>
  <c r="G47" i="29"/>
  <c r="T18" i="29"/>
  <c r="L18" i="29"/>
  <c r="U18" i="29" s="1"/>
  <c r="K18" i="29"/>
  <c r="I18" i="29"/>
  <c r="T17" i="29"/>
  <c r="L17" i="29"/>
  <c r="U17" i="29" s="1"/>
  <c r="K17" i="29"/>
  <c r="I17" i="29"/>
  <c r="T16" i="29"/>
  <c r="L16" i="29"/>
  <c r="Q16" i="29" s="1"/>
  <c r="K16" i="29"/>
  <c r="I16" i="29"/>
  <c r="Y87" i="29"/>
  <c r="X87" i="29"/>
  <c r="W87" i="29"/>
  <c r="V87" i="29"/>
  <c r="S87" i="29"/>
  <c r="R87" i="29"/>
  <c r="P87" i="29"/>
  <c r="O87" i="29"/>
  <c r="N87" i="29"/>
  <c r="M87" i="29"/>
  <c r="J87" i="29"/>
  <c r="H87" i="29"/>
  <c r="G87" i="29"/>
  <c r="T14" i="29"/>
  <c r="L14" i="29"/>
  <c r="U14" i="29" s="1"/>
  <c r="K14" i="29"/>
  <c r="I14" i="29"/>
  <c r="T13" i="29"/>
  <c r="L13" i="29"/>
  <c r="U13" i="29" s="1"/>
  <c r="K13" i="29"/>
  <c r="I13" i="29"/>
  <c r="T12" i="29"/>
  <c r="L12" i="29"/>
  <c r="U12" i="29" s="1"/>
  <c r="K12" i="29"/>
  <c r="I12" i="29"/>
  <c r="Y31" i="29"/>
  <c r="X31" i="29"/>
  <c r="W31" i="29"/>
  <c r="V31" i="29"/>
  <c r="S31" i="29"/>
  <c r="R31" i="29"/>
  <c r="P31" i="29"/>
  <c r="O31" i="29"/>
  <c r="N31" i="29"/>
  <c r="M31" i="29"/>
  <c r="J31" i="29"/>
  <c r="H31" i="29"/>
  <c r="G31" i="29"/>
  <c r="T10" i="29"/>
  <c r="L10" i="29"/>
  <c r="U10" i="29" s="1"/>
  <c r="K10" i="29"/>
  <c r="I10" i="29"/>
  <c r="T9" i="29"/>
  <c r="L9" i="29"/>
  <c r="U9" i="29" s="1"/>
  <c r="K9" i="29"/>
  <c r="I9" i="29"/>
  <c r="T8" i="29"/>
  <c r="L8" i="29"/>
  <c r="U8" i="29" s="1"/>
  <c r="K8" i="29"/>
  <c r="I8" i="29"/>
  <c r="Y27" i="29"/>
  <c r="X27" i="29"/>
  <c r="W27" i="29"/>
  <c r="V27" i="29"/>
  <c r="S27" i="29"/>
  <c r="R27" i="29"/>
  <c r="P27" i="29"/>
  <c r="O27" i="29"/>
  <c r="N27" i="29"/>
  <c r="M27" i="29"/>
  <c r="J27" i="29"/>
  <c r="H27" i="29"/>
  <c r="G27" i="29"/>
  <c r="T6" i="29"/>
  <c r="L6" i="29"/>
  <c r="U6" i="29" s="1"/>
  <c r="K6" i="29"/>
  <c r="I6" i="29"/>
  <c r="T5" i="29"/>
  <c r="L5" i="29"/>
  <c r="U5" i="29" s="1"/>
  <c r="K5" i="29"/>
  <c r="I5" i="29"/>
  <c r="T4" i="29"/>
  <c r="L4" i="29"/>
  <c r="U4" i="29" s="1"/>
  <c r="K4" i="29"/>
  <c r="I4" i="29"/>
  <c r="AD3" i="29"/>
  <c r="AB3" i="29"/>
  <c r="Y3" i="29"/>
  <c r="X3" i="29"/>
  <c r="W3" i="29"/>
  <c r="V3" i="29"/>
  <c r="S3" i="29"/>
  <c r="R3" i="29"/>
  <c r="P3" i="29"/>
  <c r="O3" i="29"/>
  <c r="N3" i="29"/>
  <c r="M3" i="29"/>
  <c r="J3" i="29"/>
  <c r="H3" i="29"/>
  <c r="G3" i="29"/>
  <c r="T258" i="30"/>
  <c r="L258" i="30"/>
  <c r="U258" i="30" s="1"/>
  <c r="K258" i="30"/>
  <c r="I258" i="30"/>
  <c r="T257" i="30"/>
  <c r="L257" i="30"/>
  <c r="U257" i="30" s="1"/>
  <c r="K257" i="30"/>
  <c r="I257" i="30"/>
  <c r="T256" i="30"/>
  <c r="L256" i="30"/>
  <c r="U256" i="30" s="1"/>
  <c r="K256" i="30"/>
  <c r="I256" i="30"/>
  <c r="AA199" i="30"/>
  <c r="Z199" i="30"/>
  <c r="Y199" i="30"/>
  <c r="X199" i="30"/>
  <c r="W199" i="30"/>
  <c r="V199" i="30"/>
  <c r="S199" i="30"/>
  <c r="R199" i="30"/>
  <c r="P199" i="30"/>
  <c r="O199" i="30"/>
  <c r="N199" i="30"/>
  <c r="M199" i="30"/>
  <c r="J199" i="30"/>
  <c r="H199" i="30"/>
  <c r="G199" i="30"/>
  <c r="T254" i="30"/>
  <c r="L254" i="30"/>
  <c r="Q254" i="30" s="1"/>
  <c r="K254" i="30"/>
  <c r="I254" i="30"/>
  <c r="T253" i="30"/>
  <c r="L253" i="30"/>
  <c r="U253" i="30" s="1"/>
  <c r="K253" i="30"/>
  <c r="I253" i="30"/>
  <c r="T252" i="30"/>
  <c r="L252" i="30"/>
  <c r="U252" i="30" s="1"/>
  <c r="K252" i="30"/>
  <c r="I252" i="30"/>
  <c r="AA195" i="30"/>
  <c r="Z195" i="30"/>
  <c r="Y195" i="30"/>
  <c r="X195" i="30"/>
  <c r="W195" i="30"/>
  <c r="V195" i="30"/>
  <c r="S195" i="30"/>
  <c r="R195" i="30"/>
  <c r="P195" i="30"/>
  <c r="O195" i="30"/>
  <c r="N195" i="30"/>
  <c r="M195" i="30"/>
  <c r="J195" i="30"/>
  <c r="H195" i="30"/>
  <c r="G195" i="30"/>
  <c r="T250" i="30"/>
  <c r="L250" i="30"/>
  <c r="Q250" i="30" s="1"/>
  <c r="K250" i="30"/>
  <c r="I250" i="30"/>
  <c r="T249" i="30"/>
  <c r="L249" i="30"/>
  <c r="U249" i="30" s="1"/>
  <c r="K249" i="30"/>
  <c r="I249" i="30"/>
  <c r="T248" i="30"/>
  <c r="L248" i="30"/>
  <c r="Q248" i="30" s="1"/>
  <c r="K248" i="30"/>
  <c r="I248" i="30"/>
  <c r="AA203" i="30"/>
  <c r="Z203" i="30"/>
  <c r="Y203" i="30"/>
  <c r="X203" i="30"/>
  <c r="W203" i="30"/>
  <c r="V203" i="30"/>
  <c r="S203" i="30"/>
  <c r="R203" i="30"/>
  <c r="P203" i="30"/>
  <c r="O203" i="30"/>
  <c r="N203" i="30"/>
  <c r="M203" i="30"/>
  <c r="J203" i="30"/>
  <c r="H203" i="30"/>
  <c r="G203" i="30"/>
  <c r="T246" i="30"/>
  <c r="L246" i="30"/>
  <c r="U246" i="30" s="1"/>
  <c r="K246" i="30"/>
  <c r="I246" i="30"/>
  <c r="T245" i="30"/>
  <c r="L245" i="30"/>
  <c r="U245" i="30" s="1"/>
  <c r="K245" i="30"/>
  <c r="I245" i="30"/>
  <c r="T244" i="30"/>
  <c r="L244" i="30"/>
  <c r="Q244" i="30" s="1"/>
  <c r="K244" i="30"/>
  <c r="I244" i="30"/>
  <c r="AA263" i="30"/>
  <c r="Z263" i="30"/>
  <c r="Y263" i="30"/>
  <c r="X263" i="30"/>
  <c r="W263" i="30"/>
  <c r="V263" i="30"/>
  <c r="S263" i="30"/>
  <c r="R263" i="30"/>
  <c r="P263" i="30"/>
  <c r="O263" i="30"/>
  <c r="N263" i="30"/>
  <c r="M263" i="30"/>
  <c r="J263" i="30"/>
  <c r="H263" i="30"/>
  <c r="G263" i="30"/>
  <c r="T242" i="30"/>
  <c r="L242" i="30"/>
  <c r="U242" i="30" s="1"/>
  <c r="K242" i="30"/>
  <c r="I242" i="30"/>
  <c r="T241" i="30"/>
  <c r="L241" i="30"/>
  <c r="Q241" i="30" s="1"/>
  <c r="K241" i="30"/>
  <c r="I241" i="30"/>
  <c r="T240" i="30"/>
  <c r="L240" i="30"/>
  <c r="Q240" i="30" s="1"/>
  <c r="K240" i="30"/>
  <c r="I240" i="30"/>
  <c r="AA259" i="30"/>
  <c r="Z259" i="30"/>
  <c r="Y259" i="30"/>
  <c r="X259" i="30"/>
  <c r="W259" i="30"/>
  <c r="V259" i="30"/>
  <c r="S259" i="30"/>
  <c r="R259" i="30"/>
  <c r="P259" i="30"/>
  <c r="O259" i="30"/>
  <c r="N259" i="30"/>
  <c r="M259" i="30"/>
  <c r="J259" i="30"/>
  <c r="H259" i="30"/>
  <c r="G259" i="30"/>
  <c r="T238" i="30"/>
  <c r="L238" i="30"/>
  <c r="K238" i="30"/>
  <c r="I238" i="30"/>
  <c r="T237" i="30"/>
  <c r="L237" i="30"/>
  <c r="Q237" i="30" s="1"/>
  <c r="K237" i="30"/>
  <c r="I237" i="30"/>
  <c r="T236" i="30"/>
  <c r="L236" i="30"/>
  <c r="Q236" i="30" s="1"/>
  <c r="K236" i="30"/>
  <c r="I236" i="30"/>
  <c r="AA255" i="30"/>
  <c r="Z255" i="30"/>
  <c r="Y255" i="30"/>
  <c r="X255" i="30"/>
  <c r="W255" i="30"/>
  <c r="V255" i="30"/>
  <c r="S255" i="30"/>
  <c r="R255" i="30"/>
  <c r="P255" i="30"/>
  <c r="O255" i="30"/>
  <c r="N255" i="30"/>
  <c r="M255" i="30"/>
  <c r="J255" i="30"/>
  <c r="H255" i="30"/>
  <c r="G255" i="30"/>
  <c r="T234" i="30"/>
  <c r="L234" i="30"/>
  <c r="Q234" i="30" s="1"/>
  <c r="K234" i="30"/>
  <c r="I234" i="30"/>
  <c r="T233" i="30"/>
  <c r="L233" i="30"/>
  <c r="U233" i="30" s="1"/>
  <c r="K233" i="30"/>
  <c r="I233" i="30"/>
  <c r="T232" i="30"/>
  <c r="L232" i="30"/>
  <c r="U232" i="30" s="1"/>
  <c r="K232" i="30"/>
  <c r="I232" i="30"/>
  <c r="AA251" i="30"/>
  <c r="Z251" i="30"/>
  <c r="Y251" i="30"/>
  <c r="X251" i="30"/>
  <c r="W251" i="30"/>
  <c r="V251" i="30"/>
  <c r="S251" i="30"/>
  <c r="R251" i="30"/>
  <c r="P251" i="30"/>
  <c r="O251" i="30"/>
  <c r="N251" i="30"/>
  <c r="M251" i="30"/>
  <c r="J251" i="30"/>
  <c r="H251" i="30"/>
  <c r="Z115" i="30" s="1"/>
  <c r="G251" i="30"/>
  <c r="T230" i="30"/>
  <c r="L230" i="30"/>
  <c r="Q230" i="30" s="1"/>
  <c r="K230" i="30"/>
  <c r="I230" i="30"/>
  <c r="T229" i="30"/>
  <c r="L229" i="30"/>
  <c r="K229" i="30"/>
  <c r="I229" i="30"/>
  <c r="T228" i="30"/>
  <c r="L228" i="30"/>
  <c r="Q228" i="30" s="1"/>
  <c r="K228" i="30"/>
  <c r="I228" i="30"/>
  <c r="AA171" i="30"/>
  <c r="Z171" i="30"/>
  <c r="Y171" i="30"/>
  <c r="X171" i="30"/>
  <c r="W171" i="30"/>
  <c r="V171" i="30"/>
  <c r="S171" i="30"/>
  <c r="R171" i="30"/>
  <c r="P171" i="30"/>
  <c r="O171" i="30"/>
  <c r="N171" i="30"/>
  <c r="M171" i="30"/>
  <c r="J171" i="30"/>
  <c r="H171" i="30"/>
  <c r="G171" i="30"/>
  <c r="T226" i="30"/>
  <c r="L226" i="30"/>
  <c r="U226" i="30" s="1"/>
  <c r="K226" i="30"/>
  <c r="I226" i="30"/>
  <c r="T225" i="30"/>
  <c r="L225" i="30"/>
  <c r="U225" i="30" s="1"/>
  <c r="K225" i="30"/>
  <c r="I225" i="30"/>
  <c r="T224" i="30"/>
  <c r="L224" i="30"/>
  <c r="U224" i="30" s="1"/>
  <c r="K224" i="30"/>
  <c r="I224" i="30"/>
  <c r="AA247" i="30"/>
  <c r="Z247" i="30"/>
  <c r="Y247" i="30"/>
  <c r="X247" i="30"/>
  <c r="W247" i="30"/>
  <c r="V247" i="30"/>
  <c r="S247" i="30"/>
  <c r="R247" i="30"/>
  <c r="P247" i="30"/>
  <c r="O247" i="30"/>
  <c r="N247" i="30"/>
  <c r="M247" i="30"/>
  <c r="J247" i="30"/>
  <c r="H247" i="30"/>
  <c r="G247" i="30"/>
  <c r="T222" i="30"/>
  <c r="L222" i="30"/>
  <c r="Q222" i="30" s="1"/>
  <c r="K222" i="30"/>
  <c r="I222" i="30"/>
  <c r="T221" i="30"/>
  <c r="L221" i="30"/>
  <c r="K221" i="30"/>
  <c r="I221" i="30"/>
  <c r="T220" i="30"/>
  <c r="L220" i="30"/>
  <c r="U220" i="30" s="1"/>
  <c r="K220" i="30"/>
  <c r="I220" i="30"/>
  <c r="AA243" i="30"/>
  <c r="Z243" i="30"/>
  <c r="Y243" i="30"/>
  <c r="X243" i="30"/>
  <c r="W243" i="30"/>
  <c r="V243" i="30"/>
  <c r="S243" i="30"/>
  <c r="R243" i="30"/>
  <c r="P243" i="30"/>
  <c r="O243" i="30"/>
  <c r="N243" i="30"/>
  <c r="M243" i="30"/>
  <c r="J243" i="30"/>
  <c r="H243" i="30"/>
  <c r="G243" i="30"/>
  <c r="T218" i="30"/>
  <c r="L218" i="30"/>
  <c r="Q218" i="30" s="1"/>
  <c r="K218" i="30"/>
  <c r="I218" i="30"/>
  <c r="T217" i="30"/>
  <c r="L217" i="30"/>
  <c r="U217" i="30" s="1"/>
  <c r="K217" i="30"/>
  <c r="I217" i="30"/>
  <c r="T216" i="30"/>
  <c r="L216" i="30"/>
  <c r="Q216" i="30" s="1"/>
  <c r="K216" i="30"/>
  <c r="I216" i="30"/>
  <c r="AA223" i="30"/>
  <c r="Z223" i="30"/>
  <c r="Y223" i="30"/>
  <c r="X223" i="30"/>
  <c r="W223" i="30"/>
  <c r="V223" i="30"/>
  <c r="S223" i="30"/>
  <c r="R223" i="30"/>
  <c r="P223" i="30"/>
  <c r="O223" i="30"/>
  <c r="N223" i="30"/>
  <c r="M223" i="30"/>
  <c r="J223" i="30"/>
  <c r="H223" i="30"/>
  <c r="G223" i="30"/>
  <c r="T214" i="30"/>
  <c r="L214" i="30"/>
  <c r="K214" i="30"/>
  <c r="I214" i="30"/>
  <c r="T213" i="30"/>
  <c r="L213" i="30"/>
  <c r="U213" i="30" s="1"/>
  <c r="K213" i="30"/>
  <c r="I213" i="30"/>
  <c r="T212" i="30"/>
  <c r="L212" i="30"/>
  <c r="Q212" i="30" s="1"/>
  <c r="K212" i="30"/>
  <c r="I212" i="30"/>
  <c r="AA191" i="30"/>
  <c r="Z191" i="30"/>
  <c r="Y191" i="30"/>
  <c r="X191" i="30"/>
  <c r="W191" i="30"/>
  <c r="V191" i="30"/>
  <c r="S191" i="30"/>
  <c r="R191" i="30"/>
  <c r="P191" i="30"/>
  <c r="O191" i="30"/>
  <c r="N191" i="30"/>
  <c r="M191" i="30"/>
  <c r="J191" i="30"/>
  <c r="H191" i="30"/>
  <c r="G191" i="30"/>
  <c r="T210" i="30"/>
  <c r="L210" i="30"/>
  <c r="U210" i="30" s="1"/>
  <c r="K210" i="30"/>
  <c r="I210" i="30"/>
  <c r="T209" i="30"/>
  <c r="L209" i="30"/>
  <c r="Q209" i="30" s="1"/>
  <c r="K209" i="30"/>
  <c r="I209" i="30"/>
  <c r="T208" i="30"/>
  <c r="L208" i="30"/>
  <c r="U208" i="30" s="1"/>
  <c r="K208" i="30"/>
  <c r="I208" i="30"/>
  <c r="AA155" i="30"/>
  <c r="Z155" i="30"/>
  <c r="Y155" i="30"/>
  <c r="X155" i="30"/>
  <c r="W155" i="30"/>
  <c r="V155" i="30"/>
  <c r="S155" i="30"/>
  <c r="R155" i="30"/>
  <c r="P155" i="30"/>
  <c r="O155" i="30"/>
  <c r="N155" i="30"/>
  <c r="M155" i="30"/>
  <c r="J155" i="30"/>
  <c r="H155" i="30"/>
  <c r="G155" i="30"/>
  <c r="T206" i="30"/>
  <c r="L206" i="30"/>
  <c r="U206" i="30" s="1"/>
  <c r="K206" i="30"/>
  <c r="I206" i="30"/>
  <c r="T205" i="30"/>
  <c r="L205" i="30"/>
  <c r="Q205" i="30" s="1"/>
  <c r="K205" i="30"/>
  <c r="I205" i="30"/>
  <c r="T204" i="30"/>
  <c r="L204" i="30"/>
  <c r="K204" i="30"/>
  <c r="I204" i="30"/>
  <c r="AA163" i="30"/>
  <c r="Z163" i="30"/>
  <c r="Y163" i="30"/>
  <c r="X163" i="30"/>
  <c r="W163" i="30"/>
  <c r="V163" i="30"/>
  <c r="S163" i="30"/>
  <c r="R163" i="30"/>
  <c r="P163" i="30"/>
  <c r="O163" i="30"/>
  <c r="N163" i="30"/>
  <c r="M163" i="30"/>
  <c r="J163" i="30"/>
  <c r="H163" i="30"/>
  <c r="G163" i="30"/>
  <c r="T202" i="30"/>
  <c r="L202" i="30"/>
  <c r="Q202" i="30" s="1"/>
  <c r="K202" i="30"/>
  <c r="I202" i="30"/>
  <c r="T201" i="30"/>
  <c r="L201" i="30"/>
  <c r="U201" i="30" s="1"/>
  <c r="K201" i="30"/>
  <c r="I201" i="30"/>
  <c r="T200" i="30"/>
  <c r="L200" i="30"/>
  <c r="Q200" i="30" s="1"/>
  <c r="K200" i="30"/>
  <c r="I200" i="30"/>
  <c r="AA175" i="30"/>
  <c r="Z175" i="30"/>
  <c r="Y175" i="30"/>
  <c r="X175" i="30"/>
  <c r="W175" i="30"/>
  <c r="V175" i="30"/>
  <c r="S175" i="30"/>
  <c r="R175" i="30"/>
  <c r="P175" i="30"/>
  <c r="O175" i="30"/>
  <c r="N175" i="30"/>
  <c r="M175" i="30"/>
  <c r="J175" i="30"/>
  <c r="H175" i="30"/>
  <c r="G175" i="30"/>
  <c r="T198" i="30"/>
  <c r="L198" i="30"/>
  <c r="Q198" i="30" s="1"/>
  <c r="K198" i="30"/>
  <c r="I198" i="30"/>
  <c r="T197" i="30"/>
  <c r="L197" i="30"/>
  <c r="Q197" i="30" s="1"/>
  <c r="K197" i="30"/>
  <c r="I197" i="30"/>
  <c r="T196" i="30"/>
  <c r="L196" i="30"/>
  <c r="Q196" i="30" s="1"/>
  <c r="K196" i="30"/>
  <c r="I196" i="30"/>
  <c r="AA151" i="30"/>
  <c r="Z151" i="30"/>
  <c r="Y151" i="30"/>
  <c r="X151" i="30"/>
  <c r="W151" i="30"/>
  <c r="V151" i="30"/>
  <c r="S151" i="30"/>
  <c r="R151" i="30"/>
  <c r="P151" i="30"/>
  <c r="O151" i="30"/>
  <c r="N151" i="30"/>
  <c r="M151" i="30"/>
  <c r="J151" i="30"/>
  <c r="H151" i="30"/>
  <c r="G151" i="30"/>
  <c r="T194" i="30"/>
  <c r="L194" i="30"/>
  <c r="Q194" i="30" s="1"/>
  <c r="K194" i="30"/>
  <c r="I194" i="30"/>
  <c r="T193" i="30"/>
  <c r="L193" i="30"/>
  <c r="Q193" i="30" s="1"/>
  <c r="K193" i="30"/>
  <c r="I193" i="30"/>
  <c r="T192" i="30"/>
  <c r="L192" i="30"/>
  <c r="U192" i="30" s="1"/>
  <c r="K192" i="30"/>
  <c r="I192" i="30"/>
  <c r="AA179" i="30"/>
  <c r="Z179" i="30"/>
  <c r="Y179" i="30"/>
  <c r="X179" i="30"/>
  <c r="W179" i="30"/>
  <c r="V179" i="30"/>
  <c r="S179" i="30"/>
  <c r="R179" i="30"/>
  <c r="P179" i="30"/>
  <c r="O179" i="30"/>
  <c r="N179" i="30"/>
  <c r="M179" i="30"/>
  <c r="J179" i="30"/>
  <c r="H179" i="30"/>
  <c r="G179" i="30"/>
  <c r="T190" i="30"/>
  <c r="L190" i="30"/>
  <c r="Q190" i="30" s="1"/>
  <c r="K190" i="30"/>
  <c r="I190" i="30"/>
  <c r="T189" i="30"/>
  <c r="L189" i="30"/>
  <c r="U189" i="30" s="1"/>
  <c r="K189" i="30"/>
  <c r="I189" i="30"/>
  <c r="T188" i="30"/>
  <c r="L188" i="30"/>
  <c r="U188" i="30" s="1"/>
  <c r="K188" i="30"/>
  <c r="I188" i="30"/>
  <c r="AA239" i="30"/>
  <c r="Z239" i="30"/>
  <c r="Y239" i="30"/>
  <c r="X239" i="30"/>
  <c r="W239" i="30"/>
  <c r="V239" i="30"/>
  <c r="S239" i="30"/>
  <c r="R239" i="30"/>
  <c r="P239" i="30"/>
  <c r="O239" i="30"/>
  <c r="N239" i="30"/>
  <c r="M239" i="30"/>
  <c r="J239" i="30"/>
  <c r="H239" i="30"/>
  <c r="G239" i="30"/>
  <c r="T186" i="30"/>
  <c r="L186" i="30"/>
  <c r="Q186" i="30" s="1"/>
  <c r="K186" i="30"/>
  <c r="I186" i="30"/>
  <c r="T185" i="30"/>
  <c r="L185" i="30"/>
  <c r="K185" i="30"/>
  <c r="I185" i="30"/>
  <c r="T184" i="30"/>
  <c r="L184" i="30"/>
  <c r="Q184" i="30" s="1"/>
  <c r="K184" i="30"/>
  <c r="I184" i="30"/>
  <c r="AA207" i="30"/>
  <c r="Z207" i="30"/>
  <c r="Y207" i="30"/>
  <c r="X207" i="30"/>
  <c r="W207" i="30"/>
  <c r="V207" i="30"/>
  <c r="S207" i="30"/>
  <c r="R207" i="30"/>
  <c r="P207" i="30"/>
  <c r="O207" i="30"/>
  <c r="N207" i="30"/>
  <c r="M207" i="30"/>
  <c r="J207" i="30"/>
  <c r="H207" i="30"/>
  <c r="G207" i="30"/>
  <c r="T182" i="30"/>
  <c r="L182" i="30"/>
  <c r="U182" i="30" s="1"/>
  <c r="K182" i="30"/>
  <c r="I182" i="30"/>
  <c r="T181" i="30"/>
  <c r="L181" i="30"/>
  <c r="U181" i="30" s="1"/>
  <c r="K181" i="30"/>
  <c r="I181" i="30"/>
  <c r="T180" i="30"/>
  <c r="L180" i="30"/>
  <c r="Q180" i="30" s="1"/>
  <c r="K180" i="30"/>
  <c r="I180" i="30"/>
  <c r="AA159" i="30"/>
  <c r="Z159" i="30"/>
  <c r="Y159" i="30"/>
  <c r="X159" i="30"/>
  <c r="W159" i="30"/>
  <c r="V159" i="30"/>
  <c r="S159" i="30"/>
  <c r="R159" i="30"/>
  <c r="P159" i="30"/>
  <c r="O159" i="30"/>
  <c r="N159" i="30"/>
  <c r="M159" i="30"/>
  <c r="J159" i="30"/>
  <c r="H159" i="30"/>
  <c r="G159" i="30"/>
  <c r="T178" i="30"/>
  <c r="L178" i="30"/>
  <c r="U178" i="30" s="1"/>
  <c r="K178" i="30"/>
  <c r="I178" i="30"/>
  <c r="T177" i="30"/>
  <c r="L177" i="30"/>
  <c r="Q177" i="30" s="1"/>
  <c r="K177" i="30"/>
  <c r="I177" i="30"/>
  <c r="T176" i="30"/>
  <c r="L176" i="30"/>
  <c r="Q176" i="30" s="1"/>
  <c r="K176" i="30"/>
  <c r="I176" i="30"/>
  <c r="AA215" i="30"/>
  <c r="Z215" i="30"/>
  <c r="Y215" i="30"/>
  <c r="X215" i="30"/>
  <c r="W215" i="30"/>
  <c r="V215" i="30"/>
  <c r="S215" i="30"/>
  <c r="R215" i="30"/>
  <c r="P215" i="30"/>
  <c r="O215" i="30"/>
  <c r="N215" i="30"/>
  <c r="M215" i="30"/>
  <c r="J215" i="30"/>
  <c r="H215" i="30"/>
  <c r="G215" i="30"/>
  <c r="T174" i="30"/>
  <c r="L174" i="30"/>
  <c r="U174" i="30" s="1"/>
  <c r="K174" i="30"/>
  <c r="I174" i="30"/>
  <c r="T173" i="30"/>
  <c r="L173" i="30"/>
  <c r="Q173" i="30" s="1"/>
  <c r="K173" i="30"/>
  <c r="I173" i="30"/>
  <c r="T172" i="30"/>
  <c r="L172" i="30"/>
  <c r="K172" i="30"/>
  <c r="I172" i="30"/>
  <c r="AA167" i="30"/>
  <c r="Z167" i="30"/>
  <c r="Y167" i="30"/>
  <c r="X167" i="30"/>
  <c r="W167" i="30"/>
  <c r="V167" i="30"/>
  <c r="S167" i="30"/>
  <c r="R167" i="30"/>
  <c r="P167" i="30"/>
  <c r="O167" i="30"/>
  <c r="N167" i="30"/>
  <c r="M167" i="30"/>
  <c r="J167" i="30"/>
  <c r="H167" i="30"/>
  <c r="G167" i="30"/>
  <c r="T170" i="30"/>
  <c r="L170" i="30"/>
  <c r="Q170" i="30" s="1"/>
  <c r="K170" i="30"/>
  <c r="I170" i="30"/>
  <c r="T169" i="30"/>
  <c r="L169" i="30"/>
  <c r="Q169" i="30" s="1"/>
  <c r="K169" i="30"/>
  <c r="I169" i="30"/>
  <c r="T168" i="30"/>
  <c r="L168" i="30"/>
  <c r="Q168" i="30" s="1"/>
  <c r="K168" i="30"/>
  <c r="I168" i="30"/>
  <c r="AA235" i="30"/>
  <c r="Z235" i="30"/>
  <c r="Y235" i="30"/>
  <c r="X235" i="30"/>
  <c r="W235" i="30"/>
  <c r="V235" i="30"/>
  <c r="S235" i="30"/>
  <c r="R235" i="30"/>
  <c r="P235" i="30"/>
  <c r="O235" i="30"/>
  <c r="N235" i="30"/>
  <c r="M235" i="30"/>
  <c r="J235" i="30"/>
  <c r="H235" i="30"/>
  <c r="G235" i="30"/>
  <c r="T166" i="30"/>
  <c r="L166" i="30"/>
  <c r="Q166" i="30" s="1"/>
  <c r="K166" i="30"/>
  <c r="I166" i="30"/>
  <c r="T165" i="30"/>
  <c r="L165" i="30"/>
  <c r="Q165" i="30" s="1"/>
  <c r="K165" i="30"/>
  <c r="I165" i="30"/>
  <c r="T164" i="30"/>
  <c r="L164" i="30"/>
  <c r="Q164" i="30" s="1"/>
  <c r="K164" i="30"/>
  <c r="I164" i="30"/>
  <c r="AA219" i="30"/>
  <c r="Z219" i="30"/>
  <c r="Y219" i="30"/>
  <c r="X219" i="30"/>
  <c r="W219" i="30"/>
  <c r="V219" i="30"/>
  <c r="S219" i="30"/>
  <c r="R219" i="30"/>
  <c r="P219" i="30"/>
  <c r="O219" i="30"/>
  <c r="N219" i="30"/>
  <c r="M219" i="30"/>
  <c r="J219" i="30"/>
  <c r="H219" i="30"/>
  <c r="G219" i="30"/>
  <c r="T162" i="30"/>
  <c r="L162" i="30"/>
  <c r="Q162" i="30" s="1"/>
  <c r="K162" i="30"/>
  <c r="I162" i="30"/>
  <c r="T161" i="30"/>
  <c r="L161" i="30"/>
  <c r="U161" i="30" s="1"/>
  <c r="K161" i="30"/>
  <c r="I161" i="30"/>
  <c r="T160" i="30"/>
  <c r="L160" i="30"/>
  <c r="K160" i="30"/>
  <c r="I160" i="30"/>
  <c r="AA231" i="30"/>
  <c r="Z231" i="30"/>
  <c r="Y231" i="30"/>
  <c r="X231" i="30"/>
  <c r="W231" i="30"/>
  <c r="V231" i="30"/>
  <c r="S231" i="30"/>
  <c r="R231" i="30"/>
  <c r="P231" i="30"/>
  <c r="O231" i="30"/>
  <c r="N231" i="30"/>
  <c r="M231" i="30"/>
  <c r="J231" i="30"/>
  <c r="H231" i="30"/>
  <c r="G231" i="30"/>
  <c r="T158" i="30"/>
  <c r="L158" i="30"/>
  <c r="U158" i="30" s="1"/>
  <c r="K158" i="30"/>
  <c r="I158" i="30"/>
  <c r="T157" i="30"/>
  <c r="L157" i="30"/>
  <c r="U157" i="30" s="1"/>
  <c r="K157" i="30"/>
  <c r="I157" i="30"/>
  <c r="T156" i="30"/>
  <c r="L156" i="30"/>
  <c r="U156" i="30" s="1"/>
  <c r="K156" i="30"/>
  <c r="I156" i="30"/>
  <c r="AA147" i="30"/>
  <c r="Z147" i="30"/>
  <c r="Y147" i="30"/>
  <c r="X147" i="30"/>
  <c r="W147" i="30"/>
  <c r="V147" i="30"/>
  <c r="S147" i="30"/>
  <c r="R147" i="30"/>
  <c r="P147" i="30"/>
  <c r="O147" i="30"/>
  <c r="N147" i="30"/>
  <c r="M147" i="30"/>
  <c r="J147" i="30"/>
  <c r="H147" i="30"/>
  <c r="G147" i="30"/>
  <c r="T154" i="30"/>
  <c r="L154" i="30"/>
  <c r="Q154" i="30" s="1"/>
  <c r="K154" i="30"/>
  <c r="I154" i="30"/>
  <c r="T153" i="30"/>
  <c r="L153" i="30"/>
  <c r="U153" i="30" s="1"/>
  <c r="K153" i="30"/>
  <c r="I153" i="30"/>
  <c r="T152" i="30"/>
  <c r="L152" i="30"/>
  <c r="Q152" i="30" s="1"/>
  <c r="K152" i="30"/>
  <c r="I152" i="30"/>
  <c r="AA227" i="30"/>
  <c r="Z227" i="30"/>
  <c r="Y227" i="30"/>
  <c r="X227" i="30"/>
  <c r="W227" i="30"/>
  <c r="V227" i="30"/>
  <c r="S227" i="30"/>
  <c r="R227" i="30"/>
  <c r="P227" i="30"/>
  <c r="O227" i="30"/>
  <c r="N227" i="30"/>
  <c r="M227" i="30"/>
  <c r="J227" i="30"/>
  <c r="H227" i="30"/>
  <c r="Z91" i="30" s="1"/>
  <c r="G227" i="30"/>
  <c r="T150" i="30"/>
  <c r="L150" i="30"/>
  <c r="Q150" i="30" s="1"/>
  <c r="K150" i="30"/>
  <c r="I150" i="30"/>
  <c r="T149" i="30"/>
  <c r="L149" i="30"/>
  <c r="U149" i="30" s="1"/>
  <c r="K149" i="30"/>
  <c r="I149" i="30"/>
  <c r="T148" i="30"/>
  <c r="L148" i="30"/>
  <c r="Q148" i="30" s="1"/>
  <c r="K148" i="30"/>
  <c r="I148" i="30"/>
  <c r="AA211" i="30"/>
  <c r="Z211" i="30"/>
  <c r="Y211" i="30"/>
  <c r="X211" i="30"/>
  <c r="W211" i="30"/>
  <c r="V211" i="30"/>
  <c r="S211" i="30"/>
  <c r="R211" i="30"/>
  <c r="P211" i="30"/>
  <c r="O211" i="30"/>
  <c r="N211" i="30"/>
  <c r="M211" i="30"/>
  <c r="J211" i="30"/>
  <c r="H211" i="30"/>
  <c r="G211" i="30"/>
  <c r="T146" i="30"/>
  <c r="L146" i="30"/>
  <c r="U146" i="30" s="1"/>
  <c r="K146" i="30"/>
  <c r="I146" i="30"/>
  <c r="T145" i="30"/>
  <c r="L145" i="30"/>
  <c r="Q145" i="30" s="1"/>
  <c r="K145" i="30"/>
  <c r="I145" i="30"/>
  <c r="T144" i="30"/>
  <c r="L144" i="30"/>
  <c r="Q144" i="30" s="1"/>
  <c r="K144" i="30"/>
  <c r="I144" i="30"/>
  <c r="AA143" i="30"/>
  <c r="Z143" i="30"/>
  <c r="Y143" i="30"/>
  <c r="X143" i="30"/>
  <c r="W143" i="30"/>
  <c r="V143" i="30"/>
  <c r="S143" i="30"/>
  <c r="R143" i="30"/>
  <c r="P143" i="30"/>
  <c r="O143" i="30"/>
  <c r="N143" i="30"/>
  <c r="M143" i="30"/>
  <c r="J143" i="30"/>
  <c r="H143" i="30"/>
  <c r="G143" i="30"/>
  <c r="T142" i="30"/>
  <c r="L142" i="30"/>
  <c r="U142" i="30" s="1"/>
  <c r="K142" i="30"/>
  <c r="I142" i="30"/>
  <c r="T141" i="30"/>
  <c r="L141" i="30"/>
  <c r="Q141" i="30" s="1"/>
  <c r="K141" i="30"/>
  <c r="I141" i="30"/>
  <c r="T140" i="30"/>
  <c r="L140" i="30"/>
  <c r="Q140" i="30" s="1"/>
  <c r="K140" i="30"/>
  <c r="I140" i="30"/>
  <c r="AA139" i="30"/>
  <c r="Z139" i="30"/>
  <c r="Y139" i="30"/>
  <c r="X139" i="30"/>
  <c r="W139" i="30"/>
  <c r="V139" i="30"/>
  <c r="S139" i="30"/>
  <c r="R139" i="30"/>
  <c r="P139" i="30"/>
  <c r="O139" i="30"/>
  <c r="N139" i="30"/>
  <c r="M139" i="30"/>
  <c r="J139" i="30"/>
  <c r="H139" i="30"/>
  <c r="G139" i="30"/>
  <c r="T6" i="30"/>
  <c r="L6" i="30"/>
  <c r="Q6" i="30" s="1"/>
  <c r="K6" i="30"/>
  <c r="I6" i="30"/>
  <c r="T5" i="30"/>
  <c r="L5" i="30"/>
  <c r="Q5" i="30" s="1"/>
  <c r="K5" i="30"/>
  <c r="I5" i="30"/>
  <c r="T4" i="30"/>
  <c r="L4" i="30"/>
  <c r="U4" i="30" s="1"/>
  <c r="K4" i="30"/>
  <c r="I4" i="30"/>
  <c r="AD3" i="30"/>
  <c r="AB3" i="30"/>
  <c r="Y3" i="30"/>
  <c r="X3" i="30"/>
  <c r="W3" i="30"/>
  <c r="V3" i="30"/>
  <c r="S3" i="30"/>
  <c r="R3" i="30"/>
  <c r="P3" i="30"/>
  <c r="O3" i="30"/>
  <c r="N3" i="30"/>
  <c r="M3" i="30"/>
  <c r="J3" i="30"/>
  <c r="H3" i="30"/>
  <c r="G3" i="30"/>
  <c r="L8" i="31"/>
  <c r="U8" i="31" s="1"/>
  <c r="L9" i="31"/>
  <c r="Q9" i="31" s="1"/>
  <c r="L10" i="31"/>
  <c r="Q10" i="31" s="1"/>
  <c r="L12" i="31"/>
  <c r="Q12" i="31" s="1"/>
  <c r="L13" i="31"/>
  <c r="Q13" i="31" s="1"/>
  <c r="L14" i="31"/>
  <c r="U14" i="31" s="1"/>
  <c r="L16" i="31"/>
  <c r="U16" i="31" s="1"/>
  <c r="L17" i="31"/>
  <c r="U17" i="31" s="1"/>
  <c r="L18" i="31"/>
  <c r="U18" i="31" s="1"/>
  <c r="L20" i="31"/>
  <c r="Q20" i="31" s="1"/>
  <c r="L21" i="31"/>
  <c r="U21" i="31" s="1"/>
  <c r="L22" i="31"/>
  <c r="U22" i="31" s="1"/>
  <c r="L24" i="31"/>
  <c r="Q24" i="31" s="1"/>
  <c r="L25" i="31"/>
  <c r="U25" i="31" s="1"/>
  <c r="L26" i="31"/>
  <c r="Q26" i="31" s="1"/>
  <c r="L28" i="31"/>
  <c r="U28" i="31" s="1"/>
  <c r="L29" i="31"/>
  <c r="Q29" i="31" s="1"/>
  <c r="L30" i="31"/>
  <c r="Q30" i="31" s="1"/>
  <c r="L32" i="31"/>
  <c r="U32" i="31" s="1"/>
  <c r="L33" i="31"/>
  <c r="Q33" i="31" s="1"/>
  <c r="L34" i="31"/>
  <c r="Q34" i="31" s="1"/>
  <c r="L36" i="31"/>
  <c r="U36" i="31" s="1"/>
  <c r="L37" i="31"/>
  <c r="Q37" i="31" s="1"/>
  <c r="L38" i="31"/>
  <c r="U38" i="31" s="1"/>
  <c r="L40" i="31"/>
  <c r="Q40" i="31" s="1"/>
  <c r="L41" i="31"/>
  <c r="Q41" i="31" s="1"/>
  <c r="L42" i="31"/>
  <c r="U42" i="31" s="1"/>
  <c r="L44" i="31"/>
  <c r="Q44" i="31" s="1"/>
  <c r="L45" i="31"/>
  <c r="Q45" i="31" s="1"/>
  <c r="L46" i="31"/>
  <c r="U46" i="31" s="1"/>
  <c r="L48" i="31"/>
  <c r="U48" i="31" s="1"/>
  <c r="L49" i="31"/>
  <c r="U49" i="31" s="1"/>
  <c r="L50" i="31"/>
  <c r="Q50" i="31" s="1"/>
  <c r="L52" i="31"/>
  <c r="U52" i="31" s="1"/>
  <c r="L53" i="31"/>
  <c r="Q53" i="31" s="1"/>
  <c r="L54" i="31"/>
  <c r="U54" i="31" s="1"/>
  <c r="L56" i="31"/>
  <c r="Q56" i="31" s="1"/>
  <c r="L57" i="31"/>
  <c r="U57" i="31" s="1"/>
  <c r="L58" i="31"/>
  <c r="U58" i="31" s="1"/>
  <c r="L60" i="31"/>
  <c r="U60" i="31" s="1"/>
  <c r="L61" i="31"/>
  <c r="U61" i="31" s="1"/>
  <c r="L62" i="31"/>
  <c r="Q62" i="31" s="1"/>
  <c r="L64" i="31"/>
  <c r="Q64" i="31" s="1"/>
  <c r="L65" i="31"/>
  <c r="Q65" i="31" s="1"/>
  <c r="L66" i="31"/>
  <c r="Q66" i="31" s="1"/>
  <c r="L68" i="31"/>
  <c r="Q68" i="31" s="1"/>
  <c r="L69" i="31"/>
  <c r="Q69" i="31" s="1"/>
  <c r="L70" i="31"/>
  <c r="Q70" i="31" s="1"/>
  <c r="L72" i="31"/>
  <c r="Q72" i="31" s="1"/>
  <c r="L73" i="31"/>
  <c r="Q73" i="31" s="1"/>
  <c r="L74" i="31"/>
  <c r="Q74" i="31" s="1"/>
  <c r="L76" i="31"/>
  <c r="Q76" i="31" s="1"/>
  <c r="L77" i="31"/>
  <c r="Q77" i="31" s="1"/>
  <c r="L78" i="31"/>
  <c r="U78" i="31" s="1"/>
  <c r="L80" i="31"/>
  <c r="Q80" i="31" s="1"/>
  <c r="L81" i="31"/>
  <c r="U81" i="31" s="1"/>
  <c r="L82" i="31"/>
  <c r="Q82" i="31" s="1"/>
  <c r="L84" i="31"/>
  <c r="Q84" i="31" s="1"/>
  <c r="L85" i="31"/>
  <c r="Q85" i="31" s="1"/>
  <c r="L86" i="31"/>
  <c r="Q86" i="31" s="1"/>
  <c r="L88" i="31"/>
  <c r="U88" i="31" s="1"/>
  <c r="L89" i="31"/>
  <c r="Q89" i="31" s="1"/>
  <c r="L90" i="31"/>
  <c r="Q90" i="31" s="1"/>
  <c r="L92" i="31"/>
  <c r="U92" i="31" s="1"/>
  <c r="L93" i="31"/>
  <c r="U93" i="31" s="1"/>
  <c r="L94" i="31"/>
  <c r="U94" i="31" s="1"/>
  <c r="L96" i="31"/>
  <c r="U96" i="31" s="1"/>
  <c r="L97" i="31"/>
  <c r="Q97" i="31" s="1"/>
  <c r="L98" i="31"/>
  <c r="U98" i="31" s="1"/>
  <c r="L100" i="31"/>
  <c r="Q100" i="31" s="1"/>
  <c r="L101" i="31"/>
  <c r="Q101" i="31" s="1"/>
  <c r="L102" i="31"/>
  <c r="U102" i="31" s="1"/>
  <c r="L104" i="31"/>
  <c r="Q104" i="31" s="1"/>
  <c r="L105" i="31"/>
  <c r="Q105" i="31" s="1"/>
  <c r="L106" i="31"/>
  <c r="U106" i="31" s="1"/>
  <c r="L108" i="31"/>
  <c r="Q108" i="31" s="1"/>
  <c r="L109" i="31"/>
  <c r="Q109" i="31" s="1"/>
  <c r="L110" i="31"/>
  <c r="Q110" i="31" s="1"/>
  <c r="L4" i="31"/>
  <c r="U4" i="31" s="1"/>
  <c r="L5" i="31"/>
  <c r="Q5" i="31" s="1"/>
  <c r="L6" i="31"/>
  <c r="U6" i="31" s="1"/>
  <c r="G131" i="31"/>
  <c r="H131" i="31"/>
  <c r="J131" i="31"/>
  <c r="M131" i="31"/>
  <c r="N131" i="31"/>
  <c r="O131" i="31"/>
  <c r="P131" i="31"/>
  <c r="R131" i="31"/>
  <c r="S131" i="31"/>
  <c r="V131" i="31"/>
  <c r="W131" i="31"/>
  <c r="X131" i="31"/>
  <c r="Y131" i="31"/>
  <c r="Z131" i="31"/>
  <c r="AA131" i="31"/>
  <c r="I124" i="31"/>
  <c r="K124" i="31"/>
  <c r="L124" i="31"/>
  <c r="T124" i="31"/>
  <c r="I125" i="31"/>
  <c r="K125" i="31"/>
  <c r="L125" i="31"/>
  <c r="U125" i="31" s="1"/>
  <c r="T125" i="31"/>
  <c r="I126" i="31"/>
  <c r="K126" i="31"/>
  <c r="L126" i="31"/>
  <c r="U126" i="31" s="1"/>
  <c r="T126" i="31"/>
  <c r="G135" i="31"/>
  <c r="H135" i="31"/>
  <c r="Z19" i="31" s="1"/>
  <c r="J135" i="31"/>
  <c r="M135" i="31"/>
  <c r="N135" i="31"/>
  <c r="O135" i="31"/>
  <c r="P135" i="31"/>
  <c r="R135" i="31"/>
  <c r="S135" i="31"/>
  <c r="V135" i="31"/>
  <c r="W135" i="31"/>
  <c r="X135" i="31"/>
  <c r="Y135" i="31"/>
  <c r="Z135" i="31"/>
  <c r="AA135" i="31"/>
  <c r="I128" i="31"/>
  <c r="K128" i="31"/>
  <c r="L128" i="31"/>
  <c r="U128" i="31" s="1"/>
  <c r="T128" i="31"/>
  <c r="I129" i="31"/>
  <c r="K129" i="31"/>
  <c r="L129" i="31"/>
  <c r="Q129" i="31" s="1"/>
  <c r="T129" i="31"/>
  <c r="I130" i="31"/>
  <c r="K130" i="31"/>
  <c r="L130" i="31"/>
  <c r="U130" i="31" s="1"/>
  <c r="T130" i="31"/>
  <c r="G183" i="31"/>
  <c r="H183" i="31"/>
  <c r="J183" i="31"/>
  <c r="M183" i="31"/>
  <c r="N183" i="31"/>
  <c r="O183" i="31"/>
  <c r="P183" i="31"/>
  <c r="R183" i="31"/>
  <c r="S183" i="31"/>
  <c r="V183" i="31"/>
  <c r="W183" i="31"/>
  <c r="X183" i="31"/>
  <c r="Y183" i="31"/>
  <c r="Z183" i="31"/>
  <c r="AA183" i="31"/>
  <c r="I132" i="31"/>
  <c r="K132" i="31"/>
  <c r="L132" i="31"/>
  <c r="U132" i="31" s="1"/>
  <c r="T132" i="31"/>
  <c r="I133" i="31"/>
  <c r="K133" i="31"/>
  <c r="L133" i="31"/>
  <c r="Q133" i="31" s="1"/>
  <c r="T133" i="31"/>
  <c r="I134" i="31"/>
  <c r="K134" i="31"/>
  <c r="L134" i="31"/>
  <c r="U134" i="31" s="1"/>
  <c r="T134" i="31"/>
  <c r="G123" i="31"/>
  <c r="H123" i="31"/>
  <c r="J123" i="31"/>
  <c r="M123" i="31"/>
  <c r="N123" i="31"/>
  <c r="O123" i="31"/>
  <c r="P123" i="31"/>
  <c r="R123" i="31"/>
  <c r="S123" i="31"/>
  <c r="V123" i="31"/>
  <c r="W123" i="31"/>
  <c r="X123" i="31"/>
  <c r="Y123" i="31"/>
  <c r="Z123" i="31"/>
  <c r="AA123" i="31"/>
  <c r="I136" i="31"/>
  <c r="K136" i="31"/>
  <c r="L136" i="31"/>
  <c r="U136" i="31" s="1"/>
  <c r="T136" i="31"/>
  <c r="I137" i="31"/>
  <c r="K137" i="31"/>
  <c r="L137" i="31"/>
  <c r="Q137" i="31" s="1"/>
  <c r="T137" i="31"/>
  <c r="I138" i="31"/>
  <c r="K138" i="31"/>
  <c r="L138" i="31"/>
  <c r="Q138" i="31" s="1"/>
  <c r="T138" i="31"/>
  <c r="G187" i="31"/>
  <c r="H187" i="31"/>
  <c r="J187" i="31"/>
  <c r="M187" i="31"/>
  <c r="N187" i="31"/>
  <c r="O187" i="31"/>
  <c r="P187" i="31"/>
  <c r="R187" i="31"/>
  <c r="S187" i="31"/>
  <c r="V187" i="31"/>
  <c r="W187" i="31"/>
  <c r="X187" i="31"/>
  <c r="Y187" i="31"/>
  <c r="Z187" i="31"/>
  <c r="AA187" i="31"/>
  <c r="I140" i="31"/>
  <c r="K140" i="31"/>
  <c r="L140" i="31"/>
  <c r="Q140" i="31" s="1"/>
  <c r="T140" i="31"/>
  <c r="I141" i="31"/>
  <c r="K141" i="31"/>
  <c r="L141" i="31"/>
  <c r="U141" i="31" s="1"/>
  <c r="T141" i="31"/>
  <c r="I142" i="31"/>
  <c r="K142" i="31"/>
  <c r="L142" i="31"/>
  <c r="T142" i="31"/>
  <c r="G159" i="31"/>
  <c r="H159" i="31"/>
  <c r="J159" i="31"/>
  <c r="M159" i="31"/>
  <c r="N159" i="31"/>
  <c r="O159" i="31"/>
  <c r="P159" i="31"/>
  <c r="R159" i="31"/>
  <c r="S159" i="31"/>
  <c r="V159" i="31"/>
  <c r="W159" i="31"/>
  <c r="X159" i="31"/>
  <c r="Y159" i="31"/>
  <c r="Z159" i="31"/>
  <c r="AA159" i="31"/>
  <c r="I144" i="31"/>
  <c r="K144" i="31"/>
  <c r="L144" i="31"/>
  <c r="Q144" i="31" s="1"/>
  <c r="T144" i="31"/>
  <c r="I145" i="31"/>
  <c r="K145" i="31"/>
  <c r="L145" i="31"/>
  <c r="Q145" i="31" s="1"/>
  <c r="T145" i="31"/>
  <c r="I146" i="31"/>
  <c r="K146" i="31"/>
  <c r="L146" i="31"/>
  <c r="U146" i="31" s="1"/>
  <c r="T146" i="31"/>
  <c r="G191" i="31"/>
  <c r="H191" i="31"/>
  <c r="J191" i="31"/>
  <c r="M191" i="31"/>
  <c r="N191" i="31"/>
  <c r="O191" i="31"/>
  <c r="P191" i="31"/>
  <c r="R191" i="31"/>
  <c r="S191" i="31"/>
  <c r="V191" i="31"/>
  <c r="W191" i="31"/>
  <c r="X191" i="31"/>
  <c r="Y191" i="31"/>
  <c r="Z191" i="31"/>
  <c r="AA191" i="31"/>
  <c r="I148" i="31"/>
  <c r="K148" i="31"/>
  <c r="L148" i="31"/>
  <c r="Q148" i="31" s="1"/>
  <c r="T148" i="31"/>
  <c r="I149" i="31"/>
  <c r="K149" i="31"/>
  <c r="L149" i="31"/>
  <c r="T149" i="31"/>
  <c r="I150" i="31"/>
  <c r="K150" i="31"/>
  <c r="L150" i="31"/>
  <c r="U150" i="31" s="1"/>
  <c r="T150" i="31"/>
  <c r="G139" i="31"/>
  <c r="H139" i="31"/>
  <c r="J139" i="31"/>
  <c r="M139" i="31"/>
  <c r="N139" i="31"/>
  <c r="O139" i="31"/>
  <c r="P139" i="31"/>
  <c r="R139" i="31"/>
  <c r="S139" i="31"/>
  <c r="V139" i="31"/>
  <c r="W139" i="31"/>
  <c r="X139" i="31"/>
  <c r="Y139" i="31"/>
  <c r="Z139" i="31"/>
  <c r="AA139" i="31"/>
  <c r="I152" i="31"/>
  <c r="K152" i="31"/>
  <c r="L152" i="31"/>
  <c r="Q152" i="31" s="1"/>
  <c r="T152" i="31"/>
  <c r="I153" i="31"/>
  <c r="K153" i="31"/>
  <c r="L153" i="31"/>
  <c r="U153" i="31" s="1"/>
  <c r="T153" i="31"/>
  <c r="I154" i="31"/>
  <c r="K154" i="31"/>
  <c r="L154" i="31"/>
  <c r="Q154" i="31" s="1"/>
  <c r="T154" i="31"/>
  <c r="G151" i="31"/>
  <c r="H151" i="31"/>
  <c r="J151" i="31"/>
  <c r="M151" i="31"/>
  <c r="N151" i="31"/>
  <c r="O151" i="31"/>
  <c r="P151" i="31"/>
  <c r="R151" i="31"/>
  <c r="S151" i="31"/>
  <c r="V151" i="31"/>
  <c r="W151" i="31"/>
  <c r="X151" i="31"/>
  <c r="Y151" i="31"/>
  <c r="Z151" i="31"/>
  <c r="AA151" i="31"/>
  <c r="I156" i="31"/>
  <c r="K156" i="31"/>
  <c r="L156" i="31"/>
  <c r="T156" i="31"/>
  <c r="I157" i="31"/>
  <c r="K157" i="31"/>
  <c r="L157" i="31"/>
  <c r="U157" i="31" s="1"/>
  <c r="T157" i="31"/>
  <c r="I158" i="31"/>
  <c r="K158" i="31"/>
  <c r="L158" i="31"/>
  <c r="Q158" i="31" s="1"/>
  <c r="T158" i="31"/>
  <c r="G195" i="31"/>
  <c r="H195" i="31"/>
  <c r="J195" i="31"/>
  <c r="M195" i="31"/>
  <c r="N195" i="31"/>
  <c r="O195" i="31"/>
  <c r="P195" i="31"/>
  <c r="R195" i="31"/>
  <c r="S195" i="31"/>
  <c r="V195" i="31"/>
  <c r="W195" i="31"/>
  <c r="X195" i="31"/>
  <c r="Y195" i="31"/>
  <c r="Z195" i="31"/>
  <c r="AA195" i="31"/>
  <c r="I160" i="31"/>
  <c r="K160" i="31"/>
  <c r="L160" i="31"/>
  <c r="U160" i="31" s="1"/>
  <c r="T160" i="31"/>
  <c r="I161" i="31"/>
  <c r="K161" i="31"/>
  <c r="L161" i="31"/>
  <c r="Q161" i="31" s="1"/>
  <c r="T161" i="31"/>
  <c r="I162" i="31"/>
  <c r="K162" i="31"/>
  <c r="L162" i="31"/>
  <c r="Q162" i="31" s="1"/>
  <c r="T162" i="31"/>
  <c r="G175" i="31"/>
  <c r="H175" i="31"/>
  <c r="J175" i="31"/>
  <c r="M175" i="31"/>
  <c r="N175" i="31"/>
  <c r="O175" i="31"/>
  <c r="P175" i="31"/>
  <c r="R175" i="31"/>
  <c r="S175" i="31"/>
  <c r="V175" i="31"/>
  <c r="W175" i="31"/>
  <c r="X175" i="31"/>
  <c r="Y175" i="31"/>
  <c r="Z175" i="31"/>
  <c r="AA175" i="31"/>
  <c r="I164" i="31"/>
  <c r="K164" i="31"/>
  <c r="L164" i="31"/>
  <c r="U164" i="31" s="1"/>
  <c r="T164" i="31"/>
  <c r="I165" i="31"/>
  <c r="K165" i="31"/>
  <c r="L165" i="31"/>
  <c r="U165" i="31" s="1"/>
  <c r="T165" i="31"/>
  <c r="I166" i="31"/>
  <c r="K166" i="31"/>
  <c r="L166" i="31"/>
  <c r="Q166" i="31" s="1"/>
  <c r="T166" i="31"/>
  <c r="G199" i="31"/>
  <c r="H199" i="31"/>
  <c r="J199" i="31"/>
  <c r="M199" i="31"/>
  <c r="N199" i="31"/>
  <c r="O199" i="31"/>
  <c r="P199" i="31"/>
  <c r="R199" i="31"/>
  <c r="S199" i="31"/>
  <c r="V199" i="31"/>
  <c r="W199" i="31"/>
  <c r="X199" i="31"/>
  <c r="Y199" i="31"/>
  <c r="Z199" i="31"/>
  <c r="AA199" i="31"/>
  <c r="I168" i="31"/>
  <c r="K168" i="31"/>
  <c r="L168" i="31"/>
  <c r="U168" i="31" s="1"/>
  <c r="T168" i="31"/>
  <c r="I169" i="31"/>
  <c r="K169" i="31"/>
  <c r="L169" i="31"/>
  <c r="Q169" i="31" s="1"/>
  <c r="T169" i="31"/>
  <c r="I170" i="31"/>
  <c r="K170" i="31"/>
  <c r="L170" i="31"/>
  <c r="Q170" i="31" s="1"/>
  <c r="T170" i="31"/>
  <c r="G155" i="31"/>
  <c r="H155" i="31"/>
  <c r="J155" i="31"/>
  <c r="M155" i="31"/>
  <c r="N155" i="31"/>
  <c r="O155" i="31"/>
  <c r="P155" i="31"/>
  <c r="R155" i="31"/>
  <c r="S155" i="31"/>
  <c r="V155" i="31"/>
  <c r="W155" i="31"/>
  <c r="X155" i="31"/>
  <c r="Y155" i="31"/>
  <c r="Z155" i="31"/>
  <c r="AA155" i="31"/>
  <c r="I172" i="31"/>
  <c r="K172" i="31"/>
  <c r="L172" i="31"/>
  <c r="U172" i="31" s="1"/>
  <c r="T172" i="31"/>
  <c r="I173" i="31"/>
  <c r="K173" i="31"/>
  <c r="L173" i="31"/>
  <c r="Q173" i="31" s="1"/>
  <c r="T173" i="31"/>
  <c r="I174" i="31"/>
  <c r="K174" i="31"/>
  <c r="L174" i="31"/>
  <c r="T174" i="31"/>
  <c r="G127" i="31"/>
  <c r="H127" i="31"/>
  <c r="J127" i="31"/>
  <c r="M127" i="31"/>
  <c r="N127" i="31"/>
  <c r="O127" i="31"/>
  <c r="P127" i="31"/>
  <c r="R127" i="31"/>
  <c r="S127" i="31"/>
  <c r="V127" i="31"/>
  <c r="W127" i="31"/>
  <c r="X127" i="31"/>
  <c r="Y127" i="31"/>
  <c r="Z127" i="31"/>
  <c r="AA127" i="31"/>
  <c r="I176" i="31"/>
  <c r="K176" i="31"/>
  <c r="L176" i="31"/>
  <c r="Q176" i="31" s="1"/>
  <c r="T176" i="31"/>
  <c r="I177" i="31"/>
  <c r="K177" i="31"/>
  <c r="L177" i="31"/>
  <c r="Q177" i="31" s="1"/>
  <c r="T177" i="31"/>
  <c r="I178" i="31"/>
  <c r="K178" i="31"/>
  <c r="L178" i="31"/>
  <c r="U178" i="31" s="1"/>
  <c r="T178" i="31"/>
  <c r="G171" i="31"/>
  <c r="H171" i="31"/>
  <c r="J171" i="31"/>
  <c r="M171" i="31"/>
  <c r="N171" i="31"/>
  <c r="O171" i="31"/>
  <c r="P171" i="31"/>
  <c r="R171" i="31"/>
  <c r="S171" i="31"/>
  <c r="V171" i="31"/>
  <c r="W171" i="31"/>
  <c r="X171" i="31"/>
  <c r="Y171" i="31"/>
  <c r="Z171" i="31"/>
  <c r="AA171" i="31"/>
  <c r="I180" i="31"/>
  <c r="K180" i="31"/>
  <c r="L180" i="31"/>
  <c r="Q180" i="31" s="1"/>
  <c r="T180" i="31"/>
  <c r="I181" i="31"/>
  <c r="K181" i="31"/>
  <c r="L181" i="31"/>
  <c r="T181" i="31"/>
  <c r="I182" i="31"/>
  <c r="K182" i="31"/>
  <c r="L182" i="31"/>
  <c r="U182" i="31" s="1"/>
  <c r="T182" i="31"/>
  <c r="G203" i="31"/>
  <c r="H203" i="31"/>
  <c r="J203" i="31"/>
  <c r="M203" i="31"/>
  <c r="N203" i="31"/>
  <c r="O203" i="31"/>
  <c r="P203" i="31"/>
  <c r="R203" i="31"/>
  <c r="S203" i="31"/>
  <c r="V203" i="31"/>
  <c r="W203" i="31"/>
  <c r="X203" i="31"/>
  <c r="Y203" i="31"/>
  <c r="Z203" i="31"/>
  <c r="AA203" i="31"/>
  <c r="I184" i="31"/>
  <c r="K184" i="31"/>
  <c r="L184" i="31"/>
  <c r="U184" i="31" s="1"/>
  <c r="T184" i="31"/>
  <c r="I185" i="31"/>
  <c r="K185" i="31"/>
  <c r="L185" i="31"/>
  <c r="U185" i="31" s="1"/>
  <c r="T185" i="31"/>
  <c r="I186" i="31"/>
  <c r="K186" i="31"/>
  <c r="L186" i="31"/>
  <c r="Q186" i="31" s="1"/>
  <c r="T186" i="31"/>
  <c r="G143" i="31"/>
  <c r="H143" i="31"/>
  <c r="J143" i="31"/>
  <c r="M143" i="31"/>
  <c r="N143" i="31"/>
  <c r="O143" i="31"/>
  <c r="P143" i="31"/>
  <c r="R143" i="31"/>
  <c r="S143" i="31"/>
  <c r="V143" i="31"/>
  <c r="W143" i="31"/>
  <c r="X143" i="31"/>
  <c r="Y143" i="31"/>
  <c r="Z143" i="31"/>
  <c r="AA143" i="31"/>
  <c r="I188" i="31"/>
  <c r="K188" i="31"/>
  <c r="L188" i="31"/>
  <c r="T188" i="31"/>
  <c r="I189" i="31"/>
  <c r="K189" i="31"/>
  <c r="L189" i="31"/>
  <c r="U189" i="31" s="1"/>
  <c r="T189" i="31"/>
  <c r="I190" i="31"/>
  <c r="K190" i="31"/>
  <c r="L190" i="31"/>
  <c r="U190" i="31" s="1"/>
  <c r="T190" i="31"/>
  <c r="G167" i="31"/>
  <c r="H167" i="31"/>
  <c r="J167" i="31"/>
  <c r="M167" i="31"/>
  <c r="N167" i="31"/>
  <c r="O167" i="31"/>
  <c r="P167" i="31"/>
  <c r="R167" i="31"/>
  <c r="S167" i="31"/>
  <c r="V167" i="31"/>
  <c r="W167" i="31"/>
  <c r="X167" i="31"/>
  <c r="Y167" i="31"/>
  <c r="Z167" i="31"/>
  <c r="AA167" i="31"/>
  <c r="I192" i="31"/>
  <c r="K192" i="31"/>
  <c r="L192" i="31"/>
  <c r="U192" i="31" s="1"/>
  <c r="T192" i="31"/>
  <c r="I193" i="31"/>
  <c r="K193" i="31"/>
  <c r="L193" i="31"/>
  <c r="Q193" i="31" s="1"/>
  <c r="T193" i="31"/>
  <c r="I194" i="31"/>
  <c r="K194" i="31"/>
  <c r="L194" i="31"/>
  <c r="U194" i="31" s="1"/>
  <c r="T194" i="31"/>
  <c r="G179" i="31"/>
  <c r="H179" i="31"/>
  <c r="J179" i="31"/>
  <c r="M179" i="31"/>
  <c r="N179" i="31"/>
  <c r="O179" i="31"/>
  <c r="P179" i="31"/>
  <c r="R179" i="31"/>
  <c r="S179" i="31"/>
  <c r="V179" i="31"/>
  <c r="W179" i="31"/>
  <c r="X179" i="31"/>
  <c r="Y179" i="31"/>
  <c r="Z179" i="31"/>
  <c r="AA179" i="31"/>
  <c r="I196" i="31"/>
  <c r="K196" i="31"/>
  <c r="L196" i="31"/>
  <c r="U196" i="31" s="1"/>
  <c r="T196" i="31"/>
  <c r="I197" i="31"/>
  <c r="K197" i="31"/>
  <c r="L197" i="31"/>
  <c r="Q197" i="31" s="1"/>
  <c r="T197" i="31"/>
  <c r="I198" i="31"/>
  <c r="K198" i="31"/>
  <c r="L198" i="31"/>
  <c r="Q198" i="31" s="1"/>
  <c r="T198" i="31"/>
  <c r="G207" i="31"/>
  <c r="H207" i="31"/>
  <c r="J207" i="31"/>
  <c r="M207" i="31"/>
  <c r="N207" i="31"/>
  <c r="O207" i="31"/>
  <c r="P207" i="31"/>
  <c r="R207" i="31"/>
  <c r="S207" i="31"/>
  <c r="V207" i="31"/>
  <c r="W207" i="31"/>
  <c r="X207" i="31"/>
  <c r="Y207" i="31"/>
  <c r="Z207" i="31"/>
  <c r="AA207" i="31"/>
  <c r="I200" i="31"/>
  <c r="K200" i="31"/>
  <c r="L200" i="31"/>
  <c r="U200" i="31" s="1"/>
  <c r="T200" i="31"/>
  <c r="I201" i="31"/>
  <c r="K201" i="31"/>
  <c r="L201" i="31"/>
  <c r="Q201" i="31" s="1"/>
  <c r="T201" i="31"/>
  <c r="I202" i="31"/>
  <c r="K202" i="31"/>
  <c r="L202" i="31"/>
  <c r="Q202" i="31" s="1"/>
  <c r="T202" i="31"/>
  <c r="G163" i="31"/>
  <c r="H163" i="31"/>
  <c r="J163" i="31"/>
  <c r="M163" i="31"/>
  <c r="N163" i="31"/>
  <c r="O163" i="31"/>
  <c r="P163" i="31"/>
  <c r="R163" i="31"/>
  <c r="S163" i="31"/>
  <c r="V163" i="31"/>
  <c r="W163" i="31"/>
  <c r="X163" i="31"/>
  <c r="Y163" i="31"/>
  <c r="Z163" i="31"/>
  <c r="AA163" i="31"/>
  <c r="I204" i="31"/>
  <c r="K204" i="31"/>
  <c r="L204" i="31"/>
  <c r="Q204" i="31" s="1"/>
  <c r="T204" i="31"/>
  <c r="I205" i="31"/>
  <c r="K205" i="31"/>
  <c r="L205" i="31"/>
  <c r="Q205" i="31" s="1"/>
  <c r="T205" i="31"/>
  <c r="I206" i="31"/>
  <c r="K206" i="31"/>
  <c r="L206" i="31"/>
  <c r="T206" i="31"/>
  <c r="G211" i="31"/>
  <c r="H211" i="31"/>
  <c r="J211" i="31"/>
  <c r="M211" i="31"/>
  <c r="N211" i="31"/>
  <c r="O211" i="31"/>
  <c r="P211" i="31"/>
  <c r="R211" i="31"/>
  <c r="S211" i="31"/>
  <c r="V211" i="31"/>
  <c r="W211" i="31"/>
  <c r="X211" i="31"/>
  <c r="Y211" i="31"/>
  <c r="Z211" i="31"/>
  <c r="AA211" i="31"/>
  <c r="I208" i="31"/>
  <c r="K208" i="31"/>
  <c r="L208" i="31"/>
  <c r="U208" i="31" s="1"/>
  <c r="T208" i="31"/>
  <c r="I209" i="31"/>
  <c r="K209" i="31"/>
  <c r="L209" i="31"/>
  <c r="U209" i="31" s="1"/>
  <c r="T209" i="31"/>
  <c r="I210" i="31"/>
  <c r="K210" i="31"/>
  <c r="L210" i="31"/>
  <c r="U210" i="31" s="1"/>
  <c r="T210" i="31"/>
  <c r="G147" i="31"/>
  <c r="H147" i="31"/>
  <c r="J147" i="31"/>
  <c r="M147" i="31"/>
  <c r="N147" i="31"/>
  <c r="O147" i="31"/>
  <c r="P147" i="31"/>
  <c r="R147" i="31"/>
  <c r="S147" i="31"/>
  <c r="V147" i="31"/>
  <c r="W147" i="31"/>
  <c r="X147" i="31"/>
  <c r="Y147" i="31"/>
  <c r="Z147" i="31"/>
  <c r="AA147" i="31"/>
  <c r="I212" i="31"/>
  <c r="K212" i="31"/>
  <c r="L212" i="31"/>
  <c r="Q212" i="31" s="1"/>
  <c r="T212" i="31"/>
  <c r="I213" i="31"/>
  <c r="K213" i="31"/>
  <c r="L213" i="31"/>
  <c r="T213" i="31"/>
  <c r="I214" i="31"/>
  <c r="K214" i="31"/>
  <c r="L214" i="31"/>
  <c r="U214" i="31" s="1"/>
  <c r="T214" i="31"/>
  <c r="G215" i="31"/>
  <c r="H215" i="31"/>
  <c r="J215" i="31"/>
  <c r="M215" i="31"/>
  <c r="N215" i="31"/>
  <c r="O215" i="31"/>
  <c r="P215" i="31"/>
  <c r="R215" i="31"/>
  <c r="S215" i="31"/>
  <c r="V215" i="31"/>
  <c r="W215" i="31"/>
  <c r="X215" i="31"/>
  <c r="Y215" i="31"/>
  <c r="Z215" i="31"/>
  <c r="AA215" i="31"/>
  <c r="I216" i="31"/>
  <c r="K216" i="31"/>
  <c r="L216" i="31"/>
  <c r="Q216" i="31" s="1"/>
  <c r="T216" i="31"/>
  <c r="I217" i="31"/>
  <c r="K217" i="31"/>
  <c r="L217" i="31"/>
  <c r="U217" i="31" s="1"/>
  <c r="T217" i="31"/>
  <c r="I218" i="31"/>
  <c r="K218" i="31"/>
  <c r="L218" i="31"/>
  <c r="Q218" i="31" s="1"/>
  <c r="T218" i="31"/>
  <c r="G219" i="31"/>
  <c r="H219" i="31"/>
  <c r="J219" i="31"/>
  <c r="M219" i="31"/>
  <c r="N219" i="31"/>
  <c r="O219" i="31"/>
  <c r="P219" i="31"/>
  <c r="R219" i="31"/>
  <c r="S219" i="31"/>
  <c r="V219" i="31"/>
  <c r="W219" i="31"/>
  <c r="X219" i="31"/>
  <c r="Y219" i="31"/>
  <c r="Z219" i="31"/>
  <c r="AA219" i="31"/>
  <c r="I220" i="31"/>
  <c r="K220" i="31"/>
  <c r="L220" i="31"/>
  <c r="T220" i="31"/>
  <c r="I221" i="31"/>
  <c r="K221" i="31"/>
  <c r="L221" i="31"/>
  <c r="U221" i="31" s="1"/>
  <c r="T221" i="31"/>
  <c r="I222" i="31"/>
  <c r="K222" i="31"/>
  <c r="L222" i="31"/>
  <c r="Q222" i="31" s="1"/>
  <c r="T222" i="31"/>
  <c r="G223" i="31"/>
  <c r="H223" i="31"/>
  <c r="J223" i="31"/>
  <c r="M223" i="31"/>
  <c r="N223" i="31"/>
  <c r="O223" i="31"/>
  <c r="P223" i="31"/>
  <c r="R223" i="31"/>
  <c r="S223" i="31"/>
  <c r="V223" i="31"/>
  <c r="W223" i="31"/>
  <c r="X223" i="31"/>
  <c r="Y223" i="31"/>
  <c r="Z223" i="31"/>
  <c r="AA223" i="31"/>
  <c r="I224" i="31"/>
  <c r="K224" i="31"/>
  <c r="L224" i="31"/>
  <c r="U224" i="31" s="1"/>
  <c r="T224" i="31"/>
  <c r="I225" i="31"/>
  <c r="K225" i="31"/>
  <c r="L225" i="31"/>
  <c r="U225" i="31" s="1"/>
  <c r="T225" i="31"/>
  <c r="I226" i="31"/>
  <c r="K226" i="31"/>
  <c r="L226" i="31"/>
  <c r="Q226" i="31" s="1"/>
  <c r="T226" i="31"/>
  <c r="G15" i="31"/>
  <c r="H15" i="31"/>
  <c r="J15" i="31"/>
  <c r="M15" i="31"/>
  <c r="N15" i="31"/>
  <c r="O15" i="31"/>
  <c r="P15" i="31"/>
  <c r="R15" i="31"/>
  <c r="S15" i="31"/>
  <c r="V15" i="31"/>
  <c r="W15" i="31"/>
  <c r="X15" i="31"/>
  <c r="Y15" i="31"/>
  <c r="I8" i="31"/>
  <c r="K8" i="31"/>
  <c r="T8" i="31"/>
  <c r="I9" i="31"/>
  <c r="K9" i="31"/>
  <c r="T9" i="31"/>
  <c r="I10" i="31"/>
  <c r="K10" i="31"/>
  <c r="T10" i="31"/>
  <c r="U10" i="31"/>
  <c r="G19" i="31"/>
  <c r="H19" i="31"/>
  <c r="J19" i="31"/>
  <c r="M19" i="31"/>
  <c r="N19" i="31"/>
  <c r="O19" i="31"/>
  <c r="P19" i="31"/>
  <c r="R19" i="31"/>
  <c r="S19" i="31"/>
  <c r="V19" i="31"/>
  <c r="W19" i="31"/>
  <c r="X19" i="31"/>
  <c r="Y19" i="31"/>
  <c r="I12" i="31"/>
  <c r="K12" i="31"/>
  <c r="T12" i="31"/>
  <c r="I13" i="31"/>
  <c r="K13" i="31"/>
  <c r="T13" i="31"/>
  <c r="I14" i="31"/>
  <c r="K14" i="31"/>
  <c r="T14" i="31"/>
  <c r="G67" i="31"/>
  <c r="H67" i="31"/>
  <c r="J67" i="31"/>
  <c r="M67" i="31"/>
  <c r="N67" i="31"/>
  <c r="O67" i="31"/>
  <c r="P67" i="31"/>
  <c r="R67" i="31"/>
  <c r="S67" i="31"/>
  <c r="V67" i="31"/>
  <c r="W67" i="31"/>
  <c r="X67" i="31"/>
  <c r="Y67" i="31"/>
  <c r="I16" i="31"/>
  <c r="K16" i="31"/>
  <c r="T16" i="31"/>
  <c r="I17" i="31"/>
  <c r="K17" i="31"/>
  <c r="Q17" i="31"/>
  <c r="T17" i="31"/>
  <c r="I18" i="31"/>
  <c r="K18" i="31"/>
  <c r="T18" i="31"/>
  <c r="H7" i="31"/>
  <c r="Z7" i="31" s="1"/>
  <c r="J7" i="31"/>
  <c r="M7" i="31"/>
  <c r="N7" i="31"/>
  <c r="O7" i="31"/>
  <c r="P7" i="31"/>
  <c r="R7" i="31"/>
  <c r="S7" i="31"/>
  <c r="V7" i="31"/>
  <c r="W7" i="31"/>
  <c r="X7" i="31"/>
  <c r="Y7" i="31"/>
  <c r="I20" i="31"/>
  <c r="K20" i="31"/>
  <c r="T20" i="31"/>
  <c r="I21" i="31"/>
  <c r="K21" i="31"/>
  <c r="Q21" i="31"/>
  <c r="T21" i="31"/>
  <c r="I22" i="31"/>
  <c r="K22" i="31"/>
  <c r="T22" i="31"/>
  <c r="G71" i="31"/>
  <c r="H71" i="31"/>
  <c r="J71" i="31"/>
  <c r="M71" i="31"/>
  <c r="N71" i="31"/>
  <c r="O71" i="31"/>
  <c r="P71" i="31"/>
  <c r="R71" i="31"/>
  <c r="S71" i="31"/>
  <c r="V71" i="31"/>
  <c r="W71" i="31"/>
  <c r="X71" i="31"/>
  <c r="Y71" i="31"/>
  <c r="I24" i="31"/>
  <c r="K24" i="31"/>
  <c r="T24" i="31"/>
  <c r="I25" i="31"/>
  <c r="K25" i="31"/>
  <c r="T25" i="31"/>
  <c r="I26" i="31"/>
  <c r="K26" i="31"/>
  <c r="T26" i="31"/>
  <c r="G43" i="31"/>
  <c r="H43" i="31"/>
  <c r="J43" i="31"/>
  <c r="M43" i="31"/>
  <c r="N43" i="31"/>
  <c r="O43" i="31"/>
  <c r="P43" i="31"/>
  <c r="R43" i="31"/>
  <c r="S43" i="31"/>
  <c r="V43" i="31"/>
  <c r="W43" i="31"/>
  <c r="X43" i="31"/>
  <c r="Y43" i="31"/>
  <c r="I28" i="31"/>
  <c r="K28" i="31"/>
  <c r="T28" i="31"/>
  <c r="I29" i="31"/>
  <c r="K29" i="31"/>
  <c r="T29" i="31"/>
  <c r="I30" i="31"/>
  <c r="K30" i="31"/>
  <c r="T30" i="31"/>
  <c r="G75" i="31"/>
  <c r="H75" i="31"/>
  <c r="J75" i="31"/>
  <c r="M75" i="31"/>
  <c r="N75" i="31"/>
  <c r="O75" i="31"/>
  <c r="P75" i="31"/>
  <c r="R75" i="31"/>
  <c r="S75" i="31"/>
  <c r="V75" i="31"/>
  <c r="W75" i="31"/>
  <c r="X75" i="31"/>
  <c r="Y75" i="31"/>
  <c r="I32" i="31"/>
  <c r="K32" i="31"/>
  <c r="T32" i="31"/>
  <c r="I33" i="31"/>
  <c r="K33" i="31"/>
  <c r="T33" i="31"/>
  <c r="I34" i="31"/>
  <c r="K34" i="31"/>
  <c r="T34" i="31"/>
  <c r="G23" i="31"/>
  <c r="H23" i="31"/>
  <c r="J23" i="31"/>
  <c r="M23" i="31"/>
  <c r="N23" i="31"/>
  <c r="O23" i="31"/>
  <c r="P23" i="31"/>
  <c r="R23" i="31"/>
  <c r="S23" i="31"/>
  <c r="V23" i="31"/>
  <c r="W23" i="31"/>
  <c r="X23" i="31"/>
  <c r="Y23" i="31"/>
  <c r="I36" i="31"/>
  <c r="K36" i="31"/>
  <c r="T36" i="31"/>
  <c r="I37" i="31"/>
  <c r="K37" i="31"/>
  <c r="T37" i="31"/>
  <c r="I38" i="31"/>
  <c r="K38" i="31"/>
  <c r="T38" i="31"/>
  <c r="G35" i="31"/>
  <c r="H35" i="31"/>
  <c r="Z35" i="31" s="1"/>
  <c r="J35" i="31"/>
  <c r="M35" i="31"/>
  <c r="N35" i="31"/>
  <c r="O35" i="31"/>
  <c r="P35" i="31"/>
  <c r="R35" i="31"/>
  <c r="S35" i="31"/>
  <c r="V35" i="31"/>
  <c r="W35" i="31"/>
  <c r="X35" i="31"/>
  <c r="Y35" i="31"/>
  <c r="I40" i="31"/>
  <c r="K40" i="31"/>
  <c r="T40" i="31"/>
  <c r="U40" i="31"/>
  <c r="I41" i="31"/>
  <c r="K41" i="31"/>
  <c r="T41" i="31"/>
  <c r="I42" i="31"/>
  <c r="K42" i="31"/>
  <c r="T42" i="31"/>
  <c r="G79" i="31"/>
  <c r="H79" i="31"/>
  <c r="J79" i="31"/>
  <c r="M79" i="31"/>
  <c r="N79" i="31"/>
  <c r="O79" i="31"/>
  <c r="P79" i="31"/>
  <c r="R79" i="31"/>
  <c r="S79" i="31"/>
  <c r="V79" i="31"/>
  <c r="W79" i="31"/>
  <c r="X79" i="31"/>
  <c r="Y79" i="31"/>
  <c r="I44" i="31"/>
  <c r="K44" i="31"/>
  <c r="T44" i="31"/>
  <c r="I45" i="31"/>
  <c r="K45" i="31"/>
  <c r="T45" i="31"/>
  <c r="I46" i="31"/>
  <c r="K46" i="31"/>
  <c r="T46" i="31"/>
  <c r="G59" i="31"/>
  <c r="H59" i="31"/>
  <c r="J59" i="31"/>
  <c r="M59" i="31"/>
  <c r="N59" i="31"/>
  <c r="O59" i="31"/>
  <c r="P59" i="31"/>
  <c r="R59" i="31"/>
  <c r="S59" i="31"/>
  <c r="V59" i="31"/>
  <c r="W59" i="31"/>
  <c r="X59" i="31"/>
  <c r="Y59" i="31"/>
  <c r="I48" i="31"/>
  <c r="K48" i="31"/>
  <c r="T48" i="31"/>
  <c r="I49" i="31"/>
  <c r="K49" i="31"/>
  <c r="Q49" i="31"/>
  <c r="T49" i="31"/>
  <c r="I50" i="31"/>
  <c r="K50" i="31"/>
  <c r="T50" i="31"/>
  <c r="G83" i="31"/>
  <c r="H83" i="31"/>
  <c r="J83" i="31"/>
  <c r="M83" i="31"/>
  <c r="N83" i="31"/>
  <c r="O83" i="31"/>
  <c r="P83" i="31"/>
  <c r="R83" i="31"/>
  <c r="S83" i="31"/>
  <c r="V83" i="31"/>
  <c r="W83" i="31"/>
  <c r="X83" i="31"/>
  <c r="Y83" i="31"/>
  <c r="I52" i="31"/>
  <c r="K52" i="31"/>
  <c r="T52" i="31"/>
  <c r="I53" i="31"/>
  <c r="K53" i="31"/>
  <c r="T53" i="31"/>
  <c r="I54" i="31"/>
  <c r="K54" i="31"/>
  <c r="T54" i="31"/>
  <c r="G39" i="31"/>
  <c r="H39" i="31"/>
  <c r="J39" i="31"/>
  <c r="M39" i="31"/>
  <c r="N39" i="31"/>
  <c r="O39" i="31"/>
  <c r="P39" i="31"/>
  <c r="R39" i="31"/>
  <c r="S39" i="31"/>
  <c r="V39" i="31"/>
  <c r="W39" i="31"/>
  <c r="X39" i="31"/>
  <c r="Y39" i="31"/>
  <c r="I56" i="31"/>
  <c r="K56" i="31"/>
  <c r="T56" i="31"/>
  <c r="I57" i="31"/>
  <c r="K57" i="31"/>
  <c r="T57" i="31"/>
  <c r="I58" i="31"/>
  <c r="K58" i="31"/>
  <c r="T58" i="31"/>
  <c r="G11" i="31"/>
  <c r="H11" i="31"/>
  <c r="J11" i="31"/>
  <c r="M11" i="31"/>
  <c r="N11" i="31"/>
  <c r="O11" i="31"/>
  <c r="P11" i="31"/>
  <c r="R11" i="31"/>
  <c r="S11" i="31"/>
  <c r="V11" i="31"/>
  <c r="W11" i="31"/>
  <c r="X11" i="31"/>
  <c r="Y11" i="31"/>
  <c r="I60" i="31"/>
  <c r="K60" i="31"/>
  <c r="T60" i="31"/>
  <c r="I61" i="31"/>
  <c r="K61" i="31"/>
  <c r="T61" i="31"/>
  <c r="I62" i="31"/>
  <c r="K62" i="31"/>
  <c r="T62" i="31"/>
  <c r="G55" i="31"/>
  <c r="H55" i="31"/>
  <c r="J55" i="31"/>
  <c r="M55" i="31"/>
  <c r="N55" i="31"/>
  <c r="O55" i="31"/>
  <c r="P55" i="31"/>
  <c r="R55" i="31"/>
  <c r="S55" i="31"/>
  <c r="V55" i="31"/>
  <c r="W55" i="31"/>
  <c r="X55" i="31"/>
  <c r="Y55" i="31"/>
  <c r="I64" i="31"/>
  <c r="K64" i="31"/>
  <c r="T64" i="31"/>
  <c r="I65" i="31"/>
  <c r="K65" i="31"/>
  <c r="T65" i="31"/>
  <c r="I66" i="31"/>
  <c r="K66" i="31"/>
  <c r="T66" i="31"/>
  <c r="G87" i="31"/>
  <c r="H87" i="31"/>
  <c r="J87" i="31"/>
  <c r="M87" i="31"/>
  <c r="N87" i="31"/>
  <c r="O87" i="31"/>
  <c r="P87" i="31"/>
  <c r="R87" i="31"/>
  <c r="S87" i="31"/>
  <c r="V87" i="31"/>
  <c r="W87" i="31"/>
  <c r="X87" i="31"/>
  <c r="Y87" i="31"/>
  <c r="I68" i="31"/>
  <c r="K68" i="31"/>
  <c r="T68" i="31"/>
  <c r="I69" i="31"/>
  <c r="K69" i="31"/>
  <c r="T69" i="31"/>
  <c r="I70" i="31"/>
  <c r="K70" i="31"/>
  <c r="T70" i="31"/>
  <c r="I72" i="31"/>
  <c r="K72" i="31"/>
  <c r="T72" i="31"/>
  <c r="I73" i="31"/>
  <c r="K73" i="31"/>
  <c r="T73" i="31"/>
  <c r="I74" i="31"/>
  <c r="K74" i="31"/>
  <c r="T74" i="31"/>
  <c r="G51" i="31"/>
  <c r="H51" i="31"/>
  <c r="Z51" i="31" s="1"/>
  <c r="J51" i="31"/>
  <c r="M51" i="31"/>
  <c r="N51" i="31"/>
  <c r="O51" i="31"/>
  <c r="P51" i="31"/>
  <c r="R51" i="31"/>
  <c r="S51" i="31"/>
  <c r="V51" i="31"/>
  <c r="W51" i="31"/>
  <c r="X51" i="31"/>
  <c r="Y51" i="31"/>
  <c r="I76" i="31"/>
  <c r="K76" i="31"/>
  <c r="T76" i="31"/>
  <c r="I77" i="31"/>
  <c r="K77" i="31"/>
  <c r="T77" i="31"/>
  <c r="I78" i="31"/>
  <c r="K78" i="31"/>
  <c r="T78" i="31"/>
  <c r="G63" i="31"/>
  <c r="J63" i="31"/>
  <c r="M63" i="31"/>
  <c r="N63" i="31"/>
  <c r="O63" i="31"/>
  <c r="P63" i="31"/>
  <c r="R63" i="31"/>
  <c r="S63" i="31"/>
  <c r="V63" i="31"/>
  <c r="W63" i="31"/>
  <c r="X63" i="31"/>
  <c r="Y63" i="31"/>
  <c r="I80" i="31"/>
  <c r="K80" i="31"/>
  <c r="T80" i="31"/>
  <c r="I81" i="31"/>
  <c r="K81" i="31"/>
  <c r="Q81" i="31"/>
  <c r="T81" i="31"/>
  <c r="I82" i="31"/>
  <c r="K82" i="31"/>
  <c r="T82" i="31"/>
  <c r="G91" i="31"/>
  <c r="H91" i="31"/>
  <c r="J91" i="31"/>
  <c r="M91" i="31"/>
  <c r="N91" i="31"/>
  <c r="O91" i="31"/>
  <c r="P91" i="31"/>
  <c r="R91" i="31"/>
  <c r="S91" i="31"/>
  <c r="V91" i="31"/>
  <c r="W91" i="31"/>
  <c r="X91" i="31"/>
  <c r="Y91" i="31"/>
  <c r="I84" i="31"/>
  <c r="K84" i="31"/>
  <c r="T84" i="31"/>
  <c r="I85" i="31"/>
  <c r="K85" i="31"/>
  <c r="T85" i="31"/>
  <c r="I86" i="31"/>
  <c r="K86" i="31"/>
  <c r="T86" i="31"/>
  <c r="G47" i="31"/>
  <c r="H47" i="31"/>
  <c r="J47" i="31"/>
  <c r="M47" i="31"/>
  <c r="N47" i="31"/>
  <c r="O47" i="31"/>
  <c r="P47" i="31"/>
  <c r="R47" i="31"/>
  <c r="S47" i="31"/>
  <c r="V47" i="31"/>
  <c r="W47" i="31"/>
  <c r="X47" i="31"/>
  <c r="Y47" i="31"/>
  <c r="I88" i="31"/>
  <c r="K88" i="31"/>
  <c r="T88" i="31"/>
  <c r="I89" i="31"/>
  <c r="K89" i="31"/>
  <c r="T89" i="31"/>
  <c r="I90" i="31"/>
  <c r="K90" i="31"/>
  <c r="T90" i="31"/>
  <c r="G95" i="31"/>
  <c r="H95" i="31"/>
  <c r="Z95" i="31" s="1"/>
  <c r="J95" i="31"/>
  <c r="M95" i="31"/>
  <c r="N95" i="31"/>
  <c r="O95" i="31"/>
  <c r="P95" i="31"/>
  <c r="R95" i="31"/>
  <c r="S95" i="31"/>
  <c r="V95" i="31"/>
  <c r="W95" i="31"/>
  <c r="X95" i="31"/>
  <c r="Y95" i="31"/>
  <c r="I92" i="31"/>
  <c r="K92" i="31"/>
  <c r="Q92" i="31"/>
  <c r="T92" i="31"/>
  <c r="I93" i="31"/>
  <c r="K93" i="31"/>
  <c r="Q93" i="31"/>
  <c r="T93" i="31"/>
  <c r="I94" i="31"/>
  <c r="K94" i="31"/>
  <c r="T94" i="31"/>
  <c r="G31" i="31"/>
  <c r="H31" i="31"/>
  <c r="J31" i="31"/>
  <c r="M31" i="31"/>
  <c r="N31" i="31"/>
  <c r="O31" i="31"/>
  <c r="P31" i="31"/>
  <c r="R31" i="31"/>
  <c r="S31" i="31"/>
  <c r="V31" i="31"/>
  <c r="W31" i="31"/>
  <c r="X31" i="31"/>
  <c r="Y31" i="31"/>
  <c r="I96" i="31"/>
  <c r="K96" i="31"/>
  <c r="T96" i="31"/>
  <c r="I97" i="31"/>
  <c r="K97" i="31"/>
  <c r="T97" i="31"/>
  <c r="I98" i="31"/>
  <c r="K98" i="31"/>
  <c r="T98" i="31"/>
  <c r="G99" i="31"/>
  <c r="H99" i="31"/>
  <c r="Z99" i="31" s="1"/>
  <c r="J99" i="31"/>
  <c r="M99" i="31"/>
  <c r="N99" i="31"/>
  <c r="O99" i="31"/>
  <c r="P99" i="31"/>
  <c r="R99" i="31"/>
  <c r="S99" i="31"/>
  <c r="V99" i="31"/>
  <c r="W99" i="31"/>
  <c r="X99" i="31"/>
  <c r="Y99" i="31"/>
  <c r="I100" i="31"/>
  <c r="K100" i="31"/>
  <c r="T100" i="31"/>
  <c r="I101" i="31"/>
  <c r="K101" i="31"/>
  <c r="T101" i="31"/>
  <c r="I102" i="31"/>
  <c r="K102" i="31"/>
  <c r="T102" i="31"/>
  <c r="G103" i="31"/>
  <c r="H103" i="31"/>
  <c r="Z103" i="31" s="1"/>
  <c r="J103" i="31"/>
  <c r="M103" i="31"/>
  <c r="N103" i="31"/>
  <c r="O103" i="31"/>
  <c r="P103" i="31"/>
  <c r="R103" i="31"/>
  <c r="S103" i="31"/>
  <c r="V103" i="31"/>
  <c r="W103" i="31"/>
  <c r="X103" i="31"/>
  <c r="Y103" i="31"/>
  <c r="I104" i="31"/>
  <c r="K104" i="31"/>
  <c r="T104" i="31"/>
  <c r="I105" i="31"/>
  <c r="K105" i="31"/>
  <c r="T105" i="31"/>
  <c r="I106" i="31"/>
  <c r="K106" i="31"/>
  <c r="T106" i="31"/>
  <c r="G107" i="31"/>
  <c r="H107" i="31"/>
  <c r="J107" i="31"/>
  <c r="M107" i="31"/>
  <c r="N107" i="31"/>
  <c r="O107" i="31"/>
  <c r="P107" i="31"/>
  <c r="R107" i="31"/>
  <c r="S107" i="31"/>
  <c r="V107" i="31"/>
  <c r="W107" i="31"/>
  <c r="X107" i="31"/>
  <c r="Y107" i="31"/>
  <c r="I108" i="31"/>
  <c r="K108" i="31"/>
  <c r="T108" i="31"/>
  <c r="I109" i="31"/>
  <c r="K109" i="31"/>
  <c r="T109" i="31"/>
  <c r="I110" i="31"/>
  <c r="K110" i="31"/>
  <c r="T110" i="31"/>
  <c r="T122" i="31"/>
  <c r="L122" i="31"/>
  <c r="U122" i="31" s="1"/>
  <c r="K122" i="31"/>
  <c r="I122" i="31"/>
  <c r="T121" i="31"/>
  <c r="L121" i="31"/>
  <c r="Q121" i="31" s="1"/>
  <c r="K121" i="31"/>
  <c r="I121" i="31"/>
  <c r="T120" i="31"/>
  <c r="L120" i="31"/>
  <c r="U120" i="31" s="1"/>
  <c r="K120" i="31"/>
  <c r="I120" i="31"/>
  <c r="AA119" i="31"/>
  <c r="Z119" i="31"/>
  <c r="Y119" i="31"/>
  <c r="X119" i="31"/>
  <c r="W119" i="31"/>
  <c r="V119" i="31"/>
  <c r="S119" i="31"/>
  <c r="R119" i="31"/>
  <c r="P119" i="31"/>
  <c r="O119" i="31"/>
  <c r="N119" i="31"/>
  <c r="M119" i="31"/>
  <c r="J119" i="31"/>
  <c r="H119" i="31"/>
  <c r="G119" i="31"/>
  <c r="T6" i="31"/>
  <c r="K6" i="31"/>
  <c r="I6" i="31"/>
  <c r="T5" i="31"/>
  <c r="K5" i="31"/>
  <c r="I5" i="31"/>
  <c r="T4" i="31"/>
  <c r="K4" i="31"/>
  <c r="I4" i="31"/>
  <c r="AD3" i="31"/>
  <c r="AB3" i="31"/>
  <c r="Y3" i="31"/>
  <c r="X3" i="31"/>
  <c r="W3" i="31"/>
  <c r="V3" i="31"/>
  <c r="S3" i="31"/>
  <c r="R3" i="31"/>
  <c r="P3" i="31"/>
  <c r="O3" i="31"/>
  <c r="N3" i="31"/>
  <c r="M3" i="31"/>
  <c r="J3" i="31"/>
  <c r="H3" i="31"/>
  <c r="G3" i="31"/>
  <c r="T117" i="27"/>
  <c r="T118" i="27"/>
  <c r="T119" i="27"/>
  <c r="U119" i="27"/>
  <c r="T121" i="27"/>
  <c r="T122" i="27"/>
  <c r="T123" i="27"/>
  <c r="T125" i="27"/>
  <c r="T126" i="27"/>
  <c r="T127" i="27"/>
  <c r="T129" i="27"/>
  <c r="T130" i="27"/>
  <c r="T131" i="27"/>
  <c r="T133" i="27"/>
  <c r="T134" i="27"/>
  <c r="T135" i="27"/>
  <c r="T137" i="27"/>
  <c r="T138" i="27"/>
  <c r="T139" i="27"/>
  <c r="T141" i="27"/>
  <c r="T142" i="27"/>
  <c r="T143" i="27"/>
  <c r="T145" i="27"/>
  <c r="T146" i="27"/>
  <c r="T147" i="27"/>
  <c r="T149" i="27"/>
  <c r="T150" i="27"/>
  <c r="T151" i="27"/>
  <c r="T153" i="27"/>
  <c r="T154" i="27"/>
  <c r="T155" i="27"/>
  <c r="T157" i="27"/>
  <c r="T158" i="27"/>
  <c r="T159" i="27"/>
  <c r="T161" i="27"/>
  <c r="T162" i="27"/>
  <c r="T163" i="27"/>
  <c r="T165" i="27"/>
  <c r="T166" i="27"/>
  <c r="T167" i="27"/>
  <c r="T169" i="27"/>
  <c r="T170" i="27"/>
  <c r="T171" i="27"/>
  <c r="T173" i="27"/>
  <c r="T174" i="27"/>
  <c r="T175" i="27"/>
  <c r="T177" i="27"/>
  <c r="T178" i="27"/>
  <c r="T179" i="27"/>
  <c r="T181" i="27"/>
  <c r="T182" i="27"/>
  <c r="T183" i="27"/>
  <c r="T185" i="27"/>
  <c r="T186" i="27"/>
  <c r="T187" i="27"/>
  <c r="T189" i="27"/>
  <c r="T190" i="27"/>
  <c r="T191" i="27"/>
  <c r="T193" i="27"/>
  <c r="T194" i="27"/>
  <c r="T195" i="27"/>
  <c r="T197" i="27"/>
  <c r="T198" i="27"/>
  <c r="T199" i="27"/>
  <c r="T201" i="27"/>
  <c r="T202" i="27"/>
  <c r="T203" i="27"/>
  <c r="T205" i="27"/>
  <c r="T206" i="27"/>
  <c r="T207" i="27"/>
  <c r="T209" i="27"/>
  <c r="T210" i="27"/>
  <c r="T211" i="27"/>
  <c r="I117" i="27"/>
  <c r="I118" i="27"/>
  <c r="I119" i="27"/>
  <c r="I121" i="27"/>
  <c r="I122" i="27"/>
  <c r="I123" i="27"/>
  <c r="I125" i="27"/>
  <c r="I126" i="27"/>
  <c r="I127" i="27"/>
  <c r="I129" i="27"/>
  <c r="I130" i="27"/>
  <c r="I131" i="27"/>
  <c r="I133" i="27"/>
  <c r="I134" i="27"/>
  <c r="I135" i="27"/>
  <c r="I137" i="27"/>
  <c r="I138" i="27"/>
  <c r="I139" i="27"/>
  <c r="I141" i="27"/>
  <c r="I142" i="27"/>
  <c r="I143" i="27"/>
  <c r="I145" i="27"/>
  <c r="I146" i="27"/>
  <c r="I147" i="27"/>
  <c r="I149" i="27"/>
  <c r="I150" i="27"/>
  <c r="I151" i="27"/>
  <c r="I153" i="27"/>
  <c r="I154" i="27"/>
  <c r="I155" i="27"/>
  <c r="I157" i="27"/>
  <c r="I158" i="27"/>
  <c r="I159" i="27"/>
  <c r="I161" i="27"/>
  <c r="I162" i="27"/>
  <c r="I163" i="27"/>
  <c r="I165" i="27"/>
  <c r="I166" i="27"/>
  <c r="I167" i="27"/>
  <c r="I169" i="27"/>
  <c r="I170" i="27"/>
  <c r="I171" i="27"/>
  <c r="I173" i="27"/>
  <c r="I174" i="27"/>
  <c r="I175" i="27"/>
  <c r="I177" i="27"/>
  <c r="I178" i="27"/>
  <c r="I179" i="27"/>
  <c r="I181" i="27"/>
  <c r="I182" i="27"/>
  <c r="I183" i="27"/>
  <c r="I185" i="27"/>
  <c r="I186" i="27"/>
  <c r="I187" i="27"/>
  <c r="I189" i="27"/>
  <c r="I190" i="27"/>
  <c r="I191" i="27"/>
  <c r="I193" i="27"/>
  <c r="I194" i="27"/>
  <c r="I195" i="27"/>
  <c r="I197" i="27"/>
  <c r="I198" i="27"/>
  <c r="I199" i="27"/>
  <c r="I201" i="27"/>
  <c r="I202" i="27"/>
  <c r="I203" i="27"/>
  <c r="I205" i="27"/>
  <c r="I206" i="27"/>
  <c r="I207" i="27"/>
  <c r="I209" i="27"/>
  <c r="I210" i="27"/>
  <c r="I211" i="27"/>
  <c r="T113" i="27"/>
  <c r="T114" i="27"/>
  <c r="T115" i="27"/>
  <c r="I113" i="27"/>
  <c r="I114" i="27"/>
  <c r="I115" i="27"/>
  <c r="T8" i="27"/>
  <c r="T9" i="27"/>
  <c r="T10" i="27"/>
  <c r="T12" i="27"/>
  <c r="T13" i="27"/>
  <c r="T14" i="27"/>
  <c r="T16" i="27"/>
  <c r="T17" i="27"/>
  <c r="T18" i="27"/>
  <c r="T20" i="27"/>
  <c r="T21" i="27"/>
  <c r="T22" i="27"/>
  <c r="T24" i="27"/>
  <c r="T25" i="27"/>
  <c r="T26" i="27"/>
  <c r="T28" i="27"/>
  <c r="T29" i="27"/>
  <c r="T30" i="27"/>
  <c r="T32" i="27"/>
  <c r="T33" i="27"/>
  <c r="T34" i="27"/>
  <c r="T36" i="27"/>
  <c r="T37" i="27"/>
  <c r="T38" i="27"/>
  <c r="T40" i="27"/>
  <c r="T41" i="27"/>
  <c r="T42" i="27"/>
  <c r="T44" i="27"/>
  <c r="T45" i="27"/>
  <c r="T46" i="27"/>
  <c r="T48" i="27"/>
  <c r="T49" i="27"/>
  <c r="T50" i="27"/>
  <c r="T52" i="27"/>
  <c r="T53" i="27"/>
  <c r="T54" i="27"/>
  <c r="T56" i="27"/>
  <c r="T57" i="27"/>
  <c r="T58" i="27"/>
  <c r="T60" i="27"/>
  <c r="T61" i="27"/>
  <c r="T62" i="27"/>
  <c r="T64" i="27"/>
  <c r="T65" i="27"/>
  <c r="T66" i="27"/>
  <c r="T68" i="27"/>
  <c r="T69" i="27"/>
  <c r="T70" i="27"/>
  <c r="T72" i="27"/>
  <c r="T73" i="27"/>
  <c r="T74" i="27"/>
  <c r="T76" i="27"/>
  <c r="T77" i="27"/>
  <c r="T78" i="27"/>
  <c r="T80" i="27"/>
  <c r="T81" i="27"/>
  <c r="T82" i="27"/>
  <c r="T84" i="27"/>
  <c r="T85" i="27"/>
  <c r="T86" i="27"/>
  <c r="T88" i="27"/>
  <c r="T89" i="27"/>
  <c r="T90" i="27"/>
  <c r="T92" i="27"/>
  <c r="T93" i="27"/>
  <c r="T94" i="27"/>
  <c r="T96" i="27"/>
  <c r="T97" i="27"/>
  <c r="T98" i="27"/>
  <c r="T100" i="27"/>
  <c r="T101" i="27"/>
  <c r="T102" i="27"/>
  <c r="T4" i="27"/>
  <c r="T5" i="27"/>
  <c r="T6" i="27"/>
  <c r="K8" i="27"/>
  <c r="K9" i="27"/>
  <c r="K10" i="27"/>
  <c r="K12" i="27"/>
  <c r="K13" i="27"/>
  <c r="K14" i="27"/>
  <c r="K16" i="27"/>
  <c r="K17" i="27"/>
  <c r="K18" i="27"/>
  <c r="K20" i="27"/>
  <c r="K21" i="27"/>
  <c r="K22" i="27"/>
  <c r="K24" i="27"/>
  <c r="K25" i="27"/>
  <c r="K26" i="27"/>
  <c r="K28" i="27"/>
  <c r="K29" i="27"/>
  <c r="K30" i="27"/>
  <c r="K32" i="27"/>
  <c r="K33" i="27"/>
  <c r="K34" i="27"/>
  <c r="K36" i="27"/>
  <c r="K37" i="27"/>
  <c r="K38" i="27"/>
  <c r="K40" i="27"/>
  <c r="K41" i="27"/>
  <c r="K42" i="27"/>
  <c r="K44" i="27"/>
  <c r="K45" i="27"/>
  <c r="K46" i="27"/>
  <c r="K48" i="27"/>
  <c r="K49" i="27"/>
  <c r="K50" i="27"/>
  <c r="K52" i="27"/>
  <c r="K53" i="27"/>
  <c r="K54" i="27"/>
  <c r="K56" i="27"/>
  <c r="K57" i="27"/>
  <c r="K58" i="27"/>
  <c r="K60" i="27"/>
  <c r="K61" i="27"/>
  <c r="K62" i="27"/>
  <c r="K64" i="27"/>
  <c r="K65" i="27"/>
  <c r="K66" i="27"/>
  <c r="K68" i="27"/>
  <c r="K69" i="27"/>
  <c r="K70" i="27"/>
  <c r="K72" i="27"/>
  <c r="K73" i="27"/>
  <c r="K74" i="27"/>
  <c r="K76" i="27"/>
  <c r="K77" i="27"/>
  <c r="K78" i="27"/>
  <c r="K80" i="27"/>
  <c r="K81" i="27"/>
  <c r="K82" i="27"/>
  <c r="K84" i="27"/>
  <c r="K85" i="27"/>
  <c r="K86" i="27"/>
  <c r="K88" i="27"/>
  <c r="K89" i="27"/>
  <c r="K90" i="27"/>
  <c r="K92" i="27"/>
  <c r="K93" i="27"/>
  <c r="K94" i="27"/>
  <c r="K96" i="27"/>
  <c r="K97" i="27"/>
  <c r="K98" i="27"/>
  <c r="K100" i="27"/>
  <c r="K101" i="27"/>
  <c r="K102" i="27"/>
  <c r="K4" i="27"/>
  <c r="K5" i="27"/>
  <c r="K6" i="27"/>
  <c r="I8" i="27"/>
  <c r="I9" i="27"/>
  <c r="I10" i="27"/>
  <c r="I12" i="27"/>
  <c r="I13" i="27"/>
  <c r="I14" i="27"/>
  <c r="I16" i="27"/>
  <c r="I17" i="27"/>
  <c r="I18" i="27"/>
  <c r="I20" i="27"/>
  <c r="I21" i="27"/>
  <c r="I22" i="27"/>
  <c r="I24" i="27"/>
  <c r="I25" i="27"/>
  <c r="I26" i="27"/>
  <c r="I28" i="27"/>
  <c r="I29" i="27"/>
  <c r="I30" i="27"/>
  <c r="I32" i="27"/>
  <c r="I33" i="27"/>
  <c r="I34" i="27"/>
  <c r="I36" i="27"/>
  <c r="I37" i="27"/>
  <c r="I38" i="27"/>
  <c r="I40" i="27"/>
  <c r="I41" i="27"/>
  <c r="I42" i="27"/>
  <c r="I44" i="27"/>
  <c r="I45" i="27"/>
  <c r="I46" i="27"/>
  <c r="I48" i="27"/>
  <c r="I49" i="27"/>
  <c r="I50" i="27"/>
  <c r="I52" i="27"/>
  <c r="I53" i="27"/>
  <c r="I54" i="27"/>
  <c r="I56" i="27"/>
  <c r="I57" i="27"/>
  <c r="I58" i="27"/>
  <c r="I60" i="27"/>
  <c r="I61" i="27"/>
  <c r="I62" i="27"/>
  <c r="I64" i="27"/>
  <c r="I65" i="27"/>
  <c r="I66" i="27"/>
  <c r="I68" i="27"/>
  <c r="I69" i="27"/>
  <c r="I70" i="27"/>
  <c r="I72" i="27"/>
  <c r="I73" i="27"/>
  <c r="I74" i="27"/>
  <c r="I76" i="27"/>
  <c r="I77" i="27"/>
  <c r="I78" i="27"/>
  <c r="I80" i="27"/>
  <c r="I81" i="27"/>
  <c r="I82" i="27"/>
  <c r="I84" i="27"/>
  <c r="I85" i="27"/>
  <c r="I86" i="27"/>
  <c r="I88" i="27"/>
  <c r="I89" i="27"/>
  <c r="I90" i="27"/>
  <c r="I92" i="27"/>
  <c r="I93" i="27"/>
  <c r="I94" i="27"/>
  <c r="I96" i="27"/>
  <c r="I97" i="27"/>
  <c r="I98" i="27"/>
  <c r="I100" i="27"/>
  <c r="I101" i="27"/>
  <c r="I102" i="27"/>
  <c r="I4" i="27"/>
  <c r="I5" i="27"/>
  <c r="I6" i="27"/>
  <c r="H168" i="27"/>
  <c r="G116" i="27"/>
  <c r="H116" i="27"/>
  <c r="J116" i="27"/>
  <c r="M116" i="27"/>
  <c r="N116" i="27"/>
  <c r="O116" i="27"/>
  <c r="P116" i="27"/>
  <c r="R116" i="27"/>
  <c r="S116" i="27"/>
  <c r="V116" i="27"/>
  <c r="W116" i="27"/>
  <c r="X116" i="27"/>
  <c r="Y116" i="27"/>
  <c r="Z116" i="27"/>
  <c r="AA116" i="27"/>
  <c r="G168" i="27"/>
  <c r="J168" i="27"/>
  <c r="M168" i="27"/>
  <c r="N168" i="27"/>
  <c r="O168" i="27"/>
  <c r="P168" i="27"/>
  <c r="R168" i="27"/>
  <c r="S168" i="27"/>
  <c r="V168" i="27"/>
  <c r="W168" i="27"/>
  <c r="X168" i="27"/>
  <c r="Y168" i="27"/>
  <c r="Z168" i="27"/>
  <c r="AA168" i="27"/>
  <c r="G132" i="27"/>
  <c r="H132" i="27"/>
  <c r="J132" i="27"/>
  <c r="M132" i="27"/>
  <c r="N132" i="27"/>
  <c r="O132" i="27"/>
  <c r="P132" i="27"/>
  <c r="R132" i="27"/>
  <c r="S132" i="27"/>
  <c r="V132" i="27"/>
  <c r="W132" i="27"/>
  <c r="X132" i="27"/>
  <c r="Y132" i="27"/>
  <c r="Z132" i="27"/>
  <c r="AA132" i="27"/>
  <c r="G152" i="27"/>
  <c r="H152" i="27"/>
  <c r="J152" i="27"/>
  <c r="M152" i="27"/>
  <c r="N152" i="27"/>
  <c r="O152" i="27"/>
  <c r="P152" i="27"/>
  <c r="R152" i="27"/>
  <c r="S152" i="27"/>
  <c r="V152" i="27"/>
  <c r="W152" i="27"/>
  <c r="X152" i="27"/>
  <c r="Y152" i="27"/>
  <c r="Z152" i="27"/>
  <c r="AA152" i="27"/>
  <c r="G180" i="27"/>
  <c r="H180" i="27"/>
  <c r="J180" i="27"/>
  <c r="M180" i="27"/>
  <c r="N180" i="27"/>
  <c r="O180" i="27"/>
  <c r="P180" i="27"/>
  <c r="R180" i="27"/>
  <c r="S180" i="27"/>
  <c r="V180" i="27"/>
  <c r="W180" i="27"/>
  <c r="X180" i="27"/>
  <c r="Y180" i="27"/>
  <c r="Z180" i="27"/>
  <c r="AA180" i="27"/>
  <c r="G192" i="27"/>
  <c r="H192" i="27"/>
  <c r="J192" i="27"/>
  <c r="M192" i="27"/>
  <c r="N192" i="27"/>
  <c r="O192" i="27"/>
  <c r="P192" i="27"/>
  <c r="R192" i="27"/>
  <c r="S192" i="27"/>
  <c r="V192" i="27"/>
  <c r="W192" i="27"/>
  <c r="X192" i="27"/>
  <c r="Y192" i="27"/>
  <c r="Z192" i="27"/>
  <c r="AA192" i="27"/>
  <c r="G172" i="27"/>
  <c r="H172" i="27"/>
  <c r="J172" i="27"/>
  <c r="M172" i="27"/>
  <c r="N172" i="27"/>
  <c r="O172" i="27"/>
  <c r="P172" i="27"/>
  <c r="R172" i="27"/>
  <c r="S172" i="27"/>
  <c r="V172" i="27"/>
  <c r="W172" i="27"/>
  <c r="X172" i="27"/>
  <c r="Y172" i="27"/>
  <c r="Z172" i="27"/>
  <c r="AA172" i="27"/>
  <c r="G144" i="27"/>
  <c r="H144" i="27"/>
  <c r="J144" i="27"/>
  <c r="M144" i="27"/>
  <c r="N144" i="27"/>
  <c r="O144" i="27"/>
  <c r="P144" i="27"/>
  <c r="R144" i="27"/>
  <c r="S144" i="27"/>
  <c r="V144" i="27"/>
  <c r="W144" i="27"/>
  <c r="X144" i="27"/>
  <c r="Y144" i="27"/>
  <c r="Z144" i="27"/>
  <c r="AA144" i="27"/>
  <c r="G204" i="27"/>
  <c r="H204" i="27"/>
  <c r="J204" i="27"/>
  <c r="M204" i="27"/>
  <c r="N204" i="27"/>
  <c r="O204" i="27"/>
  <c r="P204" i="27"/>
  <c r="R204" i="27"/>
  <c r="S204" i="27"/>
  <c r="V204" i="27"/>
  <c r="W204" i="27"/>
  <c r="X204" i="27"/>
  <c r="Y204" i="27"/>
  <c r="Z204" i="27"/>
  <c r="AA204" i="27"/>
  <c r="G176" i="27"/>
  <c r="H176" i="27"/>
  <c r="J176" i="27"/>
  <c r="M176" i="27"/>
  <c r="N176" i="27"/>
  <c r="O176" i="27"/>
  <c r="P176" i="27"/>
  <c r="R176" i="27"/>
  <c r="S176" i="27"/>
  <c r="V176" i="27"/>
  <c r="W176" i="27"/>
  <c r="X176" i="27"/>
  <c r="Y176" i="27"/>
  <c r="Z176" i="27"/>
  <c r="AA176" i="27"/>
  <c r="G136" i="27"/>
  <c r="H136" i="27"/>
  <c r="J136" i="27"/>
  <c r="M136" i="27"/>
  <c r="N136" i="27"/>
  <c r="O136" i="27"/>
  <c r="P136" i="27"/>
  <c r="R136" i="27"/>
  <c r="S136" i="27"/>
  <c r="V136" i="27"/>
  <c r="W136" i="27"/>
  <c r="X136" i="27"/>
  <c r="Y136" i="27"/>
  <c r="Z136" i="27"/>
  <c r="AA136" i="27"/>
  <c r="G124" i="27"/>
  <c r="H124" i="27"/>
  <c r="J124" i="27"/>
  <c r="M124" i="27"/>
  <c r="N124" i="27"/>
  <c r="O124" i="27"/>
  <c r="P124" i="27"/>
  <c r="R124" i="27"/>
  <c r="S124" i="27"/>
  <c r="V124" i="27"/>
  <c r="W124" i="27"/>
  <c r="X124" i="27"/>
  <c r="Y124" i="27"/>
  <c r="Z124" i="27"/>
  <c r="AA124" i="27"/>
  <c r="G196" i="27"/>
  <c r="H196" i="27"/>
  <c r="J196" i="27"/>
  <c r="M196" i="27"/>
  <c r="N196" i="27"/>
  <c r="O196" i="27"/>
  <c r="P196" i="27"/>
  <c r="R196" i="27"/>
  <c r="S196" i="27"/>
  <c r="V196" i="27"/>
  <c r="W196" i="27"/>
  <c r="X196" i="27"/>
  <c r="Y196" i="27"/>
  <c r="Z196" i="27"/>
  <c r="AA196" i="27"/>
  <c r="G208" i="27"/>
  <c r="H208" i="27"/>
  <c r="J208" i="27"/>
  <c r="M208" i="27"/>
  <c r="N208" i="27"/>
  <c r="O208" i="27"/>
  <c r="P208" i="27"/>
  <c r="R208" i="27"/>
  <c r="S208" i="27"/>
  <c r="V208" i="27"/>
  <c r="W208" i="27"/>
  <c r="X208" i="27"/>
  <c r="Y208" i="27"/>
  <c r="Z208" i="27"/>
  <c r="AA208" i="27"/>
  <c r="G200" i="27"/>
  <c r="H200" i="27"/>
  <c r="J200" i="27"/>
  <c r="M200" i="27"/>
  <c r="N200" i="27"/>
  <c r="O200" i="27"/>
  <c r="P200" i="27"/>
  <c r="R200" i="27"/>
  <c r="S200" i="27"/>
  <c r="V200" i="27"/>
  <c r="W200" i="27"/>
  <c r="X200" i="27"/>
  <c r="Y200" i="27"/>
  <c r="Z200" i="27"/>
  <c r="AA200" i="27"/>
  <c r="G160" i="27"/>
  <c r="H160" i="27"/>
  <c r="J160" i="27"/>
  <c r="M160" i="27"/>
  <c r="N160" i="27"/>
  <c r="O160" i="27"/>
  <c r="P160" i="27"/>
  <c r="R160" i="27"/>
  <c r="S160" i="27"/>
  <c r="V160" i="27"/>
  <c r="W160" i="27"/>
  <c r="X160" i="27"/>
  <c r="Y160" i="27"/>
  <c r="Z160" i="27"/>
  <c r="AA160" i="27"/>
  <c r="G148" i="27"/>
  <c r="H148" i="27"/>
  <c r="J148" i="27"/>
  <c r="M148" i="27"/>
  <c r="N148" i="27"/>
  <c r="O148" i="27"/>
  <c r="P148" i="27"/>
  <c r="R148" i="27"/>
  <c r="S148" i="27"/>
  <c r="V148" i="27"/>
  <c r="W148" i="27"/>
  <c r="X148" i="27"/>
  <c r="Y148" i="27"/>
  <c r="Z148" i="27"/>
  <c r="AA148" i="27"/>
  <c r="G164" i="27"/>
  <c r="H164" i="27"/>
  <c r="J164" i="27"/>
  <c r="M164" i="27"/>
  <c r="N164" i="27"/>
  <c r="O164" i="27"/>
  <c r="P164" i="27"/>
  <c r="R164" i="27"/>
  <c r="S164" i="27"/>
  <c r="V164" i="27"/>
  <c r="W164" i="27"/>
  <c r="X164" i="27"/>
  <c r="Y164" i="27"/>
  <c r="Z164" i="27"/>
  <c r="AA164" i="27"/>
  <c r="G156" i="27"/>
  <c r="H156" i="27"/>
  <c r="J156" i="27"/>
  <c r="M156" i="27"/>
  <c r="N156" i="27"/>
  <c r="O156" i="27"/>
  <c r="P156" i="27"/>
  <c r="R156" i="27"/>
  <c r="S156" i="27"/>
  <c r="V156" i="27"/>
  <c r="W156" i="27"/>
  <c r="X156" i="27"/>
  <c r="Y156" i="27"/>
  <c r="Z156" i="27"/>
  <c r="AA156" i="27"/>
  <c r="G188" i="27"/>
  <c r="H188" i="27"/>
  <c r="J188" i="27"/>
  <c r="M188" i="27"/>
  <c r="N188" i="27"/>
  <c r="O188" i="27"/>
  <c r="P188" i="27"/>
  <c r="R188" i="27"/>
  <c r="S188" i="27"/>
  <c r="V188" i="27"/>
  <c r="W188" i="27"/>
  <c r="X188" i="27"/>
  <c r="Y188" i="27"/>
  <c r="Z188" i="27"/>
  <c r="AA188" i="27"/>
  <c r="G140" i="27"/>
  <c r="H140" i="27"/>
  <c r="J140" i="27"/>
  <c r="M140" i="27"/>
  <c r="N140" i="27"/>
  <c r="O140" i="27"/>
  <c r="P140" i="27"/>
  <c r="R140" i="27"/>
  <c r="S140" i="27"/>
  <c r="V140" i="27"/>
  <c r="W140" i="27"/>
  <c r="X140" i="27"/>
  <c r="Y140" i="27"/>
  <c r="Z140" i="27"/>
  <c r="AA140" i="27"/>
  <c r="G184" i="27"/>
  <c r="H184" i="27"/>
  <c r="J184" i="27"/>
  <c r="M184" i="27"/>
  <c r="N184" i="27"/>
  <c r="O184" i="27"/>
  <c r="P184" i="27"/>
  <c r="R184" i="27"/>
  <c r="S184" i="27"/>
  <c r="V184" i="27"/>
  <c r="W184" i="27"/>
  <c r="X184" i="27"/>
  <c r="Y184" i="27"/>
  <c r="Z184" i="27"/>
  <c r="AA184" i="27"/>
  <c r="G128" i="27"/>
  <c r="H128" i="27"/>
  <c r="J128" i="27"/>
  <c r="M128" i="27"/>
  <c r="N128" i="27"/>
  <c r="O128" i="27"/>
  <c r="P128" i="27"/>
  <c r="R128" i="27"/>
  <c r="S128" i="27"/>
  <c r="V128" i="27"/>
  <c r="W128" i="27"/>
  <c r="X128" i="27"/>
  <c r="Y128" i="27"/>
  <c r="Z128" i="27"/>
  <c r="AA128" i="27"/>
  <c r="G120" i="27"/>
  <c r="H120" i="27"/>
  <c r="J120" i="27"/>
  <c r="M120" i="27"/>
  <c r="N120" i="27"/>
  <c r="O120" i="27"/>
  <c r="P120" i="27"/>
  <c r="R120" i="27"/>
  <c r="S120" i="27"/>
  <c r="V120" i="27"/>
  <c r="W120" i="27"/>
  <c r="X120" i="27"/>
  <c r="Y120" i="27"/>
  <c r="Z120" i="27"/>
  <c r="AA120" i="27"/>
  <c r="G99" i="27"/>
  <c r="G95" i="27" s="1"/>
  <c r="G91" i="27" s="1"/>
  <c r="G87" i="27" s="1"/>
  <c r="G83" i="27" s="1"/>
  <c r="G79" i="27" s="1"/>
  <c r="G75" i="27" s="1"/>
  <c r="G71" i="27" s="1"/>
  <c r="G67" i="27" s="1"/>
  <c r="G63" i="27" s="1"/>
  <c r="G59" i="27" s="1"/>
  <c r="G55" i="27" s="1"/>
  <c r="G51" i="27" s="1"/>
  <c r="G47" i="27" s="1"/>
  <c r="G43" i="27" s="1"/>
  <c r="G39" i="27" s="1"/>
  <c r="G35" i="27" s="1"/>
  <c r="G31" i="27" s="1"/>
  <c r="G27" i="27" s="1"/>
  <c r="G23" i="27" s="1"/>
  <c r="G19" i="27" s="1"/>
  <c r="G15" i="27" s="1"/>
  <c r="G11" i="27" s="1"/>
  <c r="G7" i="27" s="1"/>
  <c r="H99" i="27"/>
  <c r="J99" i="27"/>
  <c r="M99" i="27"/>
  <c r="M95" i="27" s="1"/>
  <c r="M91" i="27" s="1"/>
  <c r="M87" i="27" s="1"/>
  <c r="M83" i="27" s="1"/>
  <c r="M79" i="27" s="1"/>
  <c r="M75" i="27" s="1"/>
  <c r="M71" i="27" s="1"/>
  <c r="M67" i="27" s="1"/>
  <c r="M63" i="27" s="1"/>
  <c r="M59" i="27" s="1"/>
  <c r="N99" i="27"/>
  <c r="N95" i="27" s="1"/>
  <c r="O99" i="27"/>
  <c r="O95" i="27" s="1"/>
  <c r="O91" i="27" s="1"/>
  <c r="O87" i="27" s="1"/>
  <c r="O83" i="27" s="1"/>
  <c r="O79" i="27" s="1"/>
  <c r="O75" i="27" s="1"/>
  <c r="O71" i="27" s="1"/>
  <c r="O67" i="27" s="1"/>
  <c r="O63" i="27" s="1"/>
  <c r="O59" i="27" s="1"/>
  <c r="O55" i="27" s="1"/>
  <c r="O51" i="27" s="1"/>
  <c r="O47" i="27" s="1"/>
  <c r="O43" i="27" s="1"/>
  <c r="O39" i="27" s="1"/>
  <c r="O35" i="27" s="1"/>
  <c r="O31" i="27" s="1"/>
  <c r="O27" i="27" s="1"/>
  <c r="O23" i="27" s="1"/>
  <c r="O19" i="27" s="1"/>
  <c r="O15" i="27" s="1"/>
  <c r="O11" i="27" s="1"/>
  <c r="O7" i="27" s="1"/>
  <c r="O3" i="27" s="1"/>
  <c r="P99" i="27"/>
  <c r="P95" i="27" s="1"/>
  <c r="P91" i="27" s="1"/>
  <c r="P87" i="27" s="1"/>
  <c r="P83" i="27" s="1"/>
  <c r="P79" i="27" s="1"/>
  <c r="P75" i="27" s="1"/>
  <c r="P71" i="27" s="1"/>
  <c r="P67" i="27" s="1"/>
  <c r="P63" i="27" s="1"/>
  <c r="P59" i="27" s="1"/>
  <c r="P55" i="27" s="1"/>
  <c r="P51" i="27" s="1"/>
  <c r="P47" i="27" s="1"/>
  <c r="P43" i="27" s="1"/>
  <c r="P39" i="27" s="1"/>
  <c r="P35" i="27" s="1"/>
  <c r="P31" i="27" s="1"/>
  <c r="P27" i="27" s="1"/>
  <c r="P23" i="27" s="1"/>
  <c r="R99" i="27"/>
  <c r="R95" i="27" s="1"/>
  <c r="R91" i="27" s="1"/>
  <c r="R87" i="27" s="1"/>
  <c r="R83" i="27" s="1"/>
  <c r="S99" i="27"/>
  <c r="S95" i="27" s="1"/>
  <c r="S91" i="27" s="1"/>
  <c r="S87" i="27" s="1"/>
  <c r="S83" i="27" s="1"/>
  <c r="S79" i="27" s="1"/>
  <c r="S75" i="27" s="1"/>
  <c r="S71" i="27" s="1"/>
  <c r="S67" i="27" s="1"/>
  <c r="S63" i="27" s="1"/>
  <c r="S59" i="27" s="1"/>
  <c r="S55" i="27" s="1"/>
  <c r="S51" i="27" s="1"/>
  <c r="S47" i="27" s="1"/>
  <c r="S43" i="27" s="1"/>
  <c r="S39" i="27" s="1"/>
  <c r="S35" i="27" s="1"/>
  <c r="S31" i="27" s="1"/>
  <c r="S27" i="27" s="1"/>
  <c r="S23" i="27" s="1"/>
  <c r="S19" i="27" s="1"/>
  <c r="S15" i="27" s="1"/>
  <c r="S11" i="27" s="1"/>
  <c r="S7" i="27" s="1"/>
  <c r="V99" i="27"/>
  <c r="V95" i="27" s="1"/>
  <c r="V91" i="27" s="1"/>
  <c r="V87" i="27" s="1"/>
  <c r="V83" i="27" s="1"/>
  <c r="V79" i="27" s="1"/>
  <c r="V75" i="27" s="1"/>
  <c r="V71" i="27" s="1"/>
  <c r="V67" i="27" s="1"/>
  <c r="V63" i="27" s="1"/>
  <c r="V59" i="27" s="1"/>
  <c r="V55" i="27" s="1"/>
  <c r="V51" i="27" s="1"/>
  <c r="V47" i="27" s="1"/>
  <c r="V43" i="27" s="1"/>
  <c r="W99" i="27"/>
  <c r="W95" i="27" s="1"/>
  <c r="W91" i="27" s="1"/>
  <c r="W87" i="27" s="1"/>
  <c r="W83" i="27" s="1"/>
  <c r="W79" i="27" s="1"/>
  <c r="W75" i="27" s="1"/>
  <c r="W71" i="27" s="1"/>
  <c r="W67" i="27" s="1"/>
  <c r="W63" i="27" s="1"/>
  <c r="X99" i="27"/>
  <c r="X95" i="27" s="1"/>
  <c r="X91" i="27" s="1"/>
  <c r="X87" i="27" s="1"/>
  <c r="X83" i="27" s="1"/>
  <c r="X79" i="27" s="1"/>
  <c r="X75" i="27" s="1"/>
  <c r="X71" i="27" s="1"/>
  <c r="X67" i="27" s="1"/>
  <c r="X63" i="27" s="1"/>
  <c r="X59" i="27" s="1"/>
  <c r="Y99" i="27"/>
  <c r="Y95" i="27" s="1"/>
  <c r="Y91" i="27" s="1"/>
  <c r="Y87" i="27" s="1"/>
  <c r="Y83" i="27" s="1"/>
  <c r="Y79" i="27" s="1"/>
  <c r="Y75" i="27" s="1"/>
  <c r="Y71" i="27" s="1"/>
  <c r="AA112" i="27"/>
  <c r="Z112" i="27"/>
  <c r="Y112" i="27"/>
  <c r="X112" i="27"/>
  <c r="W112" i="27"/>
  <c r="V112" i="27"/>
  <c r="S112" i="27"/>
  <c r="R112" i="27"/>
  <c r="P112" i="27"/>
  <c r="O112" i="27"/>
  <c r="N112" i="27"/>
  <c r="M112" i="27"/>
  <c r="J112" i="27"/>
  <c r="H112" i="27"/>
  <c r="G112" i="27"/>
  <c r="AD3" i="27"/>
  <c r="AB3" i="27"/>
  <c r="T278" i="14"/>
  <c r="L278" i="14"/>
  <c r="K278" i="14"/>
  <c r="T277" i="14"/>
  <c r="L277" i="14"/>
  <c r="K277" i="14"/>
  <c r="T276" i="14"/>
  <c r="L276" i="14"/>
  <c r="K276" i="14"/>
  <c r="T854" i="14"/>
  <c r="L854" i="14"/>
  <c r="K854" i="14"/>
  <c r="T853" i="14"/>
  <c r="L853" i="14"/>
  <c r="K853" i="14"/>
  <c r="T852" i="14"/>
  <c r="L852" i="14"/>
  <c r="K852" i="14"/>
  <c r="T906" i="14"/>
  <c r="L906" i="14"/>
  <c r="U906" i="14" s="1"/>
  <c r="K906" i="14"/>
  <c r="T905" i="14"/>
  <c r="L905" i="14"/>
  <c r="K905" i="14"/>
  <c r="T904" i="14"/>
  <c r="L904" i="14"/>
  <c r="Q904" i="14" s="1"/>
  <c r="K904" i="14"/>
  <c r="AA903" i="14"/>
  <c r="Z903" i="14"/>
  <c r="Y903" i="14"/>
  <c r="X903" i="14"/>
  <c r="W903" i="14"/>
  <c r="V903" i="14"/>
  <c r="S903" i="14"/>
  <c r="R903" i="14"/>
  <c r="P903" i="14"/>
  <c r="O903" i="14"/>
  <c r="N903" i="14"/>
  <c r="M903" i="14"/>
  <c r="J903" i="14"/>
  <c r="H903" i="14"/>
  <c r="G903" i="14"/>
  <c r="T526" i="14"/>
  <c r="L526" i="14"/>
  <c r="U526" i="14" s="1"/>
  <c r="K526" i="14"/>
  <c r="T525" i="14"/>
  <c r="L525" i="14"/>
  <c r="K525" i="14"/>
  <c r="T524" i="14"/>
  <c r="L524" i="14"/>
  <c r="K524" i="14"/>
  <c r="T290" i="14"/>
  <c r="L290" i="14"/>
  <c r="U290" i="14" s="1"/>
  <c r="K290" i="14"/>
  <c r="T289" i="14"/>
  <c r="L289" i="14"/>
  <c r="K289" i="14"/>
  <c r="T288" i="14"/>
  <c r="L288" i="14"/>
  <c r="K288" i="14"/>
  <c r="T7" i="14"/>
  <c r="T8" i="14"/>
  <c r="T9" i="14"/>
  <c r="T10" i="14"/>
  <c r="T11" i="14"/>
  <c r="T12" i="14"/>
  <c r="U12" i="14"/>
  <c r="T13" i="14"/>
  <c r="U13" i="14"/>
  <c r="T14" i="14"/>
  <c r="U14" i="14"/>
  <c r="T15" i="14"/>
  <c r="T19" i="14"/>
  <c r="T23" i="14"/>
  <c r="T27" i="14"/>
  <c r="T31" i="14"/>
  <c r="T32" i="14"/>
  <c r="U32" i="14"/>
  <c r="T33" i="14"/>
  <c r="U33" i="14"/>
  <c r="T34" i="14"/>
  <c r="U34" i="14"/>
  <c r="T35" i="14"/>
  <c r="T39" i="14"/>
  <c r="T43" i="14"/>
  <c r="T44" i="14"/>
  <c r="U44" i="14"/>
  <c r="T45" i="14"/>
  <c r="U45" i="14"/>
  <c r="T46" i="14"/>
  <c r="U46" i="14"/>
  <c r="T47" i="14"/>
  <c r="T49" i="14"/>
  <c r="U49" i="14"/>
  <c r="T50" i="14"/>
  <c r="U50" i="14"/>
  <c r="T51" i="14"/>
  <c r="T52" i="14"/>
  <c r="T53" i="14"/>
  <c r="T54" i="14"/>
  <c r="T55" i="14"/>
  <c r="T59" i="14"/>
  <c r="T60" i="14"/>
  <c r="T61" i="14"/>
  <c r="T62" i="14"/>
  <c r="T63" i="14"/>
  <c r="T67" i="14"/>
  <c r="T71" i="14"/>
  <c r="T75" i="14"/>
  <c r="T79" i="14"/>
  <c r="T83" i="14"/>
  <c r="T87" i="14"/>
  <c r="T91" i="14"/>
  <c r="T95" i="14"/>
  <c r="T99" i="14"/>
  <c r="T103" i="14"/>
  <c r="T104" i="14"/>
  <c r="T105" i="14"/>
  <c r="T106" i="14"/>
  <c r="T107" i="14"/>
  <c r="T111" i="14"/>
  <c r="T112" i="14"/>
  <c r="T113" i="14"/>
  <c r="T114" i="14"/>
  <c r="T115" i="14"/>
  <c r="T116" i="14"/>
  <c r="T117" i="14"/>
  <c r="T118" i="14"/>
  <c r="T119" i="14"/>
  <c r="T120" i="14"/>
  <c r="U120" i="14"/>
  <c r="T121" i="14"/>
  <c r="U121" i="14"/>
  <c r="T122" i="14"/>
  <c r="U122" i="14"/>
  <c r="T123" i="14"/>
  <c r="T127" i="14"/>
  <c r="T131" i="14"/>
  <c r="T135" i="14"/>
  <c r="T139" i="14"/>
  <c r="T143" i="14"/>
  <c r="T147" i="14"/>
  <c r="T148" i="14"/>
  <c r="U148" i="14"/>
  <c r="T149" i="14"/>
  <c r="U149" i="14"/>
  <c r="T150" i="14"/>
  <c r="U150" i="14"/>
  <c r="T151" i="14"/>
  <c r="T155" i="14"/>
  <c r="T159" i="14"/>
  <c r="T163" i="14"/>
  <c r="T167" i="14"/>
  <c r="T171" i="14"/>
  <c r="T175" i="14"/>
  <c r="T176" i="14"/>
  <c r="U176" i="14"/>
  <c r="T177" i="14"/>
  <c r="U177" i="14"/>
  <c r="T178" i="14"/>
  <c r="U178" i="14"/>
  <c r="T179" i="14"/>
  <c r="T180" i="14"/>
  <c r="U180" i="14"/>
  <c r="T181" i="14"/>
  <c r="U181" i="14"/>
  <c r="T182" i="14"/>
  <c r="U182" i="14"/>
  <c r="T183" i="14"/>
  <c r="T187" i="14"/>
  <c r="T188" i="14"/>
  <c r="U188" i="14"/>
  <c r="T189" i="14"/>
  <c r="U189" i="14"/>
  <c r="T190" i="14"/>
  <c r="U190" i="14"/>
  <c r="T191" i="14"/>
  <c r="T192" i="14"/>
  <c r="U192" i="14"/>
  <c r="T193" i="14"/>
  <c r="U193" i="14"/>
  <c r="T194" i="14"/>
  <c r="U194" i="14"/>
  <c r="T195" i="14"/>
  <c r="T196" i="14"/>
  <c r="T197" i="14"/>
  <c r="T198" i="14"/>
  <c r="T199" i="14"/>
  <c r="T200" i="14"/>
  <c r="U200" i="14"/>
  <c r="T201" i="14"/>
  <c r="U201" i="14"/>
  <c r="T202" i="14"/>
  <c r="U202" i="14"/>
  <c r="T203" i="14"/>
  <c r="T207" i="14"/>
  <c r="T208" i="14"/>
  <c r="U208" i="14"/>
  <c r="T209" i="14"/>
  <c r="U209" i="14"/>
  <c r="T210" i="14"/>
  <c r="U210" i="14"/>
  <c r="T211" i="14"/>
  <c r="T215" i="14"/>
  <c r="T219" i="14"/>
  <c r="T220" i="14"/>
  <c r="U220" i="14"/>
  <c r="T221" i="14"/>
  <c r="U221" i="14"/>
  <c r="T222" i="14"/>
  <c r="U222" i="14"/>
  <c r="T223" i="14"/>
  <c r="T227" i="14"/>
  <c r="T231" i="14"/>
  <c r="T232" i="14"/>
  <c r="T233" i="14"/>
  <c r="T234" i="14"/>
  <c r="T235" i="14"/>
  <c r="T236" i="14"/>
  <c r="U236" i="14"/>
  <c r="T237" i="14"/>
  <c r="U237" i="14"/>
  <c r="T238" i="14"/>
  <c r="U238" i="14"/>
  <c r="T239" i="14"/>
  <c r="T240" i="14"/>
  <c r="U240" i="14"/>
  <c r="T241" i="14"/>
  <c r="U241" i="14"/>
  <c r="T242" i="14"/>
  <c r="U242" i="14"/>
  <c r="T243" i="14"/>
  <c r="T244" i="14"/>
  <c r="U244" i="14"/>
  <c r="T245" i="14"/>
  <c r="U245" i="14"/>
  <c r="T246" i="14"/>
  <c r="U246" i="14"/>
  <c r="T247" i="14"/>
  <c r="T251" i="14"/>
  <c r="T252" i="14"/>
  <c r="U252" i="14"/>
  <c r="T253" i="14"/>
  <c r="U253" i="14"/>
  <c r="T254" i="14"/>
  <c r="U254" i="14"/>
  <c r="T255" i="14"/>
  <c r="T256" i="14"/>
  <c r="U256" i="14"/>
  <c r="T257" i="14"/>
  <c r="U257" i="14"/>
  <c r="T258" i="14"/>
  <c r="U258" i="14"/>
  <c r="T259" i="14"/>
  <c r="T260" i="14"/>
  <c r="T261" i="14"/>
  <c r="T262" i="14"/>
  <c r="T263" i="14"/>
  <c r="T267" i="14"/>
  <c r="T268" i="14"/>
  <c r="U268" i="14"/>
  <c r="T269" i="14"/>
  <c r="U269" i="14"/>
  <c r="T270" i="14"/>
  <c r="U270" i="14"/>
  <c r="T271" i="14"/>
  <c r="T272" i="14"/>
  <c r="U272" i="14"/>
  <c r="T273" i="14"/>
  <c r="U273" i="14"/>
  <c r="T274" i="14"/>
  <c r="U274" i="14"/>
  <c r="T275" i="14"/>
  <c r="T279" i="14"/>
  <c r="T280" i="14"/>
  <c r="U280" i="14"/>
  <c r="T281" i="14"/>
  <c r="U281" i="14"/>
  <c r="T282" i="14"/>
  <c r="U282" i="14"/>
  <c r="T283" i="14"/>
  <c r="T284" i="14"/>
  <c r="U284" i="14"/>
  <c r="T285" i="14"/>
  <c r="U285" i="14"/>
  <c r="T286" i="14"/>
  <c r="U286" i="14"/>
  <c r="T287" i="14"/>
  <c r="T291" i="14"/>
  <c r="T292" i="14"/>
  <c r="U292" i="14"/>
  <c r="T293" i="14"/>
  <c r="U293" i="14"/>
  <c r="T294" i="14"/>
  <c r="U294" i="14"/>
  <c r="T295" i="14"/>
  <c r="T299" i="14"/>
  <c r="T300" i="14"/>
  <c r="U300" i="14"/>
  <c r="T301" i="14"/>
  <c r="U301" i="14"/>
  <c r="T302" i="14"/>
  <c r="U302" i="14"/>
  <c r="T303" i="14"/>
  <c r="T304" i="14"/>
  <c r="U304" i="14"/>
  <c r="T305" i="14"/>
  <c r="U305" i="14"/>
  <c r="T306" i="14"/>
  <c r="U306" i="14"/>
  <c r="T307" i="14"/>
  <c r="T308" i="14"/>
  <c r="U308" i="14"/>
  <c r="T309" i="14"/>
  <c r="U309" i="14"/>
  <c r="T310" i="14"/>
  <c r="U310" i="14"/>
  <c r="T311" i="14"/>
  <c r="T312" i="14"/>
  <c r="U312" i="14"/>
  <c r="T313" i="14"/>
  <c r="U313" i="14"/>
  <c r="T314" i="14"/>
  <c r="U314" i="14"/>
  <c r="T315" i="14"/>
  <c r="T316" i="14"/>
  <c r="T317" i="14"/>
  <c r="T318" i="14"/>
  <c r="T319" i="14"/>
  <c r="T320" i="14"/>
  <c r="U320" i="14"/>
  <c r="T321" i="14"/>
  <c r="U321" i="14"/>
  <c r="T322" i="14"/>
  <c r="U322" i="14"/>
  <c r="T323" i="14"/>
  <c r="T324" i="14"/>
  <c r="U324" i="14"/>
  <c r="T325" i="14"/>
  <c r="U325" i="14"/>
  <c r="T326" i="14"/>
  <c r="U326" i="14"/>
  <c r="T327" i="14"/>
  <c r="T328" i="14"/>
  <c r="U328" i="14"/>
  <c r="T329" i="14"/>
  <c r="U329" i="14"/>
  <c r="T330" i="14"/>
  <c r="U330" i="14"/>
  <c r="T331" i="14"/>
  <c r="T332" i="14"/>
  <c r="U332" i="14"/>
  <c r="T333" i="14"/>
  <c r="U333" i="14"/>
  <c r="T334" i="14"/>
  <c r="U334" i="14"/>
  <c r="T335" i="14"/>
  <c r="T339" i="14"/>
  <c r="T340" i="14"/>
  <c r="U340" i="14"/>
  <c r="T341" i="14"/>
  <c r="U341" i="14"/>
  <c r="T342" i="14"/>
  <c r="U342" i="14"/>
  <c r="T343" i="14"/>
  <c r="T347" i="14"/>
  <c r="T348" i="14"/>
  <c r="U348" i="14"/>
  <c r="T349" i="14"/>
  <c r="U349" i="14"/>
  <c r="T350" i="14"/>
  <c r="U350" i="14"/>
  <c r="T351" i="14"/>
  <c r="T355" i="14"/>
  <c r="T359" i="14"/>
  <c r="T360" i="14"/>
  <c r="U360" i="14"/>
  <c r="T361" i="14"/>
  <c r="U361" i="14"/>
  <c r="T362" i="14"/>
  <c r="U362" i="14"/>
  <c r="T364" i="14"/>
  <c r="U364" i="14"/>
  <c r="T366" i="14"/>
  <c r="U366" i="14"/>
  <c r="T367" i="14"/>
  <c r="T368" i="14"/>
  <c r="U368" i="14"/>
  <c r="T369" i="14"/>
  <c r="U369" i="14"/>
  <c r="T370" i="14"/>
  <c r="U370" i="14"/>
  <c r="T371" i="14"/>
  <c r="T372" i="14"/>
  <c r="U372" i="14"/>
  <c r="T373" i="14"/>
  <c r="U373" i="14"/>
  <c r="T374" i="14"/>
  <c r="U374" i="14"/>
  <c r="T375" i="14"/>
  <c r="T383" i="14"/>
  <c r="T385" i="14"/>
  <c r="U385" i="14"/>
  <c r="T386" i="14"/>
  <c r="U386" i="14"/>
  <c r="T391" i="14"/>
  <c r="T395" i="14"/>
  <c r="T399" i="14"/>
  <c r="T400" i="14"/>
  <c r="U400" i="14"/>
  <c r="T401" i="14"/>
  <c r="U401" i="14"/>
  <c r="T402" i="14"/>
  <c r="U402" i="14"/>
  <c r="T403" i="14"/>
  <c r="T404" i="14"/>
  <c r="T405" i="14"/>
  <c r="T406" i="14"/>
  <c r="T407" i="14"/>
  <c r="T411" i="14"/>
  <c r="T413" i="14"/>
  <c r="U413" i="14"/>
  <c r="T414" i="14"/>
  <c r="U414" i="14"/>
  <c r="T415" i="14"/>
  <c r="T419" i="14"/>
  <c r="T427" i="14"/>
  <c r="T431" i="14"/>
  <c r="T434" i="14"/>
  <c r="U434" i="14"/>
  <c r="T435" i="14"/>
  <c r="T437" i="14"/>
  <c r="T439" i="14"/>
  <c r="T440" i="14"/>
  <c r="U440" i="14"/>
  <c r="T441" i="14"/>
  <c r="U441" i="14"/>
  <c r="T442" i="14"/>
  <c r="U442" i="14"/>
  <c r="T443" i="14"/>
  <c r="T447" i="14"/>
  <c r="T448" i="14"/>
  <c r="U448" i="14"/>
  <c r="T449" i="14"/>
  <c r="U449" i="14"/>
  <c r="T450" i="14"/>
  <c r="U450" i="14"/>
  <c r="T451" i="14"/>
  <c r="T452" i="14"/>
  <c r="U452" i="14"/>
  <c r="T453" i="14"/>
  <c r="U453" i="14"/>
  <c r="T454" i="14"/>
  <c r="U454" i="14"/>
  <c r="T455" i="14"/>
  <c r="T456" i="14"/>
  <c r="T457" i="14"/>
  <c r="T458" i="14"/>
  <c r="T459" i="14"/>
  <c r="T461" i="14"/>
  <c r="U461" i="14"/>
  <c r="T462" i="14"/>
  <c r="U462" i="14"/>
  <c r="T463" i="14"/>
  <c r="T467" i="14"/>
  <c r="T471" i="14"/>
  <c r="T475" i="14"/>
  <c r="T476" i="14"/>
  <c r="U476" i="14"/>
  <c r="T477" i="14"/>
  <c r="U477" i="14"/>
  <c r="T479" i="14"/>
  <c r="T482" i="14"/>
  <c r="U482" i="14"/>
  <c r="T483" i="14"/>
  <c r="T484" i="14"/>
  <c r="U484" i="14"/>
  <c r="T485" i="14"/>
  <c r="U485" i="14"/>
  <c r="T486" i="14"/>
  <c r="U486" i="14"/>
  <c r="T487" i="14"/>
  <c r="T488" i="14"/>
  <c r="U488" i="14"/>
  <c r="T489" i="14"/>
  <c r="U489" i="14"/>
  <c r="T490" i="14"/>
  <c r="U490" i="14"/>
  <c r="T491" i="14"/>
  <c r="T492" i="14"/>
  <c r="U492" i="14"/>
  <c r="T493" i="14"/>
  <c r="U493" i="14"/>
  <c r="T494" i="14"/>
  <c r="U494" i="14"/>
  <c r="T495" i="14"/>
  <c r="T496" i="14"/>
  <c r="U496" i="14"/>
  <c r="T497" i="14"/>
  <c r="U497" i="14"/>
  <c r="T498" i="14"/>
  <c r="U498" i="14"/>
  <c r="T499" i="14"/>
  <c r="T500" i="14"/>
  <c r="U500" i="14"/>
  <c r="T501" i="14"/>
  <c r="U501" i="14"/>
  <c r="T503" i="14"/>
  <c r="T511" i="14"/>
  <c r="T512" i="14"/>
  <c r="U512" i="14"/>
  <c r="T513" i="14"/>
  <c r="U513" i="14"/>
  <c r="T514" i="14"/>
  <c r="U514" i="14"/>
  <c r="T515" i="14"/>
  <c r="T516" i="14"/>
  <c r="U516" i="14"/>
  <c r="T517" i="14"/>
  <c r="U517" i="14"/>
  <c r="T518" i="14"/>
  <c r="U518" i="14"/>
  <c r="T519" i="14"/>
  <c r="T523" i="14"/>
  <c r="T527" i="14"/>
  <c r="T528" i="14"/>
  <c r="U528" i="14"/>
  <c r="T531" i="14"/>
  <c r="T532" i="14"/>
  <c r="U532" i="14"/>
  <c r="T533" i="14"/>
  <c r="U533" i="14"/>
  <c r="T534" i="14"/>
  <c r="U534" i="14"/>
  <c r="T535" i="14"/>
  <c r="T539" i="14"/>
  <c r="T543" i="14"/>
  <c r="T547" i="14"/>
  <c r="T549" i="14"/>
  <c r="U549" i="14"/>
  <c r="T550" i="14"/>
  <c r="U550" i="14"/>
  <c r="T551" i="14"/>
  <c r="T555" i="14"/>
  <c r="T556" i="14"/>
  <c r="U556" i="14"/>
  <c r="T557" i="14"/>
  <c r="U557" i="14"/>
  <c r="T558" i="14"/>
  <c r="U558" i="14"/>
  <c r="T559" i="14"/>
  <c r="T563" i="14"/>
  <c r="T567" i="14"/>
  <c r="T568" i="14"/>
  <c r="U568" i="14"/>
  <c r="T569" i="14"/>
  <c r="U569" i="14"/>
  <c r="T570" i="14"/>
  <c r="U570" i="14"/>
  <c r="T571" i="14"/>
  <c r="T572" i="14"/>
  <c r="U572" i="14"/>
  <c r="T573" i="14"/>
  <c r="U573" i="14"/>
  <c r="T574" i="14"/>
  <c r="U574" i="14"/>
  <c r="T575" i="14"/>
  <c r="T579" i="14"/>
  <c r="T580" i="14"/>
  <c r="U580" i="14"/>
  <c r="T581" i="14"/>
  <c r="U581" i="14"/>
  <c r="T582" i="14"/>
  <c r="U582" i="14"/>
  <c r="T587" i="14"/>
  <c r="T588" i="14"/>
  <c r="U588" i="14"/>
  <c r="T589" i="14"/>
  <c r="U589" i="14"/>
  <c r="T590" i="14"/>
  <c r="U590" i="14"/>
  <c r="T591" i="14"/>
  <c r="T592" i="14"/>
  <c r="U592" i="14"/>
  <c r="T593" i="14"/>
  <c r="U593" i="14"/>
  <c r="T594" i="14"/>
  <c r="U594" i="14"/>
  <c r="T599" i="14"/>
  <c r="T603" i="14"/>
  <c r="T607" i="14"/>
  <c r="T611" i="14"/>
  <c r="T615" i="14"/>
  <c r="T616" i="14"/>
  <c r="U616" i="14"/>
  <c r="T617" i="14"/>
  <c r="U617" i="14"/>
  <c r="T618" i="14"/>
  <c r="U618" i="14"/>
  <c r="T619" i="14"/>
  <c r="T623" i="14"/>
  <c r="T627" i="14"/>
  <c r="T628" i="14"/>
  <c r="U628" i="14"/>
  <c r="T629" i="14"/>
  <c r="U629" i="14"/>
  <c r="T630" i="14"/>
  <c r="U630" i="14"/>
  <c r="T631" i="14"/>
  <c r="T632" i="14"/>
  <c r="U632" i="14"/>
  <c r="T633" i="14"/>
  <c r="U633" i="14"/>
  <c r="T634" i="14"/>
  <c r="U634" i="14"/>
  <c r="T635" i="14"/>
  <c r="T636" i="14"/>
  <c r="U636" i="14"/>
  <c r="T637" i="14"/>
  <c r="U637" i="14"/>
  <c r="T638" i="14"/>
  <c r="U638" i="14"/>
  <c r="T639" i="14"/>
  <c r="T640" i="14"/>
  <c r="U640" i="14"/>
  <c r="T641" i="14"/>
  <c r="U641" i="14"/>
  <c r="T642" i="14"/>
  <c r="U642" i="14"/>
  <c r="T643" i="14"/>
  <c r="T644" i="14"/>
  <c r="U644" i="14"/>
  <c r="T645" i="14"/>
  <c r="U645" i="14"/>
  <c r="T646" i="14"/>
  <c r="U646" i="14"/>
  <c r="T652" i="14"/>
  <c r="U652" i="14"/>
  <c r="T653" i="14"/>
  <c r="U653" i="14"/>
  <c r="T654" i="14"/>
  <c r="U654" i="14"/>
  <c r="T655" i="14"/>
  <c r="T656" i="14"/>
  <c r="U656" i="14"/>
  <c r="T659" i="14"/>
  <c r="T660" i="14"/>
  <c r="U660" i="14"/>
  <c r="T661" i="14"/>
  <c r="U661" i="14"/>
  <c r="T662" i="14"/>
  <c r="U662" i="14"/>
  <c r="T663" i="14"/>
  <c r="T667" i="14"/>
  <c r="T668" i="14"/>
  <c r="U668" i="14"/>
  <c r="T669" i="14"/>
  <c r="U669" i="14"/>
  <c r="T670" i="14"/>
  <c r="U670" i="14"/>
  <c r="T671" i="14"/>
  <c r="T675" i="14"/>
  <c r="T676" i="14"/>
  <c r="U676" i="14"/>
  <c r="T677" i="14"/>
  <c r="U677" i="14"/>
  <c r="T678" i="14"/>
  <c r="U678" i="14"/>
  <c r="T679" i="14"/>
  <c r="T680" i="14"/>
  <c r="U680" i="14"/>
  <c r="T681" i="14"/>
  <c r="U681" i="14"/>
  <c r="T682" i="14"/>
  <c r="U682" i="14"/>
  <c r="T683" i="14"/>
  <c r="T684" i="14"/>
  <c r="U684" i="14"/>
  <c r="T685" i="14"/>
  <c r="U685" i="14"/>
  <c r="T686" i="14"/>
  <c r="U686" i="14"/>
  <c r="T687" i="14"/>
  <c r="T691" i="14"/>
  <c r="T695" i="14"/>
  <c r="T699" i="14"/>
  <c r="T700" i="14"/>
  <c r="T701" i="14"/>
  <c r="T702" i="14"/>
  <c r="T703" i="14"/>
  <c r="T704" i="14"/>
  <c r="U704" i="14"/>
  <c r="T705" i="14"/>
  <c r="U705" i="14"/>
  <c r="T706" i="14"/>
  <c r="U706" i="14"/>
  <c r="T707" i="14"/>
  <c r="T711" i="14"/>
  <c r="T712" i="14"/>
  <c r="U712" i="14"/>
  <c r="T713" i="14"/>
  <c r="U713" i="14"/>
  <c r="T714" i="14"/>
  <c r="U714" i="14"/>
  <c r="T715" i="14"/>
  <c r="T719" i="14"/>
  <c r="T720" i="14"/>
  <c r="U720" i="14"/>
  <c r="T721" i="14"/>
  <c r="U721" i="14"/>
  <c r="T722" i="14"/>
  <c r="U722" i="14"/>
  <c r="T723" i="14"/>
  <c r="T725" i="14"/>
  <c r="U725" i="14"/>
  <c r="T726" i="14"/>
  <c r="U726" i="14"/>
  <c r="T731" i="14"/>
  <c r="T732" i="14"/>
  <c r="U732" i="14"/>
  <c r="T733" i="14"/>
  <c r="U733" i="14"/>
  <c r="T734" i="14"/>
  <c r="U734" i="14"/>
  <c r="T735" i="14"/>
  <c r="T736" i="14"/>
  <c r="U736" i="14"/>
  <c r="T737" i="14"/>
  <c r="U737" i="14"/>
  <c r="T738" i="14"/>
  <c r="U738" i="14"/>
  <c r="T739" i="14"/>
  <c r="T743" i="14"/>
  <c r="T747" i="14"/>
  <c r="T748" i="14"/>
  <c r="U748" i="14"/>
  <c r="T749" i="14"/>
  <c r="U749" i="14"/>
  <c r="T750" i="14"/>
  <c r="U750" i="14"/>
  <c r="T751" i="14"/>
  <c r="T752" i="14"/>
  <c r="U752" i="14"/>
  <c r="T753" i="14"/>
  <c r="U753" i="14"/>
  <c r="T754" i="14"/>
  <c r="U754" i="14"/>
  <c r="T755" i="14"/>
  <c r="T756" i="14"/>
  <c r="U756" i="14"/>
  <c r="T757" i="14"/>
  <c r="U757" i="14"/>
  <c r="T758" i="14"/>
  <c r="U758" i="14"/>
  <c r="T759" i="14"/>
  <c r="T760" i="14"/>
  <c r="U760" i="14"/>
  <c r="T761" i="14"/>
  <c r="U761" i="14"/>
  <c r="T762" i="14"/>
  <c r="U762" i="14"/>
  <c r="T763" i="14"/>
  <c r="T765" i="14"/>
  <c r="U765" i="14"/>
  <c r="T766" i="14"/>
  <c r="U766" i="14"/>
  <c r="T767" i="14"/>
  <c r="T768" i="14"/>
  <c r="U768" i="14"/>
  <c r="T769" i="14"/>
  <c r="U769" i="14"/>
  <c r="T770" i="14"/>
  <c r="U770" i="14"/>
  <c r="T771" i="14"/>
  <c r="T772" i="14"/>
  <c r="U772" i="14"/>
  <c r="T773" i="14"/>
  <c r="U773" i="14"/>
  <c r="T774" i="14"/>
  <c r="U774" i="14"/>
  <c r="T775" i="14"/>
  <c r="T776" i="14"/>
  <c r="U776" i="14"/>
  <c r="T777" i="14"/>
  <c r="U777" i="14"/>
  <c r="T778" i="14"/>
  <c r="U778" i="14"/>
  <c r="T779" i="14"/>
  <c r="T780" i="14"/>
  <c r="U780" i="14"/>
  <c r="T782" i="14"/>
  <c r="U782" i="14"/>
  <c r="T783" i="14"/>
  <c r="T784" i="14"/>
  <c r="U784" i="14"/>
  <c r="T785" i="14"/>
  <c r="U785" i="14"/>
  <c r="T786" i="14"/>
  <c r="U786" i="14"/>
  <c r="T787" i="14"/>
  <c r="T788" i="14"/>
  <c r="U788" i="14"/>
  <c r="T789" i="14"/>
  <c r="U789" i="14"/>
  <c r="T790" i="14"/>
  <c r="U790" i="14"/>
  <c r="T791" i="14"/>
  <c r="T792" i="14"/>
  <c r="U792" i="14"/>
  <c r="T793" i="14"/>
  <c r="U793" i="14"/>
  <c r="T794" i="14"/>
  <c r="U794" i="14"/>
  <c r="T803" i="14"/>
  <c r="T804" i="14"/>
  <c r="U804" i="14"/>
  <c r="T805" i="14"/>
  <c r="U805" i="14"/>
  <c r="T806" i="14"/>
  <c r="U806" i="14"/>
  <c r="T807" i="14"/>
  <c r="T808" i="14"/>
  <c r="T809" i="14"/>
  <c r="T810" i="14"/>
  <c r="T811" i="14"/>
  <c r="T812" i="14"/>
  <c r="U812" i="14"/>
  <c r="T813" i="14"/>
  <c r="U813" i="14"/>
  <c r="T814" i="14"/>
  <c r="U814" i="14"/>
  <c r="T815" i="14"/>
  <c r="T819" i="14"/>
  <c r="T820" i="14"/>
  <c r="U820" i="14"/>
  <c r="T821" i="14"/>
  <c r="U821" i="14"/>
  <c r="T822" i="14"/>
  <c r="U822" i="14"/>
  <c r="T823" i="14"/>
  <c r="T824" i="14"/>
  <c r="T826" i="14"/>
  <c r="U826" i="14"/>
  <c r="T827" i="14"/>
  <c r="T831" i="14"/>
  <c r="T835" i="14"/>
  <c r="T836" i="14"/>
  <c r="T837" i="14"/>
  <c r="T838" i="14"/>
  <c r="T843" i="14"/>
  <c r="T844" i="14"/>
  <c r="U844" i="14"/>
  <c r="T845" i="14"/>
  <c r="U845" i="14"/>
  <c r="T846" i="14"/>
  <c r="U846" i="14"/>
  <c r="T847" i="14"/>
  <c r="T848" i="14"/>
  <c r="U848" i="14"/>
  <c r="T849" i="14"/>
  <c r="U849" i="14"/>
  <c r="T850" i="14"/>
  <c r="U850" i="14"/>
  <c r="T851" i="14"/>
  <c r="T855" i="14"/>
  <c r="T859" i="14"/>
  <c r="T860" i="14"/>
  <c r="U860" i="14"/>
  <c r="T861" i="14"/>
  <c r="U861" i="14"/>
  <c r="T862" i="14"/>
  <c r="U862" i="14"/>
  <c r="T863" i="14"/>
  <c r="T864" i="14"/>
  <c r="U864" i="14"/>
  <c r="T865" i="14"/>
  <c r="U865" i="14"/>
  <c r="T866" i="14"/>
  <c r="U866" i="14"/>
  <c r="T867" i="14"/>
  <c r="T868" i="14"/>
  <c r="T869" i="14"/>
  <c r="T870" i="14"/>
  <c r="T871" i="14"/>
  <c r="T872" i="14"/>
  <c r="U872" i="14"/>
  <c r="T873" i="14"/>
  <c r="U873" i="14"/>
  <c r="T874" i="14"/>
  <c r="U874" i="14"/>
  <c r="T875" i="14"/>
  <c r="T876" i="14"/>
  <c r="U876" i="14"/>
  <c r="T877" i="14"/>
  <c r="U877" i="14"/>
  <c r="T878" i="14"/>
  <c r="U878" i="14"/>
  <c r="T883" i="14"/>
  <c r="T884" i="14"/>
  <c r="U884" i="14"/>
  <c r="T885" i="14"/>
  <c r="U885" i="14"/>
  <c r="T886" i="14"/>
  <c r="U886" i="14"/>
  <c r="T888" i="14"/>
  <c r="T889" i="14"/>
  <c r="T890" i="14"/>
  <c r="T892" i="14"/>
  <c r="T893" i="14"/>
  <c r="T894" i="14"/>
  <c r="T896" i="14"/>
  <c r="T897" i="14"/>
  <c r="T898" i="14"/>
  <c r="T900" i="14"/>
  <c r="T901" i="14"/>
  <c r="T902" i="14"/>
  <c r="T4" i="14"/>
  <c r="T5" i="14"/>
  <c r="T6" i="14"/>
  <c r="L902" i="14"/>
  <c r="K902" i="14"/>
  <c r="L901" i="14"/>
  <c r="K901" i="14"/>
  <c r="L900" i="14"/>
  <c r="U900" i="14" s="1"/>
  <c r="K900" i="14"/>
  <c r="AA899" i="14"/>
  <c r="Z899" i="14"/>
  <c r="Y899" i="14"/>
  <c r="X899" i="14"/>
  <c r="W899" i="14"/>
  <c r="V899" i="14"/>
  <c r="S899" i="14"/>
  <c r="R899" i="14"/>
  <c r="P899" i="14"/>
  <c r="O899" i="14"/>
  <c r="N899" i="14"/>
  <c r="M899" i="14"/>
  <c r="J899" i="14"/>
  <c r="H899" i="14"/>
  <c r="G899" i="14"/>
  <c r="L406" i="14"/>
  <c r="U406" i="14" s="1"/>
  <c r="K406" i="14"/>
  <c r="L405" i="14"/>
  <c r="K405" i="14"/>
  <c r="L404" i="14"/>
  <c r="U404" i="14" s="1"/>
  <c r="K404" i="14"/>
  <c r="L702" i="14"/>
  <c r="U702" i="14" s="1"/>
  <c r="K702" i="14"/>
  <c r="L701" i="14"/>
  <c r="K701" i="14"/>
  <c r="L700" i="14"/>
  <c r="U700" i="14" s="1"/>
  <c r="K700" i="14"/>
  <c r="L62" i="14"/>
  <c r="K62" i="14"/>
  <c r="L61" i="14"/>
  <c r="Q61" i="14" s="1"/>
  <c r="K61" i="14"/>
  <c r="L60" i="14"/>
  <c r="U60" i="14" s="1"/>
  <c r="K60" i="14"/>
  <c r="L898" i="14"/>
  <c r="U898" i="14" s="1"/>
  <c r="K898" i="14"/>
  <c r="L897" i="14"/>
  <c r="K897" i="14"/>
  <c r="L896" i="14"/>
  <c r="Q896" i="14" s="1"/>
  <c r="K896" i="14"/>
  <c r="AA895" i="14"/>
  <c r="Z895" i="14"/>
  <c r="Y895" i="14"/>
  <c r="X895" i="14"/>
  <c r="W895" i="14"/>
  <c r="V895" i="14"/>
  <c r="S895" i="14"/>
  <c r="R895" i="14"/>
  <c r="P895" i="14"/>
  <c r="O895" i="14"/>
  <c r="N895" i="14"/>
  <c r="M895" i="14"/>
  <c r="J895" i="14"/>
  <c r="H895" i="14"/>
  <c r="G895" i="14"/>
  <c r="L870" i="14"/>
  <c r="U870" i="14" s="1"/>
  <c r="K870" i="14"/>
  <c r="L869" i="14"/>
  <c r="K869" i="14"/>
  <c r="L868" i="14"/>
  <c r="U868" i="14" s="1"/>
  <c r="K868" i="14"/>
  <c r="L810" i="14"/>
  <c r="K810" i="14"/>
  <c r="L809" i="14"/>
  <c r="K809" i="14"/>
  <c r="L808" i="14"/>
  <c r="U808" i="14" s="1"/>
  <c r="K808" i="14"/>
  <c r="L838" i="14"/>
  <c r="Q838" i="14" s="1"/>
  <c r="K838" i="14"/>
  <c r="L837" i="14"/>
  <c r="K837" i="14"/>
  <c r="L836" i="14"/>
  <c r="U836" i="14" s="1"/>
  <c r="K836" i="14"/>
  <c r="L114" i="14"/>
  <c r="K114" i="14"/>
  <c r="L113" i="14"/>
  <c r="K113" i="14"/>
  <c r="L112" i="14"/>
  <c r="K112" i="14"/>
  <c r="L894" i="14"/>
  <c r="U894" i="14" s="1"/>
  <c r="K894" i="14"/>
  <c r="L893" i="14"/>
  <c r="K893" i="14"/>
  <c r="L892" i="14"/>
  <c r="U892" i="14" s="1"/>
  <c r="K892" i="14"/>
  <c r="AA891" i="14"/>
  <c r="Z891" i="14"/>
  <c r="Y891" i="14"/>
  <c r="X891" i="14"/>
  <c r="W891" i="14"/>
  <c r="V891" i="14"/>
  <c r="S891" i="14"/>
  <c r="R891" i="14"/>
  <c r="P891" i="14"/>
  <c r="O891" i="14"/>
  <c r="N891" i="14"/>
  <c r="M891" i="14"/>
  <c r="J891" i="14"/>
  <c r="H891" i="14"/>
  <c r="G891" i="14"/>
  <c r="L198" i="14"/>
  <c r="U198" i="14" s="1"/>
  <c r="K198" i="14"/>
  <c r="L197" i="14"/>
  <c r="K197" i="14"/>
  <c r="L196" i="14"/>
  <c r="U196" i="14" s="1"/>
  <c r="K196" i="14"/>
  <c r="L437" i="14"/>
  <c r="K437" i="14"/>
  <c r="L10" i="14"/>
  <c r="K10" i="14"/>
  <c r="L9" i="14"/>
  <c r="K9" i="14"/>
  <c r="L8" i="14"/>
  <c r="K8" i="14"/>
  <c r="L106" i="14"/>
  <c r="K106" i="14"/>
  <c r="L105" i="14"/>
  <c r="K105" i="14"/>
  <c r="L104" i="14"/>
  <c r="K104" i="14"/>
  <c r="L318" i="14"/>
  <c r="U318" i="14" s="1"/>
  <c r="K318" i="14"/>
  <c r="L317" i="14"/>
  <c r="K317" i="14"/>
  <c r="L316" i="14"/>
  <c r="K316" i="14"/>
  <c r="L262" i="14"/>
  <c r="U262" i="14" s="1"/>
  <c r="K262" i="14"/>
  <c r="L261" i="14"/>
  <c r="K261" i="14"/>
  <c r="L260" i="14"/>
  <c r="U260" i="14" s="1"/>
  <c r="K260" i="14"/>
  <c r="L234" i="14"/>
  <c r="U234" i="14" s="1"/>
  <c r="K234" i="14"/>
  <c r="L233" i="14"/>
  <c r="K233" i="14"/>
  <c r="L232" i="14"/>
  <c r="K232" i="14"/>
  <c r="L890" i="14"/>
  <c r="K890" i="14"/>
  <c r="L889" i="14"/>
  <c r="Q889" i="14" s="1"/>
  <c r="K889" i="14"/>
  <c r="L888" i="14"/>
  <c r="K888" i="14"/>
  <c r="AA887" i="14"/>
  <c r="Z887" i="14"/>
  <c r="Y887" i="14"/>
  <c r="X887" i="14"/>
  <c r="W887" i="14"/>
  <c r="V887" i="14"/>
  <c r="S887" i="14"/>
  <c r="R887" i="14"/>
  <c r="P887" i="14"/>
  <c r="O887" i="14"/>
  <c r="N887" i="14"/>
  <c r="M887" i="14"/>
  <c r="J887" i="14"/>
  <c r="L458" i="14"/>
  <c r="K458" i="14"/>
  <c r="L457" i="14"/>
  <c r="K457" i="14"/>
  <c r="L456" i="14"/>
  <c r="K456" i="14"/>
  <c r="L118" i="14"/>
  <c r="K118" i="14"/>
  <c r="L117" i="14"/>
  <c r="K117" i="14"/>
  <c r="L116" i="14"/>
  <c r="K116" i="14"/>
  <c r="L54" i="14"/>
  <c r="K54" i="14"/>
  <c r="L53" i="14"/>
  <c r="K53" i="14"/>
  <c r="L52" i="14"/>
  <c r="K52" i="14"/>
  <c r="L6" i="14"/>
  <c r="K6" i="14"/>
  <c r="L5" i="14"/>
  <c r="K5" i="14"/>
  <c r="L4" i="14"/>
  <c r="K4" i="14"/>
  <c r="P7" i="14"/>
  <c r="P11" i="14"/>
  <c r="Q11" i="14" s="1"/>
  <c r="P15" i="14"/>
  <c r="P19" i="14"/>
  <c r="P23" i="14"/>
  <c r="P27" i="14"/>
  <c r="P31" i="14"/>
  <c r="P35" i="14"/>
  <c r="P39" i="14"/>
  <c r="P43" i="14"/>
  <c r="Q43" i="14" s="1"/>
  <c r="P47" i="14"/>
  <c r="P51" i="14"/>
  <c r="P55" i="14"/>
  <c r="P59" i="14"/>
  <c r="P63" i="14"/>
  <c r="P67" i="14"/>
  <c r="P71" i="14"/>
  <c r="P75" i="14"/>
  <c r="Q75" i="14" s="1"/>
  <c r="P79" i="14"/>
  <c r="P83" i="14"/>
  <c r="P87" i="14"/>
  <c r="P91" i="14"/>
  <c r="P95" i="14"/>
  <c r="P99" i="14"/>
  <c r="P103" i="14"/>
  <c r="P107" i="14"/>
  <c r="P111" i="14"/>
  <c r="P115" i="14"/>
  <c r="P119" i="14"/>
  <c r="Q119" i="14" s="1"/>
  <c r="P123" i="14"/>
  <c r="P127" i="14"/>
  <c r="P131" i="14"/>
  <c r="P135" i="14"/>
  <c r="P139" i="14"/>
  <c r="P143" i="14"/>
  <c r="Q143" i="14" s="1"/>
  <c r="P147" i="14"/>
  <c r="Q147" i="14" s="1"/>
  <c r="P151" i="14"/>
  <c r="P155" i="14"/>
  <c r="P159" i="14"/>
  <c r="P163" i="14"/>
  <c r="Q163" i="14" s="1"/>
  <c r="P167" i="14"/>
  <c r="P171" i="14"/>
  <c r="P175" i="14"/>
  <c r="Q175" i="14" s="1"/>
  <c r="P179" i="14"/>
  <c r="P183" i="14"/>
  <c r="Q183" i="14" s="1"/>
  <c r="P187" i="14"/>
  <c r="Q187" i="14" s="1"/>
  <c r="P191" i="14"/>
  <c r="Q191" i="14" s="1"/>
  <c r="P195" i="14"/>
  <c r="P199" i="14"/>
  <c r="Q199" i="14" s="1"/>
  <c r="P203" i="14"/>
  <c r="P207" i="14"/>
  <c r="Q207" i="14" s="1"/>
  <c r="P211" i="14"/>
  <c r="P215" i="14"/>
  <c r="P219" i="14"/>
  <c r="Q219" i="14" s="1"/>
  <c r="P223" i="14"/>
  <c r="P227" i="14"/>
  <c r="P231" i="14"/>
  <c r="P235" i="14"/>
  <c r="P239" i="14"/>
  <c r="P243" i="14"/>
  <c r="Q243" i="14" s="1"/>
  <c r="P247" i="14"/>
  <c r="P251" i="14"/>
  <c r="Q251" i="14" s="1"/>
  <c r="P255" i="14"/>
  <c r="Q255" i="14" s="1"/>
  <c r="P259" i="14"/>
  <c r="P263" i="14"/>
  <c r="P267" i="14"/>
  <c r="Q267" i="14" s="1"/>
  <c r="P271" i="14"/>
  <c r="Q271" i="14" s="1"/>
  <c r="P275" i="14"/>
  <c r="P279" i="14"/>
  <c r="Q279" i="14" s="1"/>
  <c r="P283" i="14"/>
  <c r="Q283" i="14" s="1"/>
  <c r="P287" i="14"/>
  <c r="P291" i="14"/>
  <c r="P295" i="14"/>
  <c r="P299" i="14"/>
  <c r="Q299" i="14" s="1"/>
  <c r="P303" i="14"/>
  <c r="Q303" i="14" s="1"/>
  <c r="P307" i="14"/>
  <c r="Q307" i="14" s="1"/>
  <c r="P311" i="14"/>
  <c r="Q311" i="14" s="1"/>
  <c r="P315" i="14"/>
  <c r="P319" i="14"/>
  <c r="Q319" i="14" s="1"/>
  <c r="P323" i="14"/>
  <c r="Q323" i="14" s="1"/>
  <c r="P327" i="14"/>
  <c r="Q327" i="14" s="1"/>
  <c r="P331" i="14"/>
  <c r="Q331" i="14" s="1"/>
  <c r="P335" i="14"/>
  <c r="P339" i="14"/>
  <c r="P343" i="14"/>
  <c r="P347" i="14"/>
  <c r="Q347" i="14" s="1"/>
  <c r="P351" i="14"/>
  <c r="P355" i="14"/>
  <c r="P359" i="14"/>
  <c r="Q359" i="14" s="1"/>
  <c r="P363" i="14"/>
  <c r="P367" i="14"/>
  <c r="Q367" i="14" s="1"/>
  <c r="P371" i="14"/>
  <c r="Q371" i="14" s="1"/>
  <c r="P375" i="14"/>
  <c r="P383" i="14"/>
  <c r="P391" i="14"/>
  <c r="P395" i="14"/>
  <c r="P399" i="14"/>
  <c r="Q399" i="14" s="1"/>
  <c r="P403" i="14"/>
  <c r="P407" i="14"/>
  <c r="P411" i="14"/>
  <c r="Q415" i="14"/>
  <c r="P419" i="14"/>
  <c r="P427" i="14"/>
  <c r="P431" i="14"/>
  <c r="Q431" i="14" s="1"/>
  <c r="P435" i="14"/>
  <c r="P439" i="14"/>
  <c r="P443" i="14"/>
  <c r="P447" i="14"/>
  <c r="P451" i="14"/>
  <c r="P455" i="14"/>
  <c r="P459" i="14"/>
  <c r="P463" i="14"/>
  <c r="P467" i="14"/>
  <c r="P471" i="14"/>
  <c r="P475" i="14"/>
  <c r="P479" i="14"/>
  <c r="P483" i="14"/>
  <c r="Q483" i="14" s="1"/>
  <c r="P487" i="14"/>
  <c r="Q487" i="14" s="1"/>
  <c r="P491" i="14"/>
  <c r="Q491" i="14" s="1"/>
  <c r="P495" i="14"/>
  <c r="P499" i="14"/>
  <c r="P503" i="14"/>
  <c r="P511" i="14"/>
  <c r="Q511" i="14" s="1"/>
  <c r="P515" i="14"/>
  <c r="Q515" i="14" s="1"/>
  <c r="P519" i="14"/>
  <c r="P523" i="14"/>
  <c r="P527" i="14"/>
  <c r="Q527" i="14" s="1"/>
  <c r="P531" i="14"/>
  <c r="Q531" i="14" s="1"/>
  <c r="P535" i="14"/>
  <c r="P539" i="14"/>
  <c r="P543" i="14"/>
  <c r="P547" i="14"/>
  <c r="P551" i="14"/>
  <c r="P555" i="14"/>
  <c r="Q555" i="14" s="1"/>
  <c r="P559" i="14"/>
  <c r="P563" i="14"/>
  <c r="P567" i="14"/>
  <c r="Q567" i="14" s="1"/>
  <c r="P571" i="14"/>
  <c r="Q571" i="14" s="1"/>
  <c r="P575" i="14"/>
  <c r="P579" i="14"/>
  <c r="P587" i="14"/>
  <c r="Q587" i="14" s="1"/>
  <c r="P591" i="14"/>
  <c r="Q591" i="14" s="1"/>
  <c r="P599" i="14"/>
  <c r="P603" i="14"/>
  <c r="Q607" i="14"/>
  <c r="P611" i="14"/>
  <c r="P615" i="14"/>
  <c r="P619" i="14"/>
  <c r="P623" i="14"/>
  <c r="P627" i="14"/>
  <c r="Q627" i="14" s="1"/>
  <c r="P631" i="14"/>
  <c r="Q631" i="14" s="1"/>
  <c r="P635" i="14"/>
  <c r="Q635" i="14" s="1"/>
  <c r="P639" i="14"/>
  <c r="P643" i="14"/>
  <c r="Q643" i="14" s="1"/>
  <c r="P655" i="14"/>
  <c r="P659" i="14"/>
  <c r="Q659" i="14" s="1"/>
  <c r="P663" i="14"/>
  <c r="P667" i="14"/>
  <c r="Q667" i="14" s="1"/>
  <c r="P671" i="14"/>
  <c r="P675" i="14"/>
  <c r="Q675" i="14" s="1"/>
  <c r="P679" i="14"/>
  <c r="Q679" i="14" s="1"/>
  <c r="P683" i="14"/>
  <c r="P687" i="14"/>
  <c r="P691" i="14"/>
  <c r="P695" i="14"/>
  <c r="P699" i="14"/>
  <c r="P703" i="14"/>
  <c r="Q703" i="14" s="1"/>
  <c r="P707" i="14"/>
  <c r="P711" i="14"/>
  <c r="Q711" i="14" s="1"/>
  <c r="P715" i="14"/>
  <c r="P719" i="14"/>
  <c r="Q719" i="14" s="1"/>
  <c r="P723" i="14"/>
  <c r="P731" i="14"/>
  <c r="Q731" i="14" s="1"/>
  <c r="P735" i="14"/>
  <c r="Q735" i="14" s="1"/>
  <c r="P739" i="14"/>
  <c r="P743" i="14"/>
  <c r="P747" i="14"/>
  <c r="P751" i="14"/>
  <c r="P755" i="14"/>
  <c r="P759" i="14"/>
  <c r="Q759" i="14" s="1"/>
  <c r="P763" i="14"/>
  <c r="P767" i="14"/>
  <c r="Q767" i="14" s="1"/>
  <c r="P771" i="14"/>
  <c r="Q771" i="14" s="1"/>
  <c r="P775" i="14"/>
  <c r="Q775" i="14" s="1"/>
  <c r="P779" i="14"/>
  <c r="P783" i="14"/>
  <c r="P787" i="14"/>
  <c r="Q787" i="14" s="1"/>
  <c r="P791" i="14"/>
  <c r="Q791" i="14" s="1"/>
  <c r="P803" i="14"/>
  <c r="Q803" i="14" s="1"/>
  <c r="P807" i="14"/>
  <c r="P811" i="14"/>
  <c r="Q811" i="14" s="1"/>
  <c r="P815" i="14"/>
  <c r="P819" i="14"/>
  <c r="Q819" i="14" s="1"/>
  <c r="P823" i="14"/>
  <c r="P827" i="14"/>
  <c r="P831" i="14"/>
  <c r="P835" i="14"/>
  <c r="P843" i="14"/>
  <c r="Q843" i="14" s="1"/>
  <c r="P847" i="14"/>
  <c r="Q847" i="14" s="1"/>
  <c r="P851" i="14"/>
  <c r="P855" i="14"/>
  <c r="P859" i="14"/>
  <c r="P863" i="14"/>
  <c r="Q863" i="14" s="1"/>
  <c r="P867" i="14"/>
  <c r="P871" i="14"/>
  <c r="Q871" i="14" s="1"/>
  <c r="P875" i="14"/>
  <c r="P883" i="14"/>
  <c r="P3" i="14"/>
  <c r="T278" i="13"/>
  <c r="L278" i="13"/>
  <c r="K278" i="13"/>
  <c r="T277" i="13"/>
  <c r="L277" i="13"/>
  <c r="K277" i="13"/>
  <c r="T276" i="13"/>
  <c r="L276" i="13"/>
  <c r="K276" i="13"/>
  <c r="T854" i="13"/>
  <c r="L854" i="13"/>
  <c r="U854" i="13" s="1"/>
  <c r="K854" i="13"/>
  <c r="T853" i="13"/>
  <c r="L853" i="13"/>
  <c r="K853" i="13"/>
  <c r="T852" i="13"/>
  <c r="L852" i="13"/>
  <c r="K852" i="13"/>
  <c r="T906" i="13"/>
  <c r="L906" i="13"/>
  <c r="U906" i="13" s="1"/>
  <c r="K906" i="13"/>
  <c r="T905" i="13"/>
  <c r="L905" i="13"/>
  <c r="K905" i="13"/>
  <c r="T904" i="13"/>
  <c r="L904" i="13"/>
  <c r="U904" i="13" s="1"/>
  <c r="K904" i="13"/>
  <c r="Y903" i="13"/>
  <c r="X903" i="13"/>
  <c r="W903" i="13"/>
  <c r="V903" i="13"/>
  <c r="S903" i="13"/>
  <c r="R903" i="13"/>
  <c r="P903" i="13"/>
  <c r="O903" i="13"/>
  <c r="N903" i="13"/>
  <c r="M903" i="13"/>
  <c r="J903" i="13"/>
  <c r="H903" i="13"/>
  <c r="G903" i="13"/>
  <c r="T526" i="13"/>
  <c r="L526" i="13"/>
  <c r="K526" i="13"/>
  <c r="T525" i="13"/>
  <c r="L525" i="13"/>
  <c r="K525" i="13"/>
  <c r="T524" i="13"/>
  <c r="L524" i="13"/>
  <c r="K524" i="13"/>
  <c r="T290" i="13"/>
  <c r="L290" i="13"/>
  <c r="U290" i="13" s="1"/>
  <c r="K290" i="13"/>
  <c r="T289" i="13"/>
  <c r="L289" i="13"/>
  <c r="K289" i="13"/>
  <c r="T288" i="13"/>
  <c r="L288" i="13"/>
  <c r="U288" i="13" s="1"/>
  <c r="K288" i="13"/>
  <c r="T902" i="13"/>
  <c r="L902" i="13"/>
  <c r="Q902" i="13" s="1"/>
  <c r="K902" i="13"/>
  <c r="T901" i="13"/>
  <c r="L901" i="13"/>
  <c r="K901" i="13"/>
  <c r="T900" i="13"/>
  <c r="L900" i="13"/>
  <c r="Q900" i="13" s="1"/>
  <c r="K900" i="13"/>
  <c r="Y899" i="13"/>
  <c r="X899" i="13"/>
  <c r="W899" i="13"/>
  <c r="V899" i="13"/>
  <c r="S899" i="13"/>
  <c r="R899" i="13"/>
  <c r="P899" i="13"/>
  <c r="O899" i="13"/>
  <c r="N899" i="13"/>
  <c r="M899" i="13"/>
  <c r="J899" i="13"/>
  <c r="H899" i="13"/>
  <c r="G899" i="13"/>
  <c r="T406" i="13"/>
  <c r="L406" i="13"/>
  <c r="U406" i="13" s="1"/>
  <c r="K406" i="13"/>
  <c r="T405" i="13"/>
  <c r="L405" i="13"/>
  <c r="K405" i="13"/>
  <c r="T404" i="13"/>
  <c r="L404" i="13"/>
  <c r="Q404" i="13" s="1"/>
  <c r="K404" i="13"/>
  <c r="T702" i="13"/>
  <c r="L702" i="13"/>
  <c r="K702" i="13"/>
  <c r="T701" i="13"/>
  <c r="L701" i="13"/>
  <c r="K701" i="13"/>
  <c r="T700" i="13"/>
  <c r="L700" i="13"/>
  <c r="U700" i="13" s="1"/>
  <c r="K700" i="13"/>
  <c r="T62" i="13"/>
  <c r="L62" i="13"/>
  <c r="Q62" i="13" s="1"/>
  <c r="K62" i="13"/>
  <c r="T61" i="13"/>
  <c r="L61" i="13"/>
  <c r="K61" i="13"/>
  <c r="T60" i="13"/>
  <c r="L60" i="13"/>
  <c r="U60" i="13" s="1"/>
  <c r="K60" i="13"/>
  <c r="T898" i="13"/>
  <c r="L898" i="13"/>
  <c r="K898" i="13"/>
  <c r="T897" i="13"/>
  <c r="L897" i="13"/>
  <c r="K897" i="13"/>
  <c r="T896" i="13"/>
  <c r="L896" i="13"/>
  <c r="U896" i="13" s="1"/>
  <c r="K896" i="13"/>
  <c r="Y895" i="13"/>
  <c r="X895" i="13"/>
  <c r="W895" i="13"/>
  <c r="V895" i="13"/>
  <c r="S895" i="13"/>
  <c r="R895" i="13"/>
  <c r="P895" i="13"/>
  <c r="O895" i="13"/>
  <c r="N895" i="13"/>
  <c r="M895" i="13"/>
  <c r="J895" i="13"/>
  <c r="H895" i="13"/>
  <c r="G895" i="13"/>
  <c r="T870" i="13"/>
  <c r="L870" i="13"/>
  <c r="U870" i="13" s="1"/>
  <c r="K870" i="13"/>
  <c r="T869" i="13"/>
  <c r="L869" i="13"/>
  <c r="Q869" i="13" s="1"/>
  <c r="K869" i="13"/>
  <c r="T868" i="13"/>
  <c r="L868" i="13"/>
  <c r="Q868" i="13" s="1"/>
  <c r="K868" i="13"/>
  <c r="T810" i="13"/>
  <c r="L810" i="13"/>
  <c r="K810" i="13"/>
  <c r="T809" i="13"/>
  <c r="L809" i="13"/>
  <c r="K809" i="13"/>
  <c r="T808" i="13"/>
  <c r="L808" i="13"/>
  <c r="Q808" i="13" s="1"/>
  <c r="K808" i="13"/>
  <c r="T838" i="13"/>
  <c r="L838" i="13"/>
  <c r="Q838" i="13" s="1"/>
  <c r="K838" i="13"/>
  <c r="T837" i="13"/>
  <c r="L837" i="13"/>
  <c r="K837" i="13"/>
  <c r="T836" i="13"/>
  <c r="L836" i="13"/>
  <c r="Q836" i="13" s="1"/>
  <c r="K836" i="13"/>
  <c r="T114" i="13"/>
  <c r="L114" i="13"/>
  <c r="K114" i="13"/>
  <c r="T113" i="13"/>
  <c r="L113" i="13"/>
  <c r="K113" i="13"/>
  <c r="T112" i="13"/>
  <c r="L112" i="13"/>
  <c r="K112" i="13"/>
  <c r="AB3" i="18"/>
  <c r="T26" i="13"/>
  <c r="L26" i="13"/>
  <c r="K26" i="13"/>
  <c r="T25" i="13"/>
  <c r="L25" i="13"/>
  <c r="K25" i="13"/>
  <c r="T24" i="13"/>
  <c r="L24" i="13"/>
  <c r="K24" i="13"/>
  <c r="T894" i="13"/>
  <c r="L894" i="13"/>
  <c r="Q894" i="13" s="1"/>
  <c r="K894" i="13"/>
  <c r="T893" i="13"/>
  <c r="L893" i="13"/>
  <c r="K893" i="13"/>
  <c r="T892" i="13"/>
  <c r="L892" i="13"/>
  <c r="U892" i="13" s="1"/>
  <c r="K892" i="13"/>
  <c r="Y891" i="13"/>
  <c r="X891" i="13"/>
  <c r="W891" i="13"/>
  <c r="V891" i="13"/>
  <c r="S891" i="13"/>
  <c r="R891" i="13"/>
  <c r="P891" i="13"/>
  <c r="O891" i="13"/>
  <c r="N891" i="13"/>
  <c r="M891" i="13"/>
  <c r="J891" i="13"/>
  <c r="H891" i="13"/>
  <c r="G891" i="13"/>
  <c r="T198" i="13"/>
  <c r="L198" i="13"/>
  <c r="K198" i="13"/>
  <c r="T197" i="13"/>
  <c r="L197" i="13"/>
  <c r="K197" i="13"/>
  <c r="T196" i="13"/>
  <c r="L196" i="13"/>
  <c r="U196" i="13" s="1"/>
  <c r="K196" i="13"/>
  <c r="U438" i="13"/>
  <c r="T438" i="13"/>
  <c r="Q438" i="13"/>
  <c r="K438" i="13"/>
  <c r="T437" i="13"/>
  <c r="L437" i="13"/>
  <c r="K437" i="13"/>
  <c r="T436" i="13"/>
  <c r="L436" i="13"/>
  <c r="K436" i="13"/>
  <c r="T10" i="13"/>
  <c r="L10" i="13"/>
  <c r="K10" i="13"/>
  <c r="T9" i="13"/>
  <c r="L9" i="13"/>
  <c r="K9" i="13"/>
  <c r="T8" i="13"/>
  <c r="L8" i="13"/>
  <c r="K8" i="13"/>
  <c r="T106" i="13"/>
  <c r="L106" i="13"/>
  <c r="K106" i="13"/>
  <c r="T105" i="13"/>
  <c r="L105" i="13"/>
  <c r="K105" i="13"/>
  <c r="T104" i="13"/>
  <c r="L104" i="13"/>
  <c r="K104" i="13"/>
  <c r="T318" i="13"/>
  <c r="L318" i="13"/>
  <c r="U318" i="13" s="1"/>
  <c r="K318" i="13"/>
  <c r="T317" i="13"/>
  <c r="L317" i="13"/>
  <c r="K317" i="13"/>
  <c r="T316" i="13"/>
  <c r="L316" i="13"/>
  <c r="K316" i="13"/>
  <c r="T377" i="13"/>
  <c r="L377" i="13"/>
  <c r="K377" i="13"/>
  <c r="T262" i="13"/>
  <c r="L262" i="13"/>
  <c r="U262" i="13" s="1"/>
  <c r="K262" i="13"/>
  <c r="T261" i="13"/>
  <c r="L261" i="13"/>
  <c r="K261" i="13"/>
  <c r="T260" i="13"/>
  <c r="L260" i="13"/>
  <c r="U260" i="13" s="1"/>
  <c r="K260" i="13"/>
  <c r="T234" i="13"/>
  <c r="L234" i="13"/>
  <c r="K234" i="13"/>
  <c r="T233" i="13"/>
  <c r="L233" i="13"/>
  <c r="K233" i="13"/>
  <c r="T232" i="13"/>
  <c r="L232" i="13"/>
  <c r="K232" i="13"/>
  <c r="T889" i="13"/>
  <c r="L889" i="13"/>
  <c r="K889" i="13"/>
  <c r="T888" i="13"/>
  <c r="L888" i="13"/>
  <c r="K888" i="13"/>
  <c r="Y887" i="13"/>
  <c r="X887" i="13"/>
  <c r="W887" i="13"/>
  <c r="V887" i="13"/>
  <c r="S887" i="13"/>
  <c r="R887" i="13"/>
  <c r="P887" i="13"/>
  <c r="O887" i="13"/>
  <c r="N887" i="13"/>
  <c r="M887" i="13"/>
  <c r="J887" i="13"/>
  <c r="H887" i="13"/>
  <c r="G887" i="13"/>
  <c r="T458" i="13"/>
  <c r="L458" i="13"/>
  <c r="K458" i="13"/>
  <c r="T457" i="13"/>
  <c r="L457" i="13"/>
  <c r="K457" i="13"/>
  <c r="T456" i="13"/>
  <c r="L456" i="13"/>
  <c r="U456" i="13" s="1"/>
  <c r="K456" i="13"/>
  <c r="T118" i="13"/>
  <c r="L118" i="13"/>
  <c r="K118" i="13"/>
  <c r="T117" i="13"/>
  <c r="L117" i="13"/>
  <c r="K117" i="13"/>
  <c r="T116" i="13"/>
  <c r="L116" i="13"/>
  <c r="K116" i="13"/>
  <c r="P51" i="13"/>
  <c r="P115" i="13"/>
  <c r="T54" i="13"/>
  <c r="L54" i="13"/>
  <c r="K54" i="13"/>
  <c r="T53" i="13"/>
  <c r="L53" i="13"/>
  <c r="K53" i="13"/>
  <c r="T52" i="13"/>
  <c r="L52" i="13"/>
  <c r="I52" i="13" s="1"/>
  <c r="K52" i="13"/>
  <c r="P883" i="13"/>
  <c r="Q883" i="13" s="1"/>
  <c r="P875" i="13"/>
  <c r="Q875" i="13" s="1"/>
  <c r="P871" i="13"/>
  <c r="Q871" i="13" s="1"/>
  <c r="P867" i="13"/>
  <c r="P863" i="13"/>
  <c r="Q863" i="13" s="1"/>
  <c r="P859" i="13"/>
  <c r="Q859" i="13" s="1"/>
  <c r="P855" i="13"/>
  <c r="P851" i="13"/>
  <c r="P847" i="13"/>
  <c r="Q847" i="13" s="1"/>
  <c r="P843" i="13"/>
  <c r="Q843" i="13" s="1"/>
  <c r="P835" i="13"/>
  <c r="P831" i="13"/>
  <c r="P827" i="13"/>
  <c r="P823" i="13"/>
  <c r="P819" i="13"/>
  <c r="Q819" i="13" s="1"/>
  <c r="P815" i="13"/>
  <c r="P811" i="13"/>
  <c r="Q811" i="13" s="1"/>
  <c r="P807" i="13"/>
  <c r="P803" i="13"/>
  <c r="Q803" i="13" s="1"/>
  <c r="P791" i="13"/>
  <c r="Q791" i="13" s="1"/>
  <c r="P787" i="13"/>
  <c r="Q787" i="13" s="1"/>
  <c r="P783" i="13"/>
  <c r="Q783" i="13" s="1"/>
  <c r="P779" i="13"/>
  <c r="P775" i="13"/>
  <c r="Q775" i="13" s="1"/>
  <c r="P771" i="13"/>
  <c r="Q771" i="13" s="1"/>
  <c r="P767" i="13"/>
  <c r="Q767" i="13" s="1"/>
  <c r="P763" i="13"/>
  <c r="P759" i="13"/>
  <c r="Q759" i="13" s="1"/>
  <c r="P755" i="13"/>
  <c r="Q755" i="13" s="1"/>
  <c r="P751" i="13"/>
  <c r="Q751" i="13" s="1"/>
  <c r="P747" i="13"/>
  <c r="Q747" i="13" s="1"/>
  <c r="P743" i="13"/>
  <c r="P739" i="13"/>
  <c r="P735" i="13"/>
  <c r="Q735" i="13" s="1"/>
  <c r="P731" i="13"/>
  <c r="Q731" i="13" s="1"/>
  <c r="P727" i="13"/>
  <c r="P723" i="13"/>
  <c r="P719" i="13"/>
  <c r="Q719" i="13" s="1"/>
  <c r="P715" i="13"/>
  <c r="P711" i="13"/>
  <c r="Q711" i="13" s="1"/>
  <c r="P707" i="13"/>
  <c r="P703" i="13"/>
  <c r="Q703" i="13" s="1"/>
  <c r="P699" i="13"/>
  <c r="P695" i="13"/>
  <c r="P691" i="13"/>
  <c r="P687" i="13"/>
  <c r="P683" i="13"/>
  <c r="Q683" i="13" s="1"/>
  <c r="P679" i="13"/>
  <c r="Q679" i="13" s="1"/>
  <c r="P675" i="13"/>
  <c r="Q675" i="13" s="1"/>
  <c r="P671" i="13"/>
  <c r="P667" i="13"/>
  <c r="Q667" i="13" s="1"/>
  <c r="P663" i="13"/>
  <c r="P659" i="13"/>
  <c r="Q659" i="13" s="1"/>
  <c r="P655" i="13"/>
  <c r="Q655" i="13" s="1"/>
  <c r="P651" i="13"/>
  <c r="Q651" i="13" s="1"/>
  <c r="P647" i="13"/>
  <c r="P643" i="13"/>
  <c r="Q643" i="13" s="1"/>
  <c r="P639" i="13"/>
  <c r="Q639" i="13" s="1"/>
  <c r="P635" i="13"/>
  <c r="Q635" i="13" s="1"/>
  <c r="P631" i="13"/>
  <c r="Q631" i="13" s="1"/>
  <c r="P627" i="13"/>
  <c r="Q627" i="13" s="1"/>
  <c r="P623" i="13"/>
  <c r="P619" i="13"/>
  <c r="P615" i="13"/>
  <c r="Q615" i="13" s="1"/>
  <c r="P611" i="13"/>
  <c r="P603" i="13"/>
  <c r="P599" i="13"/>
  <c r="P591" i="13"/>
  <c r="Q591" i="13" s="1"/>
  <c r="P587" i="13"/>
  <c r="Q587" i="13" s="1"/>
  <c r="P579" i="13"/>
  <c r="Q579" i="13" s="1"/>
  <c r="P575" i="13"/>
  <c r="P571" i="13"/>
  <c r="Q571" i="13" s="1"/>
  <c r="P567" i="13"/>
  <c r="Q567" i="13" s="1"/>
  <c r="P563" i="13"/>
  <c r="P559" i="13"/>
  <c r="P555" i="13"/>
  <c r="Q555" i="13" s="1"/>
  <c r="P551" i="13"/>
  <c r="P547" i="13"/>
  <c r="P543" i="13"/>
  <c r="P539" i="13"/>
  <c r="P535" i="13"/>
  <c r="P531" i="13"/>
  <c r="Q531" i="13" s="1"/>
  <c r="P527" i="13"/>
  <c r="Q527" i="13" s="1"/>
  <c r="P523" i="13"/>
  <c r="P519" i="13"/>
  <c r="P515" i="13"/>
  <c r="Q515" i="13" s="1"/>
  <c r="P511" i="13"/>
  <c r="Q511" i="13" s="1"/>
  <c r="P503" i="13"/>
  <c r="P499" i="13"/>
  <c r="P495" i="13"/>
  <c r="Q495" i="13" s="1"/>
  <c r="P491" i="13"/>
  <c r="Q491" i="13" s="1"/>
  <c r="P487" i="13"/>
  <c r="Q487" i="13" s="1"/>
  <c r="P483" i="13"/>
  <c r="Q483" i="13" s="1"/>
  <c r="P479" i="13"/>
  <c r="P475" i="13"/>
  <c r="P471" i="13"/>
  <c r="P467" i="13"/>
  <c r="P463" i="13"/>
  <c r="P459" i="13"/>
  <c r="P455" i="13"/>
  <c r="P451" i="13"/>
  <c r="Q451" i="13" s="1"/>
  <c r="P447" i="13"/>
  <c r="Q447" i="13" s="1"/>
  <c r="P443" i="13"/>
  <c r="P439" i="13"/>
  <c r="Q439" i="13" s="1"/>
  <c r="P435" i="13"/>
  <c r="P431" i="13"/>
  <c r="Q431" i="13" s="1"/>
  <c r="P427" i="13"/>
  <c r="P419" i="13"/>
  <c r="Q415" i="13"/>
  <c r="P411" i="13"/>
  <c r="P407" i="13"/>
  <c r="P403" i="13"/>
  <c r="P399" i="13"/>
  <c r="P395" i="13"/>
  <c r="P391" i="13"/>
  <c r="P387" i="13"/>
  <c r="P383" i="13"/>
  <c r="P375" i="13"/>
  <c r="P371" i="13"/>
  <c r="Q371" i="13" s="1"/>
  <c r="P367" i="13"/>
  <c r="Q367" i="13" s="1"/>
  <c r="P363" i="13"/>
  <c r="P359" i="13"/>
  <c r="Q359" i="13" s="1"/>
  <c r="P355" i="13"/>
  <c r="P351" i="13"/>
  <c r="P347" i="13"/>
  <c r="Q347" i="13" s="1"/>
  <c r="P343" i="13"/>
  <c r="P339" i="13"/>
  <c r="Q339" i="13" s="1"/>
  <c r="P335" i="13"/>
  <c r="P331" i="13"/>
  <c r="Q331" i="13" s="1"/>
  <c r="P327" i="13"/>
  <c r="Q327" i="13" s="1"/>
  <c r="P323" i="13"/>
  <c r="Q323" i="13" s="1"/>
  <c r="P319" i="13"/>
  <c r="Q319" i="13" s="1"/>
  <c r="P315" i="13"/>
  <c r="P311" i="13"/>
  <c r="Q311" i="13" s="1"/>
  <c r="P307" i="13"/>
  <c r="Q307" i="13" s="1"/>
  <c r="P303" i="13"/>
  <c r="Q303" i="13" s="1"/>
  <c r="P299" i="13"/>
  <c r="Q299" i="13" s="1"/>
  <c r="P291" i="13"/>
  <c r="Q291" i="13" s="1"/>
  <c r="P287" i="13"/>
  <c r="P283" i="13"/>
  <c r="Q283" i="13" s="1"/>
  <c r="P279" i="13"/>
  <c r="Q279" i="13" s="1"/>
  <c r="P275" i="13"/>
  <c r="P271" i="13"/>
  <c r="Q271" i="13" s="1"/>
  <c r="P267" i="13"/>
  <c r="Q267" i="13" s="1"/>
  <c r="P263" i="13"/>
  <c r="P259" i="13"/>
  <c r="P255" i="13"/>
  <c r="Q255" i="13" s="1"/>
  <c r="P251" i="13"/>
  <c r="Q251" i="13" s="1"/>
  <c r="P247" i="13"/>
  <c r="P243" i="13"/>
  <c r="Q243" i="13" s="1"/>
  <c r="P239" i="13"/>
  <c r="Q239" i="13" s="1"/>
  <c r="P235" i="13"/>
  <c r="Q235" i="13" s="1"/>
  <c r="P231" i="13"/>
  <c r="P227" i="13"/>
  <c r="P223" i="13"/>
  <c r="P219" i="13"/>
  <c r="Q219" i="13" s="1"/>
  <c r="P215" i="13"/>
  <c r="P211" i="13"/>
  <c r="P207" i="13"/>
  <c r="Q207" i="13" s="1"/>
  <c r="P203" i="13"/>
  <c r="P199" i="13"/>
  <c r="Q199" i="13" s="1"/>
  <c r="P195" i="13"/>
  <c r="P191" i="13"/>
  <c r="Q191" i="13" s="1"/>
  <c r="P187" i="13"/>
  <c r="Q187" i="13" s="1"/>
  <c r="P183" i="13"/>
  <c r="Q183" i="13" s="1"/>
  <c r="P179" i="13"/>
  <c r="Q179" i="13" s="1"/>
  <c r="P175" i="13"/>
  <c r="Q175" i="13" s="1"/>
  <c r="P171" i="13"/>
  <c r="P167" i="13"/>
  <c r="Q163" i="13"/>
  <c r="P159" i="13"/>
  <c r="P155" i="13"/>
  <c r="P151" i="13"/>
  <c r="P147" i="13"/>
  <c r="Q147" i="13" s="1"/>
  <c r="P143" i="13"/>
  <c r="Q143" i="13" s="1"/>
  <c r="P139" i="13"/>
  <c r="P135" i="13"/>
  <c r="Q135" i="13" s="1"/>
  <c r="P131" i="13"/>
  <c r="P127" i="13"/>
  <c r="P123" i="13"/>
  <c r="P119" i="13"/>
  <c r="Q119" i="13" s="1"/>
  <c r="P111" i="13"/>
  <c r="P103" i="13"/>
  <c r="P99" i="13"/>
  <c r="P95" i="13"/>
  <c r="P91" i="13"/>
  <c r="P87" i="13"/>
  <c r="P83" i="13"/>
  <c r="P79" i="13"/>
  <c r="Q79" i="13" s="1"/>
  <c r="P75" i="13"/>
  <c r="Q75" i="13" s="1"/>
  <c r="P71" i="13"/>
  <c r="P67" i="13"/>
  <c r="P63" i="13"/>
  <c r="P59" i="13"/>
  <c r="P55" i="13"/>
  <c r="P47" i="13"/>
  <c r="P43" i="13"/>
  <c r="Q43" i="13" s="1"/>
  <c r="P39" i="13"/>
  <c r="P35" i="13"/>
  <c r="P31" i="13"/>
  <c r="Q31" i="13" s="1"/>
  <c r="P27" i="13"/>
  <c r="P23" i="13"/>
  <c r="P19" i="13"/>
  <c r="P15" i="13"/>
  <c r="P11" i="13"/>
  <c r="Q11" i="13" s="1"/>
  <c r="P7" i="13"/>
  <c r="T6" i="13"/>
  <c r="K6" i="13"/>
  <c r="T5" i="13"/>
  <c r="K5" i="13"/>
  <c r="T4" i="13"/>
  <c r="K4" i="13"/>
  <c r="T132" i="18"/>
  <c r="T133" i="18"/>
  <c r="T134" i="18"/>
  <c r="T136" i="18"/>
  <c r="T137" i="18"/>
  <c r="T138" i="18"/>
  <c r="T140" i="18"/>
  <c r="T141" i="18"/>
  <c r="T142" i="18"/>
  <c r="T144" i="18"/>
  <c r="T145" i="18"/>
  <c r="T146" i="18"/>
  <c r="T148" i="18"/>
  <c r="T149" i="18"/>
  <c r="T150" i="18"/>
  <c r="T152" i="18"/>
  <c r="T153" i="18"/>
  <c r="T154" i="18"/>
  <c r="T156" i="18"/>
  <c r="T157" i="18"/>
  <c r="T158" i="18"/>
  <c r="T160" i="18"/>
  <c r="T161" i="18"/>
  <c r="T162" i="18"/>
  <c r="T164" i="18"/>
  <c r="T165" i="18"/>
  <c r="T166" i="18"/>
  <c r="T168" i="18"/>
  <c r="T169" i="18"/>
  <c r="T170" i="18"/>
  <c r="T172" i="18"/>
  <c r="T173" i="18"/>
  <c r="T174" i="18"/>
  <c r="T176" i="18"/>
  <c r="T177" i="18"/>
  <c r="T178" i="18"/>
  <c r="T180" i="18"/>
  <c r="T181" i="18"/>
  <c r="T182" i="18"/>
  <c r="T184" i="18"/>
  <c r="T185" i="18"/>
  <c r="T186" i="18"/>
  <c r="T188" i="18"/>
  <c r="T189" i="18"/>
  <c r="T190" i="18"/>
  <c r="T192" i="18"/>
  <c r="T193" i="18"/>
  <c r="T194" i="18"/>
  <c r="T196" i="18"/>
  <c r="T197" i="18"/>
  <c r="T198" i="18"/>
  <c r="T200" i="18"/>
  <c r="T201" i="18"/>
  <c r="T202" i="18"/>
  <c r="T204" i="18"/>
  <c r="T205" i="18"/>
  <c r="T206" i="18"/>
  <c r="T208" i="18"/>
  <c r="T209" i="18"/>
  <c r="T210" i="18"/>
  <c r="T212" i="18"/>
  <c r="T213" i="18"/>
  <c r="T214" i="18"/>
  <c r="T216" i="18"/>
  <c r="T217" i="18"/>
  <c r="T218" i="18"/>
  <c r="T220" i="18"/>
  <c r="T221" i="18"/>
  <c r="T222" i="18"/>
  <c r="T224" i="18"/>
  <c r="T225" i="18"/>
  <c r="T226" i="18"/>
  <c r="T228" i="18"/>
  <c r="T229" i="18"/>
  <c r="T230" i="18"/>
  <c r="T232" i="18"/>
  <c r="T233" i="18"/>
  <c r="T234" i="18"/>
  <c r="T236" i="18"/>
  <c r="T237" i="18"/>
  <c r="T238" i="18"/>
  <c r="T240" i="18"/>
  <c r="T241" i="18"/>
  <c r="T242" i="18"/>
  <c r="T244" i="18"/>
  <c r="T245" i="18"/>
  <c r="T246" i="18"/>
  <c r="T248" i="18"/>
  <c r="T249" i="18"/>
  <c r="T250" i="18"/>
  <c r="K132" i="18"/>
  <c r="K133" i="18"/>
  <c r="K134" i="18"/>
  <c r="K136" i="18"/>
  <c r="K137" i="18"/>
  <c r="K138" i="18"/>
  <c r="K140" i="18"/>
  <c r="K141" i="18"/>
  <c r="K142" i="18"/>
  <c r="K144" i="18"/>
  <c r="K145" i="18"/>
  <c r="K146" i="18"/>
  <c r="K148" i="18"/>
  <c r="K149" i="18"/>
  <c r="K150" i="18"/>
  <c r="K152" i="18"/>
  <c r="K153" i="18"/>
  <c r="K154" i="18"/>
  <c r="K156" i="18"/>
  <c r="K157" i="18"/>
  <c r="K158" i="18"/>
  <c r="K160" i="18"/>
  <c r="K161" i="18"/>
  <c r="K162" i="18"/>
  <c r="K164" i="18"/>
  <c r="K165" i="18"/>
  <c r="K166" i="18"/>
  <c r="K168" i="18"/>
  <c r="K169" i="18"/>
  <c r="K170" i="18"/>
  <c r="K172" i="18"/>
  <c r="K173" i="18"/>
  <c r="K174" i="18"/>
  <c r="K176" i="18"/>
  <c r="K177" i="18"/>
  <c r="K178" i="18"/>
  <c r="K180" i="18"/>
  <c r="K181" i="18"/>
  <c r="K182" i="18"/>
  <c r="K184" i="18"/>
  <c r="K185" i="18"/>
  <c r="K186" i="18"/>
  <c r="K188" i="18"/>
  <c r="K189" i="18"/>
  <c r="K190" i="18"/>
  <c r="K192" i="18"/>
  <c r="K193" i="18"/>
  <c r="K194" i="18"/>
  <c r="K196" i="18"/>
  <c r="K197" i="18"/>
  <c r="K198" i="18"/>
  <c r="K200" i="18"/>
  <c r="K201" i="18"/>
  <c r="K202" i="18"/>
  <c r="K204" i="18"/>
  <c r="K205" i="18"/>
  <c r="K206" i="18"/>
  <c r="K208" i="18"/>
  <c r="K209" i="18"/>
  <c r="K210" i="18"/>
  <c r="K212" i="18"/>
  <c r="K213" i="18"/>
  <c r="K214" i="18"/>
  <c r="K216" i="18"/>
  <c r="K217" i="18"/>
  <c r="K218" i="18"/>
  <c r="K220" i="18"/>
  <c r="K221" i="18"/>
  <c r="K222" i="18"/>
  <c r="K224" i="18"/>
  <c r="K225" i="18"/>
  <c r="K226" i="18"/>
  <c r="K228" i="18"/>
  <c r="K229" i="18"/>
  <c r="K230" i="18"/>
  <c r="K232" i="18"/>
  <c r="K233" i="18"/>
  <c r="K234" i="18"/>
  <c r="K236" i="18"/>
  <c r="K237" i="18"/>
  <c r="K238" i="18"/>
  <c r="K240" i="18"/>
  <c r="K241" i="18"/>
  <c r="K242" i="18"/>
  <c r="K244" i="18"/>
  <c r="K245" i="18"/>
  <c r="K246" i="18"/>
  <c r="K248" i="18"/>
  <c r="K249" i="18"/>
  <c r="K250" i="18"/>
  <c r="I132" i="18"/>
  <c r="I133" i="18"/>
  <c r="I134" i="18"/>
  <c r="I136" i="18"/>
  <c r="I137" i="18"/>
  <c r="I138" i="18"/>
  <c r="I140" i="18"/>
  <c r="I141" i="18"/>
  <c r="I142" i="18"/>
  <c r="I144" i="18"/>
  <c r="I145" i="18"/>
  <c r="I146" i="18"/>
  <c r="I148" i="18"/>
  <c r="I149" i="18"/>
  <c r="I150" i="18"/>
  <c r="I152" i="18"/>
  <c r="I153" i="18"/>
  <c r="I154" i="18"/>
  <c r="I156" i="18"/>
  <c r="I157" i="18"/>
  <c r="I158" i="18"/>
  <c r="I160" i="18"/>
  <c r="I161" i="18"/>
  <c r="I162" i="18"/>
  <c r="I164" i="18"/>
  <c r="I165" i="18"/>
  <c r="I166" i="18"/>
  <c r="I168" i="18"/>
  <c r="I169" i="18"/>
  <c r="I170" i="18"/>
  <c r="I172" i="18"/>
  <c r="I173" i="18"/>
  <c r="I174" i="18"/>
  <c r="I176" i="18"/>
  <c r="I177" i="18"/>
  <c r="I178" i="18"/>
  <c r="I180" i="18"/>
  <c r="I181" i="18"/>
  <c r="I182" i="18"/>
  <c r="I184" i="18"/>
  <c r="I185" i="18"/>
  <c r="I186" i="18"/>
  <c r="I188" i="18"/>
  <c r="I189" i="18"/>
  <c r="I190" i="18"/>
  <c r="I192" i="18"/>
  <c r="I193" i="18"/>
  <c r="I194" i="18"/>
  <c r="I196" i="18"/>
  <c r="I197" i="18"/>
  <c r="I198" i="18"/>
  <c r="I200" i="18"/>
  <c r="I201" i="18"/>
  <c r="I202" i="18"/>
  <c r="I204" i="18"/>
  <c r="I205" i="18"/>
  <c r="I206" i="18"/>
  <c r="I208" i="18"/>
  <c r="I209" i="18"/>
  <c r="I210" i="18"/>
  <c r="I212" i="18"/>
  <c r="I213" i="18"/>
  <c r="I214" i="18"/>
  <c r="I216" i="18"/>
  <c r="I217" i="18"/>
  <c r="I218" i="18"/>
  <c r="I220" i="18"/>
  <c r="I221" i="18"/>
  <c r="I222" i="18"/>
  <c r="I224" i="18"/>
  <c r="I225" i="18"/>
  <c r="I226" i="18"/>
  <c r="I228" i="18"/>
  <c r="I229" i="18"/>
  <c r="I230" i="18"/>
  <c r="I232" i="18"/>
  <c r="I233" i="18"/>
  <c r="I234" i="18"/>
  <c r="I236" i="18"/>
  <c r="I237" i="18"/>
  <c r="I238" i="18"/>
  <c r="I240" i="18"/>
  <c r="I241" i="18"/>
  <c r="I242" i="18"/>
  <c r="I244" i="18"/>
  <c r="I245" i="18"/>
  <c r="I246" i="18"/>
  <c r="I248" i="18"/>
  <c r="I249" i="18"/>
  <c r="I250" i="18"/>
  <c r="I4" i="18"/>
  <c r="I5" i="18"/>
  <c r="I6" i="18"/>
  <c r="I8" i="18"/>
  <c r="I9" i="18"/>
  <c r="I10" i="18"/>
  <c r="I12" i="18"/>
  <c r="I13" i="18"/>
  <c r="I14" i="18"/>
  <c r="I16" i="18"/>
  <c r="I17" i="18"/>
  <c r="I18" i="18"/>
  <c r="I20" i="18"/>
  <c r="I21" i="18"/>
  <c r="I22" i="18"/>
  <c r="I24" i="18"/>
  <c r="I25" i="18"/>
  <c r="I26" i="18"/>
  <c r="I28" i="18"/>
  <c r="I29" i="18"/>
  <c r="I30" i="18"/>
  <c r="I32" i="18"/>
  <c r="I33" i="18"/>
  <c r="I34" i="18"/>
  <c r="I36" i="18"/>
  <c r="I37" i="18"/>
  <c r="I38" i="18"/>
  <c r="I40" i="18"/>
  <c r="I41" i="18"/>
  <c r="I42" i="18"/>
  <c r="I44" i="18"/>
  <c r="I45" i="18"/>
  <c r="I46" i="18"/>
  <c r="I48" i="18"/>
  <c r="I49" i="18"/>
  <c r="I50" i="18"/>
  <c r="I52" i="18"/>
  <c r="I53" i="18"/>
  <c r="I54" i="18"/>
  <c r="I56" i="18"/>
  <c r="I57" i="18"/>
  <c r="I58" i="18"/>
  <c r="I60" i="18"/>
  <c r="I61" i="18"/>
  <c r="I62" i="18"/>
  <c r="I64" i="18"/>
  <c r="I65" i="18"/>
  <c r="I66" i="18"/>
  <c r="I68" i="18"/>
  <c r="I69" i="18"/>
  <c r="I70" i="18"/>
  <c r="I72" i="18"/>
  <c r="I73" i="18"/>
  <c r="I74" i="18"/>
  <c r="I76" i="18"/>
  <c r="I77" i="18"/>
  <c r="I78" i="18"/>
  <c r="I80" i="18"/>
  <c r="I81" i="18"/>
  <c r="I82" i="18"/>
  <c r="I84" i="18"/>
  <c r="I85" i="18"/>
  <c r="I86" i="18"/>
  <c r="I88" i="18"/>
  <c r="I89" i="18"/>
  <c r="I90" i="18"/>
  <c r="I92" i="18"/>
  <c r="I93" i="18"/>
  <c r="I94" i="18"/>
  <c r="I96" i="18"/>
  <c r="I97" i="18"/>
  <c r="I98" i="18"/>
  <c r="I100" i="18"/>
  <c r="I101" i="18"/>
  <c r="I102" i="18"/>
  <c r="I104" i="18"/>
  <c r="I105" i="18"/>
  <c r="I106" i="18"/>
  <c r="I108" i="18"/>
  <c r="I109" i="18"/>
  <c r="I110" i="18"/>
  <c r="I112" i="18"/>
  <c r="I113" i="18"/>
  <c r="I114" i="18"/>
  <c r="I116" i="18"/>
  <c r="I117" i="18"/>
  <c r="I118" i="18"/>
  <c r="I120" i="18"/>
  <c r="I121" i="18"/>
  <c r="I122" i="18"/>
  <c r="K4" i="18"/>
  <c r="K5" i="18"/>
  <c r="K6" i="18"/>
  <c r="K8" i="18"/>
  <c r="K9" i="18"/>
  <c r="K10" i="18"/>
  <c r="K12" i="18"/>
  <c r="K13" i="18"/>
  <c r="K14" i="18"/>
  <c r="K16" i="18"/>
  <c r="K17" i="18"/>
  <c r="K18" i="18"/>
  <c r="K20" i="18"/>
  <c r="K21" i="18"/>
  <c r="K22" i="18"/>
  <c r="K24" i="18"/>
  <c r="K25" i="18"/>
  <c r="K26" i="18"/>
  <c r="K28" i="18"/>
  <c r="K29" i="18"/>
  <c r="K30" i="18"/>
  <c r="K32" i="18"/>
  <c r="K33" i="18"/>
  <c r="K34" i="18"/>
  <c r="K36" i="18"/>
  <c r="K37" i="18"/>
  <c r="K38" i="18"/>
  <c r="K40" i="18"/>
  <c r="K41" i="18"/>
  <c r="K42" i="18"/>
  <c r="K44" i="18"/>
  <c r="K45" i="18"/>
  <c r="K46" i="18"/>
  <c r="K48" i="18"/>
  <c r="K49" i="18"/>
  <c r="K50" i="18"/>
  <c r="K52" i="18"/>
  <c r="K53" i="18"/>
  <c r="K54" i="18"/>
  <c r="K56" i="18"/>
  <c r="K57" i="18"/>
  <c r="K58" i="18"/>
  <c r="K60" i="18"/>
  <c r="K61" i="18"/>
  <c r="K62" i="18"/>
  <c r="K64" i="18"/>
  <c r="K65" i="18"/>
  <c r="K66" i="18"/>
  <c r="K68" i="18"/>
  <c r="K69" i="18"/>
  <c r="K70" i="18"/>
  <c r="K72" i="18"/>
  <c r="K73" i="18"/>
  <c r="K74" i="18"/>
  <c r="K76" i="18"/>
  <c r="K77" i="18"/>
  <c r="K78" i="18"/>
  <c r="K80" i="18"/>
  <c r="K81" i="18"/>
  <c r="K82" i="18"/>
  <c r="K84" i="18"/>
  <c r="K85" i="18"/>
  <c r="K86" i="18"/>
  <c r="K88" i="18"/>
  <c r="K89" i="18"/>
  <c r="K90" i="18"/>
  <c r="K92" i="18"/>
  <c r="K93" i="18"/>
  <c r="K94" i="18"/>
  <c r="K96" i="18"/>
  <c r="K97" i="18"/>
  <c r="K98" i="18"/>
  <c r="K100" i="18"/>
  <c r="K101" i="18"/>
  <c r="K102" i="18"/>
  <c r="K104" i="18"/>
  <c r="K105" i="18"/>
  <c r="K106" i="18"/>
  <c r="K108" i="18"/>
  <c r="K109" i="18"/>
  <c r="K110" i="18"/>
  <c r="K112" i="18"/>
  <c r="K113" i="18"/>
  <c r="K114" i="18"/>
  <c r="K116" i="18"/>
  <c r="K117" i="18"/>
  <c r="K118" i="18"/>
  <c r="K120" i="18"/>
  <c r="K121" i="18"/>
  <c r="K122" i="18"/>
  <c r="T4" i="18"/>
  <c r="T5" i="18"/>
  <c r="T6" i="18"/>
  <c r="T8" i="18"/>
  <c r="T9" i="18"/>
  <c r="T10" i="18"/>
  <c r="T12" i="18"/>
  <c r="T13" i="18"/>
  <c r="T14" i="18"/>
  <c r="T16" i="18"/>
  <c r="T17" i="18"/>
  <c r="T18" i="18"/>
  <c r="T20" i="18"/>
  <c r="T21" i="18"/>
  <c r="T22" i="18"/>
  <c r="T24" i="18"/>
  <c r="T25" i="18"/>
  <c r="T26" i="18"/>
  <c r="T28" i="18"/>
  <c r="T29" i="18"/>
  <c r="T30" i="18"/>
  <c r="T32" i="18"/>
  <c r="T33" i="18"/>
  <c r="T34" i="18"/>
  <c r="T36" i="18"/>
  <c r="T37" i="18"/>
  <c r="T38" i="18"/>
  <c r="T40" i="18"/>
  <c r="T41" i="18"/>
  <c r="T42" i="18"/>
  <c r="T44" i="18"/>
  <c r="T45" i="18"/>
  <c r="T46" i="18"/>
  <c r="T48" i="18"/>
  <c r="T49" i="18"/>
  <c r="T50" i="18"/>
  <c r="U50" i="18"/>
  <c r="T52" i="18"/>
  <c r="T53" i="18"/>
  <c r="T54" i="18"/>
  <c r="T56" i="18"/>
  <c r="T57" i="18"/>
  <c r="T58" i="18"/>
  <c r="T60" i="18"/>
  <c r="T61" i="18"/>
  <c r="T62" i="18"/>
  <c r="T64" i="18"/>
  <c r="T65" i="18"/>
  <c r="T66" i="18"/>
  <c r="T68" i="18"/>
  <c r="T69" i="18"/>
  <c r="T70" i="18"/>
  <c r="T72" i="18"/>
  <c r="T73" i="18"/>
  <c r="T74" i="18"/>
  <c r="T76" i="18"/>
  <c r="T77" i="18"/>
  <c r="T78" i="18"/>
  <c r="T80" i="18"/>
  <c r="T81" i="18"/>
  <c r="T82" i="18"/>
  <c r="T84" i="18"/>
  <c r="T85" i="18"/>
  <c r="T86" i="18"/>
  <c r="T88" i="18"/>
  <c r="T89" i="18"/>
  <c r="T90" i="18"/>
  <c r="T92" i="18"/>
  <c r="T93" i="18"/>
  <c r="T94" i="18"/>
  <c r="T96" i="18"/>
  <c r="T97" i="18"/>
  <c r="T98" i="18"/>
  <c r="T100" i="18"/>
  <c r="T101" i="18"/>
  <c r="T102" i="18"/>
  <c r="T104" i="18"/>
  <c r="T105" i="18"/>
  <c r="T106" i="18"/>
  <c r="T108" i="18"/>
  <c r="T109" i="18"/>
  <c r="T110" i="18"/>
  <c r="T112" i="18"/>
  <c r="T113" i="18"/>
  <c r="T114" i="18"/>
  <c r="T116" i="18"/>
  <c r="T117" i="18"/>
  <c r="T118" i="18"/>
  <c r="T120" i="18"/>
  <c r="T121" i="18"/>
  <c r="T122" i="18"/>
  <c r="Q50" i="18"/>
  <c r="L250" i="18"/>
  <c r="Q250" i="18" s="1"/>
  <c r="L249" i="18"/>
  <c r="U249" i="18" s="1"/>
  <c r="L248" i="18"/>
  <c r="Q248" i="18" s="1"/>
  <c r="AA175" i="18"/>
  <c r="Z175" i="18"/>
  <c r="Y175" i="18"/>
  <c r="X175" i="18"/>
  <c r="W175" i="18"/>
  <c r="V175" i="18"/>
  <c r="S175" i="18"/>
  <c r="R175" i="18"/>
  <c r="P175" i="18"/>
  <c r="O175" i="18"/>
  <c r="N175" i="18"/>
  <c r="M175" i="18"/>
  <c r="J175" i="18"/>
  <c r="H175" i="18"/>
  <c r="G175" i="18"/>
  <c r="L122" i="18"/>
  <c r="Q122" i="18" s="1"/>
  <c r="L121" i="18"/>
  <c r="U121" i="18" s="1"/>
  <c r="L120" i="18"/>
  <c r="U120" i="18" s="1"/>
  <c r="Y47" i="18"/>
  <c r="X47" i="18"/>
  <c r="W47" i="18"/>
  <c r="V47" i="18"/>
  <c r="S47" i="18"/>
  <c r="R47" i="18"/>
  <c r="P47" i="18"/>
  <c r="O47" i="18"/>
  <c r="N47" i="18"/>
  <c r="M47" i="18"/>
  <c r="J47" i="18"/>
  <c r="H47" i="18"/>
  <c r="G47" i="18"/>
  <c r="L118" i="18"/>
  <c r="U118" i="18" s="1"/>
  <c r="L117" i="18"/>
  <c r="Q117" i="18" s="1"/>
  <c r="L116" i="18"/>
  <c r="Q116" i="18" s="1"/>
  <c r="Y95" i="18"/>
  <c r="X95" i="18"/>
  <c r="W95" i="18"/>
  <c r="V95" i="18"/>
  <c r="S95" i="18"/>
  <c r="R95" i="18"/>
  <c r="P95" i="18"/>
  <c r="O95" i="18"/>
  <c r="N95" i="18"/>
  <c r="M95" i="18"/>
  <c r="J95" i="18"/>
  <c r="H95" i="18"/>
  <c r="G95" i="18"/>
  <c r="L114" i="18"/>
  <c r="U114" i="18" s="1"/>
  <c r="L113" i="18"/>
  <c r="U113" i="18" s="1"/>
  <c r="L112" i="18"/>
  <c r="Q112" i="18" s="1"/>
  <c r="Y119" i="18"/>
  <c r="X119" i="18"/>
  <c r="W119" i="18"/>
  <c r="V119" i="18"/>
  <c r="S119" i="18"/>
  <c r="R119" i="18"/>
  <c r="P119" i="18"/>
  <c r="O119" i="18"/>
  <c r="N119" i="18"/>
  <c r="M119" i="18"/>
  <c r="J119" i="18"/>
  <c r="H119" i="18"/>
  <c r="G119" i="18"/>
  <c r="L110" i="18"/>
  <c r="U110" i="18" s="1"/>
  <c r="L109" i="18"/>
  <c r="U109" i="18" s="1"/>
  <c r="L108" i="18"/>
  <c r="U108" i="18" s="1"/>
  <c r="Y75" i="18"/>
  <c r="X75" i="18"/>
  <c r="W75" i="18"/>
  <c r="V75" i="18"/>
  <c r="S75" i="18"/>
  <c r="R75" i="18"/>
  <c r="P75" i="18"/>
  <c r="O75" i="18"/>
  <c r="N75" i="18"/>
  <c r="M75" i="18"/>
  <c r="J75" i="18"/>
  <c r="H75" i="18"/>
  <c r="G75" i="18"/>
  <c r="L106" i="18"/>
  <c r="U106" i="18" s="1"/>
  <c r="L105" i="18"/>
  <c r="U105" i="18" s="1"/>
  <c r="L104" i="18"/>
  <c r="U104" i="18" s="1"/>
  <c r="Y51" i="18"/>
  <c r="X51" i="18"/>
  <c r="W51" i="18"/>
  <c r="V51" i="18"/>
  <c r="S51" i="18"/>
  <c r="R51" i="18"/>
  <c r="P51" i="18"/>
  <c r="O51" i="18"/>
  <c r="N51" i="18"/>
  <c r="M51" i="18"/>
  <c r="J51" i="18"/>
  <c r="H51" i="18"/>
  <c r="G51" i="18"/>
  <c r="L246" i="18"/>
  <c r="Q246" i="18" s="1"/>
  <c r="L245" i="18"/>
  <c r="U245" i="18" s="1"/>
  <c r="L244" i="18"/>
  <c r="U244" i="18" s="1"/>
  <c r="AA223" i="18"/>
  <c r="Z223" i="18"/>
  <c r="Y223" i="18"/>
  <c r="X223" i="18"/>
  <c r="W223" i="18"/>
  <c r="V223" i="18"/>
  <c r="S223" i="18"/>
  <c r="R223" i="18"/>
  <c r="P223" i="18"/>
  <c r="O223" i="18"/>
  <c r="N223" i="18"/>
  <c r="M223" i="18"/>
  <c r="J223" i="18"/>
  <c r="H223" i="18"/>
  <c r="G223" i="18"/>
  <c r="L242" i="18"/>
  <c r="Q242" i="18" s="1"/>
  <c r="L241" i="18"/>
  <c r="Q241" i="18" s="1"/>
  <c r="L240" i="18"/>
  <c r="Q240" i="18" s="1"/>
  <c r="AA247" i="18"/>
  <c r="Z247" i="18"/>
  <c r="Y247" i="18"/>
  <c r="X247" i="18"/>
  <c r="W247" i="18"/>
  <c r="V247" i="18"/>
  <c r="S247" i="18"/>
  <c r="R247" i="18"/>
  <c r="P247" i="18"/>
  <c r="O247" i="18"/>
  <c r="N247" i="18"/>
  <c r="M247" i="18"/>
  <c r="J247" i="18"/>
  <c r="H247" i="18"/>
  <c r="G247" i="18"/>
  <c r="L238" i="18"/>
  <c r="Q238" i="18" s="1"/>
  <c r="L237" i="18"/>
  <c r="U237" i="18" s="1"/>
  <c r="L236" i="18"/>
  <c r="U236" i="18" s="1"/>
  <c r="AA203" i="18"/>
  <c r="Z203" i="18"/>
  <c r="Y203" i="18"/>
  <c r="X203" i="18"/>
  <c r="W203" i="18"/>
  <c r="V203" i="18"/>
  <c r="S203" i="18"/>
  <c r="R203" i="18"/>
  <c r="P203" i="18"/>
  <c r="O203" i="18"/>
  <c r="N203" i="18"/>
  <c r="M203" i="18"/>
  <c r="T203" i="18" s="1"/>
  <c r="J203" i="18"/>
  <c r="H203" i="18"/>
  <c r="G203" i="18"/>
  <c r="L234" i="18"/>
  <c r="Q234" i="18" s="1"/>
  <c r="L233" i="18"/>
  <c r="Q233" i="18" s="1"/>
  <c r="L232" i="18"/>
  <c r="Q232" i="18" s="1"/>
  <c r="AA179" i="18"/>
  <c r="Z179" i="18"/>
  <c r="Y179" i="18"/>
  <c r="X179" i="18"/>
  <c r="W179" i="18"/>
  <c r="V179" i="18"/>
  <c r="S179" i="18"/>
  <c r="R179" i="18"/>
  <c r="P179" i="18"/>
  <c r="O179" i="18"/>
  <c r="N179" i="18"/>
  <c r="M179" i="18"/>
  <c r="J179" i="18"/>
  <c r="H179" i="18"/>
  <c r="G179" i="18"/>
  <c r="G211" i="18"/>
  <c r="J211" i="18"/>
  <c r="J83" i="18"/>
  <c r="G83" i="18"/>
  <c r="AA243" i="18"/>
  <c r="Z243" i="18"/>
  <c r="AA191" i="18"/>
  <c r="Z191" i="18"/>
  <c r="AA211" i="18"/>
  <c r="Z211" i="18"/>
  <c r="AA147" i="18"/>
  <c r="Z147" i="18"/>
  <c r="L230" i="18"/>
  <c r="Q230" i="18" s="1"/>
  <c r="L229" i="18"/>
  <c r="U229" i="18" s="1"/>
  <c r="L228" i="18"/>
  <c r="U228" i="18" s="1"/>
  <c r="Y243" i="18"/>
  <c r="X243" i="18"/>
  <c r="W243" i="18"/>
  <c r="V243" i="18"/>
  <c r="S243" i="18"/>
  <c r="R243" i="18"/>
  <c r="P243" i="18"/>
  <c r="O243" i="18"/>
  <c r="N243" i="18"/>
  <c r="M243" i="18"/>
  <c r="J243" i="18"/>
  <c r="H243" i="18"/>
  <c r="G243" i="18"/>
  <c r="L226" i="18"/>
  <c r="Q226" i="18" s="1"/>
  <c r="L225" i="18"/>
  <c r="Q225" i="18" s="1"/>
  <c r="L224" i="18"/>
  <c r="Q224" i="18" s="1"/>
  <c r="Y191" i="18"/>
  <c r="X191" i="18"/>
  <c r="W191" i="18"/>
  <c r="V191" i="18"/>
  <c r="S191" i="18"/>
  <c r="R191" i="18"/>
  <c r="P191" i="18"/>
  <c r="O191" i="18"/>
  <c r="N191" i="18"/>
  <c r="M191" i="18"/>
  <c r="J191" i="18"/>
  <c r="H191" i="18"/>
  <c r="G191" i="18"/>
  <c r="L222" i="18"/>
  <c r="Q222" i="18" s="1"/>
  <c r="L221" i="18"/>
  <c r="U221" i="18" s="1"/>
  <c r="L220" i="18"/>
  <c r="U220" i="18" s="1"/>
  <c r="Y211" i="18"/>
  <c r="X211" i="18"/>
  <c r="W211" i="18"/>
  <c r="V211" i="18"/>
  <c r="S211" i="18"/>
  <c r="R211" i="18"/>
  <c r="P211" i="18"/>
  <c r="O211" i="18"/>
  <c r="N211" i="18"/>
  <c r="M211" i="18"/>
  <c r="H211" i="18"/>
  <c r="I211" i="18" s="1"/>
  <c r="L218" i="18"/>
  <c r="Q218" i="18" s="1"/>
  <c r="L217" i="18"/>
  <c r="Q217" i="18" s="1"/>
  <c r="L216" i="18"/>
  <c r="Q216" i="18" s="1"/>
  <c r="Y147" i="18"/>
  <c r="X147" i="18"/>
  <c r="W147" i="18"/>
  <c r="V147" i="18"/>
  <c r="S147" i="18"/>
  <c r="R147" i="18"/>
  <c r="P147" i="18"/>
  <c r="O147" i="18"/>
  <c r="N147" i="18"/>
  <c r="M147" i="18"/>
  <c r="J147" i="18"/>
  <c r="H147" i="18"/>
  <c r="G147" i="18"/>
  <c r="L102" i="18"/>
  <c r="Q102" i="18" s="1"/>
  <c r="L101" i="18"/>
  <c r="Q101" i="18" s="1"/>
  <c r="L100" i="18"/>
  <c r="U100" i="18" s="1"/>
  <c r="Y115" i="18"/>
  <c r="X115" i="18"/>
  <c r="W115" i="18"/>
  <c r="V115" i="18"/>
  <c r="S115" i="18"/>
  <c r="R115" i="18"/>
  <c r="P115" i="18"/>
  <c r="O115" i="18"/>
  <c r="N115" i="18"/>
  <c r="M115" i="18"/>
  <c r="J115" i="18"/>
  <c r="H115" i="18"/>
  <c r="G115" i="18"/>
  <c r="L98" i="18"/>
  <c r="Q98" i="18" s="1"/>
  <c r="L97" i="18"/>
  <c r="U97" i="18" s="1"/>
  <c r="L96" i="18"/>
  <c r="U96" i="18" s="1"/>
  <c r="Y63" i="18"/>
  <c r="X63" i="18"/>
  <c r="W63" i="18"/>
  <c r="V63" i="18"/>
  <c r="S63" i="18"/>
  <c r="R63" i="18"/>
  <c r="P63" i="18"/>
  <c r="O63" i="18"/>
  <c r="N63" i="18"/>
  <c r="M63" i="18"/>
  <c r="J63" i="18"/>
  <c r="H63" i="18"/>
  <c r="G63" i="18"/>
  <c r="L94" i="18"/>
  <c r="U94" i="18" s="1"/>
  <c r="L93" i="18"/>
  <c r="Q93" i="18" s="1"/>
  <c r="L92" i="18"/>
  <c r="Q92" i="18" s="1"/>
  <c r="Y83" i="18"/>
  <c r="X83" i="18"/>
  <c r="W83" i="18"/>
  <c r="V83" i="18"/>
  <c r="S83" i="18"/>
  <c r="R83" i="18"/>
  <c r="P83" i="18"/>
  <c r="O83" i="18"/>
  <c r="N83" i="18"/>
  <c r="M83" i="18"/>
  <c r="H83" i="18"/>
  <c r="L90" i="18"/>
  <c r="U90" i="18" s="1"/>
  <c r="L89" i="18"/>
  <c r="U89" i="18" s="1"/>
  <c r="L88" i="18"/>
  <c r="U88" i="18" s="1"/>
  <c r="Y19" i="18"/>
  <c r="X19" i="18"/>
  <c r="W19" i="18"/>
  <c r="V19" i="18"/>
  <c r="S19" i="18"/>
  <c r="R19" i="18"/>
  <c r="P19" i="18"/>
  <c r="O19" i="18"/>
  <c r="N19" i="18"/>
  <c r="M19" i="18"/>
  <c r="J19" i="18"/>
  <c r="H19" i="18"/>
  <c r="G19" i="18"/>
  <c r="L214" i="18"/>
  <c r="Q214" i="18" s="1"/>
  <c r="L213" i="18"/>
  <c r="U213" i="18" s="1"/>
  <c r="L212" i="18"/>
  <c r="U212" i="18" s="1"/>
  <c r="AA239" i="18"/>
  <c r="Z239" i="18"/>
  <c r="Y239" i="18"/>
  <c r="X239" i="18"/>
  <c r="W239" i="18"/>
  <c r="V239" i="18"/>
  <c r="S239" i="18"/>
  <c r="R239" i="18"/>
  <c r="P239" i="18"/>
  <c r="O239" i="18"/>
  <c r="N239" i="18"/>
  <c r="M239" i="18"/>
  <c r="J239" i="18"/>
  <c r="H239" i="18"/>
  <c r="G239" i="18"/>
  <c r="L210" i="18"/>
  <c r="Q210" i="18" s="1"/>
  <c r="L209" i="18"/>
  <c r="Q209" i="18" s="1"/>
  <c r="L208" i="18"/>
  <c r="Q208" i="18" s="1"/>
  <c r="AA227" i="18"/>
  <c r="Z227" i="18"/>
  <c r="Y227" i="18"/>
  <c r="X227" i="18"/>
  <c r="W227" i="18"/>
  <c r="V227" i="18"/>
  <c r="S227" i="18"/>
  <c r="R227" i="18"/>
  <c r="P227" i="18"/>
  <c r="O227" i="18"/>
  <c r="N227" i="18"/>
  <c r="M227" i="18"/>
  <c r="J227" i="18"/>
  <c r="H227" i="18"/>
  <c r="G227" i="18"/>
  <c r="L206" i="18"/>
  <c r="Q206" i="18" s="1"/>
  <c r="L205" i="18"/>
  <c r="U205" i="18" s="1"/>
  <c r="L204" i="18"/>
  <c r="U204" i="18" s="1"/>
  <c r="AA207" i="18"/>
  <c r="Z207" i="18"/>
  <c r="Y207" i="18"/>
  <c r="X207" i="18"/>
  <c r="W207" i="18"/>
  <c r="V207" i="18"/>
  <c r="S207" i="18"/>
  <c r="R207" i="18"/>
  <c r="P207" i="18"/>
  <c r="O207" i="18"/>
  <c r="N207" i="18"/>
  <c r="M207" i="18"/>
  <c r="T207" i="18" s="1"/>
  <c r="J207" i="18"/>
  <c r="H207" i="18"/>
  <c r="I207" i="18" s="1"/>
  <c r="G207" i="18"/>
  <c r="G215" i="18"/>
  <c r="AA215" i="18"/>
  <c r="Z215" i="18"/>
  <c r="AA219" i="18"/>
  <c r="Z219" i="18"/>
  <c r="AA155" i="18"/>
  <c r="Z155" i="18"/>
  <c r="AA139" i="18"/>
  <c r="Z139" i="18"/>
  <c r="AA235" i="18"/>
  <c r="Z235" i="18"/>
  <c r="AA163" i="18"/>
  <c r="Z163" i="18"/>
  <c r="AA195" i="18"/>
  <c r="Z195" i="18"/>
  <c r="AA135" i="18"/>
  <c r="Z135" i="18"/>
  <c r="AA151" i="18"/>
  <c r="Z151" i="18"/>
  <c r="AA183" i="18"/>
  <c r="Z183" i="18"/>
  <c r="AA187" i="18"/>
  <c r="Z187" i="18"/>
  <c r="AA171" i="18"/>
  <c r="Z171" i="18"/>
  <c r="AA167" i="18"/>
  <c r="Z167" i="18"/>
  <c r="AA231" i="18"/>
  <c r="Z231" i="18"/>
  <c r="AA199" i="18"/>
  <c r="Z199" i="18"/>
  <c r="AA159" i="18"/>
  <c r="Z159" i="18"/>
  <c r="AA143" i="18"/>
  <c r="Z143" i="18"/>
  <c r="L202" i="18"/>
  <c r="Q202" i="18" s="1"/>
  <c r="L201" i="18"/>
  <c r="Q201" i="18" s="1"/>
  <c r="L200" i="18"/>
  <c r="Q200" i="18" s="1"/>
  <c r="Y215" i="18"/>
  <c r="X215" i="18"/>
  <c r="W215" i="18"/>
  <c r="V215" i="18"/>
  <c r="S215" i="18"/>
  <c r="R215" i="18"/>
  <c r="P215" i="18"/>
  <c r="O215" i="18"/>
  <c r="N215" i="18"/>
  <c r="M215" i="18"/>
  <c r="J215" i="18"/>
  <c r="K215" i="18" s="1"/>
  <c r="H215" i="18"/>
  <c r="L198" i="18"/>
  <c r="Q198" i="18" s="1"/>
  <c r="L197" i="18"/>
  <c r="U197" i="18" s="1"/>
  <c r="L196" i="18"/>
  <c r="U196" i="18" s="1"/>
  <c r="Y219" i="18"/>
  <c r="X219" i="18"/>
  <c r="W219" i="18"/>
  <c r="V219" i="18"/>
  <c r="S219" i="18"/>
  <c r="R219" i="18"/>
  <c r="P219" i="18"/>
  <c r="O219" i="18"/>
  <c r="N219" i="18"/>
  <c r="M219" i="18"/>
  <c r="J219" i="18"/>
  <c r="H219" i="18"/>
  <c r="G219" i="18"/>
  <c r="L194" i="18"/>
  <c r="Q194" i="18" s="1"/>
  <c r="L193" i="18"/>
  <c r="U193" i="18" s="1"/>
  <c r="L192" i="18"/>
  <c r="Q192" i="18" s="1"/>
  <c r="Y155" i="18"/>
  <c r="X155" i="18"/>
  <c r="W155" i="18"/>
  <c r="V155" i="18"/>
  <c r="S155" i="18"/>
  <c r="R155" i="18"/>
  <c r="P155" i="18"/>
  <c r="O155" i="18"/>
  <c r="N155" i="18"/>
  <c r="M155" i="18"/>
  <c r="J155" i="18"/>
  <c r="H155" i="18"/>
  <c r="G155" i="18"/>
  <c r="L190" i="18"/>
  <c r="Q190" i="18" s="1"/>
  <c r="L189" i="18"/>
  <c r="U189" i="18" s="1"/>
  <c r="L188" i="18"/>
  <c r="U188" i="18" s="1"/>
  <c r="Y139" i="18"/>
  <c r="X139" i="18"/>
  <c r="W139" i="18"/>
  <c r="V139" i="18"/>
  <c r="S139" i="18"/>
  <c r="R139" i="18"/>
  <c r="P139" i="18"/>
  <c r="O139" i="18"/>
  <c r="N139" i="18"/>
  <c r="M139" i="18"/>
  <c r="J139" i="18"/>
  <c r="H139" i="18"/>
  <c r="G139" i="18"/>
  <c r="L186" i="18"/>
  <c r="Q186" i="18" s="1"/>
  <c r="L185" i="18"/>
  <c r="U185" i="18" s="1"/>
  <c r="L184" i="18"/>
  <c r="Q184" i="18" s="1"/>
  <c r="Y235" i="18"/>
  <c r="X235" i="18"/>
  <c r="W235" i="18"/>
  <c r="V235" i="18"/>
  <c r="S235" i="18"/>
  <c r="R235" i="18"/>
  <c r="P235" i="18"/>
  <c r="O235" i="18"/>
  <c r="N235" i="18"/>
  <c r="M235" i="18"/>
  <c r="J235" i="18"/>
  <c r="H235" i="18"/>
  <c r="G235" i="18"/>
  <c r="L182" i="18"/>
  <c r="Q182" i="18" s="1"/>
  <c r="L181" i="18"/>
  <c r="U181" i="18" s="1"/>
  <c r="L180" i="18"/>
  <c r="U180" i="18" s="1"/>
  <c r="Y163" i="18"/>
  <c r="X163" i="18"/>
  <c r="W163" i="18"/>
  <c r="V163" i="18"/>
  <c r="S163" i="18"/>
  <c r="R163" i="18"/>
  <c r="P163" i="18"/>
  <c r="O163" i="18"/>
  <c r="N163" i="18"/>
  <c r="M163" i="18"/>
  <c r="J163" i="18"/>
  <c r="H163" i="18"/>
  <c r="G163" i="18"/>
  <c r="L86" i="18"/>
  <c r="U86" i="18" s="1"/>
  <c r="L85" i="18"/>
  <c r="U85" i="18" s="1"/>
  <c r="L84" i="18"/>
  <c r="Q84" i="18" s="1"/>
  <c r="Y111" i="18"/>
  <c r="X111" i="18"/>
  <c r="W111" i="18"/>
  <c r="V111" i="18"/>
  <c r="S111" i="18"/>
  <c r="R111" i="18"/>
  <c r="P111" i="18"/>
  <c r="O111" i="18"/>
  <c r="N111" i="18"/>
  <c r="M111" i="18"/>
  <c r="J111" i="18"/>
  <c r="H111" i="18"/>
  <c r="G111" i="18"/>
  <c r="L82" i="18"/>
  <c r="Q82" i="18" s="1"/>
  <c r="L81" i="18"/>
  <c r="U81" i="18" s="1"/>
  <c r="L80" i="18"/>
  <c r="Q80" i="18" s="1"/>
  <c r="Y99" i="18"/>
  <c r="X99" i="18"/>
  <c r="W99" i="18"/>
  <c r="V99" i="18"/>
  <c r="S99" i="18"/>
  <c r="R99" i="18"/>
  <c r="P99" i="18"/>
  <c r="O99" i="18"/>
  <c r="N99" i="18"/>
  <c r="M99" i="18"/>
  <c r="J99" i="18"/>
  <c r="H99" i="18"/>
  <c r="G99" i="18"/>
  <c r="L78" i="18"/>
  <c r="U78" i="18" s="1"/>
  <c r="L77" i="18"/>
  <c r="U77" i="18" s="1"/>
  <c r="L76" i="18"/>
  <c r="U76" i="18" s="1"/>
  <c r="Y79" i="18"/>
  <c r="X79" i="18"/>
  <c r="W79" i="18"/>
  <c r="V79" i="18"/>
  <c r="S79" i="18"/>
  <c r="R79" i="18"/>
  <c r="P79" i="18"/>
  <c r="O79" i="18"/>
  <c r="N79" i="18"/>
  <c r="M79" i="18"/>
  <c r="J79" i="18"/>
  <c r="H79" i="18"/>
  <c r="G79" i="18"/>
  <c r="L74" i="18"/>
  <c r="Q74" i="18" s="1"/>
  <c r="L73" i="18"/>
  <c r="U73" i="18" s="1"/>
  <c r="L72" i="18"/>
  <c r="U72" i="18" s="1"/>
  <c r="Y87" i="18"/>
  <c r="X87" i="18"/>
  <c r="W87" i="18"/>
  <c r="V87" i="18"/>
  <c r="S87" i="18"/>
  <c r="R87" i="18"/>
  <c r="P87" i="18"/>
  <c r="O87" i="18"/>
  <c r="N87" i="18"/>
  <c r="M87" i="18"/>
  <c r="J87" i="18"/>
  <c r="H87" i="18"/>
  <c r="G87" i="18"/>
  <c r="L70" i="18"/>
  <c r="Q70" i="18" s="1"/>
  <c r="L69" i="18"/>
  <c r="Q69" i="18" s="1"/>
  <c r="L68" i="18"/>
  <c r="U68" i="18" s="1"/>
  <c r="Y91" i="18"/>
  <c r="X91" i="18"/>
  <c r="W91" i="18"/>
  <c r="V91" i="18"/>
  <c r="S91" i="18"/>
  <c r="R91" i="18"/>
  <c r="P91" i="18"/>
  <c r="O91" i="18"/>
  <c r="N91" i="18"/>
  <c r="M91" i="18"/>
  <c r="J91" i="18"/>
  <c r="H91" i="18"/>
  <c r="G91" i="18"/>
  <c r="L66" i="18"/>
  <c r="Q66" i="18" s="1"/>
  <c r="L65" i="18"/>
  <c r="U65" i="18" s="1"/>
  <c r="L64" i="18"/>
  <c r="U64" i="18" s="1"/>
  <c r="Y27" i="18"/>
  <c r="X27" i="18"/>
  <c r="W27" i="18"/>
  <c r="V27" i="18"/>
  <c r="S27" i="18"/>
  <c r="R27" i="18"/>
  <c r="P27" i="18"/>
  <c r="O27" i="18"/>
  <c r="N27" i="18"/>
  <c r="M27" i="18"/>
  <c r="J27" i="18"/>
  <c r="H27" i="18"/>
  <c r="G27" i="18"/>
  <c r="L62" i="18"/>
  <c r="U62" i="18" s="1"/>
  <c r="L61" i="18"/>
  <c r="Q61" i="18" s="1"/>
  <c r="L60" i="18"/>
  <c r="Q60" i="18" s="1"/>
  <c r="Y11" i="18"/>
  <c r="X11" i="18"/>
  <c r="W11" i="18"/>
  <c r="V11" i="18"/>
  <c r="S11" i="18"/>
  <c r="R11" i="18"/>
  <c r="P11" i="18"/>
  <c r="O11" i="18"/>
  <c r="N11" i="18"/>
  <c r="M11" i="18"/>
  <c r="J11" i="18"/>
  <c r="H11" i="18"/>
  <c r="G11" i="18"/>
  <c r="L58" i="18"/>
  <c r="Q58" i="18" s="1"/>
  <c r="L57" i="18"/>
  <c r="Q57" i="18" s="1"/>
  <c r="L56" i="18"/>
  <c r="U56" i="18" s="1"/>
  <c r="Y107" i="18"/>
  <c r="X107" i="18"/>
  <c r="W107" i="18"/>
  <c r="V107" i="18"/>
  <c r="S107" i="18"/>
  <c r="R107" i="18"/>
  <c r="P107" i="18"/>
  <c r="O107" i="18"/>
  <c r="N107" i="18"/>
  <c r="M107" i="18"/>
  <c r="J107" i="18"/>
  <c r="H107" i="18"/>
  <c r="Z107" i="18" s="1"/>
  <c r="G107" i="18"/>
  <c r="L54" i="18"/>
  <c r="U54" i="18" s="1"/>
  <c r="L53" i="18"/>
  <c r="U53" i="18" s="1"/>
  <c r="L52" i="18"/>
  <c r="Q52" i="18" s="1"/>
  <c r="Y35" i="18"/>
  <c r="X35" i="18"/>
  <c r="W35" i="18"/>
  <c r="V35" i="18"/>
  <c r="S35" i="18"/>
  <c r="R35" i="18"/>
  <c r="P35" i="18"/>
  <c r="O35" i="18"/>
  <c r="N35" i="18"/>
  <c r="M35" i="18"/>
  <c r="J35" i="18"/>
  <c r="H35" i="18"/>
  <c r="G35" i="18"/>
  <c r="Y23" i="18"/>
  <c r="X23" i="18"/>
  <c r="W23" i="18"/>
  <c r="V23" i="18"/>
  <c r="S23" i="18"/>
  <c r="R23" i="18"/>
  <c r="P23" i="18"/>
  <c r="O23" i="18"/>
  <c r="N23" i="18"/>
  <c r="M23" i="18"/>
  <c r="J23" i="18"/>
  <c r="H23" i="18"/>
  <c r="Z23" i="18" s="1"/>
  <c r="G23" i="18"/>
  <c r="Y55" i="18"/>
  <c r="X55" i="18"/>
  <c r="W55" i="18"/>
  <c r="V55" i="18"/>
  <c r="S55" i="18"/>
  <c r="R55" i="18"/>
  <c r="P55" i="18"/>
  <c r="O55" i="18"/>
  <c r="N55" i="18"/>
  <c r="M55" i="18"/>
  <c r="J55" i="18"/>
  <c r="H55" i="18"/>
  <c r="G55" i="18"/>
  <c r="Y59" i="18"/>
  <c r="X59" i="18"/>
  <c r="W59" i="18"/>
  <c r="V59" i="18"/>
  <c r="S59" i="18"/>
  <c r="R59" i="18"/>
  <c r="P59" i="18"/>
  <c r="O59" i="18"/>
  <c r="N59" i="18"/>
  <c r="M59" i="18"/>
  <c r="J59" i="18"/>
  <c r="H59" i="18"/>
  <c r="G59" i="18"/>
  <c r="Y43" i="18"/>
  <c r="X43" i="18"/>
  <c r="W43" i="18"/>
  <c r="V43" i="18"/>
  <c r="S43" i="18"/>
  <c r="R43" i="18"/>
  <c r="P43" i="18"/>
  <c r="O43" i="18"/>
  <c r="N43" i="18"/>
  <c r="M43" i="18"/>
  <c r="J43" i="18"/>
  <c r="H43" i="18"/>
  <c r="G43" i="18"/>
  <c r="Y39" i="18"/>
  <c r="X39" i="18"/>
  <c r="W39" i="18"/>
  <c r="V39" i="18"/>
  <c r="S39" i="18"/>
  <c r="R39" i="18"/>
  <c r="P39" i="18"/>
  <c r="O39" i="18"/>
  <c r="N39" i="18"/>
  <c r="M39" i="18"/>
  <c r="J39" i="18"/>
  <c r="H39" i="18"/>
  <c r="G39" i="18"/>
  <c r="Y103" i="18"/>
  <c r="X103" i="18"/>
  <c r="W103" i="18"/>
  <c r="V103" i="18"/>
  <c r="S103" i="18"/>
  <c r="R103" i="18"/>
  <c r="P103" i="18"/>
  <c r="O103" i="18"/>
  <c r="N103" i="18"/>
  <c r="M103" i="18"/>
  <c r="J103" i="18"/>
  <c r="H103" i="18"/>
  <c r="G103" i="18"/>
  <c r="Y71" i="18"/>
  <c r="X71" i="18"/>
  <c r="W71" i="18"/>
  <c r="V71" i="18"/>
  <c r="S71" i="18"/>
  <c r="R71" i="18"/>
  <c r="P71" i="18"/>
  <c r="O71" i="18"/>
  <c r="N71" i="18"/>
  <c r="M71" i="18"/>
  <c r="J71" i="18"/>
  <c r="H71" i="18"/>
  <c r="Z71" i="18" s="1"/>
  <c r="G71" i="18"/>
  <c r="Y31" i="18"/>
  <c r="X31" i="18"/>
  <c r="W31" i="18"/>
  <c r="V31" i="18"/>
  <c r="S31" i="18"/>
  <c r="R31" i="18"/>
  <c r="P31" i="18"/>
  <c r="O31" i="18"/>
  <c r="N31" i="18"/>
  <c r="M31" i="18"/>
  <c r="J31" i="18"/>
  <c r="H31" i="18"/>
  <c r="G31" i="18"/>
  <c r="Y15" i="18"/>
  <c r="X15" i="18"/>
  <c r="W15" i="18"/>
  <c r="V15" i="18"/>
  <c r="S15" i="18"/>
  <c r="R15" i="18"/>
  <c r="P15" i="18"/>
  <c r="O15" i="18"/>
  <c r="N15" i="18"/>
  <c r="M15" i="18"/>
  <c r="J15" i="18"/>
  <c r="H15" i="18"/>
  <c r="Z15" i="18" s="1"/>
  <c r="G15" i="18"/>
  <c r="L136" i="18"/>
  <c r="Q136" i="18" s="1"/>
  <c r="L137" i="18"/>
  <c r="Q137" i="18" s="1"/>
  <c r="L138" i="18"/>
  <c r="Q138" i="18" s="1"/>
  <c r="L140" i="18"/>
  <c r="U140" i="18" s="1"/>
  <c r="L141" i="18"/>
  <c r="U141" i="18" s="1"/>
  <c r="L142" i="18"/>
  <c r="Q142" i="18" s="1"/>
  <c r="L144" i="18"/>
  <c r="Q144" i="18" s="1"/>
  <c r="L145" i="18"/>
  <c r="Q145" i="18" s="1"/>
  <c r="L146" i="18"/>
  <c r="Q146" i="18" s="1"/>
  <c r="L148" i="18"/>
  <c r="U148" i="18" s="1"/>
  <c r="L149" i="18"/>
  <c r="U149" i="18" s="1"/>
  <c r="L150" i="18"/>
  <c r="Q150" i="18" s="1"/>
  <c r="L152" i="18"/>
  <c r="Q152" i="18" s="1"/>
  <c r="L153" i="18"/>
  <c r="Q153" i="18" s="1"/>
  <c r="L154" i="18"/>
  <c r="Q154" i="18" s="1"/>
  <c r="L156" i="18"/>
  <c r="U156" i="18" s="1"/>
  <c r="L157" i="18"/>
  <c r="U157" i="18" s="1"/>
  <c r="L158" i="18"/>
  <c r="Q158" i="18" s="1"/>
  <c r="L160" i="18"/>
  <c r="Q160" i="18" s="1"/>
  <c r="L161" i="18"/>
  <c r="Q161" i="18" s="1"/>
  <c r="L162" i="18"/>
  <c r="Q162" i="18" s="1"/>
  <c r="L164" i="18"/>
  <c r="U164" i="18" s="1"/>
  <c r="L165" i="18"/>
  <c r="U165" i="18" s="1"/>
  <c r="L166" i="18"/>
  <c r="Q166" i="18" s="1"/>
  <c r="L168" i="18"/>
  <c r="Q168" i="18" s="1"/>
  <c r="L169" i="18"/>
  <c r="Q169" i="18" s="1"/>
  <c r="L170" i="18"/>
  <c r="Q170" i="18" s="1"/>
  <c r="L172" i="18"/>
  <c r="U172" i="18" s="1"/>
  <c r="L173" i="18"/>
  <c r="Q173" i="18" s="1"/>
  <c r="L174" i="18"/>
  <c r="Q174" i="18" s="1"/>
  <c r="L176" i="18"/>
  <c r="Q176" i="18" s="1"/>
  <c r="L177" i="18"/>
  <c r="U177" i="18" s="1"/>
  <c r="L178" i="18"/>
  <c r="Q178" i="18" s="1"/>
  <c r="L134" i="18"/>
  <c r="Q134" i="18" s="1"/>
  <c r="L133" i="18"/>
  <c r="Q133" i="18" s="1"/>
  <c r="L132" i="18"/>
  <c r="U132" i="18" s="1"/>
  <c r="L8" i="18"/>
  <c r="U8" i="18" s="1"/>
  <c r="L9" i="18"/>
  <c r="U9" i="18" s="1"/>
  <c r="L10" i="18"/>
  <c r="Q10" i="18" s="1"/>
  <c r="L12" i="18"/>
  <c r="U12" i="18" s="1"/>
  <c r="L13" i="18"/>
  <c r="U13" i="18" s="1"/>
  <c r="L14" i="18"/>
  <c r="U14" i="18" s="1"/>
  <c r="L16" i="18"/>
  <c r="Q16" i="18" s="1"/>
  <c r="L17" i="18"/>
  <c r="U17" i="18" s="1"/>
  <c r="L18" i="18"/>
  <c r="Q18" i="18" s="1"/>
  <c r="L20" i="18"/>
  <c r="Q20" i="18" s="1"/>
  <c r="L21" i="18"/>
  <c r="U21" i="18" s="1"/>
  <c r="L22" i="18"/>
  <c r="U22" i="18" s="1"/>
  <c r="L24" i="18"/>
  <c r="U24" i="18" s="1"/>
  <c r="L25" i="18"/>
  <c r="U25" i="18" s="1"/>
  <c r="L26" i="18"/>
  <c r="Q26" i="18" s="1"/>
  <c r="L28" i="18"/>
  <c r="Q28" i="18" s="1"/>
  <c r="L29" i="18"/>
  <c r="Q29" i="18" s="1"/>
  <c r="L30" i="18"/>
  <c r="U30" i="18" s="1"/>
  <c r="L32" i="18"/>
  <c r="U32" i="18" s="1"/>
  <c r="L33" i="18"/>
  <c r="Q33" i="18" s="1"/>
  <c r="L34" i="18"/>
  <c r="Q34" i="18" s="1"/>
  <c r="L36" i="18"/>
  <c r="U36" i="18" s="1"/>
  <c r="L37" i="18"/>
  <c r="Q37" i="18" s="1"/>
  <c r="L38" i="18"/>
  <c r="Q38" i="18" s="1"/>
  <c r="L40" i="18"/>
  <c r="U40" i="18" s="1"/>
  <c r="L41" i="18"/>
  <c r="U41" i="18" s="1"/>
  <c r="L42" i="18"/>
  <c r="Q42" i="18" s="1"/>
  <c r="L44" i="18"/>
  <c r="U44" i="18" s="1"/>
  <c r="L45" i="18"/>
  <c r="U45" i="18" s="1"/>
  <c r="L46" i="18"/>
  <c r="U46" i="18" s="1"/>
  <c r="L48" i="18"/>
  <c r="Q48" i="18" s="1"/>
  <c r="L49" i="18"/>
  <c r="U49" i="18" s="1"/>
  <c r="L4" i="18"/>
  <c r="U4" i="18" s="1"/>
  <c r="L5" i="18"/>
  <c r="Q5" i="18" s="1"/>
  <c r="L6" i="18"/>
  <c r="Q6" i="18" s="1"/>
  <c r="Y195" i="18"/>
  <c r="X195" i="18"/>
  <c r="W195" i="18"/>
  <c r="V195" i="18"/>
  <c r="S195" i="18"/>
  <c r="R195" i="18"/>
  <c r="P195" i="18"/>
  <c r="O195" i="18"/>
  <c r="N195" i="18"/>
  <c r="M195" i="18"/>
  <c r="J195" i="18"/>
  <c r="H195" i="18"/>
  <c r="G195" i="18"/>
  <c r="Y135" i="18"/>
  <c r="X135" i="18"/>
  <c r="W135" i="18"/>
  <c r="V135" i="18"/>
  <c r="S135" i="18"/>
  <c r="R135" i="18"/>
  <c r="P135" i="18"/>
  <c r="O135" i="18"/>
  <c r="N135" i="18"/>
  <c r="M135" i="18"/>
  <c r="T135" i="18" s="1"/>
  <c r="J135" i="18"/>
  <c r="H135" i="18"/>
  <c r="I135" i="18" s="1"/>
  <c r="G135" i="18"/>
  <c r="Y151" i="18"/>
  <c r="X151" i="18"/>
  <c r="W151" i="18"/>
  <c r="V151" i="18"/>
  <c r="S151" i="18"/>
  <c r="R151" i="18"/>
  <c r="P151" i="18"/>
  <c r="O151" i="18"/>
  <c r="N151" i="18"/>
  <c r="M151" i="18"/>
  <c r="J151" i="18"/>
  <c r="H151" i="18"/>
  <c r="G151" i="18"/>
  <c r="Y183" i="18"/>
  <c r="X183" i="18"/>
  <c r="W183" i="18"/>
  <c r="V183" i="18"/>
  <c r="S183" i="18"/>
  <c r="R183" i="18"/>
  <c r="P183" i="18"/>
  <c r="O183" i="18"/>
  <c r="N183" i="18"/>
  <c r="M183" i="18"/>
  <c r="J183" i="18"/>
  <c r="H183" i="18"/>
  <c r="G183" i="18"/>
  <c r="Y187" i="18"/>
  <c r="X187" i="18"/>
  <c r="W187" i="18"/>
  <c r="V187" i="18"/>
  <c r="S187" i="18"/>
  <c r="R187" i="18"/>
  <c r="P187" i="18"/>
  <c r="O187" i="18"/>
  <c r="N187" i="18"/>
  <c r="M187" i="18"/>
  <c r="J187" i="18"/>
  <c r="H187" i="18"/>
  <c r="G187" i="18"/>
  <c r="Y171" i="18"/>
  <c r="X171" i="18"/>
  <c r="W171" i="18"/>
  <c r="V171" i="18"/>
  <c r="S171" i="18"/>
  <c r="R171" i="18"/>
  <c r="P171" i="18"/>
  <c r="O171" i="18"/>
  <c r="N171" i="18"/>
  <c r="M171" i="18"/>
  <c r="J171" i="18"/>
  <c r="H171" i="18"/>
  <c r="G171" i="18"/>
  <c r="Y167" i="18"/>
  <c r="X167" i="18"/>
  <c r="W167" i="18"/>
  <c r="V167" i="18"/>
  <c r="S167" i="18"/>
  <c r="R167" i="18"/>
  <c r="P167" i="18"/>
  <c r="O167" i="18"/>
  <c r="N167" i="18"/>
  <c r="M167" i="18"/>
  <c r="J167" i="18"/>
  <c r="H167" i="18"/>
  <c r="G167" i="18"/>
  <c r="Y231" i="18"/>
  <c r="X231" i="18"/>
  <c r="W231" i="18"/>
  <c r="V231" i="18"/>
  <c r="S231" i="18"/>
  <c r="R231" i="18"/>
  <c r="P231" i="18"/>
  <c r="O231" i="18"/>
  <c r="N231" i="18"/>
  <c r="M231" i="18"/>
  <c r="T231" i="18" s="1"/>
  <c r="J231" i="18"/>
  <c r="H231" i="18"/>
  <c r="G231" i="18"/>
  <c r="Y199" i="18"/>
  <c r="X199" i="18"/>
  <c r="W199" i="18"/>
  <c r="V199" i="18"/>
  <c r="S199" i="18"/>
  <c r="R199" i="18"/>
  <c r="P199" i="18"/>
  <c r="O199" i="18"/>
  <c r="N199" i="18"/>
  <c r="M199" i="18"/>
  <c r="J199" i="18"/>
  <c r="H199" i="18"/>
  <c r="G199" i="18"/>
  <c r="Y159" i="18"/>
  <c r="X159" i="18"/>
  <c r="W159" i="18"/>
  <c r="V159" i="18"/>
  <c r="S159" i="18"/>
  <c r="R159" i="18"/>
  <c r="P159" i="18"/>
  <c r="O159" i="18"/>
  <c r="N159" i="18"/>
  <c r="M159" i="18"/>
  <c r="T159" i="18" s="1"/>
  <c r="J159" i="18"/>
  <c r="H159" i="18"/>
  <c r="I159" i="18" s="1"/>
  <c r="G159" i="18"/>
  <c r="Y143" i="18"/>
  <c r="X143" i="18"/>
  <c r="W143" i="18"/>
  <c r="V143" i="18"/>
  <c r="S143" i="18"/>
  <c r="R143" i="18"/>
  <c r="P143" i="18"/>
  <c r="O143" i="18"/>
  <c r="N143" i="18"/>
  <c r="M143" i="18"/>
  <c r="J143" i="18"/>
  <c r="H143" i="18"/>
  <c r="G143" i="18"/>
  <c r="Y131" i="18"/>
  <c r="X131" i="18"/>
  <c r="W131" i="18"/>
  <c r="V131" i="18"/>
  <c r="S131" i="18"/>
  <c r="R131" i="18"/>
  <c r="P131" i="18"/>
  <c r="O131" i="18"/>
  <c r="N131" i="18"/>
  <c r="M131" i="18"/>
  <c r="J131" i="18"/>
  <c r="H131" i="18"/>
  <c r="G131" i="18"/>
  <c r="Y67" i="18"/>
  <c r="X67" i="18"/>
  <c r="W67" i="18"/>
  <c r="V67" i="18"/>
  <c r="S67" i="18"/>
  <c r="R67" i="18"/>
  <c r="P67" i="18"/>
  <c r="O67" i="18"/>
  <c r="N67" i="18"/>
  <c r="M67" i="18"/>
  <c r="J67" i="18"/>
  <c r="H67" i="18"/>
  <c r="Z67" i="18" s="1"/>
  <c r="G67" i="18"/>
  <c r="M3" i="18"/>
  <c r="M7" i="18" s="1"/>
  <c r="Z131" i="18"/>
  <c r="AA131" i="18"/>
  <c r="K48" i="2"/>
  <c r="R48" i="2"/>
  <c r="S48" i="2"/>
  <c r="G74" i="1"/>
  <c r="H74" i="1"/>
  <c r="I74" i="1"/>
  <c r="J74" i="1"/>
  <c r="K74" i="1"/>
  <c r="M74" i="1"/>
  <c r="N74" i="1"/>
  <c r="O74" i="1"/>
  <c r="P74" i="1"/>
  <c r="Q74" i="1"/>
  <c r="T74" i="1"/>
  <c r="U74" i="1"/>
  <c r="V74" i="1"/>
  <c r="W74" i="1"/>
  <c r="X74" i="1"/>
  <c r="Y74" i="1"/>
  <c r="I7" i="15"/>
  <c r="K7" i="15"/>
  <c r="L7" i="15"/>
  <c r="S7" i="15" s="1"/>
  <c r="R7" i="15"/>
  <c r="L11" i="13"/>
  <c r="I11" i="13" s="1"/>
  <c r="L15" i="13"/>
  <c r="I15" i="13" s="1"/>
  <c r="L19" i="13"/>
  <c r="I19" i="13" s="1"/>
  <c r="L23" i="13"/>
  <c r="I23" i="13" s="1"/>
  <c r="L27" i="13"/>
  <c r="I27" i="13" s="1"/>
  <c r="L31" i="13"/>
  <c r="I31" i="13" s="1"/>
  <c r="L35" i="13"/>
  <c r="I35" i="13" s="1"/>
  <c r="L39" i="13"/>
  <c r="I39" i="13" s="1"/>
  <c r="L43" i="13"/>
  <c r="I43" i="13" s="1"/>
  <c r="L47" i="13"/>
  <c r="I47" i="13" s="1"/>
  <c r="L51" i="13"/>
  <c r="I51" i="13" s="1"/>
  <c r="L55" i="13"/>
  <c r="I55" i="13" s="1"/>
  <c r="L59" i="13"/>
  <c r="I59" i="13" s="1"/>
  <c r="L63" i="13"/>
  <c r="I63" i="13" s="1"/>
  <c r="L67" i="13"/>
  <c r="I67" i="13" s="1"/>
  <c r="L71" i="13"/>
  <c r="I71" i="13" s="1"/>
  <c r="L75" i="13"/>
  <c r="I75" i="13" s="1"/>
  <c r="L79" i="13"/>
  <c r="I79" i="13" s="1"/>
  <c r="L83" i="13"/>
  <c r="I83" i="13" s="1"/>
  <c r="L87" i="13"/>
  <c r="I87" i="13" s="1"/>
  <c r="L91" i="13"/>
  <c r="I91" i="13" s="1"/>
  <c r="L95" i="13"/>
  <c r="I95" i="13" s="1"/>
  <c r="L99" i="13"/>
  <c r="I99" i="13" s="1"/>
  <c r="L103" i="13"/>
  <c r="I103" i="13" s="1"/>
  <c r="L107" i="13"/>
  <c r="I107" i="13" s="1"/>
  <c r="L111" i="13"/>
  <c r="L115" i="13"/>
  <c r="I115" i="13" s="1"/>
  <c r="L119" i="13"/>
  <c r="I119" i="13" s="1"/>
  <c r="L123" i="13"/>
  <c r="I123" i="13" s="1"/>
  <c r="L127" i="13"/>
  <c r="I127" i="13" s="1"/>
  <c r="L131" i="13"/>
  <c r="I131" i="13" s="1"/>
  <c r="L135" i="13"/>
  <c r="I135" i="13" s="1"/>
  <c r="L139" i="13"/>
  <c r="I139" i="13" s="1"/>
  <c r="L143" i="13"/>
  <c r="I143" i="13" s="1"/>
  <c r="L147" i="13"/>
  <c r="I147" i="13" s="1"/>
  <c r="L151" i="13"/>
  <c r="I151" i="13" s="1"/>
  <c r="L155" i="13"/>
  <c r="I155" i="13" s="1"/>
  <c r="L159" i="13"/>
  <c r="I159" i="13" s="1"/>
  <c r="L163" i="13"/>
  <c r="I163" i="13" s="1"/>
  <c r="L167" i="13"/>
  <c r="I167" i="13" s="1"/>
  <c r="L171" i="13"/>
  <c r="I171" i="13" s="1"/>
  <c r="L175" i="13"/>
  <c r="I175" i="13" s="1"/>
  <c r="L179" i="13"/>
  <c r="I179" i="13" s="1"/>
  <c r="L183" i="13"/>
  <c r="I183" i="13" s="1"/>
  <c r="L187" i="13"/>
  <c r="I187" i="13" s="1"/>
  <c r="L191" i="13"/>
  <c r="I191" i="13" s="1"/>
  <c r="L195" i="13"/>
  <c r="I195" i="13" s="1"/>
  <c r="L199" i="13"/>
  <c r="I199" i="13" s="1"/>
  <c r="L203" i="13"/>
  <c r="I203" i="13" s="1"/>
  <c r="L207" i="13"/>
  <c r="I207" i="13" s="1"/>
  <c r="L211" i="13"/>
  <c r="I211" i="13" s="1"/>
  <c r="L215" i="13"/>
  <c r="I215" i="13" s="1"/>
  <c r="L219" i="13"/>
  <c r="I219" i="13" s="1"/>
  <c r="L223" i="13"/>
  <c r="I223" i="13" s="1"/>
  <c r="L227" i="13"/>
  <c r="I227" i="13" s="1"/>
  <c r="L231" i="13"/>
  <c r="I231" i="13" s="1"/>
  <c r="L235" i="13"/>
  <c r="I235" i="13" s="1"/>
  <c r="L239" i="13"/>
  <c r="I239" i="13" s="1"/>
  <c r="L243" i="13"/>
  <c r="I243" i="13" s="1"/>
  <c r="L247" i="13"/>
  <c r="I247" i="13" s="1"/>
  <c r="L251" i="13"/>
  <c r="I251" i="13" s="1"/>
  <c r="L255" i="13"/>
  <c r="I255" i="13" s="1"/>
  <c r="L259" i="13"/>
  <c r="I259" i="13" s="1"/>
  <c r="L263" i="13"/>
  <c r="I263" i="13" s="1"/>
  <c r="L267" i="13"/>
  <c r="I267" i="13" s="1"/>
  <c r="L271" i="13"/>
  <c r="I271" i="13" s="1"/>
  <c r="L275" i="13"/>
  <c r="I275" i="13" s="1"/>
  <c r="L279" i="13"/>
  <c r="I279" i="13" s="1"/>
  <c r="L283" i="13"/>
  <c r="I283" i="13" s="1"/>
  <c r="L287" i="13"/>
  <c r="I287" i="13" s="1"/>
  <c r="L291" i="13"/>
  <c r="I291" i="13" s="1"/>
  <c r="L295" i="13"/>
  <c r="I295" i="13" s="1"/>
  <c r="L299" i="13"/>
  <c r="I299" i="13" s="1"/>
  <c r="L303" i="13"/>
  <c r="I303" i="13" s="1"/>
  <c r="L307" i="13"/>
  <c r="I307" i="13" s="1"/>
  <c r="L311" i="13"/>
  <c r="I311" i="13" s="1"/>
  <c r="L315" i="13"/>
  <c r="I315" i="13" s="1"/>
  <c r="L319" i="13"/>
  <c r="I319" i="13" s="1"/>
  <c r="L323" i="13"/>
  <c r="I323" i="13" s="1"/>
  <c r="L327" i="13"/>
  <c r="I327" i="13" s="1"/>
  <c r="L331" i="13"/>
  <c r="I331" i="13" s="1"/>
  <c r="L335" i="13"/>
  <c r="I335" i="13" s="1"/>
  <c r="L339" i="13"/>
  <c r="I339" i="13" s="1"/>
  <c r="L343" i="13"/>
  <c r="I343" i="13" s="1"/>
  <c r="L347" i="13"/>
  <c r="L351" i="13"/>
  <c r="I351" i="13" s="1"/>
  <c r="L355" i="13"/>
  <c r="I355" i="13" s="1"/>
  <c r="L359" i="13"/>
  <c r="L363" i="13"/>
  <c r="L367" i="13"/>
  <c r="L371" i="13"/>
  <c r="I371" i="13" s="1"/>
  <c r="L375" i="13"/>
  <c r="I375" i="13" s="1"/>
  <c r="L383" i="13"/>
  <c r="I383" i="13" s="1"/>
  <c r="L387" i="13"/>
  <c r="I387" i="13" s="1"/>
  <c r="L391" i="13"/>
  <c r="I391" i="13" s="1"/>
  <c r="L395" i="13"/>
  <c r="I395" i="13" s="1"/>
  <c r="L399" i="13"/>
  <c r="I399" i="13" s="1"/>
  <c r="L403" i="13"/>
  <c r="I403" i="13" s="1"/>
  <c r="L407" i="13"/>
  <c r="I407" i="13" s="1"/>
  <c r="L411" i="13"/>
  <c r="I411" i="13" s="1"/>
  <c r="L415" i="13"/>
  <c r="I415" i="13" s="1"/>
  <c r="L419" i="13"/>
  <c r="I419" i="13" s="1"/>
  <c r="L427" i="13"/>
  <c r="I427" i="13" s="1"/>
  <c r="L431" i="13"/>
  <c r="I431" i="13" s="1"/>
  <c r="L435" i="13"/>
  <c r="I435" i="13" s="1"/>
  <c r="L439" i="13"/>
  <c r="I439" i="13" s="1"/>
  <c r="L443" i="13"/>
  <c r="I443" i="13" s="1"/>
  <c r="L447" i="13"/>
  <c r="I447" i="13" s="1"/>
  <c r="L451" i="13"/>
  <c r="I451" i="13" s="1"/>
  <c r="L455" i="13"/>
  <c r="I455" i="13" s="1"/>
  <c r="L459" i="13"/>
  <c r="I459" i="13" s="1"/>
  <c r="L463" i="13"/>
  <c r="I463" i="13" s="1"/>
  <c r="L467" i="13"/>
  <c r="I467" i="13" s="1"/>
  <c r="L471" i="13"/>
  <c r="I471" i="13" s="1"/>
  <c r="L475" i="13"/>
  <c r="I475" i="13" s="1"/>
  <c r="L479" i="13"/>
  <c r="I479" i="13" s="1"/>
  <c r="L483" i="13"/>
  <c r="I483" i="13" s="1"/>
  <c r="L487" i="13"/>
  <c r="I487" i="13" s="1"/>
  <c r="L491" i="13"/>
  <c r="I491" i="13" s="1"/>
  <c r="L495" i="13"/>
  <c r="I495" i="13" s="1"/>
  <c r="L499" i="13"/>
  <c r="I499" i="13" s="1"/>
  <c r="I503" i="13"/>
  <c r="L511" i="13"/>
  <c r="I511" i="13" s="1"/>
  <c r="L515" i="13"/>
  <c r="I515" i="13" s="1"/>
  <c r="L519" i="13"/>
  <c r="I519" i="13" s="1"/>
  <c r="L523" i="13"/>
  <c r="I523" i="13" s="1"/>
  <c r="L527" i="13"/>
  <c r="I527" i="13" s="1"/>
  <c r="L531" i="13"/>
  <c r="I531" i="13" s="1"/>
  <c r="L535" i="13"/>
  <c r="I535" i="13" s="1"/>
  <c r="L539" i="13"/>
  <c r="I539" i="13" s="1"/>
  <c r="L543" i="13"/>
  <c r="I543" i="13" s="1"/>
  <c r="L547" i="13"/>
  <c r="I547" i="13" s="1"/>
  <c r="L551" i="13"/>
  <c r="I551" i="13" s="1"/>
  <c r="L555" i="13"/>
  <c r="I555" i="13" s="1"/>
  <c r="L559" i="13"/>
  <c r="I559" i="13" s="1"/>
  <c r="L563" i="13"/>
  <c r="I563" i="13" s="1"/>
  <c r="L567" i="13"/>
  <c r="I567" i="13" s="1"/>
  <c r="L571" i="13"/>
  <c r="I571" i="13" s="1"/>
  <c r="L575" i="13"/>
  <c r="I575" i="13" s="1"/>
  <c r="L579" i="13"/>
  <c r="I579" i="13" s="1"/>
  <c r="L587" i="13"/>
  <c r="I587" i="13" s="1"/>
  <c r="L591" i="13"/>
  <c r="I591" i="13" s="1"/>
  <c r="L599" i="13"/>
  <c r="I599" i="13" s="1"/>
  <c r="L603" i="13"/>
  <c r="I603" i="13" s="1"/>
  <c r="L611" i="13"/>
  <c r="I611" i="13" s="1"/>
  <c r="L615" i="13"/>
  <c r="I615" i="13" s="1"/>
  <c r="L619" i="13"/>
  <c r="I619" i="13" s="1"/>
  <c r="L623" i="13"/>
  <c r="I623" i="13" s="1"/>
  <c r="L627" i="13"/>
  <c r="I627" i="13" s="1"/>
  <c r="L631" i="13"/>
  <c r="I631" i="13" s="1"/>
  <c r="L635" i="13"/>
  <c r="I635" i="13" s="1"/>
  <c r="L639" i="13"/>
  <c r="I639" i="13" s="1"/>
  <c r="L643" i="13"/>
  <c r="I643" i="13" s="1"/>
  <c r="L651" i="13"/>
  <c r="I651" i="13" s="1"/>
  <c r="L655" i="13"/>
  <c r="I655" i="13" s="1"/>
  <c r="L659" i="13"/>
  <c r="I659" i="13" s="1"/>
  <c r="L667" i="13"/>
  <c r="I667" i="13" s="1"/>
  <c r="L671" i="13"/>
  <c r="I671" i="13" s="1"/>
  <c r="L675" i="13"/>
  <c r="I675" i="13" s="1"/>
  <c r="L679" i="13"/>
  <c r="I679" i="13" s="1"/>
  <c r="L683" i="13"/>
  <c r="I683" i="13" s="1"/>
  <c r="L687" i="13"/>
  <c r="I687" i="13" s="1"/>
  <c r="L691" i="13"/>
  <c r="I691" i="13" s="1"/>
  <c r="L695" i="13"/>
  <c r="I695" i="13" s="1"/>
  <c r="L699" i="13"/>
  <c r="I699" i="13" s="1"/>
  <c r="L703" i="13"/>
  <c r="I703" i="13" s="1"/>
  <c r="L707" i="13"/>
  <c r="I707" i="13" s="1"/>
  <c r="L711" i="13"/>
  <c r="I711" i="13" s="1"/>
  <c r="L719" i="13"/>
  <c r="I719" i="13" s="1"/>
  <c r="L723" i="13"/>
  <c r="I723" i="13" s="1"/>
  <c r="L727" i="13"/>
  <c r="I727" i="13" s="1"/>
  <c r="L731" i="13"/>
  <c r="I731" i="13" s="1"/>
  <c r="L735" i="13"/>
  <c r="I735" i="13" s="1"/>
  <c r="L739" i="13"/>
  <c r="I739" i="13" s="1"/>
  <c r="L747" i="13"/>
  <c r="I747" i="13" s="1"/>
  <c r="L751" i="13"/>
  <c r="I751" i="13" s="1"/>
  <c r="L755" i="13"/>
  <c r="I755" i="13" s="1"/>
  <c r="L759" i="13"/>
  <c r="I759" i="13" s="1"/>
  <c r="L763" i="13"/>
  <c r="I763" i="13" s="1"/>
  <c r="L767" i="13"/>
  <c r="I767" i="13" s="1"/>
  <c r="L771" i="13"/>
  <c r="I771" i="13" s="1"/>
  <c r="L775" i="13"/>
  <c r="I775" i="13" s="1"/>
  <c r="L779" i="13"/>
  <c r="I779" i="13" s="1"/>
  <c r="L783" i="13"/>
  <c r="I783" i="13" s="1"/>
  <c r="L787" i="13"/>
  <c r="I787" i="13" s="1"/>
  <c r="L791" i="13"/>
  <c r="I791" i="13" s="1"/>
  <c r="L803" i="13"/>
  <c r="I803" i="13" s="1"/>
  <c r="L807" i="13"/>
  <c r="I807" i="13" s="1"/>
  <c r="L811" i="13"/>
  <c r="I811" i="13" s="1"/>
  <c r="L815" i="13"/>
  <c r="I815" i="13" s="1"/>
  <c r="L819" i="13"/>
  <c r="I819" i="13" s="1"/>
  <c r="L823" i="13"/>
  <c r="I823" i="13" s="1"/>
  <c r="L827" i="13"/>
  <c r="I827" i="13" s="1"/>
  <c r="L831" i="13"/>
  <c r="I831" i="13" s="1"/>
  <c r="L835" i="13"/>
  <c r="I835" i="13" s="1"/>
  <c r="L843" i="13"/>
  <c r="I843" i="13" s="1"/>
  <c r="L847" i="13"/>
  <c r="I847" i="13" s="1"/>
  <c r="L851" i="13"/>
  <c r="I851" i="13" s="1"/>
  <c r="L855" i="13"/>
  <c r="I855" i="13" s="1"/>
  <c r="L859" i="13"/>
  <c r="I859" i="13" s="1"/>
  <c r="L863" i="13"/>
  <c r="I863" i="13" s="1"/>
  <c r="L867" i="13"/>
  <c r="I867" i="13" s="1"/>
  <c r="L871" i="13"/>
  <c r="I871" i="13" s="1"/>
  <c r="L875" i="13"/>
  <c r="I875" i="13" s="1"/>
  <c r="L883" i="13"/>
  <c r="I883" i="13" s="1"/>
  <c r="L23" i="14"/>
  <c r="L35" i="14"/>
  <c r="L55" i="14"/>
  <c r="L67" i="14"/>
  <c r="L87" i="14"/>
  <c r="L99" i="14"/>
  <c r="L119" i="14"/>
  <c r="L131" i="14"/>
  <c r="L151" i="14"/>
  <c r="L163" i="14"/>
  <c r="L183" i="14"/>
  <c r="L195" i="14"/>
  <c r="L215" i="14"/>
  <c r="L227" i="14"/>
  <c r="L247" i="14"/>
  <c r="L259" i="14"/>
  <c r="L279" i="14"/>
  <c r="L291" i="14"/>
  <c r="L311" i="14"/>
  <c r="L323" i="14"/>
  <c r="L339" i="14"/>
  <c r="L351" i="14"/>
  <c r="L371" i="14"/>
  <c r="L383" i="14"/>
  <c r="L403" i="14"/>
  <c r="L415" i="14"/>
  <c r="L435" i="14"/>
  <c r="L447" i="14"/>
  <c r="L467" i="14"/>
  <c r="L479" i="14"/>
  <c r="L499" i="14"/>
  <c r="L511" i="14"/>
  <c r="L531" i="14"/>
  <c r="L543" i="14"/>
  <c r="L563" i="14"/>
  <c r="L575" i="14"/>
  <c r="L607" i="14"/>
  <c r="L627" i="14"/>
  <c r="L639" i="14"/>
  <c r="L659" i="14"/>
  <c r="L671" i="14"/>
  <c r="L691" i="14"/>
  <c r="L703" i="14"/>
  <c r="L723" i="14"/>
  <c r="L735" i="14"/>
  <c r="L755" i="14"/>
  <c r="L767" i="14"/>
  <c r="L787" i="14"/>
  <c r="L883" i="14"/>
  <c r="L7" i="14"/>
  <c r="L11" i="14"/>
  <c r="L15" i="14"/>
  <c r="L27" i="14"/>
  <c r="L31" i="14"/>
  <c r="L39" i="14"/>
  <c r="L47" i="14"/>
  <c r="L59" i="14"/>
  <c r="L63" i="14"/>
  <c r="L71" i="14"/>
  <c r="L79" i="14"/>
  <c r="L91" i="14"/>
  <c r="L95" i="14"/>
  <c r="L103" i="14"/>
  <c r="L111" i="14"/>
  <c r="L115" i="14"/>
  <c r="L123" i="14"/>
  <c r="L127" i="14"/>
  <c r="L135" i="14"/>
  <c r="L143" i="14"/>
  <c r="L155" i="14"/>
  <c r="L159" i="14"/>
  <c r="L167" i="14"/>
  <c r="L175" i="14"/>
  <c r="L179" i="14"/>
  <c r="L187" i="14"/>
  <c r="L191" i="14"/>
  <c r="L199" i="14"/>
  <c r="L207" i="14"/>
  <c r="L219" i="14"/>
  <c r="L223" i="14"/>
  <c r="L231" i="14"/>
  <c r="L239" i="14"/>
  <c r="L243" i="14"/>
  <c r="L251" i="14"/>
  <c r="L255" i="14"/>
  <c r="L263" i="14"/>
  <c r="L271" i="14"/>
  <c r="L275" i="14"/>
  <c r="L283" i="14"/>
  <c r="L287" i="14"/>
  <c r="L295" i="14"/>
  <c r="L303" i="14"/>
  <c r="L315" i="14"/>
  <c r="L319" i="14"/>
  <c r="L327" i="14"/>
  <c r="U327" i="14" s="1"/>
  <c r="L335" i="14"/>
  <c r="L343" i="14"/>
  <c r="L347" i="14"/>
  <c r="L355" i="14"/>
  <c r="L375" i="14"/>
  <c r="L395" i="14"/>
  <c r="L407" i="14"/>
  <c r="L411" i="14"/>
  <c r="L419" i="14"/>
  <c r="L427" i="14"/>
  <c r="L439" i="14"/>
  <c r="L443" i="14"/>
  <c r="L451" i="14"/>
  <c r="L459" i="14"/>
  <c r="L471" i="14"/>
  <c r="L475" i="14"/>
  <c r="L483" i="14"/>
  <c r="L491" i="14"/>
  <c r="L503" i="14"/>
  <c r="L515" i="14"/>
  <c r="L523" i="14"/>
  <c r="L535" i="14"/>
  <c r="L539" i="14"/>
  <c r="L547" i="14"/>
  <c r="L555" i="14"/>
  <c r="U555" i="14" s="1"/>
  <c r="L567" i="14"/>
  <c r="L571" i="14"/>
  <c r="L579" i="14"/>
  <c r="L587" i="14"/>
  <c r="L599" i="14"/>
  <c r="L603" i="14"/>
  <c r="L611" i="14"/>
  <c r="L619" i="14"/>
  <c r="L631" i="14"/>
  <c r="L635" i="14"/>
  <c r="L643" i="14"/>
  <c r="L663" i="14"/>
  <c r="L667" i="14"/>
  <c r="L675" i="14"/>
  <c r="L683" i="14"/>
  <c r="L687" i="14"/>
  <c r="L695" i="14"/>
  <c r="L699" i="14"/>
  <c r="L707" i="14"/>
  <c r="L715" i="14"/>
  <c r="L739" i="14"/>
  <c r="L747" i="14"/>
  <c r="U747" i="14" s="1"/>
  <c r="L759" i="14"/>
  <c r="L771" i="14"/>
  <c r="L779" i="14"/>
  <c r="L791" i="14"/>
  <c r="L803" i="14"/>
  <c r="L811" i="14"/>
  <c r="U811" i="14" s="1"/>
  <c r="L823" i="14"/>
  <c r="L831" i="14"/>
  <c r="L843" i="14"/>
  <c r="L855" i="14"/>
  <c r="L863" i="14"/>
  <c r="L875" i="14"/>
  <c r="K235" i="14"/>
  <c r="K299" i="14"/>
  <c r="K359" i="14"/>
  <c r="K391" i="14"/>
  <c r="K427" i="14"/>
  <c r="K431" i="14"/>
  <c r="K455" i="14"/>
  <c r="K463" i="14"/>
  <c r="K487" i="14"/>
  <c r="K519" i="14"/>
  <c r="K559" i="14"/>
  <c r="K587" i="14"/>
  <c r="K623" i="14"/>
  <c r="K679" i="14"/>
  <c r="K719" i="14"/>
  <c r="K743" i="14"/>
  <c r="K775" i="14"/>
  <c r="K783" i="14"/>
  <c r="K807" i="14"/>
  <c r="K815" i="14"/>
  <c r="K843" i="14"/>
  <c r="K79" i="14"/>
  <c r="K111" i="14"/>
  <c r="K191" i="14"/>
  <c r="K255" i="14"/>
  <c r="K271" i="14"/>
  <c r="K287" i="14"/>
  <c r="K319" i="14"/>
  <c r="K411" i="14"/>
  <c r="K443" i="14"/>
  <c r="K475" i="14"/>
  <c r="K539" i="14"/>
  <c r="K571" i="14"/>
  <c r="K635" i="14"/>
  <c r="K667" i="14"/>
  <c r="K699" i="14"/>
  <c r="K731" i="14"/>
  <c r="K759" i="14"/>
  <c r="K763" i="14"/>
  <c r="K827" i="14"/>
  <c r="K855" i="14"/>
  <c r="K859" i="14"/>
  <c r="U419" i="13"/>
  <c r="T135" i="13"/>
  <c r="T147" i="13"/>
  <c r="T211" i="13"/>
  <c r="T215" i="13"/>
  <c r="T243" i="13"/>
  <c r="T275" i="13"/>
  <c r="T283" i="13"/>
  <c r="T299" i="13"/>
  <c r="T327" i="13"/>
  <c r="T355" i="13"/>
  <c r="T387" i="13"/>
  <c r="T435" i="13"/>
  <c r="T447" i="13"/>
  <c r="T459" i="13"/>
  <c r="T467" i="13"/>
  <c r="T471" i="13"/>
  <c r="T491" i="13"/>
  <c r="T511" i="13"/>
  <c r="T519" i="13"/>
  <c r="T563" i="13"/>
  <c r="T587" i="13"/>
  <c r="T619" i="13"/>
  <c r="T631" i="13"/>
  <c r="T651" i="13"/>
  <c r="T683" i="13"/>
  <c r="T703" i="13"/>
  <c r="T711" i="13"/>
  <c r="T723" i="13"/>
  <c r="T747" i="13"/>
  <c r="T767" i="13"/>
  <c r="T771" i="13"/>
  <c r="T851" i="13"/>
  <c r="T855" i="13"/>
  <c r="T883" i="13"/>
  <c r="T119" i="13"/>
  <c r="T371" i="13"/>
  <c r="T567" i="13"/>
  <c r="T671" i="13"/>
  <c r="T695" i="13"/>
  <c r="T111" i="13"/>
  <c r="K111" i="13"/>
  <c r="K43" i="13"/>
  <c r="K155" i="13"/>
  <c r="K171" i="13"/>
  <c r="K295" i="13"/>
  <c r="K299" i="13"/>
  <c r="K359" i="13"/>
  <c r="K363" i="13"/>
  <c r="K391" i="13"/>
  <c r="K451" i="13"/>
  <c r="K491" i="13"/>
  <c r="K651" i="13"/>
  <c r="K679" i="13"/>
  <c r="K683" i="13"/>
  <c r="K695" i="13"/>
  <c r="K715" i="13"/>
  <c r="K727" i="13"/>
  <c r="K743" i="13"/>
  <c r="K747" i="13"/>
  <c r="K755" i="13"/>
  <c r="K759" i="13"/>
  <c r="K807" i="13"/>
  <c r="K811" i="13"/>
  <c r="K823" i="13"/>
  <c r="K843" i="13"/>
  <c r="K855" i="13"/>
  <c r="K483" i="13"/>
  <c r="K515" i="13"/>
  <c r="K527" i="13"/>
  <c r="K547" i="13"/>
  <c r="K579" i="13"/>
  <c r="K643" i="13"/>
  <c r="K675" i="13"/>
  <c r="K707" i="13"/>
  <c r="K719" i="13"/>
  <c r="K739" i="13"/>
  <c r="K771" i="13"/>
  <c r="K835" i="13"/>
  <c r="K135" i="13"/>
  <c r="K139" i="13"/>
  <c r="K199" i="13"/>
  <c r="K231" i="13"/>
  <c r="K235" i="13"/>
  <c r="K327" i="13"/>
  <c r="K331" i="13"/>
  <c r="K387" i="13"/>
  <c r="K419" i="13"/>
  <c r="K455" i="13"/>
  <c r="K55" i="13"/>
  <c r="K103" i="13"/>
  <c r="K107" i="13"/>
  <c r="K115" i="13"/>
  <c r="G34" i="3"/>
  <c r="H34" i="3"/>
  <c r="J34" i="3"/>
  <c r="M34" i="3"/>
  <c r="N34" i="3"/>
  <c r="O34" i="3"/>
  <c r="P34" i="3"/>
  <c r="Q34" i="3"/>
  <c r="T34" i="3"/>
  <c r="U34" i="3"/>
  <c r="V34" i="3"/>
  <c r="W34" i="3"/>
  <c r="I39" i="3"/>
  <c r="K39" i="3"/>
  <c r="L39" i="3"/>
  <c r="S39" i="3" s="1"/>
  <c r="R39" i="3"/>
  <c r="I40" i="3"/>
  <c r="K40" i="3"/>
  <c r="L40" i="3"/>
  <c r="S40" i="3" s="1"/>
  <c r="R40" i="3"/>
  <c r="I41" i="3"/>
  <c r="K41" i="3"/>
  <c r="L41" i="3"/>
  <c r="S41" i="3" s="1"/>
  <c r="R41" i="3"/>
  <c r="I42" i="3"/>
  <c r="K42" i="3"/>
  <c r="L42" i="3"/>
  <c r="S42" i="3" s="1"/>
  <c r="R42" i="3"/>
  <c r="I43" i="3"/>
  <c r="K43" i="3"/>
  <c r="L43" i="3"/>
  <c r="S43" i="3" s="1"/>
  <c r="R43" i="3"/>
  <c r="I44" i="3"/>
  <c r="K44" i="3"/>
  <c r="L44" i="3"/>
  <c r="S44" i="3" s="1"/>
  <c r="R44" i="3"/>
  <c r="I45" i="3"/>
  <c r="K45" i="3"/>
  <c r="L45" i="3"/>
  <c r="S45" i="3" s="1"/>
  <c r="R45" i="3"/>
  <c r="I47" i="3"/>
  <c r="K47" i="3"/>
  <c r="L47" i="3"/>
  <c r="S47" i="3" s="1"/>
  <c r="R47" i="3"/>
  <c r="I48" i="3"/>
  <c r="K48" i="3"/>
  <c r="L48" i="3"/>
  <c r="S48" i="3" s="1"/>
  <c r="R48" i="3"/>
  <c r="I39" i="10"/>
  <c r="K39" i="10"/>
  <c r="L39" i="10"/>
  <c r="S39" i="10" s="1"/>
  <c r="R39" i="10"/>
  <c r="I40" i="10"/>
  <c r="K40" i="10"/>
  <c r="L40" i="10"/>
  <c r="S40" i="10" s="1"/>
  <c r="R40" i="10"/>
  <c r="I41" i="10"/>
  <c r="K41" i="10"/>
  <c r="L41" i="10"/>
  <c r="S41" i="10" s="1"/>
  <c r="R41" i="10"/>
  <c r="I42" i="10"/>
  <c r="K42" i="10"/>
  <c r="L42" i="10"/>
  <c r="S42" i="10" s="1"/>
  <c r="R42" i="10"/>
  <c r="I43" i="10"/>
  <c r="K43" i="10"/>
  <c r="L43" i="10"/>
  <c r="S43" i="10" s="1"/>
  <c r="R43" i="10"/>
  <c r="I44" i="10"/>
  <c r="K44" i="10"/>
  <c r="L44" i="10"/>
  <c r="S44" i="10" s="1"/>
  <c r="R44" i="10"/>
  <c r="I45" i="10"/>
  <c r="K45" i="10"/>
  <c r="L45" i="10"/>
  <c r="S45" i="10" s="1"/>
  <c r="R45" i="10"/>
  <c r="I46" i="10"/>
  <c r="K46" i="10"/>
  <c r="L46" i="10"/>
  <c r="S46" i="10" s="1"/>
  <c r="R46" i="10"/>
  <c r="I47" i="10"/>
  <c r="K47" i="10"/>
  <c r="L47" i="10"/>
  <c r="S47" i="10" s="1"/>
  <c r="R47" i="10"/>
  <c r="I48" i="10"/>
  <c r="K48" i="10"/>
  <c r="L48" i="10"/>
  <c r="S48" i="10" s="1"/>
  <c r="R48" i="10"/>
  <c r="I49" i="10"/>
  <c r="K49" i="10"/>
  <c r="L49" i="10"/>
  <c r="S49" i="10" s="1"/>
  <c r="R49" i="10"/>
  <c r="I50" i="10"/>
  <c r="K50" i="10"/>
  <c r="L50" i="10"/>
  <c r="S50" i="10" s="1"/>
  <c r="R50" i="10"/>
  <c r="I51" i="10"/>
  <c r="K51" i="10"/>
  <c r="L51" i="10"/>
  <c r="S51" i="10" s="1"/>
  <c r="R51" i="10"/>
  <c r="I52" i="10"/>
  <c r="K52" i="10"/>
  <c r="L52" i="10"/>
  <c r="S52" i="10" s="1"/>
  <c r="R52" i="10"/>
  <c r="I53" i="10"/>
  <c r="K53" i="10"/>
  <c r="L53" i="10"/>
  <c r="S53" i="10" s="1"/>
  <c r="R53" i="10"/>
  <c r="I54" i="10"/>
  <c r="K54" i="10"/>
  <c r="L54" i="10"/>
  <c r="S54" i="10" s="1"/>
  <c r="R54" i="10"/>
  <c r="I55" i="10"/>
  <c r="K55" i="10"/>
  <c r="L55" i="10"/>
  <c r="S55" i="10" s="1"/>
  <c r="R55" i="10"/>
  <c r="I56" i="10"/>
  <c r="K56" i="10"/>
  <c r="L56" i="10"/>
  <c r="S56" i="10" s="1"/>
  <c r="R56" i="10"/>
  <c r="I57" i="10"/>
  <c r="K57" i="10"/>
  <c r="L57" i="10"/>
  <c r="S57" i="10" s="1"/>
  <c r="R57" i="10"/>
  <c r="I58" i="10"/>
  <c r="K58" i="10"/>
  <c r="L58" i="10"/>
  <c r="S58" i="10" s="1"/>
  <c r="R58" i="10"/>
  <c r="I59" i="10"/>
  <c r="K59" i="10"/>
  <c r="L59" i="10"/>
  <c r="S59" i="10" s="1"/>
  <c r="R59" i="10"/>
  <c r="I60" i="10"/>
  <c r="K60" i="10"/>
  <c r="L60" i="10"/>
  <c r="S60" i="10" s="1"/>
  <c r="R60" i="10"/>
  <c r="I61" i="10"/>
  <c r="K61" i="10"/>
  <c r="L61" i="10"/>
  <c r="S61" i="10" s="1"/>
  <c r="R61" i="10"/>
  <c r="I62" i="10"/>
  <c r="K62" i="10"/>
  <c r="L62" i="10"/>
  <c r="S62" i="10" s="1"/>
  <c r="R62" i="10"/>
  <c r="I63" i="10"/>
  <c r="K63" i="10"/>
  <c r="L63" i="10"/>
  <c r="S63" i="10" s="1"/>
  <c r="R63" i="10"/>
  <c r="I64" i="10"/>
  <c r="K64" i="10"/>
  <c r="L64" i="10"/>
  <c r="S64" i="10" s="1"/>
  <c r="R64" i="10"/>
  <c r="I65" i="10"/>
  <c r="K65" i="10"/>
  <c r="L65" i="10"/>
  <c r="S65" i="10" s="1"/>
  <c r="R65" i="10"/>
  <c r="I66" i="10"/>
  <c r="K66" i="10"/>
  <c r="L66" i="10"/>
  <c r="S66" i="10" s="1"/>
  <c r="R66" i="10"/>
  <c r="I67" i="10"/>
  <c r="K67" i="10"/>
  <c r="L67" i="10"/>
  <c r="S67" i="10" s="1"/>
  <c r="R67" i="10"/>
  <c r="I68" i="10"/>
  <c r="K68" i="10"/>
  <c r="L68" i="10"/>
  <c r="S68" i="10" s="1"/>
  <c r="R68" i="10"/>
  <c r="G70" i="10"/>
  <c r="H70" i="10"/>
  <c r="J70" i="10"/>
  <c r="M70" i="10"/>
  <c r="N70" i="10"/>
  <c r="O70" i="10"/>
  <c r="P70" i="10"/>
  <c r="Q70" i="10"/>
  <c r="T70" i="10"/>
  <c r="U70" i="10"/>
  <c r="V70" i="10"/>
  <c r="W70" i="10"/>
  <c r="X70" i="10"/>
  <c r="Y70" i="10"/>
  <c r="K127" i="14"/>
  <c r="S40" i="2"/>
  <c r="R40" i="2"/>
  <c r="K40" i="2"/>
  <c r="K419" i="14"/>
  <c r="K407" i="14"/>
  <c r="K403" i="14"/>
  <c r="K399" i="14"/>
  <c r="K375" i="14"/>
  <c r="K367" i="13"/>
  <c r="T7" i="13"/>
  <c r="T103" i="13"/>
  <c r="T263" i="13"/>
  <c r="T419" i="13"/>
  <c r="T515" i="13"/>
  <c r="T579" i="13"/>
  <c r="T611" i="13"/>
  <c r="T675" i="13"/>
  <c r="T739" i="13"/>
  <c r="T247" i="13"/>
  <c r="T335" i="13"/>
  <c r="K47" i="13"/>
  <c r="K275" i="13"/>
  <c r="K279" i="13"/>
  <c r="K459" i="13"/>
  <c r="K495" i="13"/>
  <c r="K775" i="13"/>
  <c r="K883" i="14"/>
  <c r="K871" i="14"/>
  <c r="K867" i="14"/>
  <c r="T867" i="13"/>
  <c r="K851" i="14"/>
  <c r="K847" i="14"/>
  <c r="T843" i="13"/>
  <c r="K835" i="14"/>
  <c r="T835" i="13"/>
  <c r="K823" i="14"/>
  <c r="K819" i="14"/>
  <c r="T811" i="13"/>
  <c r="K803" i="14"/>
  <c r="T803" i="13"/>
  <c r="K791" i="14"/>
  <c r="K787" i="14"/>
  <c r="K779" i="13"/>
  <c r="K771" i="14"/>
  <c r="K755" i="14"/>
  <c r="K751" i="14"/>
  <c r="K739" i="14"/>
  <c r="K723" i="14"/>
  <c r="K711" i="14"/>
  <c r="K711" i="13"/>
  <c r="K707" i="14"/>
  <c r="K695" i="14"/>
  <c r="K691" i="14"/>
  <c r="K687" i="14"/>
  <c r="K687" i="13"/>
  <c r="AD3" i="18"/>
  <c r="K683" i="14"/>
  <c r="K675" i="14"/>
  <c r="K663" i="14"/>
  <c r="K659" i="14"/>
  <c r="K655" i="14"/>
  <c r="K643" i="14"/>
  <c r="K631" i="14"/>
  <c r="K627" i="14"/>
  <c r="K619" i="14"/>
  <c r="K611" i="14"/>
  <c r="K607" i="14"/>
  <c r="K603" i="14"/>
  <c r="K599" i="14"/>
  <c r="K591" i="14"/>
  <c r="K579" i="14"/>
  <c r="K567" i="14"/>
  <c r="K563" i="14"/>
  <c r="K551" i="14"/>
  <c r="K547" i="14"/>
  <c r="K535" i="14"/>
  <c r="K531" i="14"/>
  <c r="K527" i="14"/>
  <c r="K523" i="14"/>
  <c r="K515" i="14"/>
  <c r="K503" i="14"/>
  <c r="K499" i="14"/>
  <c r="K495" i="14"/>
  <c r="R33" i="16"/>
  <c r="L33" i="16"/>
  <c r="S33" i="16" s="1"/>
  <c r="K33" i="16"/>
  <c r="I33" i="16"/>
  <c r="T547" i="13"/>
  <c r="K551" i="13"/>
  <c r="K519" i="13"/>
  <c r="K487" i="13"/>
  <c r="K483" i="14"/>
  <c r="K479" i="14"/>
  <c r="K471" i="14"/>
  <c r="K467" i="14"/>
  <c r="K451" i="14"/>
  <c r="K439" i="14"/>
  <c r="K435" i="14"/>
  <c r="T483" i="13"/>
  <c r="T451" i="13"/>
  <c r="Y56" i="17"/>
  <c r="X56" i="17"/>
  <c r="W56" i="17"/>
  <c r="V56" i="17"/>
  <c r="U56" i="17"/>
  <c r="T56" i="17"/>
  <c r="Q56" i="17"/>
  <c r="P56" i="17"/>
  <c r="O56" i="17"/>
  <c r="N56" i="17"/>
  <c r="M56" i="17"/>
  <c r="J56" i="17"/>
  <c r="H56" i="17"/>
  <c r="G56" i="17"/>
  <c r="R40" i="17"/>
  <c r="L40" i="17"/>
  <c r="S40" i="17" s="1"/>
  <c r="K40" i="17"/>
  <c r="I40" i="17"/>
  <c r="R41" i="17"/>
  <c r="L41" i="17"/>
  <c r="S41" i="17" s="1"/>
  <c r="K41" i="17"/>
  <c r="I41" i="17"/>
  <c r="R54" i="17"/>
  <c r="L54" i="17"/>
  <c r="S54" i="17" s="1"/>
  <c r="K54" i="17"/>
  <c r="I54" i="17"/>
  <c r="R53" i="17"/>
  <c r="L53" i="17"/>
  <c r="S53" i="17" s="1"/>
  <c r="K53" i="17"/>
  <c r="I53" i="17"/>
  <c r="R38" i="17"/>
  <c r="L38" i="17"/>
  <c r="S38" i="17" s="1"/>
  <c r="K38" i="17"/>
  <c r="I38" i="17"/>
  <c r="R39" i="17"/>
  <c r="L39" i="17"/>
  <c r="S39" i="17" s="1"/>
  <c r="K39" i="17"/>
  <c r="I39" i="17"/>
  <c r="R52" i="17"/>
  <c r="L52" i="17"/>
  <c r="S52" i="17" s="1"/>
  <c r="K52" i="17"/>
  <c r="I52" i="17"/>
  <c r="R51" i="17"/>
  <c r="L51" i="17"/>
  <c r="S51" i="17" s="1"/>
  <c r="K51" i="17"/>
  <c r="I51" i="17"/>
  <c r="R50" i="17"/>
  <c r="L50" i="17"/>
  <c r="S50" i="17" s="1"/>
  <c r="K50" i="17"/>
  <c r="I50" i="17"/>
  <c r="R49" i="17"/>
  <c r="L49" i="17"/>
  <c r="S49" i="17" s="1"/>
  <c r="K49" i="17"/>
  <c r="I49" i="17"/>
  <c r="R48" i="17"/>
  <c r="L48" i="17"/>
  <c r="S48" i="17" s="1"/>
  <c r="K48" i="17"/>
  <c r="I48" i="17"/>
  <c r="R47" i="17"/>
  <c r="L47" i="17"/>
  <c r="S47" i="17" s="1"/>
  <c r="K47" i="17"/>
  <c r="I47" i="17"/>
  <c r="R34" i="17"/>
  <c r="L34" i="17"/>
  <c r="S34" i="17" s="1"/>
  <c r="K34" i="17"/>
  <c r="I34" i="17"/>
  <c r="R46" i="17"/>
  <c r="L46" i="17"/>
  <c r="S46" i="17" s="1"/>
  <c r="K46" i="17"/>
  <c r="I46" i="17"/>
  <c r="R45" i="17"/>
  <c r="L45" i="17"/>
  <c r="S45" i="17" s="1"/>
  <c r="K45" i="17"/>
  <c r="I45" i="17"/>
  <c r="R44" i="17"/>
  <c r="L44" i="17"/>
  <c r="S44" i="17" s="1"/>
  <c r="K44" i="17"/>
  <c r="I44" i="17"/>
  <c r="R43" i="17"/>
  <c r="L43" i="17"/>
  <c r="S43" i="17" s="1"/>
  <c r="K43" i="17"/>
  <c r="I43" i="17"/>
  <c r="R42" i="17"/>
  <c r="L42" i="17"/>
  <c r="S42" i="17" s="1"/>
  <c r="K42" i="17"/>
  <c r="I42" i="17"/>
  <c r="R37" i="17"/>
  <c r="L37" i="17"/>
  <c r="S37" i="17" s="1"/>
  <c r="K37" i="17"/>
  <c r="I37" i="17"/>
  <c r="R32" i="17"/>
  <c r="L32" i="17"/>
  <c r="S32" i="17" s="1"/>
  <c r="K32" i="17"/>
  <c r="I32" i="17"/>
  <c r="R36" i="17"/>
  <c r="L36" i="17"/>
  <c r="S36" i="17" s="1"/>
  <c r="K36" i="17"/>
  <c r="I36" i="17"/>
  <c r="R33" i="17"/>
  <c r="L33" i="17"/>
  <c r="S33" i="17" s="1"/>
  <c r="K33" i="17"/>
  <c r="I33" i="17"/>
  <c r="R35" i="17"/>
  <c r="L35" i="17"/>
  <c r="S35" i="17" s="1"/>
  <c r="K35" i="17"/>
  <c r="I35" i="17"/>
  <c r="W27" i="17"/>
  <c r="V27" i="17"/>
  <c r="U27" i="17"/>
  <c r="T27" i="17"/>
  <c r="Q27" i="17"/>
  <c r="P27" i="17"/>
  <c r="O27" i="17"/>
  <c r="N27" i="17"/>
  <c r="M27" i="17"/>
  <c r="J27" i="17"/>
  <c r="H27" i="17"/>
  <c r="G27" i="17"/>
  <c r="R11" i="17"/>
  <c r="L11" i="17"/>
  <c r="S11" i="17" s="1"/>
  <c r="K11" i="17"/>
  <c r="I11" i="17"/>
  <c r="R12" i="17"/>
  <c r="L12" i="17"/>
  <c r="S12" i="17" s="1"/>
  <c r="K12" i="17"/>
  <c r="I12" i="17"/>
  <c r="R25" i="17"/>
  <c r="L25" i="17"/>
  <c r="S25" i="17" s="1"/>
  <c r="K25" i="17"/>
  <c r="I25" i="17"/>
  <c r="R24" i="17"/>
  <c r="L24" i="17"/>
  <c r="S24" i="17" s="1"/>
  <c r="K24" i="17"/>
  <c r="I24" i="17"/>
  <c r="R9" i="17"/>
  <c r="L9" i="17"/>
  <c r="S9" i="17" s="1"/>
  <c r="K9" i="17"/>
  <c r="I9" i="17"/>
  <c r="R10" i="17"/>
  <c r="L10" i="17"/>
  <c r="S10" i="17" s="1"/>
  <c r="K10" i="17"/>
  <c r="I10" i="17"/>
  <c r="R23" i="17"/>
  <c r="L23" i="17"/>
  <c r="S23" i="17" s="1"/>
  <c r="K23" i="17"/>
  <c r="I23" i="17"/>
  <c r="R22" i="17"/>
  <c r="L22" i="17"/>
  <c r="S22" i="17" s="1"/>
  <c r="K22" i="17"/>
  <c r="I22" i="17"/>
  <c r="R21" i="17"/>
  <c r="L21" i="17"/>
  <c r="S21" i="17" s="1"/>
  <c r="K21" i="17"/>
  <c r="I21" i="17"/>
  <c r="R20" i="17"/>
  <c r="L20" i="17"/>
  <c r="S20" i="17" s="1"/>
  <c r="K20" i="17"/>
  <c r="I20" i="17"/>
  <c r="R19" i="17"/>
  <c r="L19" i="17"/>
  <c r="S19" i="17" s="1"/>
  <c r="K19" i="17"/>
  <c r="I19" i="17"/>
  <c r="R18" i="17"/>
  <c r="L18" i="17"/>
  <c r="S18" i="17" s="1"/>
  <c r="K18" i="17"/>
  <c r="I18" i="17"/>
  <c r="R5" i="17"/>
  <c r="L5" i="17"/>
  <c r="S5" i="17" s="1"/>
  <c r="K5" i="17"/>
  <c r="I5" i="17"/>
  <c r="R17" i="17"/>
  <c r="L17" i="17"/>
  <c r="S17" i="17" s="1"/>
  <c r="K17" i="17"/>
  <c r="I17" i="17"/>
  <c r="R16" i="17"/>
  <c r="L16" i="17"/>
  <c r="S16" i="17" s="1"/>
  <c r="K16" i="17"/>
  <c r="I16" i="17"/>
  <c r="R15" i="17"/>
  <c r="L15" i="17"/>
  <c r="S15" i="17" s="1"/>
  <c r="K15" i="17"/>
  <c r="I15" i="17"/>
  <c r="R14" i="17"/>
  <c r="L14" i="17"/>
  <c r="S14" i="17" s="1"/>
  <c r="K14" i="17"/>
  <c r="I14" i="17"/>
  <c r="R13" i="17"/>
  <c r="L13" i="17"/>
  <c r="S13" i="17" s="1"/>
  <c r="K13" i="17"/>
  <c r="I13" i="17"/>
  <c r="R8" i="17"/>
  <c r="L8" i="17"/>
  <c r="S8" i="17" s="1"/>
  <c r="K8" i="17"/>
  <c r="I8" i="17"/>
  <c r="R3" i="17"/>
  <c r="L3" i="17"/>
  <c r="S3" i="17" s="1"/>
  <c r="K3" i="17"/>
  <c r="I3" i="17"/>
  <c r="R7" i="17"/>
  <c r="L7" i="17"/>
  <c r="S7" i="17" s="1"/>
  <c r="K7" i="17"/>
  <c r="I7" i="17"/>
  <c r="R4" i="17"/>
  <c r="L4" i="17"/>
  <c r="S4" i="17" s="1"/>
  <c r="K4" i="17"/>
  <c r="I4" i="17"/>
  <c r="AA3" i="17"/>
  <c r="R6" i="17"/>
  <c r="L6" i="17"/>
  <c r="S6" i="17" s="1"/>
  <c r="K6" i="17"/>
  <c r="I6" i="17"/>
  <c r="R75" i="16"/>
  <c r="R55" i="16"/>
  <c r="R76" i="16"/>
  <c r="R77" i="16"/>
  <c r="R78" i="16"/>
  <c r="R58" i="16"/>
  <c r="X80" i="16"/>
  <c r="Q80" i="16"/>
  <c r="P80" i="16"/>
  <c r="L15" i="16"/>
  <c r="S15" i="16" s="1"/>
  <c r="L34" i="16"/>
  <c r="S34" i="16" s="1"/>
  <c r="L14" i="16"/>
  <c r="L35" i="16"/>
  <c r="S35" i="16" s="1"/>
  <c r="L36" i="16"/>
  <c r="S36" i="16" s="1"/>
  <c r="L37" i="16"/>
  <c r="S37" i="16" s="1"/>
  <c r="L17" i="16"/>
  <c r="S17" i="16" s="1"/>
  <c r="L45" i="16"/>
  <c r="S45" i="16" s="1"/>
  <c r="L72" i="16"/>
  <c r="S72" i="16" s="1"/>
  <c r="L73" i="16"/>
  <c r="S73" i="16" s="1"/>
  <c r="L49" i="16"/>
  <c r="S49" i="16" s="1"/>
  <c r="L74" i="16"/>
  <c r="S74" i="16" s="1"/>
  <c r="L57" i="16"/>
  <c r="S57" i="16" s="1"/>
  <c r="L56" i="16"/>
  <c r="S56" i="16" s="1"/>
  <c r="L75" i="16"/>
  <c r="S75" i="16" s="1"/>
  <c r="L55" i="16"/>
  <c r="S55" i="16" s="1"/>
  <c r="L76" i="16"/>
  <c r="S76" i="16" s="1"/>
  <c r="L77" i="16"/>
  <c r="S77" i="16" s="1"/>
  <c r="L78" i="16"/>
  <c r="S78" i="16" s="1"/>
  <c r="L58" i="16"/>
  <c r="S58" i="16" s="1"/>
  <c r="K75" i="16"/>
  <c r="K55" i="16"/>
  <c r="K76" i="16"/>
  <c r="K77" i="16"/>
  <c r="K78" i="16"/>
  <c r="K58" i="16"/>
  <c r="S14" i="16"/>
  <c r="R34" i="16"/>
  <c r="R14" i="16"/>
  <c r="R35" i="16"/>
  <c r="R36" i="16"/>
  <c r="R37" i="16"/>
  <c r="R17" i="16"/>
  <c r="K34" i="16"/>
  <c r="K14" i="16"/>
  <c r="K35" i="16"/>
  <c r="K36" i="16"/>
  <c r="K37" i="16"/>
  <c r="K17" i="16"/>
  <c r="H39" i="16"/>
  <c r="I17" i="16"/>
  <c r="G39" i="16"/>
  <c r="V80" i="16"/>
  <c r="N80" i="16"/>
  <c r="H80" i="16"/>
  <c r="I58" i="16"/>
  <c r="G80" i="16"/>
  <c r="I78" i="16"/>
  <c r="I37" i="16"/>
  <c r="I77" i="16"/>
  <c r="T39" i="16"/>
  <c r="O39" i="16"/>
  <c r="M39" i="16"/>
  <c r="I36" i="16"/>
  <c r="L9" i="16"/>
  <c r="S9" i="16" s="1"/>
  <c r="L10" i="16"/>
  <c r="S10" i="16" s="1"/>
  <c r="L20" i="16"/>
  <c r="S20" i="16" s="1"/>
  <c r="L21" i="16"/>
  <c r="S21" i="16" s="1"/>
  <c r="L22" i="16"/>
  <c r="S22" i="16" s="1"/>
  <c r="L23" i="16"/>
  <c r="S23" i="16" s="1"/>
  <c r="L5" i="16"/>
  <c r="S5" i="16" s="1"/>
  <c r="L24" i="16"/>
  <c r="S24" i="16" s="1"/>
  <c r="L6" i="16"/>
  <c r="S6" i="16" s="1"/>
  <c r="L25" i="16"/>
  <c r="S25" i="16" s="1"/>
  <c r="L26" i="16"/>
  <c r="S26" i="16" s="1"/>
  <c r="L27" i="16"/>
  <c r="S27" i="16" s="1"/>
  <c r="L11" i="16"/>
  <c r="S11" i="16" s="1"/>
  <c r="L28" i="16"/>
  <c r="S28" i="16" s="1"/>
  <c r="L12" i="16"/>
  <c r="S12" i="16" s="1"/>
  <c r="L29" i="16"/>
  <c r="S29" i="16" s="1"/>
  <c r="L30" i="16"/>
  <c r="S30" i="16" s="1"/>
  <c r="L4" i="16"/>
  <c r="S4" i="16" s="1"/>
  <c r="L31" i="16"/>
  <c r="S31" i="16" s="1"/>
  <c r="L32" i="16"/>
  <c r="S32" i="16" s="1"/>
  <c r="L8" i="16"/>
  <c r="S8" i="16" s="1"/>
  <c r="L16" i="16"/>
  <c r="S16" i="16" s="1"/>
  <c r="L3" i="16"/>
  <c r="S3" i="16" s="1"/>
  <c r="L7" i="16"/>
  <c r="S7" i="16" s="1"/>
  <c r="L18" i="16"/>
  <c r="S18" i="16" s="1"/>
  <c r="L19" i="16"/>
  <c r="S19" i="16" s="1"/>
  <c r="L13" i="16"/>
  <c r="S13" i="16" s="1"/>
  <c r="L48" i="16"/>
  <c r="S48" i="16" s="1"/>
  <c r="L59" i="16"/>
  <c r="S59" i="16" s="1"/>
  <c r="L60" i="16"/>
  <c r="S60" i="16" s="1"/>
  <c r="L54" i="16"/>
  <c r="S54" i="16" s="1"/>
  <c r="L50" i="16"/>
  <c r="S50" i="16" s="1"/>
  <c r="L51" i="16"/>
  <c r="S51" i="16" s="1"/>
  <c r="L61" i="16"/>
  <c r="S61" i="16" s="1"/>
  <c r="L62" i="16"/>
  <c r="S62" i="16" s="1"/>
  <c r="L63" i="16"/>
  <c r="S63" i="16" s="1"/>
  <c r="L64" i="16"/>
  <c r="S64" i="16" s="1"/>
  <c r="L46" i="16"/>
  <c r="S46" i="16" s="1"/>
  <c r="L65" i="16"/>
  <c r="S65" i="16" s="1"/>
  <c r="L47" i="16"/>
  <c r="S47" i="16" s="1"/>
  <c r="L66" i="16"/>
  <c r="S66" i="16" s="1"/>
  <c r="L67" i="16"/>
  <c r="S67" i="16" s="1"/>
  <c r="L68" i="16"/>
  <c r="S68" i="16" s="1"/>
  <c r="L52" i="16"/>
  <c r="S52" i="16" s="1"/>
  <c r="L69" i="16"/>
  <c r="S69" i="16" s="1"/>
  <c r="L53" i="16"/>
  <c r="S53" i="16" s="1"/>
  <c r="L70" i="16"/>
  <c r="S70" i="16" s="1"/>
  <c r="L71" i="16"/>
  <c r="S71" i="16" s="1"/>
  <c r="L44" i="16"/>
  <c r="S44" i="16" s="1"/>
  <c r="L10" i="10"/>
  <c r="S10" i="10" s="1"/>
  <c r="L9" i="10"/>
  <c r="S9" i="10" s="1"/>
  <c r="L13" i="10"/>
  <c r="S13" i="10" s="1"/>
  <c r="L4" i="10"/>
  <c r="S4" i="10" s="1"/>
  <c r="L12" i="10"/>
  <c r="S12" i="10" s="1"/>
  <c r="L15" i="10"/>
  <c r="S15" i="10" s="1"/>
  <c r="L25" i="10"/>
  <c r="S25" i="10" s="1"/>
  <c r="L26" i="10"/>
  <c r="S26" i="10" s="1"/>
  <c r="L17" i="10"/>
  <c r="S17" i="10" s="1"/>
  <c r="L14" i="10"/>
  <c r="S14" i="10" s="1"/>
  <c r="L27" i="10"/>
  <c r="S27" i="10" s="1"/>
  <c r="L7" i="10"/>
  <c r="S7" i="10" s="1"/>
  <c r="L8" i="10"/>
  <c r="S8" i="10" s="1"/>
  <c r="L24" i="10"/>
  <c r="S24" i="10" s="1"/>
  <c r="L16" i="10"/>
  <c r="S16" i="10" s="1"/>
  <c r="L23" i="10"/>
  <c r="S23" i="10" s="1"/>
  <c r="L21" i="10"/>
  <c r="S21" i="10" s="1"/>
  <c r="L28" i="10"/>
  <c r="S28" i="10" s="1"/>
  <c r="L5" i="10"/>
  <c r="S5" i="10" s="1"/>
  <c r="L19" i="10"/>
  <c r="S19" i="10" s="1"/>
  <c r="L29" i="10"/>
  <c r="S29" i="10" s="1"/>
  <c r="L22" i="10"/>
  <c r="S22" i="10" s="1"/>
  <c r="L30" i="10"/>
  <c r="S30" i="10" s="1"/>
  <c r="L20" i="10"/>
  <c r="S20" i="10" s="1"/>
  <c r="L11" i="10"/>
  <c r="S11" i="10" s="1"/>
  <c r="L31" i="10"/>
  <c r="S31" i="10" s="1"/>
  <c r="L18" i="10"/>
  <c r="S18" i="10" s="1"/>
  <c r="L6" i="10"/>
  <c r="S6" i="10" s="1"/>
  <c r="L32" i="10"/>
  <c r="S32" i="10" s="1"/>
  <c r="L3" i="10"/>
  <c r="S3" i="10" s="1"/>
  <c r="AB3" i="10"/>
  <c r="O34" i="10"/>
  <c r="K9" i="9"/>
  <c r="I3" i="9"/>
  <c r="O57" i="9"/>
  <c r="O28" i="9"/>
  <c r="L34" i="9"/>
  <c r="S34" i="9" s="1"/>
  <c r="L41" i="9"/>
  <c r="S41" i="9" s="1"/>
  <c r="L42" i="9"/>
  <c r="S42" i="9" s="1"/>
  <c r="L43" i="9"/>
  <c r="S43" i="9" s="1"/>
  <c r="L44" i="9"/>
  <c r="S44" i="9" s="1"/>
  <c r="L45" i="9"/>
  <c r="S45" i="9" s="1"/>
  <c r="L37" i="9"/>
  <c r="S37" i="9" s="1"/>
  <c r="L40" i="9"/>
  <c r="S40" i="9" s="1"/>
  <c r="L46" i="9"/>
  <c r="S46" i="9" s="1"/>
  <c r="L47" i="9"/>
  <c r="S47" i="9" s="1"/>
  <c r="L38" i="9"/>
  <c r="S38" i="9" s="1"/>
  <c r="L48" i="9"/>
  <c r="S48" i="9" s="1"/>
  <c r="L36" i="9"/>
  <c r="S36" i="9" s="1"/>
  <c r="L35" i="9"/>
  <c r="S35" i="9" s="1"/>
  <c r="L33" i="9"/>
  <c r="S33" i="9" s="1"/>
  <c r="L49" i="9"/>
  <c r="S49" i="9" s="1"/>
  <c r="L50" i="9"/>
  <c r="S50" i="9" s="1"/>
  <c r="L51" i="9"/>
  <c r="S51" i="9" s="1"/>
  <c r="L52" i="9"/>
  <c r="S52" i="9" s="1"/>
  <c r="L53" i="9"/>
  <c r="S53" i="9" s="1"/>
  <c r="L54" i="9"/>
  <c r="S54" i="9" s="1"/>
  <c r="L39" i="9"/>
  <c r="S39" i="9" s="1"/>
  <c r="L55" i="9"/>
  <c r="S55" i="9" s="1"/>
  <c r="L32" i="9"/>
  <c r="S32" i="9" s="1"/>
  <c r="L5" i="9"/>
  <c r="S5" i="9" s="1"/>
  <c r="L12" i="9"/>
  <c r="S12" i="9" s="1"/>
  <c r="L13" i="9"/>
  <c r="S13" i="9" s="1"/>
  <c r="L14" i="9"/>
  <c r="S14" i="9" s="1"/>
  <c r="L15" i="9"/>
  <c r="S15" i="9" s="1"/>
  <c r="L16" i="9"/>
  <c r="S16" i="9" s="1"/>
  <c r="L8" i="9"/>
  <c r="S8" i="9" s="1"/>
  <c r="L11" i="9"/>
  <c r="S11" i="9" s="1"/>
  <c r="L17" i="9"/>
  <c r="S17" i="9" s="1"/>
  <c r="L18" i="9"/>
  <c r="S18" i="9" s="1"/>
  <c r="L9" i="9"/>
  <c r="S9" i="9" s="1"/>
  <c r="L19" i="9"/>
  <c r="S19" i="9" s="1"/>
  <c r="L7" i="9"/>
  <c r="S7" i="9" s="1"/>
  <c r="L6" i="9"/>
  <c r="S6" i="9" s="1"/>
  <c r="L4" i="9"/>
  <c r="S4" i="9" s="1"/>
  <c r="L20" i="9"/>
  <c r="S20" i="9" s="1"/>
  <c r="L21" i="9"/>
  <c r="S21" i="9" s="1"/>
  <c r="L22" i="9"/>
  <c r="S22" i="9" s="1"/>
  <c r="L23" i="9"/>
  <c r="S23" i="9" s="1"/>
  <c r="L24" i="9"/>
  <c r="S24" i="9" s="1"/>
  <c r="L25" i="9"/>
  <c r="S25" i="9" s="1"/>
  <c r="L10" i="9"/>
  <c r="S10" i="9" s="1"/>
  <c r="L26" i="9"/>
  <c r="S26" i="9" s="1"/>
  <c r="L3" i="9"/>
  <c r="S3" i="9" s="1"/>
  <c r="AB3" i="9"/>
  <c r="O70" i="3"/>
  <c r="O88" i="2"/>
  <c r="O43" i="2"/>
  <c r="L31" i="15"/>
  <c r="S31" i="15" s="1"/>
  <c r="L43" i="15"/>
  <c r="S43" i="15" s="1"/>
  <c r="L35" i="15"/>
  <c r="S35" i="15" s="1"/>
  <c r="L38" i="15"/>
  <c r="S38" i="15" s="1"/>
  <c r="L36" i="15"/>
  <c r="S36" i="15" s="1"/>
  <c r="L34" i="15"/>
  <c r="S34" i="15" s="1"/>
  <c r="L41" i="15"/>
  <c r="S41" i="15" s="1"/>
  <c r="L47" i="15"/>
  <c r="S47" i="15" s="1"/>
  <c r="L44" i="15"/>
  <c r="S44" i="15" s="1"/>
  <c r="L45" i="15"/>
  <c r="S45" i="15" s="1"/>
  <c r="L48" i="15"/>
  <c r="S48" i="15" s="1"/>
  <c r="L46" i="15"/>
  <c r="S46" i="15" s="1"/>
  <c r="L42" i="15"/>
  <c r="S42" i="15" s="1"/>
  <c r="L49" i="15"/>
  <c r="S49" i="15" s="1"/>
  <c r="L37" i="15"/>
  <c r="S37" i="15" s="1"/>
  <c r="L50" i="15"/>
  <c r="S50" i="15" s="1"/>
  <c r="L40" i="15"/>
  <c r="S40" i="15" s="1"/>
  <c r="L32" i="15"/>
  <c r="S32" i="15" s="1"/>
  <c r="L39" i="15"/>
  <c r="S39" i="15" s="1"/>
  <c r="L33" i="15"/>
  <c r="S33" i="15" s="1"/>
  <c r="Y80" i="16"/>
  <c r="W80" i="16"/>
  <c r="U80" i="16"/>
  <c r="T80" i="16"/>
  <c r="O80" i="16"/>
  <c r="M80" i="16"/>
  <c r="J80" i="16"/>
  <c r="I76" i="16"/>
  <c r="I55" i="16"/>
  <c r="I75" i="16"/>
  <c r="R56" i="16"/>
  <c r="K56" i="16"/>
  <c r="I56" i="16"/>
  <c r="R57" i="16"/>
  <c r="K57" i="16"/>
  <c r="I57" i="16"/>
  <c r="R74" i="16"/>
  <c r="K74" i="16"/>
  <c r="I74" i="16"/>
  <c r="R49" i="16"/>
  <c r="K49" i="16"/>
  <c r="I49" i="16"/>
  <c r="R73" i="16"/>
  <c r="K73" i="16"/>
  <c r="I73" i="16"/>
  <c r="R72" i="16"/>
  <c r="K72" i="16"/>
  <c r="I72" i="16"/>
  <c r="R45" i="16"/>
  <c r="K45" i="16"/>
  <c r="I45" i="16"/>
  <c r="R71" i="16"/>
  <c r="K71" i="16"/>
  <c r="I71" i="16"/>
  <c r="R70" i="16"/>
  <c r="K70" i="16"/>
  <c r="I70" i="16"/>
  <c r="R53" i="16"/>
  <c r="K53" i="16"/>
  <c r="I53" i="16"/>
  <c r="R69" i="16"/>
  <c r="K69" i="16"/>
  <c r="I69" i="16"/>
  <c r="R52" i="16"/>
  <c r="K52" i="16"/>
  <c r="I52" i="16"/>
  <c r="R68" i="16"/>
  <c r="K68" i="16"/>
  <c r="I68" i="16"/>
  <c r="R67" i="16"/>
  <c r="K67" i="16"/>
  <c r="I67" i="16"/>
  <c r="R66" i="16"/>
  <c r="K66" i="16"/>
  <c r="I66" i="16"/>
  <c r="R47" i="16"/>
  <c r="K47" i="16"/>
  <c r="I47" i="16"/>
  <c r="R65" i="16"/>
  <c r="K65" i="16"/>
  <c r="I65" i="16"/>
  <c r="R46" i="16"/>
  <c r="K46" i="16"/>
  <c r="I46" i="16"/>
  <c r="R64" i="16"/>
  <c r="K64" i="16"/>
  <c r="I64" i="16"/>
  <c r="R63" i="16"/>
  <c r="K63" i="16"/>
  <c r="I63" i="16"/>
  <c r="R62" i="16"/>
  <c r="K62" i="16"/>
  <c r="I62" i="16"/>
  <c r="R61" i="16"/>
  <c r="K61" i="16"/>
  <c r="I61" i="16"/>
  <c r="R51" i="16"/>
  <c r="K51" i="16"/>
  <c r="I51" i="16"/>
  <c r="R50" i="16"/>
  <c r="K50" i="16"/>
  <c r="I50" i="16"/>
  <c r="R54" i="16"/>
  <c r="K54" i="16"/>
  <c r="I54" i="16"/>
  <c r="R60" i="16"/>
  <c r="K60" i="16"/>
  <c r="I60" i="16"/>
  <c r="R59" i="16"/>
  <c r="K59" i="16"/>
  <c r="I59" i="16"/>
  <c r="R48" i="16"/>
  <c r="K48" i="16"/>
  <c r="I48" i="16"/>
  <c r="R44" i="16"/>
  <c r="K44" i="16"/>
  <c r="I44" i="16"/>
  <c r="W39" i="16"/>
  <c r="V39" i="16"/>
  <c r="U39" i="16"/>
  <c r="Q39" i="16"/>
  <c r="P39" i="16"/>
  <c r="N39" i="16"/>
  <c r="J39" i="16"/>
  <c r="I35" i="16"/>
  <c r="I14" i="16"/>
  <c r="I34" i="16"/>
  <c r="R15" i="16"/>
  <c r="K15" i="16"/>
  <c r="I15" i="16"/>
  <c r="R16" i="16"/>
  <c r="K16" i="16"/>
  <c r="I16" i="16"/>
  <c r="R8" i="16"/>
  <c r="K8" i="16"/>
  <c r="I8" i="16"/>
  <c r="R32" i="16"/>
  <c r="K32" i="16"/>
  <c r="I32" i="16"/>
  <c r="R31" i="16"/>
  <c r="K31" i="16"/>
  <c r="I31" i="16"/>
  <c r="R4" i="16"/>
  <c r="K4" i="16"/>
  <c r="I4" i="16"/>
  <c r="R30" i="16"/>
  <c r="K30" i="16"/>
  <c r="I30" i="16"/>
  <c r="R29" i="16"/>
  <c r="K29" i="16"/>
  <c r="I29" i="16"/>
  <c r="R12" i="16"/>
  <c r="K12" i="16"/>
  <c r="I12" i="16"/>
  <c r="R28" i="16"/>
  <c r="K28" i="16"/>
  <c r="I28" i="16"/>
  <c r="R11" i="16"/>
  <c r="K11" i="16"/>
  <c r="I11" i="16"/>
  <c r="R27" i="16"/>
  <c r="K27" i="16"/>
  <c r="I27" i="16"/>
  <c r="R26" i="16"/>
  <c r="K26" i="16"/>
  <c r="I26" i="16"/>
  <c r="R25" i="16"/>
  <c r="K25" i="16"/>
  <c r="I25" i="16"/>
  <c r="R6" i="16"/>
  <c r="K6" i="16"/>
  <c r="I6" i="16"/>
  <c r="R24" i="16"/>
  <c r="K24" i="16"/>
  <c r="I24" i="16"/>
  <c r="R5" i="16"/>
  <c r="K5" i="16"/>
  <c r="I5" i="16"/>
  <c r="R23" i="16"/>
  <c r="K23" i="16"/>
  <c r="I23" i="16"/>
  <c r="R22" i="16"/>
  <c r="K22" i="16"/>
  <c r="I22" i="16"/>
  <c r="R21" i="16"/>
  <c r="K21" i="16"/>
  <c r="I21" i="16"/>
  <c r="R20" i="16"/>
  <c r="K20" i="16"/>
  <c r="I20" i="16"/>
  <c r="R10" i="16"/>
  <c r="K10" i="16"/>
  <c r="I10" i="16"/>
  <c r="R9" i="16"/>
  <c r="K9" i="16"/>
  <c r="I9" i="16"/>
  <c r="R13" i="16"/>
  <c r="K13" i="16"/>
  <c r="I13" i="16"/>
  <c r="R19" i="16"/>
  <c r="K19" i="16"/>
  <c r="I19" i="16"/>
  <c r="R18" i="16"/>
  <c r="K18" i="16"/>
  <c r="I18" i="16"/>
  <c r="R7" i="16"/>
  <c r="K7" i="16"/>
  <c r="I7" i="16"/>
  <c r="AA3" i="16"/>
  <c r="R3" i="16"/>
  <c r="K3" i="16"/>
  <c r="I3" i="16"/>
  <c r="K371" i="14"/>
  <c r="K367" i="14"/>
  <c r="K335" i="14"/>
  <c r="K327" i="14"/>
  <c r="K283" i="14"/>
  <c r="K311" i="14"/>
  <c r="K307" i="14"/>
  <c r="K331" i="14"/>
  <c r="K315" i="14"/>
  <c r="K323" i="14"/>
  <c r="K295" i="14"/>
  <c r="K279" i="14"/>
  <c r="K275" i="14"/>
  <c r="K303" i="14"/>
  <c r="K267" i="14"/>
  <c r="K251" i="14"/>
  <c r="K263" i="14"/>
  <c r="K199" i="14"/>
  <c r="K215" i="14"/>
  <c r="K231" i="14"/>
  <c r="K247" i="14"/>
  <c r="K243" i="14"/>
  <c r="K203" i="14"/>
  <c r="K211" i="14"/>
  <c r="K219" i="14"/>
  <c r="K223" i="14"/>
  <c r="K55" i="14"/>
  <c r="K395" i="13"/>
  <c r="T391" i="13"/>
  <c r="I3" i="15"/>
  <c r="K3" i="15"/>
  <c r="L3" i="15"/>
  <c r="S3" i="15" s="1"/>
  <c r="R3" i="15"/>
  <c r="AA3" i="15"/>
  <c r="I4" i="15"/>
  <c r="K4" i="15"/>
  <c r="L4" i="15"/>
  <c r="S4" i="15" s="1"/>
  <c r="R4" i="15"/>
  <c r="I16" i="15"/>
  <c r="K16" i="15"/>
  <c r="L16" i="15"/>
  <c r="S16" i="15" s="1"/>
  <c r="R16" i="15"/>
  <c r="I8" i="15"/>
  <c r="K8" i="15"/>
  <c r="L8" i="15"/>
  <c r="S8" i="15" s="1"/>
  <c r="R8" i="15"/>
  <c r="I11" i="15"/>
  <c r="K11" i="15"/>
  <c r="L11" i="15"/>
  <c r="S11" i="15" s="1"/>
  <c r="R11" i="15"/>
  <c r="I9" i="15"/>
  <c r="K9" i="15"/>
  <c r="L9" i="15"/>
  <c r="S9" i="15" s="1"/>
  <c r="R9" i="15"/>
  <c r="I14" i="15"/>
  <c r="K14" i="15"/>
  <c r="L14" i="15"/>
  <c r="S14" i="15" s="1"/>
  <c r="R14" i="15"/>
  <c r="I20" i="15"/>
  <c r="K20" i="15"/>
  <c r="L20" i="15"/>
  <c r="S20" i="15" s="1"/>
  <c r="R20" i="15"/>
  <c r="I17" i="15"/>
  <c r="K17" i="15"/>
  <c r="L17" i="15"/>
  <c r="S17" i="15" s="1"/>
  <c r="R17" i="15"/>
  <c r="I18" i="15"/>
  <c r="K18" i="15"/>
  <c r="L18" i="15"/>
  <c r="S18" i="15" s="1"/>
  <c r="R18" i="15"/>
  <c r="I21" i="15"/>
  <c r="K21" i="15"/>
  <c r="L21" i="15"/>
  <c r="S21" i="15" s="1"/>
  <c r="R21" i="15"/>
  <c r="I19" i="15"/>
  <c r="K19" i="15"/>
  <c r="L19" i="15"/>
  <c r="S19" i="15" s="1"/>
  <c r="R19" i="15"/>
  <c r="I15" i="15"/>
  <c r="K15" i="15"/>
  <c r="L15" i="15"/>
  <c r="S15" i="15" s="1"/>
  <c r="R15" i="15"/>
  <c r="I22" i="15"/>
  <c r="K22" i="15"/>
  <c r="L22" i="15"/>
  <c r="S22" i="15" s="1"/>
  <c r="R22" i="15"/>
  <c r="I10" i="15"/>
  <c r="K10" i="15"/>
  <c r="L10" i="15"/>
  <c r="S10" i="15" s="1"/>
  <c r="R10" i="15"/>
  <c r="I23" i="15"/>
  <c r="K23" i="15"/>
  <c r="L23" i="15"/>
  <c r="S23" i="15" s="1"/>
  <c r="R23" i="15"/>
  <c r="I13" i="15"/>
  <c r="K13" i="15"/>
  <c r="L13" i="15"/>
  <c r="S13" i="15" s="1"/>
  <c r="R13" i="15"/>
  <c r="I5" i="15"/>
  <c r="K5" i="15"/>
  <c r="L5" i="15"/>
  <c r="S5" i="15" s="1"/>
  <c r="R5" i="15"/>
  <c r="I12" i="15"/>
  <c r="K12" i="15"/>
  <c r="L12" i="15"/>
  <c r="S12" i="15" s="1"/>
  <c r="R12" i="15"/>
  <c r="I6" i="15"/>
  <c r="K6" i="15"/>
  <c r="L6" i="15"/>
  <c r="S6" i="15" s="1"/>
  <c r="R6" i="15"/>
  <c r="O25" i="15"/>
  <c r="L30" i="15"/>
  <c r="S30" i="15" s="1"/>
  <c r="Y52" i="15"/>
  <c r="X52" i="15"/>
  <c r="W52" i="15"/>
  <c r="V52" i="15"/>
  <c r="U52" i="15"/>
  <c r="T52" i="15"/>
  <c r="Q52" i="15"/>
  <c r="P52" i="15"/>
  <c r="O52" i="15"/>
  <c r="N52" i="15"/>
  <c r="M52" i="15"/>
  <c r="J52" i="15"/>
  <c r="H52" i="15"/>
  <c r="G52" i="15"/>
  <c r="R33" i="15"/>
  <c r="K33" i="15"/>
  <c r="I33" i="15"/>
  <c r="R39" i="15"/>
  <c r="K39" i="15"/>
  <c r="I39" i="15"/>
  <c r="R32" i="15"/>
  <c r="K32" i="15"/>
  <c r="I32" i="15"/>
  <c r="R40" i="15"/>
  <c r="K40" i="15"/>
  <c r="I40" i="15"/>
  <c r="R50" i="15"/>
  <c r="K50" i="15"/>
  <c r="I50" i="15"/>
  <c r="R37" i="15"/>
  <c r="K37" i="15"/>
  <c r="I37" i="15"/>
  <c r="R49" i="15"/>
  <c r="K49" i="15"/>
  <c r="I49" i="15"/>
  <c r="R42" i="15"/>
  <c r="K42" i="15"/>
  <c r="I42" i="15"/>
  <c r="R46" i="15"/>
  <c r="K46" i="15"/>
  <c r="I46" i="15"/>
  <c r="R48" i="15"/>
  <c r="K48" i="15"/>
  <c r="I48" i="15"/>
  <c r="R45" i="15"/>
  <c r="K45" i="15"/>
  <c r="I45" i="15"/>
  <c r="R44" i="15"/>
  <c r="K44" i="15"/>
  <c r="I44" i="15"/>
  <c r="R47" i="15"/>
  <c r="K47" i="15"/>
  <c r="I47" i="15"/>
  <c r="R41" i="15"/>
  <c r="K41" i="15"/>
  <c r="I41" i="15"/>
  <c r="R34" i="15"/>
  <c r="K34" i="15"/>
  <c r="I34" i="15"/>
  <c r="R36" i="15"/>
  <c r="K36" i="15"/>
  <c r="I36" i="15"/>
  <c r="R38" i="15"/>
  <c r="K38" i="15"/>
  <c r="I38" i="15"/>
  <c r="R35" i="15"/>
  <c r="K35" i="15"/>
  <c r="I35" i="15"/>
  <c r="R43" i="15"/>
  <c r="K43" i="15"/>
  <c r="I43" i="15"/>
  <c r="R31" i="15"/>
  <c r="K31" i="15"/>
  <c r="I31" i="15"/>
  <c r="R30" i="15"/>
  <c r="K30" i="15"/>
  <c r="I30" i="15"/>
  <c r="W25" i="15"/>
  <c r="V25" i="15"/>
  <c r="U25" i="15"/>
  <c r="T25" i="15"/>
  <c r="Q25" i="15"/>
  <c r="P25" i="15"/>
  <c r="N25" i="15"/>
  <c r="M25" i="15"/>
  <c r="J25" i="15"/>
  <c r="H25" i="15"/>
  <c r="G25" i="15"/>
  <c r="O68" i="8"/>
  <c r="O33" i="8"/>
  <c r="L43" i="8"/>
  <c r="S43" i="8" s="1"/>
  <c r="L55" i="8"/>
  <c r="S55" i="8" s="1"/>
  <c r="L56" i="8"/>
  <c r="S56" i="8" s="1"/>
  <c r="L57" i="8"/>
  <c r="S57" i="8" s="1"/>
  <c r="L40" i="8"/>
  <c r="S40" i="8" s="1"/>
  <c r="L46" i="8"/>
  <c r="S46" i="8" s="1"/>
  <c r="L39" i="8"/>
  <c r="S39" i="8" s="1"/>
  <c r="L53" i="8"/>
  <c r="S53" i="8" s="1"/>
  <c r="L49" i="8"/>
  <c r="S49" i="8" s="1"/>
  <c r="L47" i="8"/>
  <c r="S47" i="8" s="1"/>
  <c r="L41" i="8"/>
  <c r="S41" i="8" s="1"/>
  <c r="L42" i="8"/>
  <c r="S42" i="8" s="1"/>
  <c r="L52" i="8"/>
  <c r="S52" i="8" s="1"/>
  <c r="L44" i="8"/>
  <c r="S44" i="8" s="1"/>
  <c r="L58" i="8"/>
  <c r="S58" i="8" s="1"/>
  <c r="L45" i="8"/>
  <c r="S45" i="8" s="1"/>
  <c r="L59" i="8"/>
  <c r="S59" i="8" s="1"/>
  <c r="L60" i="8"/>
  <c r="S60" i="8" s="1"/>
  <c r="L61" i="8"/>
  <c r="S61" i="8" s="1"/>
  <c r="L62" i="8"/>
  <c r="S62" i="8" s="1"/>
  <c r="L63" i="8"/>
  <c r="S63" i="8" s="1"/>
  <c r="L64" i="8"/>
  <c r="S64" i="8" s="1"/>
  <c r="L54" i="8"/>
  <c r="S54" i="8" s="1"/>
  <c r="L51" i="8"/>
  <c r="S51" i="8" s="1"/>
  <c r="L50" i="8"/>
  <c r="S50" i="8" s="1"/>
  <c r="L65" i="8"/>
  <c r="S65" i="8" s="1"/>
  <c r="L66" i="8"/>
  <c r="L48" i="8"/>
  <c r="S48" i="8" s="1"/>
  <c r="L38" i="8"/>
  <c r="S38" i="8" s="1"/>
  <c r="L8" i="8"/>
  <c r="S8" i="8" s="1"/>
  <c r="L20" i="8"/>
  <c r="S20" i="8" s="1"/>
  <c r="L21" i="8"/>
  <c r="S21" i="8" s="1"/>
  <c r="L22" i="8"/>
  <c r="S22" i="8" s="1"/>
  <c r="L5" i="8"/>
  <c r="S5" i="8" s="1"/>
  <c r="L11" i="8"/>
  <c r="S11" i="8" s="1"/>
  <c r="L4" i="8"/>
  <c r="S4" i="8" s="1"/>
  <c r="L18" i="8"/>
  <c r="S18" i="8" s="1"/>
  <c r="L14" i="8"/>
  <c r="S14" i="8" s="1"/>
  <c r="L12" i="8"/>
  <c r="S12" i="8" s="1"/>
  <c r="L6" i="8"/>
  <c r="S6" i="8" s="1"/>
  <c r="L7" i="8"/>
  <c r="S7" i="8" s="1"/>
  <c r="L17" i="8"/>
  <c r="S17" i="8" s="1"/>
  <c r="L9" i="8"/>
  <c r="S9" i="8" s="1"/>
  <c r="L23" i="8"/>
  <c r="S23" i="8" s="1"/>
  <c r="L10" i="8"/>
  <c r="S10" i="8" s="1"/>
  <c r="L24" i="8"/>
  <c r="S24" i="8" s="1"/>
  <c r="L25" i="8"/>
  <c r="S25" i="8" s="1"/>
  <c r="L26" i="8"/>
  <c r="S26" i="8" s="1"/>
  <c r="L27" i="8"/>
  <c r="S27" i="8" s="1"/>
  <c r="L28" i="8"/>
  <c r="S28" i="8" s="1"/>
  <c r="L29" i="8"/>
  <c r="S29" i="8" s="1"/>
  <c r="L19" i="8"/>
  <c r="S19" i="8" s="1"/>
  <c r="L16" i="8"/>
  <c r="S16" i="8" s="1"/>
  <c r="L15" i="8"/>
  <c r="S15" i="8" s="1"/>
  <c r="L30" i="8"/>
  <c r="S30" i="8" s="1"/>
  <c r="L31" i="8"/>
  <c r="S31" i="8" s="1"/>
  <c r="L13" i="8"/>
  <c r="S13" i="8" s="1"/>
  <c r="L3" i="8"/>
  <c r="S3" i="8" s="1"/>
  <c r="AA3" i="8"/>
  <c r="O74" i="7"/>
  <c r="N36" i="7"/>
  <c r="O36" i="7"/>
  <c r="H74" i="7"/>
  <c r="L50" i="7"/>
  <c r="L47" i="7"/>
  <c r="L42" i="7"/>
  <c r="L62" i="7"/>
  <c r="L44" i="7"/>
  <c r="L63" i="7"/>
  <c r="L64" i="7"/>
  <c r="L60" i="7"/>
  <c r="L55" i="7"/>
  <c r="L43" i="7"/>
  <c r="L65" i="7"/>
  <c r="L66" i="7"/>
  <c r="L67" i="7"/>
  <c r="L68" i="7"/>
  <c r="L61" i="7"/>
  <c r="L46" i="7"/>
  <c r="L54" i="7"/>
  <c r="L53" i="7"/>
  <c r="L57" i="7"/>
  <c r="L56" i="7"/>
  <c r="L52" i="7"/>
  <c r="L49" i="7"/>
  <c r="L59" i="7"/>
  <c r="L69" i="7"/>
  <c r="L51" i="7"/>
  <c r="L45" i="7"/>
  <c r="L70" i="7"/>
  <c r="L71" i="7"/>
  <c r="L58" i="7"/>
  <c r="L48" i="7"/>
  <c r="L41" i="7"/>
  <c r="L12" i="7"/>
  <c r="L9" i="7"/>
  <c r="L4" i="7"/>
  <c r="L24" i="7"/>
  <c r="L6" i="7"/>
  <c r="L25" i="7"/>
  <c r="L26" i="7"/>
  <c r="L22" i="7"/>
  <c r="L17" i="7"/>
  <c r="L5" i="7"/>
  <c r="L27" i="7"/>
  <c r="L28" i="7"/>
  <c r="L29" i="7"/>
  <c r="L30" i="7"/>
  <c r="L23" i="7"/>
  <c r="L8" i="7"/>
  <c r="L16" i="7"/>
  <c r="L15" i="7"/>
  <c r="L19" i="7"/>
  <c r="L18" i="7"/>
  <c r="L14" i="7"/>
  <c r="L11" i="7"/>
  <c r="L21" i="7"/>
  <c r="L31" i="7"/>
  <c r="L13" i="7"/>
  <c r="L7" i="7"/>
  <c r="L32" i="7"/>
  <c r="L33" i="7"/>
  <c r="L20" i="7"/>
  <c r="L10" i="7"/>
  <c r="L3" i="7"/>
  <c r="K15" i="7"/>
  <c r="AA3" i="7"/>
  <c r="AA3" i="6"/>
  <c r="AB3" i="5"/>
  <c r="AB3" i="4"/>
  <c r="AA3" i="3"/>
  <c r="AA3" i="2"/>
  <c r="AA3" i="1"/>
  <c r="Y88" i="2"/>
  <c r="X88" i="2"/>
  <c r="W88" i="2"/>
  <c r="K19" i="14"/>
  <c r="K7" i="14"/>
  <c r="K15" i="14"/>
  <c r="K51" i="14"/>
  <c r="K11" i="14"/>
  <c r="K23" i="14"/>
  <c r="K27" i="14"/>
  <c r="K43" i="14"/>
  <c r="K47" i="14"/>
  <c r="K31" i="14"/>
  <c r="K59" i="14"/>
  <c r="K63" i="14"/>
  <c r="K71" i="14"/>
  <c r="K75" i="14"/>
  <c r="K83" i="14"/>
  <c r="K87" i="14"/>
  <c r="K91" i="14"/>
  <c r="K103" i="14"/>
  <c r="K107" i="14"/>
  <c r="K143" i="14"/>
  <c r="K115" i="14"/>
  <c r="K119" i="14"/>
  <c r="K123" i="14"/>
  <c r="K151" i="14"/>
  <c r="K159" i="14"/>
  <c r="K155" i="14"/>
  <c r="K339" i="14"/>
  <c r="K343" i="14"/>
  <c r="K355" i="14"/>
  <c r="K39" i="14"/>
  <c r="K147" i="14"/>
  <c r="K135" i="14"/>
  <c r="K171" i="14"/>
  <c r="K139" i="14"/>
  <c r="K179" i="14"/>
  <c r="K187" i="14"/>
  <c r="K167" i="14"/>
  <c r="T315" i="13"/>
  <c r="K7" i="13"/>
  <c r="K11" i="13"/>
  <c r="K15" i="13"/>
  <c r="K19" i="13"/>
  <c r="K39" i="13"/>
  <c r="K143" i="13"/>
  <c r="K147" i="13"/>
  <c r="K151" i="13"/>
  <c r="K207" i="13"/>
  <c r="K211" i="13"/>
  <c r="K263" i="13"/>
  <c r="K271" i="13"/>
  <c r="K335" i="13"/>
  <c r="T39" i="13"/>
  <c r="I43" i="1"/>
  <c r="K43" i="1"/>
  <c r="L43" i="1"/>
  <c r="S43" i="1" s="1"/>
  <c r="R43" i="1"/>
  <c r="U36" i="1"/>
  <c r="V36" i="1"/>
  <c r="W36" i="1"/>
  <c r="T36" i="1"/>
  <c r="N36" i="1"/>
  <c r="O36" i="1"/>
  <c r="P36" i="1"/>
  <c r="Q36" i="1"/>
  <c r="M36" i="1"/>
  <c r="L4" i="1"/>
  <c r="S4" i="1" s="1"/>
  <c r="L5" i="1"/>
  <c r="S5" i="1" s="1"/>
  <c r="L6" i="1"/>
  <c r="S6" i="1" s="1"/>
  <c r="L7" i="1"/>
  <c r="S7" i="1" s="1"/>
  <c r="L8" i="1"/>
  <c r="S8" i="1" s="1"/>
  <c r="L9" i="1"/>
  <c r="S9" i="1" s="1"/>
  <c r="L10" i="1"/>
  <c r="S10" i="1" s="1"/>
  <c r="L11" i="1"/>
  <c r="S11" i="1" s="1"/>
  <c r="L12" i="1"/>
  <c r="S12" i="1" s="1"/>
  <c r="L13" i="1"/>
  <c r="S13" i="1" s="1"/>
  <c r="L14" i="1"/>
  <c r="S14" i="1" s="1"/>
  <c r="L15" i="1"/>
  <c r="S15" i="1" s="1"/>
  <c r="L16" i="1"/>
  <c r="S16" i="1" s="1"/>
  <c r="L17" i="1"/>
  <c r="S17" i="1" s="1"/>
  <c r="L18" i="1"/>
  <c r="S18" i="1" s="1"/>
  <c r="L19" i="1"/>
  <c r="S19" i="1" s="1"/>
  <c r="L20" i="1"/>
  <c r="S20" i="1" s="1"/>
  <c r="L21" i="1"/>
  <c r="S21" i="1" s="1"/>
  <c r="L22" i="1"/>
  <c r="S22" i="1" s="1"/>
  <c r="L23" i="1"/>
  <c r="S23" i="1" s="1"/>
  <c r="L24" i="1"/>
  <c r="S24" i="1" s="1"/>
  <c r="L25" i="1"/>
  <c r="S25" i="1" s="1"/>
  <c r="L26" i="1"/>
  <c r="S26" i="1" s="1"/>
  <c r="L28" i="1"/>
  <c r="S28" i="1" s="1"/>
  <c r="L27" i="1"/>
  <c r="S27" i="1" s="1"/>
  <c r="L30" i="1"/>
  <c r="S30" i="1" s="1"/>
  <c r="L31" i="1"/>
  <c r="S31" i="1" s="1"/>
  <c r="L29" i="1"/>
  <c r="S29" i="1" s="1"/>
  <c r="L32" i="1"/>
  <c r="S32" i="1" s="1"/>
  <c r="L33" i="1"/>
  <c r="S33" i="1" s="1"/>
  <c r="L34" i="1"/>
  <c r="S34" i="1" s="1"/>
  <c r="L3" i="1"/>
  <c r="S3" i="1" s="1"/>
  <c r="J36" i="1"/>
  <c r="H36" i="1"/>
  <c r="G36" i="1"/>
  <c r="R66" i="1"/>
  <c r="R65" i="1"/>
  <c r="R68" i="1"/>
  <c r="R69" i="1"/>
  <c r="R67" i="1"/>
  <c r="R70" i="1"/>
  <c r="R71" i="1"/>
  <c r="R72" i="1"/>
  <c r="L45" i="1"/>
  <c r="S45" i="1" s="1"/>
  <c r="L42" i="1"/>
  <c r="S42" i="1" s="1"/>
  <c r="L44" i="1"/>
  <c r="S44" i="1" s="1"/>
  <c r="L52" i="1"/>
  <c r="S52" i="1" s="1"/>
  <c r="L46" i="1"/>
  <c r="S46" i="1" s="1"/>
  <c r="L47" i="1"/>
  <c r="S47" i="1" s="1"/>
  <c r="L49" i="1"/>
  <c r="S49" i="1" s="1"/>
  <c r="L50" i="1"/>
  <c r="S50" i="1" s="1"/>
  <c r="L51" i="1"/>
  <c r="S51" i="1" s="1"/>
  <c r="L48" i="1"/>
  <c r="S48" i="1" s="1"/>
  <c r="L54" i="1"/>
  <c r="S54" i="1" s="1"/>
  <c r="L55" i="1"/>
  <c r="S55" i="1" s="1"/>
  <c r="L56" i="1"/>
  <c r="S56" i="1" s="1"/>
  <c r="L53" i="1"/>
  <c r="S53" i="1" s="1"/>
  <c r="L62" i="1"/>
  <c r="S62" i="1" s="1"/>
  <c r="L57" i="1"/>
  <c r="S57" i="1" s="1"/>
  <c r="L58" i="1"/>
  <c r="S58" i="1" s="1"/>
  <c r="L59" i="1"/>
  <c r="S59" i="1" s="1"/>
  <c r="L60" i="1"/>
  <c r="S60" i="1" s="1"/>
  <c r="L61" i="1"/>
  <c r="S61" i="1" s="1"/>
  <c r="L63" i="1"/>
  <c r="S63" i="1" s="1"/>
  <c r="L64" i="1"/>
  <c r="S64" i="1" s="1"/>
  <c r="L66" i="1"/>
  <c r="S66" i="1" s="1"/>
  <c r="L65" i="1"/>
  <c r="S65" i="1" s="1"/>
  <c r="L68" i="1"/>
  <c r="S68" i="1" s="1"/>
  <c r="L69" i="1"/>
  <c r="S69" i="1" s="1"/>
  <c r="L67" i="1"/>
  <c r="S67" i="1" s="1"/>
  <c r="L70" i="1"/>
  <c r="S70" i="1" s="1"/>
  <c r="L71" i="1"/>
  <c r="S71" i="1" s="1"/>
  <c r="L72" i="1"/>
  <c r="S72" i="1" s="1"/>
  <c r="K72" i="1"/>
  <c r="K71" i="1"/>
  <c r="K70" i="1"/>
  <c r="I59" i="1"/>
  <c r="I60" i="1"/>
  <c r="I61" i="1"/>
  <c r="I63" i="1"/>
  <c r="I64" i="1"/>
  <c r="I66" i="1"/>
  <c r="I65" i="1"/>
  <c r="I68" i="1"/>
  <c r="I69" i="1"/>
  <c r="I67" i="1"/>
  <c r="I70" i="1"/>
  <c r="I71" i="1"/>
  <c r="I72" i="1"/>
  <c r="K34" i="1"/>
  <c r="I30" i="1"/>
  <c r="I31" i="1"/>
  <c r="I29" i="1"/>
  <c r="I32" i="1"/>
  <c r="I33" i="1"/>
  <c r="I34" i="1"/>
  <c r="K31" i="1"/>
  <c r="K29" i="1"/>
  <c r="K32" i="1"/>
  <c r="K33" i="1"/>
  <c r="R27" i="1"/>
  <c r="R30" i="1"/>
  <c r="R31" i="1"/>
  <c r="R29" i="1"/>
  <c r="R32" i="1"/>
  <c r="R33" i="1"/>
  <c r="R34" i="1"/>
  <c r="K67" i="1"/>
  <c r="K69" i="1"/>
  <c r="K30" i="1"/>
  <c r="K68" i="1"/>
  <c r="R28" i="1"/>
  <c r="K28" i="1"/>
  <c r="I28" i="1"/>
  <c r="K66" i="1"/>
  <c r="R26" i="1"/>
  <c r="R62" i="1"/>
  <c r="R57" i="1"/>
  <c r="R58" i="1"/>
  <c r="R59" i="1"/>
  <c r="R60" i="1"/>
  <c r="R61" i="1"/>
  <c r="R63" i="1"/>
  <c r="R64" i="1"/>
  <c r="L41" i="1"/>
  <c r="S41" i="1" s="1"/>
  <c r="K20" i="1"/>
  <c r="K21" i="1"/>
  <c r="K22" i="1"/>
  <c r="K23" i="1"/>
  <c r="K24" i="1"/>
  <c r="K25" i="1"/>
  <c r="K26" i="1"/>
  <c r="K27" i="1"/>
  <c r="I18" i="1"/>
  <c r="I19" i="1"/>
  <c r="I20" i="1"/>
  <c r="I21" i="1"/>
  <c r="I22" i="1"/>
  <c r="I23" i="1"/>
  <c r="I24" i="1"/>
  <c r="I25" i="1"/>
  <c r="I26" i="1"/>
  <c r="I27" i="1"/>
  <c r="K65" i="1"/>
  <c r="I58" i="1"/>
  <c r="K58" i="1"/>
  <c r="K59" i="1"/>
  <c r="K60" i="1"/>
  <c r="K61" i="1"/>
  <c r="K63" i="1"/>
  <c r="K64" i="1"/>
  <c r="R17" i="1"/>
  <c r="R18" i="1"/>
  <c r="R19" i="1"/>
  <c r="R20" i="1"/>
  <c r="R21" i="1"/>
  <c r="R22" i="1"/>
  <c r="R23" i="1"/>
  <c r="R24" i="1"/>
  <c r="R25" i="1"/>
  <c r="T295" i="13"/>
  <c r="T231" i="13"/>
  <c r="T199" i="13"/>
  <c r="T71" i="13"/>
  <c r="T167" i="13"/>
  <c r="L66" i="3"/>
  <c r="S66" i="3" s="1"/>
  <c r="I63" i="3"/>
  <c r="L62" i="3"/>
  <c r="S62" i="3" s="1"/>
  <c r="L65" i="3"/>
  <c r="S65" i="3" s="1"/>
  <c r="L54" i="3"/>
  <c r="S54" i="3" s="1"/>
  <c r="L58" i="3"/>
  <c r="S58" i="3" s="1"/>
  <c r="K19" i="3"/>
  <c r="L16" i="3"/>
  <c r="S16" i="3" s="1"/>
  <c r="L6" i="3"/>
  <c r="L4" i="3"/>
  <c r="S4" i="3" s="1"/>
  <c r="L10" i="3"/>
  <c r="S10" i="3" s="1"/>
  <c r="L14" i="3"/>
  <c r="S14" i="3" s="1"/>
  <c r="L22" i="3"/>
  <c r="S22" i="3" s="1"/>
  <c r="L13" i="3"/>
  <c r="S13" i="3" s="1"/>
  <c r="L23" i="3"/>
  <c r="S23" i="3" s="1"/>
  <c r="L19" i="3"/>
  <c r="S19" i="3" s="1"/>
  <c r="L15" i="3"/>
  <c r="S15" i="3" s="1"/>
  <c r="L5" i="3"/>
  <c r="S5" i="3" s="1"/>
  <c r="L8" i="3"/>
  <c r="S8" i="3" s="1"/>
  <c r="L26" i="3"/>
  <c r="S26" i="3" s="1"/>
  <c r="L29" i="3"/>
  <c r="S29" i="3" s="1"/>
  <c r="L18" i="3"/>
  <c r="S18" i="3" s="1"/>
  <c r="L20" i="3"/>
  <c r="S20" i="3" s="1"/>
  <c r="L7" i="3"/>
  <c r="S7" i="3" s="1"/>
  <c r="L12" i="3"/>
  <c r="S12" i="3" s="1"/>
  <c r="L27" i="3"/>
  <c r="S27" i="3" s="1"/>
  <c r="L30" i="3"/>
  <c r="S30" i="3" s="1"/>
  <c r="L31" i="3"/>
  <c r="S31" i="3" s="1"/>
  <c r="L24" i="3"/>
  <c r="S24" i="3" s="1"/>
  <c r="L9" i="3"/>
  <c r="S9" i="3" s="1"/>
  <c r="L21" i="3"/>
  <c r="S21" i="3" s="1"/>
  <c r="L25" i="3"/>
  <c r="S25" i="3" s="1"/>
  <c r="L11" i="3"/>
  <c r="S11" i="3" s="1"/>
  <c r="L32" i="3"/>
  <c r="S32" i="3" s="1"/>
  <c r="L17" i="3"/>
  <c r="S17" i="3" s="1"/>
  <c r="L28" i="3"/>
  <c r="S28" i="3" s="1"/>
  <c r="L3" i="3"/>
  <c r="S3" i="3" s="1"/>
  <c r="L46" i="3"/>
  <c r="S46" i="3" s="1"/>
  <c r="L50" i="3"/>
  <c r="L52" i="3"/>
  <c r="S52" i="3" s="1"/>
  <c r="L49" i="3"/>
  <c r="S49" i="3" s="1"/>
  <c r="L59" i="3"/>
  <c r="S59" i="3" s="1"/>
  <c r="L55" i="3"/>
  <c r="S55" i="3" s="1"/>
  <c r="L51" i="3"/>
  <c r="S51" i="3" s="1"/>
  <c r="L56" i="3"/>
  <c r="S56" i="3" s="1"/>
  <c r="L63" i="3"/>
  <c r="S63" i="3" s="1"/>
  <c r="L67" i="3"/>
  <c r="S67" i="3" s="1"/>
  <c r="L60" i="3"/>
  <c r="S60" i="3" s="1"/>
  <c r="L57" i="3"/>
  <c r="S57" i="3" s="1"/>
  <c r="L61" i="3"/>
  <c r="S61" i="3" s="1"/>
  <c r="L68" i="3"/>
  <c r="S68" i="3" s="1"/>
  <c r="L53" i="3"/>
  <c r="S53" i="3" s="1"/>
  <c r="L64" i="3"/>
  <c r="S64" i="3" s="1"/>
  <c r="Y57" i="9"/>
  <c r="X57" i="9"/>
  <c r="W57" i="9"/>
  <c r="V57" i="9"/>
  <c r="U57" i="9"/>
  <c r="T57" i="9"/>
  <c r="Q57" i="9"/>
  <c r="P57" i="9"/>
  <c r="N57" i="9"/>
  <c r="M57" i="9"/>
  <c r="J57" i="9"/>
  <c r="H57" i="9"/>
  <c r="G57" i="9"/>
  <c r="R55" i="9"/>
  <c r="K55" i="9"/>
  <c r="I55" i="9"/>
  <c r="R39" i="9"/>
  <c r="K39" i="9"/>
  <c r="I39" i="9"/>
  <c r="R54" i="9"/>
  <c r="K54" i="9"/>
  <c r="I54" i="9"/>
  <c r="R53" i="9"/>
  <c r="K53" i="9"/>
  <c r="I53" i="9"/>
  <c r="R52" i="9"/>
  <c r="K52" i="9"/>
  <c r="I52" i="9"/>
  <c r="R51" i="9"/>
  <c r="K51" i="9"/>
  <c r="I51" i="9"/>
  <c r="R50" i="9"/>
  <c r="K50" i="9"/>
  <c r="I50" i="9"/>
  <c r="R49" i="9"/>
  <c r="K49" i="9"/>
  <c r="I49" i="9"/>
  <c r="R33" i="9"/>
  <c r="K33" i="9"/>
  <c r="I33" i="9"/>
  <c r="R35" i="9"/>
  <c r="K35" i="9"/>
  <c r="I35" i="9"/>
  <c r="R36" i="9"/>
  <c r="K36" i="9"/>
  <c r="I36" i="9"/>
  <c r="R48" i="9"/>
  <c r="K48" i="9"/>
  <c r="I48" i="9"/>
  <c r="R38" i="9"/>
  <c r="K38" i="9"/>
  <c r="I38" i="9"/>
  <c r="R47" i="9"/>
  <c r="K47" i="9"/>
  <c r="I47" i="9"/>
  <c r="R46" i="9"/>
  <c r="K46" i="9"/>
  <c r="I46" i="9"/>
  <c r="R40" i="9"/>
  <c r="K40" i="9"/>
  <c r="I40" i="9"/>
  <c r="R37" i="9"/>
  <c r="K37" i="9"/>
  <c r="I37" i="9"/>
  <c r="R45" i="9"/>
  <c r="K45" i="9"/>
  <c r="I45" i="9"/>
  <c r="R44" i="9"/>
  <c r="K44" i="9"/>
  <c r="I44" i="9"/>
  <c r="R43" i="9"/>
  <c r="K43" i="9"/>
  <c r="I43" i="9"/>
  <c r="R42" i="9"/>
  <c r="K42" i="9"/>
  <c r="I42" i="9"/>
  <c r="R41" i="9"/>
  <c r="K41" i="9"/>
  <c r="I41" i="9"/>
  <c r="R34" i="9"/>
  <c r="K34" i="9"/>
  <c r="I34" i="9"/>
  <c r="R32" i="9"/>
  <c r="K32" i="9"/>
  <c r="I32" i="9"/>
  <c r="W28" i="9"/>
  <c r="V28" i="9"/>
  <c r="U28" i="9"/>
  <c r="T28" i="9"/>
  <c r="Q28" i="9"/>
  <c r="P28" i="9"/>
  <c r="N28" i="9"/>
  <c r="M28" i="9"/>
  <c r="J28" i="9"/>
  <c r="H28" i="9"/>
  <c r="G28" i="9"/>
  <c r="R26" i="9"/>
  <c r="K26" i="9"/>
  <c r="I26" i="9"/>
  <c r="R10" i="9"/>
  <c r="K10" i="9"/>
  <c r="I10" i="9"/>
  <c r="R25" i="9"/>
  <c r="K25" i="9"/>
  <c r="I25" i="9"/>
  <c r="R24" i="9"/>
  <c r="K24" i="9"/>
  <c r="I24" i="9"/>
  <c r="R23" i="9"/>
  <c r="K23" i="9"/>
  <c r="I23" i="9"/>
  <c r="R22" i="9"/>
  <c r="K22" i="9"/>
  <c r="I22" i="9"/>
  <c r="R21" i="9"/>
  <c r="K21" i="9"/>
  <c r="I21" i="9"/>
  <c r="R20" i="9"/>
  <c r="K20" i="9"/>
  <c r="I20" i="9"/>
  <c r="R4" i="9"/>
  <c r="K4" i="9"/>
  <c r="I4" i="9"/>
  <c r="R6" i="9"/>
  <c r="K6" i="9"/>
  <c r="I6" i="9"/>
  <c r="R7" i="9"/>
  <c r="K7" i="9"/>
  <c r="I7" i="9"/>
  <c r="R19" i="9"/>
  <c r="K19" i="9"/>
  <c r="I19" i="9"/>
  <c r="R9" i="9"/>
  <c r="I9" i="9"/>
  <c r="R18" i="9"/>
  <c r="K18" i="9"/>
  <c r="I18" i="9"/>
  <c r="R17" i="9"/>
  <c r="K17" i="9"/>
  <c r="I17" i="9"/>
  <c r="R11" i="9"/>
  <c r="K11" i="9"/>
  <c r="I11" i="9"/>
  <c r="R8" i="9"/>
  <c r="K8" i="9"/>
  <c r="I8" i="9"/>
  <c r="R16" i="9"/>
  <c r="K16" i="9"/>
  <c r="I16" i="9"/>
  <c r="R15" i="9"/>
  <c r="K15" i="9"/>
  <c r="I15" i="9"/>
  <c r="R14" i="9"/>
  <c r="K14" i="9"/>
  <c r="I14" i="9"/>
  <c r="R13" i="9"/>
  <c r="K13" i="9"/>
  <c r="I13" i="9"/>
  <c r="R12" i="9"/>
  <c r="K12" i="9"/>
  <c r="I12" i="9"/>
  <c r="R5" i="9"/>
  <c r="K5" i="9"/>
  <c r="I5" i="9"/>
  <c r="R3" i="9"/>
  <c r="K3" i="9"/>
  <c r="W34" i="10"/>
  <c r="V34" i="10"/>
  <c r="U34" i="10"/>
  <c r="T34" i="10"/>
  <c r="Q34" i="10"/>
  <c r="P34" i="10"/>
  <c r="N34" i="10"/>
  <c r="M34" i="10"/>
  <c r="J34" i="10"/>
  <c r="H34" i="10"/>
  <c r="G34" i="10"/>
  <c r="R32" i="10"/>
  <c r="K32" i="10"/>
  <c r="I32" i="10"/>
  <c r="R6" i="10"/>
  <c r="K6" i="10"/>
  <c r="I6" i="10"/>
  <c r="R18" i="10"/>
  <c r="K18" i="10"/>
  <c r="I18" i="10"/>
  <c r="R31" i="10"/>
  <c r="K31" i="10"/>
  <c r="I31" i="10"/>
  <c r="R11" i="10"/>
  <c r="K11" i="10"/>
  <c r="I11" i="10"/>
  <c r="R20" i="10"/>
  <c r="K20" i="10"/>
  <c r="I20" i="10"/>
  <c r="R30" i="10"/>
  <c r="K30" i="10"/>
  <c r="I30" i="10"/>
  <c r="R22" i="10"/>
  <c r="K22" i="10"/>
  <c r="I22" i="10"/>
  <c r="R29" i="10"/>
  <c r="K29" i="10"/>
  <c r="I29" i="10"/>
  <c r="R19" i="10"/>
  <c r="K19" i="10"/>
  <c r="I19" i="10"/>
  <c r="R5" i="10"/>
  <c r="K5" i="10"/>
  <c r="I5" i="10"/>
  <c r="R28" i="10"/>
  <c r="K28" i="10"/>
  <c r="I28" i="10"/>
  <c r="R21" i="10"/>
  <c r="K21" i="10"/>
  <c r="I21" i="10"/>
  <c r="R23" i="10"/>
  <c r="K23" i="10"/>
  <c r="I23" i="10"/>
  <c r="R16" i="10"/>
  <c r="K16" i="10"/>
  <c r="I16" i="10"/>
  <c r="R24" i="10"/>
  <c r="K24" i="10"/>
  <c r="I24" i="10"/>
  <c r="R8" i="10"/>
  <c r="K8" i="10"/>
  <c r="I8" i="10"/>
  <c r="R7" i="10"/>
  <c r="K7" i="10"/>
  <c r="I7" i="10"/>
  <c r="R27" i="10"/>
  <c r="K27" i="10"/>
  <c r="I27" i="10"/>
  <c r="R14" i="10"/>
  <c r="K14" i="10"/>
  <c r="I14" i="10"/>
  <c r="R17" i="10"/>
  <c r="K17" i="10"/>
  <c r="I17" i="10"/>
  <c r="R26" i="10"/>
  <c r="K26" i="10"/>
  <c r="I26" i="10"/>
  <c r="R25" i="10"/>
  <c r="K25" i="10"/>
  <c r="I25" i="10"/>
  <c r="R15" i="10"/>
  <c r="K15" i="10"/>
  <c r="I15" i="10"/>
  <c r="R12" i="10"/>
  <c r="K12" i="10"/>
  <c r="I12" i="10"/>
  <c r="R4" i="10"/>
  <c r="K4" i="10"/>
  <c r="I4" i="10"/>
  <c r="R13" i="10"/>
  <c r="K13" i="10"/>
  <c r="I13" i="10"/>
  <c r="R9" i="10"/>
  <c r="K9" i="10"/>
  <c r="I9" i="10"/>
  <c r="R10" i="10"/>
  <c r="K10" i="10"/>
  <c r="I10" i="10"/>
  <c r="R3" i="10"/>
  <c r="K3" i="10"/>
  <c r="I3" i="10"/>
  <c r="Y68" i="8"/>
  <c r="X68" i="8"/>
  <c r="W68" i="8"/>
  <c r="V68" i="8"/>
  <c r="U68" i="8"/>
  <c r="T68" i="8"/>
  <c r="Q68" i="8"/>
  <c r="P68" i="8"/>
  <c r="N68" i="8"/>
  <c r="M68" i="8"/>
  <c r="J68" i="8"/>
  <c r="H68" i="8"/>
  <c r="G68" i="8"/>
  <c r="R48" i="8"/>
  <c r="K48" i="8"/>
  <c r="I48" i="8"/>
  <c r="S66" i="8"/>
  <c r="R66" i="8"/>
  <c r="K66" i="8"/>
  <c r="I66" i="8"/>
  <c r="R65" i="8"/>
  <c r="K65" i="8"/>
  <c r="I65" i="8"/>
  <c r="R50" i="8"/>
  <c r="K50" i="8"/>
  <c r="I50" i="8"/>
  <c r="R51" i="8"/>
  <c r="K51" i="8"/>
  <c r="I51" i="8"/>
  <c r="R54" i="8"/>
  <c r="K54" i="8"/>
  <c r="I54" i="8"/>
  <c r="R64" i="8"/>
  <c r="K64" i="8"/>
  <c r="I64" i="8"/>
  <c r="R63" i="8"/>
  <c r="K63" i="8"/>
  <c r="I63" i="8"/>
  <c r="R62" i="8"/>
  <c r="K62" i="8"/>
  <c r="I62" i="8"/>
  <c r="R61" i="8"/>
  <c r="K61" i="8"/>
  <c r="I61" i="8"/>
  <c r="R60" i="8"/>
  <c r="K60" i="8"/>
  <c r="I60" i="8"/>
  <c r="R59" i="8"/>
  <c r="K59" i="8"/>
  <c r="I59" i="8"/>
  <c r="R45" i="8"/>
  <c r="K45" i="8"/>
  <c r="I45" i="8"/>
  <c r="R58" i="8"/>
  <c r="K58" i="8"/>
  <c r="I58" i="8"/>
  <c r="R44" i="8"/>
  <c r="K44" i="8"/>
  <c r="I44" i="8"/>
  <c r="R52" i="8"/>
  <c r="K52" i="8"/>
  <c r="I52" i="8"/>
  <c r="R42" i="8"/>
  <c r="K42" i="8"/>
  <c r="I42" i="8"/>
  <c r="R41" i="8"/>
  <c r="K41" i="8"/>
  <c r="I41" i="8"/>
  <c r="R47" i="8"/>
  <c r="K47" i="8"/>
  <c r="I47" i="8"/>
  <c r="R49" i="8"/>
  <c r="K49" i="8"/>
  <c r="I49" i="8"/>
  <c r="R53" i="8"/>
  <c r="K53" i="8"/>
  <c r="I53" i="8"/>
  <c r="R39" i="8"/>
  <c r="K39" i="8"/>
  <c r="I39" i="8"/>
  <c r="R46" i="8"/>
  <c r="K46" i="8"/>
  <c r="I46" i="8"/>
  <c r="R40" i="8"/>
  <c r="K40" i="8"/>
  <c r="I40" i="8"/>
  <c r="R57" i="8"/>
  <c r="K57" i="8"/>
  <c r="I57" i="8"/>
  <c r="R56" i="8"/>
  <c r="K56" i="8"/>
  <c r="I56" i="8"/>
  <c r="R55" i="8"/>
  <c r="K55" i="8"/>
  <c r="I55" i="8"/>
  <c r="R43" i="8"/>
  <c r="K43" i="8"/>
  <c r="I43" i="8"/>
  <c r="R38" i="8"/>
  <c r="K38" i="8"/>
  <c r="I38" i="8"/>
  <c r="W33" i="8"/>
  <c r="V33" i="8"/>
  <c r="U33" i="8"/>
  <c r="T33" i="8"/>
  <c r="Q33" i="8"/>
  <c r="P33" i="8"/>
  <c r="N33" i="8"/>
  <c r="M33" i="8"/>
  <c r="J33" i="8"/>
  <c r="H33" i="8"/>
  <c r="G33" i="8"/>
  <c r="R13" i="8"/>
  <c r="K13" i="8"/>
  <c r="I13" i="8"/>
  <c r="R31" i="8"/>
  <c r="K31" i="8"/>
  <c r="I31" i="8"/>
  <c r="R30" i="8"/>
  <c r="K30" i="8"/>
  <c r="I30" i="8"/>
  <c r="R15" i="8"/>
  <c r="K15" i="8"/>
  <c r="I15" i="8"/>
  <c r="R16" i="8"/>
  <c r="K16" i="8"/>
  <c r="I16" i="8"/>
  <c r="R19" i="8"/>
  <c r="K19" i="8"/>
  <c r="I19" i="8"/>
  <c r="R29" i="8"/>
  <c r="K29" i="8"/>
  <c r="I29" i="8"/>
  <c r="R28" i="8"/>
  <c r="K28" i="8"/>
  <c r="I28" i="8"/>
  <c r="R27" i="8"/>
  <c r="K27" i="8"/>
  <c r="I27" i="8"/>
  <c r="R26" i="8"/>
  <c r="K26" i="8"/>
  <c r="I26" i="8"/>
  <c r="R25" i="8"/>
  <c r="K25" i="8"/>
  <c r="I25" i="8"/>
  <c r="R24" i="8"/>
  <c r="K24" i="8"/>
  <c r="I24" i="8"/>
  <c r="R10" i="8"/>
  <c r="K10" i="8"/>
  <c r="I10" i="8"/>
  <c r="R23" i="8"/>
  <c r="K23" i="8"/>
  <c r="I23" i="8"/>
  <c r="R9" i="8"/>
  <c r="K9" i="8"/>
  <c r="I9" i="8"/>
  <c r="R17" i="8"/>
  <c r="K17" i="8"/>
  <c r="I17" i="8"/>
  <c r="R7" i="8"/>
  <c r="K7" i="8"/>
  <c r="I7" i="8"/>
  <c r="R6" i="8"/>
  <c r="K6" i="8"/>
  <c r="I6" i="8"/>
  <c r="R12" i="8"/>
  <c r="K12" i="8"/>
  <c r="I12" i="8"/>
  <c r="R14" i="8"/>
  <c r="K14" i="8"/>
  <c r="I14" i="8"/>
  <c r="R18" i="8"/>
  <c r="K18" i="8"/>
  <c r="I18" i="8"/>
  <c r="R4" i="8"/>
  <c r="K4" i="8"/>
  <c r="I4" i="8"/>
  <c r="R11" i="8"/>
  <c r="K11" i="8"/>
  <c r="I11" i="8"/>
  <c r="R5" i="8"/>
  <c r="K5" i="8"/>
  <c r="I5" i="8"/>
  <c r="R22" i="8"/>
  <c r="K22" i="8"/>
  <c r="I22" i="8"/>
  <c r="R21" i="8"/>
  <c r="K21" i="8"/>
  <c r="I21" i="8"/>
  <c r="R20" i="8"/>
  <c r="K20" i="8"/>
  <c r="I20" i="8"/>
  <c r="R8" i="8"/>
  <c r="K8" i="8"/>
  <c r="I8" i="8"/>
  <c r="R3" i="8"/>
  <c r="K3" i="8"/>
  <c r="I3" i="8"/>
  <c r="Y74" i="7"/>
  <c r="X74" i="7"/>
  <c r="W74" i="7"/>
  <c r="V74" i="7"/>
  <c r="U74" i="7"/>
  <c r="T74" i="7"/>
  <c r="Q74" i="7"/>
  <c r="P74" i="7"/>
  <c r="N74" i="7"/>
  <c r="M74" i="7"/>
  <c r="J74" i="7"/>
  <c r="G74" i="7"/>
  <c r="R48" i="7"/>
  <c r="K48" i="7"/>
  <c r="R58" i="7"/>
  <c r="K58" i="7"/>
  <c r="R71" i="7"/>
  <c r="K71" i="7"/>
  <c r="R70" i="7"/>
  <c r="K70" i="7"/>
  <c r="R45" i="7"/>
  <c r="K45" i="7"/>
  <c r="R51" i="7"/>
  <c r="K51" i="7"/>
  <c r="R69" i="7"/>
  <c r="K69" i="7"/>
  <c r="R59" i="7"/>
  <c r="K59" i="7"/>
  <c r="R49" i="7"/>
  <c r="K49" i="7"/>
  <c r="R52" i="7"/>
  <c r="K52" i="7"/>
  <c r="R56" i="7"/>
  <c r="K56" i="7"/>
  <c r="R57" i="7"/>
  <c r="K57" i="7"/>
  <c r="R53" i="7"/>
  <c r="K53" i="7"/>
  <c r="R54" i="7"/>
  <c r="K54" i="7"/>
  <c r="R46" i="7"/>
  <c r="K46" i="7"/>
  <c r="R61" i="7"/>
  <c r="K61" i="7"/>
  <c r="R68" i="7"/>
  <c r="K68" i="7"/>
  <c r="R67" i="7"/>
  <c r="K67" i="7"/>
  <c r="R66" i="7"/>
  <c r="K66" i="7"/>
  <c r="R65" i="7"/>
  <c r="K65" i="7"/>
  <c r="R43" i="7"/>
  <c r="K43" i="7"/>
  <c r="R55" i="7"/>
  <c r="K55" i="7"/>
  <c r="R60" i="7"/>
  <c r="K60" i="7"/>
  <c r="R64" i="7"/>
  <c r="K64" i="7"/>
  <c r="R63" i="7"/>
  <c r="K63" i="7"/>
  <c r="R44" i="7"/>
  <c r="K44" i="7"/>
  <c r="R62" i="7"/>
  <c r="K62" i="7"/>
  <c r="R42" i="7"/>
  <c r="K42" i="7"/>
  <c r="R47" i="7"/>
  <c r="K47" i="7"/>
  <c r="R50" i="7"/>
  <c r="K50" i="7"/>
  <c r="R41" i="7"/>
  <c r="K41" i="7"/>
  <c r="W36" i="7"/>
  <c r="V36" i="7"/>
  <c r="U36" i="7"/>
  <c r="T36" i="7"/>
  <c r="Q36" i="7"/>
  <c r="P36" i="7"/>
  <c r="M36" i="7"/>
  <c r="J36" i="7"/>
  <c r="H36" i="7"/>
  <c r="G36" i="7"/>
  <c r="R10" i="7"/>
  <c r="K10" i="7"/>
  <c r="R20" i="7"/>
  <c r="K20" i="7"/>
  <c r="R33" i="7"/>
  <c r="K33" i="7"/>
  <c r="R32" i="7"/>
  <c r="K32" i="7"/>
  <c r="R7" i="7"/>
  <c r="K7" i="7"/>
  <c r="R13" i="7"/>
  <c r="K13" i="7"/>
  <c r="R31" i="7"/>
  <c r="K31" i="7"/>
  <c r="R21" i="7"/>
  <c r="K21" i="7"/>
  <c r="R11" i="7"/>
  <c r="K11" i="7"/>
  <c r="R14" i="7"/>
  <c r="K14" i="7"/>
  <c r="R18" i="7"/>
  <c r="K18" i="7"/>
  <c r="R19" i="7"/>
  <c r="K19" i="7"/>
  <c r="R15" i="7"/>
  <c r="R16" i="7"/>
  <c r="K16" i="7"/>
  <c r="R8" i="7"/>
  <c r="K8" i="7"/>
  <c r="R23" i="7"/>
  <c r="K23" i="7"/>
  <c r="R30" i="7"/>
  <c r="K30" i="7"/>
  <c r="R29" i="7"/>
  <c r="K29" i="7"/>
  <c r="R28" i="7"/>
  <c r="K28" i="7"/>
  <c r="R27" i="7"/>
  <c r="K27" i="7"/>
  <c r="R5" i="7"/>
  <c r="K5" i="7"/>
  <c r="R17" i="7"/>
  <c r="K17" i="7"/>
  <c r="R22" i="7"/>
  <c r="K22" i="7"/>
  <c r="R26" i="7"/>
  <c r="K26" i="7"/>
  <c r="R25" i="7"/>
  <c r="K25" i="7"/>
  <c r="R6" i="7"/>
  <c r="K6" i="7"/>
  <c r="R24" i="7"/>
  <c r="K24" i="7"/>
  <c r="R4" i="7"/>
  <c r="K4" i="7"/>
  <c r="R9" i="7"/>
  <c r="K9" i="7"/>
  <c r="R12" i="7"/>
  <c r="K12" i="7"/>
  <c r="R3" i="7"/>
  <c r="K3" i="7"/>
  <c r="K50" i="2"/>
  <c r="K85" i="2"/>
  <c r="K76" i="2"/>
  <c r="K73" i="2"/>
  <c r="Y70" i="3"/>
  <c r="X70" i="3"/>
  <c r="W70" i="3"/>
  <c r="V70" i="3"/>
  <c r="U70" i="3"/>
  <c r="T70" i="3"/>
  <c r="Q70" i="3"/>
  <c r="P70" i="3"/>
  <c r="N70" i="3"/>
  <c r="M70" i="3"/>
  <c r="J70" i="3"/>
  <c r="H70" i="3"/>
  <c r="G70" i="3"/>
  <c r="R64" i="3"/>
  <c r="K64" i="3"/>
  <c r="I64" i="3"/>
  <c r="R53" i="3"/>
  <c r="K53" i="3"/>
  <c r="I53" i="3"/>
  <c r="R68" i="3"/>
  <c r="K68" i="3"/>
  <c r="I68" i="3"/>
  <c r="R61" i="3"/>
  <c r="K61" i="3"/>
  <c r="I61" i="3"/>
  <c r="R57" i="3"/>
  <c r="K57" i="3"/>
  <c r="I57" i="3"/>
  <c r="R60" i="3"/>
  <c r="K60" i="3"/>
  <c r="I60" i="3"/>
  <c r="R67" i="3"/>
  <c r="K67" i="3"/>
  <c r="I67" i="3"/>
  <c r="R66" i="3"/>
  <c r="K66" i="3"/>
  <c r="I66" i="3"/>
  <c r="R63" i="3"/>
  <c r="K63" i="3"/>
  <c r="R56" i="3"/>
  <c r="K56" i="3"/>
  <c r="I56" i="3"/>
  <c r="R54" i="3"/>
  <c r="K54" i="3"/>
  <c r="I54" i="3"/>
  <c r="R65" i="3"/>
  <c r="K65" i="3"/>
  <c r="I65" i="3"/>
  <c r="R62" i="3"/>
  <c r="K62" i="3"/>
  <c r="I62" i="3"/>
  <c r="R51" i="3"/>
  <c r="K51" i="3"/>
  <c r="I51" i="3"/>
  <c r="R55" i="3"/>
  <c r="K55" i="3"/>
  <c r="I55" i="3"/>
  <c r="R59" i="3"/>
  <c r="K59" i="3"/>
  <c r="I59" i="3"/>
  <c r="R49" i="3"/>
  <c r="K49" i="3"/>
  <c r="I49" i="3"/>
  <c r="R58" i="3"/>
  <c r="K58" i="3"/>
  <c r="I58" i="3"/>
  <c r="R52" i="3"/>
  <c r="K52" i="3"/>
  <c r="I52" i="3"/>
  <c r="R50" i="3"/>
  <c r="K50" i="3"/>
  <c r="I50" i="3"/>
  <c r="R46" i="3"/>
  <c r="K46" i="3"/>
  <c r="I46" i="3"/>
  <c r="R28" i="3"/>
  <c r="K28" i="3"/>
  <c r="I28" i="3"/>
  <c r="R17" i="3"/>
  <c r="K17" i="3"/>
  <c r="I17" i="3"/>
  <c r="R32" i="3"/>
  <c r="K32" i="3"/>
  <c r="I32" i="3"/>
  <c r="R11" i="3"/>
  <c r="K11" i="3"/>
  <c r="I11" i="3"/>
  <c r="R25" i="3"/>
  <c r="K25" i="3"/>
  <c r="I25" i="3"/>
  <c r="R21" i="3"/>
  <c r="K21" i="3"/>
  <c r="I21" i="3"/>
  <c r="R9" i="3"/>
  <c r="K9" i="3"/>
  <c r="I9" i="3"/>
  <c r="R24" i="3"/>
  <c r="K24" i="3"/>
  <c r="I24" i="3"/>
  <c r="R31" i="3"/>
  <c r="K31" i="3"/>
  <c r="I31" i="3"/>
  <c r="R30" i="3"/>
  <c r="K30" i="3"/>
  <c r="I30" i="3"/>
  <c r="R27" i="3"/>
  <c r="K27" i="3"/>
  <c r="I27" i="3"/>
  <c r="R12" i="3"/>
  <c r="K12" i="3"/>
  <c r="I12" i="3"/>
  <c r="R7" i="3"/>
  <c r="K7" i="3"/>
  <c r="I7" i="3"/>
  <c r="R20" i="3"/>
  <c r="K20" i="3"/>
  <c r="I20" i="3"/>
  <c r="R18" i="3"/>
  <c r="K18" i="3"/>
  <c r="I18" i="3"/>
  <c r="R29" i="3"/>
  <c r="K29" i="3"/>
  <c r="I29" i="3"/>
  <c r="R26" i="3"/>
  <c r="K26" i="3"/>
  <c r="I26" i="3"/>
  <c r="R8" i="3"/>
  <c r="K8" i="3"/>
  <c r="I8" i="3"/>
  <c r="R5" i="3"/>
  <c r="K5" i="3"/>
  <c r="I5" i="3"/>
  <c r="R15" i="3"/>
  <c r="K15" i="3"/>
  <c r="I15" i="3"/>
  <c r="R19" i="3"/>
  <c r="I19" i="3"/>
  <c r="R23" i="3"/>
  <c r="K23" i="3"/>
  <c r="I23" i="3"/>
  <c r="R13" i="3"/>
  <c r="K13" i="3"/>
  <c r="I13" i="3"/>
  <c r="R22" i="3"/>
  <c r="K22" i="3"/>
  <c r="I22" i="3"/>
  <c r="R16" i="3"/>
  <c r="K16" i="3"/>
  <c r="I16" i="3"/>
  <c r="R14" i="3"/>
  <c r="K14" i="3"/>
  <c r="I14" i="3"/>
  <c r="R10" i="3"/>
  <c r="K10" i="3"/>
  <c r="I10" i="3"/>
  <c r="R4" i="3"/>
  <c r="K4" i="3"/>
  <c r="I4" i="3"/>
  <c r="R6" i="3"/>
  <c r="K6" i="3"/>
  <c r="I6" i="3"/>
  <c r="R3" i="3"/>
  <c r="K3" i="3"/>
  <c r="I3" i="3"/>
  <c r="L18" i="2"/>
  <c r="L17" i="2"/>
  <c r="L5" i="2"/>
  <c r="L31" i="2"/>
  <c r="L9" i="2"/>
  <c r="I9" i="2" s="1"/>
  <c r="L11" i="2"/>
  <c r="L16" i="2"/>
  <c r="L32" i="2"/>
  <c r="L19" i="2"/>
  <c r="L33" i="2"/>
  <c r="L23" i="2"/>
  <c r="L13" i="2"/>
  <c r="L4" i="2"/>
  <c r="L14" i="2"/>
  <c r="L29" i="2"/>
  <c r="L20" i="2"/>
  <c r="L34" i="2"/>
  <c r="L24" i="2"/>
  <c r="L8" i="2"/>
  <c r="L25" i="2"/>
  <c r="L35" i="2"/>
  <c r="L21" i="2"/>
  <c r="L30" i="2"/>
  <c r="L26" i="2"/>
  <c r="L7" i="2"/>
  <c r="L27" i="2"/>
  <c r="L6" i="2"/>
  <c r="L12" i="2"/>
  <c r="L36" i="2"/>
  <c r="L22" i="2"/>
  <c r="L37" i="2"/>
  <c r="L38" i="2"/>
  <c r="L15" i="2"/>
  <c r="S10" i="2"/>
  <c r="L39" i="2"/>
  <c r="L28" i="2"/>
  <c r="L3" i="2"/>
  <c r="S73" i="2"/>
  <c r="W43" i="2"/>
  <c r="V43" i="2"/>
  <c r="U43" i="2"/>
  <c r="T43" i="2"/>
  <c r="Q43" i="2"/>
  <c r="P43" i="2"/>
  <c r="N43" i="2"/>
  <c r="R28" i="2"/>
  <c r="M43" i="2"/>
  <c r="J43" i="2"/>
  <c r="K28" i="2"/>
  <c r="H43" i="2"/>
  <c r="G43" i="2"/>
  <c r="V88" i="2"/>
  <c r="U88" i="2"/>
  <c r="T88" i="2"/>
  <c r="Q88" i="2"/>
  <c r="P88" i="2"/>
  <c r="N88" i="2"/>
  <c r="R73" i="2"/>
  <c r="M88" i="2"/>
  <c r="L88" i="2"/>
  <c r="J88" i="2"/>
  <c r="H88" i="2"/>
  <c r="G88" i="2"/>
  <c r="R31" i="2"/>
  <c r="K31" i="2"/>
  <c r="S76" i="2"/>
  <c r="R76" i="2"/>
  <c r="S85" i="2"/>
  <c r="R85" i="2"/>
  <c r="S50" i="2"/>
  <c r="R50" i="2"/>
  <c r="R5" i="2"/>
  <c r="K5" i="2"/>
  <c r="S62" i="2"/>
  <c r="R62" i="2"/>
  <c r="K62" i="2"/>
  <c r="R17" i="2"/>
  <c r="K17" i="2"/>
  <c r="S63" i="2"/>
  <c r="R63" i="2"/>
  <c r="K63" i="2"/>
  <c r="R18" i="2"/>
  <c r="K18" i="2"/>
  <c r="R39" i="2"/>
  <c r="K39" i="2"/>
  <c r="S84" i="2"/>
  <c r="R84" i="2"/>
  <c r="K84" i="2"/>
  <c r="R10" i="2"/>
  <c r="K10" i="2"/>
  <c r="S55" i="2"/>
  <c r="R55" i="2"/>
  <c r="K55" i="2"/>
  <c r="S60" i="2"/>
  <c r="R60" i="2"/>
  <c r="K60" i="2"/>
  <c r="R15" i="2"/>
  <c r="K15" i="2"/>
  <c r="S83" i="2"/>
  <c r="R83" i="2"/>
  <c r="K83" i="2"/>
  <c r="R38" i="2"/>
  <c r="K38" i="2"/>
  <c r="S82" i="2"/>
  <c r="R82" i="2"/>
  <c r="K82" i="2"/>
  <c r="R37" i="2"/>
  <c r="K37" i="2"/>
  <c r="S67" i="2"/>
  <c r="R67" i="2"/>
  <c r="K67" i="2"/>
  <c r="R22" i="2"/>
  <c r="K22" i="2"/>
  <c r="R81" i="2"/>
  <c r="R36" i="2"/>
  <c r="K36" i="2"/>
  <c r="S81" i="2"/>
  <c r="K81" i="2"/>
  <c r="K12" i="2"/>
  <c r="R12" i="2"/>
  <c r="S57" i="2"/>
  <c r="R57" i="2"/>
  <c r="K57" i="2"/>
  <c r="K53" i="2"/>
  <c r="K23" i="2"/>
  <c r="K77" i="2"/>
  <c r="S79" i="2"/>
  <c r="S69" i="2"/>
  <c r="S53" i="2"/>
  <c r="S70" i="2"/>
  <c r="S80" i="2"/>
  <c r="S66" i="2"/>
  <c r="S75" i="2"/>
  <c r="S71" i="2"/>
  <c r="S52" i="2"/>
  <c r="S72" i="2"/>
  <c r="S51" i="2"/>
  <c r="R79" i="2"/>
  <c r="R69" i="2"/>
  <c r="R53" i="2"/>
  <c r="R70" i="2"/>
  <c r="R80" i="2"/>
  <c r="R66" i="2"/>
  <c r="R75" i="2"/>
  <c r="R71" i="2"/>
  <c r="R52" i="2"/>
  <c r="R72" i="2"/>
  <c r="R51" i="2"/>
  <c r="K79" i="2"/>
  <c r="K69" i="2"/>
  <c r="K70" i="2"/>
  <c r="K80" i="2"/>
  <c r="K66" i="2"/>
  <c r="K75" i="2"/>
  <c r="K71" i="2"/>
  <c r="K52" i="2"/>
  <c r="K72" i="2"/>
  <c r="K51" i="2"/>
  <c r="R21" i="2"/>
  <c r="R30" i="2"/>
  <c r="R26" i="2"/>
  <c r="R7" i="2"/>
  <c r="R27" i="2"/>
  <c r="R6" i="2"/>
  <c r="K21" i="2"/>
  <c r="K30" i="2"/>
  <c r="K26" i="2"/>
  <c r="K7" i="2"/>
  <c r="K27" i="2"/>
  <c r="K6" i="2"/>
  <c r="S65" i="2"/>
  <c r="R65" i="2"/>
  <c r="K65" i="2"/>
  <c r="S74" i="2"/>
  <c r="R74" i="2"/>
  <c r="K74" i="2"/>
  <c r="S59" i="2"/>
  <c r="R59" i="2"/>
  <c r="K59" i="2"/>
  <c r="S49" i="2"/>
  <c r="R49" i="2"/>
  <c r="K49" i="2"/>
  <c r="R58" i="2"/>
  <c r="S58" i="2"/>
  <c r="K58" i="2"/>
  <c r="R68" i="2"/>
  <c r="S68" i="2"/>
  <c r="K68" i="2"/>
  <c r="S78" i="2"/>
  <c r="R78" i="2"/>
  <c r="K78" i="2"/>
  <c r="R64" i="2"/>
  <c r="S64" i="2"/>
  <c r="K64" i="2"/>
  <c r="R77" i="2"/>
  <c r="S77" i="2"/>
  <c r="S61" i="2"/>
  <c r="R61" i="2"/>
  <c r="K61" i="2"/>
  <c r="R56" i="2"/>
  <c r="S56" i="2"/>
  <c r="K56" i="2"/>
  <c r="R54" i="2"/>
  <c r="S54" i="2"/>
  <c r="K54" i="2"/>
  <c r="R35" i="2"/>
  <c r="K35" i="2"/>
  <c r="R25" i="2"/>
  <c r="K25" i="2"/>
  <c r="R8" i="2"/>
  <c r="K8" i="2"/>
  <c r="R24" i="2"/>
  <c r="K24" i="2"/>
  <c r="R34" i="2"/>
  <c r="K34" i="2"/>
  <c r="R20" i="2"/>
  <c r="K20" i="2"/>
  <c r="R29" i="2"/>
  <c r="K29" i="2"/>
  <c r="R14" i="2"/>
  <c r="K14" i="2"/>
  <c r="R4" i="2"/>
  <c r="K4" i="2"/>
  <c r="R13" i="2"/>
  <c r="K13" i="2"/>
  <c r="R23" i="2"/>
  <c r="R33" i="2"/>
  <c r="K33" i="2"/>
  <c r="R19" i="2"/>
  <c r="K19" i="2"/>
  <c r="R32" i="2"/>
  <c r="K32" i="2"/>
  <c r="R16" i="2"/>
  <c r="K16" i="2"/>
  <c r="R11" i="2"/>
  <c r="K11" i="2"/>
  <c r="R9" i="2"/>
  <c r="K9" i="2"/>
  <c r="R3" i="2"/>
  <c r="K3" i="2"/>
  <c r="I42" i="1"/>
  <c r="I44" i="1"/>
  <c r="I45" i="1"/>
  <c r="I46" i="1"/>
  <c r="I47" i="1"/>
  <c r="I48" i="1"/>
  <c r="I49" i="1"/>
  <c r="I50" i="1"/>
  <c r="I51" i="1"/>
  <c r="I52" i="1"/>
  <c r="I53" i="1"/>
  <c r="I54" i="1"/>
  <c r="I55" i="1"/>
  <c r="I56" i="1"/>
  <c r="I57" i="1"/>
  <c r="I62" i="1"/>
  <c r="K42" i="1"/>
  <c r="K44" i="1"/>
  <c r="K45" i="1"/>
  <c r="K46" i="1"/>
  <c r="K47" i="1"/>
  <c r="K48" i="1"/>
  <c r="K49" i="1"/>
  <c r="K50" i="1"/>
  <c r="K51" i="1"/>
  <c r="K52" i="1"/>
  <c r="K53" i="1"/>
  <c r="K54" i="1"/>
  <c r="K55" i="1"/>
  <c r="K56" i="1"/>
  <c r="K57" i="1"/>
  <c r="K62" i="1"/>
  <c r="R42" i="1"/>
  <c r="R44" i="1"/>
  <c r="R45" i="1"/>
  <c r="R46" i="1"/>
  <c r="R47" i="1"/>
  <c r="R48" i="1"/>
  <c r="R49" i="1"/>
  <c r="R50" i="1"/>
  <c r="R51" i="1"/>
  <c r="R52" i="1"/>
  <c r="R53" i="1"/>
  <c r="R54" i="1"/>
  <c r="R55" i="1"/>
  <c r="R56" i="1"/>
  <c r="R41" i="1"/>
  <c r="K41" i="1"/>
  <c r="I41" i="1"/>
  <c r="I13" i="1"/>
  <c r="I14" i="1"/>
  <c r="I15" i="1"/>
  <c r="I16" i="1"/>
  <c r="I17" i="1"/>
  <c r="R13" i="1"/>
  <c r="R14" i="1"/>
  <c r="R15" i="1"/>
  <c r="R16" i="1"/>
  <c r="R6" i="1"/>
  <c r="K6" i="1"/>
  <c r="I6" i="1"/>
  <c r="K15" i="1"/>
  <c r="R8" i="1"/>
  <c r="R9" i="1"/>
  <c r="R4" i="1"/>
  <c r="R7" i="1"/>
  <c r="R5" i="1"/>
  <c r="R10" i="1"/>
  <c r="R11" i="1"/>
  <c r="R12" i="1"/>
  <c r="K9" i="1"/>
  <c r="K4" i="1"/>
  <c r="K7" i="1"/>
  <c r="K16" i="1"/>
  <c r="K5" i="1"/>
  <c r="K10" i="1"/>
  <c r="K17" i="1"/>
  <c r="K18" i="1"/>
  <c r="K11" i="1"/>
  <c r="K8" i="1"/>
  <c r="K19" i="1"/>
  <c r="K13" i="1"/>
  <c r="K12" i="1"/>
  <c r="K14" i="1"/>
  <c r="I9" i="1"/>
  <c r="I4" i="1"/>
  <c r="I7" i="1"/>
  <c r="I5" i="1"/>
  <c r="I10" i="1"/>
  <c r="I11" i="1"/>
  <c r="I8" i="1"/>
  <c r="I12" i="1"/>
  <c r="R3" i="1"/>
  <c r="K3" i="1"/>
  <c r="I3" i="1"/>
  <c r="U607" i="14" l="1"/>
  <c r="I607" i="14"/>
  <c r="AC47" i="13"/>
  <c r="Q262" i="34"/>
  <c r="I262" i="34"/>
  <c r="Q210" i="34"/>
  <c r="I210" i="34"/>
  <c r="Q206" i="34"/>
  <c r="I206" i="34"/>
  <c r="U198" i="34"/>
  <c r="I198" i="34"/>
  <c r="U190" i="34"/>
  <c r="I190" i="34"/>
  <c r="U186" i="34"/>
  <c r="I186" i="34"/>
  <c r="Q289" i="34"/>
  <c r="I289" i="34"/>
  <c r="Q154" i="34"/>
  <c r="I154" i="34"/>
  <c r="Q254" i="34"/>
  <c r="I254" i="34"/>
  <c r="U250" i="34"/>
  <c r="I250" i="34"/>
  <c r="Q238" i="34"/>
  <c r="I238" i="34"/>
  <c r="Q174" i="34"/>
  <c r="I174" i="34"/>
  <c r="Q166" i="34"/>
  <c r="I166" i="34"/>
  <c r="U162" i="34"/>
  <c r="I162" i="34"/>
  <c r="U158" i="34"/>
  <c r="I158" i="34"/>
  <c r="Q275" i="34"/>
  <c r="I275" i="34"/>
  <c r="U290" i="34"/>
  <c r="I290" i="34"/>
  <c r="Q237" i="34"/>
  <c r="I237" i="34"/>
  <c r="Q213" i="34"/>
  <c r="I213" i="34"/>
  <c r="Q185" i="34"/>
  <c r="I185" i="34"/>
  <c r="Q181" i="34"/>
  <c r="I181" i="34"/>
  <c r="U173" i="34"/>
  <c r="I173" i="34"/>
  <c r="Q282" i="34"/>
  <c r="I282" i="34"/>
  <c r="Q258" i="34"/>
  <c r="I258" i="34"/>
  <c r="Q226" i="34"/>
  <c r="I226" i="34"/>
  <c r="Q222" i="34"/>
  <c r="I222" i="34"/>
  <c r="U218" i="34"/>
  <c r="I218" i="34"/>
  <c r="U194" i="34"/>
  <c r="I194" i="34"/>
  <c r="U269" i="34"/>
  <c r="I269" i="34"/>
  <c r="Q265" i="34"/>
  <c r="I265" i="34"/>
  <c r="Z51" i="34"/>
  <c r="U286" i="34"/>
  <c r="I286" i="34"/>
  <c r="Q155" i="34"/>
  <c r="I155" i="34"/>
  <c r="Q261" i="34"/>
  <c r="I261" i="34"/>
  <c r="U257" i="34"/>
  <c r="I257" i="34"/>
  <c r="Q241" i="34"/>
  <c r="I241" i="34"/>
  <c r="U233" i="34"/>
  <c r="I233" i="34"/>
  <c r="Q209" i="34"/>
  <c r="I209" i="34"/>
  <c r="Q205" i="34"/>
  <c r="I205" i="34"/>
  <c r="Q177" i="34"/>
  <c r="I177" i="34"/>
  <c r="Q169" i="34"/>
  <c r="I169" i="34"/>
  <c r="U165" i="34"/>
  <c r="I165" i="34"/>
  <c r="Q278" i="34"/>
  <c r="I278" i="34"/>
  <c r="U153" i="34"/>
  <c r="I153" i="34"/>
  <c r="Q263" i="34"/>
  <c r="I263" i="34"/>
  <c r="Q255" i="34"/>
  <c r="I255" i="34"/>
  <c r="U247" i="34"/>
  <c r="I247" i="34"/>
  <c r="U239" i="34"/>
  <c r="I239" i="34"/>
  <c r="U223" i="34"/>
  <c r="I223" i="34"/>
  <c r="Q219" i="34"/>
  <c r="I219" i="34"/>
  <c r="Q195" i="34"/>
  <c r="I195" i="34"/>
  <c r="U187" i="34"/>
  <c r="I187" i="34"/>
  <c r="U179" i="34"/>
  <c r="I179" i="34"/>
  <c r="Q167" i="34"/>
  <c r="I167" i="34"/>
  <c r="Q159" i="34"/>
  <c r="I159" i="34"/>
  <c r="Q270" i="34"/>
  <c r="I270" i="34"/>
  <c r="U281" i="34"/>
  <c r="I281" i="34"/>
  <c r="Q277" i="34"/>
  <c r="I277" i="34"/>
  <c r="Q273" i="34"/>
  <c r="I273" i="34"/>
  <c r="Q291" i="34"/>
  <c r="I291" i="34"/>
  <c r="U246" i="34"/>
  <c r="I246" i="34"/>
  <c r="Q234" i="34"/>
  <c r="I234" i="34"/>
  <c r="Q230" i="34"/>
  <c r="I230" i="34"/>
  <c r="U202" i="34"/>
  <c r="I202" i="34"/>
  <c r="Q178" i="34"/>
  <c r="I178" i="34"/>
  <c r="Q170" i="34"/>
  <c r="I170" i="34"/>
  <c r="Q283" i="34"/>
  <c r="I283" i="34"/>
  <c r="Q279" i="34"/>
  <c r="I279" i="34"/>
  <c r="Z83" i="34"/>
  <c r="Q271" i="34"/>
  <c r="I271" i="34"/>
  <c r="Q267" i="34"/>
  <c r="I267" i="34"/>
  <c r="U253" i="34"/>
  <c r="I253" i="34"/>
  <c r="Q245" i="34"/>
  <c r="I245" i="34"/>
  <c r="Q229" i="34"/>
  <c r="I229" i="34"/>
  <c r="U225" i="34"/>
  <c r="I225" i="34"/>
  <c r="U221" i="34"/>
  <c r="I221" i="34"/>
  <c r="Q217" i="34"/>
  <c r="I217" i="34"/>
  <c r="U201" i="34"/>
  <c r="I201" i="34"/>
  <c r="U197" i="34"/>
  <c r="I197" i="34"/>
  <c r="U193" i="34"/>
  <c r="I193" i="34"/>
  <c r="U161" i="34"/>
  <c r="I161" i="34"/>
  <c r="U274" i="34"/>
  <c r="I274" i="34"/>
  <c r="Q259" i="34"/>
  <c r="I259" i="34"/>
  <c r="Q251" i="34"/>
  <c r="I251" i="34"/>
  <c r="U243" i="34"/>
  <c r="I243" i="34"/>
  <c r="Q231" i="34"/>
  <c r="I231" i="34"/>
  <c r="Q227" i="34"/>
  <c r="I227" i="34"/>
  <c r="U215" i="34"/>
  <c r="I215" i="34"/>
  <c r="U211" i="34"/>
  <c r="I211" i="34"/>
  <c r="Q203" i="34"/>
  <c r="I203" i="34"/>
  <c r="Q199" i="34"/>
  <c r="I199" i="34"/>
  <c r="Q191" i="34"/>
  <c r="I191" i="34"/>
  <c r="U183" i="34"/>
  <c r="I183" i="34"/>
  <c r="Q171" i="34"/>
  <c r="I171" i="34"/>
  <c r="Q163" i="34"/>
  <c r="I163" i="34"/>
  <c r="U266" i="34"/>
  <c r="I266" i="34"/>
  <c r="Q285" i="34"/>
  <c r="I285" i="34"/>
  <c r="Q287" i="34"/>
  <c r="I287" i="34"/>
  <c r="U84" i="34"/>
  <c r="I84" i="34"/>
  <c r="U20" i="34"/>
  <c r="I20" i="34"/>
  <c r="Q118" i="34"/>
  <c r="I118" i="34"/>
  <c r="Q82" i="34"/>
  <c r="I82" i="34"/>
  <c r="Q18" i="34"/>
  <c r="I18" i="34"/>
  <c r="H145" i="34"/>
  <c r="Q98" i="34"/>
  <c r="I98" i="34"/>
  <c r="Z75" i="34"/>
  <c r="Q124" i="34"/>
  <c r="I124" i="34"/>
  <c r="U122" i="34"/>
  <c r="I122" i="34"/>
  <c r="J145" i="34"/>
  <c r="Q126" i="34"/>
  <c r="I126" i="34"/>
  <c r="U72" i="34"/>
  <c r="I72" i="34"/>
  <c r="Q70" i="34"/>
  <c r="I70" i="34"/>
  <c r="N145" i="34"/>
  <c r="Y145" i="34"/>
  <c r="U4" i="34"/>
  <c r="I4" i="34"/>
  <c r="U112" i="34"/>
  <c r="I112" i="34"/>
  <c r="Q110" i="34"/>
  <c r="I110" i="34"/>
  <c r="Z91" i="34"/>
  <c r="U76" i="34"/>
  <c r="I76" i="34"/>
  <c r="Q74" i="34"/>
  <c r="I74" i="34"/>
  <c r="Q44" i="34"/>
  <c r="I44" i="34"/>
  <c r="Q42" i="34"/>
  <c r="I42" i="34"/>
  <c r="Q12" i="34"/>
  <c r="I12" i="34"/>
  <c r="Q10" i="34"/>
  <c r="I10" i="34"/>
  <c r="Q140" i="34"/>
  <c r="I140" i="34"/>
  <c r="Q52" i="34"/>
  <c r="I52" i="34"/>
  <c r="Q50" i="34"/>
  <c r="I50" i="34"/>
  <c r="Q128" i="34"/>
  <c r="I128" i="34"/>
  <c r="Q138" i="34"/>
  <c r="I138" i="34"/>
  <c r="R145" i="34"/>
  <c r="U92" i="34"/>
  <c r="I92" i="34"/>
  <c r="Q86" i="34"/>
  <c r="I86" i="34"/>
  <c r="U56" i="34"/>
  <c r="I56" i="34"/>
  <c r="Q54" i="34"/>
  <c r="I54" i="34"/>
  <c r="U24" i="34"/>
  <c r="I24" i="34"/>
  <c r="U22" i="34"/>
  <c r="I22" i="34"/>
  <c r="X145" i="34"/>
  <c r="M145" i="34"/>
  <c r="W145" i="34"/>
  <c r="Q90" i="34"/>
  <c r="I90" i="34"/>
  <c r="Q132" i="34"/>
  <c r="I132" i="34"/>
  <c r="Q130" i="34"/>
  <c r="I130" i="34"/>
  <c r="G145" i="34"/>
  <c r="S145" i="34"/>
  <c r="U96" i="34"/>
  <c r="I96" i="34"/>
  <c r="Q94" i="34"/>
  <c r="I94" i="34"/>
  <c r="U60" i="34"/>
  <c r="I60" i="34"/>
  <c r="Q58" i="34"/>
  <c r="I58" i="34"/>
  <c r="Q28" i="34"/>
  <c r="I28" i="34"/>
  <c r="Q26" i="34"/>
  <c r="I26" i="34"/>
  <c r="U88" i="34"/>
  <c r="I88" i="34"/>
  <c r="Q120" i="34"/>
  <c r="I120" i="34"/>
  <c r="U134" i="34"/>
  <c r="I134" i="34"/>
  <c r="V145" i="34"/>
  <c r="U100" i="34"/>
  <c r="I100" i="34"/>
  <c r="U64" i="34"/>
  <c r="I64" i="34"/>
  <c r="Q62" i="34"/>
  <c r="I62" i="34"/>
  <c r="U32" i="34"/>
  <c r="I32" i="34"/>
  <c r="Q30" i="34"/>
  <c r="I30" i="34"/>
  <c r="Z139" i="34"/>
  <c r="U104" i="34"/>
  <c r="I104" i="34"/>
  <c r="Q102" i="34"/>
  <c r="I102" i="34"/>
  <c r="U68" i="34"/>
  <c r="I68" i="34"/>
  <c r="Q66" i="34"/>
  <c r="I66" i="34"/>
  <c r="Q36" i="34"/>
  <c r="I36" i="34"/>
  <c r="Q34" i="34"/>
  <c r="I34" i="34"/>
  <c r="U6" i="34"/>
  <c r="I6" i="34"/>
  <c r="U108" i="34"/>
  <c r="I108" i="34"/>
  <c r="Q106" i="34"/>
  <c r="I106" i="34"/>
  <c r="U40" i="34"/>
  <c r="I40" i="34"/>
  <c r="U38" i="34"/>
  <c r="I38" i="34"/>
  <c r="U8" i="34"/>
  <c r="I8" i="34"/>
  <c r="O145" i="34"/>
  <c r="Q116" i="34"/>
  <c r="I116" i="34"/>
  <c r="Q114" i="34"/>
  <c r="I114" i="34"/>
  <c r="U80" i="34"/>
  <c r="I80" i="34"/>
  <c r="Q78" i="34"/>
  <c r="I78" i="34"/>
  <c r="U48" i="34"/>
  <c r="I48" i="34"/>
  <c r="Q46" i="34"/>
  <c r="I46" i="34"/>
  <c r="U16" i="34"/>
  <c r="I16" i="34"/>
  <c r="Q14" i="34"/>
  <c r="I14" i="34"/>
  <c r="Q136" i="34"/>
  <c r="I136" i="34"/>
  <c r="Q142" i="34"/>
  <c r="I142" i="34"/>
  <c r="I148" i="27"/>
  <c r="I204" i="27"/>
  <c r="I164" i="27"/>
  <c r="I176" i="27"/>
  <c r="I144" i="27"/>
  <c r="I156" i="27"/>
  <c r="I136" i="27"/>
  <c r="I200" i="27"/>
  <c r="I160" i="27"/>
  <c r="I188" i="27"/>
  <c r="I124" i="27"/>
  <c r="U113" i="27"/>
  <c r="L215" i="27"/>
  <c r="I215" i="27" s="1"/>
  <c r="U115" i="27"/>
  <c r="L217" i="27"/>
  <c r="I217" i="27" s="1"/>
  <c r="U114" i="27"/>
  <c r="L216" i="27"/>
  <c r="I216" i="27" s="1"/>
  <c r="S26" i="2"/>
  <c r="I26" i="2"/>
  <c r="S20" i="2"/>
  <c r="I20" i="2"/>
  <c r="S29" i="2"/>
  <c r="I29" i="2"/>
  <c r="S21" i="2"/>
  <c r="I21" i="2"/>
  <c r="S14" i="2"/>
  <c r="I14" i="2"/>
  <c r="S36" i="2"/>
  <c r="I36" i="2"/>
  <c r="S28" i="2"/>
  <c r="I28" i="2"/>
  <c r="S12" i="2"/>
  <c r="I12" i="2"/>
  <c r="S31" i="2"/>
  <c r="I31" i="2"/>
  <c r="S39" i="2"/>
  <c r="I39" i="2"/>
  <c r="S6" i="2"/>
  <c r="I6" i="2"/>
  <c r="S8" i="2"/>
  <c r="I8" i="2"/>
  <c r="S23" i="2"/>
  <c r="I23" i="2"/>
  <c r="S5" i="2"/>
  <c r="I5" i="2"/>
  <c r="S38" i="2"/>
  <c r="I38" i="2"/>
  <c r="S32" i="2"/>
  <c r="I32" i="2"/>
  <c r="S13" i="2"/>
  <c r="I13" i="2"/>
  <c r="S27" i="2"/>
  <c r="I27" i="2"/>
  <c r="S24" i="2"/>
  <c r="I24" i="2"/>
  <c r="S33" i="2"/>
  <c r="I33" i="2"/>
  <c r="S17" i="2"/>
  <c r="I17" i="2"/>
  <c r="S37" i="2"/>
  <c r="I37" i="2"/>
  <c r="S30" i="2"/>
  <c r="I30" i="2"/>
  <c r="S16" i="2"/>
  <c r="I16" i="2"/>
  <c r="I88" i="2"/>
  <c r="S22" i="2"/>
  <c r="I22" i="2"/>
  <c r="S11" i="2"/>
  <c r="I11" i="2"/>
  <c r="S3" i="2"/>
  <c r="I3" i="2"/>
  <c r="S35" i="2"/>
  <c r="I35" i="2"/>
  <c r="S4" i="2"/>
  <c r="I4" i="2"/>
  <c r="S25" i="2"/>
  <c r="I25" i="2"/>
  <c r="S15" i="2"/>
  <c r="I15" i="2"/>
  <c r="S7" i="2"/>
  <c r="I7" i="2"/>
  <c r="S34" i="2"/>
  <c r="I34" i="2"/>
  <c r="S19" i="2"/>
  <c r="I19" i="2"/>
  <c r="S18" i="2"/>
  <c r="I18" i="2"/>
  <c r="S13" i="7"/>
  <c r="S12" i="7"/>
  <c r="S60" i="7"/>
  <c r="I60" i="7"/>
  <c r="S8" i="7"/>
  <c r="S61" i="7"/>
  <c r="I61" i="7"/>
  <c r="S26" i="7"/>
  <c r="S68" i="7"/>
  <c r="I68" i="7"/>
  <c r="S11" i="7"/>
  <c r="S58" i="7"/>
  <c r="I58" i="7"/>
  <c r="S67" i="7"/>
  <c r="I67" i="7"/>
  <c r="S20" i="7"/>
  <c r="S14" i="7"/>
  <c r="S29" i="7"/>
  <c r="S6" i="7"/>
  <c r="S71" i="7"/>
  <c r="I71" i="7"/>
  <c r="S56" i="7"/>
  <c r="I56" i="7"/>
  <c r="S66" i="7"/>
  <c r="I66" i="7"/>
  <c r="S62" i="7"/>
  <c r="I62" i="7"/>
  <c r="S17" i="7"/>
  <c r="S46" i="7"/>
  <c r="I46" i="7"/>
  <c r="S31" i="7"/>
  <c r="S59" i="7"/>
  <c r="I59" i="7"/>
  <c r="S23" i="7"/>
  <c r="S49" i="7"/>
  <c r="I49" i="7"/>
  <c r="S57" i="7"/>
  <c r="I57" i="7"/>
  <c r="S16" i="7"/>
  <c r="S41" i="7"/>
  <c r="I41" i="7"/>
  <c r="S64" i="7"/>
  <c r="I64" i="7"/>
  <c r="S25" i="7"/>
  <c r="S44" i="7"/>
  <c r="I44" i="7"/>
  <c r="S24" i="7"/>
  <c r="S32" i="7"/>
  <c r="S19" i="7"/>
  <c r="S27" i="7"/>
  <c r="S4" i="7"/>
  <c r="S45" i="7"/>
  <c r="I45" i="7"/>
  <c r="S53" i="7"/>
  <c r="I53" i="7"/>
  <c r="S43" i="7"/>
  <c r="I43" i="7"/>
  <c r="S47" i="7"/>
  <c r="I47" i="7"/>
  <c r="S69" i="7"/>
  <c r="I69" i="7"/>
  <c r="S22" i="7"/>
  <c r="S3" i="7"/>
  <c r="S21" i="7"/>
  <c r="S48" i="7"/>
  <c r="I48" i="7"/>
  <c r="S63" i="7"/>
  <c r="I63" i="7"/>
  <c r="S10" i="7"/>
  <c r="S30" i="7"/>
  <c r="S52" i="7"/>
  <c r="I52" i="7"/>
  <c r="S33" i="7"/>
  <c r="S18" i="7"/>
  <c r="S28" i="7"/>
  <c r="S70" i="7"/>
  <c r="I70" i="7"/>
  <c r="S65" i="7"/>
  <c r="I65" i="7"/>
  <c r="S42" i="7"/>
  <c r="I42" i="7"/>
  <c r="S7" i="7"/>
  <c r="S15" i="7"/>
  <c r="S5" i="7"/>
  <c r="S9" i="7"/>
  <c r="S51" i="7"/>
  <c r="I51" i="7"/>
  <c r="S54" i="7"/>
  <c r="I54" i="7"/>
  <c r="S55" i="7"/>
  <c r="I55" i="7"/>
  <c r="S50" i="7"/>
  <c r="I50" i="7"/>
  <c r="I190" i="39"/>
  <c r="AC623" i="13"/>
  <c r="AC883" i="13"/>
  <c r="AC751" i="13"/>
  <c r="AC711" i="13"/>
  <c r="AC619" i="13"/>
  <c r="AC599" i="13"/>
  <c r="AC527" i="13"/>
  <c r="AC727" i="13"/>
  <c r="AC675" i="13"/>
  <c r="AC835" i="13"/>
  <c r="AC431" i="13"/>
  <c r="AC311" i="13"/>
  <c r="AC815" i="13"/>
  <c r="AC859" i="13"/>
  <c r="AC807" i="13"/>
  <c r="AC707" i="13"/>
  <c r="AC523" i="13"/>
  <c r="U863" i="14"/>
  <c r="I863" i="14"/>
  <c r="U567" i="14"/>
  <c r="I567" i="14"/>
  <c r="U343" i="14"/>
  <c r="I343" i="14"/>
  <c r="U115" i="14"/>
  <c r="I115" i="14"/>
  <c r="U531" i="14"/>
  <c r="I531" i="14"/>
  <c r="Q869" i="14"/>
  <c r="I869" i="14"/>
  <c r="U803" i="14"/>
  <c r="I803" i="14"/>
  <c r="U707" i="14"/>
  <c r="I707" i="14"/>
  <c r="U643" i="14"/>
  <c r="I643" i="14"/>
  <c r="U579" i="14"/>
  <c r="I579" i="14"/>
  <c r="U515" i="14"/>
  <c r="I515" i="14"/>
  <c r="U443" i="14"/>
  <c r="I443" i="14"/>
  <c r="U355" i="14"/>
  <c r="I355" i="14"/>
  <c r="U295" i="14"/>
  <c r="I295" i="14"/>
  <c r="U243" i="14"/>
  <c r="I243" i="14"/>
  <c r="U187" i="14"/>
  <c r="I187" i="14"/>
  <c r="U127" i="14"/>
  <c r="I127" i="14"/>
  <c r="U71" i="14"/>
  <c r="I71" i="14"/>
  <c r="U11" i="14"/>
  <c r="I11" i="14"/>
  <c r="U703" i="14"/>
  <c r="I703" i="14"/>
  <c r="U563" i="14"/>
  <c r="I563" i="14"/>
  <c r="U435" i="14"/>
  <c r="I435" i="14"/>
  <c r="U311" i="14"/>
  <c r="I311" i="14"/>
  <c r="U183" i="14"/>
  <c r="I183" i="14"/>
  <c r="U55" i="14"/>
  <c r="I55" i="14"/>
  <c r="U4" i="14"/>
  <c r="I4" i="14"/>
  <c r="Q53" i="14"/>
  <c r="I53" i="14"/>
  <c r="U118" i="14"/>
  <c r="I118" i="14"/>
  <c r="Q113" i="14"/>
  <c r="I113" i="14"/>
  <c r="Q902" i="14"/>
  <c r="I902" i="14"/>
  <c r="Q853" i="14"/>
  <c r="I853" i="14"/>
  <c r="Q108" i="14"/>
  <c r="I108" i="14"/>
  <c r="Q912" i="14"/>
  <c r="I912" i="14"/>
  <c r="U602" i="14"/>
  <c r="I602" i="14"/>
  <c r="U922" i="14"/>
  <c r="I922" i="14"/>
  <c r="U926" i="14"/>
  <c r="I926" i="14"/>
  <c r="U648" i="14"/>
  <c r="I648" i="14"/>
  <c r="U626" i="14"/>
  <c r="I626" i="14"/>
  <c r="U938" i="14"/>
  <c r="I938" i="14"/>
  <c r="U666" i="14"/>
  <c r="I666" i="14"/>
  <c r="Z43" i="13"/>
  <c r="U464" i="14"/>
  <c r="I464" i="14"/>
  <c r="U68" i="14"/>
  <c r="I68" i="14"/>
  <c r="U472" i="14"/>
  <c r="I472" i="14"/>
  <c r="U1012" i="14"/>
  <c r="I1012" i="14"/>
  <c r="U858" i="14"/>
  <c r="I858" i="14"/>
  <c r="U598" i="14"/>
  <c r="I598" i="14"/>
  <c r="Q421" i="14"/>
  <c r="I421" i="14"/>
  <c r="U225" i="14"/>
  <c r="I225" i="14"/>
  <c r="Q65" i="14"/>
  <c r="I65" i="14"/>
  <c r="U560" i="14"/>
  <c r="I560" i="14"/>
  <c r="Q1032" i="14"/>
  <c r="I1032" i="14"/>
  <c r="Q1036" i="14"/>
  <c r="I1036" i="14"/>
  <c r="Q265" i="14"/>
  <c r="I265" i="14"/>
  <c r="Q1065" i="14"/>
  <c r="I1065" i="14"/>
  <c r="U384" i="14"/>
  <c r="I384" i="14"/>
  <c r="U554" i="14"/>
  <c r="I554" i="14"/>
  <c r="U502" i="14"/>
  <c r="I502" i="14"/>
  <c r="U436" i="14"/>
  <c r="I436" i="14"/>
  <c r="U764" i="14"/>
  <c r="I764" i="14"/>
  <c r="U631" i="14"/>
  <c r="I631" i="14"/>
  <c r="U283" i="14"/>
  <c r="I283" i="14"/>
  <c r="U883" i="14"/>
  <c r="I883" i="14"/>
  <c r="U403" i="14"/>
  <c r="I403" i="14"/>
  <c r="U23" i="14"/>
  <c r="I23" i="14"/>
  <c r="Q5" i="14"/>
  <c r="I5" i="14"/>
  <c r="U54" i="14"/>
  <c r="I54" i="14"/>
  <c r="U456" i="14"/>
  <c r="I456" i="14"/>
  <c r="Q893" i="14"/>
  <c r="I893" i="14"/>
  <c r="U114" i="14"/>
  <c r="I114" i="14"/>
  <c r="U600" i="14"/>
  <c r="I600" i="14"/>
  <c r="U920" i="14"/>
  <c r="I920" i="14"/>
  <c r="U924" i="14"/>
  <c r="I924" i="14"/>
  <c r="Q718" i="14"/>
  <c r="I718" i="14"/>
  <c r="Q624" i="14"/>
  <c r="I624" i="14"/>
  <c r="Q936" i="14"/>
  <c r="I936" i="14"/>
  <c r="U82" i="14"/>
  <c r="I82" i="14"/>
  <c r="Q664" i="14"/>
  <c r="I664" i="14"/>
  <c r="Q981" i="14"/>
  <c r="I981" i="14"/>
  <c r="U985" i="14"/>
  <c r="I985" i="14"/>
  <c r="Q357" i="14"/>
  <c r="I357" i="14"/>
  <c r="Z111" i="13"/>
  <c r="U170" i="14"/>
  <c r="I170" i="14"/>
  <c r="U1018" i="14"/>
  <c r="I1018" i="14"/>
  <c r="Q337" i="14"/>
  <c r="I337" i="14"/>
  <c r="Q688" i="14"/>
  <c r="I688" i="14"/>
  <c r="Q728" i="14"/>
  <c r="I728" i="14"/>
  <c r="U444" i="14"/>
  <c r="I444" i="14"/>
  <c r="U96" i="14"/>
  <c r="I96" i="14"/>
  <c r="Z115" i="13"/>
  <c r="U42" i="14"/>
  <c r="I42" i="14"/>
  <c r="U102" i="14"/>
  <c r="I102" i="14"/>
  <c r="Z23" i="13"/>
  <c r="U552" i="14"/>
  <c r="I552" i="14"/>
  <c r="U412" i="14"/>
  <c r="I412" i="14"/>
  <c r="U376" i="14"/>
  <c r="I376" i="14"/>
  <c r="Q909" i="14"/>
  <c r="I909" i="14"/>
  <c r="Q657" i="14"/>
  <c r="I657" i="14"/>
  <c r="U875" i="14"/>
  <c r="I875" i="14"/>
  <c r="U791" i="14"/>
  <c r="I791" i="14"/>
  <c r="U699" i="14"/>
  <c r="I699" i="14"/>
  <c r="U635" i="14"/>
  <c r="I635" i="14"/>
  <c r="U571" i="14"/>
  <c r="I571" i="14"/>
  <c r="U503" i="14"/>
  <c r="I503" i="14"/>
  <c r="U439" i="14"/>
  <c r="I439" i="14"/>
  <c r="U347" i="14"/>
  <c r="I347" i="14"/>
  <c r="U287" i="14"/>
  <c r="I287" i="14"/>
  <c r="U239" i="14"/>
  <c r="I239" i="14"/>
  <c r="U179" i="14"/>
  <c r="I179" i="14"/>
  <c r="U123" i="14"/>
  <c r="I123" i="14"/>
  <c r="U63" i="14"/>
  <c r="I63" i="14"/>
  <c r="U7" i="14"/>
  <c r="I7" i="14"/>
  <c r="U691" i="14"/>
  <c r="I691" i="14"/>
  <c r="U543" i="14"/>
  <c r="I543" i="14"/>
  <c r="U415" i="14"/>
  <c r="I415" i="14"/>
  <c r="U291" i="14"/>
  <c r="I291" i="14"/>
  <c r="U163" i="14"/>
  <c r="I163" i="14"/>
  <c r="U35" i="14"/>
  <c r="I35" i="14"/>
  <c r="U890" i="14"/>
  <c r="I890" i="14"/>
  <c r="Q317" i="14"/>
  <c r="I317" i="14"/>
  <c r="U106" i="14"/>
  <c r="I106" i="14"/>
  <c r="Q437" i="14"/>
  <c r="I437" i="14"/>
  <c r="Q405" i="14"/>
  <c r="I405" i="14"/>
  <c r="Q277" i="14"/>
  <c r="I277" i="14"/>
  <c r="Z135" i="13"/>
  <c r="U20" i="14"/>
  <c r="I20" i="14"/>
  <c r="U506" i="14"/>
  <c r="I506" i="14"/>
  <c r="U830" i="14"/>
  <c r="I830" i="14"/>
  <c r="U832" i="14"/>
  <c r="I832" i="14"/>
  <c r="U932" i="14"/>
  <c r="I932" i="14"/>
  <c r="Q156" i="14"/>
  <c r="I156" i="14"/>
  <c r="Q41" i="14"/>
  <c r="I41" i="14"/>
  <c r="Q620" i="14"/>
  <c r="I620" i="14"/>
  <c r="U954" i="14"/>
  <c r="I954" i="14"/>
  <c r="U26" i="14"/>
  <c r="I26" i="14"/>
  <c r="Q133" i="14"/>
  <c r="I133" i="14"/>
  <c r="U126" i="14"/>
  <c r="I126" i="14"/>
  <c r="U72" i="14"/>
  <c r="I72" i="14"/>
  <c r="Q537" i="14"/>
  <c r="I537" i="14"/>
  <c r="U30" i="14"/>
  <c r="I30" i="14"/>
  <c r="U614" i="14"/>
  <c r="I614" i="14"/>
  <c r="Q173" i="14"/>
  <c r="I173" i="14"/>
  <c r="Q577" i="14"/>
  <c r="I577" i="14"/>
  <c r="U708" i="14"/>
  <c r="I708" i="14"/>
  <c r="U996" i="14"/>
  <c r="I996" i="14"/>
  <c r="U1000" i="14"/>
  <c r="I1000" i="14"/>
  <c r="U1004" i="14"/>
  <c r="I1004" i="14"/>
  <c r="U1008" i="14"/>
  <c r="I1008" i="14"/>
  <c r="Z99" i="13"/>
  <c r="U692" i="14"/>
  <c r="I692" i="14"/>
  <c r="U162" i="14"/>
  <c r="I162" i="14"/>
  <c r="Q37" i="14"/>
  <c r="I37" i="14"/>
  <c r="Q217" i="14"/>
  <c r="I217" i="14"/>
  <c r="U344" i="14"/>
  <c r="I344" i="14"/>
  <c r="U56" i="14"/>
  <c r="I56" i="14"/>
  <c r="Q1040" i="14"/>
  <c r="I1040" i="14"/>
  <c r="U1052" i="14"/>
  <c r="I1052" i="14"/>
  <c r="Q1056" i="14"/>
  <c r="I1056" i="14"/>
  <c r="Q141" i="14"/>
  <c r="I141" i="14"/>
  <c r="U1016" i="14"/>
  <c r="I1016" i="14"/>
  <c r="U956" i="14"/>
  <c r="I956" i="14"/>
  <c r="U394" i="14"/>
  <c r="I394" i="14"/>
  <c r="U481" i="14"/>
  <c r="I481" i="14"/>
  <c r="Q17" i="14"/>
  <c r="I17" i="14"/>
  <c r="U798" i="14"/>
  <c r="I798" i="14"/>
  <c r="Q945" i="14"/>
  <c r="I945" i="14"/>
  <c r="U672" i="14"/>
  <c r="I672" i="14"/>
  <c r="U365" i="14"/>
  <c r="I365" i="14"/>
  <c r="U843" i="14"/>
  <c r="I843" i="14"/>
  <c r="U759" i="14"/>
  <c r="I759" i="14"/>
  <c r="U683" i="14"/>
  <c r="I683" i="14"/>
  <c r="U611" i="14"/>
  <c r="I611" i="14"/>
  <c r="U547" i="14"/>
  <c r="I547" i="14"/>
  <c r="U475" i="14"/>
  <c r="I475" i="14"/>
  <c r="U411" i="14"/>
  <c r="I411" i="14"/>
  <c r="U271" i="14"/>
  <c r="I271" i="14"/>
  <c r="U219" i="14"/>
  <c r="I219" i="14"/>
  <c r="U159" i="14"/>
  <c r="I159" i="14"/>
  <c r="U103" i="14"/>
  <c r="I103" i="14"/>
  <c r="U39" i="14"/>
  <c r="I39" i="14"/>
  <c r="U767" i="14"/>
  <c r="I767" i="14"/>
  <c r="U639" i="14"/>
  <c r="I639" i="14"/>
  <c r="U499" i="14"/>
  <c r="I499" i="14"/>
  <c r="U371" i="14"/>
  <c r="I371" i="14"/>
  <c r="U247" i="14"/>
  <c r="I247" i="14"/>
  <c r="U119" i="14"/>
  <c r="I119" i="14"/>
  <c r="Q6" i="14"/>
  <c r="I6" i="14"/>
  <c r="U116" i="14"/>
  <c r="I116" i="14"/>
  <c r="Q457" i="14"/>
  <c r="I457" i="14"/>
  <c r="Q524" i="14"/>
  <c r="I524" i="14"/>
  <c r="U278" i="14"/>
  <c r="I278" i="14"/>
  <c r="U716" i="14"/>
  <c r="I716" i="14"/>
  <c r="Q928" i="14"/>
  <c r="I928" i="14"/>
  <c r="Q833" i="14"/>
  <c r="I833" i="14"/>
  <c r="Q933" i="14"/>
  <c r="I933" i="14"/>
  <c r="Z103" i="13"/>
  <c r="U352" i="14"/>
  <c r="I352" i="14"/>
  <c r="U174" i="14"/>
  <c r="I174" i="14"/>
  <c r="U578" i="14"/>
  <c r="I578" i="14"/>
  <c r="U1010" i="14"/>
  <c r="I1010" i="14"/>
  <c r="Q693" i="14"/>
  <c r="I693" i="14"/>
  <c r="U168" i="14"/>
  <c r="I168" i="14"/>
  <c r="U38" i="14"/>
  <c r="I38" i="14"/>
  <c r="U430" i="14"/>
  <c r="I430" i="14"/>
  <c r="Q742" i="14"/>
  <c r="I742" i="14"/>
  <c r="U388" i="14"/>
  <c r="I388" i="14"/>
  <c r="U212" i="14"/>
  <c r="I212" i="14"/>
  <c r="Q1041" i="14"/>
  <c r="I1041" i="14"/>
  <c r="Q1045" i="14"/>
  <c r="I1045" i="14"/>
  <c r="Q1049" i="14"/>
  <c r="I1049" i="14"/>
  <c r="U398" i="14"/>
  <c r="I398" i="14"/>
  <c r="U1062" i="14"/>
  <c r="I1062" i="14"/>
  <c r="U100" i="14"/>
  <c r="I100" i="14"/>
  <c r="U958" i="14"/>
  <c r="I958" i="14"/>
  <c r="U744" i="14"/>
  <c r="I744" i="14"/>
  <c r="U18" i="14"/>
  <c r="I18" i="14"/>
  <c r="Q796" i="14"/>
  <c r="I796" i="14"/>
  <c r="U152" i="14"/>
  <c r="I152" i="14"/>
  <c r="U817" i="14"/>
  <c r="I817" i="14"/>
  <c r="U48" i="14"/>
  <c r="I48" i="14"/>
  <c r="U852" i="14"/>
  <c r="I852" i="14"/>
  <c r="U625" i="14"/>
  <c r="I625" i="14"/>
  <c r="Q937" i="14"/>
  <c r="I937" i="14"/>
  <c r="U158" i="14"/>
  <c r="I158" i="14"/>
  <c r="Q297" i="14"/>
  <c r="I297" i="14"/>
  <c r="U622" i="14"/>
  <c r="I622" i="14"/>
  <c r="U952" i="14"/>
  <c r="I952" i="14"/>
  <c r="U24" i="14"/>
  <c r="I24" i="14"/>
  <c r="Q129" i="14"/>
  <c r="I129" i="14"/>
  <c r="Q124" i="14"/>
  <c r="I124" i="14"/>
  <c r="U74" i="14"/>
  <c r="I74" i="14"/>
  <c r="Q28" i="14"/>
  <c r="I28" i="14"/>
  <c r="U88" i="14"/>
  <c r="I88" i="14"/>
  <c r="U982" i="14"/>
  <c r="I982" i="14"/>
  <c r="U986" i="14"/>
  <c r="I986" i="14"/>
  <c r="Z95" i="13"/>
  <c r="U604" i="14"/>
  <c r="I604" i="14"/>
  <c r="U358" i="14"/>
  <c r="I358" i="14"/>
  <c r="Q857" i="14"/>
  <c r="I857" i="14"/>
  <c r="Q597" i="14"/>
  <c r="I597" i="14"/>
  <c r="U420" i="14"/>
  <c r="I420" i="14"/>
  <c r="U546" i="14"/>
  <c r="I546" i="14"/>
  <c r="U1028" i="14"/>
  <c r="I1028" i="14"/>
  <c r="U698" i="14"/>
  <c r="I698" i="14"/>
  <c r="Q224" i="14"/>
  <c r="I224" i="14"/>
  <c r="Q689" i="14"/>
  <c r="I689" i="14"/>
  <c r="U1064" i="14"/>
  <c r="I1064" i="14"/>
  <c r="U825" i="14"/>
  <c r="I825" i="14"/>
  <c r="Q553" i="14"/>
  <c r="I553" i="14"/>
  <c r="Q378" i="14"/>
  <c r="I378" i="14"/>
  <c r="U779" i="14"/>
  <c r="I779" i="14"/>
  <c r="U491" i="14"/>
  <c r="I491" i="14"/>
  <c r="U231" i="14"/>
  <c r="I231" i="14"/>
  <c r="U59" i="14"/>
  <c r="I59" i="14"/>
  <c r="U279" i="14"/>
  <c r="I279" i="14"/>
  <c r="U771" i="14"/>
  <c r="I771" i="14"/>
  <c r="U419" i="14"/>
  <c r="I419" i="14"/>
  <c r="U275" i="14"/>
  <c r="I275" i="14"/>
  <c r="U167" i="14"/>
  <c r="I167" i="14"/>
  <c r="U47" i="14"/>
  <c r="I47" i="14"/>
  <c r="U659" i="14"/>
  <c r="I659" i="14"/>
  <c r="U383" i="14"/>
  <c r="I383" i="14"/>
  <c r="U131" i="14"/>
  <c r="I131" i="14"/>
  <c r="Q261" i="14"/>
  <c r="I261" i="14"/>
  <c r="U701" i="14"/>
  <c r="I701" i="14"/>
  <c r="U288" i="14"/>
  <c r="I288" i="14"/>
  <c r="U504" i="14"/>
  <c r="I504" i="14"/>
  <c r="Q468" i="14"/>
  <c r="I468" i="14"/>
  <c r="U948" i="14"/>
  <c r="I948" i="14"/>
  <c r="U296" i="14"/>
  <c r="I296" i="14"/>
  <c r="Q73" i="14"/>
  <c r="I73" i="14"/>
  <c r="U16" i="14"/>
  <c r="I16" i="14"/>
  <c r="U612" i="14"/>
  <c r="I612" i="14"/>
  <c r="U465" i="14"/>
  <c r="I465" i="14"/>
  <c r="U160" i="14"/>
  <c r="I160" i="14"/>
  <c r="U746" i="14"/>
  <c r="I746" i="14"/>
  <c r="U424" i="14"/>
  <c r="I424" i="14"/>
  <c r="Q1037" i="14"/>
  <c r="I1037" i="14"/>
  <c r="U460" i="14"/>
  <c r="I460" i="14"/>
  <c r="U153" i="14"/>
  <c r="I153" i="14"/>
  <c r="U250" i="14"/>
  <c r="I250" i="14"/>
  <c r="U603" i="14"/>
  <c r="I603" i="14"/>
  <c r="U471" i="14"/>
  <c r="I471" i="14"/>
  <c r="U407" i="14"/>
  <c r="I407" i="14"/>
  <c r="U207" i="14"/>
  <c r="I207" i="14"/>
  <c r="U31" i="14"/>
  <c r="I31" i="14"/>
  <c r="U627" i="14"/>
  <c r="I627" i="14"/>
  <c r="U351" i="14"/>
  <c r="I351" i="14"/>
  <c r="U99" i="14"/>
  <c r="I99" i="14"/>
  <c r="U888" i="14"/>
  <c r="I888" i="14"/>
  <c r="U233" i="14"/>
  <c r="I233" i="14"/>
  <c r="U104" i="14"/>
  <c r="I104" i="14"/>
  <c r="Q9" i="14"/>
  <c r="I9" i="14"/>
  <c r="U823" i="14"/>
  <c r="I823" i="14"/>
  <c r="U739" i="14"/>
  <c r="I739" i="14"/>
  <c r="U667" i="14"/>
  <c r="I667" i="14"/>
  <c r="U599" i="14"/>
  <c r="I599" i="14"/>
  <c r="U535" i="14"/>
  <c r="I535" i="14"/>
  <c r="U459" i="14"/>
  <c r="I459" i="14"/>
  <c r="U395" i="14"/>
  <c r="I395" i="14"/>
  <c r="U315" i="14"/>
  <c r="I315" i="14"/>
  <c r="U255" i="14"/>
  <c r="I255" i="14"/>
  <c r="U199" i="14"/>
  <c r="I199" i="14"/>
  <c r="U143" i="14"/>
  <c r="I143" i="14"/>
  <c r="U91" i="14"/>
  <c r="I91" i="14"/>
  <c r="U27" i="14"/>
  <c r="I27" i="14"/>
  <c r="U735" i="14"/>
  <c r="I735" i="14"/>
  <c r="U467" i="14"/>
  <c r="I467" i="14"/>
  <c r="U339" i="14"/>
  <c r="I339" i="14"/>
  <c r="U215" i="14"/>
  <c r="I215" i="14"/>
  <c r="U87" i="14"/>
  <c r="I87" i="14"/>
  <c r="U52" i="14"/>
  <c r="I52" i="14"/>
  <c r="Q117" i="14"/>
  <c r="I117" i="14"/>
  <c r="U458" i="14"/>
  <c r="I458" i="14"/>
  <c r="U112" i="14"/>
  <c r="I112" i="14"/>
  <c r="Q837" i="14"/>
  <c r="I837" i="14"/>
  <c r="U810" i="14"/>
  <c r="I810" i="14"/>
  <c r="Q901" i="14"/>
  <c r="I901" i="14"/>
  <c r="Q289" i="14"/>
  <c r="I289" i="14"/>
  <c r="U276" i="14"/>
  <c r="I276" i="14"/>
  <c r="U110" i="14"/>
  <c r="I110" i="14"/>
  <c r="U914" i="14"/>
  <c r="I914" i="14"/>
  <c r="Q505" i="14"/>
  <c r="I505" i="14"/>
  <c r="U651" i="14"/>
  <c r="I651" i="14"/>
  <c r="U650" i="14"/>
  <c r="I650" i="14"/>
  <c r="Q941" i="14"/>
  <c r="I941" i="14"/>
  <c r="U950" i="14"/>
  <c r="I950" i="14"/>
  <c r="Q576" i="14"/>
  <c r="I576" i="14"/>
  <c r="U466" i="14"/>
  <c r="I466" i="14"/>
  <c r="U70" i="14"/>
  <c r="I70" i="14"/>
  <c r="Q565" i="14"/>
  <c r="I565" i="14"/>
  <c r="Q36" i="14"/>
  <c r="I36" i="14"/>
  <c r="U428" i="14"/>
  <c r="I428" i="14"/>
  <c r="U740" i="14"/>
  <c r="I740" i="14"/>
  <c r="Z387" i="13"/>
  <c r="U216" i="14"/>
  <c r="I216" i="14"/>
  <c r="U586" i="14"/>
  <c r="I586" i="14"/>
  <c r="U446" i="14"/>
  <c r="I446" i="14"/>
  <c r="U396" i="14"/>
  <c r="I396" i="14"/>
  <c r="U1060" i="14"/>
  <c r="I1060" i="14"/>
  <c r="U988" i="14"/>
  <c r="I988" i="14"/>
  <c r="U480" i="14"/>
  <c r="I480" i="14"/>
  <c r="Q944" i="14"/>
  <c r="I944" i="14"/>
  <c r="Z139" i="13"/>
  <c r="U548" i="14"/>
  <c r="I548" i="14"/>
  <c r="Q248" i="14"/>
  <c r="I248" i="14"/>
  <c r="U957" i="14"/>
  <c r="I957" i="14"/>
  <c r="U695" i="14"/>
  <c r="I695" i="14"/>
  <c r="U427" i="14"/>
  <c r="I427" i="14"/>
  <c r="U175" i="14"/>
  <c r="I175" i="14"/>
  <c r="U671" i="14"/>
  <c r="I671" i="14"/>
  <c r="U151" i="14"/>
  <c r="I151" i="14"/>
  <c r="U855" i="14"/>
  <c r="I855" i="14"/>
  <c r="U687" i="14"/>
  <c r="I687" i="14"/>
  <c r="U619" i="14"/>
  <c r="I619" i="14"/>
  <c r="U483" i="14"/>
  <c r="I483" i="14"/>
  <c r="U335" i="14"/>
  <c r="I335" i="14"/>
  <c r="U223" i="14"/>
  <c r="I223" i="14"/>
  <c r="U111" i="14"/>
  <c r="I111" i="14"/>
  <c r="U787" i="14"/>
  <c r="I787" i="14"/>
  <c r="U511" i="14"/>
  <c r="I511" i="14"/>
  <c r="U259" i="14"/>
  <c r="I259" i="14"/>
  <c r="U232" i="14"/>
  <c r="I232" i="14"/>
  <c r="U8" i="14"/>
  <c r="I8" i="14"/>
  <c r="U854" i="14"/>
  <c r="I854" i="14"/>
  <c r="Z7" i="13"/>
  <c r="Z107" i="13"/>
  <c r="Q940" i="14"/>
  <c r="I940" i="14"/>
  <c r="U621" i="14"/>
  <c r="I621" i="14"/>
  <c r="Q128" i="14"/>
  <c r="I128" i="14"/>
  <c r="U134" i="14"/>
  <c r="I134" i="14"/>
  <c r="U964" i="14"/>
  <c r="I964" i="14"/>
  <c r="U69" i="14"/>
  <c r="I69" i="14"/>
  <c r="U564" i="14"/>
  <c r="I564" i="14"/>
  <c r="U226" i="14"/>
  <c r="I226" i="14"/>
  <c r="Q380" i="14"/>
  <c r="I380" i="14"/>
  <c r="Z727" i="13"/>
  <c r="U1066" i="14"/>
  <c r="I1066" i="14"/>
  <c r="U154" i="14"/>
  <c r="I154" i="14"/>
  <c r="U392" i="14"/>
  <c r="I392" i="14"/>
  <c r="Q673" i="14"/>
  <c r="I673" i="14"/>
  <c r="U946" i="14"/>
  <c r="I946" i="14"/>
  <c r="U438" i="14"/>
  <c r="I438" i="14"/>
  <c r="U831" i="14"/>
  <c r="I831" i="14"/>
  <c r="U675" i="14"/>
  <c r="I675" i="14"/>
  <c r="U539" i="14"/>
  <c r="I539" i="14"/>
  <c r="U319" i="14"/>
  <c r="I319" i="14"/>
  <c r="U263" i="14"/>
  <c r="I263" i="14"/>
  <c r="U155" i="14"/>
  <c r="I155" i="14"/>
  <c r="U95" i="14"/>
  <c r="I95" i="14"/>
  <c r="U755" i="14"/>
  <c r="I755" i="14"/>
  <c r="U479" i="14"/>
  <c r="I479" i="14"/>
  <c r="U227" i="14"/>
  <c r="I227" i="14"/>
  <c r="Q197" i="14"/>
  <c r="I197" i="14"/>
  <c r="Z75" i="13"/>
  <c r="U715" i="14"/>
  <c r="I715" i="14"/>
  <c r="U663" i="14"/>
  <c r="I663" i="14"/>
  <c r="U587" i="14"/>
  <c r="I587" i="14"/>
  <c r="U523" i="14"/>
  <c r="I523" i="14"/>
  <c r="U451" i="14"/>
  <c r="I451" i="14"/>
  <c r="U375" i="14"/>
  <c r="I375" i="14"/>
  <c r="U303" i="14"/>
  <c r="I303" i="14"/>
  <c r="U251" i="14"/>
  <c r="I251" i="14"/>
  <c r="U191" i="14"/>
  <c r="I191" i="14"/>
  <c r="U135" i="14"/>
  <c r="I135" i="14"/>
  <c r="U79" i="14"/>
  <c r="I79" i="14"/>
  <c r="U15" i="14"/>
  <c r="I15" i="14"/>
  <c r="U723" i="14"/>
  <c r="I723" i="14"/>
  <c r="U575" i="14"/>
  <c r="I575" i="14"/>
  <c r="U447" i="14"/>
  <c r="I447" i="14"/>
  <c r="U323" i="14"/>
  <c r="I323" i="14"/>
  <c r="U195" i="14"/>
  <c r="I195" i="14"/>
  <c r="U67" i="14"/>
  <c r="I67" i="14"/>
  <c r="U316" i="14"/>
  <c r="I316" i="14"/>
  <c r="Q105" i="14"/>
  <c r="I105" i="14"/>
  <c r="U10" i="14"/>
  <c r="I10" i="14"/>
  <c r="Q897" i="14"/>
  <c r="I897" i="14"/>
  <c r="Q525" i="14"/>
  <c r="I525" i="14"/>
  <c r="Q905" i="14"/>
  <c r="I905" i="14"/>
  <c r="U22" i="14"/>
  <c r="I22" i="14"/>
  <c r="U834" i="14"/>
  <c r="I834" i="14"/>
  <c r="U934" i="14"/>
  <c r="I934" i="14"/>
  <c r="U40" i="14"/>
  <c r="I40" i="14"/>
  <c r="U298" i="14"/>
  <c r="I298" i="14"/>
  <c r="U92" i="14"/>
  <c r="I92" i="14"/>
  <c r="Q25" i="14"/>
  <c r="I25" i="14"/>
  <c r="U132" i="14"/>
  <c r="I132" i="14"/>
  <c r="U125" i="14"/>
  <c r="I125" i="14"/>
  <c r="U542" i="14"/>
  <c r="I542" i="14"/>
  <c r="U536" i="14"/>
  <c r="I536" i="14"/>
  <c r="U818" i="14"/>
  <c r="I818" i="14"/>
  <c r="Q976" i="14"/>
  <c r="I976" i="14"/>
  <c r="Q980" i="14"/>
  <c r="I980" i="14"/>
  <c r="Q984" i="14"/>
  <c r="I984" i="14"/>
  <c r="Q989" i="14"/>
  <c r="I989" i="14"/>
  <c r="Q993" i="14"/>
  <c r="I993" i="14"/>
  <c r="Q408" i="14"/>
  <c r="I408" i="14"/>
  <c r="U710" i="14"/>
  <c r="I710" i="14"/>
  <c r="U228" i="14"/>
  <c r="I228" i="14"/>
  <c r="Q544" i="14"/>
  <c r="I544" i="14"/>
  <c r="Q696" i="14"/>
  <c r="I696" i="14"/>
  <c r="U84" i="14"/>
  <c r="I84" i="14"/>
  <c r="U336" i="14"/>
  <c r="I336" i="14"/>
  <c r="U880" i="14"/>
  <c r="I880" i="14"/>
  <c r="U58" i="14"/>
  <c r="I58" i="14"/>
  <c r="U1050" i="14"/>
  <c r="I1050" i="14"/>
  <c r="U781" i="14"/>
  <c r="I781" i="14"/>
  <c r="U478" i="14"/>
  <c r="I478" i="14"/>
  <c r="Q377" i="14"/>
  <c r="I377" i="14"/>
  <c r="Q908" i="14"/>
  <c r="I908" i="14"/>
  <c r="Q1069" i="14"/>
  <c r="I1069" i="14"/>
  <c r="U949" i="14"/>
  <c r="I949" i="14"/>
  <c r="U367" i="13"/>
  <c r="I367" i="13"/>
  <c r="Q457" i="13"/>
  <c r="I457" i="13"/>
  <c r="Q26" i="13"/>
  <c r="I26" i="13"/>
  <c r="U524" i="13"/>
  <c r="I524" i="13"/>
  <c r="U828" i="13"/>
  <c r="I828" i="13"/>
  <c r="U650" i="13"/>
  <c r="I650" i="13"/>
  <c r="U130" i="13"/>
  <c r="I130" i="13"/>
  <c r="U988" i="13"/>
  <c r="I988" i="13"/>
  <c r="U1012" i="13"/>
  <c r="I1012" i="13"/>
  <c r="U858" i="13"/>
  <c r="I858" i="13"/>
  <c r="Q444" i="13"/>
  <c r="I444" i="13"/>
  <c r="U932" i="13"/>
  <c r="I932" i="13"/>
  <c r="U154" i="13"/>
  <c r="I154" i="13"/>
  <c r="U24" i="13"/>
  <c r="I24" i="13"/>
  <c r="U289" i="13"/>
  <c r="I289" i="13"/>
  <c r="U717" i="13"/>
  <c r="I717" i="13"/>
  <c r="U172" i="13"/>
  <c r="I172" i="13"/>
  <c r="Q856" i="13"/>
  <c r="I856" i="13"/>
  <c r="Q216" i="13"/>
  <c r="I216" i="13"/>
  <c r="U1060" i="13"/>
  <c r="I1060" i="13"/>
  <c r="U152" i="13"/>
  <c r="I152" i="13"/>
  <c r="U500" i="13"/>
  <c r="I500" i="13"/>
  <c r="U48" i="13"/>
  <c r="I48" i="13"/>
  <c r="U458" i="13"/>
  <c r="I458" i="13"/>
  <c r="U9" i="13"/>
  <c r="I9" i="13"/>
  <c r="U42" i="13"/>
  <c r="I42" i="13"/>
  <c r="U952" i="13"/>
  <c r="I952" i="13"/>
  <c r="Q132" i="13"/>
  <c r="I132" i="13"/>
  <c r="U664" i="13"/>
  <c r="I664" i="13"/>
  <c r="U520" i="13"/>
  <c r="I520" i="13"/>
  <c r="U708" i="13"/>
  <c r="I708" i="13"/>
  <c r="U564" i="13"/>
  <c r="I564" i="13"/>
  <c r="U422" i="13"/>
  <c r="I422" i="13"/>
  <c r="Q800" i="13"/>
  <c r="I800" i="13"/>
  <c r="Q428" i="13"/>
  <c r="I428" i="13"/>
  <c r="U336" i="13"/>
  <c r="I336" i="13"/>
  <c r="U740" i="13"/>
  <c r="I740" i="13"/>
  <c r="U824" i="13"/>
  <c r="I824" i="13"/>
  <c r="Q393" i="13"/>
  <c r="I393" i="13"/>
  <c r="Q781" i="13"/>
  <c r="I781" i="13"/>
  <c r="U376" i="13"/>
  <c r="I376" i="13"/>
  <c r="U116" i="13"/>
  <c r="I116" i="13"/>
  <c r="U893" i="13"/>
  <c r="I893" i="13"/>
  <c r="U108" i="13"/>
  <c r="I108" i="13"/>
  <c r="U626" i="13"/>
  <c r="I626" i="13"/>
  <c r="U204" i="13"/>
  <c r="I204" i="13"/>
  <c r="U36" i="13"/>
  <c r="I36" i="13"/>
  <c r="U696" i="13"/>
  <c r="I696" i="13"/>
  <c r="Q381" i="13"/>
  <c r="I381" i="13"/>
  <c r="Q730" i="13"/>
  <c r="I730" i="13"/>
  <c r="U482" i="13"/>
  <c r="I482" i="13"/>
  <c r="U261" i="13"/>
  <c r="I261" i="13"/>
  <c r="U106" i="13"/>
  <c r="I106" i="13"/>
  <c r="U25" i="13"/>
  <c r="I25" i="13"/>
  <c r="Q702" i="13"/>
  <c r="I702" i="13"/>
  <c r="U912" i="13"/>
  <c r="I912" i="13"/>
  <c r="U922" i="13"/>
  <c r="I922" i="13"/>
  <c r="U718" i="13"/>
  <c r="I718" i="13"/>
  <c r="Q649" i="13"/>
  <c r="I649" i="13"/>
  <c r="Q833" i="13"/>
  <c r="I833" i="13"/>
  <c r="Q468" i="13"/>
  <c r="I468" i="13"/>
  <c r="U40" i="13"/>
  <c r="I40" i="13"/>
  <c r="U622" i="13"/>
  <c r="I622" i="13"/>
  <c r="Q128" i="13"/>
  <c r="I128" i="13"/>
  <c r="Q540" i="13"/>
  <c r="I540" i="13"/>
  <c r="U28" i="13"/>
  <c r="I28" i="13"/>
  <c r="Q817" i="13"/>
  <c r="I817" i="13"/>
  <c r="Q173" i="13"/>
  <c r="I173" i="13"/>
  <c r="U980" i="13"/>
  <c r="I980" i="13"/>
  <c r="U68" i="13"/>
  <c r="I68" i="13"/>
  <c r="U1004" i="13"/>
  <c r="I1004" i="13"/>
  <c r="Q596" i="13"/>
  <c r="I596" i="13"/>
  <c r="U86" i="13"/>
  <c r="I86" i="13"/>
  <c r="U217" i="13"/>
  <c r="I217" i="13"/>
  <c r="Q1032" i="13"/>
  <c r="I1032" i="13"/>
  <c r="Q688" i="13"/>
  <c r="I688" i="13"/>
  <c r="Q724" i="13"/>
  <c r="I724" i="13"/>
  <c r="U1018" i="13"/>
  <c r="I1018" i="13"/>
  <c r="Q385" i="13"/>
  <c r="I385" i="13"/>
  <c r="Q153" i="13"/>
  <c r="I153" i="13"/>
  <c r="Q672" i="13"/>
  <c r="I672" i="13"/>
  <c r="Q224" i="13"/>
  <c r="I224" i="13"/>
  <c r="U908" i="13"/>
  <c r="I908" i="13"/>
  <c r="U766" i="13"/>
  <c r="I766" i="13"/>
  <c r="U111" i="13"/>
  <c r="I111" i="13"/>
  <c r="U276" i="13"/>
  <c r="I276" i="13"/>
  <c r="U834" i="13"/>
  <c r="I834" i="13"/>
  <c r="Q933" i="13"/>
  <c r="I933" i="13"/>
  <c r="Q6" i="13"/>
  <c r="I6" i="13"/>
  <c r="Q981" i="13"/>
  <c r="I981" i="13"/>
  <c r="U70" i="13"/>
  <c r="I70" i="13"/>
  <c r="U1062" i="13"/>
  <c r="I1062" i="13"/>
  <c r="U1064" i="13"/>
  <c r="I1064" i="13"/>
  <c r="U100" i="13"/>
  <c r="I100" i="13"/>
  <c r="U386" i="13"/>
  <c r="I386" i="13"/>
  <c r="U118" i="13"/>
  <c r="I118" i="13"/>
  <c r="U105" i="13"/>
  <c r="I105" i="13"/>
  <c r="Q114" i="13"/>
  <c r="I114" i="13"/>
  <c r="U110" i="13"/>
  <c r="I110" i="13"/>
  <c r="Q832" i="13"/>
  <c r="I832" i="13"/>
  <c r="U158" i="13"/>
  <c r="I158" i="13"/>
  <c r="Q969" i="13"/>
  <c r="I969" i="13"/>
  <c r="U1040" i="13"/>
  <c r="I1040" i="13"/>
  <c r="Q957" i="13"/>
  <c r="I957" i="13"/>
  <c r="U888" i="13"/>
  <c r="I888" i="13"/>
  <c r="U377" i="13"/>
  <c r="I377" i="13"/>
  <c r="Q277" i="13"/>
  <c r="I277" i="13"/>
  <c r="U914" i="13"/>
  <c r="I914" i="13"/>
  <c r="U934" i="13"/>
  <c r="I934" i="13"/>
  <c r="U584" i="13"/>
  <c r="I584" i="13"/>
  <c r="U674" i="13"/>
  <c r="I674" i="13"/>
  <c r="Q18" i="13"/>
  <c r="I18" i="13"/>
  <c r="U946" i="13"/>
  <c r="I946" i="13"/>
  <c r="U816" i="13"/>
  <c r="I816" i="13"/>
  <c r="U602" i="13"/>
  <c r="I602" i="13"/>
  <c r="U916" i="13"/>
  <c r="I916" i="13"/>
  <c r="Q929" i="13"/>
  <c r="I929" i="13"/>
  <c r="Q156" i="13"/>
  <c r="I156" i="13"/>
  <c r="Q124" i="13"/>
  <c r="I124" i="13"/>
  <c r="U536" i="13"/>
  <c r="I536" i="13"/>
  <c r="Q89" i="13"/>
  <c r="I89" i="13"/>
  <c r="Q357" i="13"/>
  <c r="I357" i="13"/>
  <c r="Q693" i="13"/>
  <c r="I693" i="13"/>
  <c r="Q741" i="13"/>
  <c r="I741" i="13"/>
  <c r="Q65" i="13"/>
  <c r="I65" i="13"/>
  <c r="Q1036" i="13"/>
  <c r="I1036" i="13"/>
  <c r="U746" i="13"/>
  <c r="I746" i="13"/>
  <c r="U944" i="13"/>
  <c r="I944" i="13"/>
  <c r="Q364" i="13"/>
  <c r="I364" i="13"/>
  <c r="U889" i="13"/>
  <c r="I889" i="13"/>
  <c r="U316" i="13"/>
  <c r="I316" i="13"/>
  <c r="Q10" i="13"/>
  <c r="I10" i="13"/>
  <c r="U197" i="13"/>
  <c r="I197" i="13"/>
  <c r="U526" i="13"/>
  <c r="I526" i="13"/>
  <c r="Q278" i="13"/>
  <c r="I278" i="13"/>
  <c r="Q505" i="13"/>
  <c r="I505" i="13"/>
  <c r="Q924" i="13"/>
  <c r="I924" i="13"/>
  <c r="U624" i="13"/>
  <c r="I624" i="13"/>
  <c r="Q941" i="13"/>
  <c r="I941" i="13"/>
  <c r="U950" i="13"/>
  <c r="I950" i="13"/>
  <c r="U296" i="13"/>
  <c r="I296" i="13"/>
  <c r="Q953" i="13"/>
  <c r="I953" i="13"/>
  <c r="Q133" i="13"/>
  <c r="I133" i="13"/>
  <c r="Q72" i="13"/>
  <c r="I72" i="13"/>
  <c r="U16" i="13"/>
  <c r="I16" i="13"/>
  <c r="Q665" i="13"/>
  <c r="I665" i="13"/>
  <c r="U992" i="13"/>
  <c r="I992" i="13"/>
  <c r="U1010" i="13"/>
  <c r="I1010" i="13"/>
  <c r="Q160" i="13"/>
  <c r="I160" i="13"/>
  <c r="U1020" i="13"/>
  <c r="I1020" i="13"/>
  <c r="Q429" i="13"/>
  <c r="I429" i="13"/>
  <c r="Q225" i="13"/>
  <c r="I225" i="13"/>
  <c r="Q389" i="13"/>
  <c r="I389" i="13"/>
  <c r="U338" i="13"/>
  <c r="I338" i="13"/>
  <c r="U344" i="13"/>
  <c r="I344" i="13"/>
  <c r="U728" i="13"/>
  <c r="I728" i="13"/>
  <c r="U1056" i="13"/>
  <c r="I1056" i="13"/>
  <c r="U742" i="13"/>
  <c r="I742" i="13"/>
  <c r="U890" i="13"/>
  <c r="I890" i="13"/>
  <c r="U394" i="13"/>
  <c r="I394" i="13"/>
  <c r="I743" i="13"/>
  <c r="U782" i="13"/>
  <c r="I782" i="13"/>
  <c r="U481" i="13"/>
  <c r="I481" i="13"/>
  <c r="Q378" i="13"/>
  <c r="I378" i="13"/>
  <c r="U248" i="13"/>
  <c r="I248" i="13"/>
  <c r="U8" i="13"/>
  <c r="I8" i="13"/>
  <c r="U837" i="13"/>
  <c r="I837" i="13"/>
  <c r="U897" i="13"/>
  <c r="I897" i="13"/>
  <c r="Q469" i="13"/>
  <c r="I469" i="13"/>
  <c r="U41" i="13"/>
  <c r="I41" i="13"/>
  <c r="U92" i="13"/>
  <c r="I92" i="13"/>
  <c r="Q965" i="13"/>
  <c r="I965" i="13"/>
  <c r="U576" i="13"/>
  <c r="I576" i="13"/>
  <c r="U466" i="13"/>
  <c r="I466" i="13"/>
  <c r="U420" i="13"/>
  <c r="I420" i="13"/>
  <c r="U1030" i="13"/>
  <c r="I1030" i="13"/>
  <c r="U218" i="13"/>
  <c r="I218" i="13"/>
  <c r="U1048" i="13"/>
  <c r="I1048" i="13"/>
  <c r="Q264" i="13"/>
  <c r="I264" i="13"/>
  <c r="U701" i="13"/>
  <c r="I701" i="13"/>
  <c r="Q853" i="13"/>
  <c r="I853" i="13"/>
  <c r="U938" i="13"/>
  <c r="I938" i="13"/>
  <c r="U4" i="13"/>
  <c r="I4" i="13"/>
  <c r="U126" i="13"/>
  <c r="I126" i="13"/>
  <c r="U464" i="13"/>
  <c r="I464" i="13"/>
  <c r="U410" i="13"/>
  <c r="I410" i="13"/>
  <c r="U38" i="13"/>
  <c r="I38" i="13"/>
  <c r="Q1028" i="13"/>
  <c r="I1028" i="13"/>
  <c r="Q85" i="13"/>
  <c r="I85" i="13"/>
  <c r="U96" i="13"/>
  <c r="I96" i="13"/>
  <c r="U396" i="13"/>
  <c r="I396" i="13"/>
  <c r="U140" i="13"/>
  <c r="I140" i="13"/>
  <c r="U476" i="13"/>
  <c r="I476" i="13"/>
  <c r="Q898" i="13"/>
  <c r="I898" i="13"/>
  <c r="Q405" i="13"/>
  <c r="I405" i="13"/>
  <c r="U525" i="13"/>
  <c r="I525" i="13"/>
  <c r="U470" i="13"/>
  <c r="I470" i="13"/>
  <c r="Q949" i="13"/>
  <c r="I949" i="13"/>
  <c r="U30" i="13"/>
  <c r="I30" i="13"/>
  <c r="Q353" i="13"/>
  <c r="I353" i="13"/>
  <c r="U982" i="13"/>
  <c r="I982" i="13"/>
  <c r="U984" i="13"/>
  <c r="I984" i="13"/>
  <c r="U1008" i="13"/>
  <c r="I1008" i="13"/>
  <c r="Q213" i="13"/>
  <c r="I213" i="13"/>
  <c r="U1034" i="13"/>
  <c r="I1034" i="13"/>
  <c r="Q53" i="13"/>
  <c r="I53" i="13"/>
  <c r="U233" i="13"/>
  <c r="I233" i="13"/>
  <c r="U437" i="13"/>
  <c r="I437" i="13"/>
  <c r="U112" i="13"/>
  <c r="I112" i="13"/>
  <c r="U810" i="13"/>
  <c r="I810" i="13"/>
  <c r="U22" i="13"/>
  <c r="I22" i="13"/>
  <c r="U926" i="13"/>
  <c r="I926" i="13"/>
  <c r="Q613" i="13"/>
  <c r="I613" i="13"/>
  <c r="Q553" i="13"/>
  <c r="I553" i="13"/>
  <c r="U548" i="13"/>
  <c r="I548" i="13"/>
  <c r="U544" i="13"/>
  <c r="I544" i="13"/>
  <c r="U54" i="13"/>
  <c r="I54" i="13"/>
  <c r="U117" i="13"/>
  <c r="I117" i="13"/>
  <c r="Q234" i="13"/>
  <c r="I234" i="13"/>
  <c r="U104" i="13"/>
  <c r="I104" i="13"/>
  <c r="Q113" i="13"/>
  <c r="I113" i="13"/>
  <c r="Q852" i="13"/>
  <c r="I852" i="13"/>
  <c r="U109" i="13"/>
  <c r="I109" i="13"/>
  <c r="U920" i="13"/>
  <c r="I920" i="13"/>
  <c r="Q716" i="13"/>
  <c r="I716" i="13"/>
  <c r="U930" i="13"/>
  <c r="I930" i="13"/>
  <c r="Q937" i="13"/>
  <c r="I937" i="13"/>
  <c r="U620" i="13"/>
  <c r="I620" i="13"/>
  <c r="Q537" i="13"/>
  <c r="I537" i="13"/>
  <c r="Q976" i="13"/>
  <c r="I976" i="13"/>
  <c r="Q604" i="13"/>
  <c r="I604" i="13"/>
  <c r="U358" i="13"/>
  <c r="I358" i="13"/>
  <c r="U998" i="13"/>
  <c r="I998" i="13"/>
  <c r="U1000" i="13"/>
  <c r="I1000" i="13"/>
  <c r="U230" i="13"/>
  <c r="I230" i="13"/>
  <c r="U694" i="13"/>
  <c r="I694" i="13"/>
  <c r="Q168" i="13"/>
  <c r="I168" i="13"/>
  <c r="U66" i="13"/>
  <c r="I66" i="13"/>
  <c r="U560" i="13"/>
  <c r="I560" i="13"/>
  <c r="U58" i="13"/>
  <c r="I58" i="13"/>
  <c r="U1052" i="13"/>
  <c r="I1052" i="13"/>
  <c r="U1066" i="13"/>
  <c r="I1066" i="13"/>
  <c r="U826" i="13"/>
  <c r="I826" i="13"/>
  <c r="U550" i="13"/>
  <c r="I550" i="13"/>
  <c r="U546" i="13"/>
  <c r="I546" i="13"/>
  <c r="U363" i="13"/>
  <c r="I363" i="13"/>
  <c r="U232" i="13"/>
  <c r="I232" i="13"/>
  <c r="Q317" i="13"/>
  <c r="I317" i="13"/>
  <c r="U436" i="13"/>
  <c r="I436" i="13"/>
  <c r="Q198" i="13"/>
  <c r="I198" i="13"/>
  <c r="Q809" i="13"/>
  <c r="I809" i="13"/>
  <c r="U61" i="13"/>
  <c r="I61" i="13"/>
  <c r="U901" i="13"/>
  <c r="I901" i="13"/>
  <c r="Q905" i="13"/>
  <c r="I905" i="13"/>
  <c r="Q20" i="13"/>
  <c r="I20" i="13"/>
  <c r="U506" i="13"/>
  <c r="I506" i="13"/>
  <c r="Q625" i="13"/>
  <c r="I625" i="13"/>
  <c r="U5" i="13"/>
  <c r="I5" i="13"/>
  <c r="U954" i="13"/>
  <c r="I954" i="13"/>
  <c r="U134" i="13"/>
  <c r="I134" i="13"/>
  <c r="U74" i="13"/>
  <c r="I74" i="13"/>
  <c r="U88" i="13"/>
  <c r="I88" i="13"/>
  <c r="Q972" i="13"/>
  <c r="I972" i="13"/>
  <c r="U986" i="13"/>
  <c r="I986" i="13"/>
  <c r="U710" i="13"/>
  <c r="I710" i="13"/>
  <c r="U996" i="13"/>
  <c r="I996" i="13"/>
  <c r="U228" i="13"/>
  <c r="I228" i="13"/>
  <c r="U692" i="13"/>
  <c r="I692" i="13"/>
  <c r="U566" i="13"/>
  <c r="I566" i="13"/>
  <c r="U162" i="13"/>
  <c r="I162" i="13"/>
  <c r="U1016" i="13"/>
  <c r="I1016" i="13"/>
  <c r="U226" i="13"/>
  <c r="I226" i="13"/>
  <c r="U1042" i="13"/>
  <c r="I1042" i="13"/>
  <c r="U966" i="13"/>
  <c r="I966" i="13"/>
  <c r="U460" i="13"/>
  <c r="I460" i="13"/>
  <c r="U666" i="13"/>
  <c r="I666" i="13"/>
  <c r="Q745" i="13"/>
  <c r="I745" i="13"/>
  <c r="U552" i="13"/>
  <c r="I552" i="13"/>
  <c r="U480" i="13"/>
  <c r="I480" i="13"/>
  <c r="U412" i="13"/>
  <c r="I412" i="13"/>
  <c r="U796" i="13"/>
  <c r="I796" i="13"/>
  <c r="U400" i="13"/>
  <c r="I400" i="13"/>
  <c r="U1068" i="13"/>
  <c r="I1068" i="13"/>
  <c r="U964" i="13"/>
  <c r="I964" i="13"/>
  <c r="U366" i="13"/>
  <c r="I366" i="13"/>
  <c r="AC723" i="13"/>
  <c r="AC719" i="13"/>
  <c r="AC847" i="13"/>
  <c r="AC695" i="13"/>
  <c r="AC459" i="13"/>
  <c r="AC655" i="13"/>
  <c r="AC759" i="13"/>
  <c r="AC551" i="13"/>
  <c r="AC535" i="13"/>
  <c r="AC483" i="13"/>
  <c r="AC775" i="13"/>
  <c r="AC643" i="13"/>
  <c r="AC755" i="13"/>
  <c r="AC699" i="13"/>
  <c r="AC547" i="13"/>
  <c r="AC515" i="13"/>
  <c r="AC495" i="13"/>
  <c r="AC447" i="13"/>
  <c r="AC59" i="13"/>
  <c r="AC679" i="13"/>
  <c r="AC639" i="13"/>
  <c r="Z83" i="13"/>
  <c r="AC767" i="13"/>
  <c r="AC731" i="13"/>
  <c r="AC559" i="13"/>
  <c r="AC511" i="13"/>
  <c r="AC263" i="13"/>
  <c r="AC635" i="13"/>
  <c r="AC691" i="13"/>
  <c r="AC591" i="13"/>
  <c r="AC571" i="13"/>
  <c r="AC539" i="13"/>
  <c r="AC487" i="13"/>
  <c r="Z71" i="13"/>
  <c r="AC115" i="13"/>
  <c r="U70" i="27"/>
  <c r="U6" i="27"/>
  <c r="L108" i="27"/>
  <c r="I108" i="27" s="1"/>
  <c r="L107" i="27"/>
  <c r="I107" i="27" s="1"/>
  <c r="L106" i="27"/>
  <c r="I106" i="27" s="1"/>
  <c r="L176" i="27"/>
  <c r="Q176" i="27" s="1"/>
  <c r="Q88" i="35"/>
  <c r="Q66" i="35"/>
  <c r="U49" i="35"/>
  <c r="U17" i="35"/>
  <c r="R198" i="35"/>
  <c r="U33" i="35"/>
  <c r="Q56" i="35"/>
  <c r="Z63" i="35"/>
  <c r="K7" i="35"/>
  <c r="Q142" i="35"/>
  <c r="H198" i="35"/>
  <c r="S198" i="35"/>
  <c r="V198" i="35"/>
  <c r="J198" i="35"/>
  <c r="W198" i="35"/>
  <c r="M198" i="35"/>
  <c r="X198" i="35"/>
  <c r="N198" i="35"/>
  <c r="Y198" i="35"/>
  <c r="O198" i="35"/>
  <c r="Z198" i="35"/>
  <c r="Q145" i="35"/>
  <c r="Q106" i="35"/>
  <c r="U6" i="35"/>
  <c r="L100" i="35"/>
  <c r="Q32" i="35"/>
  <c r="I31" i="35"/>
  <c r="U5" i="35"/>
  <c r="L99" i="35"/>
  <c r="U106" i="35"/>
  <c r="AA198" i="35"/>
  <c r="P198" i="35"/>
  <c r="U119" i="35"/>
  <c r="Q4" i="35"/>
  <c r="L98" i="35"/>
  <c r="L47" i="35"/>
  <c r="Z71" i="35"/>
  <c r="U186" i="35"/>
  <c r="Q135" i="35"/>
  <c r="U133" i="35"/>
  <c r="L132" i="35"/>
  <c r="Q132" i="35" s="1"/>
  <c r="O97" i="35"/>
  <c r="Q178" i="35"/>
  <c r="Q170" i="35"/>
  <c r="U139" i="35"/>
  <c r="Q110" i="35"/>
  <c r="R97" i="35"/>
  <c r="L27" i="35"/>
  <c r="Q27" i="35" s="1"/>
  <c r="I112" i="35"/>
  <c r="G97" i="35"/>
  <c r="S97" i="35"/>
  <c r="P97" i="35"/>
  <c r="L108" i="35"/>
  <c r="H97" i="35"/>
  <c r="V97" i="35"/>
  <c r="L83" i="35"/>
  <c r="Q83" i="35" s="1"/>
  <c r="Q8" i="35"/>
  <c r="Q122" i="35"/>
  <c r="J97" i="35"/>
  <c r="W97" i="35"/>
  <c r="Q28" i="35"/>
  <c r="M97" i="35"/>
  <c r="X97" i="35"/>
  <c r="Q54" i="35"/>
  <c r="U162" i="35"/>
  <c r="N97" i="35"/>
  <c r="Y97" i="35"/>
  <c r="U175" i="35"/>
  <c r="M125" i="36"/>
  <c r="X125" i="36"/>
  <c r="R254" i="36"/>
  <c r="H254" i="36"/>
  <c r="W254" i="36"/>
  <c r="N125" i="36"/>
  <c r="Y125" i="36"/>
  <c r="S254" i="36"/>
  <c r="I79" i="36"/>
  <c r="Q231" i="36"/>
  <c r="L216" i="36"/>
  <c r="Q174" i="36"/>
  <c r="P125" i="36"/>
  <c r="J254" i="36"/>
  <c r="T192" i="36"/>
  <c r="R125" i="36"/>
  <c r="M254" i="36"/>
  <c r="X254" i="36"/>
  <c r="U178" i="36"/>
  <c r="G125" i="36"/>
  <c r="S125" i="36"/>
  <c r="U4" i="36"/>
  <c r="L126" i="36"/>
  <c r="N254" i="36"/>
  <c r="Y254" i="36"/>
  <c r="I119" i="36"/>
  <c r="Q196" i="36"/>
  <c r="L160" i="36"/>
  <c r="H125" i="36"/>
  <c r="V125" i="36"/>
  <c r="Q6" i="36"/>
  <c r="L128" i="36"/>
  <c r="O254" i="36"/>
  <c r="Z254" i="36"/>
  <c r="K83" i="36"/>
  <c r="W125" i="36"/>
  <c r="J125" i="36"/>
  <c r="L208" i="36"/>
  <c r="P254" i="36"/>
  <c r="AA254" i="36"/>
  <c r="U84" i="36"/>
  <c r="Z67" i="36"/>
  <c r="L91" i="36"/>
  <c r="Q56" i="36"/>
  <c r="L51" i="36"/>
  <c r="U245" i="36"/>
  <c r="I176" i="36"/>
  <c r="U135" i="36"/>
  <c r="Z39" i="36"/>
  <c r="U122" i="36"/>
  <c r="L75" i="36"/>
  <c r="L212" i="36"/>
  <c r="Q212" i="36" s="1"/>
  <c r="L172" i="36"/>
  <c r="K87" i="36"/>
  <c r="Q80" i="36"/>
  <c r="Q52" i="36"/>
  <c r="T31" i="36"/>
  <c r="Z63" i="36"/>
  <c r="K180" i="36"/>
  <c r="Z83" i="36"/>
  <c r="L168" i="36"/>
  <c r="U102" i="36"/>
  <c r="L83" i="36"/>
  <c r="U83" i="36" s="1"/>
  <c r="Q36" i="36"/>
  <c r="U141" i="36"/>
  <c r="J97" i="37"/>
  <c r="W97" i="37"/>
  <c r="P198" i="37"/>
  <c r="AA198" i="37"/>
  <c r="U143" i="37"/>
  <c r="H198" i="37"/>
  <c r="M97" i="37"/>
  <c r="X97" i="37"/>
  <c r="T67" i="37"/>
  <c r="P97" i="37"/>
  <c r="Q138" i="37"/>
  <c r="R198" i="37"/>
  <c r="Z59" i="37"/>
  <c r="Z27" i="37"/>
  <c r="U57" i="37"/>
  <c r="L99" i="37"/>
  <c r="O97" i="37"/>
  <c r="V198" i="37"/>
  <c r="Z31" i="37"/>
  <c r="G198" i="37"/>
  <c r="U115" i="37"/>
  <c r="J198" i="37"/>
  <c r="W198" i="37"/>
  <c r="U46" i="37"/>
  <c r="U175" i="37"/>
  <c r="Q151" i="37"/>
  <c r="K148" i="37"/>
  <c r="U118" i="37"/>
  <c r="R97" i="37"/>
  <c r="M198" i="37"/>
  <c r="X198" i="37"/>
  <c r="T51" i="37"/>
  <c r="I188" i="37"/>
  <c r="G97" i="37"/>
  <c r="S97" i="37"/>
  <c r="U4" i="37"/>
  <c r="L98" i="37"/>
  <c r="N198" i="37"/>
  <c r="Y198" i="37"/>
  <c r="Q130" i="37"/>
  <c r="H97" i="37"/>
  <c r="V97" i="37"/>
  <c r="U6" i="37"/>
  <c r="L100" i="37"/>
  <c r="O198" i="37"/>
  <c r="Z198" i="37"/>
  <c r="Z23" i="37"/>
  <c r="U149" i="37"/>
  <c r="U146" i="37"/>
  <c r="Q70" i="37"/>
  <c r="U78" i="37"/>
  <c r="T59" i="37"/>
  <c r="U195" i="37"/>
  <c r="U162" i="37"/>
  <c r="Q57" i="37"/>
  <c r="Z79" i="37"/>
  <c r="Z15" i="37"/>
  <c r="U123" i="37"/>
  <c r="Z71" i="37"/>
  <c r="Q107" i="13"/>
  <c r="AC19" i="13"/>
  <c r="AC331" i="13"/>
  <c r="AC179" i="13"/>
  <c r="AC163" i="13"/>
  <c r="AC55" i="13"/>
  <c r="AB951" i="14"/>
  <c r="AC763" i="13" s="1"/>
  <c r="AC367" i="13"/>
  <c r="AC295" i="13"/>
  <c r="AC195" i="13"/>
  <c r="AC491" i="13"/>
  <c r="AC443" i="13"/>
  <c r="AC51" i="13"/>
  <c r="AC15" i="13"/>
  <c r="AC291" i="13"/>
  <c r="AC191" i="13"/>
  <c r="AC159" i="13"/>
  <c r="AC399" i="13"/>
  <c r="AC323" i="13"/>
  <c r="AC11" i="13"/>
  <c r="AC143" i="13"/>
  <c r="AC39" i="13"/>
  <c r="AC79" i="13"/>
  <c r="AC479" i="13"/>
  <c r="AC175" i="13"/>
  <c r="AC287" i="13"/>
  <c r="AC7" i="13"/>
  <c r="AC395" i="13"/>
  <c r="AC319" i="13"/>
  <c r="AC391" i="13"/>
  <c r="AC315" i="13"/>
  <c r="AB979" i="14"/>
  <c r="AC279" i="13"/>
  <c r="AC99" i="13"/>
  <c r="AB923" i="14"/>
  <c r="AC107" i="13"/>
  <c r="AC343" i="13"/>
  <c r="AC103" i="13"/>
  <c r="AC419" i="13"/>
  <c r="AC383" i="13"/>
  <c r="AC275" i="13"/>
  <c r="AC75" i="13"/>
  <c r="AB1035" i="14"/>
  <c r="AC827" i="13" s="1"/>
  <c r="AB955" i="14"/>
  <c r="AC23" i="13" s="1"/>
  <c r="AC503" i="13"/>
  <c r="AC455" i="13"/>
  <c r="AC171" i="13"/>
  <c r="AC155" i="13"/>
  <c r="AC131" i="13"/>
  <c r="AC95" i="13"/>
  <c r="AC375" i="13"/>
  <c r="AC203" i="13"/>
  <c r="AC127" i="13"/>
  <c r="AC31" i="13"/>
  <c r="AB891" i="14"/>
  <c r="AC891" i="13" s="1"/>
  <c r="AB947" i="14"/>
  <c r="AC683" i="13" s="1"/>
  <c r="AB595" i="14"/>
  <c r="AC463" i="13" s="1"/>
  <c r="AC307" i="13"/>
  <c r="AC207" i="13"/>
  <c r="AC135" i="13"/>
  <c r="AC471" i="13"/>
  <c r="AC339" i="13"/>
  <c r="AC303" i="13"/>
  <c r="AC271" i="13"/>
  <c r="AC219" i="13"/>
  <c r="AC91" i="13"/>
  <c r="AC499" i="13"/>
  <c r="AC467" i="13"/>
  <c r="AC451" i="13"/>
  <c r="AC435" i="13"/>
  <c r="AC335" i="13"/>
  <c r="AC183" i="13"/>
  <c r="AC167" i="13"/>
  <c r="AC151" i="13"/>
  <c r="AC67" i="13"/>
  <c r="AC351" i="13"/>
  <c r="AC299" i="13"/>
  <c r="AC283" i="13"/>
  <c r="AC247" i="13"/>
  <c r="AC123" i="13"/>
  <c r="AC87" i="13"/>
  <c r="AC63" i="13"/>
  <c r="AC27" i="13"/>
  <c r="AB903" i="14"/>
  <c r="AB895" i="14"/>
  <c r="AC439" i="13" s="1"/>
  <c r="AB911" i="14"/>
  <c r="AC579" i="13" s="1"/>
  <c r="AB931" i="14"/>
  <c r="AC355" i="13" s="1"/>
  <c r="AB967" i="14"/>
  <c r="AC611" i="13" s="1"/>
  <c r="AB583" i="14"/>
  <c r="AC735" i="13" s="1"/>
  <c r="AB899" i="14"/>
  <c r="AC83" i="13" s="1"/>
  <c r="AB919" i="14"/>
  <c r="AC119" i="13" s="1"/>
  <c r="AB939" i="14"/>
  <c r="AB987" i="14"/>
  <c r="AC71" i="13" s="1"/>
  <c r="AB999" i="14"/>
  <c r="AC999" i="13" s="1"/>
  <c r="AB1023" i="14"/>
  <c r="AC871" i="13" s="1"/>
  <c r="AB1027" i="14"/>
  <c r="AC747" i="13" s="1"/>
  <c r="AB943" i="14"/>
  <c r="AC667" i="13" s="1"/>
  <c r="AB983" i="14"/>
  <c r="AC575" i="13" s="1"/>
  <c r="AB887" i="14"/>
  <c r="AC543" i="13" s="1"/>
  <c r="AB975" i="14"/>
  <c r="AC867" i="13" s="1"/>
  <c r="AB1003" i="14"/>
  <c r="AC531" i="13" s="1"/>
  <c r="AB1015" i="14"/>
  <c r="AC243" i="13" s="1"/>
  <c r="AB879" i="14"/>
  <c r="AB1039" i="14"/>
  <c r="AC1039" i="13" s="1"/>
  <c r="AB1059" i="14"/>
  <c r="AC411" i="13" s="1"/>
  <c r="AB1067" i="14"/>
  <c r="AC139" i="13" s="1"/>
  <c r="AB1063" i="14"/>
  <c r="AC427" i="13" s="1"/>
  <c r="AB935" i="14"/>
  <c r="AC255" i="13" s="1"/>
  <c r="AB963" i="14"/>
  <c r="AC259" i="13" s="1"/>
  <c r="AB1043" i="14"/>
  <c r="AC875" i="13" s="1"/>
  <c r="AB1031" i="14"/>
  <c r="AC35" i="13" s="1"/>
  <c r="AB1047" i="14"/>
  <c r="Q93" i="39"/>
  <c r="U190" i="39"/>
  <c r="Z59" i="13"/>
  <c r="Z51" i="13"/>
  <c r="Z127" i="13"/>
  <c r="Z131" i="13"/>
  <c r="Z55" i="13"/>
  <c r="Z119" i="13"/>
  <c r="Z35" i="13"/>
  <c r="Z47" i="13"/>
  <c r="Z63" i="13"/>
  <c r="Z67" i="13"/>
  <c r="Z3" i="13"/>
  <c r="Z91" i="13"/>
  <c r="Z1019" i="13"/>
  <c r="Z1007" i="13"/>
  <c r="Z507" i="13"/>
  <c r="Z947" i="13"/>
  <c r="Z743" i="13"/>
  <c r="Z1039" i="13"/>
  <c r="Q247" i="13"/>
  <c r="U657" i="14"/>
  <c r="AB363" i="14"/>
  <c r="AC363" i="13" s="1"/>
  <c r="Q547" i="14"/>
  <c r="G1076" i="13" a="1"/>
  <c r="G1076" i="13" s="1"/>
  <c r="R1074" i="13" a="1"/>
  <c r="R1074" i="13" s="1"/>
  <c r="H1074" i="13" a="1"/>
  <c r="H1074" i="13" s="1"/>
  <c r="H1076" i="13" a="1"/>
  <c r="H1076" i="13" s="1"/>
  <c r="V1078" i="13" a="1"/>
  <c r="V1078" i="13" s="1"/>
  <c r="P1074" i="13" a="1"/>
  <c r="P1074" i="13" s="1"/>
  <c r="S1074" i="13" a="1"/>
  <c r="S1074" i="13" s="1"/>
  <c r="M1074" i="13" a="1"/>
  <c r="M1074" i="13" s="1"/>
  <c r="G1078" i="13" a="1"/>
  <c r="G1078" i="13" s="1"/>
  <c r="J1078" i="13" a="1"/>
  <c r="J1078" i="13" s="1"/>
  <c r="Y1076" i="13" a="1"/>
  <c r="Y1076" i="13" s="1"/>
  <c r="R1076" i="13" a="1"/>
  <c r="R1076" i="13" s="1"/>
  <c r="O1076" i="13" a="1"/>
  <c r="O1076" i="13" s="1"/>
  <c r="G1074" i="13" a="1"/>
  <c r="G1074" i="13" s="1"/>
  <c r="W1076" i="13" a="1"/>
  <c r="W1076" i="13" s="1"/>
  <c r="X1078" i="13" a="1"/>
  <c r="X1078" i="13" s="1"/>
  <c r="N1076" i="13" a="1"/>
  <c r="N1076" i="13" s="1"/>
  <c r="R1078" i="13" a="1"/>
  <c r="R1078" i="13" s="1"/>
  <c r="H1078" i="13" a="1"/>
  <c r="H1078" i="13" s="1"/>
  <c r="W1078" i="13" a="1"/>
  <c r="W1078" i="13" s="1"/>
  <c r="V1076" i="13" a="1"/>
  <c r="V1076" i="13" s="1"/>
  <c r="S1078" i="13" a="1"/>
  <c r="S1078" i="13" s="1"/>
  <c r="S1076" i="13" a="1"/>
  <c r="S1076" i="13" s="1"/>
  <c r="V1074" i="13" a="1"/>
  <c r="V1074" i="13" s="1"/>
  <c r="N1078" i="13" a="1"/>
  <c r="N1078" i="13" s="1"/>
  <c r="W1074" i="13" a="1"/>
  <c r="W1074" i="13" s="1"/>
  <c r="X1074" i="13" a="1"/>
  <c r="X1074" i="13" s="1"/>
  <c r="M1076" i="13" a="1"/>
  <c r="M1076" i="13" s="1"/>
  <c r="O1078" i="13" a="1"/>
  <c r="O1078" i="13" s="1"/>
  <c r="P1076" i="13" a="1"/>
  <c r="P1076" i="13" s="1"/>
  <c r="J1074" i="13" a="1"/>
  <c r="J1074" i="13" s="1"/>
  <c r="J1076" i="13" a="1"/>
  <c r="J1076" i="13" s="1"/>
  <c r="N1074" i="13" a="1"/>
  <c r="N1074" i="13" s="1"/>
  <c r="O1074" i="13" a="1"/>
  <c r="O1074" i="13" s="1"/>
  <c r="Y1074" i="13" a="1"/>
  <c r="Y1074" i="13" s="1"/>
  <c r="X1076" i="13" a="1"/>
  <c r="X1076" i="13" s="1"/>
  <c r="P1078" i="13" a="1"/>
  <c r="P1078" i="13" s="1"/>
  <c r="M1078" i="13" a="1"/>
  <c r="M1078" i="13" s="1"/>
  <c r="Y1078" i="13" a="1"/>
  <c r="Y1078" i="13" s="1"/>
  <c r="Z379" i="13"/>
  <c r="T363" i="14"/>
  <c r="Z363" i="13"/>
  <c r="L363" i="14"/>
  <c r="U363" i="14" s="1"/>
  <c r="Q764" i="14"/>
  <c r="Q763" i="14"/>
  <c r="Q658" i="14"/>
  <c r="Q949" i="14"/>
  <c r="Q365" i="14"/>
  <c r="Q363" i="14"/>
  <c r="K955" i="14"/>
  <c r="Q957" i="14"/>
  <c r="Q247" i="14"/>
  <c r="Q250" i="14"/>
  <c r="U248" i="14"/>
  <c r="Q438" i="14"/>
  <c r="Q436" i="14"/>
  <c r="Q48" i="14"/>
  <c r="Q672" i="14"/>
  <c r="Q548" i="14"/>
  <c r="U365" i="13"/>
  <c r="Q411" i="13"/>
  <c r="Q47" i="13"/>
  <c r="Q363" i="13"/>
  <c r="Q547" i="13"/>
  <c r="Q766" i="13"/>
  <c r="Q763" i="13"/>
  <c r="U364" i="13"/>
  <c r="Q366" i="13"/>
  <c r="Q964" i="13"/>
  <c r="Q248" i="13"/>
  <c r="Q48" i="13"/>
  <c r="Q546" i="13"/>
  <c r="Q544" i="13"/>
  <c r="Q550" i="13"/>
  <c r="Q548" i="13"/>
  <c r="Z43" i="37"/>
  <c r="U174" i="37"/>
  <c r="U171" i="37"/>
  <c r="U155" i="37"/>
  <c r="L116" i="37"/>
  <c r="U116" i="37" s="1"/>
  <c r="I108" i="37"/>
  <c r="L75" i="37"/>
  <c r="U75" i="37" s="1"/>
  <c r="L19" i="37"/>
  <c r="Q19" i="37" s="1"/>
  <c r="I124" i="37"/>
  <c r="Z75" i="37"/>
  <c r="I156" i="37"/>
  <c r="U94" i="37"/>
  <c r="K71" i="37"/>
  <c r="Q177" i="37"/>
  <c r="I148" i="37"/>
  <c r="L124" i="37"/>
  <c r="U124" i="37" s="1"/>
  <c r="I184" i="37"/>
  <c r="L47" i="37"/>
  <c r="U47" i="37" s="1"/>
  <c r="Z39" i="37"/>
  <c r="Z11" i="37"/>
  <c r="Q189" i="37"/>
  <c r="I176" i="37"/>
  <c r="U166" i="37"/>
  <c r="U163" i="37"/>
  <c r="U153" i="37"/>
  <c r="U147" i="37"/>
  <c r="I116" i="37"/>
  <c r="U110" i="37"/>
  <c r="L188" i="37"/>
  <c r="U188" i="37" s="1"/>
  <c r="I104" i="37"/>
  <c r="T19" i="37"/>
  <c r="Z83" i="37"/>
  <c r="L71" i="37"/>
  <c r="U54" i="37"/>
  <c r="U190" i="37"/>
  <c r="Q186" i="37"/>
  <c r="Q183" i="37"/>
  <c r="Q135" i="37"/>
  <c r="Q127" i="37"/>
  <c r="I120" i="37"/>
  <c r="U187" i="37"/>
  <c r="Q66" i="37"/>
  <c r="L59" i="37"/>
  <c r="U59" i="37" s="1"/>
  <c r="T11" i="37"/>
  <c r="I192" i="37"/>
  <c r="U179" i="37"/>
  <c r="L172" i="37"/>
  <c r="U172" i="37" s="1"/>
  <c r="K168" i="37"/>
  <c r="I140" i="37"/>
  <c r="I132" i="37"/>
  <c r="Q125" i="37"/>
  <c r="Q119" i="37"/>
  <c r="T116" i="37"/>
  <c r="L87" i="37"/>
  <c r="U87" i="37" s="1"/>
  <c r="Q82" i="37"/>
  <c r="Q74" i="37"/>
  <c r="K63" i="37"/>
  <c r="L55" i="37"/>
  <c r="U55" i="37" s="1"/>
  <c r="K47" i="37"/>
  <c r="U38" i="37"/>
  <c r="U191" i="37"/>
  <c r="L176" i="37"/>
  <c r="U176" i="37" s="1"/>
  <c r="Q173" i="37"/>
  <c r="K172" i="37"/>
  <c r="I160" i="37"/>
  <c r="I152" i="37"/>
  <c r="U139" i="37"/>
  <c r="U131" i="37"/>
  <c r="Q122" i="37"/>
  <c r="T75" i="37"/>
  <c r="U48" i="37"/>
  <c r="I47" i="37"/>
  <c r="T43" i="37"/>
  <c r="U185" i="37"/>
  <c r="U184" i="37"/>
  <c r="Q167" i="37"/>
  <c r="T164" i="37"/>
  <c r="U159" i="37"/>
  <c r="T148" i="37"/>
  <c r="U134" i="37"/>
  <c r="U126" i="37"/>
  <c r="Q117" i="37"/>
  <c r="Q114" i="37"/>
  <c r="U193" i="37"/>
  <c r="K91" i="37"/>
  <c r="L192" i="37"/>
  <c r="Q192" i="37" s="1"/>
  <c r="L91" i="37"/>
  <c r="U91" i="37" s="1"/>
  <c r="I91" i="37"/>
  <c r="U194" i="37"/>
  <c r="K192" i="37"/>
  <c r="K188" i="37"/>
  <c r="K87" i="37"/>
  <c r="I87" i="37"/>
  <c r="K184" i="37"/>
  <c r="T83" i="37"/>
  <c r="U86" i="37"/>
  <c r="L83" i="37"/>
  <c r="U83" i="37" s="1"/>
  <c r="K83" i="37"/>
  <c r="I83" i="37"/>
  <c r="U181" i="37"/>
  <c r="L180" i="37"/>
  <c r="U180" i="37" s="1"/>
  <c r="K79" i="37"/>
  <c r="L79" i="37"/>
  <c r="Q79" i="37" s="1"/>
  <c r="I79" i="37"/>
  <c r="Q182" i="37"/>
  <c r="I180" i="37"/>
  <c r="K180" i="37"/>
  <c r="K75" i="37"/>
  <c r="I75" i="37"/>
  <c r="U178" i="37"/>
  <c r="K176" i="37"/>
  <c r="I71" i="37"/>
  <c r="U71" i="37"/>
  <c r="Q170" i="37"/>
  <c r="L168" i="37"/>
  <c r="U168" i="37" s="1"/>
  <c r="L67" i="37"/>
  <c r="U67" i="37" s="1"/>
  <c r="Z67" i="37"/>
  <c r="K67" i="37"/>
  <c r="I67" i="37"/>
  <c r="K164" i="37"/>
  <c r="I164" i="37"/>
  <c r="L164" i="37"/>
  <c r="Q164" i="37" s="1"/>
  <c r="L63" i="37"/>
  <c r="U63" i="37" s="1"/>
  <c r="I63" i="37"/>
  <c r="U129" i="37"/>
  <c r="U30" i="37"/>
  <c r="T27" i="37"/>
  <c r="I128" i="37"/>
  <c r="T160" i="37"/>
  <c r="Q161" i="37"/>
  <c r="U62" i="37"/>
  <c r="I59" i="37"/>
  <c r="L160" i="37"/>
  <c r="Q160" i="37" s="1"/>
  <c r="K160" i="37"/>
  <c r="K59" i="37"/>
  <c r="K156" i="37"/>
  <c r="K55" i="37"/>
  <c r="U158" i="37"/>
  <c r="I55" i="37"/>
  <c r="L156" i="37"/>
  <c r="U156" i="37" s="1"/>
  <c r="Q157" i="37"/>
  <c r="K51" i="37"/>
  <c r="Q154" i="37"/>
  <c r="L152" i="37"/>
  <c r="U152" i="37" s="1"/>
  <c r="I51" i="37"/>
  <c r="K152" i="37"/>
  <c r="L51" i="37"/>
  <c r="U51" i="37" s="1"/>
  <c r="L148" i="37"/>
  <c r="Q148" i="37" s="1"/>
  <c r="U150" i="37"/>
  <c r="U145" i="37"/>
  <c r="L144" i="37"/>
  <c r="Q144" i="37" s="1"/>
  <c r="L43" i="37"/>
  <c r="U43" i="37" s="1"/>
  <c r="K43" i="37"/>
  <c r="I43" i="37"/>
  <c r="K144" i="37"/>
  <c r="I39" i="37"/>
  <c r="L140" i="37"/>
  <c r="U140" i="37" s="1"/>
  <c r="Q141" i="37"/>
  <c r="L39" i="37"/>
  <c r="U39" i="37" s="1"/>
  <c r="U40" i="37"/>
  <c r="K39" i="37"/>
  <c r="K140" i="37"/>
  <c r="T35" i="37"/>
  <c r="Z35" i="37"/>
  <c r="L35" i="37"/>
  <c r="Q35" i="37" s="1"/>
  <c r="K35" i="37"/>
  <c r="I35" i="37"/>
  <c r="U137" i="37"/>
  <c r="K136" i="37"/>
  <c r="Q475" i="14"/>
  <c r="U32" i="37"/>
  <c r="L31" i="37"/>
  <c r="Q31" i="37" s="1"/>
  <c r="I31" i="37"/>
  <c r="K31" i="37"/>
  <c r="L132" i="37"/>
  <c r="Q132" i="37" s="1"/>
  <c r="Q133" i="37"/>
  <c r="K132" i="37"/>
  <c r="L27" i="37"/>
  <c r="U27" i="37" s="1"/>
  <c r="K27" i="37"/>
  <c r="I27" i="37"/>
  <c r="K128" i="37"/>
  <c r="L128" i="37"/>
  <c r="U128" i="37" s="1"/>
  <c r="U8" i="37"/>
  <c r="Q111" i="37"/>
  <c r="U24" i="37"/>
  <c r="L23" i="37"/>
  <c r="Q23" i="37" s="1"/>
  <c r="K124" i="37"/>
  <c r="I23" i="37"/>
  <c r="K23" i="37"/>
  <c r="Z1047" i="13"/>
  <c r="Z907" i="13"/>
  <c r="Z879" i="13"/>
  <c r="U121" i="37"/>
  <c r="L120" i="37"/>
  <c r="Q120" i="37" s="1"/>
  <c r="K19" i="37"/>
  <c r="I19" i="37"/>
  <c r="K120" i="37"/>
  <c r="Z795" i="13"/>
  <c r="L15" i="37"/>
  <c r="Q15" i="37" s="1"/>
  <c r="U16" i="37"/>
  <c r="K15" i="37"/>
  <c r="I15" i="37"/>
  <c r="K116" i="37"/>
  <c r="Z583" i="13"/>
  <c r="T943" i="14"/>
  <c r="Z1003" i="13"/>
  <c r="Q797" i="14"/>
  <c r="U113" i="37"/>
  <c r="U14" i="37"/>
  <c r="L11" i="37"/>
  <c r="Q11" i="37" s="1"/>
  <c r="I112" i="37"/>
  <c r="K11" i="37"/>
  <c r="I11" i="37"/>
  <c r="L112" i="37"/>
  <c r="Q112" i="37" s="1"/>
  <c r="K112" i="37"/>
  <c r="T907" i="14"/>
  <c r="Z979" i="13"/>
  <c r="Z899" i="13"/>
  <c r="Z1035" i="13"/>
  <c r="AA1079" i="14" a="1"/>
  <c r="AA1079" i="14" s="1"/>
  <c r="L7" i="37"/>
  <c r="U7" i="37" s="1"/>
  <c r="I7" i="37"/>
  <c r="K7" i="37"/>
  <c r="Q109" i="37"/>
  <c r="K108" i="37"/>
  <c r="Z987" i="13"/>
  <c r="Z1075" i="14" a="1"/>
  <c r="Z1075" i="14" s="1"/>
  <c r="AA1075" i="14" a="1"/>
  <c r="AA1075" i="14" s="1"/>
  <c r="U378" i="14"/>
  <c r="K943" i="14"/>
  <c r="J1075" i="14" a="1"/>
  <c r="J1075" i="14" s="1"/>
  <c r="R1079" i="14" a="1"/>
  <c r="R1079" i="14" s="1"/>
  <c r="U909" i="14"/>
  <c r="S1077" i="14" a="1"/>
  <c r="S1077" i="14" s="1"/>
  <c r="Z891" i="13"/>
  <c r="Z923" i="13"/>
  <c r="Z927" i="13"/>
  <c r="S1075" i="14" a="1"/>
  <c r="S1075" i="14" s="1"/>
  <c r="R1075" i="14" a="1"/>
  <c r="R1075" i="14" s="1"/>
  <c r="K1067" i="14"/>
  <c r="J1077" i="14" a="1"/>
  <c r="J1077" i="14" s="1"/>
  <c r="T1067" i="14"/>
  <c r="X1075" i="14" a="1"/>
  <c r="X1075" i="14" s="1"/>
  <c r="Z1015" i="13"/>
  <c r="Y1075" i="14" a="1"/>
  <c r="Y1075" i="14" s="1"/>
  <c r="Z1043" i="13"/>
  <c r="I136" i="37"/>
  <c r="I168" i="37"/>
  <c r="Q184" i="37"/>
  <c r="Q140" i="37"/>
  <c r="Q108" i="37"/>
  <c r="U164" i="37"/>
  <c r="U108" i="37"/>
  <c r="T184" i="37"/>
  <c r="T168" i="37"/>
  <c r="T152" i="37"/>
  <c r="T136" i="37"/>
  <c r="L136" i="37"/>
  <c r="Q136" i="37" s="1"/>
  <c r="T120" i="37"/>
  <c r="T188" i="37"/>
  <c r="T172" i="37"/>
  <c r="T156" i="37"/>
  <c r="T140" i="37"/>
  <c r="T108" i="37"/>
  <c r="T192" i="37"/>
  <c r="T176" i="37"/>
  <c r="T144" i="37"/>
  <c r="T128" i="37"/>
  <c r="T112" i="37"/>
  <c r="T180" i="37"/>
  <c r="T132" i="37"/>
  <c r="Q105" i="37"/>
  <c r="L104" i="37"/>
  <c r="T104" i="37"/>
  <c r="Q71" i="37"/>
  <c r="Q47" i="37"/>
  <c r="U79" i="37"/>
  <c r="Q80" i="37"/>
  <c r="Q72" i="37"/>
  <c r="Q64" i="37"/>
  <c r="Q56" i="37"/>
  <c r="T87" i="37"/>
  <c r="T79" i="37"/>
  <c r="T71" i="37"/>
  <c r="T63" i="37"/>
  <c r="T55" i="37"/>
  <c r="T47" i="37"/>
  <c r="T39" i="37"/>
  <c r="T31" i="37"/>
  <c r="T23" i="37"/>
  <c r="T15" i="37"/>
  <c r="T7" i="37"/>
  <c r="U92" i="37"/>
  <c r="U84" i="37"/>
  <c r="U76" i="37"/>
  <c r="U68" i="37"/>
  <c r="U60" i="37"/>
  <c r="U52" i="37"/>
  <c r="U44" i="37"/>
  <c r="U36" i="37"/>
  <c r="U28" i="37"/>
  <c r="U20" i="37"/>
  <c r="U12" i="37"/>
  <c r="U58" i="37"/>
  <c r="U50" i="37"/>
  <c r="U42" i="37"/>
  <c r="U34" i="37"/>
  <c r="U26" i="37"/>
  <c r="U18" i="37"/>
  <c r="U10" i="37"/>
  <c r="Q6" i="37"/>
  <c r="I3" i="37"/>
  <c r="K3" i="37"/>
  <c r="L3" i="37"/>
  <c r="T3" i="37"/>
  <c r="K104" i="37"/>
  <c r="U107" i="37"/>
  <c r="Q107" i="37"/>
  <c r="Q4" i="37"/>
  <c r="Z91" i="37"/>
  <c r="Z3" i="37"/>
  <c r="U106" i="37"/>
  <c r="Q106" i="37"/>
  <c r="Z87" i="37"/>
  <c r="Q817" i="14"/>
  <c r="Z799" i="13"/>
  <c r="AB387" i="14"/>
  <c r="AC387" i="13" s="1"/>
  <c r="AA1077" i="14" a="1"/>
  <c r="AA1077" i="14" s="1"/>
  <c r="Z1079" i="14" a="1"/>
  <c r="Z1079" i="14" s="1"/>
  <c r="Q1068" i="14"/>
  <c r="U1069" i="14"/>
  <c r="M1079" i="14" a="1"/>
  <c r="M1079" i="14" s="1"/>
  <c r="Z1077" i="14" a="1"/>
  <c r="Z1077" i="14" s="1"/>
  <c r="Y1079" i="14" a="1"/>
  <c r="Y1079" i="14" s="1"/>
  <c r="Z959" i="13"/>
  <c r="Z919" i="13"/>
  <c r="Z1055" i="13"/>
  <c r="Y1077" i="14" a="1"/>
  <c r="Y1077" i="14" s="1"/>
  <c r="X1079" i="14" a="1"/>
  <c r="X1079" i="14" s="1"/>
  <c r="K907" i="14"/>
  <c r="Z999" i="13"/>
  <c r="Z423" i="13"/>
  <c r="X1077" i="14" a="1"/>
  <c r="X1077" i="14" s="1"/>
  <c r="S1079" i="14" a="1"/>
  <c r="S1079" i="14" s="1"/>
  <c r="K795" i="14"/>
  <c r="U945" i="14"/>
  <c r="Z911" i="13"/>
  <c r="Z1023" i="13"/>
  <c r="T795" i="14"/>
  <c r="Q1070" i="14"/>
  <c r="H1079" i="14" a="1"/>
  <c r="H1079" i="14" s="1"/>
  <c r="Z1011" i="13"/>
  <c r="R1077" i="14" a="1"/>
  <c r="R1077" i="14" s="1"/>
  <c r="J1079" i="14" a="1"/>
  <c r="J1079" i="14" s="1"/>
  <c r="L1067" i="14"/>
  <c r="Q1067" i="14" s="1"/>
  <c r="Q411" i="14"/>
  <c r="O1079" i="14" a="1"/>
  <c r="O1079" i="14" s="1"/>
  <c r="U944" i="14"/>
  <c r="G1079" i="14" a="1"/>
  <c r="G1079" i="14" s="1"/>
  <c r="Q946" i="14"/>
  <c r="L943" i="14"/>
  <c r="Q943" i="14" s="1"/>
  <c r="W1075" i="14" a="1"/>
  <c r="W1075" i="14" s="1"/>
  <c r="V1077" i="14" a="1"/>
  <c r="V1077" i="14" s="1"/>
  <c r="G1075" i="14" a="1"/>
  <c r="G1075" i="14" s="1"/>
  <c r="U908" i="14"/>
  <c r="W1077" i="14" a="1"/>
  <c r="W1077" i="14" s="1"/>
  <c r="Q910" i="14"/>
  <c r="N1075" i="14" a="1"/>
  <c r="N1075" i="14" s="1"/>
  <c r="L907" i="14"/>
  <c r="Q907" i="14" s="1"/>
  <c r="O1075" i="14" a="1"/>
  <c r="O1075" i="14" s="1"/>
  <c r="M1075" i="14" a="1"/>
  <c r="M1075" i="14" s="1"/>
  <c r="M1077" i="14" a="1"/>
  <c r="M1077" i="14" s="1"/>
  <c r="H1075" i="14" a="1"/>
  <c r="H1075" i="14" s="1"/>
  <c r="H1077" i="14" a="1"/>
  <c r="H1077" i="14" s="1"/>
  <c r="Q376" i="14"/>
  <c r="U377" i="14"/>
  <c r="Q152" i="14"/>
  <c r="V1075" i="14" a="1"/>
  <c r="V1075" i="14" s="1"/>
  <c r="G1077" i="14" a="1"/>
  <c r="G1077" i="14" s="1"/>
  <c r="N1079" i="14" a="1"/>
  <c r="N1079" i="14" s="1"/>
  <c r="O1077" i="14" a="1"/>
  <c r="O1077" i="14" s="1"/>
  <c r="U796" i="14"/>
  <c r="N1077" i="14" a="1"/>
  <c r="N1077" i="14" s="1"/>
  <c r="W1079" i="14" a="1"/>
  <c r="W1079" i="14" s="1"/>
  <c r="Q798" i="14"/>
  <c r="V1079" i="14" a="1"/>
  <c r="V1079" i="14" s="1"/>
  <c r="L795" i="14"/>
  <c r="Q795" i="14" s="1"/>
  <c r="Q412" i="14"/>
  <c r="P1075" i="14" a="1"/>
  <c r="P1075" i="14" s="1"/>
  <c r="Q478" i="14"/>
  <c r="U17" i="14"/>
  <c r="P1077" i="14" a="1"/>
  <c r="P1077" i="14" s="1"/>
  <c r="Q18" i="14"/>
  <c r="P1079" i="14" a="1"/>
  <c r="P1079" i="14" s="1"/>
  <c r="T1067" i="13"/>
  <c r="Q475" i="13"/>
  <c r="AA903" i="13"/>
  <c r="AA939" i="13"/>
  <c r="AA595" i="13"/>
  <c r="AA1059" i="13"/>
  <c r="AA647" i="13"/>
  <c r="AA1027" i="13"/>
  <c r="AA1051" i="13"/>
  <c r="AC1051" i="13" s="1"/>
  <c r="AA1067" i="13"/>
  <c r="AA899" i="13"/>
  <c r="AA111" i="13"/>
  <c r="AC111" i="13" s="1"/>
  <c r="AA911" i="13"/>
  <c r="AA915" i="13"/>
  <c r="AC915" i="13" s="1"/>
  <c r="AA947" i="13"/>
  <c r="AA951" i="13"/>
  <c r="AA995" i="13"/>
  <c r="AC995" i="13" s="1"/>
  <c r="AA1003" i="13"/>
  <c r="AA1007" i="13"/>
  <c r="AC1007" i="13" s="1"/>
  <c r="AA799" i="13"/>
  <c r="AA1035" i="13"/>
  <c r="AA1047" i="13"/>
  <c r="AA955" i="13"/>
  <c r="K1067" i="13"/>
  <c r="AA923" i="13"/>
  <c r="AA931" i="13"/>
  <c r="AA967" i="13"/>
  <c r="AA991" i="13"/>
  <c r="AA1063" i="13"/>
  <c r="AA895" i="13"/>
  <c r="AA919" i="13"/>
  <c r="AA935" i="13"/>
  <c r="AA971" i="13"/>
  <c r="AC971" i="13" s="1"/>
  <c r="AA975" i="13"/>
  <c r="AA983" i="13"/>
  <c r="AA987" i="13"/>
  <c r="AA1019" i="13"/>
  <c r="AC1019" i="13" s="1"/>
  <c r="AA379" i="13"/>
  <c r="AA1031" i="13"/>
  <c r="AA715" i="13"/>
  <c r="AC715" i="13" s="1"/>
  <c r="AA963" i="13"/>
  <c r="AA663" i="13"/>
  <c r="AA743" i="13"/>
  <c r="AC743" i="13" s="1"/>
  <c r="AA887" i="13"/>
  <c r="AA583" i="13"/>
  <c r="AA1015" i="13"/>
  <c r="AA1043" i="13"/>
  <c r="Z1067" i="13"/>
  <c r="Z991" i="13"/>
  <c r="Z1059" i="13"/>
  <c r="T907" i="13"/>
  <c r="Z1063" i="13"/>
  <c r="Z975" i="13"/>
  <c r="Z963" i="13"/>
  <c r="Z935" i="13"/>
  <c r="Z895" i="13"/>
  <c r="Z1031" i="13"/>
  <c r="Z971" i="13"/>
  <c r="Z955" i="13"/>
  <c r="Z943" i="13"/>
  <c r="Z931" i="13"/>
  <c r="Z915" i="13"/>
  <c r="Z903" i="13"/>
  <c r="Z595" i="13"/>
  <c r="Z1027" i="13"/>
  <c r="Z983" i="13"/>
  <c r="AA943" i="13"/>
  <c r="Z663" i="13"/>
  <c r="K943" i="13"/>
  <c r="Z1051" i="13"/>
  <c r="Z995" i="13"/>
  <c r="Z967" i="13"/>
  <c r="Z939" i="13"/>
  <c r="Z887" i="13"/>
  <c r="Z647" i="13"/>
  <c r="T943" i="13"/>
  <c r="U224" i="13"/>
  <c r="L943" i="13"/>
  <c r="Q943" i="13" s="1"/>
  <c r="K907" i="13"/>
  <c r="L1067" i="13"/>
  <c r="U1067" i="13" s="1"/>
  <c r="L907" i="13"/>
  <c r="Q907" i="13" s="1"/>
  <c r="Q910" i="13"/>
  <c r="K795" i="13"/>
  <c r="U378" i="13"/>
  <c r="Q816" i="13"/>
  <c r="Q1068" i="13"/>
  <c r="Q399" i="13"/>
  <c r="Q796" i="13"/>
  <c r="U18" i="13"/>
  <c r="Q1070" i="13"/>
  <c r="Q476" i="13"/>
  <c r="Q944" i="13"/>
  <c r="Q946" i="13"/>
  <c r="Q908" i="13"/>
  <c r="Q400" i="13"/>
  <c r="Q376" i="13"/>
  <c r="L795" i="13"/>
  <c r="Q795" i="13" s="1"/>
  <c r="T795" i="13"/>
  <c r="Q798" i="13"/>
  <c r="Q412" i="13"/>
  <c r="L103" i="36"/>
  <c r="U103" i="36" s="1"/>
  <c r="I39" i="36"/>
  <c r="L156" i="36"/>
  <c r="Q156" i="36" s="1"/>
  <c r="L67" i="36"/>
  <c r="U67" i="36" s="1"/>
  <c r="L224" i="36"/>
  <c r="U224" i="36" s="1"/>
  <c r="K164" i="36"/>
  <c r="K148" i="36"/>
  <c r="Z11" i="36"/>
  <c r="Z7" i="36"/>
  <c r="I83" i="36"/>
  <c r="L43" i="36"/>
  <c r="U43" i="36" s="1"/>
  <c r="K35" i="36"/>
  <c r="L19" i="36"/>
  <c r="Q19" i="36" s="1"/>
  <c r="I236" i="36"/>
  <c r="K208" i="36"/>
  <c r="Z27" i="36"/>
  <c r="U142" i="36"/>
  <c r="U90" i="36"/>
  <c r="U68" i="36"/>
  <c r="Z55" i="36"/>
  <c r="Q48" i="36"/>
  <c r="I47" i="36"/>
  <c r="Q10" i="36"/>
  <c r="U208" i="36"/>
  <c r="U199" i="36"/>
  <c r="K172" i="36"/>
  <c r="Q147" i="36"/>
  <c r="Z99" i="36"/>
  <c r="U66" i="36"/>
  <c r="K63" i="36"/>
  <c r="T212" i="36"/>
  <c r="U210" i="36"/>
  <c r="U185" i="36"/>
  <c r="K160" i="36"/>
  <c r="I136" i="36"/>
  <c r="U42" i="36"/>
  <c r="Q208" i="36"/>
  <c r="K184" i="36"/>
  <c r="K176" i="36"/>
  <c r="K168" i="36"/>
  <c r="L87" i="36"/>
  <c r="Q87" i="36" s="1"/>
  <c r="L63" i="36"/>
  <c r="Q63" i="36" s="1"/>
  <c r="Q58" i="36"/>
  <c r="Q44" i="36"/>
  <c r="I43" i="36"/>
  <c r="L23" i="36"/>
  <c r="Q23" i="36" s="1"/>
  <c r="L232" i="36"/>
  <c r="Q232" i="36" s="1"/>
  <c r="T224" i="36"/>
  <c r="Q223" i="36"/>
  <c r="Q218" i="36"/>
  <c r="Q198" i="36"/>
  <c r="Q181" i="36"/>
  <c r="Q173" i="36"/>
  <c r="Q167" i="36"/>
  <c r="U110" i="36"/>
  <c r="U82" i="36"/>
  <c r="L39" i="36"/>
  <c r="U26" i="36"/>
  <c r="U14" i="36"/>
  <c r="U249" i="36"/>
  <c r="T248" i="36"/>
  <c r="Q215" i="36"/>
  <c r="U213" i="36"/>
  <c r="I172" i="36"/>
  <c r="L164" i="36"/>
  <c r="U164" i="36" s="1"/>
  <c r="Z23" i="36"/>
  <c r="I140" i="36"/>
  <c r="K228" i="36"/>
  <c r="Z87" i="36"/>
  <c r="U54" i="36"/>
  <c r="U40" i="36"/>
  <c r="U34" i="36"/>
  <c r="Q31" i="36"/>
  <c r="K224" i="36"/>
  <c r="Q211" i="36"/>
  <c r="U191" i="36"/>
  <c r="Q165" i="36"/>
  <c r="U159" i="36"/>
  <c r="L148" i="36"/>
  <c r="Q148" i="36" s="1"/>
  <c r="Q120" i="36"/>
  <c r="L79" i="36"/>
  <c r="Q79" i="36" s="1"/>
  <c r="U46" i="36"/>
  <c r="U19" i="36"/>
  <c r="U217" i="36"/>
  <c r="U206" i="36"/>
  <c r="U196" i="36"/>
  <c r="U166" i="36"/>
  <c r="Q168" i="36"/>
  <c r="U118" i="36"/>
  <c r="U106" i="36"/>
  <c r="U94" i="36"/>
  <c r="U86" i="36"/>
  <c r="U70" i="36"/>
  <c r="K51" i="36"/>
  <c r="U32" i="36"/>
  <c r="Z31" i="36"/>
  <c r="U22" i="36"/>
  <c r="U216" i="36"/>
  <c r="U212" i="36"/>
  <c r="Q197" i="36"/>
  <c r="Q186" i="36"/>
  <c r="T160" i="36"/>
  <c r="Q151" i="36"/>
  <c r="U146" i="36"/>
  <c r="Z91" i="36"/>
  <c r="K43" i="36"/>
  <c r="U38" i="36"/>
  <c r="I19" i="36"/>
  <c r="I208" i="36"/>
  <c r="Q183" i="36"/>
  <c r="L180" i="36"/>
  <c r="Q180" i="36" s="1"/>
  <c r="Q179" i="36"/>
  <c r="L248" i="36"/>
  <c r="U248" i="36" s="1"/>
  <c r="K248" i="36"/>
  <c r="L119" i="36"/>
  <c r="Q119" i="36" s="1"/>
  <c r="K119" i="36"/>
  <c r="I248" i="36"/>
  <c r="I115" i="36"/>
  <c r="L244" i="36"/>
  <c r="Q244" i="36" s="1"/>
  <c r="Q247" i="36"/>
  <c r="T244" i="36"/>
  <c r="L115" i="36"/>
  <c r="Q115" i="36" s="1"/>
  <c r="U116" i="36"/>
  <c r="K115" i="36"/>
  <c r="K244" i="36"/>
  <c r="U112" i="36"/>
  <c r="I111" i="36"/>
  <c r="U114" i="36"/>
  <c r="L111" i="36"/>
  <c r="Q111" i="36" s="1"/>
  <c r="K111" i="36"/>
  <c r="K240" i="36"/>
  <c r="L240" i="36"/>
  <c r="U240" i="36" s="1"/>
  <c r="U242" i="36"/>
  <c r="I240" i="36"/>
  <c r="I107" i="36"/>
  <c r="U237" i="36"/>
  <c r="U108" i="36"/>
  <c r="L107" i="36"/>
  <c r="Q107" i="36" s="1"/>
  <c r="K107" i="36"/>
  <c r="L236" i="36"/>
  <c r="U236" i="36" s="1"/>
  <c r="U238" i="36"/>
  <c r="K236" i="36"/>
  <c r="K232" i="36"/>
  <c r="I232" i="36"/>
  <c r="Q103" i="36"/>
  <c r="U104" i="36"/>
  <c r="I103" i="36"/>
  <c r="K103" i="36"/>
  <c r="Q229" i="36"/>
  <c r="Q100" i="36"/>
  <c r="I99" i="36"/>
  <c r="K99" i="36"/>
  <c r="Q230" i="36"/>
  <c r="L228" i="36"/>
  <c r="U228" i="36" s="1"/>
  <c r="I228" i="36"/>
  <c r="U98" i="36"/>
  <c r="I95" i="36"/>
  <c r="Q96" i="36"/>
  <c r="L95" i="36"/>
  <c r="Q95" i="36" s="1"/>
  <c r="K95" i="36"/>
  <c r="Q224" i="36"/>
  <c r="I224" i="36"/>
  <c r="L220" i="36"/>
  <c r="Q220" i="36" s="1"/>
  <c r="U92" i="36"/>
  <c r="I91" i="36"/>
  <c r="K91" i="36"/>
  <c r="Q222" i="36"/>
  <c r="I220" i="36"/>
  <c r="K220" i="36"/>
  <c r="I87" i="36"/>
  <c r="U88" i="36"/>
  <c r="U87" i="36"/>
  <c r="I212" i="36"/>
  <c r="K212" i="36"/>
  <c r="K79" i="36"/>
  <c r="Q205" i="36"/>
  <c r="I204" i="36"/>
  <c r="K204" i="36"/>
  <c r="U78" i="36"/>
  <c r="U76" i="36"/>
  <c r="I75" i="36"/>
  <c r="K75" i="36"/>
  <c r="L204" i="36"/>
  <c r="Q204" i="36" s="1"/>
  <c r="U74" i="36"/>
  <c r="K200" i="36"/>
  <c r="L200" i="36"/>
  <c r="Q200" i="36" s="1"/>
  <c r="I71" i="36"/>
  <c r="Q72" i="36"/>
  <c r="L71" i="36"/>
  <c r="Q71" i="36" s="1"/>
  <c r="K71" i="36"/>
  <c r="I200" i="36"/>
  <c r="U18" i="36"/>
  <c r="L144" i="36"/>
  <c r="U144" i="36" s="1"/>
  <c r="I67" i="36"/>
  <c r="K67" i="36"/>
  <c r="K196" i="36"/>
  <c r="I196" i="36"/>
  <c r="Q193" i="36"/>
  <c r="L192" i="36"/>
  <c r="Q192" i="36" s="1"/>
  <c r="U64" i="36"/>
  <c r="I192" i="36"/>
  <c r="I63" i="36"/>
  <c r="K192" i="36"/>
  <c r="AB379" i="14"/>
  <c r="AC783" i="13" s="1"/>
  <c r="U62" i="36"/>
  <c r="Q190" i="36"/>
  <c r="I188" i="36"/>
  <c r="I59" i="36"/>
  <c r="L59" i="36"/>
  <c r="U59" i="36" s="1"/>
  <c r="U60" i="36"/>
  <c r="K59" i="36"/>
  <c r="I55" i="36"/>
  <c r="L188" i="36"/>
  <c r="Q188" i="36" s="1"/>
  <c r="K188" i="36"/>
  <c r="L55" i="36"/>
  <c r="Q55" i="36" s="1"/>
  <c r="K55" i="36"/>
  <c r="L184" i="36"/>
  <c r="U184" i="36" s="1"/>
  <c r="U180" i="36"/>
  <c r="T180" i="36"/>
  <c r="L176" i="36"/>
  <c r="Q176" i="36" s="1"/>
  <c r="L47" i="36"/>
  <c r="Q47" i="36" s="1"/>
  <c r="U47" i="36"/>
  <c r="K47" i="36"/>
  <c r="U168" i="36"/>
  <c r="I168" i="36"/>
  <c r="Q39" i="36"/>
  <c r="K39" i="36"/>
  <c r="L35" i="36"/>
  <c r="U35" i="36" s="1"/>
  <c r="I35" i="36"/>
  <c r="I164" i="36"/>
  <c r="I31" i="36"/>
  <c r="K31" i="36"/>
  <c r="U160" i="36"/>
  <c r="Q160" i="36"/>
  <c r="Q161" i="36"/>
  <c r="I160" i="36"/>
  <c r="U24" i="36"/>
  <c r="I23" i="36"/>
  <c r="Q154" i="36"/>
  <c r="I152" i="36"/>
  <c r="L27" i="36"/>
  <c r="U27" i="36" s="1"/>
  <c r="U28" i="36"/>
  <c r="I156" i="36"/>
  <c r="K156" i="36"/>
  <c r="K27" i="36"/>
  <c r="I27" i="36"/>
  <c r="U153" i="36"/>
  <c r="K23" i="36"/>
  <c r="L152" i="36"/>
  <c r="U152" i="36" s="1"/>
  <c r="K152" i="36"/>
  <c r="Q149" i="36"/>
  <c r="T148" i="36"/>
  <c r="Z19" i="36"/>
  <c r="I148" i="36"/>
  <c r="U20" i="36"/>
  <c r="K19" i="36"/>
  <c r="K144" i="36"/>
  <c r="L15" i="36"/>
  <c r="Q15" i="36" s="1"/>
  <c r="I15" i="36"/>
  <c r="K15" i="36"/>
  <c r="I144" i="36"/>
  <c r="U143" i="36"/>
  <c r="K140" i="36"/>
  <c r="U12" i="36"/>
  <c r="I11" i="36"/>
  <c r="L11" i="36"/>
  <c r="U11" i="36" s="1"/>
  <c r="K11" i="36"/>
  <c r="L7" i="36"/>
  <c r="Q7" i="36" s="1"/>
  <c r="I7" i="36"/>
  <c r="K7" i="36"/>
  <c r="L136" i="36"/>
  <c r="Q136" i="36" s="1"/>
  <c r="K136" i="36"/>
  <c r="U220" i="36"/>
  <c r="U176" i="36"/>
  <c r="Q172" i="36"/>
  <c r="U172" i="36"/>
  <c r="Q140" i="36"/>
  <c r="U140" i="36"/>
  <c r="Q216" i="36"/>
  <c r="U232" i="36"/>
  <c r="Q241" i="36"/>
  <c r="U235" i="36"/>
  <c r="Q234" i="36"/>
  <c r="T228" i="36"/>
  <c r="Q227" i="36"/>
  <c r="Q209" i="36"/>
  <c r="U203" i="36"/>
  <c r="Q202" i="36"/>
  <c r="T196" i="36"/>
  <c r="Q195" i="36"/>
  <c r="Q177" i="36"/>
  <c r="U171" i="36"/>
  <c r="Q170" i="36"/>
  <c r="T164" i="36"/>
  <c r="Q163" i="36"/>
  <c r="Q145" i="36"/>
  <c r="U139" i="36"/>
  <c r="Q138" i="36"/>
  <c r="U246" i="36"/>
  <c r="U239" i="36"/>
  <c r="T232" i="36"/>
  <c r="U221" i="36"/>
  <c r="U214" i="36"/>
  <c r="U207" i="36"/>
  <c r="T200" i="36"/>
  <c r="U189" i="36"/>
  <c r="U182" i="36"/>
  <c r="U175" i="36"/>
  <c r="T168" i="36"/>
  <c r="U157" i="36"/>
  <c r="U150" i="36"/>
  <c r="T136" i="36"/>
  <c r="U250" i="36"/>
  <c r="U243" i="36"/>
  <c r="T236" i="36"/>
  <c r="U225" i="36"/>
  <c r="T204" i="36"/>
  <c r="T172" i="36"/>
  <c r="T140" i="36"/>
  <c r="T240" i="36"/>
  <c r="T208" i="36"/>
  <c r="T176" i="36"/>
  <c r="T144" i="36"/>
  <c r="U251" i="36"/>
  <c r="U233" i="36"/>
  <c r="U226" i="36"/>
  <c r="U219" i="36"/>
  <c r="U201" i="36"/>
  <c r="U194" i="36"/>
  <c r="U187" i="36"/>
  <c r="U169" i="36"/>
  <c r="U162" i="36"/>
  <c r="U155" i="36"/>
  <c r="U137" i="36"/>
  <c r="Z15" i="36"/>
  <c r="Z47" i="36"/>
  <c r="T216" i="36"/>
  <c r="T184" i="36"/>
  <c r="T152" i="36"/>
  <c r="T220" i="36"/>
  <c r="T188" i="36"/>
  <c r="T156" i="36"/>
  <c r="Q133" i="36"/>
  <c r="U91" i="36"/>
  <c r="Q91" i="36"/>
  <c r="U115" i="36"/>
  <c r="U51" i="36"/>
  <c r="Q51" i="36"/>
  <c r="U99" i="36"/>
  <c r="Q99" i="36"/>
  <c r="U79" i="36"/>
  <c r="U39" i="36"/>
  <c r="U75" i="36"/>
  <c r="Q75" i="36"/>
  <c r="Q16" i="36"/>
  <c r="Q8" i="36"/>
  <c r="T119" i="36"/>
  <c r="T111" i="36"/>
  <c r="T103" i="36"/>
  <c r="T95" i="36"/>
  <c r="T87" i="36"/>
  <c r="T79" i="36"/>
  <c r="T71" i="36"/>
  <c r="T63" i="36"/>
  <c r="T55" i="36"/>
  <c r="T47" i="36"/>
  <c r="T39" i="36"/>
  <c r="T23" i="36"/>
  <c r="T15" i="36"/>
  <c r="T7" i="36"/>
  <c r="T115" i="36"/>
  <c r="T107" i="36"/>
  <c r="T99" i="36"/>
  <c r="T91" i="36"/>
  <c r="T83" i="36"/>
  <c r="T75" i="36"/>
  <c r="T67" i="36"/>
  <c r="T59" i="36"/>
  <c r="T51" i="36"/>
  <c r="T43" i="36"/>
  <c r="T35" i="36"/>
  <c r="T27" i="36"/>
  <c r="T19" i="36"/>
  <c r="T11" i="36"/>
  <c r="U6" i="36"/>
  <c r="K3" i="36"/>
  <c r="Z79" i="36"/>
  <c r="Q4" i="36"/>
  <c r="Z75" i="36"/>
  <c r="I3" i="36"/>
  <c r="Z111" i="36"/>
  <c r="Z3" i="36"/>
  <c r="Z107" i="36"/>
  <c r="K132" i="36"/>
  <c r="I132" i="36"/>
  <c r="T132" i="36"/>
  <c r="L3" i="36"/>
  <c r="T3" i="36"/>
  <c r="L132" i="36"/>
  <c r="Q134" i="36"/>
  <c r="Q824" i="14"/>
  <c r="U824" i="14"/>
  <c r="T955" i="14"/>
  <c r="Q779" i="14"/>
  <c r="U393" i="14"/>
  <c r="U553" i="14"/>
  <c r="U673" i="14"/>
  <c r="Q479" i="14"/>
  <c r="Q481" i="14"/>
  <c r="Q674" i="14"/>
  <c r="Q671" i="14"/>
  <c r="Q502" i="14"/>
  <c r="Q153" i="14"/>
  <c r="Q554" i="14"/>
  <c r="Q552" i="14"/>
  <c r="Q781" i="14"/>
  <c r="Q744" i="14"/>
  <c r="Q392" i="14"/>
  <c r="Q394" i="14"/>
  <c r="Q384" i="14"/>
  <c r="Q383" i="14"/>
  <c r="Q956" i="14"/>
  <c r="Q958" i="14"/>
  <c r="L955" i="14"/>
  <c r="Q955" i="14" s="1"/>
  <c r="Q151" i="14"/>
  <c r="Q480" i="14"/>
  <c r="Q482" i="13"/>
  <c r="Q479" i="13"/>
  <c r="Q480" i="13"/>
  <c r="Q481" i="13"/>
  <c r="U673" i="13"/>
  <c r="Q499" i="13"/>
  <c r="Q671" i="13"/>
  <c r="U672" i="13"/>
  <c r="Q674" i="13"/>
  <c r="Q500" i="13"/>
  <c r="Q826" i="13"/>
  <c r="T1055" i="14"/>
  <c r="Q154" i="14"/>
  <c r="T1063" i="14"/>
  <c r="L1039" i="14"/>
  <c r="Q1039" i="14" s="1"/>
  <c r="U1065" i="14"/>
  <c r="Q459" i="14"/>
  <c r="U101" i="14"/>
  <c r="U137" i="14"/>
  <c r="K1063" i="14"/>
  <c r="K1059" i="14"/>
  <c r="U141" i="14"/>
  <c r="U153" i="13"/>
  <c r="Q154" i="13"/>
  <c r="Q151" i="13"/>
  <c r="Q152" i="13"/>
  <c r="U553" i="13"/>
  <c r="Q552" i="13"/>
  <c r="Q554" i="13"/>
  <c r="Q551" i="13"/>
  <c r="U781" i="13"/>
  <c r="Q779" i="13"/>
  <c r="Q782" i="13"/>
  <c r="T955" i="13"/>
  <c r="Q932" i="13"/>
  <c r="U745" i="13"/>
  <c r="L663" i="13"/>
  <c r="I663" i="13" s="1"/>
  <c r="Q746" i="13"/>
  <c r="L955" i="13"/>
  <c r="Q955" i="13" s="1"/>
  <c r="U393" i="13"/>
  <c r="Q394" i="13"/>
  <c r="Q391" i="13"/>
  <c r="U385" i="13"/>
  <c r="Q383" i="13"/>
  <c r="Q386" i="13"/>
  <c r="K955" i="13"/>
  <c r="U957" i="13"/>
  <c r="Q958" i="13"/>
  <c r="U956" i="13"/>
  <c r="Q99" i="13"/>
  <c r="Q666" i="13"/>
  <c r="Q890" i="13"/>
  <c r="U38" i="35"/>
  <c r="T188" i="35"/>
  <c r="T164" i="35"/>
  <c r="Q153" i="35"/>
  <c r="K140" i="35"/>
  <c r="I35" i="35"/>
  <c r="U76" i="35"/>
  <c r="L31" i="35"/>
  <c r="Q31" i="35" s="1"/>
  <c r="I152" i="35"/>
  <c r="Z43" i="35"/>
  <c r="L136" i="35"/>
  <c r="I132" i="35"/>
  <c r="U126" i="35"/>
  <c r="U65" i="35"/>
  <c r="L51" i="35"/>
  <c r="Q51" i="35" s="1"/>
  <c r="K23" i="35"/>
  <c r="U193" i="35"/>
  <c r="K172" i="35"/>
  <c r="U151" i="35"/>
  <c r="U190" i="35"/>
  <c r="U171" i="35"/>
  <c r="Q113" i="35"/>
  <c r="Q143" i="35"/>
  <c r="Q52" i="35"/>
  <c r="Z39" i="35"/>
  <c r="Q185" i="35"/>
  <c r="L152" i="35"/>
  <c r="T132" i="35"/>
  <c r="I83" i="35"/>
  <c r="T23" i="35"/>
  <c r="L91" i="35"/>
  <c r="Q91" i="35" s="1"/>
  <c r="K47" i="35"/>
  <c r="Q40" i="35"/>
  <c r="I39" i="35"/>
  <c r="Q16" i="35"/>
  <c r="K15" i="35"/>
  <c r="I184" i="35"/>
  <c r="Q177" i="35"/>
  <c r="Q167" i="35"/>
  <c r="U123" i="35"/>
  <c r="Q53" i="35"/>
  <c r="L188" i="35"/>
  <c r="Q188" i="35" s="1"/>
  <c r="U85" i="35"/>
  <c r="Q21" i="35"/>
  <c r="U12" i="35"/>
  <c r="U183" i="35"/>
  <c r="U137" i="35"/>
  <c r="U132" i="35"/>
  <c r="U130" i="35"/>
  <c r="T120" i="35"/>
  <c r="Z83" i="35"/>
  <c r="Q5" i="35"/>
  <c r="Q24" i="35"/>
  <c r="I11" i="35"/>
  <c r="I188" i="35"/>
  <c r="U169" i="35"/>
  <c r="I164" i="35"/>
  <c r="U157" i="35"/>
  <c r="L112" i="35"/>
  <c r="Q112" i="35" s="1"/>
  <c r="Q64" i="35"/>
  <c r="U44" i="35"/>
  <c r="U36" i="35"/>
  <c r="U10" i="35"/>
  <c r="U189" i="35"/>
  <c r="U154" i="35"/>
  <c r="U150" i="35"/>
  <c r="U125" i="35"/>
  <c r="L124" i="35"/>
  <c r="Q124" i="35" s="1"/>
  <c r="U118" i="35"/>
  <c r="U111" i="35"/>
  <c r="T184" i="35"/>
  <c r="Q163" i="35"/>
  <c r="U147" i="35"/>
  <c r="U115" i="35"/>
  <c r="I124" i="35"/>
  <c r="I87" i="35"/>
  <c r="K71" i="35"/>
  <c r="L55" i="35"/>
  <c r="U55" i="35" s="1"/>
  <c r="Q195" i="35"/>
  <c r="U179" i="35"/>
  <c r="Q138" i="35"/>
  <c r="I136" i="35"/>
  <c r="K124" i="35"/>
  <c r="Q108" i="35"/>
  <c r="U194" i="35"/>
  <c r="I91" i="35"/>
  <c r="K192" i="35"/>
  <c r="K91" i="35"/>
  <c r="L192" i="35"/>
  <c r="U192" i="35" s="1"/>
  <c r="I192" i="35"/>
  <c r="U90" i="35"/>
  <c r="T87" i="35"/>
  <c r="K188" i="35"/>
  <c r="Z87" i="35"/>
  <c r="K87" i="35"/>
  <c r="L184" i="35"/>
  <c r="Q184" i="35" s="1"/>
  <c r="K184" i="35"/>
  <c r="K83" i="35"/>
  <c r="U182" i="35"/>
  <c r="K180" i="35"/>
  <c r="I180" i="35"/>
  <c r="L79" i="35"/>
  <c r="Q79" i="35" s="1"/>
  <c r="I79" i="35"/>
  <c r="K79" i="35"/>
  <c r="Q181" i="35"/>
  <c r="L180" i="35"/>
  <c r="Q180" i="35" s="1"/>
  <c r="L176" i="35"/>
  <c r="U176" i="35" s="1"/>
  <c r="K176" i="35"/>
  <c r="I176" i="35"/>
  <c r="I75" i="35"/>
  <c r="L75" i="35"/>
  <c r="Q75" i="35" s="1"/>
  <c r="K75" i="35"/>
  <c r="K160" i="35"/>
  <c r="Q74" i="35"/>
  <c r="L71" i="35"/>
  <c r="Q71" i="35" s="1"/>
  <c r="T172" i="35"/>
  <c r="Q174" i="35"/>
  <c r="I172" i="35"/>
  <c r="U73" i="35"/>
  <c r="I71" i="35"/>
  <c r="I67" i="35"/>
  <c r="K168" i="35"/>
  <c r="Q67" i="35"/>
  <c r="K67" i="35"/>
  <c r="T168" i="35"/>
  <c r="I168" i="35"/>
  <c r="L63" i="35"/>
  <c r="Q63" i="35" s="1"/>
  <c r="I63" i="35"/>
  <c r="K164" i="35"/>
  <c r="L164" i="35"/>
  <c r="Q164" i="35" s="1"/>
  <c r="T63" i="35"/>
  <c r="K63" i="35"/>
  <c r="U165" i="35"/>
  <c r="Q160" i="35"/>
  <c r="L59" i="35"/>
  <c r="Q59" i="35" s="1"/>
  <c r="I59" i="35"/>
  <c r="I160" i="35"/>
  <c r="K59" i="35"/>
  <c r="I156" i="35"/>
  <c r="K55" i="35"/>
  <c r="I55" i="35"/>
  <c r="L156" i="35"/>
  <c r="U156" i="35" s="1"/>
  <c r="U158" i="35"/>
  <c r="K156" i="35"/>
  <c r="Q152" i="35"/>
  <c r="I51" i="35"/>
  <c r="Z51" i="35"/>
  <c r="K152" i="35"/>
  <c r="K51" i="35"/>
  <c r="U94" i="35"/>
  <c r="Q78" i="35"/>
  <c r="U70" i="35"/>
  <c r="U86" i="35"/>
  <c r="U62" i="35"/>
  <c r="L148" i="35"/>
  <c r="Q148" i="35" s="1"/>
  <c r="Q149" i="35"/>
  <c r="K148" i="35"/>
  <c r="I148" i="35"/>
  <c r="U47" i="35"/>
  <c r="Q47" i="35"/>
  <c r="I47" i="35"/>
  <c r="L43" i="35"/>
  <c r="Q43" i="35" s="1"/>
  <c r="L144" i="35"/>
  <c r="Q144" i="35" s="1"/>
  <c r="U146" i="35"/>
  <c r="I43" i="35"/>
  <c r="K43" i="35"/>
  <c r="K144" i="35"/>
  <c r="I144" i="35"/>
  <c r="U42" i="35"/>
  <c r="L140" i="35"/>
  <c r="U140" i="35" s="1"/>
  <c r="I140" i="35"/>
  <c r="T39" i="35"/>
  <c r="K39" i="35"/>
  <c r="L35" i="35"/>
  <c r="Q35" i="35" s="1"/>
  <c r="K35" i="35"/>
  <c r="K136" i="35"/>
  <c r="K31" i="35"/>
  <c r="K132" i="35"/>
  <c r="Q131" i="35"/>
  <c r="U129" i="35"/>
  <c r="L128" i="35"/>
  <c r="Q128" i="35" s="1"/>
  <c r="I128" i="35"/>
  <c r="K128" i="35"/>
  <c r="I27" i="35"/>
  <c r="K27" i="35"/>
  <c r="I23" i="35"/>
  <c r="I19" i="35"/>
  <c r="U121" i="35"/>
  <c r="Q22" i="35"/>
  <c r="K120" i="35"/>
  <c r="T19" i="35"/>
  <c r="L120" i="35"/>
  <c r="Q120" i="35" s="1"/>
  <c r="I120" i="35"/>
  <c r="L19" i="35"/>
  <c r="Q19" i="35" s="1"/>
  <c r="K19" i="35"/>
  <c r="T15" i="35"/>
  <c r="I15" i="35"/>
  <c r="L116" i="35"/>
  <c r="Q116" i="35" s="1"/>
  <c r="Q117" i="35"/>
  <c r="K116" i="35"/>
  <c r="I116" i="35"/>
  <c r="U14" i="35"/>
  <c r="L11" i="35"/>
  <c r="Q11" i="35" s="1"/>
  <c r="K11" i="35"/>
  <c r="K112" i="35"/>
  <c r="I108" i="35"/>
  <c r="L7" i="35"/>
  <c r="Q7" i="35" s="1"/>
  <c r="I7" i="35"/>
  <c r="T104" i="35"/>
  <c r="I3" i="35"/>
  <c r="T3" i="35"/>
  <c r="U160" i="35"/>
  <c r="U152" i="35"/>
  <c r="U108" i="35"/>
  <c r="U136" i="35"/>
  <c r="Q136" i="35"/>
  <c r="U124" i="35"/>
  <c r="U112" i="35"/>
  <c r="L168" i="35"/>
  <c r="U168" i="35" s="1"/>
  <c r="T136" i="35"/>
  <c r="T140" i="35"/>
  <c r="T144" i="35"/>
  <c r="U187" i="35"/>
  <c r="T180" i="35"/>
  <c r="U155" i="35"/>
  <c r="T148" i="35"/>
  <c r="T116" i="35"/>
  <c r="T108" i="35"/>
  <c r="U191" i="35"/>
  <c r="U173" i="35"/>
  <c r="U166" i="35"/>
  <c r="U159" i="35"/>
  <c r="T152" i="35"/>
  <c r="U141" i="35"/>
  <c r="U134" i="35"/>
  <c r="U127" i="35"/>
  <c r="U109" i="35"/>
  <c r="L172" i="35"/>
  <c r="Q172" i="35" s="1"/>
  <c r="T156" i="35"/>
  <c r="T124" i="35"/>
  <c r="T176" i="35"/>
  <c r="T112" i="35"/>
  <c r="T192" i="35"/>
  <c r="T160" i="35"/>
  <c r="T128" i="35"/>
  <c r="Z27" i="35"/>
  <c r="Z79" i="35"/>
  <c r="Z47" i="35"/>
  <c r="Z91" i="35"/>
  <c r="Z15" i="35"/>
  <c r="Z19" i="35"/>
  <c r="U105" i="35"/>
  <c r="U67" i="35"/>
  <c r="Q87" i="35"/>
  <c r="T79" i="35"/>
  <c r="T71" i="35"/>
  <c r="L39" i="35"/>
  <c r="Q39" i="35" s="1"/>
  <c r="L23" i="35"/>
  <c r="U23" i="35" s="1"/>
  <c r="L15" i="35"/>
  <c r="Q15" i="35" s="1"/>
  <c r="T7" i="35"/>
  <c r="T55" i="35"/>
  <c r="T31" i="35"/>
  <c r="T91" i="35"/>
  <c r="T83" i="35"/>
  <c r="T75" i="35"/>
  <c r="T67" i="35"/>
  <c r="T59" i="35"/>
  <c r="T51" i="35"/>
  <c r="T43" i="35"/>
  <c r="T35" i="35"/>
  <c r="T27" i="35"/>
  <c r="T11" i="35"/>
  <c r="T47" i="35"/>
  <c r="U4" i="35"/>
  <c r="K3" i="35"/>
  <c r="I104" i="35"/>
  <c r="Z3" i="35"/>
  <c r="Z55" i="35"/>
  <c r="Q6" i="35"/>
  <c r="Z23" i="35"/>
  <c r="Z35" i="35"/>
  <c r="Q107" i="35"/>
  <c r="K104" i="35"/>
  <c r="L3" i="35"/>
  <c r="L104" i="35"/>
  <c r="Q825" i="14"/>
  <c r="Q823" i="14"/>
  <c r="Q99" i="14"/>
  <c r="Q102" i="14"/>
  <c r="Q100" i="14"/>
  <c r="Q1016" i="14"/>
  <c r="Q988" i="14"/>
  <c r="Q460" i="14"/>
  <c r="Q724" i="14"/>
  <c r="Q136" i="14"/>
  <c r="Q138" i="14"/>
  <c r="Q135" i="14"/>
  <c r="Q142" i="14"/>
  <c r="Q140" i="14"/>
  <c r="Q1064" i="14"/>
  <c r="L1063" i="14"/>
  <c r="U1063" i="14" s="1"/>
  <c r="Q1066" i="14"/>
  <c r="U1061" i="14"/>
  <c r="T1043" i="14"/>
  <c r="U1046" i="14"/>
  <c r="U1049" i="14"/>
  <c r="T1051" i="14"/>
  <c r="T1059" i="14"/>
  <c r="Q1060" i="14"/>
  <c r="Q1062" i="14"/>
  <c r="L1059" i="14"/>
  <c r="U1059" i="14" s="1"/>
  <c r="K1055" i="14"/>
  <c r="U1053" i="14"/>
  <c r="U1045" i="14"/>
  <c r="K1047" i="14"/>
  <c r="T1047" i="14"/>
  <c r="Q1057" i="14"/>
  <c r="U397" i="14"/>
  <c r="K1043" i="14"/>
  <c r="U1054" i="14"/>
  <c r="U1042" i="14"/>
  <c r="K1051" i="14"/>
  <c r="U57" i="14"/>
  <c r="K1039" i="14"/>
  <c r="T1039" i="14"/>
  <c r="U265" i="14"/>
  <c r="Q396" i="14"/>
  <c r="Q395" i="14"/>
  <c r="Q398" i="14"/>
  <c r="U264" i="14"/>
  <c r="Q266" i="14"/>
  <c r="Q42" i="14"/>
  <c r="U1056" i="14"/>
  <c r="L1055" i="14"/>
  <c r="Q1055" i="14" s="1"/>
  <c r="Q1052" i="14"/>
  <c r="Q1058" i="14"/>
  <c r="L1051" i="14"/>
  <c r="U1051" i="14" s="1"/>
  <c r="Q1048" i="14"/>
  <c r="U1041" i="14"/>
  <c r="U1040" i="14"/>
  <c r="Q1050" i="14"/>
  <c r="L1047" i="14"/>
  <c r="Q1047" i="14" s="1"/>
  <c r="Q1044" i="14"/>
  <c r="L1043" i="14"/>
  <c r="Q1043" i="14" s="1"/>
  <c r="V294" i="34"/>
  <c r="R294" i="34"/>
  <c r="M294" i="34"/>
  <c r="X294" i="34"/>
  <c r="S294" i="34"/>
  <c r="J294" i="34"/>
  <c r="G294" i="34"/>
  <c r="W294" i="34"/>
  <c r="N294" i="34"/>
  <c r="Y294" i="34"/>
  <c r="H294" i="34"/>
  <c r="O294" i="34"/>
  <c r="Z294" i="34"/>
  <c r="P294" i="34"/>
  <c r="AA294" i="34"/>
  <c r="Z79" i="34"/>
  <c r="Z99" i="34"/>
  <c r="Z23" i="34"/>
  <c r="Z31" i="34"/>
  <c r="Z55" i="34"/>
  <c r="Z19" i="34"/>
  <c r="Z39" i="34"/>
  <c r="Z7" i="34"/>
  <c r="Z67" i="34"/>
  <c r="Z131" i="34"/>
  <c r="Z115" i="34"/>
  <c r="Z63" i="34"/>
  <c r="Z127" i="34"/>
  <c r="Z135" i="34"/>
  <c r="Q96" i="14"/>
  <c r="Q55" i="14"/>
  <c r="Q58" i="14"/>
  <c r="Q56" i="14"/>
  <c r="Q445" i="14"/>
  <c r="Q443" i="14"/>
  <c r="Q444" i="14"/>
  <c r="Q446" i="14"/>
  <c r="Q823" i="13"/>
  <c r="Q824" i="13"/>
  <c r="Q100" i="13"/>
  <c r="Q1018" i="13"/>
  <c r="Q459" i="13"/>
  <c r="Q460" i="13"/>
  <c r="Q445" i="13"/>
  <c r="Q723" i="13"/>
  <c r="U444" i="13"/>
  <c r="Q446" i="13"/>
  <c r="Q443" i="13"/>
  <c r="U724" i="13"/>
  <c r="Q139" i="13"/>
  <c r="L1063" i="13"/>
  <c r="Q1063" i="13" s="1"/>
  <c r="Q140" i="13"/>
  <c r="K1063" i="13"/>
  <c r="T1063" i="13"/>
  <c r="L1059" i="13"/>
  <c r="U1059" i="13" s="1"/>
  <c r="T1055" i="13"/>
  <c r="Q1066" i="13"/>
  <c r="Q1064" i="13"/>
  <c r="K1059" i="13"/>
  <c r="Q966" i="13"/>
  <c r="T1059" i="13"/>
  <c r="Q395" i="13"/>
  <c r="Q742" i="13"/>
  <c r="Q740" i="13"/>
  <c r="Q1060" i="13"/>
  <c r="Q1062" i="13"/>
  <c r="T1051" i="13"/>
  <c r="Q396" i="13"/>
  <c r="U264" i="13"/>
  <c r="Q263" i="13"/>
  <c r="Q266" i="13"/>
  <c r="L1051" i="13"/>
  <c r="Q1051" i="13" s="1"/>
  <c r="K1055" i="13"/>
  <c r="L1055" i="13"/>
  <c r="Q1055" i="13" s="1"/>
  <c r="Q1058" i="13"/>
  <c r="Q1056" i="13"/>
  <c r="K1051" i="13"/>
  <c r="Z71" i="34"/>
  <c r="Z103" i="34"/>
  <c r="Z35" i="34"/>
  <c r="Z87" i="34"/>
  <c r="Z119" i="34"/>
  <c r="Z123" i="34"/>
  <c r="Z111" i="34"/>
  <c r="Z95" i="34"/>
  <c r="Z59" i="34"/>
  <c r="Z43" i="34"/>
  <c r="Z27" i="34"/>
  <c r="Z11" i="34"/>
  <c r="Z107" i="34"/>
  <c r="Z47" i="34"/>
  <c r="Z15" i="34"/>
  <c r="Q1052" i="13"/>
  <c r="Q1054" i="13"/>
  <c r="L1047" i="13"/>
  <c r="Q1047" i="13" s="1"/>
  <c r="T1047" i="13"/>
  <c r="K1047" i="13"/>
  <c r="Q1048" i="13"/>
  <c r="Q1050" i="13"/>
  <c r="K1043" i="13"/>
  <c r="T1043" i="13"/>
  <c r="L1043" i="13"/>
  <c r="U1043" i="13" s="1"/>
  <c r="U1044" i="13"/>
  <c r="Q1046" i="13"/>
  <c r="K1039" i="13"/>
  <c r="T1039" i="13"/>
  <c r="L1039" i="13"/>
  <c r="U1039" i="13" s="1"/>
  <c r="Q1040" i="13"/>
  <c r="Q1042" i="13"/>
  <c r="Q55" i="13"/>
  <c r="Q96" i="13"/>
  <c r="Q95" i="13"/>
  <c r="Q58" i="13"/>
  <c r="K288" i="34"/>
  <c r="L288" i="34"/>
  <c r="Q288" i="34" s="1"/>
  <c r="K139" i="34"/>
  <c r="U291" i="34"/>
  <c r="Q290" i="34"/>
  <c r="T288" i="34"/>
  <c r="U289" i="34"/>
  <c r="L139" i="34"/>
  <c r="Q139" i="34" s="1"/>
  <c r="U140" i="34"/>
  <c r="K284" i="34"/>
  <c r="T139" i="34"/>
  <c r="U142" i="34"/>
  <c r="L284" i="34"/>
  <c r="Q284" i="34" s="1"/>
  <c r="U138" i="34"/>
  <c r="K135" i="34"/>
  <c r="Q286" i="34"/>
  <c r="U287" i="34"/>
  <c r="T284" i="34"/>
  <c r="U285" i="34"/>
  <c r="U279" i="34"/>
  <c r="L135" i="34"/>
  <c r="Q135" i="34" s="1"/>
  <c r="U136" i="34"/>
  <c r="T135" i="34"/>
  <c r="U277" i="34"/>
  <c r="L276" i="34"/>
  <c r="Q276" i="34" s="1"/>
  <c r="K280" i="34"/>
  <c r="U278" i="34"/>
  <c r="L280" i="34"/>
  <c r="U280" i="34" s="1"/>
  <c r="L272" i="34"/>
  <c r="Q272" i="34" s="1"/>
  <c r="U275" i="34"/>
  <c r="U282" i="34"/>
  <c r="K276" i="34"/>
  <c r="K272" i="34"/>
  <c r="Q281" i="34"/>
  <c r="Q274" i="34"/>
  <c r="T272" i="34"/>
  <c r="U283" i="34"/>
  <c r="T276" i="34"/>
  <c r="T280" i="34"/>
  <c r="U273" i="34"/>
  <c r="Q134" i="34"/>
  <c r="T131" i="34"/>
  <c r="K123" i="34"/>
  <c r="K131" i="34"/>
  <c r="L127" i="34"/>
  <c r="Q127" i="34" s="1"/>
  <c r="U128" i="34"/>
  <c r="K127" i="34"/>
  <c r="L131" i="34"/>
  <c r="Q131" i="34" s="1"/>
  <c r="U132" i="34"/>
  <c r="T127" i="34"/>
  <c r="U130" i="34"/>
  <c r="L123" i="34"/>
  <c r="U123" i="34" s="1"/>
  <c r="L268" i="34"/>
  <c r="Q268" i="34" s="1"/>
  <c r="K268" i="34"/>
  <c r="U270" i="34"/>
  <c r="K119" i="34"/>
  <c r="Q122" i="34"/>
  <c r="T123" i="34"/>
  <c r="U120" i="34"/>
  <c r="Q269" i="34"/>
  <c r="L264" i="34"/>
  <c r="U264" i="34" s="1"/>
  <c r="U271" i="34"/>
  <c r="U267" i="34"/>
  <c r="U126" i="34"/>
  <c r="L119" i="34"/>
  <c r="Q119" i="34" s="1"/>
  <c r="K264" i="34"/>
  <c r="Q266" i="34"/>
  <c r="T264" i="34"/>
  <c r="T268" i="34"/>
  <c r="U265" i="34"/>
  <c r="U124" i="34"/>
  <c r="T119" i="34"/>
  <c r="L87" i="34"/>
  <c r="Q87" i="34" s="1"/>
  <c r="K43" i="34"/>
  <c r="U90" i="34"/>
  <c r="L152" i="34"/>
  <c r="I152" i="34" s="1"/>
  <c r="K87" i="34"/>
  <c r="T87" i="34"/>
  <c r="Q88" i="34"/>
  <c r="U44" i="34"/>
  <c r="K75" i="34"/>
  <c r="T236" i="34"/>
  <c r="Q190" i="34"/>
  <c r="Q187" i="34"/>
  <c r="K111" i="34"/>
  <c r="K23" i="34"/>
  <c r="K63" i="34"/>
  <c r="L15" i="34"/>
  <c r="Q15" i="34" s="1"/>
  <c r="K252" i="34"/>
  <c r="Q243" i="34"/>
  <c r="U241" i="34"/>
  <c r="T240" i="34"/>
  <c r="T212" i="34"/>
  <c r="Q202" i="34"/>
  <c r="K15" i="34"/>
  <c r="K240" i="34"/>
  <c r="Q92" i="34"/>
  <c r="T111" i="34"/>
  <c r="U237" i="34"/>
  <c r="U163" i="34"/>
  <c r="T180" i="34"/>
  <c r="U219" i="34"/>
  <c r="K192" i="34"/>
  <c r="U159" i="34"/>
  <c r="U74" i="34"/>
  <c r="U66" i="34"/>
  <c r="Q223" i="34"/>
  <c r="K208" i="34"/>
  <c r="L204" i="34"/>
  <c r="Q204" i="34" s="1"/>
  <c r="U199" i="34"/>
  <c r="Q162" i="34"/>
  <c r="U118" i="34"/>
  <c r="L236" i="34"/>
  <c r="Q236" i="34" s="1"/>
  <c r="U166" i="34"/>
  <c r="Q38" i="34"/>
  <c r="K212" i="34"/>
  <c r="K176" i="34"/>
  <c r="U174" i="34"/>
  <c r="U261" i="34"/>
  <c r="T208" i="34"/>
  <c r="U195" i="34"/>
  <c r="T103" i="34"/>
  <c r="L240" i="34"/>
  <c r="Q240" i="34" s="1"/>
  <c r="U106" i="34"/>
  <c r="U54" i="34"/>
  <c r="L51" i="34"/>
  <c r="Q51" i="34" s="1"/>
  <c r="U258" i="34"/>
  <c r="L224" i="34"/>
  <c r="Q224" i="34" s="1"/>
  <c r="U191" i="34"/>
  <c r="U94" i="34"/>
  <c r="U82" i="34"/>
  <c r="K31" i="34"/>
  <c r="K260" i="34"/>
  <c r="Q250" i="34"/>
  <c r="U245" i="34"/>
  <c r="U230" i="34"/>
  <c r="K220" i="34"/>
  <c r="U209" i="34"/>
  <c r="U203" i="34"/>
  <c r="Q194" i="34"/>
  <c r="U178" i="34"/>
  <c r="U114" i="34"/>
  <c r="L75" i="34"/>
  <c r="U75" i="34" s="1"/>
  <c r="U30" i="34"/>
  <c r="U10" i="34"/>
  <c r="U262" i="34"/>
  <c r="U222" i="34"/>
  <c r="K188" i="34"/>
  <c r="U170" i="34"/>
  <c r="U102" i="34"/>
  <c r="K27" i="34"/>
  <c r="Q161" i="34"/>
  <c r="U70" i="34"/>
  <c r="U28" i="34"/>
  <c r="U18" i="34"/>
  <c r="U254" i="34"/>
  <c r="Q198" i="34"/>
  <c r="Q60" i="34"/>
  <c r="K55" i="34"/>
  <c r="L43" i="34"/>
  <c r="U43" i="34" s="1"/>
  <c r="K35" i="34"/>
  <c r="U263" i="34"/>
  <c r="Q246" i="34"/>
  <c r="U234" i="34"/>
  <c r="Q215" i="34"/>
  <c r="U213" i="34"/>
  <c r="U205" i="34"/>
  <c r="Q179" i="34"/>
  <c r="L176" i="34"/>
  <c r="Q176" i="34" s="1"/>
  <c r="Q108" i="34"/>
  <c r="L107" i="34"/>
  <c r="Q107" i="34" s="1"/>
  <c r="K107" i="34"/>
  <c r="K172" i="34"/>
  <c r="L91" i="34"/>
  <c r="Q91" i="34" s="1"/>
  <c r="L260" i="34"/>
  <c r="Q260" i="34" s="1"/>
  <c r="L256" i="34"/>
  <c r="Q256" i="34" s="1"/>
  <c r="T176" i="34"/>
  <c r="K91" i="34"/>
  <c r="L71" i="34"/>
  <c r="U71" i="34" s="1"/>
  <c r="U58" i="34"/>
  <c r="U36" i="34"/>
  <c r="L27" i="34"/>
  <c r="Q27" i="34" s="1"/>
  <c r="Q24" i="34"/>
  <c r="Q257" i="34"/>
  <c r="K256" i="34"/>
  <c r="Q253" i="34"/>
  <c r="K248" i="34"/>
  <c r="L212" i="34"/>
  <c r="U212" i="34" s="1"/>
  <c r="Q173" i="34"/>
  <c r="Q32" i="34"/>
  <c r="Z3" i="34"/>
  <c r="Q6" i="34"/>
  <c r="L115" i="34"/>
  <c r="Q115" i="34" s="1"/>
  <c r="Q112" i="34"/>
  <c r="Q64" i="34"/>
  <c r="Q16" i="34"/>
  <c r="Q8" i="34"/>
  <c r="K7" i="34"/>
  <c r="Q239" i="34"/>
  <c r="K236" i="34"/>
  <c r="L208" i="34"/>
  <c r="Q208" i="34" s="1"/>
  <c r="K160" i="34"/>
  <c r="Q158" i="34"/>
  <c r="U116" i="34"/>
  <c r="K115" i="34"/>
  <c r="U78" i="34"/>
  <c r="U110" i="34"/>
  <c r="K103" i="34"/>
  <c r="U86" i="34"/>
  <c r="Q72" i="34"/>
  <c r="U62" i="34"/>
  <c r="Q56" i="34"/>
  <c r="U46" i="34"/>
  <c r="U34" i="34"/>
  <c r="Q22" i="34"/>
  <c r="U14" i="34"/>
  <c r="U255" i="34"/>
  <c r="U251" i="34"/>
  <c r="U227" i="34"/>
  <c r="U206" i="34"/>
  <c r="K204" i="34"/>
  <c r="Q201" i="34"/>
  <c r="K200" i="34"/>
  <c r="T192" i="34"/>
  <c r="K184" i="34"/>
  <c r="U177" i="34"/>
  <c r="U167" i="34"/>
  <c r="Q40" i="34"/>
  <c r="K39" i="34"/>
  <c r="U259" i="34"/>
  <c r="Q197" i="34"/>
  <c r="Q193" i="34"/>
  <c r="Q186" i="34"/>
  <c r="U171" i="34"/>
  <c r="Q104" i="34"/>
  <c r="Q76" i="34"/>
  <c r="Q68" i="34"/>
  <c r="U26" i="34"/>
  <c r="L23" i="34"/>
  <c r="U23" i="34" s="1"/>
  <c r="Q20" i="34"/>
  <c r="U238" i="34"/>
  <c r="Q225" i="34"/>
  <c r="K224" i="34"/>
  <c r="Q221" i="34"/>
  <c r="Q218" i="34"/>
  <c r="Q183" i="34"/>
  <c r="U181" i="34"/>
  <c r="L99" i="34"/>
  <c r="Q99" i="34" s="1"/>
  <c r="Q100" i="34"/>
  <c r="K99" i="34"/>
  <c r="Q247" i="34"/>
  <c r="T95" i="34"/>
  <c r="U98" i="34"/>
  <c r="K244" i="34"/>
  <c r="Q96" i="34"/>
  <c r="K95" i="34"/>
  <c r="L83" i="34"/>
  <c r="U83" i="34" s="1"/>
  <c r="Q84" i="34"/>
  <c r="Q233" i="34"/>
  <c r="L232" i="34"/>
  <c r="Q232" i="34" s="1"/>
  <c r="K232" i="34"/>
  <c r="K83" i="34"/>
  <c r="Q80" i="34"/>
  <c r="U231" i="34"/>
  <c r="U229" i="34"/>
  <c r="L228" i="34"/>
  <c r="Q228" i="34" s="1"/>
  <c r="K228" i="34"/>
  <c r="L79" i="34"/>
  <c r="Q79" i="34" s="1"/>
  <c r="K79" i="34"/>
  <c r="U226" i="34"/>
  <c r="K71" i="34"/>
  <c r="L220" i="34"/>
  <c r="Q220" i="34" s="1"/>
  <c r="L67" i="34"/>
  <c r="Q67" i="34" s="1"/>
  <c r="U217" i="34"/>
  <c r="K216" i="34"/>
  <c r="K67" i="34"/>
  <c r="T63" i="34"/>
  <c r="Q211" i="34"/>
  <c r="L59" i="34"/>
  <c r="Q59" i="34" s="1"/>
  <c r="K59" i="34"/>
  <c r="U210" i="34"/>
  <c r="L55" i="34"/>
  <c r="Q55" i="34" s="1"/>
  <c r="K51" i="34"/>
  <c r="U52" i="34"/>
  <c r="L200" i="34"/>
  <c r="Q200" i="34" s="1"/>
  <c r="K47" i="34"/>
  <c r="U50" i="34"/>
  <c r="T196" i="34"/>
  <c r="Q48" i="34"/>
  <c r="T47" i="34"/>
  <c r="K196" i="34"/>
  <c r="U42" i="34"/>
  <c r="T39" i="34"/>
  <c r="L35" i="34"/>
  <c r="Q35" i="34" s="1"/>
  <c r="U185" i="34"/>
  <c r="T31" i="34"/>
  <c r="L180" i="34"/>
  <c r="U180" i="34" s="1"/>
  <c r="K180" i="34"/>
  <c r="K156" i="34"/>
  <c r="L172" i="34"/>
  <c r="Q172" i="34" s="1"/>
  <c r="L19" i="34"/>
  <c r="Q19" i="34" s="1"/>
  <c r="U169" i="34"/>
  <c r="K19" i="34"/>
  <c r="L168" i="34"/>
  <c r="Q168" i="34" s="1"/>
  <c r="K168" i="34"/>
  <c r="L164" i="34"/>
  <c r="Q164" i="34" s="1"/>
  <c r="Q165" i="34"/>
  <c r="K164" i="34"/>
  <c r="L160" i="34"/>
  <c r="Q160" i="34" s="1"/>
  <c r="L11" i="34"/>
  <c r="Q11" i="34" s="1"/>
  <c r="K11" i="34"/>
  <c r="U12" i="34"/>
  <c r="T7" i="34"/>
  <c r="L3" i="34"/>
  <c r="I3" i="34" s="1"/>
  <c r="T3" i="34"/>
  <c r="Q4" i="34"/>
  <c r="Q242" i="34"/>
  <c r="U242" i="34"/>
  <c r="Q207" i="34"/>
  <c r="U207" i="34"/>
  <c r="Q182" i="34"/>
  <c r="U182" i="34"/>
  <c r="T244" i="34"/>
  <c r="L244" i="34"/>
  <c r="Q244" i="34" s="1"/>
  <c r="T184" i="34"/>
  <c r="L184" i="34"/>
  <c r="Q184" i="34" s="1"/>
  <c r="Q189" i="34"/>
  <c r="U189" i="34"/>
  <c r="Q157" i="34"/>
  <c r="U157" i="34"/>
  <c r="Q175" i="34"/>
  <c r="U175" i="34"/>
  <c r="L248" i="34"/>
  <c r="U248" i="34" s="1"/>
  <c r="T248" i="34"/>
  <c r="L252" i="34"/>
  <c r="Q252" i="34" s="1"/>
  <c r="Q249" i="34"/>
  <c r="U249" i="34"/>
  <c r="Q235" i="34"/>
  <c r="U235" i="34"/>
  <c r="L216" i="34"/>
  <c r="Q216" i="34" s="1"/>
  <c r="T216" i="34"/>
  <c r="T188" i="34"/>
  <c r="L156" i="34"/>
  <c r="Q156" i="34" s="1"/>
  <c r="Q214" i="34"/>
  <c r="U214" i="34"/>
  <c r="L188" i="34"/>
  <c r="U188" i="34" s="1"/>
  <c r="T156" i="34"/>
  <c r="T252" i="34"/>
  <c r="L192" i="34"/>
  <c r="U192" i="34" s="1"/>
  <c r="T160" i="34"/>
  <c r="T256" i="34"/>
  <c r="T224" i="34"/>
  <c r="L196" i="34"/>
  <c r="U196" i="34" s="1"/>
  <c r="T164" i="34"/>
  <c r="T260" i="34"/>
  <c r="T228" i="34"/>
  <c r="T200" i="34"/>
  <c r="T168" i="34"/>
  <c r="T220" i="34"/>
  <c r="T232" i="34"/>
  <c r="T204" i="34"/>
  <c r="T172" i="34"/>
  <c r="U155" i="34"/>
  <c r="Q153" i="34"/>
  <c r="T152" i="34"/>
  <c r="L111" i="34"/>
  <c r="U111" i="34" s="1"/>
  <c r="L103" i="34"/>
  <c r="U103" i="34" s="1"/>
  <c r="L95" i="34"/>
  <c r="U95" i="34" s="1"/>
  <c r="T83" i="34"/>
  <c r="T75" i="34"/>
  <c r="L63" i="34"/>
  <c r="Q63" i="34" s="1"/>
  <c r="T55" i="34"/>
  <c r="L47" i="34"/>
  <c r="Q47" i="34" s="1"/>
  <c r="L39" i="34"/>
  <c r="Q39" i="34" s="1"/>
  <c r="L31" i="34"/>
  <c r="U31" i="34" s="1"/>
  <c r="L7" i="34"/>
  <c r="U7" i="34" s="1"/>
  <c r="T23" i="34"/>
  <c r="T15" i="34"/>
  <c r="T115" i="34"/>
  <c r="T107" i="34"/>
  <c r="T99" i="34"/>
  <c r="T91" i="34"/>
  <c r="T79" i="34"/>
  <c r="T71" i="34"/>
  <c r="T67" i="34"/>
  <c r="T59" i="34"/>
  <c r="T51" i="34"/>
  <c r="T43" i="34"/>
  <c r="T35" i="34"/>
  <c r="T27" i="34"/>
  <c r="T19" i="34"/>
  <c r="T11" i="34"/>
  <c r="K3" i="34"/>
  <c r="U154" i="34"/>
  <c r="K152" i="34"/>
  <c r="L583" i="14"/>
  <c r="U583" i="14" s="1"/>
  <c r="J1073" i="14" a="1"/>
  <c r="J1073" i="14" s="1"/>
  <c r="K727" i="14"/>
  <c r="T727" i="14"/>
  <c r="U584" i="14"/>
  <c r="L78" i="5"/>
  <c r="S78" i="5" s="1"/>
  <c r="S3" i="5"/>
  <c r="L37" i="4"/>
  <c r="S37" i="4" s="1"/>
  <c r="L38" i="6"/>
  <c r="S38" i="6" s="1"/>
  <c r="K167" i="18"/>
  <c r="I203" i="18"/>
  <c r="L75" i="29"/>
  <c r="V116" i="29"/>
  <c r="H116" i="29"/>
  <c r="T43" i="29"/>
  <c r="Q115" i="27"/>
  <c r="Q139" i="27"/>
  <c r="U117" i="32"/>
  <c r="K99" i="27"/>
  <c r="U44" i="27"/>
  <c r="U22" i="27"/>
  <c r="H137" i="28"/>
  <c r="T171" i="18"/>
  <c r="T239" i="18"/>
  <c r="T147" i="18"/>
  <c r="Z75" i="18"/>
  <c r="Z119" i="18"/>
  <c r="I231" i="18"/>
  <c r="Z63" i="18"/>
  <c r="I227" i="18"/>
  <c r="I191" i="18"/>
  <c r="I247" i="18"/>
  <c r="K243" i="18"/>
  <c r="I171" i="18"/>
  <c r="Z39" i="18"/>
  <c r="Z79" i="18"/>
  <c r="I183" i="18"/>
  <c r="Z31" i="18"/>
  <c r="Z35" i="18"/>
  <c r="Z11" i="18"/>
  <c r="Z91" i="18"/>
  <c r="Z87" i="18"/>
  <c r="Z99" i="18"/>
  <c r="Z111" i="18"/>
  <c r="I163" i="18"/>
  <c r="I235" i="18"/>
  <c r="I139" i="18"/>
  <c r="I155" i="18"/>
  <c r="I219" i="18"/>
  <c r="Z19" i="18"/>
  <c r="I179" i="18"/>
  <c r="Z51" i="18"/>
  <c r="Z95" i="18"/>
  <c r="Z47" i="18"/>
  <c r="I175" i="18"/>
  <c r="K183" i="18"/>
  <c r="Z59" i="18"/>
  <c r="K163" i="18"/>
  <c r="K235" i="18"/>
  <c r="K139" i="18"/>
  <c r="K155" i="18"/>
  <c r="K219" i="18"/>
  <c r="K179" i="18"/>
  <c r="K175" i="18"/>
  <c r="I243" i="18"/>
  <c r="K227" i="18"/>
  <c r="K191" i="18"/>
  <c r="K247" i="18"/>
  <c r="M252" i="18"/>
  <c r="X252" i="18"/>
  <c r="T183" i="18"/>
  <c r="T163" i="18"/>
  <c r="T235" i="18"/>
  <c r="T139" i="18"/>
  <c r="T155" i="18"/>
  <c r="T219" i="18"/>
  <c r="T179" i="18"/>
  <c r="T175" i="18"/>
  <c r="T15" i="18"/>
  <c r="T23" i="18"/>
  <c r="K23" i="18"/>
  <c r="H3" i="18"/>
  <c r="Q90" i="18"/>
  <c r="T31" i="18"/>
  <c r="I103" i="18"/>
  <c r="T35" i="18"/>
  <c r="T107" i="18"/>
  <c r="T11" i="18"/>
  <c r="T27" i="18"/>
  <c r="T91" i="18"/>
  <c r="T87" i="18"/>
  <c r="T79" i="18"/>
  <c r="T99" i="18"/>
  <c r="T111" i="18"/>
  <c r="T51" i="18"/>
  <c r="T75" i="18"/>
  <c r="T119" i="18"/>
  <c r="T95" i="18"/>
  <c r="T47" i="18"/>
  <c r="T103" i="18"/>
  <c r="T43" i="18"/>
  <c r="I43" i="18"/>
  <c r="Q41" i="18"/>
  <c r="I83" i="18"/>
  <c r="I31" i="18"/>
  <c r="T55" i="18"/>
  <c r="I35" i="18"/>
  <c r="I107" i="18"/>
  <c r="I11" i="18"/>
  <c r="I27" i="18"/>
  <c r="I91" i="18"/>
  <c r="I87" i="18"/>
  <c r="I79" i="18"/>
  <c r="I99" i="18"/>
  <c r="I111" i="18"/>
  <c r="I19" i="18"/>
  <c r="T83" i="18"/>
  <c r="T63" i="18"/>
  <c r="T115" i="18"/>
  <c r="I51" i="18"/>
  <c r="I75" i="18"/>
  <c r="I119" i="18"/>
  <c r="I95" i="18"/>
  <c r="I47" i="18"/>
  <c r="Z27" i="18"/>
  <c r="T19" i="18"/>
  <c r="K83" i="18"/>
  <c r="K43" i="18"/>
  <c r="Z103" i="18"/>
  <c r="I55" i="18"/>
  <c r="I115" i="18"/>
  <c r="Z43" i="18"/>
  <c r="Z83" i="18"/>
  <c r="K31" i="18"/>
  <c r="K35" i="18"/>
  <c r="K11" i="18"/>
  <c r="K91" i="18"/>
  <c r="K79" i="18"/>
  <c r="K111" i="18"/>
  <c r="K19" i="18"/>
  <c r="K51" i="18"/>
  <c r="K75" i="18"/>
  <c r="K119" i="18"/>
  <c r="K95" i="18"/>
  <c r="K47" i="18"/>
  <c r="Q121" i="18"/>
  <c r="Z55" i="18"/>
  <c r="Z115" i="18"/>
  <c r="Z71" i="31"/>
  <c r="Z79" i="31"/>
  <c r="Z47" i="31"/>
  <c r="Z39" i="31"/>
  <c r="Z91" i="31"/>
  <c r="Z23" i="31"/>
  <c r="Z11" i="31"/>
  <c r="Z43" i="31"/>
  <c r="Z107" i="31"/>
  <c r="Z59" i="31"/>
  <c r="Z87" i="31"/>
  <c r="Z83" i="31"/>
  <c r="S112" i="31"/>
  <c r="U64" i="31"/>
  <c r="Q58" i="31"/>
  <c r="P112" i="31"/>
  <c r="Y112" i="31"/>
  <c r="U74" i="31"/>
  <c r="W112" i="31"/>
  <c r="Q42" i="31"/>
  <c r="J112" i="31"/>
  <c r="U109" i="31"/>
  <c r="G112" i="31"/>
  <c r="L27" i="31"/>
  <c r="Q27" i="31" s="1"/>
  <c r="O112" i="31"/>
  <c r="X112" i="31"/>
  <c r="Z27" i="30"/>
  <c r="Z7" i="30"/>
  <c r="U76" i="30"/>
  <c r="K127" i="30"/>
  <c r="K75" i="30"/>
  <c r="Z31" i="30"/>
  <c r="Z119" i="30"/>
  <c r="K47" i="30"/>
  <c r="Q54" i="30"/>
  <c r="K23" i="30"/>
  <c r="Z67" i="30"/>
  <c r="I47" i="30"/>
  <c r="Q108" i="30"/>
  <c r="Q92" i="30"/>
  <c r="K111" i="30"/>
  <c r="I23" i="30"/>
  <c r="Z11" i="30"/>
  <c r="U125" i="30"/>
  <c r="Q44" i="30"/>
  <c r="I59" i="30"/>
  <c r="L127" i="30"/>
  <c r="Q127" i="30" s="1"/>
  <c r="K87" i="30"/>
  <c r="I19" i="30"/>
  <c r="Z103" i="30"/>
  <c r="I115" i="30"/>
  <c r="I99" i="30"/>
  <c r="L139" i="29"/>
  <c r="Q139" i="29" s="1"/>
  <c r="Z83" i="29"/>
  <c r="G236" i="29"/>
  <c r="S236" i="29"/>
  <c r="L163" i="29"/>
  <c r="Q163" i="29" s="1"/>
  <c r="AA236" i="29"/>
  <c r="U127" i="29"/>
  <c r="V236" i="29"/>
  <c r="U177" i="29"/>
  <c r="K163" i="29"/>
  <c r="T139" i="29"/>
  <c r="T195" i="29"/>
  <c r="T223" i="29"/>
  <c r="T99" i="29"/>
  <c r="Y116" i="29"/>
  <c r="O116" i="29"/>
  <c r="K95" i="29"/>
  <c r="U61" i="29"/>
  <c r="K63" i="29"/>
  <c r="N116" i="29"/>
  <c r="P116" i="29"/>
  <c r="U22" i="29"/>
  <c r="X116" i="29"/>
  <c r="R116" i="29"/>
  <c r="G116" i="29"/>
  <c r="S116" i="29"/>
  <c r="L87" i="29"/>
  <c r="U87" i="29" s="1"/>
  <c r="J116" i="29"/>
  <c r="W116" i="29"/>
  <c r="T55" i="29"/>
  <c r="T252" i="28"/>
  <c r="N280" i="28"/>
  <c r="H280" i="28"/>
  <c r="S280" i="28"/>
  <c r="O280" i="28"/>
  <c r="W280" i="28"/>
  <c r="AA280" i="28"/>
  <c r="X280" i="28"/>
  <c r="Y280" i="28"/>
  <c r="V280" i="28"/>
  <c r="G280" i="28"/>
  <c r="R280" i="28"/>
  <c r="Z280" i="28"/>
  <c r="J280" i="28"/>
  <c r="P280" i="28"/>
  <c r="M280" i="28"/>
  <c r="Z131" i="28"/>
  <c r="R137" i="28"/>
  <c r="P137" i="28"/>
  <c r="V137" i="28"/>
  <c r="J137" i="28"/>
  <c r="W137" i="28"/>
  <c r="M137" i="28"/>
  <c r="X137" i="28"/>
  <c r="G137" i="28"/>
  <c r="S137" i="28"/>
  <c r="O137" i="28"/>
  <c r="N137" i="28"/>
  <c r="Y137" i="28"/>
  <c r="S214" i="27"/>
  <c r="L168" i="27"/>
  <c r="I168" i="27" s="1"/>
  <c r="G214" i="27"/>
  <c r="R214" i="27"/>
  <c r="H214" i="27"/>
  <c r="V214" i="27"/>
  <c r="J214" i="27"/>
  <c r="M214" i="27"/>
  <c r="Y214" i="27"/>
  <c r="O214" i="27"/>
  <c r="Z214" i="27"/>
  <c r="U147" i="27"/>
  <c r="P214" i="27"/>
  <c r="AA214" i="27"/>
  <c r="W214" i="27"/>
  <c r="X214" i="27"/>
  <c r="N214" i="27"/>
  <c r="U135" i="27"/>
  <c r="U126" i="27"/>
  <c r="L124" i="27"/>
  <c r="Q124" i="27" s="1"/>
  <c r="U195" i="27"/>
  <c r="U174" i="27"/>
  <c r="Q165" i="27"/>
  <c r="Q157" i="27"/>
  <c r="L156" i="27"/>
  <c r="U156" i="27" s="1"/>
  <c r="Q6" i="27"/>
  <c r="O105" i="27"/>
  <c r="U74" i="27"/>
  <c r="M55" i="27"/>
  <c r="M51" i="27" s="1"/>
  <c r="M47" i="27" s="1"/>
  <c r="M43" i="27" s="1"/>
  <c r="M39" i="27" s="1"/>
  <c r="M35" i="27" s="1"/>
  <c r="M31" i="27" s="1"/>
  <c r="M27" i="27" s="1"/>
  <c r="V39" i="27"/>
  <c r="V35" i="27" s="1"/>
  <c r="V31" i="27" s="1"/>
  <c r="V27" i="27" s="1"/>
  <c r="V23" i="27" s="1"/>
  <c r="V19" i="27" s="1"/>
  <c r="V15" i="27" s="1"/>
  <c r="V11" i="27" s="1"/>
  <c r="V7" i="27" s="1"/>
  <c r="V3" i="27" s="1"/>
  <c r="V105" i="27" s="1"/>
  <c r="R79" i="27"/>
  <c r="R75" i="27" s="1"/>
  <c r="R71" i="27" s="1"/>
  <c r="R67" i="27" s="1"/>
  <c r="R63" i="27" s="1"/>
  <c r="R59" i="27" s="1"/>
  <c r="R55" i="27" s="1"/>
  <c r="R51" i="27" s="1"/>
  <c r="R47" i="27" s="1"/>
  <c r="R43" i="27" s="1"/>
  <c r="R39" i="27" s="1"/>
  <c r="R35" i="27" s="1"/>
  <c r="R31" i="27" s="1"/>
  <c r="R27" i="27" s="1"/>
  <c r="R23" i="27" s="1"/>
  <c r="R19" i="27" s="1"/>
  <c r="R15" i="27" s="1"/>
  <c r="R11" i="27" s="1"/>
  <c r="R7" i="27" s="1"/>
  <c r="R3" i="27" s="1"/>
  <c r="R105" i="27" s="1"/>
  <c r="P19" i="27"/>
  <c r="P15" i="27" s="1"/>
  <c r="P11" i="27" s="1"/>
  <c r="P7" i="27" s="1"/>
  <c r="P3" i="27" s="1"/>
  <c r="P105" i="27" s="1"/>
  <c r="X55" i="27"/>
  <c r="X51" i="27" s="1"/>
  <c r="X47" i="27" s="1"/>
  <c r="X43" i="27" s="1"/>
  <c r="X39" i="27" s="1"/>
  <c r="X35" i="27" s="1"/>
  <c r="X31" i="27" s="1"/>
  <c r="X27" i="27" s="1"/>
  <c r="X23" i="27" s="1"/>
  <c r="X19" i="27" s="1"/>
  <c r="X15" i="27" s="1"/>
  <c r="X11" i="27" s="1"/>
  <c r="X7" i="27" s="1"/>
  <c r="X3" i="27" s="1"/>
  <c r="X105" i="27" s="1"/>
  <c r="W59" i="27"/>
  <c r="W55" i="27" s="1"/>
  <c r="W51" i="27" s="1"/>
  <c r="W47" i="27" s="1"/>
  <c r="W43" i="27" s="1"/>
  <c r="W39" i="27" s="1"/>
  <c r="W35" i="27" s="1"/>
  <c r="W31" i="27" s="1"/>
  <c r="W27" i="27" s="1"/>
  <c r="W23" i="27" s="1"/>
  <c r="W19" i="27" s="1"/>
  <c r="W15" i="27" s="1"/>
  <c r="W11" i="27" s="1"/>
  <c r="W7" i="27" s="1"/>
  <c r="W3" i="27" s="1"/>
  <c r="W105" i="27" s="1"/>
  <c r="S3" i="27"/>
  <c r="S105" i="27" s="1"/>
  <c r="Y67" i="27"/>
  <c r="Y63" i="27" s="1"/>
  <c r="Y59" i="27" s="1"/>
  <c r="Y55" i="27" s="1"/>
  <c r="Y51" i="27" s="1"/>
  <c r="Y47" i="27" s="1"/>
  <c r="Y43" i="27" s="1"/>
  <c r="Y39" i="27" s="1"/>
  <c r="Y35" i="27" s="1"/>
  <c r="Y31" i="27" s="1"/>
  <c r="Y27" i="27" s="1"/>
  <c r="Y23" i="27" s="1"/>
  <c r="Y19" i="27" s="1"/>
  <c r="Y15" i="27" s="1"/>
  <c r="Y11" i="27" s="1"/>
  <c r="Y7" i="27" s="1"/>
  <c r="Y3" i="27" s="1"/>
  <c r="Y105" i="27" s="1"/>
  <c r="L95" i="27"/>
  <c r="Q95" i="27" s="1"/>
  <c r="N91" i="27"/>
  <c r="N87" i="27" s="1"/>
  <c r="N83" i="27" s="1"/>
  <c r="N79" i="27" s="1"/>
  <c r="N75" i="27" s="1"/>
  <c r="N71" i="27" s="1"/>
  <c r="T71" i="27" s="1"/>
  <c r="U5" i="27"/>
  <c r="Q5" i="27"/>
  <c r="Q82" i="27"/>
  <c r="U82" i="27"/>
  <c r="Q92" i="27"/>
  <c r="U92" i="27"/>
  <c r="U28" i="27"/>
  <c r="H95" i="27"/>
  <c r="Q61" i="27"/>
  <c r="Q72" i="27"/>
  <c r="U72" i="27"/>
  <c r="J95" i="27"/>
  <c r="J91" i="27" s="1"/>
  <c r="J87" i="27" s="1"/>
  <c r="J83" i="27" s="1"/>
  <c r="Q60" i="27"/>
  <c r="Q52" i="27"/>
  <c r="U98" i="27"/>
  <c r="Q346" i="14"/>
  <c r="T583" i="14"/>
  <c r="R1073" i="14" a="1"/>
  <c r="R1073" i="14" s="1"/>
  <c r="U690" i="14"/>
  <c r="U729" i="14"/>
  <c r="U689" i="14"/>
  <c r="K583" i="14"/>
  <c r="U345" i="14"/>
  <c r="U585" i="14"/>
  <c r="L727" i="14"/>
  <c r="U727" i="14" s="1"/>
  <c r="U728" i="14"/>
  <c r="Q730" i="14"/>
  <c r="Q687" i="14"/>
  <c r="U688" i="14"/>
  <c r="Q343" i="14"/>
  <c r="Q344" i="14"/>
  <c r="Q586" i="14"/>
  <c r="P1073" i="14" a="1"/>
  <c r="P1073" i="14" s="1"/>
  <c r="T1035" i="14"/>
  <c r="T1031" i="14"/>
  <c r="K1031" i="14"/>
  <c r="U1037" i="14"/>
  <c r="K1035" i="14"/>
  <c r="U1033" i="14"/>
  <c r="U1036" i="14"/>
  <c r="Q1038" i="14"/>
  <c r="L1035" i="14"/>
  <c r="Q1035" i="14" s="1"/>
  <c r="U1032" i="14"/>
  <c r="Q1034" i="14"/>
  <c r="L1031" i="14"/>
  <c r="U1031" i="14" s="1"/>
  <c r="Q426" i="14"/>
  <c r="T379" i="14"/>
  <c r="T879" i="14"/>
  <c r="U65" i="14"/>
  <c r="U561" i="14"/>
  <c r="K879" i="14"/>
  <c r="U742" i="14"/>
  <c r="K423" i="14"/>
  <c r="U745" i="14"/>
  <c r="U337" i="14"/>
  <c r="Q338" i="14"/>
  <c r="Q560" i="14"/>
  <c r="U425" i="14"/>
  <c r="Q562" i="14"/>
  <c r="Q880" i="14"/>
  <c r="U881" i="14"/>
  <c r="Q882" i="14"/>
  <c r="L879" i="14"/>
  <c r="Q879" i="14" s="1"/>
  <c r="Q336" i="14"/>
  <c r="Q216" i="14"/>
  <c r="U217" i="14"/>
  <c r="Q218" i="14"/>
  <c r="Q215" i="14"/>
  <c r="Q64" i="14"/>
  <c r="Q63" i="14"/>
  <c r="Q66" i="14"/>
  <c r="Q225" i="14"/>
  <c r="Q388" i="14"/>
  <c r="K387" i="14"/>
  <c r="K379" i="14"/>
  <c r="U213" i="14"/>
  <c r="T387" i="14"/>
  <c r="U85" i="14"/>
  <c r="Q424" i="14"/>
  <c r="Q214" i="14"/>
  <c r="U389" i="14"/>
  <c r="U381" i="14"/>
  <c r="T423" i="14"/>
  <c r="Q212" i="14"/>
  <c r="L423" i="14"/>
  <c r="Q423" i="14" s="1"/>
  <c r="U380" i="14"/>
  <c r="Q382" i="14"/>
  <c r="L379" i="14"/>
  <c r="Q379" i="14" s="1"/>
  <c r="AA244" i="32"/>
  <c r="L387" i="14"/>
  <c r="U387" i="14" s="1"/>
  <c r="Q746" i="14"/>
  <c r="Q84" i="14"/>
  <c r="Q86" i="14"/>
  <c r="Q740" i="14"/>
  <c r="U741" i="14"/>
  <c r="Q739" i="14"/>
  <c r="Q223" i="14"/>
  <c r="U224" i="14"/>
  <c r="Q226" i="14"/>
  <c r="U729" i="13"/>
  <c r="L1035" i="13"/>
  <c r="Q1035" i="13" s="1"/>
  <c r="U730" i="13"/>
  <c r="Q728" i="13"/>
  <c r="U689" i="13"/>
  <c r="U688" i="13"/>
  <c r="Q690" i="13"/>
  <c r="Q687" i="13"/>
  <c r="T1031" i="13"/>
  <c r="U1037" i="13"/>
  <c r="K1035" i="13"/>
  <c r="T1035" i="13"/>
  <c r="U1036" i="13"/>
  <c r="Q1038" i="13"/>
  <c r="U345" i="13"/>
  <c r="L423" i="13"/>
  <c r="U423" i="13" s="1"/>
  <c r="Q343" i="13"/>
  <c r="Q346" i="13"/>
  <c r="Q344" i="13"/>
  <c r="U1033" i="13"/>
  <c r="K1031" i="13"/>
  <c r="L1031" i="13"/>
  <c r="Q1031" i="13" s="1"/>
  <c r="U1032" i="13"/>
  <c r="Q1034" i="13"/>
  <c r="Q561" i="13"/>
  <c r="Q559" i="13"/>
  <c r="Q560" i="13"/>
  <c r="Q562" i="13"/>
  <c r="U881" i="13"/>
  <c r="K879" i="13"/>
  <c r="T879" i="13"/>
  <c r="L879" i="13"/>
  <c r="U879" i="13" s="1"/>
  <c r="Q882" i="13"/>
  <c r="Q880" i="13"/>
  <c r="Q335" i="13"/>
  <c r="Q336" i="13"/>
  <c r="Q338" i="13"/>
  <c r="Q217" i="13"/>
  <c r="Q215" i="13"/>
  <c r="U216" i="13"/>
  <c r="Q218" i="13"/>
  <c r="U65" i="13"/>
  <c r="Q63" i="13"/>
  <c r="Q66" i="13"/>
  <c r="Q64" i="13"/>
  <c r="U213" i="13"/>
  <c r="Q211" i="13"/>
  <c r="Q212" i="13"/>
  <c r="Q214" i="13"/>
  <c r="L379" i="13"/>
  <c r="Q379" i="13" s="1"/>
  <c r="U425" i="13"/>
  <c r="K423" i="13"/>
  <c r="T423" i="13"/>
  <c r="U424" i="13"/>
  <c r="Q426" i="13"/>
  <c r="U381" i="13"/>
  <c r="K379" i="13"/>
  <c r="T379" i="13"/>
  <c r="Q380" i="13"/>
  <c r="Q382" i="13"/>
  <c r="U389" i="13"/>
  <c r="U388" i="13"/>
  <c r="Q390" i="13"/>
  <c r="Q387" i="13"/>
  <c r="Q743" i="13"/>
  <c r="Q744" i="13"/>
  <c r="U85" i="13"/>
  <c r="T1027" i="14"/>
  <c r="Q743" i="14"/>
  <c r="K1027" i="14"/>
  <c r="Q427" i="14"/>
  <c r="U429" i="14"/>
  <c r="K1015" i="14"/>
  <c r="U421" i="14"/>
  <c r="U37" i="14"/>
  <c r="U801" i="14"/>
  <c r="T1015" i="14"/>
  <c r="U1021" i="14"/>
  <c r="T1023" i="14"/>
  <c r="T799" i="14"/>
  <c r="T1019" i="14"/>
  <c r="L1027" i="14"/>
  <c r="Q1027" i="14" s="1"/>
  <c r="Q169" i="14"/>
  <c r="K1019" i="14"/>
  <c r="U1026" i="14"/>
  <c r="U161" i="14"/>
  <c r="K1023" i="14"/>
  <c r="U1025" i="14"/>
  <c r="U697" i="14"/>
  <c r="K799" i="14"/>
  <c r="U1017" i="14"/>
  <c r="U1029" i="14"/>
  <c r="Q84" i="13"/>
  <c r="Q86" i="13"/>
  <c r="Q83" i="13"/>
  <c r="U741" i="13"/>
  <c r="Q739" i="13"/>
  <c r="U225" i="13"/>
  <c r="Q223" i="13"/>
  <c r="Q226" i="13"/>
  <c r="R244" i="32"/>
  <c r="M244" i="32"/>
  <c r="X244" i="32"/>
  <c r="K199" i="32"/>
  <c r="Q241" i="32"/>
  <c r="O244" i="32"/>
  <c r="P244" i="32"/>
  <c r="G244" i="32"/>
  <c r="S244" i="32"/>
  <c r="N244" i="32"/>
  <c r="Y244" i="32"/>
  <c r="Z244" i="32"/>
  <c r="J244" i="32"/>
  <c r="W244" i="32"/>
  <c r="V244" i="32"/>
  <c r="H244" i="32"/>
  <c r="Z95" i="32"/>
  <c r="Z23" i="32"/>
  <c r="I159" i="32"/>
  <c r="K75" i="32"/>
  <c r="L75" i="32"/>
  <c r="Q75" i="32" s="1"/>
  <c r="Q116" i="32"/>
  <c r="I75" i="32"/>
  <c r="L199" i="32"/>
  <c r="Q199" i="32" s="1"/>
  <c r="I199" i="32"/>
  <c r="U118" i="32"/>
  <c r="T75" i="32"/>
  <c r="Z75" i="32"/>
  <c r="T199" i="32"/>
  <c r="U240" i="32"/>
  <c r="I147" i="32"/>
  <c r="Q137" i="32"/>
  <c r="Z19" i="32"/>
  <c r="Z71" i="32"/>
  <c r="I187" i="32"/>
  <c r="K91" i="32"/>
  <c r="U20" i="32"/>
  <c r="U200" i="32"/>
  <c r="Z27" i="32"/>
  <c r="Z103" i="32"/>
  <c r="I211" i="32"/>
  <c r="I139" i="32"/>
  <c r="L23" i="32"/>
  <c r="U23" i="32" s="1"/>
  <c r="L207" i="32"/>
  <c r="Q207" i="32" s="1"/>
  <c r="L95" i="32"/>
  <c r="Q95" i="32" s="1"/>
  <c r="T47" i="32"/>
  <c r="U144" i="32"/>
  <c r="I35" i="32"/>
  <c r="U173" i="32"/>
  <c r="I79" i="32"/>
  <c r="Z111" i="32"/>
  <c r="Q238" i="32"/>
  <c r="K107" i="32"/>
  <c r="L103" i="32"/>
  <c r="Q103" i="32" s="1"/>
  <c r="I227" i="32"/>
  <c r="T79" i="32"/>
  <c r="L83" i="32"/>
  <c r="Q83" i="32" s="1"/>
  <c r="L99" i="32"/>
  <c r="Q99" i="32" s="1"/>
  <c r="K131" i="32"/>
  <c r="K231" i="32"/>
  <c r="U194" i="32"/>
  <c r="U186" i="32"/>
  <c r="L163" i="32"/>
  <c r="Q163" i="32" s="1"/>
  <c r="L171" i="32"/>
  <c r="U171" i="32" s="1"/>
  <c r="K95" i="32"/>
  <c r="L107" i="32"/>
  <c r="Q107" i="32" s="1"/>
  <c r="T63" i="32"/>
  <c r="Q36" i="32"/>
  <c r="Q153" i="32"/>
  <c r="Q84" i="32"/>
  <c r="I67" i="32"/>
  <c r="T139" i="32"/>
  <c r="Q169" i="32"/>
  <c r="Q161" i="32"/>
  <c r="K179" i="32"/>
  <c r="T207" i="32"/>
  <c r="L55" i="32"/>
  <c r="Q55" i="32" s="1"/>
  <c r="Q82" i="32"/>
  <c r="Q69" i="32"/>
  <c r="L183" i="32"/>
  <c r="U183" i="32" s="1"/>
  <c r="L79" i="32"/>
  <c r="U79" i="32" s="1"/>
  <c r="Q101" i="32"/>
  <c r="Q74" i="32"/>
  <c r="Q225" i="32"/>
  <c r="Q220" i="32"/>
  <c r="Q205" i="32"/>
  <c r="Q142" i="32"/>
  <c r="Z67" i="32"/>
  <c r="Q109" i="32"/>
  <c r="U102" i="32"/>
  <c r="Q77" i="32"/>
  <c r="Q54" i="32"/>
  <c r="U52" i="32"/>
  <c r="U32" i="32"/>
  <c r="U232" i="32"/>
  <c r="Q206" i="32"/>
  <c r="I175" i="32"/>
  <c r="Q181" i="32"/>
  <c r="U162" i="32"/>
  <c r="I135" i="32"/>
  <c r="K19" i="32"/>
  <c r="T107" i="32"/>
  <c r="U218" i="32"/>
  <c r="K167" i="32"/>
  <c r="K183" i="32"/>
  <c r="K87" i="32"/>
  <c r="K203" i="32"/>
  <c r="Q68" i="32"/>
  <c r="Q14" i="32"/>
  <c r="L179" i="32"/>
  <c r="Q179" i="32" s="1"/>
  <c r="Q198" i="32"/>
  <c r="L139" i="32"/>
  <c r="Q139" i="32" s="1"/>
  <c r="I163" i="32"/>
  <c r="L227" i="32"/>
  <c r="Q227" i="32" s="1"/>
  <c r="Q154" i="32"/>
  <c r="Q110" i="32"/>
  <c r="K115" i="32"/>
  <c r="Q73" i="32"/>
  <c r="L27" i="32"/>
  <c r="U27" i="32" s="1"/>
  <c r="K15" i="32"/>
  <c r="K103" i="32"/>
  <c r="Q188" i="32"/>
  <c r="K139" i="32"/>
  <c r="Q174" i="32"/>
  <c r="U60" i="32"/>
  <c r="K67" i="32"/>
  <c r="Q28" i="32"/>
  <c r="Z47" i="32"/>
  <c r="K187" i="32"/>
  <c r="T223" i="32"/>
  <c r="L155" i="32"/>
  <c r="U155" i="32" s="1"/>
  <c r="L7" i="32"/>
  <c r="Q7" i="32" s="1"/>
  <c r="L51" i="32"/>
  <c r="Q51" i="32" s="1"/>
  <c r="L67" i="32"/>
  <c r="U67" i="32" s="1"/>
  <c r="U166" i="32"/>
  <c r="L215" i="32"/>
  <c r="Q215" i="32" s="1"/>
  <c r="L115" i="32"/>
  <c r="U115" i="32" s="1"/>
  <c r="U93" i="32"/>
  <c r="Q88" i="32"/>
  <c r="I107" i="32"/>
  <c r="Z43" i="32"/>
  <c r="L15" i="32"/>
  <c r="U15" i="32" s="1"/>
  <c r="K39" i="32"/>
  <c r="L203" i="32"/>
  <c r="Q203" i="32" s="1"/>
  <c r="T239" i="32"/>
  <c r="Q213" i="32"/>
  <c r="Q210" i="32"/>
  <c r="U208" i="32"/>
  <c r="Q178" i="32"/>
  <c r="Q149" i="32"/>
  <c r="Q105" i="32"/>
  <c r="U233" i="32"/>
  <c r="U226" i="32"/>
  <c r="L195" i="32"/>
  <c r="Q195" i="32" s="1"/>
  <c r="I7" i="32"/>
  <c r="Q86" i="32"/>
  <c r="Q61" i="32"/>
  <c r="Q56" i="32"/>
  <c r="U40" i="32"/>
  <c r="I103" i="32"/>
  <c r="I219" i="32"/>
  <c r="I179" i="32"/>
  <c r="L151" i="32"/>
  <c r="Q151" i="32" s="1"/>
  <c r="K143" i="32"/>
  <c r="K215" i="32"/>
  <c r="Q114" i="32"/>
  <c r="K79" i="32"/>
  <c r="Z83" i="32"/>
  <c r="Q64" i="32"/>
  <c r="U237" i="32"/>
  <c r="I203" i="32"/>
  <c r="U230" i="32"/>
  <c r="L211" i="32"/>
  <c r="Q211" i="32" s="1"/>
  <c r="Q217" i="32"/>
  <c r="Q192" i="32"/>
  <c r="Q185" i="32"/>
  <c r="U180" i="32"/>
  <c r="U168" i="32"/>
  <c r="U136" i="32"/>
  <c r="T95" i="32"/>
  <c r="Q106" i="32"/>
  <c r="U38" i="32"/>
  <c r="U148" i="32"/>
  <c r="L63" i="32"/>
  <c r="Q63" i="32" s="1"/>
  <c r="L71" i="32"/>
  <c r="Q71" i="32" s="1"/>
  <c r="U193" i="32"/>
  <c r="L135" i="32"/>
  <c r="Q135" i="32" s="1"/>
  <c r="I95" i="32"/>
  <c r="L219" i="32"/>
  <c r="Q219" i="32" s="1"/>
  <c r="K219" i="32"/>
  <c r="L87" i="32"/>
  <c r="Q87" i="32" s="1"/>
  <c r="Z87" i="32"/>
  <c r="I87" i="32"/>
  <c r="K211" i="32"/>
  <c r="U8" i="32"/>
  <c r="I131" i="32"/>
  <c r="Q100" i="32"/>
  <c r="K7" i="32"/>
  <c r="Q224" i="32"/>
  <c r="I195" i="32"/>
  <c r="L239" i="32"/>
  <c r="Q239" i="32" s="1"/>
  <c r="I239" i="32"/>
  <c r="K239" i="32"/>
  <c r="Q96" i="32"/>
  <c r="Q97" i="32"/>
  <c r="I115" i="32"/>
  <c r="U92" i="32"/>
  <c r="K55" i="32"/>
  <c r="I55" i="32"/>
  <c r="L111" i="32"/>
  <c r="U111" i="32" s="1"/>
  <c r="U212" i="32"/>
  <c r="K111" i="32"/>
  <c r="L235" i="32"/>
  <c r="U235" i="32" s="1"/>
  <c r="I111" i="32"/>
  <c r="K235" i="32"/>
  <c r="I235" i="32"/>
  <c r="I83" i="32"/>
  <c r="K83" i="32"/>
  <c r="I207" i="32"/>
  <c r="K207" i="32"/>
  <c r="L231" i="32"/>
  <c r="U231" i="32" s="1"/>
  <c r="I231" i="32"/>
  <c r="Q78" i="32"/>
  <c r="U201" i="32"/>
  <c r="T51" i="32"/>
  <c r="I51" i="32"/>
  <c r="K51" i="32"/>
  <c r="L175" i="32"/>
  <c r="Q175" i="32" s="1"/>
  <c r="K175" i="32"/>
  <c r="K27" i="32"/>
  <c r="I27" i="32"/>
  <c r="K151" i="32"/>
  <c r="I151" i="32"/>
  <c r="T195" i="32"/>
  <c r="Q146" i="32"/>
  <c r="U141" i="32"/>
  <c r="K147" i="32"/>
  <c r="U696" i="14"/>
  <c r="Q698" i="14"/>
  <c r="Q695" i="14"/>
  <c r="Q428" i="14"/>
  <c r="Q430" i="14"/>
  <c r="Q1030" i="14"/>
  <c r="Q1028" i="14"/>
  <c r="U1024" i="14"/>
  <c r="L1023" i="14"/>
  <c r="Q1023" i="14" s="1"/>
  <c r="Q1022" i="14"/>
  <c r="U1020" i="14"/>
  <c r="L1019" i="14"/>
  <c r="U1019" i="14" s="1"/>
  <c r="Q1018" i="14"/>
  <c r="L1015" i="14"/>
  <c r="U1015" i="14" s="1"/>
  <c r="Q159" i="14"/>
  <c r="U545" i="14"/>
  <c r="Q802" i="14"/>
  <c r="L799" i="14"/>
  <c r="Q799" i="14" s="1"/>
  <c r="Q800" i="14"/>
  <c r="Q546" i="14"/>
  <c r="U544" i="14"/>
  <c r="Q543" i="14"/>
  <c r="Q35" i="14"/>
  <c r="Q38" i="14"/>
  <c r="U36" i="14"/>
  <c r="Q420" i="14"/>
  <c r="Q422" i="14"/>
  <c r="Q168" i="14"/>
  <c r="Q170" i="14"/>
  <c r="Q167" i="14"/>
  <c r="Q162" i="14"/>
  <c r="Q160" i="14"/>
  <c r="U597" i="14"/>
  <c r="K595" i="14"/>
  <c r="T595" i="14"/>
  <c r="U596" i="14"/>
  <c r="Q598" i="14"/>
  <c r="L595" i="14"/>
  <c r="U595" i="14" s="1"/>
  <c r="U697" i="13"/>
  <c r="Q696" i="13"/>
  <c r="Q698" i="13"/>
  <c r="Q695" i="13"/>
  <c r="U429" i="13"/>
  <c r="K1027" i="13"/>
  <c r="Q430" i="13"/>
  <c r="U428" i="13"/>
  <c r="Q427" i="13"/>
  <c r="U1029" i="13"/>
  <c r="T1027" i="13"/>
  <c r="L1027" i="13"/>
  <c r="Q1027" i="13" s="1"/>
  <c r="U1028" i="13"/>
  <c r="Q1030" i="13"/>
  <c r="L1023" i="13"/>
  <c r="U1023" i="13" s="1"/>
  <c r="K1023" i="13"/>
  <c r="T1023" i="13"/>
  <c r="U1025" i="13"/>
  <c r="Q1026" i="13"/>
  <c r="Q1024" i="13"/>
  <c r="U1021" i="13"/>
  <c r="K1019" i="13"/>
  <c r="T1019" i="13"/>
  <c r="L1019" i="13"/>
  <c r="U1019" i="13" s="1"/>
  <c r="Q1020" i="13"/>
  <c r="Q1022" i="13"/>
  <c r="U1017" i="13"/>
  <c r="K1015" i="13"/>
  <c r="T1015" i="13"/>
  <c r="L1015" i="13"/>
  <c r="U1015" i="13" s="1"/>
  <c r="Q1016" i="13"/>
  <c r="U801" i="13"/>
  <c r="K799" i="13"/>
  <c r="T799" i="13"/>
  <c r="L799" i="13"/>
  <c r="Q799" i="13" s="1"/>
  <c r="Q802" i="13"/>
  <c r="U800" i="13"/>
  <c r="U597" i="13"/>
  <c r="K595" i="13"/>
  <c r="T595" i="13"/>
  <c r="L595" i="13"/>
  <c r="U595" i="13" s="1"/>
  <c r="U596" i="13"/>
  <c r="Q598" i="13"/>
  <c r="Q545" i="13"/>
  <c r="Q543" i="13"/>
  <c r="U37" i="13"/>
  <c r="Q35" i="13"/>
  <c r="Q36" i="13"/>
  <c r="Q38" i="13"/>
  <c r="U585" i="13"/>
  <c r="K583" i="13"/>
  <c r="T583" i="13"/>
  <c r="L583" i="13"/>
  <c r="Q583" i="13" s="1"/>
  <c r="Q584" i="13"/>
  <c r="Q586" i="13"/>
  <c r="Q420" i="13"/>
  <c r="Q422" i="13"/>
  <c r="Q419" i="13"/>
  <c r="U169" i="13"/>
  <c r="U168" i="13"/>
  <c r="Q170" i="13"/>
  <c r="Q167" i="13"/>
  <c r="L715" i="13"/>
  <c r="U160" i="13"/>
  <c r="Q162" i="13"/>
  <c r="Q159" i="13"/>
  <c r="U857" i="14"/>
  <c r="U565" i="14"/>
  <c r="T1011" i="14"/>
  <c r="K1011" i="14"/>
  <c r="U693" i="14"/>
  <c r="U1013" i="14"/>
  <c r="Q566" i="14"/>
  <c r="Q564" i="14"/>
  <c r="Q563" i="14"/>
  <c r="Q856" i="14"/>
  <c r="Q855" i="14"/>
  <c r="Q858" i="14"/>
  <c r="Q692" i="14"/>
  <c r="Q691" i="14"/>
  <c r="Q694" i="14"/>
  <c r="Q1012" i="14"/>
  <c r="Q1014" i="14"/>
  <c r="L1011" i="14"/>
  <c r="Q1011" i="14" s="1"/>
  <c r="Q707" i="14"/>
  <c r="Q473" i="14"/>
  <c r="T1007" i="14"/>
  <c r="U229" i="14"/>
  <c r="Q228" i="14"/>
  <c r="Q472" i="14"/>
  <c r="Q474" i="14"/>
  <c r="Q227" i="14"/>
  <c r="Q230" i="14"/>
  <c r="T1003" i="14"/>
  <c r="K1007" i="14"/>
  <c r="Q1010" i="14"/>
  <c r="Q1008" i="14"/>
  <c r="L1007" i="14"/>
  <c r="Q1007" i="14" s="1"/>
  <c r="U1005" i="14"/>
  <c r="K995" i="14"/>
  <c r="K1003" i="14"/>
  <c r="K999" i="14"/>
  <c r="U997" i="14"/>
  <c r="T999" i="14"/>
  <c r="U409" i="14"/>
  <c r="T995" i="14"/>
  <c r="U1001" i="14"/>
  <c r="Q1004" i="14"/>
  <c r="Q1006" i="14"/>
  <c r="L1003" i="14"/>
  <c r="Q1003" i="14" s="1"/>
  <c r="Q1002" i="14"/>
  <c r="L999" i="14"/>
  <c r="Q999" i="14" s="1"/>
  <c r="Q1000" i="14"/>
  <c r="Q998" i="14"/>
  <c r="L995" i="14"/>
  <c r="U995" i="14" s="1"/>
  <c r="Q996" i="14"/>
  <c r="U709" i="14"/>
  <c r="Q407" i="14"/>
  <c r="Q69" i="14"/>
  <c r="Q708" i="14"/>
  <c r="Q710" i="14"/>
  <c r="Q68" i="14"/>
  <c r="Q70" i="14"/>
  <c r="Q67" i="14"/>
  <c r="U408" i="14"/>
  <c r="Q410" i="14"/>
  <c r="U565" i="13"/>
  <c r="Q566" i="13"/>
  <c r="Q563" i="13"/>
  <c r="Q564" i="13"/>
  <c r="U857" i="13"/>
  <c r="Q855" i="13"/>
  <c r="U693" i="13"/>
  <c r="U856" i="13"/>
  <c r="Q858" i="13"/>
  <c r="Q692" i="13"/>
  <c r="Q694" i="13"/>
  <c r="Q691" i="13"/>
  <c r="U1013" i="13"/>
  <c r="K1011" i="13"/>
  <c r="T1011" i="13"/>
  <c r="L1011" i="13"/>
  <c r="Q1011" i="13" s="1"/>
  <c r="Q1012" i="13"/>
  <c r="Q1014" i="13"/>
  <c r="U473" i="13"/>
  <c r="Q471" i="13"/>
  <c r="Q474" i="13"/>
  <c r="Q472" i="13"/>
  <c r="L1003" i="13"/>
  <c r="Q1003" i="13" s="1"/>
  <c r="U229" i="13"/>
  <c r="Q228" i="13"/>
  <c r="Q230" i="13"/>
  <c r="Q227" i="13"/>
  <c r="T1007" i="13"/>
  <c r="K1007" i="13"/>
  <c r="L1007" i="13"/>
  <c r="Q1007" i="13" s="1"/>
  <c r="Q1008" i="13"/>
  <c r="Q1010" i="13"/>
  <c r="L995" i="13"/>
  <c r="U995" i="13" s="1"/>
  <c r="U1005" i="13"/>
  <c r="K1003" i="13"/>
  <c r="T1003" i="13"/>
  <c r="Q1006" i="13"/>
  <c r="Q1004" i="13"/>
  <c r="K995" i="13"/>
  <c r="U1001" i="13"/>
  <c r="K999" i="13"/>
  <c r="T999" i="13"/>
  <c r="L999" i="13"/>
  <c r="U999" i="13" s="1"/>
  <c r="Q1002" i="13"/>
  <c r="Q1000" i="13"/>
  <c r="U997" i="13"/>
  <c r="T995" i="13"/>
  <c r="Q998" i="13"/>
  <c r="Q996" i="13"/>
  <c r="U709" i="13"/>
  <c r="Q710" i="13"/>
  <c r="Q708" i="13"/>
  <c r="Q707" i="13"/>
  <c r="Q67" i="13"/>
  <c r="Q68" i="13"/>
  <c r="Q70" i="13"/>
  <c r="Q409" i="13"/>
  <c r="Q407" i="13"/>
  <c r="Q410" i="13"/>
  <c r="Q408" i="13"/>
  <c r="U70" i="32"/>
  <c r="I167" i="32"/>
  <c r="I43" i="32"/>
  <c r="L43" i="32"/>
  <c r="Q43" i="32" s="1"/>
  <c r="K43" i="32"/>
  <c r="I15" i="32"/>
  <c r="Q65" i="32"/>
  <c r="I39" i="32"/>
  <c r="K163" i="32"/>
  <c r="L191" i="32"/>
  <c r="U191" i="32" s="1"/>
  <c r="K191" i="32"/>
  <c r="I191" i="32"/>
  <c r="I59" i="32"/>
  <c r="L59" i="32"/>
  <c r="U59" i="32" s="1"/>
  <c r="K59" i="32"/>
  <c r="I183" i="32"/>
  <c r="U176" i="32"/>
  <c r="T183" i="32"/>
  <c r="K63" i="32"/>
  <c r="I63" i="32"/>
  <c r="L187" i="32"/>
  <c r="Q187" i="32" s="1"/>
  <c r="T35" i="32"/>
  <c r="L159" i="32"/>
  <c r="Q159" i="32" s="1"/>
  <c r="L35" i="32"/>
  <c r="Q35" i="32" s="1"/>
  <c r="U46" i="32"/>
  <c r="K159" i="32"/>
  <c r="Q45" i="32"/>
  <c r="K35" i="32"/>
  <c r="U26" i="32"/>
  <c r="I47" i="32"/>
  <c r="K227" i="32"/>
  <c r="L143" i="32"/>
  <c r="U143" i="32" s="1"/>
  <c r="L19" i="32"/>
  <c r="U19" i="32" s="1"/>
  <c r="I143" i="32"/>
  <c r="U37" i="32"/>
  <c r="I19" i="32"/>
  <c r="Q160" i="32"/>
  <c r="Q156" i="32"/>
  <c r="K99" i="32"/>
  <c r="I99" i="32"/>
  <c r="L223" i="32"/>
  <c r="U223" i="32" s="1"/>
  <c r="K223" i="32"/>
  <c r="I223" i="32"/>
  <c r="Q29" i="32"/>
  <c r="I91" i="32"/>
  <c r="I215" i="32"/>
  <c r="L91" i="32"/>
  <c r="Q91" i="32" s="1"/>
  <c r="K171" i="32"/>
  <c r="I171" i="32"/>
  <c r="L47" i="32"/>
  <c r="U47" i="32" s="1"/>
  <c r="K47" i="32"/>
  <c r="K195" i="32"/>
  <c r="Q22" i="32"/>
  <c r="I71" i="32"/>
  <c r="K71" i="32"/>
  <c r="Q18" i="32"/>
  <c r="K155" i="32"/>
  <c r="I155" i="32"/>
  <c r="U17" i="32"/>
  <c r="L147" i="32"/>
  <c r="Q147" i="32" s="1"/>
  <c r="Q13" i="32"/>
  <c r="T23" i="32"/>
  <c r="I23" i="32"/>
  <c r="K23" i="32"/>
  <c r="I11" i="32"/>
  <c r="K135" i="32"/>
  <c r="Q9" i="32"/>
  <c r="L11" i="32"/>
  <c r="U11" i="32" s="1"/>
  <c r="Z11" i="32"/>
  <c r="K11" i="32"/>
  <c r="L127" i="32"/>
  <c r="Z107" i="32"/>
  <c r="Q236" i="32"/>
  <c r="Q229" i="32"/>
  <c r="T131" i="32"/>
  <c r="L131" i="32"/>
  <c r="U131" i="32" s="1"/>
  <c r="Q222" i="32"/>
  <c r="Q204" i="32"/>
  <c r="Q197" i="32"/>
  <c r="T167" i="32"/>
  <c r="L167" i="32"/>
  <c r="U167" i="32" s="1"/>
  <c r="Q190" i="32"/>
  <c r="Q172" i="32"/>
  <c r="Q165" i="32"/>
  <c r="T143" i="32"/>
  <c r="Q158" i="32"/>
  <c r="Q140" i="32"/>
  <c r="U134" i="32"/>
  <c r="Q133" i="32"/>
  <c r="U234" i="32"/>
  <c r="T211" i="32"/>
  <c r="U216" i="32"/>
  <c r="U209" i="32"/>
  <c r="U202" i="32"/>
  <c r="T151" i="32"/>
  <c r="U184" i="32"/>
  <c r="U177" i="32"/>
  <c r="U170" i="32"/>
  <c r="T227" i="32"/>
  <c r="U152" i="32"/>
  <c r="U145" i="32"/>
  <c r="U138" i="32"/>
  <c r="T135" i="32"/>
  <c r="T219" i="32"/>
  <c r="T175" i="32"/>
  <c r="T159" i="32"/>
  <c r="T147" i="32"/>
  <c r="T203" i="32"/>
  <c r="T231" i="32"/>
  <c r="T187" i="32"/>
  <c r="T155" i="32"/>
  <c r="U228" i="32"/>
  <c r="U221" i="32"/>
  <c r="U214" i="32"/>
  <c r="U196" i="32"/>
  <c r="U189" i="32"/>
  <c r="U182" i="32"/>
  <c r="U164" i="32"/>
  <c r="U157" i="32"/>
  <c r="U150" i="32"/>
  <c r="U132" i="32"/>
  <c r="Z63" i="32"/>
  <c r="Z79" i="32"/>
  <c r="T235" i="32"/>
  <c r="T191" i="32"/>
  <c r="T171" i="32"/>
  <c r="T179" i="32"/>
  <c r="T163" i="32"/>
  <c r="T215" i="32"/>
  <c r="U130" i="32"/>
  <c r="T127" i="32"/>
  <c r="Q128" i="32"/>
  <c r="I127" i="32"/>
  <c r="K127" i="32"/>
  <c r="Z15" i="32"/>
  <c r="Q113" i="32"/>
  <c r="Q104" i="32"/>
  <c r="T55" i="32"/>
  <c r="Q90" i="32"/>
  <c r="Q81" i="32"/>
  <c r="Q72" i="32"/>
  <c r="T39" i="32"/>
  <c r="L39" i="32"/>
  <c r="U39" i="32" s="1"/>
  <c r="Q58" i="32"/>
  <c r="U50" i="32"/>
  <c r="Q49" i="32"/>
  <c r="U41" i="32"/>
  <c r="T91" i="32"/>
  <c r="U108" i="32"/>
  <c r="T87" i="32"/>
  <c r="U94" i="32"/>
  <c r="U85" i="32"/>
  <c r="U76" i="32"/>
  <c r="T27" i="32"/>
  <c r="U62" i="32"/>
  <c r="U53" i="32"/>
  <c r="U44" i="32"/>
  <c r="T103" i="32"/>
  <c r="U30" i="32"/>
  <c r="U21" i="32"/>
  <c r="U12" i="32"/>
  <c r="T11" i="32"/>
  <c r="T83" i="32"/>
  <c r="T59" i="32"/>
  <c r="U42" i="32"/>
  <c r="U33" i="32"/>
  <c r="U24" i="32"/>
  <c r="T71" i="32"/>
  <c r="U10" i="32"/>
  <c r="Z99" i="32"/>
  <c r="T115" i="32"/>
  <c r="T15" i="32"/>
  <c r="T99" i="32"/>
  <c r="U112" i="32"/>
  <c r="U98" i="32"/>
  <c r="U89" i="32"/>
  <c r="U80" i="32"/>
  <c r="U66" i="32"/>
  <c r="U57" i="32"/>
  <c r="U48" i="32"/>
  <c r="U34" i="32"/>
  <c r="U25" i="32"/>
  <c r="U16" i="32"/>
  <c r="T111" i="32"/>
  <c r="T67" i="32"/>
  <c r="Z115" i="32"/>
  <c r="T7" i="32"/>
  <c r="T43" i="32"/>
  <c r="T19" i="32"/>
  <c r="L3" i="32"/>
  <c r="Q3" i="32" s="1"/>
  <c r="U5" i="32"/>
  <c r="T3" i="32"/>
  <c r="I3" i="32"/>
  <c r="Q4" i="32"/>
  <c r="Z59" i="32"/>
  <c r="Z51" i="32"/>
  <c r="Z3" i="32"/>
  <c r="Z55" i="32"/>
  <c r="Z7" i="32"/>
  <c r="U129" i="32"/>
  <c r="K3" i="32"/>
  <c r="Q6" i="32"/>
  <c r="Z35" i="32"/>
  <c r="Z91" i="32"/>
  <c r="Z39" i="32"/>
  <c r="K236" i="28"/>
  <c r="I236" i="28"/>
  <c r="L252" i="28"/>
  <c r="U252" i="28" s="1"/>
  <c r="I216" i="28"/>
  <c r="U270" i="28"/>
  <c r="K252" i="28"/>
  <c r="L216" i="28"/>
  <c r="Q216" i="28" s="1"/>
  <c r="Q274" i="28"/>
  <c r="U271" i="28"/>
  <c r="U275" i="28"/>
  <c r="Q267" i="28"/>
  <c r="K216" i="28"/>
  <c r="L236" i="28"/>
  <c r="U236" i="28" s="1"/>
  <c r="Q269" i="28"/>
  <c r="Q273" i="28"/>
  <c r="Q266" i="28"/>
  <c r="T216" i="28"/>
  <c r="T236" i="28"/>
  <c r="U265" i="28"/>
  <c r="Z67" i="28"/>
  <c r="Z7" i="28"/>
  <c r="U125" i="28"/>
  <c r="L75" i="28"/>
  <c r="U75" i="28" s="1"/>
  <c r="L111" i="28"/>
  <c r="Q111" i="28" s="1"/>
  <c r="U97" i="28"/>
  <c r="Q134" i="28"/>
  <c r="Q128" i="28"/>
  <c r="L95" i="28"/>
  <c r="Q95" i="28" s="1"/>
  <c r="Q133" i="28"/>
  <c r="T95" i="28"/>
  <c r="U132" i="28"/>
  <c r="I75" i="28"/>
  <c r="I95" i="28"/>
  <c r="Q124" i="28"/>
  <c r="K95" i="28"/>
  <c r="U129" i="28"/>
  <c r="U126" i="28"/>
  <c r="U82" i="28"/>
  <c r="Z75" i="28"/>
  <c r="Z95" i="28"/>
  <c r="Q130" i="28"/>
  <c r="K75" i="28"/>
  <c r="K111" i="28"/>
  <c r="I111" i="28"/>
  <c r="T75" i="28"/>
  <c r="T111" i="28"/>
  <c r="Z111" i="28"/>
  <c r="Z59" i="28"/>
  <c r="Z87" i="28"/>
  <c r="Q61" i="28"/>
  <c r="I119" i="28"/>
  <c r="T131" i="28"/>
  <c r="L160" i="28"/>
  <c r="U160" i="28" s="1"/>
  <c r="K264" i="28"/>
  <c r="K71" i="28"/>
  <c r="K79" i="28"/>
  <c r="K35" i="28"/>
  <c r="L224" i="28"/>
  <c r="Q224" i="28" s="1"/>
  <c r="I131" i="28"/>
  <c r="U66" i="28"/>
  <c r="U263" i="28"/>
  <c r="Z107" i="28"/>
  <c r="Z51" i="28"/>
  <c r="Z91" i="28"/>
  <c r="L23" i="28"/>
  <c r="U23" i="28" s="1"/>
  <c r="Z39" i="28"/>
  <c r="Z83" i="28"/>
  <c r="U150" i="28"/>
  <c r="U153" i="28"/>
  <c r="L176" i="28"/>
  <c r="U176" i="28" s="1"/>
  <c r="Q247" i="28"/>
  <c r="U202" i="28"/>
  <c r="U207" i="28"/>
  <c r="U242" i="28"/>
  <c r="T39" i="28"/>
  <c r="Z103" i="28"/>
  <c r="U98" i="28"/>
  <c r="L268" i="28"/>
  <c r="Q268" i="28" s="1"/>
  <c r="K272" i="28"/>
  <c r="L35" i="28"/>
  <c r="Q35" i="28" s="1"/>
  <c r="Q77" i="28"/>
  <c r="Z115" i="28"/>
  <c r="Q118" i="28"/>
  <c r="Q194" i="28"/>
  <c r="I268" i="28"/>
  <c r="U41" i="28"/>
  <c r="T83" i="28"/>
  <c r="U54" i="28"/>
  <c r="I67" i="28"/>
  <c r="T172" i="28"/>
  <c r="T212" i="28"/>
  <c r="K268" i="28"/>
  <c r="U109" i="28"/>
  <c r="K127" i="28"/>
  <c r="Z19" i="28"/>
  <c r="Q105" i="28"/>
  <c r="Q14" i="28"/>
  <c r="T51" i="28"/>
  <c r="U78" i="28"/>
  <c r="U85" i="28"/>
  <c r="I264" i="28"/>
  <c r="Z31" i="28"/>
  <c r="K23" i="28"/>
  <c r="T107" i="28"/>
  <c r="L272" i="28"/>
  <c r="U272" i="28" s="1"/>
  <c r="T71" i="28"/>
  <c r="U22" i="28"/>
  <c r="L71" i="28"/>
  <c r="U71" i="28" s="1"/>
  <c r="Q49" i="28"/>
  <c r="U65" i="28"/>
  <c r="L99" i="28"/>
  <c r="U99" i="28" s="1"/>
  <c r="Q146" i="28"/>
  <c r="U117" i="28"/>
  <c r="U120" i="28"/>
  <c r="Z55" i="28"/>
  <c r="U175" i="28"/>
  <c r="U235" i="28"/>
  <c r="U238" i="28"/>
  <c r="U241" i="28"/>
  <c r="Q69" i="28"/>
  <c r="L208" i="28"/>
  <c r="U208" i="28" s="1"/>
  <c r="K59" i="28"/>
  <c r="U37" i="28"/>
  <c r="U44" i="28"/>
  <c r="K115" i="28"/>
  <c r="U106" i="28"/>
  <c r="U114" i="28"/>
  <c r="L196" i="28"/>
  <c r="Q196" i="28" s="1"/>
  <c r="T224" i="28"/>
  <c r="Q223" i="28"/>
  <c r="Q226" i="28"/>
  <c r="I240" i="28"/>
  <c r="L148" i="28"/>
  <c r="Q148" i="28" s="1"/>
  <c r="T115" i="28"/>
  <c r="U171" i="28"/>
  <c r="U174" i="28"/>
  <c r="U182" i="28"/>
  <c r="U231" i="28"/>
  <c r="U234" i="28"/>
  <c r="Z15" i="28"/>
  <c r="Z127" i="28"/>
  <c r="K248" i="28"/>
  <c r="I55" i="28"/>
  <c r="L59" i="28"/>
  <c r="U59" i="28" s="1"/>
  <c r="L79" i="28"/>
  <c r="U79" i="28" s="1"/>
  <c r="T67" i="28"/>
  <c r="L107" i="28"/>
  <c r="Q107" i="28" s="1"/>
  <c r="L244" i="28"/>
  <c r="Q244" i="28" s="1"/>
  <c r="L123" i="28"/>
  <c r="U123" i="28" s="1"/>
  <c r="L228" i="28"/>
  <c r="U228" i="28" s="1"/>
  <c r="U38" i="28"/>
  <c r="Z35" i="28"/>
  <c r="U57" i="28"/>
  <c r="K99" i="28"/>
  <c r="K119" i="28"/>
  <c r="U157" i="28"/>
  <c r="K192" i="28"/>
  <c r="Q185" i="28"/>
  <c r="Q198" i="28"/>
  <c r="Q206" i="28"/>
  <c r="U246" i="28"/>
  <c r="U253" i="28"/>
  <c r="Q255" i="28"/>
  <c r="U9" i="28"/>
  <c r="U25" i="28"/>
  <c r="T59" i="28"/>
  <c r="T35" i="28"/>
  <c r="Q96" i="28"/>
  <c r="I244" i="28"/>
  <c r="T168" i="28"/>
  <c r="Q258" i="28"/>
  <c r="T272" i="28"/>
  <c r="T79" i="28"/>
  <c r="K87" i="28"/>
  <c r="Q93" i="28"/>
  <c r="U178" i="28"/>
  <c r="K160" i="28"/>
  <c r="U239" i="28"/>
  <c r="I83" i="28"/>
  <c r="K19" i="28"/>
  <c r="I107" i="28"/>
  <c r="U101" i="28"/>
  <c r="K123" i="28"/>
  <c r="K131" i="28"/>
  <c r="L180" i="28"/>
  <c r="U180" i="28" s="1"/>
  <c r="Q163" i="28"/>
  <c r="T188" i="28"/>
  <c r="U209" i="28"/>
  <c r="U214" i="28"/>
  <c r="K228" i="28"/>
  <c r="L67" i="28"/>
  <c r="Q67" i="28" s="1"/>
  <c r="T99" i="28"/>
  <c r="L131" i="28"/>
  <c r="Q131" i="28" s="1"/>
  <c r="K31" i="28"/>
  <c r="T103" i="28"/>
  <c r="Z27" i="28"/>
  <c r="T87" i="28"/>
  <c r="L115" i="28"/>
  <c r="Q115" i="28" s="1"/>
  <c r="I7" i="28"/>
  <c r="Q149" i="28"/>
  <c r="I196" i="28"/>
  <c r="L264" i="28"/>
  <c r="Q264" i="28" s="1"/>
  <c r="T264" i="28"/>
  <c r="U113" i="28"/>
  <c r="T123" i="28"/>
  <c r="K7" i="28"/>
  <c r="Q108" i="28"/>
  <c r="U249" i="28"/>
  <c r="T148" i="28"/>
  <c r="I148" i="28"/>
  <c r="K148" i="28"/>
  <c r="U104" i="28"/>
  <c r="T256" i="28"/>
  <c r="Q245" i="28"/>
  <c r="U100" i="28"/>
  <c r="K240" i="28"/>
  <c r="T156" i="28"/>
  <c r="K107" i="28"/>
  <c r="T228" i="28"/>
  <c r="L87" i="28"/>
  <c r="U87" i="28" s="1"/>
  <c r="U88" i="28"/>
  <c r="L204" i="28"/>
  <c r="Q204" i="28" s="1"/>
  <c r="I204" i="28"/>
  <c r="K204" i="28"/>
  <c r="U84" i="28"/>
  <c r="T23" i="28"/>
  <c r="T164" i="28"/>
  <c r="K164" i="28"/>
  <c r="I164" i="28"/>
  <c r="U221" i="28"/>
  <c r="L164" i="28"/>
  <c r="Q164" i="28" s="1"/>
  <c r="K51" i="28"/>
  <c r="L192" i="28"/>
  <c r="U192" i="28" s="1"/>
  <c r="U28" i="28"/>
  <c r="U217" i="28"/>
  <c r="K208" i="28"/>
  <c r="I208" i="28"/>
  <c r="Q76" i="28"/>
  <c r="K67" i="28"/>
  <c r="T208" i="28"/>
  <c r="T184" i="28"/>
  <c r="U74" i="28"/>
  <c r="U213" i="28"/>
  <c r="T43" i="28"/>
  <c r="L43" i="28"/>
  <c r="Q43" i="28" s="1"/>
  <c r="U72" i="28"/>
  <c r="I43" i="28"/>
  <c r="K43" i="28"/>
  <c r="U210" i="28"/>
  <c r="K47" i="28"/>
  <c r="I188" i="28"/>
  <c r="I220" i="28"/>
  <c r="K220" i="28"/>
  <c r="K232" i="28"/>
  <c r="I91" i="28"/>
  <c r="U203" i="28"/>
  <c r="K91" i="28"/>
  <c r="Q199" i="28"/>
  <c r="T160" i="28"/>
  <c r="I160" i="28"/>
  <c r="Q167" i="28"/>
  <c r="K168" i="28"/>
  <c r="I27" i="28"/>
  <c r="I176" i="28"/>
  <c r="T176" i="28"/>
  <c r="K176" i="28"/>
  <c r="L15" i="28"/>
  <c r="Q15" i="28" s="1"/>
  <c r="U189" i="28"/>
  <c r="T15" i="28"/>
  <c r="I15" i="28"/>
  <c r="L156" i="28"/>
  <c r="Q156" i="28" s="1"/>
  <c r="I156" i="28"/>
  <c r="K156" i="28"/>
  <c r="K15" i="28"/>
  <c r="K83" i="28"/>
  <c r="K224" i="28"/>
  <c r="I224" i="28"/>
  <c r="Z47" i="29"/>
  <c r="R236" i="29"/>
  <c r="L147" i="29"/>
  <c r="Q147" i="29" s="1"/>
  <c r="I151" i="29"/>
  <c r="K167" i="29"/>
  <c r="Q148" i="29"/>
  <c r="Q153" i="29"/>
  <c r="T219" i="29"/>
  <c r="L131" i="29"/>
  <c r="U131" i="29" s="1"/>
  <c r="O236" i="29"/>
  <c r="M236" i="29"/>
  <c r="P236" i="29"/>
  <c r="N236" i="29"/>
  <c r="W236" i="29"/>
  <c r="I207" i="29"/>
  <c r="Q224" i="29"/>
  <c r="X236" i="29"/>
  <c r="T215" i="29"/>
  <c r="K219" i="29"/>
  <c r="Y236" i="29"/>
  <c r="L179" i="29"/>
  <c r="U179" i="29" s="1"/>
  <c r="Z236" i="29"/>
  <c r="Q20" i="29"/>
  <c r="U25" i="29"/>
  <c r="L35" i="29"/>
  <c r="Q35" i="29" s="1"/>
  <c r="M116" i="29"/>
  <c r="L47" i="29"/>
  <c r="Q47" i="29" s="1"/>
  <c r="L43" i="29"/>
  <c r="U43" i="29" s="1"/>
  <c r="K111" i="29"/>
  <c r="K71" i="29"/>
  <c r="T152" i="28"/>
  <c r="Q183" i="28"/>
  <c r="K11" i="28"/>
  <c r="U181" i="28"/>
  <c r="Z11" i="28"/>
  <c r="I152" i="28"/>
  <c r="K152" i="28"/>
  <c r="K212" i="28"/>
  <c r="I212" i="28"/>
  <c r="I200" i="28"/>
  <c r="K200" i="28"/>
  <c r="I59" i="28"/>
  <c r="T192" i="28"/>
  <c r="I51" i="28"/>
  <c r="Q169" i="28"/>
  <c r="L168" i="28"/>
  <c r="U168" i="28" s="1"/>
  <c r="Q165" i="28"/>
  <c r="I168" i="28"/>
  <c r="Q24" i="28"/>
  <c r="K27" i="28"/>
  <c r="K103" i="28"/>
  <c r="L103" i="28"/>
  <c r="U103" i="28" s="1"/>
  <c r="K244" i="28"/>
  <c r="Q20" i="28"/>
  <c r="K196" i="28"/>
  <c r="K55" i="28"/>
  <c r="Q159" i="28"/>
  <c r="T196" i="28"/>
  <c r="U12" i="28"/>
  <c r="K39" i="28"/>
  <c r="T180" i="28"/>
  <c r="I39" i="28"/>
  <c r="K180" i="28"/>
  <c r="I180" i="28"/>
  <c r="I172" i="28"/>
  <c r="U8" i="28"/>
  <c r="T144" i="28"/>
  <c r="U6" i="28"/>
  <c r="Q145" i="28"/>
  <c r="H236" i="29"/>
  <c r="U113" i="29"/>
  <c r="I231" i="29"/>
  <c r="U129" i="29"/>
  <c r="Z95" i="29"/>
  <c r="U60" i="29"/>
  <c r="U110" i="29"/>
  <c r="Z87" i="29"/>
  <c r="Q231" i="29"/>
  <c r="I99" i="29"/>
  <c r="Q54" i="29"/>
  <c r="U57" i="29"/>
  <c r="K183" i="29"/>
  <c r="J236" i="29"/>
  <c r="I31" i="29"/>
  <c r="U45" i="29"/>
  <c r="K107" i="29"/>
  <c r="L111" i="29"/>
  <c r="U111" i="29" s="1"/>
  <c r="L67" i="29"/>
  <c r="Q67" i="29" s="1"/>
  <c r="L211" i="29"/>
  <c r="Q211" i="29" s="1"/>
  <c r="T127" i="29"/>
  <c r="T179" i="29"/>
  <c r="I215" i="29"/>
  <c r="Z31" i="29"/>
  <c r="I87" i="29"/>
  <c r="Z35" i="29"/>
  <c r="L99" i="29"/>
  <c r="Q99" i="29" s="1"/>
  <c r="Q49" i="29"/>
  <c r="I7" i="29"/>
  <c r="L59" i="29"/>
  <c r="U59" i="29" s="1"/>
  <c r="T151" i="29"/>
  <c r="Q170" i="29"/>
  <c r="Q226" i="29"/>
  <c r="U223" i="29"/>
  <c r="Q29" i="29"/>
  <c r="K43" i="29"/>
  <c r="Q146" i="29"/>
  <c r="U214" i="29"/>
  <c r="Q13" i="29"/>
  <c r="U16" i="29"/>
  <c r="U74" i="29"/>
  <c r="Z71" i="29"/>
  <c r="Q178" i="29"/>
  <c r="Q185" i="29"/>
  <c r="U41" i="29"/>
  <c r="Q58" i="29"/>
  <c r="Q78" i="29"/>
  <c r="U97" i="29"/>
  <c r="U182" i="29"/>
  <c r="U200" i="29"/>
  <c r="Q210" i="29"/>
  <c r="Q230" i="29"/>
  <c r="Q9" i="29"/>
  <c r="Q65" i="29"/>
  <c r="Q105" i="29"/>
  <c r="L183" i="29"/>
  <c r="U183" i="29" s="1"/>
  <c r="Q32" i="29"/>
  <c r="U93" i="29"/>
  <c r="U98" i="29"/>
  <c r="U125" i="29"/>
  <c r="Q220" i="29"/>
  <c r="Z23" i="29"/>
  <c r="Q180" i="29"/>
  <c r="U193" i="29"/>
  <c r="K179" i="29"/>
  <c r="Q18" i="29"/>
  <c r="U69" i="29"/>
  <c r="Q81" i="29"/>
  <c r="L171" i="29"/>
  <c r="U171" i="29" s="1"/>
  <c r="Q87" i="29"/>
  <c r="U26" i="29"/>
  <c r="T75" i="29"/>
  <c r="Q73" i="29"/>
  <c r="I59" i="29"/>
  <c r="U192" i="29"/>
  <c r="U196" i="29"/>
  <c r="T131" i="29"/>
  <c r="Z111" i="29"/>
  <c r="Q201" i="29"/>
  <c r="I43" i="29"/>
  <c r="U189" i="29"/>
  <c r="I179" i="29"/>
  <c r="T79" i="29"/>
  <c r="Z55" i="29"/>
  <c r="U161" i="29"/>
  <c r="Q208" i="29"/>
  <c r="K47" i="29"/>
  <c r="K99" i="29"/>
  <c r="K39" i="29"/>
  <c r="K59" i="29"/>
  <c r="K79" i="29"/>
  <c r="T167" i="29"/>
  <c r="K139" i="29"/>
  <c r="U154" i="29"/>
  <c r="U157" i="29"/>
  <c r="U160" i="29"/>
  <c r="K215" i="29"/>
  <c r="Z107" i="29"/>
  <c r="I163" i="29"/>
  <c r="Q194" i="29"/>
  <c r="U218" i="29"/>
  <c r="I175" i="29"/>
  <c r="U232" i="29"/>
  <c r="K175" i="29"/>
  <c r="U112" i="29"/>
  <c r="L187" i="29"/>
  <c r="U187" i="29" s="1"/>
  <c r="I187" i="29"/>
  <c r="K187" i="29"/>
  <c r="T67" i="29"/>
  <c r="T187" i="29"/>
  <c r="U228" i="29"/>
  <c r="Z67" i="29"/>
  <c r="I67" i="29"/>
  <c r="K67" i="29"/>
  <c r="T183" i="29"/>
  <c r="U225" i="29"/>
  <c r="I183" i="29"/>
  <c r="I63" i="29"/>
  <c r="Q102" i="29"/>
  <c r="U221" i="29"/>
  <c r="I203" i="29"/>
  <c r="Q100" i="29"/>
  <c r="L79" i="29"/>
  <c r="Q79" i="29" s="1"/>
  <c r="Q217" i="29"/>
  <c r="I199" i="29"/>
  <c r="Q213" i="29"/>
  <c r="T171" i="29"/>
  <c r="Q92" i="29"/>
  <c r="T51" i="29"/>
  <c r="K51" i="29"/>
  <c r="I51" i="29"/>
  <c r="L51" i="29"/>
  <c r="U51" i="29" s="1"/>
  <c r="Q94" i="29"/>
  <c r="Z51" i="29"/>
  <c r="K171" i="29"/>
  <c r="L11" i="29"/>
  <c r="Q11" i="29" s="1"/>
  <c r="U88" i="29"/>
  <c r="K131" i="29"/>
  <c r="T11" i="29"/>
  <c r="I11" i="29"/>
  <c r="K11" i="29"/>
  <c r="L191" i="29"/>
  <c r="U191" i="29" s="1"/>
  <c r="I191" i="29"/>
  <c r="K191" i="29"/>
  <c r="T191" i="29"/>
  <c r="Q206" i="29"/>
  <c r="Q84" i="29"/>
  <c r="K231" i="29"/>
  <c r="U80" i="29"/>
  <c r="Z43" i="29"/>
  <c r="Q68" i="29"/>
  <c r="T39" i="29"/>
  <c r="T159" i="29"/>
  <c r="I39" i="29"/>
  <c r="I159" i="29"/>
  <c r="K159" i="29"/>
  <c r="K147" i="29"/>
  <c r="L143" i="29"/>
  <c r="Q143" i="29" s="1"/>
  <c r="T107" i="29"/>
  <c r="U186" i="29"/>
  <c r="L107" i="29"/>
  <c r="I107" i="29"/>
  <c r="Q64" i="29"/>
  <c r="Q184" i="29"/>
  <c r="T7" i="29"/>
  <c r="Z7" i="29"/>
  <c r="T975" i="14"/>
  <c r="U577" i="14"/>
  <c r="U356" i="14"/>
  <c r="Q471" i="14"/>
  <c r="Q439" i="14"/>
  <c r="Q859" i="14"/>
  <c r="Q499" i="14"/>
  <c r="Q339" i="14"/>
  <c r="Q211" i="14"/>
  <c r="Q179" i="14"/>
  <c r="Q83" i="14"/>
  <c r="T987" i="14"/>
  <c r="Q465" i="14"/>
  <c r="Q559" i="14"/>
  <c r="Q495" i="14"/>
  <c r="Q335" i="14"/>
  <c r="Q239" i="14"/>
  <c r="Q47" i="14"/>
  <c r="K991" i="14"/>
  <c r="Q883" i="14"/>
  <c r="Q755" i="14"/>
  <c r="Q723" i="14"/>
  <c r="Q235" i="14"/>
  <c r="Q139" i="14"/>
  <c r="Q783" i="14"/>
  <c r="Q751" i="14"/>
  <c r="Q655" i="14"/>
  <c r="Q615" i="14"/>
  <c r="Q551" i="14"/>
  <c r="Q391" i="14"/>
  <c r="Q263" i="14"/>
  <c r="Q875" i="14"/>
  <c r="Q747" i="14"/>
  <c r="Q683" i="14"/>
  <c r="Q579" i="14"/>
  <c r="Q451" i="14"/>
  <c r="Q419" i="14"/>
  <c r="Q291" i="14"/>
  <c r="T983" i="14"/>
  <c r="Q639" i="14"/>
  <c r="Q447" i="14"/>
  <c r="Q95" i="14"/>
  <c r="Q31" i="14"/>
  <c r="T979" i="14"/>
  <c r="Q605" i="14"/>
  <c r="K983" i="14"/>
  <c r="T991" i="14"/>
  <c r="U993" i="14"/>
  <c r="U357" i="14"/>
  <c r="K223" i="29"/>
  <c r="I223" i="29"/>
  <c r="Z99" i="29"/>
  <c r="I219" i="29"/>
  <c r="L219" i="29"/>
  <c r="U219" i="29" s="1"/>
  <c r="Q219" i="29"/>
  <c r="Q48" i="29"/>
  <c r="U168" i="29"/>
  <c r="L95" i="29"/>
  <c r="Q95" i="29" s="1"/>
  <c r="T95" i="29"/>
  <c r="I95" i="29"/>
  <c r="K143" i="29"/>
  <c r="Q44" i="29"/>
  <c r="T23" i="29"/>
  <c r="I23" i="29"/>
  <c r="T143" i="29"/>
  <c r="U164" i="29"/>
  <c r="I143" i="29"/>
  <c r="T211" i="29"/>
  <c r="Q42" i="29"/>
  <c r="I211" i="29"/>
  <c r="K211" i="29"/>
  <c r="K75" i="29"/>
  <c r="U75" i="29"/>
  <c r="Q38" i="29"/>
  <c r="Z75" i="29"/>
  <c r="I75" i="29"/>
  <c r="K195" i="29"/>
  <c r="Q34" i="29"/>
  <c r="K35" i="29"/>
  <c r="K155" i="29"/>
  <c r="I155" i="29"/>
  <c r="T35" i="29"/>
  <c r="I35" i="29"/>
  <c r="L135" i="29"/>
  <c r="U135" i="29" s="1"/>
  <c r="Z15" i="29"/>
  <c r="I15" i="29"/>
  <c r="U150" i="29"/>
  <c r="Q28" i="29"/>
  <c r="T15" i="29"/>
  <c r="I139" i="29"/>
  <c r="T47" i="29"/>
  <c r="I47" i="29"/>
  <c r="I167" i="29"/>
  <c r="T87" i="29"/>
  <c r="K87" i="29"/>
  <c r="U136" i="29"/>
  <c r="K207" i="29"/>
  <c r="Q12" i="29"/>
  <c r="L151" i="29"/>
  <c r="Q151" i="29" s="1"/>
  <c r="Q134" i="29"/>
  <c r="T31" i="29"/>
  <c r="U132" i="29"/>
  <c r="K151" i="29"/>
  <c r="Q128" i="29"/>
  <c r="Q10" i="29"/>
  <c r="T123" i="29"/>
  <c r="Q4" i="29"/>
  <c r="Q6" i="29"/>
  <c r="U124" i="29"/>
  <c r="K3" i="29"/>
  <c r="Q464" i="14"/>
  <c r="Q466" i="14"/>
  <c r="Q463" i="14"/>
  <c r="Q355" i="14"/>
  <c r="Q358" i="14"/>
  <c r="Q575" i="14"/>
  <c r="U576" i="14"/>
  <c r="Q578" i="14"/>
  <c r="Q604" i="14"/>
  <c r="Q603" i="14"/>
  <c r="Q606" i="14"/>
  <c r="U992" i="14"/>
  <c r="Q994" i="14"/>
  <c r="L991" i="14"/>
  <c r="U991" i="14" s="1"/>
  <c r="U989" i="14"/>
  <c r="K975" i="14"/>
  <c r="U981" i="14"/>
  <c r="Q985" i="14"/>
  <c r="K987" i="14"/>
  <c r="Q990" i="14"/>
  <c r="L987" i="14"/>
  <c r="Q987" i="14" s="1"/>
  <c r="U984" i="14"/>
  <c r="Q986" i="14"/>
  <c r="L983" i="14"/>
  <c r="Q983" i="14" s="1"/>
  <c r="Q977" i="14"/>
  <c r="K979" i="14"/>
  <c r="U980" i="14"/>
  <c r="Q982" i="14"/>
  <c r="L979" i="14"/>
  <c r="U979" i="14" s="1"/>
  <c r="U976" i="14"/>
  <c r="Q978" i="14"/>
  <c r="L975" i="14"/>
  <c r="U975" i="14" s="1"/>
  <c r="U353" i="14"/>
  <c r="T967" i="14"/>
  <c r="T971" i="14"/>
  <c r="U973" i="14"/>
  <c r="K967" i="14"/>
  <c r="K971" i="14"/>
  <c r="U173" i="14"/>
  <c r="U969" i="14"/>
  <c r="U521" i="14"/>
  <c r="Q972" i="14"/>
  <c r="Q974" i="14"/>
  <c r="L971" i="14"/>
  <c r="Q971" i="14" s="1"/>
  <c r="Q520" i="14"/>
  <c r="Q519" i="14"/>
  <c r="Q522" i="14"/>
  <c r="Q171" i="14"/>
  <c r="Q174" i="14"/>
  <c r="Q88" i="14"/>
  <c r="Q90" i="14"/>
  <c r="Q87" i="14"/>
  <c r="Q351" i="14"/>
  <c r="Q352" i="14"/>
  <c r="Q354" i="14"/>
  <c r="Q970" i="14"/>
  <c r="Q968" i="14"/>
  <c r="L967" i="14"/>
  <c r="Q967" i="14" s="1"/>
  <c r="L963" i="14"/>
  <c r="U963" i="14" s="1"/>
  <c r="U613" i="14"/>
  <c r="U965" i="14"/>
  <c r="U953" i="14"/>
  <c r="K963" i="14"/>
  <c r="U665" i="14"/>
  <c r="T963" i="14"/>
  <c r="Q614" i="14"/>
  <c r="Q612" i="14"/>
  <c r="Q611" i="14"/>
  <c r="Q666" i="14"/>
  <c r="Q663" i="14"/>
  <c r="U664" i="14"/>
  <c r="U816" i="14"/>
  <c r="Q815" i="14"/>
  <c r="Q818" i="14"/>
  <c r="Q964" i="14"/>
  <c r="Q966" i="14"/>
  <c r="U157" i="14"/>
  <c r="U29" i="14"/>
  <c r="Q539" i="14"/>
  <c r="Q155" i="14"/>
  <c r="Q27" i="14"/>
  <c r="U133" i="14"/>
  <c r="T959" i="14"/>
  <c r="U961" i="14"/>
  <c r="U25" i="14"/>
  <c r="Q93" i="14"/>
  <c r="U541" i="14"/>
  <c r="U41" i="14"/>
  <c r="T951" i="14"/>
  <c r="U129" i="14"/>
  <c r="Q131" i="14"/>
  <c r="U537" i="14"/>
  <c r="Q621" i="14"/>
  <c r="U73" i="14"/>
  <c r="K959" i="14"/>
  <c r="Q125" i="14"/>
  <c r="Q71" i="14"/>
  <c r="U81" i="14"/>
  <c r="Q960" i="14"/>
  <c r="Q962" i="14"/>
  <c r="L959" i="14"/>
  <c r="U959" i="14" s="1"/>
  <c r="Q79" i="14"/>
  <c r="Q82" i="14"/>
  <c r="U80" i="14"/>
  <c r="L951" i="14"/>
  <c r="U465" i="13"/>
  <c r="Q464" i="13"/>
  <c r="Q463" i="13"/>
  <c r="Q466" i="13"/>
  <c r="U357" i="13"/>
  <c r="Q356" i="13"/>
  <c r="Q355" i="13"/>
  <c r="Q358" i="13"/>
  <c r="U577" i="13"/>
  <c r="Q575" i="13"/>
  <c r="T983" i="13"/>
  <c r="Q576" i="13"/>
  <c r="Q578" i="13"/>
  <c r="U605" i="13"/>
  <c r="Q603" i="13"/>
  <c r="U604" i="13"/>
  <c r="Q606" i="13"/>
  <c r="L975" i="13"/>
  <c r="U975" i="13" s="1"/>
  <c r="K987" i="13"/>
  <c r="U993" i="13"/>
  <c r="L987" i="13"/>
  <c r="Q987" i="13" s="1"/>
  <c r="Q989" i="13"/>
  <c r="K991" i="13"/>
  <c r="T991" i="13"/>
  <c r="L991" i="13"/>
  <c r="U991" i="13" s="1"/>
  <c r="Q992" i="13"/>
  <c r="Q994" i="13"/>
  <c r="T987" i="13"/>
  <c r="Q990" i="13"/>
  <c r="Q988" i="13"/>
  <c r="L971" i="13"/>
  <c r="Q971" i="13" s="1"/>
  <c r="U985" i="13"/>
  <c r="K983" i="13"/>
  <c r="L983" i="13"/>
  <c r="U983" i="13" s="1"/>
  <c r="Q984" i="13"/>
  <c r="Q986" i="13"/>
  <c r="T967" i="13"/>
  <c r="U981" i="13"/>
  <c r="K979" i="13"/>
  <c r="T979" i="13"/>
  <c r="L979" i="13"/>
  <c r="U979" i="13" s="1"/>
  <c r="Q982" i="13"/>
  <c r="Q980" i="13"/>
  <c r="U977" i="13"/>
  <c r="K975" i="13"/>
  <c r="T975" i="13"/>
  <c r="U976" i="13"/>
  <c r="Q978" i="13"/>
  <c r="U973" i="13"/>
  <c r="K971" i="13"/>
  <c r="T971" i="13"/>
  <c r="U972" i="13"/>
  <c r="Q974" i="13"/>
  <c r="U521" i="13"/>
  <c r="Q519" i="13"/>
  <c r="Q520" i="13"/>
  <c r="Q522" i="13"/>
  <c r="U173" i="13"/>
  <c r="Q172" i="13"/>
  <c r="Q171" i="13"/>
  <c r="U89" i="13"/>
  <c r="Q88" i="13"/>
  <c r="Q90" i="13"/>
  <c r="Q87" i="13"/>
  <c r="U353" i="13"/>
  <c r="Q354" i="13"/>
  <c r="Q352" i="13"/>
  <c r="Q351" i="13"/>
  <c r="U969" i="13"/>
  <c r="K967" i="13"/>
  <c r="L967" i="13"/>
  <c r="U967" i="13" s="1"/>
  <c r="U968" i="13"/>
  <c r="Q970" i="13"/>
  <c r="U613" i="13"/>
  <c r="Q611" i="13"/>
  <c r="Q614" i="13"/>
  <c r="Q612" i="13"/>
  <c r="U665" i="13"/>
  <c r="K963" i="13"/>
  <c r="Q664" i="13"/>
  <c r="U965" i="13"/>
  <c r="T963" i="13"/>
  <c r="L963" i="13"/>
  <c r="U963" i="13" s="1"/>
  <c r="U817" i="13"/>
  <c r="Q815" i="13"/>
  <c r="Q818" i="13"/>
  <c r="U961" i="13"/>
  <c r="K959" i="13"/>
  <c r="T959" i="13"/>
  <c r="L959" i="13"/>
  <c r="U959" i="13" s="1"/>
  <c r="Q960" i="13"/>
  <c r="Q962" i="13"/>
  <c r="T107" i="30"/>
  <c r="U72" i="30"/>
  <c r="U69" i="30"/>
  <c r="K119" i="30"/>
  <c r="U58" i="30"/>
  <c r="K43" i="30"/>
  <c r="Z71" i="30"/>
  <c r="U122" i="30"/>
  <c r="U105" i="30"/>
  <c r="K115" i="30"/>
  <c r="L87" i="30"/>
  <c r="Q87" i="30" s="1"/>
  <c r="U22" i="30"/>
  <c r="M268" i="30"/>
  <c r="X268" i="30"/>
  <c r="U25" i="30"/>
  <c r="K51" i="30"/>
  <c r="T59" i="30"/>
  <c r="U80" i="30"/>
  <c r="K27" i="30"/>
  <c r="L39" i="30"/>
  <c r="Q39" i="30" s="1"/>
  <c r="U34" i="30"/>
  <c r="K83" i="30"/>
  <c r="K91" i="30"/>
  <c r="U118" i="30"/>
  <c r="K59" i="30"/>
  <c r="U109" i="30"/>
  <c r="I35" i="30"/>
  <c r="L111" i="30"/>
  <c r="Q111" i="30" s="1"/>
  <c r="K55" i="30"/>
  <c r="I27" i="30"/>
  <c r="I91" i="30"/>
  <c r="Y268" i="30"/>
  <c r="S132" i="30"/>
  <c r="O268" i="30"/>
  <c r="Z268" i="30"/>
  <c r="T119" i="30"/>
  <c r="Q7" i="30"/>
  <c r="R132" i="30"/>
  <c r="H132" i="30"/>
  <c r="V132" i="30"/>
  <c r="P268" i="30"/>
  <c r="AA268" i="30"/>
  <c r="Z99" i="30"/>
  <c r="L59" i="30"/>
  <c r="U59" i="30" s="1"/>
  <c r="U85" i="30"/>
  <c r="T27" i="30"/>
  <c r="U42" i="30"/>
  <c r="L95" i="30"/>
  <c r="U95" i="30" s="1"/>
  <c r="I11" i="30"/>
  <c r="J132" i="30"/>
  <c r="W132" i="30"/>
  <c r="R268" i="30"/>
  <c r="Z47" i="30"/>
  <c r="L107" i="30"/>
  <c r="U107" i="30" s="1"/>
  <c r="U50" i="30"/>
  <c r="U45" i="30"/>
  <c r="T31" i="30"/>
  <c r="G132" i="30"/>
  <c r="P132" i="30"/>
  <c r="N268" i="30"/>
  <c r="L51" i="30"/>
  <c r="U51" i="30" s="1"/>
  <c r="T11" i="30"/>
  <c r="M132" i="30"/>
  <c r="X132" i="30"/>
  <c r="G268" i="30"/>
  <c r="S268" i="30"/>
  <c r="U120" i="30"/>
  <c r="K63" i="30"/>
  <c r="U61" i="30"/>
  <c r="U56" i="30"/>
  <c r="K71" i="30"/>
  <c r="U38" i="30"/>
  <c r="U18" i="30"/>
  <c r="Y132" i="30"/>
  <c r="H268" i="30"/>
  <c r="V268" i="30"/>
  <c r="U262" i="30"/>
  <c r="U89" i="30"/>
  <c r="K39" i="30"/>
  <c r="U48" i="30"/>
  <c r="L23" i="30"/>
  <c r="U23" i="30" s="1"/>
  <c r="L99" i="30"/>
  <c r="U99" i="30" s="1"/>
  <c r="U29" i="30"/>
  <c r="U16" i="30"/>
  <c r="L75" i="30"/>
  <c r="U75" i="30" s="1"/>
  <c r="I215" i="30"/>
  <c r="O132" i="30"/>
  <c r="J268" i="30"/>
  <c r="W268" i="30"/>
  <c r="U114" i="30"/>
  <c r="K123" i="30"/>
  <c r="K35" i="30"/>
  <c r="Q86" i="30"/>
  <c r="I107" i="30"/>
  <c r="Q55" i="30"/>
  <c r="U74" i="30"/>
  <c r="U64" i="30"/>
  <c r="I39" i="30"/>
  <c r="Q53" i="30"/>
  <c r="L103" i="30"/>
  <c r="U103" i="30" s="1"/>
  <c r="L83" i="30"/>
  <c r="Q83" i="30" s="1"/>
  <c r="Q24" i="30"/>
  <c r="Z87" i="30"/>
  <c r="Z19" i="30"/>
  <c r="Z95" i="30"/>
  <c r="Z63" i="30"/>
  <c r="Z111" i="30"/>
  <c r="Z79" i="30"/>
  <c r="T207" i="30"/>
  <c r="Z123" i="30"/>
  <c r="Z43" i="30"/>
  <c r="L67" i="30"/>
  <c r="U67" i="30" s="1"/>
  <c r="U102" i="30"/>
  <c r="U98" i="30"/>
  <c r="U55" i="30"/>
  <c r="U73" i="30"/>
  <c r="U60" i="30"/>
  <c r="U43" i="30"/>
  <c r="I43" i="30"/>
  <c r="T103" i="30"/>
  <c r="K103" i="30"/>
  <c r="U40" i="30"/>
  <c r="K79" i="30"/>
  <c r="L31" i="30"/>
  <c r="U31" i="30" s="1"/>
  <c r="U128" i="30"/>
  <c r="I51" i="30"/>
  <c r="L63" i="30"/>
  <c r="Q63" i="30" s="1"/>
  <c r="U112" i="30"/>
  <c r="K67" i="30"/>
  <c r="U106" i="30"/>
  <c r="L115" i="30"/>
  <c r="U115" i="30" s="1"/>
  <c r="U93" i="30"/>
  <c r="Z107" i="30"/>
  <c r="I55" i="30"/>
  <c r="Z39" i="30"/>
  <c r="I103" i="30"/>
  <c r="I79" i="30"/>
  <c r="K31" i="30"/>
  <c r="K95" i="30"/>
  <c r="L11" i="30"/>
  <c r="U11" i="30" s="1"/>
  <c r="L47" i="30"/>
  <c r="Q47" i="30" s="1"/>
  <c r="I67" i="30"/>
  <c r="L123" i="30"/>
  <c r="Q123" i="30" s="1"/>
  <c r="U96" i="30"/>
  <c r="U90" i="30"/>
  <c r="U77" i="30"/>
  <c r="U70" i="30"/>
  <c r="U66" i="30"/>
  <c r="I15" i="30"/>
  <c r="U41" i="30"/>
  <c r="U37" i="30"/>
  <c r="I31" i="30"/>
  <c r="U28" i="30"/>
  <c r="I95" i="30"/>
  <c r="K11" i="30"/>
  <c r="U8" i="30"/>
  <c r="L119" i="30"/>
  <c r="U119" i="30" s="1"/>
  <c r="L35" i="30"/>
  <c r="Q35" i="30" s="1"/>
  <c r="I87" i="30"/>
  <c r="L19" i="30"/>
  <c r="Q19" i="30" s="1"/>
  <c r="L71" i="30"/>
  <c r="U71" i="30" s="1"/>
  <c r="I83" i="30"/>
  <c r="N132" i="30"/>
  <c r="Q43" i="30"/>
  <c r="Z51" i="30"/>
  <c r="U127" i="30"/>
  <c r="I119" i="30"/>
  <c r="I111" i="30"/>
  <c r="K107" i="30"/>
  <c r="K19" i="30"/>
  <c r="L27" i="30"/>
  <c r="U27" i="30" s="1"/>
  <c r="L15" i="30"/>
  <c r="Q15" i="30" s="1"/>
  <c r="I71" i="30"/>
  <c r="L79" i="30"/>
  <c r="Q79" i="30" s="1"/>
  <c r="U32" i="30"/>
  <c r="K99" i="30"/>
  <c r="U26" i="30"/>
  <c r="L91" i="30"/>
  <c r="U91" i="30" s="1"/>
  <c r="U13" i="30"/>
  <c r="Z59" i="30"/>
  <c r="U10" i="30"/>
  <c r="U7" i="30"/>
  <c r="T63" i="30"/>
  <c r="T123" i="30"/>
  <c r="T111" i="30"/>
  <c r="T19" i="30"/>
  <c r="T43" i="30"/>
  <c r="T79" i="30"/>
  <c r="T95" i="30"/>
  <c r="T7" i="30"/>
  <c r="U129" i="30"/>
  <c r="U126" i="30"/>
  <c r="T47" i="30"/>
  <c r="U116" i="30"/>
  <c r="U113" i="30"/>
  <c r="U110" i="30"/>
  <c r="T127" i="30"/>
  <c r="U100" i="30"/>
  <c r="U97" i="30"/>
  <c r="U94" i="30"/>
  <c r="T35" i="30"/>
  <c r="U84" i="30"/>
  <c r="U81" i="30"/>
  <c r="U78" i="30"/>
  <c r="T55" i="30"/>
  <c r="U68" i="30"/>
  <c r="U65" i="30"/>
  <c r="U62" i="30"/>
  <c r="T15" i="30"/>
  <c r="U52" i="30"/>
  <c r="U49" i="30"/>
  <c r="U46" i="30"/>
  <c r="T23" i="30"/>
  <c r="U36" i="30"/>
  <c r="U33" i="30"/>
  <c r="U30" i="30"/>
  <c r="T83" i="30"/>
  <c r="U20" i="30"/>
  <c r="U17" i="30"/>
  <c r="U14" i="30"/>
  <c r="T75" i="30"/>
  <c r="T51" i="30"/>
  <c r="T67" i="30"/>
  <c r="Z127" i="30"/>
  <c r="T115" i="30"/>
  <c r="Z35" i="30"/>
  <c r="T87" i="30"/>
  <c r="Z55" i="30"/>
  <c r="T39" i="30"/>
  <c r="Z15" i="30"/>
  <c r="T71" i="30"/>
  <c r="Z23" i="30"/>
  <c r="T99" i="30"/>
  <c r="Z83" i="30"/>
  <c r="T91" i="30"/>
  <c r="Z75" i="30"/>
  <c r="Q266" i="30"/>
  <c r="K187" i="30"/>
  <c r="T187" i="30"/>
  <c r="I187" i="30"/>
  <c r="T183" i="30"/>
  <c r="K183" i="30"/>
  <c r="I183" i="30"/>
  <c r="L199" i="30"/>
  <c r="Q199" i="30" s="1"/>
  <c r="Q264" i="30"/>
  <c r="U265" i="30"/>
  <c r="L187" i="30"/>
  <c r="Q187" i="30" s="1"/>
  <c r="Q260" i="30"/>
  <c r="U261" i="30"/>
  <c r="L183" i="30"/>
  <c r="Q183" i="30" s="1"/>
  <c r="T259" i="30"/>
  <c r="U254" i="30"/>
  <c r="I195" i="30"/>
  <c r="T231" i="30"/>
  <c r="U164" i="30"/>
  <c r="L219" i="30"/>
  <c r="Q219" i="30" s="1"/>
  <c r="I139" i="30"/>
  <c r="K191" i="30"/>
  <c r="L147" i="30"/>
  <c r="U147" i="30" s="1"/>
  <c r="T243" i="30"/>
  <c r="U194" i="30"/>
  <c r="K231" i="30"/>
  <c r="L171" i="30"/>
  <c r="U171" i="30" s="1"/>
  <c r="U141" i="30"/>
  <c r="U209" i="30"/>
  <c r="U176" i="30"/>
  <c r="L239" i="30"/>
  <c r="U239" i="30" s="1"/>
  <c r="T223" i="30"/>
  <c r="L203" i="30"/>
  <c r="Q203" i="30" s="1"/>
  <c r="T155" i="30"/>
  <c r="U222" i="30"/>
  <c r="U6" i="30"/>
  <c r="I227" i="30"/>
  <c r="K151" i="30"/>
  <c r="L263" i="30"/>
  <c r="Q263" i="30" s="1"/>
  <c r="T227" i="30"/>
  <c r="U154" i="30"/>
  <c r="L159" i="30"/>
  <c r="U159" i="30" s="1"/>
  <c r="U228" i="30"/>
  <c r="T199" i="30"/>
  <c r="T203" i="30"/>
  <c r="L207" i="30"/>
  <c r="U207" i="30" s="1"/>
  <c r="T215" i="30"/>
  <c r="I171" i="30"/>
  <c r="U240" i="30"/>
  <c r="T195" i="30"/>
  <c r="L227" i="30"/>
  <c r="U227" i="30" s="1"/>
  <c r="U186" i="30"/>
  <c r="U200" i="30"/>
  <c r="K203" i="30"/>
  <c r="T263" i="30"/>
  <c r="U177" i="30"/>
  <c r="U180" i="30"/>
  <c r="T159" i="30"/>
  <c r="K179" i="30"/>
  <c r="U198" i="30"/>
  <c r="T191" i="30"/>
  <c r="Q226" i="30"/>
  <c r="U241" i="30"/>
  <c r="U170" i="30"/>
  <c r="U173" i="30"/>
  <c r="K215" i="30"/>
  <c r="T151" i="30"/>
  <c r="K223" i="30"/>
  <c r="U234" i="30"/>
  <c r="U237" i="30"/>
  <c r="L259" i="30"/>
  <c r="Q259" i="30" s="1"/>
  <c r="U244" i="30"/>
  <c r="Q249" i="30"/>
  <c r="K195" i="30"/>
  <c r="L155" i="30"/>
  <c r="Q155" i="30" s="1"/>
  <c r="L191" i="30"/>
  <c r="Q191" i="30" s="1"/>
  <c r="L243" i="30"/>
  <c r="U243" i="30" s="1"/>
  <c r="L195" i="30"/>
  <c r="U195" i="30" s="1"/>
  <c r="Q161" i="30"/>
  <c r="U162" i="30"/>
  <c r="U169" i="30"/>
  <c r="U193" i="30"/>
  <c r="Q208" i="30"/>
  <c r="Q225" i="30"/>
  <c r="Q258" i="30"/>
  <c r="Q146" i="30"/>
  <c r="Q201" i="30"/>
  <c r="K247" i="30"/>
  <c r="K199" i="30"/>
  <c r="Q257" i="30"/>
  <c r="L231" i="30"/>
  <c r="U231" i="30" s="1"/>
  <c r="T219" i="30"/>
  <c r="L223" i="30"/>
  <c r="U223" i="30" s="1"/>
  <c r="K171" i="30"/>
  <c r="T147" i="30"/>
  <c r="T239" i="30"/>
  <c r="I191" i="30"/>
  <c r="I203" i="30"/>
  <c r="U145" i="30"/>
  <c r="I207" i="30"/>
  <c r="U230" i="30"/>
  <c r="K263" i="30"/>
  <c r="I259" i="30"/>
  <c r="U236" i="30"/>
  <c r="I255" i="30"/>
  <c r="K255" i="30"/>
  <c r="T255" i="30"/>
  <c r="I251" i="30"/>
  <c r="K251" i="30"/>
  <c r="Q233" i="30"/>
  <c r="T171" i="30"/>
  <c r="Q224" i="30"/>
  <c r="I223" i="30"/>
  <c r="U212" i="30"/>
  <c r="K159" i="30"/>
  <c r="I155" i="30"/>
  <c r="K155" i="30"/>
  <c r="T163" i="30"/>
  <c r="K163" i="30"/>
  <c r="U205" i="30"/>
  <c r="I163" i="30"/>
  <c r="K175" i="30"/>
  <c r="I175" i="30"/>
  <c r="U202" i="30"/>
  <c r="U196" i="30"/>
  <c r="L151" i="30"/>
  <c r="Q151" i="30" s="1"/>
  <c r="I151" i="30"/>
  <c r="T139" i="30"/>
  <c r="U190" i="30"/>
  <c r="Q239" i="30"/>
  <c r="K207" i="30"/>
  <c r="I159" i="30"/>
  <c r="L215" i="30"/>
  <c r="Q215" i="30" s="1"/>
  <c r="T167" i="30"/>
  <c r="I167" i="30"/>
  <c r="K167" i="30"/>
  <c r="U168" i="30"/>
  <c r="I235" i="30"/>
  <c r="K235" i="30"/>
  <c r="U166" i="30"/>
  <c r="U148" i="30"/>
  <c r="T143" i="30"/>
  <c r="U144" i="30"/>
  <c r="K147" i="30"/>
  <c r="K227" i="30"/>
  <c r="I211" i="30"/>
  <c r="K211" i="30"/>
  <c r="L143" i="30"/>
  <c r="Q143" i="30" s="1"/>
  <c r="K143" i="30"/>
  <c r="L3" i="30"/>
  <c r="T3" i="30"/>
  <c r="U5" i="30"/>
  <c r="Q16" i="14"/>
  <c r="Q15" i="14"/>
  <c r="U28" i="14"/>
  <c r="Q30" i="14"/>
  <c r="Q538" i="14"/>
  <c r="Q536" i="14"/>
  <c r="Q535" i="14"/>
  <c r="Q72" i="14"/>
  <c r="Q74" i="14"/>
  <c r="U540" i="14"/>
  <c r="Q542" i="14"/>
  <c r="Q123" i="14"/>
  <c r="U124" i="14"/>
  <c r="Q126" i="14"/>
  <c r="Q132" i="14"/>
  <c r="Q134" i="14"/>
  <c r="U128" i="14"/>
  <c r="Q127" i="14"/>
  <c r="Q24" i="14"/>
  <c r="Q26" i="14"/>
  <c r="Q203" i="14"/>
  <c r="Q206" i="14"/>
  <c r="Q952" i="14"/>
  <c r="Q954" i="14"/>
  <c r="T935" i="14"/>
  <c r="U297" i="14"/>
  <c r="Q94" i="14"/>
  <c r="Q92" i="14"/>
  <c r="Q91" i="14"/>
  <c r="U620" i="14"/>
  <c r="Q622" i="14"/>
  <c r="Q619" i="14"/>
  <c r="Q296" i="14"/>
  <c r="Q295" i="14"/>
  <c r="Q298" i="14"/>
  <c r="Q40" i="14"/>
  <c r="Q39" i="14"/>
  <c r="U156" i="14"/>
  <c r="Q158" i="14"/>
  <c r="Q16" i="13"/>
  <c r="Q15" i="13"/>
  <c r="U29" i="13"/>
  <c r="Q28" i="13"/>
  <c r="Q27" i="13"/>
  <c r="Q30" i="13"/>
  <c r="U537" i="13"/>
  <c r="Q535" i="13"/>
  <c r="Q538" i="13"/>
  <c r="Q536" i="13"/>
  <c r="U72" i="13"/>
  <c r="Q71" i="13"/>
  <c r="Q74" i="13"/>
  <c r="Q541" i="13"/>
  <c r="U540" i="13"/>
  <c r="Q539" i="13"/>
  <c r="Q542" i="13"/>
  <c r="U125" i="13"/>
  <c r="Q126" i="13"/>
  <c r="U124" i="13"/>
  <c r="Q123" i="13"/>
  <c r="L152" i="27"/>
  <c r="Q152" i="27" s="1"/>
  <c r="L160" i="27"/>
  <c r="Q160" i="27" s="1"/>
  <c r="Q199" i="27"/>
  <c r="U26" i="27"/>
  <c r="Q114" i="27"/>
  <c r="Q58" i="27"/>
  <c r="Q113" i="27"/>
  <c r="U183" i="27"/>
  <c r="Q25" i="27"/>
  <c r="U42" i="27"/>
  <c r="Q24" i="27"/>
  <c r="Q125" i="27"/>
  <c r="Q117" i="27"/>
  <c r="L128" i="27"/>
  <c r="Q128" i="27" s="1"/>
  <c r="L144" i="27"/>
  <c r="U144" i="27" s="1"/>
  <c r="U84" i="27"/>
  <c r="U76" i="27"/>
  <c r="Q118" i="27"/>
  <c r="U202" i="27"/>
  <c r="U194" i="27"/>
  <c r="Q101" i="27"/>
  <c r="T168" i="27"/>
  <c r="Q90" i="27"/>
  <c r="Q18" i="27"/>
  <c r="U182" i="27"/>
  <c r="U10" i="27"/>
  <c r="T95" i="27"/>
  <c r="T164" i="27"/>
  <c r="T176" i="27"/>
  <c r="Q100" i="27"/>
  <c r="Q20" i="27"/>
  <c r="Q50" i="27"/>
  <c r="U88" i="27"/>
  <c r="U49" i="27"/>
  <c r="U211" i="27"/>
  <c r="Q89" i="27"/>
  <c r="Q9" i="27"/>
  <c r="U41" i="27"/>
  <c r="Q29" i="27"/>
  <c r="Q8" i="27"/>
  <c r="U64" i="27"/>
  <c r="Q171" i="27"/>
  <c r="L208" i="27"/>
  <c r="Q208" i="27" s="1"/>
  <c r="Q80" i="27"/>
  <c r="U85" i="27"/>
  <c r="Q170" i="27"/>
  <c r="U191" i="27"/>
  <c r="Q57" i="27"/>
  <c r="U57" i="27"/>
  <c r="Q38" i="27"/>
  <c r="U38" i="27"/>
  <c r="U56" i="27"/>
  <c r="Q56" i="27"/>
  <c r="T188" i="27"/>
  <c r="L188" i="27"/>
  <c r="Q188" i="27" s="1"/>
  <c r="T196" i="27"/>
  <c r="L196" i="27"/>
  <c r="Q196" i="27" s="1"/>
  <c r="T180" i="27"/>
  <c r="L180" i="27"/>
  <c r="Q180" i="27" s="1"/>
  <c r="U4" i="27"/>
  <c r="Q4" i="27"/>
  <c r="T140" i="27"/>
  <c r="L140" i="27"/>
  <c r="Q140" i="27" s="1"/>
  <c r="T192" i="27"/>
  <c r="L192" i="27"/>
  <c r="U192" i="27" s="1"/>
  <c r="Q102" i="27"/>
  <c r="U102" i="27"/>
  <c r="Q167" i="27"/>
  <c r="U167" i="27"/>
  <c r="U150" i="27"/>
  <c r="Q150" i="27"/>
  <c r="T208" i="27"/>
  <c r="U30" i="27"/>
  <c r="Q30" i="27"/>
  <c r="Q141" i="27"/>
  <c r="U141" i="27"/>
  <c r="U209" i="27"/>
  <c r="Q209" i="27"/>
  <c r="Q65" i="27"/>
  <c r="U65" i="27"/>
  <c r="U210" i="27"/>
  <c r="Q210" i="27"/>
  <c r="U149" i="27"/>
  <c r="Q149" i="27"/>
  <c r="Q201" i="27"/>
  <c r="U159" i="27"/>
  <c r="Q159" i="27"/>
  <c r="Q48" i="27"/>
  <c r="U48" i="27"/>
  <c r="Q54" i="27"/>
  <c r="U54" i="27"/>
  <c r="T184" i="27"/>
  <c r="L184" i="27"/>
  <c r="U184" i="27" s="1"/>
  <c r="T200" i="27"/>
  <c r="L200" i="27"/>
  <c r="U200" i="27" s="1"/>
  <c r="T172" i="27"/>
  <c r="L172" i="27"/>
  <c r="Q172" i="27" s="1"/>
  <c r="Q133" i="27"/>
  <c r="U133" i="27"/>
  <c r="U142" i="27"/>
  <c r="Q142" i="27"/>
  <c r="U17" i="27"/>
  <c r="Q193" i="27"/>
  <c r="U151" i="27"/>
  <c r="Q73" i="27"/>
  <c r="U134" i="27"/>
  <c r="Q33" i="27"/>
  <c r="U33" i="27"/>
  <c r="Q181" i="27"/>
  <c r="Q173" i="27"/>
  <c r="U173" i="27"/>
  <c r="T136" i="27"/>
  <c r="L136" i="27"/>
  <c r="U136" i="27" s="1"/>
  <c r="T132" i="27"/>
  <c r="L132" i="27"/>
  <c r="U132" i="27" s="1"/>
  <c r="U16" i="27"/>
  <c r="Q32" i="27"/>
  <c r="U32" i="27"/>
  <c r="T156" i="27"/>
  <c r="T124" i="27"/>
  <c r="T152" i="27"/>
  <c r="Q62" i="27"/>
  <c r="Q127" i="27"/>
  <c r="U86" i="27"/>
  <c r="Q86" i="27"/>
  <c r="U40" i="27"/>
  <c r="Q40" i="27"/>
  <c r="U166" i="27"/>
  <c r="Q166" i="27"/>
  <c r="L164" i="27"/>
  <c r="Q164" i="27" s="1"/>
  <c r="T128" i="27"/>
  <c r="T160" i="27"/>
  <c r="T144" i="27"/>
  <c r="T116" i="27"/>
  <c r="T99" i="27"/>
  <c r="T120" i="27"/>
  <c r="T148" i="27"/>
  <c r="K160" i="27"/>
  <c r="T204" i="27"/>
  <c r="U93" i="27"/>
  <c r="U12" i="27"/>
  <c r="L99" i="27"/>
  <c r="Q99" i="27" s="1"/>
  <c r="L116" i="27"/>
  <c r="Q116" i="27" s="1"/>
  <c r="L204" i="27"/>
  <c r="U204" i="27" s="1"/>
  <c r="L148" i="27"/>
  <c r="Q148" i="27" s="1"/>
  <c r="L120" i="27"/>
  <c r="Q120" i="27" s="1"/>
  <c r="U133" i="13"/>
  <c r="U132" i="13"/>
  <c r="Q131" i="13"/>
  <c r="Q134" i="13"/>
  <c r="T923" i="14"/>
  <c r="U128" i="13"/>
  <c r="Q127" i="13"/>
  <c r="Q130" i="13"/>
  <c r="L951" i="13"/>
  <c r="Q205" i="13"/>
  <c r="Q203" i="13"/>
  <c r="Q204" i="13"/>
  <c r="Q206" i="13"/>
  <c r="U953" i="13"/>
  <c r="K951" i="13"/>
  <c r="T951" i="13"/>
  <c r="Q952" i="13"/>
  <c r="Q954" i="13"/>
  <c r="U93" i="13"/>
  <c r="Q94" i="13"/>
  <c r="Q92" i="13"/>
  <c r="Q91" i="13"/>
  <c r="Q621" i="13"/>
  <c r="Q620" i="13"/>
  <c r="Q619" i="13"/>
  <c r="Q622" i="13"/>
  <c r="Q297" i="13"/>
  <c r="Q296" i="13"/>
  <c r="Q295" i="13"/>
  <c r="Q41" i="13"/>
  <c r="Q40" i="13"/>
  <c r="Q39" i="13"/>
  <c r="Q42" i="13"/>
  <c r="Q157" i="13"/>
  <c r="Q155" i="13"/>
  <c r="U156" i="13"/>
  <c r="Q158" i="13"/>
  <c r="L939" i="13"/>
  <c r="Q939" i="13" s="1"/>
  <c r="Q158" i="27"/>
  <c r="U197" i="27"/>
  <c r="Q189" i="27"/>
  <c r="Q169" i="27"/>
  <c r="Q129" i="27"/>
  <c r="U153" i="27"/>
  <c r="Q185" i="27"/>
  <c r="Q121" i="27"/>
  <c r="U198" i="27"/>
  <c r="U138" i="27"/>
  <c r="U179" i="27"/>
  <c r="Q207" i="27"/>
  <c r="Q163" i="27"/>
  <c r="U137" i="27"/>
  <c r="Q161" i="27"/>
  <c r="U131" i="27"/>
  <c r="U206" i="27"/>
  <c r="U190" i="27"/>
  <c r="U178" i="27"/>
  <c r="U162" i="27"/>
  <c r="U146" i="27"/>
  <c r="U130" i="27"/>
  <c r="Q205" i="27"/>
  <c r="Q187" i="27"/>
  <c r="Q177" i="27"/>
  <c r="Q155" i="27"/>
  <c r="Q145" i="27"/>
  <c r="Q123" i="27"/>
  <c r="Q203" i="27"/>
  <c r="Q186" i="27"/>
  <c r="Q175" i="27"/>
  <c r="Q154" i="27"/>
  <c r="Q143" i="27"/>
  <c r="Q122" i="27"/>
  <c r="U97" i="27"/>
  <c r="U81" i="27"/>
  <c r="U69" i="27"/>
  <c r="U53" i="27"/>
  <c r="U37" i="27"/>
  <c r="U21" i="27"/>
  <c r="Q96" i="27"/>
  <c r="Q78" i="27"/>
  <c r="Q68" i="27"/>
  <c r="Q46" i="27"/>
  <c r="Q36" i="27"/>
  <c r="Q14" i="27"/>
  <c r="Q94" i="27"/>
  <c r="Q77" i="27"/>
  <c r="Q66" i="27"/>
  <c r="Q45" i="27"/>
  <c r="Q34" i="27"/>
  <c r="Q13" i="27"/>
  <c r="K947" i="14"/>
  <c r="T947" i="14"/>
  <c r="Q950" i="14"/>
  <c r="L947" i="14"/>
  <c r="Q947" i="14" s="1"/>
  <c r="Q948" i="14"/>
  <c r="T647" i="14"/>
  <c r="Q716" i="14"/>
  <c r="L923" i="14"/>
  <c r="U923" i="14" s="1"/>
  <c r="U829" i="14"/>
  <c r="U933" i="14"/>
  <c r="U941" i="14"/>
  <c r="U937" i="14"/>
  <c r="K931" i="14"/>
  <c r="U468" i="14"/>
  <c r="Q715" i="14"/>
  <c r="T919" i="14"/>
  <c r="U718" i="14"/>
  <c r="U929" i="14"/>
  <c r="U833" i="14"/>
  <c r="Q625" i="14"/>
  <c r="K923" i="14"/>
  <c r="T931" i="14"/>
  <c r="K935" i="14"/>
  <c r="Q717" i="14"/>
  <c r="K939" i="14"/>
  <c r="T927" i="14"/>
  <c r="U925" i="14"/>
  <c r="K647" i="14"/>
  <c r="L915" i="14"/>
  <c r="U915" i="14" s="1"/>
  <c r="K927" i="14"/>
  <c r="U649" i="14"/>
  <c r="T939" i="14"/>
  <c r="U940" i="14"/>
  <c r="Q942" i="14"/>
  <c r="L939" i="14"/>
  <c r="Q939" i="14" s="1"/>
  <c r="Q470" i="14"/>
  <c r="U469" i="14"/>
  <c r="Q467" i="14"/>
  <c r="U936" i="14"/>
  <c r="Q938" i="14"/>
  <c r="L935" i="14"/>
  <c r="U935" i="14" s="1"/>
  <c r="Q623" i="14"/>
  <c r="U624" i="14"/>
  <c r="Q626" i="14"/>
  <c r="Q934" i="14"/>
  <c r="Q932" i="14"/>
  <c r="L931" i="14"/>
  <c r="U931" i="14" s="1"/>
  <c r="Q832" i="14"/>
  <c r="Q834" i="14"/>
  <c r="Q831" i="14"/>
  <c r="Q648" i="14"/>
  <c r="Q650" i="14"/>
  <c r="L647" i="14"/>
  <c r="U647" i="14" s="1"/>
  <c r="U928" i="14"/>
  <c r="Q930" i="14"/>
  <c r="L927" i="14"/>
  <c r="Q927" i="14" s="1"/>
  <c r="Q828" i="14"/>
  <c r="Q827" i="14"/>
  <c r="Q830" i="14"/>
  <c r="Q924" i="14"/>
  <c r="Q926" i="14"/>
  <c r="U921" i="14"/>
  <c r="T911" i="14"/>
  <c r="U917" i="14"/>
  <c r="U21" i="14"/>
  <c r="U913" i="14"/>
  <c r="T915" i="14"/>
  <c r="K915" i="14"/>
  <c r="Q601" i="14"/>
  <c r="K911" i="14"/>
  <c r="K919" i="14"/>
  <c r="U505" i="14"/>
  <c r="Q920" i="14"/>
  <c r="L919" i="14"/>
  <c r="Q919" i="14" s="1"/>
  <c r="Q922" i="14"/>
  <c r="Q503" i="14"/>
  <c r="Q506" i="14"/>
  <c r="Q504" i="14"/>
  <c r="U916" i="14"/>
  <c r="Q918" i="14"/>
  <c r="Q600" i="14"/>
  <c r="Q602" i="14"/>
  <c r="Q599" i="14"/>
  <c r="Q20" i="14"/>
  <c r="Q19" i="14"/>
  <c r="Q22" i="14"/>
  <c r="U912" i="14"/>
  <c r="Q914" i="14"/>
  <c r="L911" i="14"/>
  <c r="U911" i="14" s="1"/>
  <c r="Z67" i="31"/>
  <c r="T899" i="14"/>
  <c r="U289" i="14"/>
  <c r="T887" i="14"/>
  <c r="T891" i="14"/>
  <c r="T895" i="14"/>
  <c r="U53" i="14"/>
  <c r="U9" i="14"/>
  <c r="U105" i="14"/>
  <c r="AA1073" i="14" a="1"/>
  <c r="AA1073" i="14" s="1"/>
  <c r="Q699" i="14"/>
  <c r="Q315" i="14"/>
  <c r="Y1073" i="14" a="1"/>
  <c r="Y1073" i="14" s="1"/>
  <c r="U108" i="14"/>
  <c r="Q701" i="14"/>
  <c r="U277" i="14"/>
  <c r="Q851" i="14"/>
  <c r="Q403" i="14"/>
  <c r="Q23" i="14"/>
  <c r="U902" i="14"/>
  <c r="Q262" i="14"/>
  <c r="H1073" i="14" a="1"/>
  <c r="H1073" i="14" s="1"/>
  <c r="Z1073" i="14" a="1"/>
  <c r="Z1073" i="14" s="1"/>
  <c r="U61" i="14"/>
  <c r="Q118" i="14"/>
  <c r="Q233" i="14"/>
  <c r="Q854" i="14"/>
  <c r="U113" i="14"/>
  <c r="Q435" i="14"/>
  <c r="U197" i="14"/>
  <c r="Q54" i="14"/>
  <c r="K891" i="14"/>
  <c r="U261" i="14"/>
  <c r="U117" i="14"/>
  <c r="U525" i="14"/>
  <c r="T903" i="14"/>
  <c r="Q287" i="14"/>
  <c r="U62" i="14"/>
  <c r="Q62" i="14"/>
  <c r="Q318" i="14"/>
  <c r="Q906" i="14"/>
  <c r="X1073" i="14" a="1"/>
  <c r="X1073" i="14" s="1"/>
  <c r="Q59" i="14"/>
  <c r="Q809" i="14"/>
  <c r="U809" i="14"/>
  <c r="Q807" i="14"/>
  <c r="S1073" i="14" a="1"/>
  <c r="S1073" i="14" s="1"/>
  <c r="Q109" i="14"/>
  <c r="U109" i="14"/>
  <c r="U5" i="14"/>
  <c r="Q51" i="14"/>
  <c r="Q523" i="14"/>
  <c r="K887" i="14"/>
  <c r="Q234" i="14"/>
  <c r="Q810" i="14"/>
  <c r="U838" i="14"/>
  <c r="Q290" i="14"/>
  <c r="Q275" i="14"/>
  <c r="Q526" i="14"/>
  <c r="Q455" i="14"/>
  <c r="Q107" i="14"/>
  <c r="L895" i="14"/>
  <c r="U895" i="14" s="1"/>
  <c r="U901" i="14"/>
  <c r="U897" i="14"/>
  <c r="U893" i="14"/>
  <c r="U889" i="14"/>
  <c r="U869" i="14"/>
  <c r="U905" i="14"/>
  <c r="Q278" i="14"/>
  <c r="L903" i="14"/>
  <c r="Q903" i="14" s="1"/>
  <c r="Q115" i="14"/>
  <c r="Q867" i="14"/>
  <c r="Q835" i="14"/>
  <c r="Q231" i="14"/>
  <c r="Q103" i="14"/>
  <c r="K899" i="14"/>
  <c r="U837" i="14"/>
  <c r="K903" i="14"/>
  <c r="Q195" i="14"/>
  <c r="Q259" i="14"/>
  <c r="U896" i="14"/>
  <c r="U457" i="14"/>
  <c r="U437" i="14"/>
  <c r="U405" i="14"/>
  <c r="U317" i="14"/>
  <c r="Q111" i="14"/>
  <c r="Q110" i="14"/>
  <c r="Q3" i="14"/>
  <c r="U6" i="14"/>
  <c r="K947" i="13"/>
  <c r="U949" i="13"/>
  <c r="T947" i="13"/>
  <c r="L947" i="13"/>
  <c r="U947" i="13" s="1"/>
  <c r="Q948" i="13"/>
  <c r="Q950" i="13"/>
  <c r="L935" i="13"/>
  <c r="U935" i="13" s="1"/>
  <c r="U941" i="13"/>
  <c r="K939" i="13"/>
  <c r="T939" i="13"/>
  <c r="Q942" i="13"/>
  <c r="U940" i="13"/>
  <c r="U469" i="13"/>
  <c r="U468" i="13"/>
  <c r="Q470" i="13"/>
  <c r="Q467" i="13"/>
  <c r="U937" i="13"/>
  <c r="K935" i="13"/>
  <c r="T935" i="13"/>
  <c r="U936" i="13"/>
  <c r="Q938" i="13"/>
  <c r="U625" i="13"/>
  <c r="Q623" i="13"/>
  <c r="Q626" i="13"/>
  <c r="Q624" i="13"/>
  <c r="U933" i="13"/>
  <c r="K931" i="13"/>
  <c r="T931" i="13"/>
  <c r="L931" i="13"/>
  <c r="Q931" i="13" s="1"/>
  <c r="Q934" i="13"/>
  <c r="R112" i="31"/>
  <c r="L647" i="13"/>
  <c r="U647" i="13" s="1"/>
  <c r="Q831" i="13"/>
  <c r="U832" i="13"/>
  <c r="U833" i="13"/>
  <c r="Q834" i="13"/>
  <c r="T919" i="13"/>
  <c r="U649" i="13"/>
  <c r="U648" i="13"/>
  <c r="Q647" i="13"/>
  <c r="Q650" i="13"/>
  <c r="U929" i="13"/>
  <c r="Q717" i="13"/>
  <c r="K927" i="13"/>
  <c r="T927" i="13"/>
  <c r="L927" i="13"/>
  <c r="Q927" i="13" s="1"/>
  <c r="Q928" i="13"/>
  <c r="Q930" i="13"/>
  <c r="U27" i="31"/>
  <c r="V112" i="31"/>
  <c r="T27" i="31"/>
  <c r="N112" i="31"/>
  <c r="U112" i="31" s="1"/>
  <c r="M112" i="31"/>
  <c r="Q715" i="13"/>
  <c r="U716" i="13"/>
  <c r="Q718" i="13"/>
  <c r="U829" i="13"/>
  <c r="U925" i="13"/>
  <c r="T923" i="13"/>
  <c r="U924" i="13"/>
  <c r="K923" i="13"/>
  <c r="L923" i="13"/>
  <c r="U923" i="13" s="1"/>
  <c r="Q926" i="13"/>
  <c r="Q828" i="13"/>
  <c r="Q830" i="13"/>
  <c r="Q827" i="13"/>
  <c r="K919" i="13"/>
  <c r="U921" i="13"/>
  <c r="L919" i="13"/>
  <c r="U919" i="13" s="1"/>
  <c r="Q920" i="13"/>
  <c r="Q922" i="13"/>
  <c r="U505" i="13"/>
  <c r="Q506" i="13"/>
  <c r="Q503" i="13"/>
  <c r="K915" i="13"/>
  <c r="T915" i="13"/>
  <c r="U917" i="13"/>
  <c r="L915" i="13"/>
  <c r="U915" i="13" s="1"/>
  <c r="Q918" i="13"/>
  <c r="Q916" i="13"/>
  <c r="T911" i="13"/>
  <c r="U601" i="13"/>
  <c r="K911" i="13"/>
  <c r="Q600" i="13"/>
  <c r="Q599" i="13"/>
  <c r="Q602" i="13"/>
  <c r="U913" i="13"/>
  <c r="Q914" i="13"/>
  <c r="Q912" i="13"/>
  <c r="L911" i="13"/>
  <c r="U911" i="13" s="1"/>
  <c r="U20" i="13"/>
  <c r="Q19" i="13"/>
  <c r="Q22" i="13"/>
  <c r="Q109" i="13"/>
  <c r="Q110" i="13"/>
  <c r="Q108" i="13"/>
  <c r="H112" i="31"/>
  <c r="Z55" i="31"/>
  <c r="Z31" i="31"/>
  <c r="Z75" i="31"/>
  <c r="Z63" i="31"/>
  <c r="Z15" i="31"/>
  <c r="U101" i="31"/>
  <c r="Q78" i="31"/>
  <c r="Q8" i="31"/>
  <c r="U108" i="31"/>
  <c r="Q102" i="31"/>
  <c r="U100" i="31"/>
  <c r="Q52" i="31"/>
  <c r="Q48" i="31"/>
  <c r="U73" i="31"/>
  <c r="U9" i="31"/>
  <c r="M228" i="31"/>
  <c r="X228" i="31"/>
  <c r="Q88" i="31"/>
  <c r="Q28" i="31"/>
  <c r="N228" i="31"/>
  <c r="Y228" i="31"/>
  <c r="U37" i="31"/>
  <c r="Q16" i="31"/>
  <c r="Q172" i="31"/>
  <c r="G228" i="31"/>
  <c r="H228" i="31"/>
  <c r="O228" i="31"/>
  <c r="Z228" i="31"/>
  <c r="P228" i="31"/>
  <c r="AA228" i="31"/>
  <c r="I63" i="31"/>
  <c r="U145" i="31"/>
  <c r="R228" i="31"/>
  <c r="Q165" i="31"/>
  <c r="S228" i="31"/>
  <c r="V228" i="31"/>
  <c r="J228" i="31"/>
  <c r="W228" i="31"/>
  <c r="Q136" i="31"/>
  <c r="T99" i="31"/>
  <c r="I59" i="31"/>
  <c r="Q225" i="31"/>
  <c r="U226" i="31"/>
  <c r="K123" i="31"/>
  <c r="U65" i="31"/>
  <c r="L147" i="31"/>
  <c r="Q147" i="31" s="1"/>
  <c r="I123" i="31"/>
  <c r="Q96" i="31"/>
  <c r="Q57" i="31"/>
  <c r="K131" i="31"/>
  <c r="U68" i="31"/>
  <c r="U85" i="31"/>
  <c r="L75" i="31"/>
  <c r="U75" i="31" s="1"/>
  <c r="U56" i="31"/>
  <c r="K147" i="31"/>
  <c r="Q209" i="31"/>
  <c r="Q189" i="31"/>
  <c r="Q36" i="31"/>
  <c r="U169" i="31"/>
  <c r="Q210" i="31"/>
  <c r="T127" i="31"/>
  <c r="Q150" i="31"/>
  <c r="U148" i="31"/>
  <c r="K171" i="31"/>
  <c r="Q61" i="31"/>
  <c r="L67" i="31"/>
  <c r="U67" i="31" s="1"/>
  <c r="K191" i="31"/>
  <c r="U137" i="31"/>
  <c r="U154" i="31"/>
  <c r="I191" i="31"/>
  <c r="I187" i="31"/>
  <c r="U110" i="31"/>
  <c r="U72" i="31"/>
  <c r="I55" i="31"/>
  <c r="K75" i="31"/>
  <c r="Q18" i="31"/>
  <c r="U222" i="31"/>
  <c r="Q168" i="31"/>
  <c r="Q157" i="31"/>
  <c r="T159" i="31"/>
  <c r="U138" i="31"/>
  <c r="I147" i="31"/>
  <c r="Q141" i="31"/>
  <c r="T191" i="31"/>
  <c r="T11" i="31"/>
  <c r="U33" i="31"/>
  <c r="L71" i="31"/>
  <c r="U71" i="31" s="1"/>
  <c r="L155" i="31"/>
  <c r="Q155" i="31" s="1"/>
  <c r="Q94" i="31"/>
  <c r="Q54" i="31"/>
  <c r="U44" i="31"/>
  <c r="Q25" i="31"/>
  <c r="Q214" i="31"/>
  <c r="U176" i="31"/>
  <c r="U173" i="31"/>
  <c r="U152" i="31"/>
  <c r="L187" i="31"/>
  <c r="Q187" i="31" s="1"/>
  <c r="L123" i="31"/>
  <c r="Q123" i="31" s="1"/>
  <c r="Q125" i="31"/>
  <c r="K103" i="31"/>
  <c r="U84" i="31"/>
  <c r="U66" i="31"/>
  <c r="L7" i="31"/>
  <c r="U7" i="31" s="1"/>
  <c r="L211" i="31"/>
  <c r="U211" i="31" s="1"/>
  <c r="U34" i="31"/>
  <c r="U218" i="31"/>
  <c r="U204" i="31"/>
  <c r="U198" i="31"/>
  <c r="U161" i="31"/>
  <c r="T63" i="31"/>
  <c r="U104" i="31"/>
  <c r="K15" i="31"/>
  <c r="Q190" i="31"/>
  <c r="U180" i="31"/>
  <c r="U177" i="31"/>
  <c r="K151" i="31"/>
  <c r="U144" i="31"/>
  <c r="Q126" i="31"/>
  <c r="I67" i="31"/>
  <c r="Q185" i="31"/>
  <c r="I151" i="31"/>
  <c r="K223" i="31"/>
  <c r="I223" i="31"/>
  <c r="L107" i="31"/>
  <c r="Q107" i="31" s="1"/>
  <c r="I107" i="31"/>
  <c r="K107" i="31"/>
  <c r="T47" i="31"/>
  <c r="I75" i="31"/>
  <c r="L163" i="31"/>
  <c r="U163" i="31" s="1"/>
  <c r="U201" i="31"/>
  <c r="I207" i="31"/>
  <c r="Q194" i="31"/>
  <c r="Q134" i="31"/>
  <c r="Q130" i="31"/>
  <c r="L103" i="31"/>
  <c r="U103" i="31" s="1"/>
  <c r="U70" i="31"/>
  <c r="K19" i="31"/>
  <c r="Q224" i="31"/>
  <c r="Q217" i="31"/>
  <c r="I143" i="31"/>
  <c r="T171" i="31"/>
  <c r="K175" i="31"/>
  <c r="L191" i="31"/>
  <c r="Q191" i="31" s="1"/>
  <c r="L183" i="31"/>
  <c r="Q183" i="31" s="1"/>
  <c r="L11" i="31"/>
  <c r="U11" i="31" s="1"/>
  <c r="U76" i="31"/>
  <c r="U50" i="31"/>
  <c r="U186" i="31"/>
  <c r="L171" i="31"/>
  <c r="U171" i="31" s="1"/>
  <c r="U162" i="31"/>
  <c r="Q132" i="31"/>
  <c r="U97" i="31"/>
  <c r="L31" i="31"/>
  <c r="U31" i="31" s="1"/>
  <c r="K59" i="31"/>
  <c r="L35" i="31"/>
  <c r="Q35" i="31" s="1"/>
  <c r="Q221" i="31"/>
  <c r="Q208" i="31"/>
  <c r="U193" i="31"/>
  <c r="U166" i="31"/>
  <c r="U133" i="31"/>
  <c r="U129" i="31"/>
  <c r="L59" i="31"/>
  <c r="Q59" i="31" s="1"/>
  <c r="K179" i="31"/>
  <c r="I127" i="31"/>
  <c r="I159" i="31"/>
  <c r="K183" i="31"/>
  <c r="L87" i="31"/>
  <c r="U87" i="31" s="1"/>
  <c r="L39" i="31"/>
  <c r="Q39" i="31" s="1"/>
  <c r="I35" i="31"/>
  <c r="U216" i="31"/>
  <c r="T215" i="31"/>
  <c r="I171" i="31"/>
  <c r="Q153" i="31"/>
  <c r="U13" i="31"/>
  <c r="T103" i="31"/>
  <c r="I103" i="31"/>
  <c r="I219" i="31"/>
  <c r="K219" i="31"/>
  <c r="I215" i="31"/>
  <c r="L99" i="31"/>
  <c r="U99" i="31" s="1"/>
  <c r="K215" i="31"/>
  <c r="K99" i="31"/>
  <c r="I99" i="31"/>
  <c r="K31" i="31"/>
  <c r="I31" i="31"/>
  <c r="T147" i="31"/>
  <c r="U212" i="31"/>
  <c r="K95" i="31"/>
  <c r="K211" i="31"/>
  <c r="I211" i="31"/>
  <c r="L95" i="31"/>
  <c r="Q95" i="31" s="1"/>
  <c r="I95" i="31"/>
  <c r="L47" i="31"/>
  <c r="U47" i="31" s="1"/>
  <c r="I47" i="31"/>
  <c r="I163" i="31"/>
  <c r="K47" i="31"/>
  <c r="U205" i="31"/>
  <c r="K163" i="31"/>
  <c r="L91" i="31"/>
  <c r="U91" i="31" s="1"/>
  <c r="U202" i="31"/>
  <c r="Q200" i="31"/>
  <c r="L207" i="31"/>
  <c r="Q207" i="31" s="1"/>
  <c r="K207" i="31"/>
  <c r="K91" i="31"/>
  <c r="T91" i="31"/>
  <c r="I91" i="31"/>
  <c r="L63" i="31"/>
  <c r="Q63" i="31" s="1"/>
  <c r="Q196" i="31"/>
  <c r="L179" i="31"/>
  <c r="Q179" i="31" s="1"/>
  <c r="U197" i="31"/>
  <c r="K63" i="31"/>
  <c r="Q192" i="31"/>
  <c r="U77" i="31"/>
  <c r="L51" i="31"/>
  <c r="Q51" i="31" s="1"/>
  <c r="I51" i="31"/>
  <c r="K51" i="31"/>
  <c r="K167" i="31"/>
  <c r="Q128" i="31"/>
  <c r="L23" i="31"/>
  <c r="Q23" i="31" s="1"/>
  <c r="I139" i="31"/>
  <c r="T139" i="31"/>
  <c r="K139" i="31"/>
  <c r="T3" i="31"/>
  <c r="K143" i="31"/>
  <c r="K87" i="31"/>
  <c r="K203" i="31"/>
  <c r="I203" i="31"/>
  <c r="I87" i="31"/>
  <c r="Q184" i="31"/>
  <c r="T203" i="31"/>
  <c r="Q160" i="31"/>
  <c r="Q182" i="31"/>
  <c r="L55" i="31"/>
  <c r="Q55" i="31" s="1"/>
  <c r="K55" i="31"/>
  <c r="Q178" i="31"/>
  <c r="L127" i="31"/>
  <c r="Q127" i="31" s="1"/>
  <c r="I11" i="31"/>
  <c r="K11" i="31"/>
  <c r="K127" i="31"/>
  <c r="I155" i="31"/>
  <c r="K155" i="31"/>
  <c r="K39" i="31"/>
  <c r="I39" i="31"/>
  <c r="I199" i="31"/>
  <c r="T83" i="31"/>
  <c r="L199" i="31"/>
  <c r="Q199" i="31" s="1"/>
  <c r="U170" i="31"/>
  <c r="L83" i="31"/>
  <c r="U83" i="31" s="1"/>
  <c r="K83" i="31"/>
  <c r="I83" i="31"/>
  <c r="K199" i="31"/>
  <c r="L175" i="31"/>
  <c r="U175" i="31" s="1"/>
  <c r="Q164" i="31"/>
  <c r="I175" i="31"/>
  <c r="T79" i="31"/>
  <c r="I79" i="31"/>
  <c r="K79" i="31"/>
  <c r="K195" i="31"/>
  <c r="L79" i="31"/>
  <c r="U79" i="31" s="1"/>
  <c r="I195" i="31"/>
  <c r="K35" i="31"/>
  <c r="U158" i="31"/>
  <c r="U41" i="31"/>
  <c r="T35" i="31"/>
  <c r="I23" i="31"/>
  <c r="K23" i="31"/>
  <c r="Q32" i="31"/>
  <c r="K159" i="31"/>
  <c r="L43" i="31"/>
  <c r="U43" i="31" s="1"/>
  <c r="I43" i="31"/>
  <c r="K43" i="31"/>
  <c r="L159" i="31"/>
  <c r="Q159" i="31" s="1"/>
  <c r="Q146" i="31"/>
  <c r="T43" i="31"/>
  <c r="T71" i="31"/>
  <c r="K71" i="31"/>
  <c r="U140" i="31"/>
  <c r="U24" i="31"/>
  <c r="K187" i="31"/>
  <c r="I71" i="31"/>
  <c r="K3" i="31"/>
  <c r="K7" i="31"/>
  <c r="I7" i="31"/>
  <c r="K67" i="31"/>
  <c r="I19" i="31"/>
  <c r="T19" i="31"/>
  <c r="L19" i="31"/>
  <c r="U19" i="31" s="1"/>
  <c r="I131" i="31"/>
  <c r="I15" i="31"/>
  <c r="L15" i="31"/>
  <c r="T119" i="31"/>
  <c r="Q6" i="31"/>
  <c r="I119" i="31"/>
  <c r="K119" i="31"/>
  <c r="I3" i="31"/>
  <c r="U10" i="28"/>
  <c r="Q10" i="28"/>
  <c r="Z43" i="28"/>
  <c r="U243" i="28"/>
  <c r="Q243" i="28"/>
  <c r="Q18" i="28"/>
  <c r="I11" i="28"/>
  <c r="Q173" i="28"/>
  <c r="Z3" i="28"/>
  <c r="U26" i="28"/>
  <c r="Q26" i="28"/>
  <c r="Q40" i="28"/>
  <c r="Z47" i="28"/>
  <c r="Q81" i="28"/>
  <c r="U102" i="28"/>
  <c r="Q102" i="28"/>
  <c r="T7" i="28"/>
  <c r="L7" i="28"/>
  <c r="Q112" i="28"/>
  <c r="U116" i="28"/>
  <c r="Q116" i="28"/>
  <c r="Q158" i="28"/>
  <c r="U218" i="28"/>
  <c r="Q218" i="28"/>
  <c r="Q34" i="28"/>
  <c r="T11" i="28"/>
  <c r="L11" i="28"/>
  <c r="Q46" i="28"/>
  <c r="U48" i="28"/>
  <c r="Q48" i="28"/>
  <c r="U53" i="28"/>
  <c r="Q90" i="28"/>
  <c r="U186" i="28"/>
  <c r="Q186" i="28"/>
  <c r="L232" i="28"/>
  <c r="U232" i="28" s="1"/>
  <c r="T232" i="28"/>
  <c r="U225" i="28"/>
  <c r="Q225" i="28"/>
  <c r="U257" i="28"/>
  <c r="Q257" i="28"/>
  <c r="Q30" i="28"/>
  <c r="U32" i="28"/>
  <c r="Q32" i="28"/>
  <c r="I127" i="28"/>
  <c r="T200" i="28"/>
  <c r="L200" i="28"/>
  <c r="U200" i="28" s="1"/>
  <c r="Q36" i="28"/>
  <c r="I63" i="28"/>
  <c r="T119" i="28"/>
  <c r="L119" i="28"/>
  <c r="U119" i="28" s="1"/>
  <c r="Q191" i="28"/>
  <c r="Q201" i="28"/>
  <c r="K184" i="28"/>
  <c r="I3" i="28"/>
  <c r="Q5" i="28"/>
  <c r="I19" i="28"/>
  <c r="I47" i="28"/>
  <c r="Q68" i="28"/>
  <c r="Q151" i="28"/>
  <c r="Q155" i="28"/>
  <c r="Q177" i="28"/>
  <c r="U193" i="28"/>
  <c r="Q193" i="28"/>
  <c r="T220" i="28"/>
  <c r="L220" i="28"/>
  <c r="U220" i="28" s="1"/>
  <c r="Q205" i="28"/>
  <c r="U222" i="28"/>
  <c r="Q222" i="28"/>
  <c r="I256" i="28"/>
  <c r="U250" i="28"/>
  <c r="Q250" i="28"/>
  <c r="Q17" i="28"/>
  <c r="Q52" i="28"/>
  <c r="Q56" i="28"/>
  <c r="Q110" i="28"/>
  <c r="Q122" i="28"/>
  <c r="Q166" i="28"/>
  <c r="U195" i="28"/>
  <c r="Q195" i="28"/>
  <c r="I228" i="28"/>
  <c r="Q230" i="28"/>
  <c r="I260" i="28"/>
  <c r="K256" i="28"/>
  <c r="I272" i="28"/>
  <c r="T3" i="28"/>
  <c r="L3" i="28"/>
  <c r="I31" i="28"/>
  <c r="Q21" i="28"/>
  <c r="Q50" i="28"/>
  <c r="T19" i="28"/>
  <c r="L19" i="28"/>
  <c r="U19" i="28" s="1"/>
  <c r="Q62" i="28"/>
  <c r="T47" i="28"/>
  <c r="L47" i="28"/>
  <c r="U47" i="28" s="1"/>
  <c r="Z23" i="28"/>
  <c r="I23" i="28"/>
  <c r="U80" i="28"/>
  <c r="Q80" i="28"/>
  <c r="Q86" i="28"/>
  <c r="U190" i="28"/>
  <c r="Q190" i="28"/>
  <c r="Q4" i="28"/>
  <c r="L55" i="28"/>
  <c r="Q55" i="28" s="1"/>
  <c r="T55" i="28"/>
  <c r="Q33" i="28"/>
  <c r="U45" i="28"/>
  <c r="Q45" i="28"/>
  <c r="U58" i="28"/>
  <c r="Q58" i="28"/>
  <c r="U64" i="28"/>
  <c r="U94" i="28"/>
  <c r="I115" i="28"/>
  <c r="I144" i="28"/>
  <c r="U161" i="28"/>
  <c r="Q161" i="28"/>
  <c r="I192" i="28"/>
  <c r="Q170" i="28"/>
  <c r="U211" i="28"/>
  <c r="Q211" i="28"/>
  <c r="Q215" i="28"/>
  <c r="T204" i="28"/>
  <c r="Q233" i="28"/>
  <c r="U237" i="28"/>
  <c r="Q237" i="28"/>
  <c r="T268" i="28"/>
  <c r="K3" i="28"/>
  <c r="T27" i="28"/>
  <c r="L27" i="28"/>
  <c r="U27" i="28" s="1"/>
  <c r="Q73" i="28"/>
  <c r="I184" i="28"/>
  <c r="U13" i="28"/>
  <c r="Q13" i="28"/>
  <c r="U29" i="28"/>
  <c r="Q29" i="28"/>
  <c r="U42" i="28"/>
  <c r="Q42" i="28"/>
  <c r="Q262" i="28"/>
  <c r="T31" i="28"/>
  <c r="L31" i="28"/>
  <c r="U31" i="28" s="1"/>
  <c r="U16" i="28"/>
  <c r="Q16" i="28"/>
  <c r="Z71" i="28"/>
  <c r="Z63" i="28"/>
  <c r="Z119" i="28"/>
  <c r="Z123" i="28"/>
  <c r="I123" i="28"/>
  <c r="U121" i="28"/>
  <c r="Q121" i="28"/>
  <c r="K144" i="28"/>
  <c r="K172" i="28"/>
  <c r="T244" i="28"/>
  <c r="U187" i="28"/>
  <c r="Q187" i="28"/>
  <c r="L248" i="28"/>
  <c r="U248" i="28" s="1"/>
  <c r="T248" i="28"/>
  <c r="T240" i="28"/>
  <c r="L240" i="28"/>
  <c r="U240" i="28" s="1"/>
  <c r="L39" i="28"/>
  <c r="Q39" i="28" s="1"/>
  <c r="L51" i="28"/>
  <c r="U51" i="28" s="1"/>
  <c r="L83" i="28"/>
  <c r="Q83" i="28" s="1"/>
  <c r="L91" i="28"/>
  <c r="U91" i="28" s="1"/>
  <c r="T91" i="28"/>
  <c r="Z99" i="28"/>
  <c r="I99" i="28"/>
  <c r="T127" i="28"/>
  <c r="L127" i="28"/>
  <c r="I232" i="28"/>
  <c r="K188" i="28"/>
  <c r="Q227" i="28"/>
  <c r="I248" i="28"/>
  <c r="K260" i="28"/>
  <c r="Q254" i="28"/>
  <c r="Q259" i="28"/>
  <c r="I103" i="28"/>
  <c r="I71" i="28"/>
  <c r="I35" i="28"/>
  <c r="Z79" i="28"/>
  <c r="I79" i="28"/>
  <c r="K63" i="28"/>
  <c r="I87" i="28"/>
  <c r="Q92" i="28"/>
  <c r="Q162" i="28"/>
  <c r="Q197" i="28"/>
  <c r="Q219" i="28"/>
  <c r="Q229" i="28"/>
  <c r="T260" i="28"/>
  <c r="Q251" i="28"/>
  <c r="Q261" i="28"/>
  <c r="Q60" i="28"/>
  <c r="Q70" i="28"/>
  <c r="T63" i="28"/>
  <c r="L63" i="28"/>
  <c r="Q63" i="28" s="1"/>
  <c r="Q89" i="28"/>
  <c r="U147" i="28"/>
  <c r="Q147" i="28"/>
  <c r="U154" i="28"/>
  <c r="Q154" i="28"/>
  <c r="U179" i="28"/>
  <c r="Q179" i="28"/>
  <c r="L172" i="28"/>
  <c r="Q172" i="28" s="1"/>
  <c r="L152" i="28"/>
  <c r="Q152" i="28" s="1"/>
  <c r="L184" i="28"/>
  <c r="Q184" i="28" s="1"/>
  <c r="L256" i="28"/>
  <c r="Q256" i="28" s="1"/>
  <c r="L144" i="28"/>
  <c r="L212" i="28"/>
  <c r="Q212" i="28" s="1"/>
  <c r="L188" i="28"/>
  <c r="Q188" i="28" s="1"/>
  <c r="L260" i="28"/>
  <c r="Q260" i="28" s="1"/>
  <c r="U96" i="29"/>
  <c r="Q96" i="29"/>
  <c r="Q90" i="29"/>
  <c r="Q109" i="29"/>
  <c r="I195" i="29"/>
  <c r="I227" i="29"/>
  <c r="Q46" i="29"/>
  <c r="Q176" i="29"/>
  <c r="K127" i="29"/>
  <c r="U229" i="29"/>
  <c r="Q229" i="29"/>
  <c r="Q5" i="29"/>
  <c r="Q14" i="29"/>
  <c r="Q21" i="29"/>
  <c r="Q30" i="29"/>
  <c r="Q72" i="29"/>
  <c r="U72" i="29"/>
  <c r="Q145" i="29"/>
  <c r="T155" i="29"/>
  <c r="L155" i="29"/>
  <c r="U155" i="29" s="1"/>
  <c r="Q188" i="29"/>
  <c r="Z3" i="29"/>
  <c r="I3" i="29"/>
  <c r="U37" i="29"/>
  <c r="Z91" i="29"/>
  <c r="I91" i="29"/>
  <c r="Q40" i="29"/>
  <c r="U53" i="29"/>
  <c r="Z103" i="29"/>
  <c r="I103" i="29"/>
  <c r="Q56" i="29"/>
  <c r="Q70" i="29"/>
  <c r="Z59" i="29"/>
  <c r="Q77" i="29"/>
  <c r="Z11" i="29"/>
  <c r="U89" i="29"/>
  <c r="Q89" i="29"/>
  <c r="Q114" i="29"/>
  <c r="U114" i="29"/>
  <c r="I147" i="29"/>
  <c r="U166" i="29"/>
  <c r="Q166" i="29"/>
  <c r="U215" i="29"/>
  <c r="Q174" i="29"/>
  <c r="U212" i="29"/>
  <c r="Q212" i="29"/>
  <c r="U234" i="29"/>
  <c r="Q234" i="29"/>
  <c r="Q75" i="29"/>
  <c r="Q169" i="29"/>
  <c r="I127" i="29"/>
  <c r="Q62" i="29"/>
  <c r="Q152" i="29"/>
  <c r="Q205" i="29"/>
  <c r="Z27" i="29"/>
  <c r="I27" i="29"/>
  <c r="Q8" i="29"/>
  <c r="Z19" i="29"/>
  <c r="I19" i="29"/>
  <c r="Q24" i="29"/>
  <c r="Q36" i="29"/>
  <c r="K91" i="29"/>
  <c r="Q50" i="29"/>
  <c r="Q52" i="29"/>
  <c r="K103" i="29"/>
  <c r="Q66" i="29"/>
  <c r="I123" i="29"/>
  <c r="U133" i="29"/>
  <c r="Q133" i="29"/>
  <c r="Q162" i="29"/>
  <c r="U231" i="29"/>
  <c r="T203" i="29"/>
  <c r="L203" i="29"/>
  <c r="U203" i="29" s="1"/>
  <c r="U222" i="29"/>
  <c r="Q222" i="29"/>
  <c r="Q17" i="29"/>
  <c r="U130" i="29"/>
  <c r="Q130" i="29"/>
  <c r="Q156" i="29"/>
  <c r="U156" i="29"/>
  <c r="T3" i="29"/>
  <c r="L3" i="29"/>
  <c r="K27" i="29"/>
  <c r="K19" i="29"/>
  <c r="T91" i="29"/>
  <c r="L91" i="29"/>
  <c r="U91" i="29" s="1"/>
  <c r="K23" i="29"/>
  <c r="T103" i="29"/>
  <c r="L103" i="29"/>
  <c r="U103" i="29" s="1"/>
  <c r="K7" i="29"/>
  <c r="T111" i="29"/>
  <c r="I71" i="29"/>
  <c r="U85" i="29"/>
  <c r="Z79" i="29"/>
  <c r="I83" i="29"/>
  <c r="T63" i="29"/>
  <c r="Q104" i="29"/>
  <c r="U104" i="29"/>
  <c r="Q198" i="29"/>
  <c r="Q33" i="29"/>
  <c r="Q138" i="29"/>
  <c r="Q181" i="29"/>
  <c r="T27" i="29"/>
  <c r="L27" i="29"/>
  <c r="U27" i="29" s="1"/>
  <c r="K31" i="29"/>
  <c r="T19" i="29"/>
  <c r="L19" i="29"/>
  <c r="Q19" i="29" s="1"/>
  <c r="K15" i="29"/>
  <c r="I79" i="29"/>
  <c r="K83" i="29"/>
  <c r="L63" i="29"/>
  <c r="Q63" i="29" s="1"/>
  <c r="L167" i="29"/>
  <c r="U167" i="29" s="1"/>
  <c r="U140" i="29"/>
  <c r="Q140" i="29"/>
  <c r="U142" i="29"/>
  <c r="Q142" i="29"/>
  <c r="I131" i="29"/>
  <c r="Z39" i="29"/>
  <c r="T59" i="29"/>
  <c r="T71" i="29"/>
  <c r="Q106" i="29"/>
  <c r="Q108" i="29"/>
  <c r="I55" i="29"/>
  <c r="K123" i="29"/>
  <c r="L207" i="29"/>
  <c r="Q207" i="29" s="1"/>
  <c r="T207" i="29"/>
  <c r="Q137" i="29"/>
  <c r="Q144" i="29"/>
  <c r="K135" i="29"/>
  <c r="T135" i="29"/>
  <c r="Q149" i="29"/>
  <c r="Q173" i="29"/>
  <c r="Q223" i="29"/>
  <c r="U197" i="29"/>
  <c r="Q197" i="29"/>
  <c r="T199" i="29"/>
  <c r="L199" i="29"/>
  <c r="K199" i="29"/>
  <c r="L31" i="29"/>
  <c r="U31" i="29" s="1"/>
  <c r="L15" i="29"/>
  <c r="Q15" i="29" s="1"/>
  <c r="L23" i="29"/>
  <c r="Q23" i="29" s="1"/>
  <c r="L7" i="29"/>
  <c r="Q7" i="29" s="1"/>
  <c r="U101" i="29"/>
  <c r="K55" i="29"/>
  <c r="U158" i="29"/>
  <c r="Q158" i="29"/>
  <c r="K227" i="29"/>
  <c r="Q202" i="29"/>
  <c r="U204" i="29"/>
  <c r="Q204" i="29"/>
  <c r="Q209" i="29"/>
  <c r="Q216" i="29"/>
  <c r="Q76" i="29"/>
  <c r="I111" i="29"/>
  <c r="U82" i="29"/>
  <c r="Q86" i="29"/>
  <c r="L55" i="29"/>
  <c r="Q55" i="29" s="1"/>
  <c r="Q141" i="29"/>
  <c r="U165" i="29"/>
  <c r="Q165" i="29"/>
  <c r="T227" i="29"/>
  <c r="L227" i="29"/>
  <c r="U227" i="29" s="1"/>
  <c r="K203" i="29"/>
  <c r="L175" i="29"/>
  <c r="Q175" i="29" s="1"/>
  <c r="T175" i="29"/>
  <c r="Q233" i="29"/>
  <c r="I135" i="29"/>
  <c r="U190" i="29"/>
  <c r="Q190" i="29"/>
  <c r="T83" i="29"/>
  <c r="U126" i="29"/>
  <c r="Q126" i="29"/>
  <c r="U172" i="29"/>
  <c r="Q172" i="29"/>
  <c r="Q127" i="29"/>
  <c r="I171" i="29"/>
  <c r="L39" i="29"/>
  <c r="Q39" i="29" s="1"/>
  <c r="L71" i="29"/>
  <c r="Q71" i="29" s="1"/>
  <c r="L83" i="29"/>
  <c r="U83" i="29" s="1"/>
  <c r="L123" i="29"/>
  <c r="L195" i="29"/>
  <c r="Q195" i="29" s="1"/>
  <c r="L159" i="29"/>
  <c r="U159" i="29" s="1"/>
  <c r="U160" i="30"/>
  <c r="Q160" i="30"/>
  <c r="U238" i="30"/>
  <c r="Q238" i="30"/>
  <c r="Z3" i="30"/>
  <c r="I3" i="30"/>
  <c r="I143" i="30"/>
  <c r="Q172" i="30"/>
  <c r="U172" i="30"/>
  <c r="Q217" i="30"/>
  <c r="T247" i="30"/>
  <c r="L247" i="30"/>
  <c r="U247" i="30" s="1"/>
  <c r="Q246" i="30"/>
  <c r="Q158" i="30"/>
  <c r="U185" i="30"/>
  <c r="Q185" i="30"/>
  <c r="Q192" i="30"/>
  <c r="I263" i="30"/>
  <c r="Q253" i="30"/>
  <c r="Q204" i="30"/>
  <c r="U204" i="30"/>
  <c r="U221" i="30"/>
  <c r="Q221" i="30"/>
  <c r="I219" i="30"/>
  <c r="Q229" i="30"/>
  <c r="U229" i="30"/>
  <c r="I243" i="30"/>
  <c r="K243" i="30"/>
  <c r="Q4" i="30"/>
  <c r="K139" i="30"/>
  <c r="T211" i="30"/>
  <c r="L211" i="30"/>
  <c r="U211" i="30" s="1"/>
  <c r="K239" i="30"/>
  <c r="L179" i="30"/>
  <c r="U179" i="30" s="1"/>
  <c r="T179" i="30"/>
  <c r="Q214" i="30"/>
  <c r="U214" i="30"/>
  <c r="Q153" i="30"/>
  <c r="Q182" i="30"/>
  <c r="Q189" i="30"/>
  <c r="Q174" i="30"/>
  <c r="Q245" i="30"/>
  <c r="U248" i="30"/>
  <c r="U165" i="30"/>
  <c r="Q213" i="30"/>
  <c r="U216" i="30"/>
  <c r="T251" i="30"/>
  <c r="L251" i="30"/>
  <c r="U251" i="30" s="1"/>
  <c r="Q232" i="30"/>
  <c r="U150" i="30"/>
  <c r="Q181" i="30"/>
  <c r="U184" i="30"/>
  <c r="T175" i="30"/>
  <c r="L175" i="30"/>
  <c r="U175" i="30" s="1"/>
  <c r="Q210" i="30"/>
  <c r="U250" i="30"/>
  <c r="I239" i="30"/>
  <c r="I147" i="30"/>
  <c r="K219" i="30"/>
  <c r="Q206" i="30"/>
  <c r="K3" i="30"/>
  <c r="U140" i="30"/>
  <c r="Q157" i="30"/>
  <c r="U197" i="30"/>
  <c r="Q142" i="30"/>
  <c r="Q242" i="30"/>
  <c r="Q149" i="30"/>
  <c r="U152" i="30"/>
  <c r="T235" i="30"/>
  <c r="L235" i="30"/>
  <c r="U235" i="30" s="1"/>
  <c r="Q178" i="30"/>
  <c r="U218" i="30"/>
  <c r="K259" i="30"/>
  <c r="Q256" i="30"/>
  <c r="I231" i="30"/>
  <c r="I179" i="30"/>
  <c r="I247" i="30"/>
  <c r="I199" i="30"/>
  <c r="Q156" i="30"/>
  <c r="Q188" i="30"/>
  <c r="Q220" i="30"/>
  <c r="Q252" i="30"/>
  <c r="L139" i="30"/>
  <c r="L167" i="30"/>
  <c r="Q167" i="30" s="1"/>
  <c r="L163" i="30"/>
  <c r="U163" i="30" s="1"/>
  <c r="L255" i="30"/>
  <c r="U255" i="30" s="1"/>
  <c r="U62" i="31"/>
  <c r="Q46" i="31"/>
  <c r="U82" i="31"/>
  <c r="U29" i="31"/>
  <c r="U53" i="31"/>
  <c r="U105" i="31"/>
  <c r="U80" i="31"/>
  <c r="Q22" i="31"/>
  <c r="U90" i="31"/>
  <c r="U86" i="31"/>
  <c r="U69" i="31"/>
  <c r="Q60" i="31"/>
  <c r="U30" i="31"/>
  <c r="U26" i="31"/>
  <c r="Q14" i="31"/>
  <c r="U12" i="31"/>
  <c r="U89" i="31"/>
  <c r="U45" i="31"/>
  <c r="U20" i="31"/>
  <c r="Q98" i="31"/>
  <c r="Q38" i="31"/>
  <c r="Q106" i="31"/>
  <c r="L151" i="31"/>
  <c r="Q151" i="31" s="1"/>
  <c r="T151" i="31"/>
  <c r="I135" i="31"/>
  <c r="K135" i="31"/>
  <c r="L203" i="31"/>
  <c r="Q203" i="31" s="1"/>
  <c r="L195" i="31"/>
  <c r="Q195" i="31" s="1"/>
  <c r="Q149" i="31"/>
  <c r="U149" i="31"/>
  <c r="U187" i="31"/>
  <c r="L143" i="31"/>
  <c r="Q143" i="31" s="1"/>
  <c r="T143" i="31"/>
  <c r="L215" i="31"/>
  <c r="Q215" i="31" s="1"/>
  <c r="T167" i="31"/>
  <c r="Q188" i="31"/>
  <c r="U188" i="31"/>
  <c r="Q181" i="31"/>
  <c r="U181" i="31"/>
  <c r="L139" i="31"/>
  <c r="Q139" i="31" s="1"/>
  <c r="T135" i="31"/>
  <c r="Q124" i="31"/>
  <c r="U124" i="31"/>
  <c r="Q213" i="31"/>
  <c r="U213" i="31"/>
  <c r="Q174" i="31"/>
  <c r="U174" i="31"/>
  <c r="Q156" i="31"/>
  <c r="U156" i="31"/>
  <c r="L219" i="31"/>
  <c r="U219" i="31" s="1"/>
  <c r="T219" i="31"/>
  <c r="L223" i="31"/>
  <c r="U223" i="31" s="1"/>
  <c r="Q220" i="31"/>
  <c r="U220" i="31"/>
  <c r="L131" i="31"/>
  <c r="Q131" i="31" s="1"/>
  <c r="Q206" i="31"/>
  <c r="U206" i="31"/>
  <c r="I179" i="31"/>
  <c r="I167" i="31"/>
  <c r="Q142" i="31"/>
  <c r="U142" i="31"/>
  <c r="I183" i="31"/>
  <c r="T207" i="31"/>
  <c r="T199" i="31"/>
  <c r="T123" i="31"/>
  <c r="T131" i="31"/>
  <c r="L167" i="31"/>
  <c r="Q167" i="31" s="1"/>
  <c r="T195" i="31"/>
  <c r="L135" i="31"/>
  <c r="Q135" i="31" s="1"/>
  <c r="T179" i="31"/>
  <c r="T175" i="31"/>
  <c r="T183" i="31"/>
  <c r="T163" i="31"/>
  <c r="T155" i="31"/>
  <c r="T187" i="31"/>
  <c r="T223" i="31"/>
  <c r="T211" i="31"/>
  <c r="Q122" i="31"/>
  <c r="L119" i="31"/>
  <c r="U121" i="31"/>
  <c r="T39" i="31"/>
  <c r="T15" i="31"/>
  <c r="T31" i="31"/>
  <c r="T87" i="31"/>
  <c r="T23" i="31"/>
  <c r="T7" i="31"/>
  <c r="T107" i="31"/>
  <c r="T95" i="31"/>
  <c r="T51" i="31"/>
  <c r="T55" i="31"/>
  <c r="T59" i="31"/>
  <c r="T75" i="31"/>
  <c r="T67" i="31"/>
  <c r="L3" i="31"/>
  <c r="U5" i="31"/>
  <c r="Q4" i="31"/>
  <c r="Q120" i="31"/>
  <c r="Z3" i="31"/>
  <c r="U176" i="27"/>
  <c r="K164" i="27"/>
  <c r="Z99" i="27"/>
  <c r="K128" i="27"/>
  <c r="K144" i="27"/>
  <c r="K176" i="27"/>
  <c r="K208" i="27"/>
  <c r="K168" i="27"/>
  <c r="K196" i="27"/>
  <c r="K204" i="27"/>
  <c r="K120" i="27"/>
  <c r="K116" i="27"/>
  <c r="K184" i="27"/>
  <c r="K132" i="27"/>
  <c r="K140" i="27"/>
  <c r="K188" i="27"/>
  <c r="K148" i="27"/>
  <c r="K200" i="27"/>
  <c r="K136" i="27"/>
  <c r="K172" i="27"/>
  <c r="K192" i="27"/>
  <c r="K180" i="27"/>
  <c r="L112" i="27"/>
  <c r="I112" i="27" s="1"/>
  <c r="K156" i="27"/>
  <c r="K124" i="27"/>
  <c r="K152" i="27"/>
  <c r="T112" i="27"/>
  <c r="K112" i="27"/>
  <c r="Q276" i="14"/>
  <c r="Q852" i="14"/>
  <c r="U853" i="14"/>
  <c r="U904" i="14"/>
  <c r="U524" i="14"/>
  <c r="Q288" i="14"/>
  <c r="Q900" i="14"/>
  <c r="W1073" i="14" a="1"/>
  <c r="W1073" i="14" s="1"/>
  <c r="G1073" i="14" a="1"/>
  <c r="G1073" i="14" s="1"/>
  <c r="L899" i="14"/>
  <c r="Q899" i="14" s="1"/>
  <c r="Q404" i="14"/>
  <c r="Q406" i="14"/>
  <c r="Q700" i="14"/>
  <c r="Q702" i="14"/>
  <c r="Q60" i="14"/>
  <c r="K895" i="14"/>
  <c r="Q898" i="14"/>
  <c r="Q868" i="14"/>
  <c r="Q870" i="14"/>
  <c r="Q808" i="14"/>
  <c r="Q836" i="14"/>
  <c r="Q112" i="14"/>
  <c r="Q114" i="14"/>
  <c r="Q892" i="14"/>
  <c r="N1073" i="14" a="1"/>
  <c r="N1073" i="14" s="1"/>
  <c r="O1073" i="14" a="1"/>
  <c r="O1073" i="14" s="1"/>
  <c r="Q894" i="14"/>
  <c r="L891" i="14"/>
  <c r="I891" i="14" s="1"/>
  <c r="Q196" i="14"/>
  <c r="Q198" i="14"/>
  <c r="Q7" i="14"/>
  <c r="Q8" i="14"/>
  <c r="Q10" i="14"/>
  <c r="Q104" i="14"/>
  <c r="Q106" i="14"/>
  <c r="Q316" i="14"/>
  <c r="Q375" i="14"/>
  <c r="Q260" i="14"/>
  <c r="Q232" i="14"/>
  <c r="Q888" i="14"/>
  <c r="Q890" i="14"/>
  <c r="L887" i="14"/>
  <c r="I887" i="14" s="1"/>
  <c r="Q456" i="14"/>
  <c r="Q458" i="14"/>
  <c r="Q116" i="14"/>
  <c r="Q52" i="14"/>
  <c r="Q4" i="14"/>
  <c r="R252" i="18"/>
  <c r="G252" i="18"/>
  <c r="U277" i="13"/>
  <c r="U278" i="13"/>
  <c r="Q275" i="13"/>
  <c r="Q276" i="13"/>
  <c r="U853" i="13"/>
  <c r="U852" i="13"/>
  <c r="Q854" i="13"/>
  <c r="Q851" i="13"/>
  <c r="Q525" i="13"/>
  <c r="U905" i="13"/>
  <c r="K903" i="13"/>
  <c r="T903" i="13"/>
  <c r="L903" i="13"/>
  <c r="Q903" i="13" s="1"/>
  <c r="Q904" i="13"/>
  <c r="Q906" i="13"/>
  <c r="Q526" i="13"/>
  <c r="Q523" i="13"/>
  <c r="Q524" i="13"/>
  <c r="Q289" i="13"/>
  <c r="Q287" i="13"/>
  <c r="Q288" i="13"/>
  <c r="Q290" i="13"/>
  <c r="K899" i="13"/>
  <c r="X1072" i="13" a="1"/>
  <c r="X1072" i="13" s="1"/>
  <c r="Q231" i="13"/>
  <c r="L899" i="13"/>
  <c r="Q899" i="13" s="1"/>
  <c r="Q901" i="13"/>
  <c r="V1072" i="13" a="1"/>
  <c r="V1072" i="13" s="1"/>
  <c r="U900" i="13"/>
  <c r="T899" i="13"/>
  <c r="U902" i="13"/>
  <c r="U405" i="13"/>
  <c r="U702" i="13"/>
  <c r="Q406" i="13"/>
  <c r="Q403" i="13"/>
  <c r="U404" i="13"/>
  <c r="J1072" i="13" a="1"/>
  <c r="J1072" i="13" s="1"/>
  <c r="U894" i="13"/>
  <c r="U62" i="13"/>
  <c r="L895" i="13"/>
  <c r="Q895" i="13" s="1"/>
  <c r="Q701" i="13"/>
  <c r="Q699" i="13"/>
  <c r="Q700" i="13"/>
  <c r="R1072" i="13" a="1"/>
  <c r="R1072" i="13" s="1"/>
  <c r="U809" i="13"/>
  <c r="T895" i="13"/>
  <c r="G1072" i="13" a="1"/>
  <c r="G1072" i="13" s="1"/>
  <c r="Q7" i="13"/>
  <c r="U836" i="13"/>
  <c r="U898" i="13"/>
  <c r="K891" i="13"/>
  <c r="Q259" i="13"/>
  <c r="Q61" i="13"/>
  <c r="U26" i="13"/>
  <c r="Q897" i="13"/>
  <c r="W1072" i="13" a="1"/>
  <c r="W1072" i="13" s="1"/>
  <c r="Y1072" i="13" a="1"/>
  <c r="Y1072" i="13" s="1"/>
  <c r="K895" i="13"/>
  <c r="Q60" i="13"/>
  <c r="Q59" i="13"/>
  <c r="Q837" i="13"/>
  <c r="Q870" i="13"/>
  <c r="U113" i="13"/>
  <c r="O1072" i="13" a="1"/>
  <c r="O1072" i="13" s="1"/>
  <c r="Q835" i="13"/>
  <c r="Q810" i="13"/>
  <c r="U869" i="13"/>
  <c r="L891" i="13"/>
  <c r="Q891" i="13" s="1"/>
  <c r="U838" i="13"/>
  <c r="Q896" i="13"/>
  <c r="S1072" i="13" a="1"/>
  <c r="S1072" i="13" s="1"/>
  <c r="U868" i="13"/>
  <c r="Q867" i="13"/>
  <c r="U808" i="13"/>
  <c r="Q807" i="13"/>
  <c r="Q25" i="13"/>
  <c r="H1072" i="13" a="1"/>
  <c r="H1072" i="13" s="1"/>
  <c r="Q893" i="13"/>
  <c r="N1072" i="13" a="1"/>
  <c r="N1072" i="13" s="1"/>
  <c r="T891" i="13"/>
  <c r="U114" i="13"/>
  <c r="Q111" i="13"/>
  <c r="Q112" i="13"/>
  <c r="Q24" i="13"/>
  <c r="Q23" i="13"/>
  <c r="Q892" i="13"/>
  <c r="Q106" i="13"/>
  <c r="Q103" i="13"/>
  <c r="Q262" i="13"/>
  <c r="Q197" i="13"/>
  <c r="Q315" i="13"/>
  <c r="Q232" i="13"/>
  <c r="Q377" i="13"/>
  <c r="U234" i="13"/>
  <c r="Q116" i="13"/>
  <c r="Q375" i="13"/>
  <c r="L887" i="13"/>
  <c r="Q887" i="13" s="1"/>
  <c r="U198" i="13"/>
  <c r="Q889" i="13"/>
  <c r="Q233" i="13"/>
  <c r="Q261" i="13"/>
  <c r="U317" i="13"/>
  <c r="U10" i="13"/>
  <c r="Q260" i="13"/>
  <c r="K887" i="13"/>
  <c r="T887" i="13"/>
  <c r="Q9" i="13"/>
  <c r="Q105" i="13"/>
  <c r="Q195" i="13"/>
  <c r="Q196" i="13"/>
  <c r="Q437" i="13"/>
  <c r="Q436" i="13"/>
  <c r="Q435" i="13"/>
  <c r="Q8" i="13"/>
  <c r="Q104" i="13"/>
  <c r="Q663" i="13"/>
  <c r="Q316" i="13"/>
  <c r="Q318" i="13"/>
  <c r="M1072" i="13" a="1"/>
  <c r="M1072" i="13" s="1"/>
  <c r="Q888" i="13"/>
  <c r="P1072" i="13" a="1"/>
  <c r="P1072" i="13" s="1"/>
  <c r="Q118" i="13"/>
  <c r="Q117" i="13"/>
  <c r="Q455" i="13"/>
  <c r="U53" i="13"/>
  <c r="U457" i="13"/>
  <c r="Q54" i="13"/>
  <c r="Q456" i="13"/>
  <c r="Q458" i="13"/>
  <c r="Q115" i="13"/>
  <c r="Q52" i="13"/>
  <c r="U52" i="13"/>
  <c r="Q51" i="13"/>
  <c r="Q3" i="13"/>
  <c r="Q727" i="13"/>
  <c r="Q5" i="13"/>
  <c r="U6" i="13"/>
  <c r="Q4" i="13"/>
  <c r="M124" i="18"/>
  <c r="N252" i="18"/>
  <c r="Y252" i="18"/>
  <c r="T59" i="18"/>
  <c r="Q118" i="18"/>
  <c r="Q89" i="18"/>
  <c r="Q25" i="18"/>
  <c r="U112" i="18"/>
  <c r="U66" i="18"/>
  <c r="U57" i="18"/>
  <c r="K67" i="18"/>
  <c r="O252" i="18"/>
  <c r="Q114" i="18"/>
  <c r="Q81" i="18"/>
  <c r="Q17" i="18"/>
  <c r="U48" i="18"/>
  <c r="T67" i="18"/>
  <c r="P252" i="18"/>
  <c r="K211" i="18"/>
  <c r="Q113" i="18"/>
  <c r="Q73" i="18"/>
  <c r="Q9" i="18"/>
  <c r="U117" i="18"/>
  <c r="K71" i="18"/>
  <c r="Q110" i="18"/>
  <c r="Q65" i="18"/>
  <c r="U122" i="18"/>
  <c r="Q249" i="18"/>
  <c r="AA252" i="18"/>
  <c r="S252" i="18"/>
  <c r="K171" i="18"/>
  <c r="T71" i="18"/>
  <c r="K55" i="18"/>
  <c r="K239" i="18"/>
  <c r="K63" i="18"/>
  <c r="K115" i="18"/>
  <c r="K147" i="18"/>
  <c r="K223" i="18"/>
  <c r="Q106" i="18"/>
  <c r="U98" i="18"/>
  <c r="Z252" i="18"/>
  <c r="H252" i="18"/>
  <c r="V252" i="18"/>
  <c r="Q105" i="18"/>
  <c r="U80" i="18"/>
  <c r="U34" i="18"/>
  <c r="U16" i="18"/>
  <c r="J252" i="18"/>
  <c r="W252" i="18"/>
  <c r="T39" i="18"/>
  <c r="I59" i="18"/>
  <c r="Q97" i="18"/>
  <c r="Q49" i="18"/>
  <c r="U173" i="18"/>
  <c r="I67" i="18"/>
  <c r="K159" i="18"/>
  <c r="T167" i="18"/>
  <c r="I187" i="18"/>
  <c r="K135" i="18"/>
  <c r="I15" i="18"/>
  <c r="K103" i="18"/>
  <c r="I23" i="18"/>
  <c r="K207" i="18"/>
  <c r="K203" i="18"/>
  <c r="Q120" i="18"/>
  <c r="Q104" i="18"/>
  <c r="Q96" i="18"/>
  <c r="Q88" i="18"/>
  <c r="Q72" i="18"/>
  <c r="Q64" i="18"/>
  <c r="Q56" i="18"/>
  <c r="Q40" i="18"/>
  <c r="Q32" i="18"/>
  <c r="Q24" i="18"/>
  <c r="Q8" i="18"/>
  <c r="U116" i="18"/>
  <c r="U102" i="18"/>
  <c r="U93" i="18"/>
  <c r="U84" i="18"/>
  <c r="U70" i="18"/>
  <c r="U61" i="18"/>
  <c r="U52" i="18"/>
  <c r="U38" i="18"/>
  <c r="U29" i="18"/>
  <c r="U20" i="18"/>
  <c r="U6" i="18"/>
  <c r="Q213" i="18"/>
  <c r="U133" i="18"/>
  <c r="K187" i="18"/>
  <c r="K151" i="18"/>
  <c r="K15" i="18"/>
  <c r="U74" i="18"/>
  <c r="U42" i="18"/>
  <c r="U33" i="18"/>
  <c r="U10" i="18"/>
  <c r="Q193" i="18"/>
  <c r="I143" i="18"/>
  <c r="K231" i="18"/>
  <c r="T187" i="18"/>
  <c r="I151" i="18"/>
  <c r="I71" i="18"/>
  <c r="Q94" i="18"/>
  <c r="Q86" i="18"/>
  <c r="Q78" i="18"/>
  <c r="Q62" i="18"/>
  <c r="Q54" i="18"/>
  <c r="Q46" i="18"/>
  <c r="Q30" i="18"/>
  <c r="Q22" i="18"/>
  <c r="Q14" i="18"/>
  <c r="U101" i="18"/>
  <c r="U92" i="18"/>
  <c r="U69" i="18"/>
  <c r="U60" i="18"/>
  <c r="U37" i="18"/>
  <c r="U28" i="18"/>
  <c r="U5" i="18"/>
  <c r="Q185" i="18"/>
  <c r="K143" i="18"/>
  <c r="T227" i="18"/>
  <c r="I239" i="18"/>
  <c r="I63" i="18"/>
  <c r="I147" i="18"/>
  <c r="T211" i="18"/>
  <c r="T191" i="18"/>
  <c r="T243" i="18"/>
  <c r="T247" i="18"/>
  <c r="I223" i="18"/>
  <c r="Q109" i="18"/>
  <c r="Q85" i="18"/>
  <c r="Q77" i="18"/>
  <c r="Q53" i="18"/>
  <c r="Q45" i="18"/>
  <c r="Q21" i="18"/>
  <c r="Q13" i="18"/>
  <c r="U82" i="18"/>
  <c r="U18" i="18"/>
  <c r="Q181" i="18"/>
  <c r="T143" i="18"/>
  <c r="I199" i="18"/>
  <c r="T151" i="18"/>
  <c r="I195" i="18"/>
  <c r="I39" i="18"/>
  <c r="K107" i="18"/>
  <c r="K27" i="18"/>
  <c r="K87" i="18"/>
  <c r="K99" i="18"/>
  <c r="I215" i="18"/>
  <c r="Q108" i="18"/>
  <c r="Q100" i="18"/>
  <c r="Q76" i="18"/>
  <c r="Q68" i="18"/>
  <c r="Q44" i="18"/>
  <c r="Q36" i="18"/>
  <c r="Q12" i="18"/>
  <c r="Q4" i="18"/>
  <c r="Q177" i="18"/>
  <c r="K199" i="18"/>
  <c r="K195" i="18"/>
  <c r="K39" i="18"/>
  <c r="K59" i="18"/>
  <c r="T223" i="18"/>
  <c r="U58" i="18"/>
  <c r="U26" i="18"/>
  <c r="T199" i="18"/>
  <c r="I167" i="18"/>
  <c r="T195" i="18"/>
  <c r="T215" i="18"/>
  <c r="U175" i="18"/>
  <c r="Q239" i="18"/>
  <c r="Q245" i="18"/>
  <c r="Q237" i="18"/>
  <c r="Q229" i="18"/>
  <c r="Q221" i="18"/>
  <c r="Q205" i="18"/>
  <c r="Q197" i="18"/>
  <c r="Q189" i="18"/>
  <c r="Q165" i="18"/>
  <c r="Q157" i="18"/>
  <c r="Q149" i="18"/>
  <c r="Q141" i="18"/>
  <c r="Q244" i="18"/>
  <c r="Q236" i="18"/>
  <c r="Q228" i="18"/>
  <c r="Q220" i="18"/>
  <c r="Q212" i="18"/>
  <c r="Q204" i="18"/>
  <c r="Q196" i="18"/>
  <c r="Q188" i="18"/>
  <c r="Q180" i="18"/>
  <c r="Q172" i="18"/>
  <c r="Q164" i="18"/>
  <c r="Q156" i="18"/>
  <c r="Q148" i="18"/>
  <c r="Q140" i="18"/>
  <c r="Q132" i="18"/>
  <c r="U250" i="18"/>
  <c r="U242" i="18"/>
  <c r="U234" i="18"/>
  <c r="U226" i="18"/>
  <c r="U218" i="18"/>
  <c r="U210" i="18"/>
  <c r="U202" i="18"/>
  <c r="U194" i="18"/>
  <c r="U186" i="18"/>
  <c r="U178" i="18"/>
  <c r="U170" i="18"/>
  <c r="U162" i="18"/>
  <c r="U154" i="18"/>
  <c r="U146" i="18"/>
  <c r="U138" i="18"/>
  <c r="U241" i="18"/>
  <c r="U233" i="18"/>
  <c r="U225" i="18"/>
  <c r="U217" i="18"/>
  <c r="U209" i="18"/>
  <c r="U201" i="18"/>
  <c r="U169" i="18"/>
  <c r="U161" i="18"/>
  <c r="U153" i="18"/>
  <c r="U145" i="18"/>
  <c r="U137" i="18"/>
  <c r="U248" i="18"/>
  <c r="U240" i="18"/>
  <c r="U232" i="18"/>
  <c r="U224" i="18"/>
  <c r="U216" i="18"/>
  <c r="U208" i="18"/>
  <c r="U200" i="18"/>
  <c r="U192" i="18"/>
  <c r="U184" i="18"/>
  <c r="U176" i="18"/>
  <c r="U168" i="18"/>
  <c r="U160" i="18"/>
  <c r="U152" i="18"/>
  <c r="U144" i="18"/>
  <c r="U136" i="18"/>
  <c r="U246" i="18"/>
  <c r="U238" i="18"/>
  <c r="U230" i="18"/>
  <c r="U222" i="18"/>
  <c r="U214" i="18"/>
  <c r="U206" i="18"/>
  <c r="U198" i="18"/>
  <c r="U190" i="18"/>
  <c r="U182" i="18"/>
  <c r="U174" i="18"/>
  <c r="U166" i="18"/>
  <c r="U158" i="18"/>
  <c r="U150" i="18"/>
  <c r="U142" i="18"/>
  <c r="U134" i="18"/>
  <c r="L175" i="18"/>
  <c r="Q175" i="18" s="1"/>
  <c r="L47" i="18"/>
  <c r="Q47" i="18" s="1"/>
  <c r="L95" i="18"/>
  <c r="Q95" i="18" s="1"/>
  <c r="L179" i="18"/>
  <c r="Q179" i="18" s="1"/>
  <c r="L247" i="18"/>
  <c r="U247" i="18" s="1"/>
  <c r="L223" i="18"/>
  <c r="Q223" i="18" s="1"/>
  <c r="L203" i="18"/>
  <c r="Q203" i="18" s="1"/>
  <c r="L119" i="18"/>
  <c r="Q119" i="18" s="1"/>
  <c r="L75" i="18"/>
  <c r="Q75" i="18" s="1"/>
  <c r="L51" i="18"/>
  <c r="Q51" i="18" s="1"/>
  <c r="L243" i="18"/>
  <c r="U243" i="18" s="1"/>
  <c r="L191" i="18"/>
  <c r="U191" i="18" s="1"/>
  <c r="L211" i="18"/>
  <c r="U211" i="18" s="1"/>
  <c r="L147" i="18"/>
  <c r="Q147" i="18" s="1"/>
  <c r="L115" i="18"/>
  <c r="Q115" i="18" s="1"/>
  <c r="L63" i="18"/>
  <c r="Q63" i="18" s="1"/>
  <c r="L83" i="18"/>
  <c r="Q83" i="18" s="1"/>
  <c r="L19" i="18"/>
  <c r="Q19" i="18" s="1"/>
  <c r="L239" i="18"/>
  <c r="U239" i="18" s="1"/>
  <c r="L227" i="18"/>
  <c r="Q227" i="18" s="1"/>
  <c r="L207" i="18"/>
  <c r="U207" i="18" s="1"/>
  <c r="L163" i="18"/>
  <c r="U163" i="18" s="1"/>
  <c r="L215" i="18"/>
  <c r="Q215" i="18" s="1"/>
  <c r="L219" i="18"/>
  <c r="Q219" i="18" s="1"/>
  <c r="L155" i="18"/>
  <c r="Q155" i="18" s="1"/>
  <c r="L139" i="18"/>
  <c r="Q139" i="18" s="1"/>
  <c r="L235" i="18"/>
  <c r="Q235" i="18" s="1"/>
  <c r="L111" i="18"/>
  <c r="Q111" i="18" s="1"/>
  <c r="L99" i="18"/>
  <c r="Q99" i="18" s="1"/>
  <c r="L79" i="18"/>
  <c r="U79" i="18" s="1"/>
  <c r="L87" i="18"/>
  <c r="Q87" i="18" s="1"/>
  <c r="L91" i="18"/>
  <c r="Q91" i="18" s="1"/>
  <c r="L27" i="18"/>
  <c r="Q27" i="18" s="1"/>
  <c r="L55" i="18"/>
  <c r="Q55" i="18" s="1"/>
  <c r="L11" i="18"/>
  <c r="U11" i="18" s="1"/>
  <c r="L107" i="18"/>
  <c r="Q107" i="18" s="1"/>
  <c r="L35" i="18"/>
  <c r="U35" i="18" s="1"/>
  <c r="I131" i="18"/>
  <c r="T131" i="18"/>
  <c r="L151" i="18"/>
  <c r="Q151" i="18" s="1"/>
  <c r="L231" i="18"/>
  <c r="Q231" i="18" s="1"/>
  <c r="L171" i="18"/>
  <c r="Q171" i="18" s="1"/>
  <c r="L15" i="18"/>
  <c r="Q15" i="18" s="1"/>
  <c r="L23" i="18"/>
  <c r="U23" i="18" s="1"/>
  <c r="L183" i="18"/>
  <c r="U183" i="18" s="1"/>
  <c r="L31" i="18"/>
  <c r="Q31" i="18" s="1"/>
  <c r="L143" i="18"/>
  <c r="U143" i="18" s="1"/>
  <c r="L131" i="18"/>
  <c r="L195" i="18"/>
  <c r="Q195" i="18" s="1"/>
  <c r="L67" i="18"/>
  <c r="U67" i="18" s="1"/>
  <c r="L159" i="18"/>
  <c r="Q159" i="18" s="1"/>
  <c r="K131" i="18"/>
  <c r="L135" i="18"/>
  <c r="Q135" i="18" s="1"/>
  <c r="L187" i="18"/>
  <c r="U187" i="18" s="1"/>
  <c r="L167" i="18"/>
  <c r="U167" i="18" s="1"/>
  <c r="L199" i="18"/>
  <c r="Q199" i="18" s="1"/>
  <c r="L59" i="18"/>
  <c r="Q59" i="18" s="1"/>
  <c r="L43" i="18"/>
  <c r="U43" i="18" s="1"/>
  <c r="L39" i="18"/>
  <c r="Q39" i="18" s="1"/>
  <c r="L103" i="18"/>
  <c r="U103" i="18" s="1"/>
  <c r="L71" i="18"/>
  <c r="Q71" i="18" s="1"/>
  <c r="R74" i="1"/>
  <c r="L74" i="1"/>
  <c r="S74" i="1" s="1"/>
  <c r="K175" i="14"/>
  <c r="K347" i="14"/>
  <c r="K95" i="14"/>
  <c r="K3" i="14"/>
  <c r="K875" i="14"/>
  <c r="K811" i="14"/>
  <c r="K779" i="14"/>
  <c r="K747" i="14"/>
  <c r="K715" i="14"/>
  <c r="K555" i="14"/>
  <c r="K491" i="14"/>
  <c r="K459" i="14"/>
  <c r="K395" i="14"/>
  <c r="K363" i="14"/>
  <c r="K239" i="14"/>
  <c r="K207" i="14"/>
  <c r="L867" i="14"/>
  <c r="K615" i="14"/>
  <c r="L847" i="14"/>
  <c r="L815" i="14"/>
  <c r="L783" i="14"/>
  <c r="L751" i="14"/>
  <c r="L719" i="14"/>
  <c r="L859" i="14"/>
  <c r="L827" i="14"/>
  <c r="L763" i="14"/>
  <c r="L731" i="14"/>
  <c r="K863" i="14"/>
  <c r="K831" i="14"/>
  <c r="K767" i="14"/>
  <c r="K735" i="14"/>
  <c r="K703" i="14"/>
  <c r="K671" i="14"/>
  <c r="K639" i="14"/>
  <c r="K575" i="14"/>
  <c r="K543" i="14"/>
  <c r="K511" i="14"/>
  <c r="K447" i="14"/>
  <c r="K415" i="14"/>
  <c r="K383" i="14"/>
  <c r="K351" i="14"/>
  <c r="K291" i="14"/>
  <c r="K259" i="14"/>
  <c r="K227" i="14"/>
  <c r="K195" i="14"/>
  <c r="K163" i="14"/>
  <c r="K131" i="14"/>
  <c r="K99" i="14"/>
  <c r="K67" i="14"/>
  <c r="K35" i="14"/>
  <c r="L3" i="14"/>
  <c r="I3" i="14" s="1"/>
  <c r="L871" i="14"/>
  <c r="U871" i="14" s="1"/>
  <c r="L775" i="14"/>
  <c r="L743" i="14"/>
  <c r="L711" i="14"/>
  <c r="L679" i="14"/>
  <c r="L615" i="14"/>
  <c r="L551" i="14"/>
  <c r="L519" i="14"/>
  <c r="L487" i="14"/>
  <c r="L455" i="14"/>
  <c r="L391" i="14"/>
  <c r="L359" i="14"/>
  <c r="U359" i="14" s="1"/>
  <c r="L331" i="14"/>
  <c r="L299" i="14"/>
  <c r="L267" i="14"/>
  <c r="L235" i="14"/>
  <c r="L203" i="14"/>
  <c r="L171" i="14"/>
  <c r="L139" i="14"/>
  <c r="L107" i="14"/>
  <c r="L75" i="14"/>
  <c r="L43" i="14"/>
  <c r="L851" i="14"/>
  <c r="L819" i="14"/>
  <c r="L655" i="14"/>
  <c r="L623" i="14"/>
  <c r="L591" i="14"/>
  <c r="L559" i="14"/>
  <c r="L527" i="14"/>
  <c r="L495" i="14"/>
  <c r="L463" i="14"/>
  <c r="L431" i="14"/>
  <c r="L399" i="14"/>
  <c r="L367" i="14"/>
  <c r="L307" i="14"/>
  <c r="L211" i="14"/>
  <c r="L147" i="14"/>
  <c r="L83" i="14"/>
  <c r="L51" i="14"/>
  <c r="L19" i="14"/>
  <c r="L807" i="14"/>
  <c r="L835" i="14"/>
  <c r="K123" i="13"/>
  <c r="T871" i="13"/>
  <c r="T775" i="13"/>
  <c r="T743" i="13"/>
  <c r="T235" i="13"/>
  <c r="T171" i="13"/>
  <c r="T43" i="13"/>
  <c r="K87" i="13"/>
  <c r="T691" i="13"/>
  <c r="U659" i="13"/>
  <c r="T499" i="13"/>
  <c r="T403" i="13"/>
  <c r="T279" i="13"/>
  <c r="K867" i="13"/>
  <c r="T415" i="13"/>
  <c r="U383" i="13"/>
  <c r="AC3" i="13"/>
  <c r="T363" i="13"/>
  <c r="K91" i="13"/>
  <c r="T359" i="13"/>
  <c r="U299" i="13"/>
  <c r="U107" i="13"/>
  <c r="T11" i="13"/>
  <c r="U43" i="13"/>
  <c r="K119" i="13"/>
  <c r="T819" i="13"/>
  <c r="T787" i="13"/>
  <c r="T55" i="13"/>
  <c r="U35" i="13"/>
  <c r="T875" i="13"/>
  <c r="U15" i="13"/>
  <c r="K203" i="13"/>
  <c r="T455" i="13"/>
  <c r="K267" i="13"/>
  <c r="K523" i="13"/>
  <c r="K803" i="13"/>
  <c r="K611" i="13"/>
  <c r="K355" i="13"/>
  <c r="K167" i="13"/>
  <c r="T707" i="13"/>
  <c r="T643" i="13"/>
  <c r="T807" i="13"/>
  <c r="T679" i="13"/>
  <c r="U615" i="13"/>
  <c r="U551" i="13"/>
  <c r="T487" i="13"/>
  <c r="T267" i="13"/>
  <c r="T139" i="13"/>
  <c r="T551" i="13"/>
  <c r="T755" i="13"/>
  <c r="T531" i="13"/>
  <c r="U531" i="13"/>
  <c r="T311" i="13"/>
  <c r="U87" i="13"/>
  <c r="U227" i="13"/>
  <c r="U131" i="13"/>
  <c r="U99" i="13"/>
  <c r="K75" i="13"/>
  <c r="T759" i="13"/>
  <c r="T251" i="13"/>
  <c r="T107" i="13"/>
  <c r="K71" i="13"/>
  <c r="T207" i="13"/>
  <c r="U459" i="13"/>
  <c r="U519" i="13"/>
  <c r="T627" i="13"/>
  <c r="K619" i="13"/>
  <c r="K587" i="13"/>
  <c r="K555" i="13"/>
  <c r="T75" i="13"/>
  <c r="T615" i="13"/>
  <c r="U875" i="13"/>
  <c r="U359" i="13"/>
  <c r="K427" i="13"/>
  <c r="K303" i="13"/>
  <c r="K239" i="13"/>
  <c r="K175" i="13"/>
  <c r="K871" i="13"/>
  <c r="K615" i="13"/>
  <c r="K79" i="13"/>
  <c r="K847" i="13"/>
  <c r="K751" i="13"/>
  <c r="K655" i="13"/>
  <c r="K463" i="13"/>
  <c r="L3" i="13"/>
  <c r="I3" i="13" s="1"/>
  <c r="T815" i="13"/>
  <c r="U783" i="13"/>
  <c r="T751" i="13"/>
  <c r="T719" i="13"/>
  <c r="U687" i="13"/>
  <c r="T655" i="13"/>
  <c r="T623" i="13"/>
  <c r="T559" i="13"/>
  <c r="T495" i="13"/>
  <c r="U191" i="13"/>
  <c r="U463" i="13"/>
  <c r="T463" i="13"/>
  <c r="U527" i="13"/>
  <c r="T527" i="13"/>
  <c r="T399" i="13"/>
  <c r="U399" i="13"/>
  <c r="T783" i="13"/>
  <c r="T763" i="13"/>
  <c r="T731" i="13"/>
  <c r="U699" i="13"/>
  <c r="U635" i="13"/>
  <c r="U443" i="13"/>
  <c r="U411" i="13"/>
  <c r="U319" i="13"/>
  <c r="U159" i="13"/>
  <c r="T847" i="13"/>
  <c r="T83" i="13"/>
  <c r="U591" i="13"/>
  <c r="T591" i="13"/>
  <c r="U431" i="13"/>
  <c r="T431" i="13"/>
  <c r="T179" i="13"/>
  <c r="U179" i="13"/>
  <c r="T19" i="13"/>
  <c r="U19" i="13"/>
  <c r="T307" i="13"/>
  <c r="U243" i="13"/>
  <c r="T687" i="13"/>
  <c r="T51" i="13"/>
  <c r="U147" i="13"/>
  <c r="T367" i="13"/>
  <c r="U487" i="13"/>
  <c r="T203" i="13"/>
  <c r="U679" i="13"/>
  <c r="U807" i="13"/>
  <c r="T331" i="13"/>
  <c r="U11" i="13"/>
  <c r="U267" i="13"/>
  <c r="U171" i="13"/>
  <c r="U775" i="13"/>
  <c r="U115" i="13"/>
  <c r="T659" i="13"/>
  <c r="U695" i="13"/>
  <c r="T791" i="13"/>
  <c r="T735" i="13"/>
  <c r="T159" i="13"/>
  <c r="U495" i="13"/>
  <c r="U655" i="13"/>
  <c r="U787" i="13"/>
  <c r="U691" i="13"/>
  <c r="T115" i="13"/>
  <c r="T699" i="13"/>
  <c r="T411" i="13"/>
  <c r="K471" i="13"/>
  <c r="K407" i="13"/>
  <c r="K343" i="13"/>
  <c r="K283" i="13"/>
  <c r="K251" i="13"/>
  <c r="K219" i="13"/>
  <c r="K187" i="13"/>
  <c r="K851" i="13"/>
  <c r="K819" i="13"/>
  <c r="K787" i="13"/>
  <c r="K723" i="13"/>
  <c r="K531" i="13"/>
  <c r="K499" i="13"/>
  <c r="K23" i="13"/>
  <c r="K791" i="13"/>
  <c r="K339" i="13"/>
  <c r="K247" i="13"/>
  <c r="K215" i="13"/>
  <c r="K183" i="13"/>
  <c r="K815" i="13"/>
  <c r="K783" i="13"/>
  <c r="K623" i="13"/>
  <c r="K591" i="13"/>
  <c r="K559" i="13"/>
  <c r="K431" i="13"/>
  <c r="K307" i="13"/>
  <c r="K243" i="13"/>
  <c r="K179" i="13"/>
  <c r="K691" i="13"/>
  <c r="K399" i="13"/>
  <c r="K439" i="13"/>
  <c r="K375" i="13"/>
  <c r="K51" i="13"/>
  <c r="I34" i="3"/>
  <c r="K34" i="3"/>
  <c r="R34" i="3"/>
  <c r="L34" i="3"/>
  <c r="S34" i="3" s="1"/>
  <c r="I70" i="10"/>
  <c r="K70" i="10"/>
  <c r="R70" i="10"/>
  <c r="L70" i="10"/>
  <c r="S70" i="10" s="1"/>
  <c r="U355" i="13"/>
  <c r="U327" i="13"/>
  <c r="U311" i="13"/>
  <c r="U307" i="13"/>
  <c r="U303" i="13"/>
  <c r="U271" i="13"/>
  <c r="U263" i="13"/>
  <c r="U247" i="13"/>
  <c r="U235" i="13"/>
  <c r="U215" i="13"/>
  <c r="U207" i="13"/>
  <c r="U167" i="13"/>
  <c r="U143" i="13"/>
  <c r="U103" i="13"/>
  <c r="U83" i="13"/>
  <c r="U79" i="13"/>
  <c r="U75" i="13"/>
  <c r="U39" i="13"/>
  <c r="U451" i="13"/>
  <c r="U483" i="13"/>
  <c r="U499" i="13"/>
  <c r="U563" i="13"/>
  <c r="U707" i="13"/>
  <c r="U711" i="13"/>
  <c r="U743" i="13"/>
  <c r="U771" i="13"/>
  <c r="U791" i="13"/>
  <c r="U803" i="13"/>
  <c r="U811" i="13"/>
  <c r="U815" i="13"/>
  <c r="U835" i="13"/>
  <c r="U843" i="13"/>
  <c r="U847" i="13"/>
  <c r="U867" i="13"/>
  <c r="U871" i="13"/>
  <c r="U823" i="13"/>
  <c r="U543" i="13"/>
  <c r="U479" i="13"/>
  <c r="U343" i="13"/>
  <c r="U315" i="13"/>
  <c r="U287" i="13"/>
  <c r="U283" i="13"/>
  <c r="U251" i="13"/>
  <c r="U183" i="13"/>
  <c r="U151" i="13"/>
  <c r="U127" i="13"/>
  <c r="U123" i="13"/>
  <c r="U91" i="13"/>
  <c r="U59" i="13"/>
  <c r="U55" i="13"/>
  <c r="U23" i="13"/>
  <c r="U779" i="13"/>
  <c r="U643" i="13"/>
  <c r="U627" i="13"/>
  <c r="U547" i="13"/>
  <c r="U523" i="13"/>
  <c r="U427" i="13"/>
  <c r="U339" i="13"/>
  <c r="U295" i="13"/>
  <c r="U279" i="13"/>
  <c r="U239" i="13"/>
  <c r="U231" i="13"/>
  <c r="U199" i="13"/>
  <c r="U175" i="13"/>
  <c r="U71" i="13"/>
  <c r="U47" i="13"/>
  <c r="U51" i="13"/>
  <c r="U391" i="13"/>
  <c r="U735" i="13"/>
  <c r="U139" i="13"/>
  <c r="U335" i="13"/>
  <c r="U455" i="13"/>
  <c r="U331" i="13"/>
  <c r="U203" i="13"/>
  <c r="T339" i="13"/>
  <c r="T779" i="13"/>
  <c r="T715" i="13"/>
  <c r="T555" i="13"/>
  <c r="T523" i="13"/>
  <c r="T427" i="13"/>
  <c r="T395" i="13"/>
  <c r="T79" i="13"/>
  <c r="T863" i="13"/>
  <c r="T639" i="13"/>
  <c r="T351" i="13"/>
  <c r="T291" i="13"/>
  <c r="T67" i="13"/>
  <c r="T859" i="13"/>
  <c r="T571" i="13"/>
  <c r="T539" i="13"/>
  <c r="T347" i="13"/>
  <c r="T223" i="13"/>
  <c r="T95" i="13"/>
  <c r="T63" i="13"/>
  <c r="T163" i="13"/>
  <c r="T383" i="13"/>
  <c r="T543" i="13"/>
  <c r="T635" i="13"/>
  <c r="T503" i="13"/>
  <c r="T439" i="13"/>
  <c r="T407" i="13"/>
  <c r="T219" i="13"/>
  <c r="T155" i="13"/>
  <c r="T27" i="13"/>
  <c r="T123" i="13"/>
  <c r="T127" i="13"/>
  <c r="T91" i="13"/>
  <c r="T131" i="13"/>
  <c r="T59" i="13"/>
  <c r="T479" i="13"/>
  <c r="T831" i="13"/>
  <c r="T575" i="13"/>
  <c r="T259" i="13"/>
  <c r="T195" i="13"/>
  <c r="T99" i="13"/>
  <c r="T827" i="13"/>
  <c r="T667" i="13"/>
  <c r="T603" i="13"/>
  <c r="T475" i="13"/>
  <c r="T255" i="13"/>
  <c r="T31" i="13"/>
  <c r="T727" i="13"/>
  <c r="T663" i="13"/>
  <c r="T599" i="13"/>
  <c r="T535" i="13"/>
  <c r="T375" i="13"/>
  <c r="U375" i="13"/>
  <c r="T187" i="13"/>
  <c r="T319" i="13"/>
  <c r="T443" i="13"/>
  <c r="T191" i="13"/>
  <c r="T323" i="13"/>
  <c r="T823" i="13"/>
  <c r="T35" i="13"/>
  <c r="T227" i="13"/>
  <c r="T287" i="13"/>
  <c r="T343" i="13"/>
  <c r="T87" i="13"/>
  <c r="T23" i="13"/>
  <c r="U371" i="13"/>
  <c r="T183" i="13"/>
  <c r="T151" i="13"/>
  <c r="K863" i="13"/>
  <c r="K831" i="13"/>
  <c r="K447" i="13"/>
  <c r="K383" i="13"/>
  <c r="K351" i="13"/>
  <c r="K323" i="13"/>
  <c r="K291" i="13"/>
  <c r="K259" i="13"/>
  <c r="K227" i="13"/>
  <c r="K195" i="13"/>
  <c r="K859" i="13"/>
  <c r="K827" i="13"/>
  <c r="K763" i="13"/>
  <c r="K731" i="13"/>
  <c r="K699" i="13"/>
  <c r="K347" i="13"/>
  <c r="K319" i="13"/>
  <c r="K287" i="13"/>
  <c r="K255" i="13"/>
  <c r="K223" i="13"/>
  <c r="K191" i="13"/>
  <c r="K475" i="13"/>
  <c r="K411" i="13"/>
  <c r="K159" i="13"/>
  <c r="K95" i="13"/>
  <c r="K63" i="13"/>
  <c r="K479" i="13"/>
  <c r="K735" i="13"/>
  <c r="K663" i="13"/>
  <c r="K631" i="13"/>
  <c r="K567" i="13"/>
  <c r="K503" i="13"/>
  <c r="K59" i="13"/>
  <c r="K315" i="13"/>
  <c r="K415" i="13"/>
  <c r="K659" i="13"/>
  <c r="K403" i="13"/>
  <c r="K371" i="13"/>
  <c r="K311" i="13"/>
  <c r="K539" i="13"/>
  <c r="K767" i="13"/>
  <c r="K703" i="13"/>
  <c r="K671" i="13"/>
  <c r="K639" i="13"/>
  <c r="K575" i="13"/>
  <c r="K543" i="13"/>
  <c r="K511" i="13"/>
  <c r="K163" i="13"/>
  <c r="K131" i="13"/>
  <c r="K99" i="13"/>
  <c r="K67" i="13"/>
  <c r="K35" i="13"/>
  <c r="K667" i="13"/>
  <c r="K635" i="13"/>
  <c r="K603" i="13"/>
  <c r="K571" i="13"/>
  <c r="K443" i="13"/>
  <c r="K127" i="13"/>
  <c r="K31" i="13"/>
  <c r="K599" i="13"/>
  <c r="K535" i="13"/>
  <c r="K27" i="13"/>
  <c r="K883" i="13"/>
  <c r="K627" i="13"/>
  <c r="K563" i="13"/>
  <c r="K467" i="13"/>
  <c r="K435" i="13"/>
  <c r="K875" i="13"/>
  <c r="I56" i="17"/>
  <c r="K27" i="17"/>
  <c r="R56" i="17"/>
  <c r="K56" i="17"/>
  <c r="L27" i="17"/>
  <c r="S27" i="17" s="1"/>
  <c r="R27" i="17"/>
  <c r="I27" i="17"/>
  <c r="L56" i="17"/>
  <c r="S56" i="17" s="1"/>
  <c r="I39" i="16"/>
  <c r="L34" i="10"/>
  <c r="S34" i="10" s="1"/>
  <c r="R34" i="10"/>
  <c r="K34" i="10"/>
  <c r="I34" i="10"/>
  <c r="R28" i="9"/>
  <c r="I28" i="9"/>
  <c r="K28" i="9"/>
  <c r="R57" i="9"/>
  <c r="I57" i="9"/>
  <c r="K57" i="9"/>
  <c r="L57" i="9"/>
  <c r="S57" i="9" s="1"/>
  <c r="L28" i="9"/>
  <c r="S28" i="9" s="1"/>
  <c r="R39" i="16"/>
  <c r="R80" i="16"/>
  <c r="K39" i="16"/>
  <c r="I80" i="16"/>
  <c r="K80" i="16"/>
  <c r="L39" i="16"/>
  <c r="S39" i="16" s="1"/>
  <c r="L80" i="16"/>
  <c r="S80" i="16" s="1"/>
  <c r="L52" i="15"/>
  <c r="S52" i="15" s="1"/>
  <c r="R52" i="15"/>
  <c r="I25" i="15"/>
  <c r="K25" i="15"/>
  <c r="R25" i="15"/>
  <c r="I52" i="15"/>
  <c r="K52" i="15"/>
  <c r="L25" i="15"/>
  <c r="S25" i="15" s="1"/>
  <c r="L68" i="8"/>
  <c r="S68" i="8" s="1"/>
  <c r="L33" i="8"/>
  <c r="S33" i="8" s="1"/>
  <c r="R68" i="8"/>
  <c r="I33" i="8"/>
  <c r="K33" i="8"/>
  <c r="R33" i="8"/>
  <c r="I68" i="8"/>
  <c r="K68" i="8"/>
  <c r="L36" i="7"/>
  <c r="S36" i="7" s="1"/>
  <c r="L74" i="7"/>
  <c r="S74" i="7" s="1"/>
  <c r="R74" i="7"/>
  <c r="K74" i="7"/>
  <c r="R36" i="7"/>
  <c r="K36" i="7"/>
  <c r="I74" i="7"/>
  <c r="K183" i="14"/>
  <c r="T3" i="14"/>
  <c r="U323" i="13"/>
  <c r="U163" i="13"/>
  <c r="T143" i="13"/>
  <c r="T175" i="13"/>
  <c r="T239" i="13"/>
  <c r="T271" i="13"/>
  <c r="T303" i="13"/>
  <c r="T15" i="13"/>
  <c r="T47" i="13"/>
  <c r="T3" i="13"/>
  <c r="K3" i="13"/>
  <c r="L36" i="1"/>
  <c r="S36" i="1" s="1"/>
  <c r="L70" i="3"/>
  <c r="S70" i="3" s="1"/>
  <c r="S50" i="3"/>
  <c r="R70" i="3"/>
  <c r="I70" i="3"/>
  <c r="K70" i="3"/>
  <c r="S6" i="3"/>
  <c r="L43" i="2"/>
  <c r="S43" i="2" s="1"/>
  <c r="S9" i="2"/>
  <c r="R43" i="2"/>
  <c r="K43" i="2"/>
  <c r="K88" i="2"/>
  <c r="R88" i="2"/>
  <c r="S88" i="2"/>
  <c r="R36" i="1"/>
  <c r="K36" i="1"/>
  <c r="I36" i="1"/>
  <c r="I87" i="34" l="1"/>
  <c r="I99" i="34"/>
  <c r="I236" i="34"/>
  <c r="I67" i="34"/>
  <c r="I83" i="34"/>
  <c r="I160" i="34"/>
  <c r="I248" i="34"/>
  <c r="I23" i="34"/>
  <c r="I276" i="34"/>
  <c r="I164" i="34"/>
  <c r="I188" i="34"/>
  <c r="I288" i="34"/>
  <c r="I240" i="34"/>
  <c r="I196" i="34"/>
  <c r="I180" i="34"/>
  <c r="I216" i="34"/>
  <c r="I244" i="34"/>
  <c r="I204" i="34"/>
  <c r="I192" i="34"/>
  <c r="I252" i="34"/>
  <c r="I260" i="34"/>
  <c r="I168" i="34"/>
  <c r="I224" i="34"/>
  <c r="I272" i="34"/>
  <c r="I156" i="34"/>
  <c r="I256" i="34"/>
  <c r="I200" i="34"/>
  <c r="I172" i="34"/>
  <c r="I228" i="34"/>
  <c r="I280" i="34"/>
  <c r="I208" i="34"/>
  <c r="I264" i="34"/>
  <c r="I176" i="34"/>
  <c r="I232" i="34"/>
  <c r="I212" i="34"/>
  <c r="I284" i="34"/>
  <c r="I268" i="34"/>
  <c r="I184" i="34"/>
  <c r="I220" i="34"/>
  <c r="I139" i="34"/>
  <c r="I15" i="34"/>
  <c r="I31" i="34"/>
  <c r="I131" i="34"/>
  <c r="I59" i="34"/>
  <c r="I79" i="34"/>
  <c r="I107" i="34"/>
  <c r="I35" i="34"/>
  <c r="I95" i="34"/>
  <c r="I7" i="34"/>
  <c r="I127" i="34"/>
  <c r="I75" i="34"/>
  <c r="I111" i="34"/>
  <c r="I11" i="34"/>
  <c r="I39" i="34"/>
  <c r="I27" i="34"/>
  <c r="I51" i="34"/>
  <c r="I135" i="34"/>
  <c r="I119" i="34"/>
  <c r="I19" i="34"/>
  <c r="I103" i="34"/>
  <c r="I55" i="34"/>
  <c r="I115" i="34"/>
  <c r="I91" i="34"/>
  <c r="I123" i="34"/>
  <c r="I47" i="34"/>
  <c r="I43" i="34"/>
  <c r="I71" i="34"/>
  <c r="I63" i="34"/>
  <c r="I192" i="27"/>
  <c r="I172" i="27"/>
  <c r="I116" i="27"/>
  <c r="U168" i="27"/>
  <c r="I214" i="27"/>
  <c r="I208" i="27"/>
  <c r="I180" i="27"/>
  <c r="I120" i="27"/>
  <c r="I184" i="27"/>
  <c r="I196" i="27"/>
  <c r="I128" i="27"/>
  <c r="I152" i="27"/>
  <c r="I132" i="27"/>
  <c r="I140" i="27"/>
  <c r="Q217" i="27"/>
  <c r="U217" i="27"/>
  <c r="Q215" i="27"/>
  <c r="U215" i="27"/>
  <c r="Q216" i="27"/>
  <c r="U216" i="27"/>
  <c r="H91" i="27"/>
  <c r="I95" i="27"/>
  <c r="I99" i="27"/>
  <c r="I43" i="2"/>
  <c r="AC991" i="13"/>
  <c r="AC979" i="13"/>
  <c r="AC663" i="13"/>
  <c r="AC267" i="13"/>
  <c r="AC227" i="13"/>
  <c r="I943" i="14"/>
  <c r="AC863" i="13"/>
  <c r="AC659" i="13"/>
  <c r="AC199" i="13"/>
  <c r="AC211" i="13"/>
  <c r="AC403" i="13"/>
  <c r="AC587" i="13"/>
  <c r="AC615" i="13"/>
  <c r="AC215" i="13"/>
  <c r="AC239" i="13"/>
  <c r="AC851" i="13"/>
  <c r="AC855" i="13"/>
  <c r="AC475" i="13"/>
  <c r="AC803" i="13"/>
  <c r="AC371" i="13"/>
  <c r="AC231" i="13"/>
  <c r="AC223" i="13"/>
  <c r="AC631" i="13"/>
  <c r="AC415" i="13"/>
  <c r="I923" i="14"/>
  <c r="I1039" i="13"/>
  <c r="I947" i="13"/>
  <c r="I1051" i="13"/>
  <c r="I1015" i="13"/>
  <c r="I983" i="13"/>
  <c r="I991" i="13"/>
  <c r="I583" i="13"/>
  <c r="I1067" i="13"/>
  <c r="I1031" i="13"/>
  <c r="I1067" i="14"/>
  <c r="I1063" i="14"/>
  <c r="I795" i="14"/>
  <c r="I927" i="14"/>
  <c r="I1035" i="14"/>
  <c r="I955" i="14"/>
  <c r="I1043" i="14"/>
  <c r="I1047" i="14"/>
  <c r="I1007" i="14"/>
  <c r="AC1047" i="13"/>
  <c r="I1027" i="14"/>
  <c r="I899" i="14"/>
  <c r="I935" i="14"/>
  <c r="I647" i="14"/>
  <c r="I987" i="14"/>
  <c r="I1059" i="14"/>
  <c r="I595" i="14"/>
  <c r="I387" i="14"/>
  <c r="I1015" i="14"/>
  <c r="U51" i="14"/>
  <c r="I51" i="14"/>
  <c r="U463" i="14"/>
  <c r="I463" i="14"/>
  <c r="U851" i="14"/>
  <c r="I851" i="14"/>
  <c r="U267" i="14"/>
  <c r="I267" i="14"/>
  <c r="U551" i="14"/>
  <c r="I551" i="14"/>
  <c r="U763" i="14"/>
  <c r="I763" i="14"/>
  <c r="I895" i="14"/>
  <c r="U83" i="14"/>
  <c r="I83" i="14"/>
  <c r="U495" i="14"/>
  <c r="I495" i="14"/>
  <c r="U299" i="14"/>
  <c r="I299" i="14"/>
  <c r="U827" i="14"/>
  <c r="I827" i="14"/>
  <c r="U211" i="14"/>
  <c r="I211" i="14"/>
  <c r="U719" i="14"/>
  <c r="I719" i="14"/>
  <c r="I939" i="14"/>
  <c r="I1003" i="14"/>
  <c r="U835" i="14"/>
  <c r="I835" i="14"/>
  <c r="U367" i="14"/>
  <c r="I367" i="14"/>
  <c r="U623" i="14"/>
  <c r="I623" i="14"/>
  <c r="U171" i="14"/>
  <c r="I171" i="14"/>
  <c r="U455" i="14"/>
  <c r="I455" i="14"/>
  <c r="U775" i="14"/>
  <c r="I775" i="14"/>
  <c r="U783" i="14"/>
  <c r="I783" i="14"/>
  <c r="I727" i="14"/>
  <c r="I919" i="14"/>
  <c r="I991" i="14"/>
  <c r="I963" i="14"/>
  <c r="I423" i="14"/>
  <c r="I1031" i="14"/>
  <c r="I999" i="14"/>
  <c r="I931" i="14"/>
  <c r="I983" i="14"/>
  <c r="I363" i="14"/>
  <c r="U43" i="14"/>
  <c r="I43" i="14"/>
  <c r="U615" i="14"/>
  <c r="I615" i="14"/>
  <c r="U867" i="14"/>
  <c r="I867" i="14"/>
  <c r="U147" i="14"/>
  <c r="I147" i="14"/>
  <c r="U527" i="14"/>
  <c r="I527" i="14"/>
  <c r="U75" i="14"/>
  <c r="I75" i="14"/>
  <c r="U331" i="14"/>
  <c r="I331" i="14"/>
  <c r="U679" i="14"/>
  <c r="I679" i="14"/>
  <c r="U859" i="14"/>
  <c r="I859" i="14"/>
  <c r="U559" i="14"/>
  <c r="I559" i="14"/>
  <c r="U107" i="14"/>
  <c r="I107" i="14"/>
  <c r="U711" i="14"/>
  <c r="I711" i="14"/>
  <c r="I947" i="14"/>
  <c r="I583" i="14"/>
  <c r="I1039" i="14"/>
  <c r="U307" i="14"/>
  <c r="I307" i="14"/>
  <c r="U591" i="14"/>
  <c r="I591" i="14"/>
  <c r="U139" i="14"/>
  <c r="I139" i="14"/>
  <c r="U391" i="14"/>
  <c r="I391" i="14"/>
  <c r="U743" i="14"/>
  <c r="I743" i="14"/>
  <c r="U751" i="14"/>
  <c r="I751" i="14"/>
  <c r="U807" i="14"/>
  <c r="I807" i="14"/>
  <c r="U399" i="14"/>
  <c r="I399" i="14"/>
  <c r="U655" i="14"/>
  <c r="I655" i="14"/>
  <c r="U203" i="14"/>
  <c r="I203" i="14"/>
  <c r="U487" i="14"/>
  <c r="I487" i="14"/>
  <c r="U815" i="14"/>
  <c r="I815" i="14"/>
  <c r="AC951" i="13"/>
  <c r="I379" i="14"/>
  <c r="I1011" i="14"/>
  <c r="I1055" i="14"/>
  <c r="I995" i="14"/>
  <c r="I907" i="14"/>
  <c r="I979" i="14"/>
  <c r="U19" i="14"/>
  <c r="I19" i="14"/>
  <c r="U431" i="14"/>
  <c r="I431" i="14"/>
  <c r="U819" i="14"/>
  <c r="I819" i="14"/>
  <c r="U235" i="14"/>
  <c r="I235" i="14"/>
  <c r="U519" i="14"/>
  <c r="I519" i="14"/>
  <c r="U731" i="14"/>
  <c r="I731" i="14"/>
  <c r="U847" i="14"/>
  <c r="I847" i="14"/>
  <c r="Q951" i="14"/>
  <c r="I951" i="14"/>
  <c r="I903" i="14"/>
  <c r="I911" i="14"/>
  <c r="I1051" i="14"/>
  <c r="I879" i="14"/>
  <c r="I975" i="14"/>
  <c r="I943" i="13"/>
  <c r="I979" i="13"/>
  <c r="I911" i="13"/>
  <c r="I795" i="13"/>
  <c r="I939" i="13"/>
  <c r="I907" i="13"/>
  <c r="I987" i="13"/>
  <c r="I595" i="13"/>
  <c r="I647" i="13"/>
  <c r="I895" i="13"/>
  <c r="U715" i="13"/>
  <c r="I715" i="13"/>
  <c r="I903" i="13"/>
  <c r="I1035" i="13"/>
  <c r="I931" i="13"/>
  <c r="I1019" i="13"/>
  <c r="I923" i="13"/>
  <c r="I955" i="13"/>
  <c r="I995" i="13"/>
  <c r="I963" i="13"/>
  <c r="I887" i="13"/>
  <c r="I891" i="13"/>
  <c r="I1011" i="13"/>
  <c r="I379" i="13"/>
  <c r="I915" i="13"/>
  <c r="I971" i="13"/>
  <c r="I975" i="13"/>
  <c r="I1007" i="13"/>
  <c r="I1063" i="13"/>
  <c r="I1059" i="13"/>
  <c r="Q951" i="13"/>
  <c r="I951" i="13"/>
  <c r="I899" i="13"/>
  <c r="I935" i="13"/>
  <c r="I967" i="13"/>
  <c r="I919" i="13"/>
  <c r="I1003" i="13"/>
  <c r="I1055" i="13"/>
  <c r="I1047" i="13"/>
  <c r="I799" i="13"/>
  <c r="I927" i="13"/>
  <c r="I999" i="13"/>
  <c r="I1027" i="13"/>
  <c r="AC1067" i="13"/>
  <c r="AC799" i="13"/>
  <c r="AC147" i="13"/>
  <c r="AC327" i="13"/>
  <c r="AC347" i="13"/>
  <c r="AC235" i="13"/>
  <c r="AC647" i="13"/>
  <c r="AC879" i="13"/>
  <c r="AC831" i="13"/>
  <c r="AC563" i="13"/>
  <c r="Q106" i="27"/>
  <c r="U106" i="27"/>
  <c r="Q107" i="27"/>
  <c r="U107" i="27"/>
  <c r="Q108" i="27"/>
  <c r="U108" i="27"/>
  <c r="L198" i="35"/>
  <c r="Q99" i="35"/>
  <c r="U99" i="35"/>
  <c r="U98" i="35"/>
  <c r="Q98" i="35"/>
  <c r="U100" i="35"/>
  <c r="Q100" i="35"/>
  <c r="U51" i="35"/>
  <c r="U148" i="35"/>
  <c r="U27" i="35"/>
  <c r="U144" i="35"/>
  <c r="U83" i="35"/>
  <c r="Q126" i="36"/>
  <c r="U126" i="36"/>
  <c r="U128" i="36"/>
  <c r="Q128" i="36"/>
  <c r="U156" i="36"/>
  <c r="Q43" i="36"/>
  <c r="Q83" i="36"/>
  <c r="U63" i="36"/>
  <c r="Q35" i="36"/>
  <c r="Z125" i="36"/>
  <c r="U107" i="36"/>
  <c r="U132" i="36"/>
  <c r="L254" i="36"/>
  <c r="Q67" i="36"/>
  <c r="Q3" i="36"/>
  <c r="L125" i="36"/>
  <c r="U125" i="36" s="1"/>
  <c r="Q99" i="37"/>
  <c r="U99" i="37"/>
  <c r="Q98" i="37"/>
  <c r="U98" i="37"/>
  <c r="U100" i="37"/>
  <c r="Q100" i="37"/>
  <c r="Q168" i="37"/>
  <c r="U3" i="37"/>
  <c r="L97" i="37"/>
  <c r="U31" i="37"/>
  <c r="Z97" i="37"/>
  <c r="Q116" i="37"/>
  <c r="Q104" i="37"/>
  <c r="L198" i="37"/>
  <c r="Q198" i="37" s="1"/>
  <c r="U120" i="37"/>
  <c r="Q180" i="37"/>
  <c r="AC975" i="13"/>
  <c r="AC911" i="13"/>
  <c r="AC895" i="13"/>
  <c r="AC1015" i="13"/>
  <c r="AC379" i="13"/>
  <c r="AC987" i="13"/>
  <c r="AC1027" i="13"/>
  <c r="AB1074" i="14" a="1"/>
  <c r="AB1074" i="14" s="1"/>
  <c r="AC583" i="13"/>
  <c r="AC1063" i="13"/>
  <c r="AC1035" i="13"/>
  <c r="AC595" i="13"/>
  <c r="AC955" i="13"/>
  <c r="AC887" i="13"/>
  <c r="AC939" i="13"/>
  <c r="AC1059" i="13"/>
  <c r="AC943" i="13"/>
  <c r="AC983" i="13"/>
  <c r="AC967" i="13"/>
  <c r="AC899" i="13"/>
  <c r="AC903" i="13"/>
  <c r="AC931" i="13"/>
  <c r="AC1003" i="13"/>
  <c r="AC963" i="13"/>
  <c r="AC923" i="13"/>
  <c r="AC935" i="13"/>
  <c r="AC1043" i="13"/>
  <c r="AC1031" i="13"/>
  <c r="AC919" i="13"/>
  <c r="AC947" i="13"/>
  <c r="Z1072" i="13" a="1"/>
  <c r="Z1072" i="13" s="1"/>
  <c r="K1074" i="13"/>
  <c r="K1076" i="13"/>
  <c r="T1076" i="13"/>
  <c r="K1078" i="13"/>
  <c r="AB1075" i="14"/>
  <c r="AB1077" i="14"/>
  <c r="AB1079" i="14"/>
  <c r="AA1076" i="13"/>
  <c r="AA1074" i="13"/>
  <c r="T1074" i="13"/>
  <c r="AA1078" i="13"/>
  <c r="L1076" i="13" a="1"/>
  <c r="L1076" i="13" s="1"/>
  <c r="U1076" i="13" s="1"/>
  <c r="L1078" i="13" a="1"/>
  <c r="L1078" i="13" s="1"/>
  <c r="I1078" i="13" s="1"/>
  <c r="T1078" i="13"/>
  <c r="L1074" i="13" a="1"/>
  <c r="L1074" i="13" s="1"/>
  <c r="I1074" i="13" s="1"/>
  <c r="AA1073" i="13" a="1"/>
  <c r="AA1073" i="13" s="1"/>
  <c r="AB607" i="13" s="1"/>
  <c r="U23" i="37"/>
  <c r="U19" i="37"/>
  <c r="Q188" i="37"/>
  <c r="Q59" i="37"/>
  <c r="Q176" i="37"/>
  <c r="Q124" i="37"/>
  <c r="Q55" i="37"/>
  <c r="U192" i="37"/>
  <c r="U160" i="37"/>
  <c r="Q75" i="37"/>
  <c r="Q152" i="37"/>
  <c r="Q87" i="37"/>
  <c r="Q63" i="37"/>
  <c r="Q39" i="37"/>
  <c r="Q172" i="37"/>
  <c r="Q91" i="37"/>
  <c r="Q83" i="37"/>
  <c r="Q67" i="37"/>
  <c r="K1077" i="14"/>
  <c r="Q27" i="37"/>
  <c r="Q156" i="37"/>
  <c r="Q51" i="37"/>
  <c r="T97" i="37"/>
  <c r="U148" i="37"/>
  <c r="U144" i="37"/>
  <c r="Q43" i="37"/>
  <c r="U35" i="37"/>
  <c r="U132" i="37"/>
  <c r="Q128" i="37"/>
  <c r="U15" i="37"/>
  <c r="K1075" i="14"/>
  <c r="U112" i="37"/>
  <c r="U11" i="37"/>
  <c r="Q7" i="37"/>
  <c r="K97" i="37"/>
  <c r="T198" i="37"/>
  <c r="U136" i="37"/>
  <c r="K198" i="37"/>
  <c r="U104" i="37"/>
  <c r="I198" i="37"/>
  <c r="I97" i="37"/>
  <c r="U97" i="37"/>
  <c r="Q3" i="37"/>
  <c r="K1079" i="14"/>
  <c r="T1079" i="14"/>
  <c r="U1067" i="14"/>
  <c r="U943" i="14"/>
  <c r="T1075" i="14"/>
  <c r="U907" i="14"/>
  <c r="T1077" i="14"/>
  <c r="U795" i="14"/>
  <c r="L1075" i="14" a="1"/>
  <c r="L1075" i="14" s="1"/>
  <c r="Q1075" i="14" s="1"/>
  <c r="L1079" i="14" a="1"/>
  <c r="L1079" i="14" s="1"/>
  <c r="Q1079" i="14" s="1"/>
  <c r="L1077" i="14" a="1"/>
  <c r="L1077" i="14" s="1"/>
  <c r="Q1077" i="14" s="1"/>
  <c r="U943" i="13"/>
  <c r="Q1067" i="13"/>
  <c r="U907" i="13"/>
  <c r="U795" i="13"/>
  <c r="Q236" i="36"/>
  <c r="U23" i="36"/>
  <c r="U148" i="36"/>
  <c r="U55" i="36"/>
  <c r="U7" i="36"/>
  <c r="U244" i="36"/>
  <c r="Q164" i="36"/>
  <c r="Q248" i="36"/>
  <c r="U119" i="36"/>
  <c r="Q240" i="36"/>
  <c r="U111" i="36"/>
  <c r="Q228" i="36"/>
  <c r="U95" i="36"/>
  <c r="U204" i="36"/>
  <c r="U200" i="36"/>
  <c r="U71" i="36"/>
  <c r="Q144" i="36"/>
  <c r="U192" i="36"/>
  <c r="Q59" i="36"/>
  <c r="U188" i="36"/>
  <c r="Q184" i="36"/>
  <c r="Q27" i="36"/>
  <c r="Q152" i="36"/>
  <c r="I125" i="36"/>
  <c r="U15" i="36"/>
  <c r="Q11" i="36"/>
  <c r="U136" i="36"/>
  <c r="I254" i="36"/>
  <c r="K254" i="36"/>
  <c r="T125" i="36"/>
  <c r="K125" i="36"/>
  <c r="Q254" i="36"/>
  <c r="Q132" i="36"/>
  <c r="T254" i="36"/>
  <c r="U3" i="36"/>
  <c r="AA1072" i="13"/>
  <c r="U955" i="14"/>
  <c r="U1039" i="14"/>
  <c r="U1047" i="14"/>
  <c r="Q1063" i="14"/>
  <c r="Q583" i="14"/>
  <c r="U955" i="13"/>
  <c r="L97" i="35"/>
  <c r="Q97" i="35" s="1"/>
  <c r="Z97" i="35"/>
  <c r="U180" i="35"/>
  <c r="U91" i="35"/>
  <c r="Q176" i="35"/>
  <c r="Q55" i="35"/>
  <c r="Q140" i="35"/>
  <c r="U188" i="35"/>
  <c r="U31" i="35"/>
  <c r="U71" i="35"/>
  <c r="U7" i="35"/>
  <c r="Q168" i="35"/>
  <c r="Q156" i="35"/>
  <c r="U11" i="35"/>
  <c r="Q192" i="35"/>
  <c r="U184" i="35"/>
  <c r="U79" i="35"/>
  <c r="U75" i="35"/>
  <c r="U172" i="35"/>
  <c r="U164" i="35"/>
  <c r="U59" i="35"/>
  <c r="U43" i="35"/>
  <c r="U35" i="35"/>
  <c r="U128" i="35"/>
  <c r="U19" i="35"/>
  <c r="U120" i="35"/>
  <c r="U116" i="35"/>
  <c r="U15" i="35"/>
  <c r="K97" i="35"/>
  <c r="T198" i="35"/>
  <c r="I198" i="35"/>
  <c r="K198" i="35"/>
  <c r="U87" i="35"/>
  <c r="U63" i="35"/>
  <c r="Q23" i="35"/>
  <c r="U39" i="35"/>
  <c r="T97" i="35"/>
  <c r="U198" i="35"/>
  <c r="Q104" i="35"/>
  <c r="Q3" i="35"/>
  <c r="I97" i="35"/>
  <c r="U104" i="35"/>
  <c r="U3" i="35"/>
  <c r="Q1059" i="14"/>
  <c r="Q1051" i="14"/>
  <c r="U1043" i="14"/>
  <c r="U1055" i="14"/>
  <c r="U152" i="34"/>
  <c r="L294" i="34"/>
  <c r="Q294" i="34" s="1"/>
  <c r="L145" i="34"/>
  <c r="I145" i="34" s="1"/>
  <c r="Z145" i="34"/>
  <c r="U1063" i="13"/>
  <c r="Q1059" i="13"/>
  <c r="U1047" i="13"/>
  <c r="U1051" i="13"/>
  <c r="U1055" i="13"/>
  <c r="U3" i="34"/>
  <c r="Q71" i="34"/>
  <c r="Q1043" i="13"/>
  <c r="Q1039" i="13"/>
  <c r="U1035" i="13"/>
  <c r="Q123" i="34"/>
  <c r="U139" i="34"/>
  <c r="U288" i="34"/>
  <c r="U284" i="34"/>
  <c r="Q280" i="34"/>
  <c r="U135" i="34"/>
  <c r="U276" i="34"/>
  <c r="U272" i="34"/>
  <c r="U127" i="34"/>
  <c r="U268" i="34"/>
  <c r="U131" i="34"/>
  <c r="U204" i="34"/>
  <c r="U51" i="34"/>
  <c r="U119" i="34"/>
  <c r="Q264" i="34"/>
  <c r="U87" i="34"/>
  <c r="U224" i="34"/>
  <c r="U200" i="34"/>
  <c r="U236" i="34"/>
  <c r="Q152" i="34"/>
  <c r="U15" i="34"/>
  <c r="Q75" i="34"/>
  <c r="U240" i="34"/>
  <c r="U160" i="34"/>
  <c r="U67" i="34"/>
  <c r="U172" i="34"/>
  <c r="Q43" i="34"/>
  <c r="Q212" i="34"/>
  <c r="Q188" i="34"/>
  <c r="U220" i="34"/>
  <c r="U164" i="34"/>
  <c r="U99" i="34"/>
  <c r="U252" i="34"/>
  <c r="Q180" i="34"/>
  <c r="U260" i="34"/>
  <c r="U176" i="34"/>
  <c r="U115" i="34"/>
  <c r="Q196" i="34"/>
  <c r="U208" i="34"/>
  <c r="U19" i="34"/>
  <c r="U91" i="34"/>
  <c r="U107" i="34"/>
  <c r="U256" i="34"/>
  <c r="Q23" i="34"/>
  <c r="Q103" i="34"/>
  <c r="Q95" i="34"/>
  <c r="U59" i="34"/>
  <c r="U27" i="34"/>
  <c r="U39" i="34"/>
  <c r="U11" i="34"/>
  <c r="U55" i="34"/>
  <c r="Q83" i="34"/>
  <c r="Q248" i="34"/>
  <c r="U244" i="34"/>
  <c r="U232" i="34"/>
  <c r="U228" i="34"/>
  <c r="U79" i="34"/>
  <c r="Q3" i="34"/>
  <c r="U63" i="34"/>
  <c r="K294" i="34"/>
  <c r="Q192" i="34"/>
  <c r="U35" i="34"/>
  <c r="U156" i="34"/>
  <c r="Q7" i="34"/>
  <c r="U168" i="34"/>
  <c r="K145" i="34"/>
  <c r="T294" i="34"/>
  <c r="U184" i="34"/>
  <c r="U216" i="34"/>
  <c r="T145" i="34"/>
  <c r="U47" i="34"/>
  <c r="Q31" i="34"/>
  <c r="Q111" i="34"/>
  <c r="Q727" i="14"/>
  <c r="Q43" i="29"/>
  <c r="U67" i="29"/>
  <c r="U163" i="29"/>
  <c r="Q111" i="29"/>
  <c r="Q131" i="29"/>
  <c r="U95" i="32"/>
  <c r="H7" i="18"/>
  <c r="H124" i="18" s="1"/>
  <c r="Z3" i="18"/>
  <c r="U91" i="18"/>
  <c r="Q43" i="18"/>
  <c r="T228" i="31"/>
  <c r="Q87" i="31"/>
  <c r="Q67" i="31"/>
  <c r="U155" i="30"/>
  <c r="Q59" i="30"/>
  <c r="Q23" i="30"/>
  <c r="U123" i="30"/>
  <c r="Q99" i="30"/>
  <c r="U87" i="30"/>
  <c r="U39" i="30"/>
  <c r="Q67" i="30"/>
  <c r="U47" i="30"/>
  <c r="Q11" i="30"/>
  <c r="U83" i="30"/>
  <c r="Q103" i="30"/>
  <c r="Q51" i="30"/>
  <c r="Q95" i="30"/>
  <c r="U111" i="30"/>
  <c r="U211" i="29"/>
  <c r="U139" i="29"/>
  <c r="Q179" i="29"/>
  <c r="U147" i="29"/>
  <c r="U47" i="29"/>
  <c r="U35" i="29"/>
  <c r="Q3" i="28"/>
  <c r="L137" i="28"/>
  <c r="U137" i="28" s="1"/>
  <c r="Q144" i="27"/>
  <c r="Q112" i="27"/>
  <c r="L214" i="27"/>
  <c r="U214" i="27" s="1"/>
  <c r="Q156" i="27"/>
  <c r="Q192" i="27"/>
  <c r="T91" i="27"/>
  <c r="Z91" i="27"/>
  <c r="K95" i="27"/>
  <c r="T83" i="27"/>
  <c r="L71" i="27"/>
  <c r="Q71" i="27" s="1"/>
  <c r="L87" i="27"/>
  <c r="Q87" i="27" s="1"/>
  <c r="K91" i="27"/>
  <c r="K87" i="27"/>
  <c r="L75" i="27"/>
  <c r="U75" i="27" s="1"/>
  <c r="Z95" i="27"/>
  <c r="U95" i="27"/>
  <c r="T75" i="27"/>
  <c r="T79" i="27"/>
  <c r="L91" i="27"/>
  <c r="Q91" i="27" s="1"/>
  <c r="T87" i="27"/>
  <c r="L79" i="27"/>
  <c r="Q79" i="27" s="1"/>
  <c r="L83" i="27"/>
  <c r="K83" i="27"/>
  <c r="J79" i="27"/>
  <c r="H83" i="27"/>
  <c r="I83" i="27" s="1"/>
  <c r="N67" i="27"/>
  <c r="M23" i="27"/>
  <c r="U1035" i="14"/>
  <c r="Q1031" i="14"/>
  <c r="U879" i="14"/>
  <c r="Q387" i="14"/>
  <c r="U423" i="14"/>
  <c r="U379" i="14"/>
  <c r="Q423" i="13"/>
  <c r="U1031" i="13"/>
  <c r="Q879" i="13"/>
  <c r="U379" i="13"/>
  <c r="U1027" i="14"/>
  <c r="U799" i="14"/>
  <c r="Q23" i="32"/>
  <c r="Q115" i="32"/>
  <c r="U127" i="32"/>
  <c r="L244" i="32"/>
  <c r="Q244" i="32" s="1"/>
  <c r="U7" i="32"/>
  <c r="U75" i="32"/>
  <c r="U199" i="32"/>
  <c r="U219" i="32"/>
  <c r="Q155" i="32"/>
  <c r="U207" i="32"/>
  <c r="U55" i="32"/>
  <c r="Q171" i="32"/>
  <c r="Q59" i="32"/>
  <c r="Q19" i="32"/>
  <c r="U107" i="32"/>
  <c r="Q79" i="32"/>
  <c r="U159" i="32"/>
  <c r="U83" i="32"/>
  <c r="U63" i="32"/>
  <c r="U139" i="32"/>
  <c r="U215" i="32"/>
  <c r="U203" i="32"/>
  <c r="U99" i="32"/>
  <c r="Q183" i="32"/>
  <c r="U151" i="32"/>
  <c r="U91" i="32"/>
  <c r="U43" i="32"/>
  <c r="U103" i="32"/>
  <c r="Q27" i="32"/>
  <c r="U227" i="32"/>
  <c r="Q231" i="32"/>
  <c r="U163" i="32"/>
  <c r="Q235" i="32"/>
  <c r="U135" i="32"/>
  <c r="U211" i="32"/>
  <c r="Q67" i="32"/>
  <c r="U51" i="32"/>
  <c r="Q15" i="32"/>
  <c r="U71" i="32"/>
  <c r="U179" i="32"/>
  <c r="U195" i="32"/>
  <c r="U87" i="32"/>
  <c r="U239" i="32"/>
  <c r="Q111" i="32"/>
  <c r="U175" i="32"/>
  <c r="U1023" i="14"/>
  <c r="Q1019" i="14"/>
  <c r="Q1015" i="14"/>
  <c r="M1073" i="14" a="1"/>
  <c r="M1073" i="14" s="1"/>
  <c r="T1073" i="14" s="1"/>
  <c r="U144" i="28"/>
  <c r="L280" i="28"/>
  <c r="Q280" i="28" s="1"/>
  <c r="Z137" i="28"/>
  <c r="Q252" i="28"/>
  <c r="Q236" i="28"/>
  <c r="Q595" i="14"/>
  <c r="Q1023" i="13"/>
  <c r="U1027" i="13"/>
  <c r="Q1019" i="13"/>
  <c r="Q1015" i="13"/>
  <c r="U799" i="13"/>
  <c r="Q595" i="13"/>
  <c r="U583" i="13"/>
  <c r="U1011" i="14"/>
  <c r="U1007" i="14"/>
  <c r="U1003" i="14"/>
  <c r="U999" i="14"/>
  <c r="Q995" i="14"/>
  <c r="U1011" i="13"/>
  <c r="U1003" i="13"/>
  <c r="U1007" i="13"/>
  <c r="Q995" i="13"/>
  <c r="Q999" i="13"/>
  <c r="Q191" i="32"/>
  <c r="U187" i="32"/>
  <c r="U35" i="32"/>
  <c r="Q127" i="32"/>
  <c r="Q143" i="32"/>
  <c r="Q223" i="32"/>
  <c r="Q47" i="32"/>
  <c r="U147" i="32"/>
  <c r="Q11" i="32"/>
  <c r="Q131" i="32"/>
  <c r="Q167" i="32"/>
  <c r="I244" i="32"/>
  <c r="Q39" i="32"/>
  <c r="U3" i="32"/>
  <c r="K244" i="32"/>
  <c r="T244" i="32"/>
  <c r="U216" i="28"/>
  <c r="U95" i="28"/>
  <c r="U111" i="28"/>
  <c r="Q75" i="28"/>
  <c r="U224" i="28"/>
  <c r="U107" i="28"/>
  <c r="U244" i="28"/>
  <c r="U35" i="28"/>
  <c r="Q123" i="28"/>
  <c r="U131" i="28"/>
  <c r="U148" i="28"/>
  <c r="Q176" i="28"/>
  <c r="U268" i="28"/>
  <c r="Q160" i="28"/>
  <c r="Q99" i="28"/>
  <c r="Q103" i="28"/>
  <c r="U15" i="28"/>
  <c r="U115" i="28"/>
  <c r="Q23" i="28"/>
  <c r="Q79" i="28"/>
  <c r="Q180" i="28"/>
  <c r="Q71" i="28"/>
  <c r="Q87" i="28"/>
  <c r="U67" i="28"/>
  <c r="Q59" i="28"/>
  <c r="Q272" i="28"/>
  <c r="U264" i="28"/>
  <c r="Q228" i="28"/>
  <c r="Q168" i="28"/>
  <c r="U188" i="28"/>
  <c r="Q220" i="28"/>
  <c r="Q208" i="28"/>
  <c r="U196" i="28"/>
  <c r="U152" i="28"/>
  <c r="Q248" i="28"/>
  <c r="U43" i="28"/>
  <c r="U83" i="28"/>
  <c r="U256" i="28"/>
  <c r="U204" i="28"/>
  <c r="U164" i="28"/>
  <c r="Q192" i="28"/>
  <c r="U184" i="28"/>
  <c r="Q91" i="28"/>
  <c r="U156" i="28"/>
  <c r="Q183" i="29"/>
  <c r="U19" i="29"/>
  <c r="U99" i="29"/>
  <c r="Q200" i="28"/>
  <c r="Q51" i="28"/>
  <c r="T280" i="28"/>
  <c r="U39" i="28"/>
  <c r="T137" i="28"/>
  <c r="K280" i="28"/>
  <c r="K137" i="28"/>
  <c r="I280" i="28"/>
  <c r="Q107" i="29"/>
  <c r="L116" i="29"/>
  <c r="Q116" i="29" s="1"/>
  <c r="U195" i="29"/>
  <c r="Q123" i="29"/>
  <c r="L236" i="29"/>
  <c r="Q236" i="29" s="1"/>
  <c r="Q187" i="29"/>
  <c r="Q59" i="29"/>
  <c r="Q191" i="29"/>
  <c r="U95" i="29"/>
  <c r="U151" i="29"/>
  <c r="U107" i="29"/>
  <c r="U79" i="29"/>
  <c r="U143" i="29"/>
  <c r="Q171" i="29"/>
  <c r="Q167" i="29"/>
  <c r="U175" i="29"/>
  <c r="Q51" i="29"/>
  <c r="Q155" i="29"/>
  <c r="Q135" i="29"/>
  <c r="Q203" i="29"/>
  <c r="Q83" i="29"/>
  <c r="U11" i="29"/>
  <c r="Q227" i="29"/>
  <c r="Q103" i="29"/>
  <c r="T236" i="29"/>
  <c r="T116" i="29"/>
  <c r="K236" i="29"/>
  <c r="I236" i="29"/>
  <c r="K116" i="29"/>
  <c r="Q991" i="14"/>
  <c r="U987" i="14"/>
  <c r="U983" i="14"/>
  <c r="Q979" i="14"/>
  <c r="Q975" i="14"/>
  <c r="Q963" i="14"/>
  <c r="U971" i="14"/>
  <c r="U967" i="14"/>
  <c r="U951" i="14"/>
  <c r="Q959" i="14"/>
  <c r="Q975" i="13"/>
  <c r="Q991" i="13"/>
  <c r="U987" i="13"/>
  <c r="U971" i="13"/>
  <c r="Q983" i="13"/>
  <c r="Q979" i="13"/>
  <c r="Q967" i="13"/>
  <c r="Q963" i="13"/>
  <c r="Q959" i="13"/>
  <c r="U151" i="30"/>
  <c r="Q71" i="30"/>
  <c r="Q75" i="30"/>
  <c r="Q107" i="30"/>
  <c r="L268" i="30"/>
  <c r="Z132" i="30"/>
  <c r="Q171" i="30"/>
  <c r="U199" i="30"/>
  <c r="U35" i="30"/>
  <c r="Q27" i="30"/>
  <c r="U15" i="30"/>
  <c r="Q91" i="30"/>
  <c r="Q119" i="30"/>
  <c r="Q3" i="30"/>
  <c r="L132" i="30"/>
  <c r="Q115" i="30"/>
  <c r="U63" i="30"/>
  <c r="Q31" i="30"/>
  <c r="U19" i="30"/>
  <c r="U79" i="30"/>
  <c r="U187" i="30"/>
  <c r="U183" i="30"/>
  <c r="Q247" i="30"/>
  <c r="Q207" i="30"/>
  <c r="U215" i="30"/>
  <c r="U219" i="30"/>
  <c r="U263" i="30"/>
  <c r="Q147" i="30"/>
  <c r="Q227" i="30"/>
  <c r="Q195" i="30"/>
  <c r="Q159" i="30"/>
  <c r="U203" i="30"/>
  <c r="U191" i="30"/>
  <c r="Q231" i="30"/>
  <c r="U143" i="30"/>
  <c r="U259" i="30"/>
  <c r="U3" i="30"/>
  <c r="Q223" i="30"/>
  <c r="Q243" i="30"/>
  <c r="Q179" i="30"/>
  <c r="T268" i="30"/>
  <c r="T132" i="30"/>
  <c r="K132" i="30"/>
  <c r="I268" i="30"/>
  <c r="K268" i="30"/>
  <c r="U172" i="27"/>
  <c r="U120" i="27"/>
  <c r="U148" i="27"/>
  <c r="U180" i="27"/>
  <c r="U196" i="27"/>
  <c r="Q184" i="27"/>
  <c r="U951" i="13"/>
  <c r="Q915" i="14"/>
  <c r="Q923" i="14"/>
  <c r="U939" i="13"/>
  <c r="U947" i="14"/>
  <c r="U939" i="14"/>
  <c r="Q935" i="14"/>
  <c r="Q931" i="14"/>
  <c r="Q647" i="14"/>
  <c r="U927" i="14"/>
  <c r="U919" i="14"/>
  <c r="Q911" i="14"/>
  <c r="U228" i="31"/>
  <c r="Q891" i="14"/>
  <c r="U891" i="14"/>
  <c r="Q895" i="14"/>
  <c r="U899" i="14"/>
  <c r="Q887" i="14"/>
  <c r="U887" i="14"/>
  <c r="L1073" i="14" a="1"/>
  <c r="L1073" i="14" s="1"/>
  <c r="I1073" i="14" s="1"/>
  <c r="U903" i="14"/>
  <c r="Q935" i="13"/>
  <c r="Q947" i="13"/>
  <c r="U931" i="13"/>
  <c r="T112" i="31"/>
  <c r="U927" i="13"/>
  <c r="Q923" i="13"/>
  <c r="Q919" i="13"/>
  <c r="Q915" i="13"/>
  <c r="Q911" i="13"/>
  <c r="Z112" i="31"/>
  <c r="Q15" i="31"/>
  <c r="L112" i="31"/>
  <c r="U59" i="31"/>
  <c r="Q31" i="31"/>
  <c r="U147" i="31"/>
  <c r="Q103" i="31"/>
  <c r="U123" i="31"/>
  <c r="Q83" i="31"/>
  <c r="U39" i="31"/>
  <c r="Q7" i="31"/>
  <c r="U155" i="31"/>
  <c r="Q19" i="31"/>
  <c r="Q71" i="31"/>
  <c r="U23" i="31"/>
  <c r="U179" i="31"/>
  <c r="U207" i="31"/>
  <c r="U55" i="31"/>
  <c r="U15" i="31"/>
  <c r="Q91" i="31"/>
  <c r="Q3" i="31"/>
  <c r="Q175" i="31"/>
  <c r="U127" i="31"/>
  <c r="Q79" i="31"/>
  <c r="U119" i="31"/>
  <c r="L228" i="31"/>
  <c r="U199" i="31"/>
  <c r="Q171" i="31"/>
  <c r="Q163" i="31"/>
  <c r="U183" i="31"/>
  <c r="Q47" i="31"/>
  <c r="Q211" i="31"/>
  <c r="Q75" i="31"/>
  <c r="Q43" i="31"/>
  <c r="U35" i="31"/>
  <c r="U95" i="31"/>
  <c r="Q219" i="31"/>
  <c r="Q11" i="31"/>
  <c r="U159" i="31"/>
  <c r="U107" i="31"/>
  <c r="U195" i="31"/>
  <c r="U191" i="31"/>
  <c r="U167" i="31"/>
  <c r="U51" i="31"/>
  <c r="U131" i="31"/>
  <c r="Q119" i="31"/>
  <c r="K228" i="31"/>
  <c r="I228" i="31"/>
  <c r="Q27" i="28"/>
  <c r="U55" i="28"/>
  <c r="Q7" i="28"/>
  <c r="U7" i="28"/>
  <c r="Q119" i="28"/>
  <c r="U3" i="28"/>
  <c r="Q31" i="28"/>
  <c r="Q144" i="28"/>
  <c r="U260" i="28"/>
  <c r="U172" i="28"/>
  <c r="U212" i="28"/>
  <c r="I137" i="28"/>
  <c r="Q127" i="28"/>
  <c r="U127" i="28"/>
  <c r="Q232" i="28"/>
  <c r="Q47" i="28"/>
  <c r="U63" i="28"/>
  <c r="Q240" i="28"/>
  <c r="Q11" i="28"/>
  <c r="U11" i="28"/>
  <c r="Q19" i="28"/>
  <c r="U3" i="29"/>
  <c r="U15" i="29"/>
  <c r="Q91" i="29"/>
  <c r="U39" i="29"/>
  <c r="U207" i="29"/>
  <c r="Q159" i="29"/>
  <c r="U7" i="29"/>
  <c r="U23" i="29"/>
  <c r="U63" i="29"/>
  <c r="I116" i="29"/>
  <c r="Z116" i="29"/>
  <c r="Q3" i="29"/>
  <c r="U123" i="29"/>
  <c r="U199" i="29"/>
  <c r="Q199" i="29"/>
  <c r="U71" i="29"/>
  <c r="Q27" i="29"/>
  <c r="U55" i="29"/>
  <c r="Q31" i="29"/>
  <c r="U268" i="30"/>
  <c r="U139" i="30"/>
  <c r="Q163" i="30"/>
  <c r="U167" i="30"/>
  <c r="Q255" i="30"/>
  <c r="I132" i="30"/>
  <c r="Q175" i="30"/>
  <c r="Q139" i="30"/>
  <c r="Q132" i="30"/>
  <c r="Q235" i="30"/>
  <c r="Q251" i="30"/>
  <c r="Q211" i="30"/>
  <c r="U203" i="31"/>
  <c r="U139" i="31"/>
  <c r="U215" i="31"/>
  <c r="Q223" i="31"/>
  <c r="U143" i="31"/>
  <c r="U135" i="31"/>
  <c r="U151" i="31"/>
  <c r="U63" i="31"/>
  <c r="Q99" i="31"/>
  <c r="U3" i="31"/>
  <c r="I112" i="31"/>
  <c r="K112" i="31"/>
  <c r="Q204" i="27"/>
  <c r="Q132" i="27"/>
  <c r="Q136" i="27"/>
  <c r="Q200" i="27"/>
  <c r="U188" i="27"/>
  <c r="U208" i="27"/>
  <c r="U164" i="27"/>
  <c r="U124" i="27"/>
  <c r="U116" i="27"/>
  <c r="U128" i="27"/>
  <c r="Q168" i="27"/>
  <c r="U140" i="27"/>
  <c r="U152" i="27"/>
  <c r="U160" i="27"/>
  <c r="U99" i="27"/>
  <c r="T214" i="27"/>
  <c r="K214" i="27"/>
  <c r="U112" i="27"/>
  <c r="U3" i="14"/>
  <c r="U903" i="13"/>
  <c r="U899" i="13"/>
  <c r="U895" i="13"/>
  <c r="L1072" i="13" a="1"/>
  <c r="L1072" i="13" s="1"/>
  <c r="I1072" i="13" s="1"/>
  <c r="U891" i="13"/>
  <c r="U887" i="13"/>
  <c r="U3" i="13"/>
  <c r="U155" i="18"/>
  <c r="U27" i="18"/>
  <c r="Q187" i="18"/>
  <c r="U47" i="18"/>
  <c r="U115" i="18"/>
  <c r="U119" i="18"/>
  <c r="U63" i="18"/>
  <c r="U15" i="18"/>
  <c r="U59" i="18"/>
  <c r="U75" i="18"/>
  <c r="U31" i="18"/>
  <c r="Q11" i="18"/>
  <c r="Q35" i="18"/>
  <c r="U99" i="18"/>
  <c r="U203" i="18"/>
  <c r="U87" i="18"/>
  <c r="U55" i="18"/>
  <c r="Q163" i="18"/>
  <c r="Q79" i="18"/>
  <c r="U95" i="18"/>
  <c r="Q23" i="18"/>
  <c r="Q67" i="18"/>
  <c r="U51" i="18"/>
  <c r="U39" i="18"/>
  <c r="U71" i="18"/>
  <c r="Q103" i="18"/>
  <c r="U131" i="18"/>
  <c r="L252" i="18"/>
  <c r="Q252" i="18" s="1"/>
  <c r="U215" i="18"/>
  <c r="U83" i="18"/>
  <c r="U223" i="18"/>
  <c r="U19" i="18"/>
  <c r="U107" i="18"/>
  <c r="U171" i="18"/>
  <c r="U111" i="18"/>
  <c r="Q143" i="18"/>
  <c r="U227" i="18"/>
  <c r="Q247" i="18"/>
  <c r="U179" i="18"/>
  <c r="U147" i="18"/>
  <c r="U151" i="18"/>
  <c r="Q243" i="18"/>
  <c r="U219" i="18"/>
  <c r="Q207" i="18"/>
  <c r="Q183" i="18"/>
  <c r="Q191" i="18"/>
  <c r="Q211" i="18"/>
  <c r="U139" i="18"/>
  <c r="U195" i="18"/>
  <c r="Q167" i="18"/>
  <c r="U135" i="18"/>
  <c r="U235" i="18"/>
  <c r="U199" i="18"/>
  <c r="U231" i="18"/>
  <c r="U159" i="18"/>
  <c r="Q131" i="18"/>
  <c r="K252" i="18"/>
  <c r="I252" i="18"/>
  <c r="T252" i="18"/>
  <c r="U559" i="13"/>
  <c r="U211" i="13"/>
  <c r="U275" i="13"/>
  <c r="U435" i="13"/>
  <c r="U567" i="13"/>
  <c r="U119" i="13"/>
  <c r="U751" i="13"/>
  <c r="U555" i="13"/>
  <c r="U395" i="13"/>
  <c r="U723" i="13"/>
  <c r="U719" i="13"/>
  <c r="U623" i="13"/>
  <c r="U755" i="13"/>
  <c r="U403" i="13"/>
  <c r="U767" i="13"/>
  <c r="U471" i="13"/>
  <c r="U631" i="13"/>
  <c r="U763" i="13"/>
  <c r="U731" i="13"/>
  <c r="U415" i="13"/>
  <c r="U187" i="13"/>
  <c r="U535" i="13"/>
  <c r="U599" i="13"/>
  <c r="U663" i="13"/>
  <c r="U727" i="13"/>
  <c r="U31" i="13"/>
  <c r="U255" i="13"/>
  <c r="U475" i="13"/>
  <c r="U603" i="13"/>
  <c r="U667" i="13"/>
  <c r="U827" i="13"/>
  <c r="U195" i="13"/>
  <c r="U259" i="13"/>
  <c r="U575" i="13"/>
  <c r="U831" i="13"/>
  <c r="U855" i="13"/>
  <c r="U759" i="13"/>
  <c r="U671" i="13"/>
  <c r="U447" i="13"/>
  <c r="U27" i="13"/>
  <c r="U155" i="13"/>
  <c r="U219" i="13"/>
  <c r="U407" i="13"/>
  <c r="U439" i="13"/>
  <c r="U503" i="13"/>
  <c r="U511" i="13"/>
  <c r="U63" i="13"/>
  <c r="U95" i="13"/>
  <c r="U223" i="13"/>
  <c r="U347" i="13"/>
  <c r="U539" i="13"/>
  <c r="U571" i="13"/>
  <c r="U859" i="13"/>
  <c r="U703" i="13"/>
  <c r="U67" i="13"/>
  <c r="U291" i="13"/>
  <c r="U351" i="13"/>
  <c r="U639" i="13"/>
  <c r="U863" i="13"/>
  <c r="U883" i="13"/>
  <c r="U851" i="13"/>
  <c r="U675" i="13"/>
  <c r="U651" i="13"/>
  <c r="U579" i="13"/>
  <c r="U467" i="13"/>
  <c r="U387" i="13"/>
  <c r="U491" i="13"/>
  <c r="U619" i="13"/>
  <c r="U819" i="13"/>
  <c r="U683" i="13"/>
  <c r="U587" i="13"/>
  <c r="U515" i="13"/>
  <c r="U747" i="13"/>
  <c r="U739" i="13"/>
  <c r="U611" i="13"/>
  <c r="U7" i="13"/>
  <c r="U135" i="13"/>
  <c r="T1072" i="13"/>
  <c r="I294" i="34" l="1"/>
  <c r="U145" i="34"/>
  <c r="H87" i="27"/>
  <c r="I91" i="27"/>
  <c r="I1074" i="14" a="1"/>
  <c r="I1074" i="14" s="1"/>
  <c r="I1075" i="14"/>
  <c r="I1079" i="14"/>
  <c r="I1077" i="14"/>
  <c r="I1076" i="13"/>
  <c r="AB47" i="13"/>
  <c r="AB431" i="13"/>
  <c r="AC1073" i="13" a="1"/>
  <c r="AC1073" i="13" s="1"/>
  <c r="AC1078" i="13"/>
  <c r="AC1079" i="14"/>
  <c r="AC1077" i="14"/>
  <c r="AC1075" i="14"/>
  <c r="AC1074" i="13"/>
  <c r="AC1076" i="13"/>
  <c r="Q1072" i="13"/>
  <c r="Q1076" i="13"/>
  <c r="Q1078" i="13"/>
  <c r="U1078" i="13"/>
  <c r="U1074" i="13"/>
  <c r="Q1074" i="13"/>
  <c r="Q1073" i="14"/>
  <c r="U198" i="37"/>
  <c r="Q97" i="37"/>
  <c r="U1077" i="14"/>
  <c r="U1075" i="14"/>
  <c r="U1079" i="14"/>
  <c r="AB27" i="13"/>
  <c r="AB59" i="13"/>
  <c r="AB91" i="13"/>
  <c r="AB207" i="13"/>
  <c r="AB271" i="13"/>
  <c r="AB303" i="13"/>
  <c r="AB495" i="13"/>
  <c r="AB527" i="13"/>
  <c r="AB815" i="13"/>
  <c r="AB847" i="13"/>
  <c r="AB35" i="13"/>
  <c r="AB67" i="13"/>
  <c r="AB99" i="13"/>
  <c r="AB259" i="13"/>
  <c r="AB323" i="13"/>
  <c r="AB611" i="13"/>
  <c r="AB643" i="13"/>
  <c r="AB675" i="13"/>
  <c r="AB707" i="13"/>
  <c r="AB739" i="13"/>
  <c r="AB835" i="13"/>
  <c r="AB151" i="13"/>
  <c r="AB183" i="13"/>
  <c r="AB215" i="13"/>
  <c r="AB727" i="13"/>
  <c r="AB759" i="13"/>
  <c r="AB823" i="13"/>
  <c r="AB855" i="13"/>
  <c r="AB459" i="13"/>
  <c r="AB747" i="13"/>
  <c r="AB511" i="13"/>
  <c r="AB575" i="13"/>
  <c r="AB619" i="13"/>
  <c r="AB703" i="13"/>
  <c r="AB919" i="13"/>
  <c r="AB951" i="13"/>
  <c r="AB1047" i="13"/>
  <c r="AB427" i="13"/>
  <c r="AB875" i="13"/>
  <c r="AB479" i="13"/>
  <c r="AB543" i="13"/>
  <c r="AB651" i="13"/>
  <c r="AB683" i="13"/>
  <c r="AB831" i="13"/>
  <c r="AB899" i="13"/>
  <c r="AB983" i="13"/>
  <c r="AB1015" i="13"/>
  <c r="AB31" i="13"/>
  <c r="AB63" i="13"/>
  <c r="AB139" i="13"/>
  <c r="AB171" i="13"/>
  <c r="AB203" i="13"/>
  <c r="AB235" i="13"/>
  <c r="AB395" i="13"/>
  <c r="AB935" i="13"/>
  <c r="AB967" i="13"/>
  <c r="AB1031" i="13"/>
  <c r="AB1063" i="13"/>
  <c r="AB11" i="13"/>
  <c r="AB43" i="13"/>
  <c r="AB75" i="13"/>
  <c r="AB107" i="13"/>
  <c r="AB267" i="13"/>
  <c r="AB299" i="13"/>
  <c r="AB363" i="13"/>
  <c r="AB779" i="13"/>
  <c r="AB331" i="13"/>
  <c r="AB799" i="13"/>
  <c r="AB911" i="13"/>
  <c r="AB943" i="13"/>
  <c r="AB975" i="13"/>
  <c r="AB1007" i="13"/>
  <c r="AB555" i="13"/>
  <c r="AB1035" i="13"/>
  <c r="AB851" i="13"/>
  <c r="AB447" i="13"/>
  <c r="AB523" i="13"/>
  <c r="AB1003" i="13"/>
  <c r="AB939" i="13"/>
  <c r="AB1067" i="13"/>
  <c r="AB587" i="13"/>
  <c r="AB735" i="13"/>
  <c r="AB971" i="13"/>
  <c r="AB491" i="13"/>
  <c r="AB715" i="13"/>
  <c r="AB947" i="13"/>
  <c r="AB755" i="13"/>
  <c r="AB931" i="13"/>
  <c r="AB135" i="13"/>
  <c r="AB639" i="13"/>
  <c r="AB787" i="13"/>
  <c r="AB539" i="13"/>
  <c r="AB319" i="13"/>
  <c r="AB55" i="13"/>
  <c r="AB767" i="13"/>
  <c r="AB351" i="13"/>
  <c r="AB563" i="13"/>
  <c r="AB623" i="13"/>
  <c r="AB383" i="13"/>
  <c r="AB243" i="13"/>
  <c r="AB159" i="13"/>
  <c r="AB79" i="13"/>
  <c r="AB579" i="13"/>
  <c r="AB403" i="13"/>
  <c r="AB915" i="13"/>
  <c r="AB1051" i="13"/>
  <c r="AB1027" i="13"/>
  <c r="AB819" i="13"/>
  <c r="AB627" i="13"/>
  <c r="AB839" i="13"/>
  <c r="AB751" i="13"/>
  <c r="AB247" i="13"/>
  <c r="AB23" i="13"/>
  <c r="AB559" i="13"/>
  <c r="AB339" i="13"/>
  <c r="AB255" i="13"/>
  <c r="AB371" i="13"/>
  <c r="AB147" i="13"/>
  <c r="AB783" i="13"/>
  <c r="AB567" i="13"/>
  <c r="AB7" i="13"/>
  <c r="AB71" i="13"/>
  <c r="AB599" i="13"/>
  <c r="AB1059" i="13"/>
  <c r="AB455" i="13"/>
  <c r="AB239" i="13"/>
  <c r="AB731" i="13"/>
  <c r="AB475" i="13"/>
  <c r="AB227" i="13"/>
  <c r="AB903" i="13"/>
  <c r="AB95" i="13"/>
  <c r="AB499" i="13"/>
  <c r="AB219" i="13"/>
  <c r="AB223" i="13"/>
  <c r="AB51" i="13"/>
  <c r="AB763" i="13"/>
  <c r="AB379" i="13"/>
  <c r="AB775" i="13"/>
  <c r="AB547" i="13"/>
  <c r="AB335" i="13"/>
  <c r="AB435" i="13"/>
  <c r="AB955" i="13"/>
  <c r="AB691" i="13"/>
  <c r="AB175" i="13"/>
  <c r="AB807" i="13"/>
  <c r="AB191" i="13"/>
  <c r="AB19" i="13"/>
  <c r="AB155" i="13"/>
  <c r="AB995" i="13"/>
  <c r="AB991" i="13"/>
  <c r="AB695" i="13"/>
  <c r="AB743" i="13"/>
  <c r="AB411" i="13"/>
  <c r="AB583" i="13"/>
  <c r="AB355" i="13"/>
  <c r="AB895" i="13"/>
  <c r="AB679" i="13"/>
  <c r="AB463" i="13"/>
  <c r="AB195" i="13"/>
  <c r="AB719" i="13"/>
  <c r="AB199" i="13"/>
  <c r="AB211" i="13"/>
  <c r="AB127" i="13"/>
  <c r="AB723" i="13"/>
  <c r="AB535" i="13"/>
  <c r="AB103" i="13"/>
  <c r="AB1019" i="13"/>
  <c r="AB391" i="13"/>
  <c r="AB519" i="13"/>
  <c r="AB231" i="13"/>
  <c r="AB647" i="13"/>
  <c r="AB131" i="13"/>
  <c r="AB635" i="13"/>
  <c r="AB667" i="13"/>
  <c r="AB663" i="13"/>
  <c r="AB503" i="13"/>
  <c r="AB1043" i="13"/>
  <c r="AB595" i="13"/>
  <c r="AB399" i="13"/>
  <c r="AB711" i="13"/>
  <c r="AB551" i="13"/>
  <c r="AB343" i="13"/>
  <c r="AB283" i="13"/>
  <c r="AB887" i="13"/>
  <c r="AB163" i="13"/>
  <c r="AB867" i="13"/>
  <c r="AB699" i="13"/>
  <c r="AB307" i="13"/>
  <c r="AB871" i="13"/>
  <c r="AB467" i="13"/>
  <c r="AB15" i="13"/>
  <c r="AB327" i="13"/>
  <c r="AB115" i="13"/>
  <c r="AB515" i="13"/>
  <c r="AB295" i="13"/>
  <c r="AB415" i="13"/>
  <c r="AB987" i="13"/>
  <c r="AB487" i="13"/>
  <c r="AB291" i="13"/>
  <c r="AB827" i="13"/>
  <c r="AB387" i="13"/>
  <c r="AB119" i="13"/>
  <c r="AB603" i="13"/>
  <c r="AB419" i="13"/>
  <c r="AB287" i="13"/>
  <c r="AB803" i="13"/>
  <c r="AB367" i="13"/>
  <c r="AB883" i="13"/>
  <c r="AB655" i="13"/>
  <c r="AB451" i="13"/>
  <c r="AB179" i="13"/>
  <c r="AB531" i="13"/>
  <c r="AB123" i="13"/>
  <c r="AB483" i="13"/>
  <c r="AB963" i="13"/>
  <c r="AB923" i="13"/>
  <c r="AB863" i="13"/>
  <c r="AB315" i="13"/>
  <c r="AB859" i="13"/>
  <c r="AB671" i="13"/>
  <c r="AB143" i="13"/>
  <c r="AB659" i="13"/>
  <c r="AB443" i="13"/>
  <c r="AB279" i="13"/>
  <c r="AB571" i="13"/>
  <c r="AB375" i="13"/>
  <c r="AB87" i="13"/>
  <c r="AB591" i="13"/>
  <c r="AB275" i="13"/>
  <c r="AB439" i="13"/>
  <c r="AB83" i="13"/>
  <c r="AB167" i="13"/>
  <c r="AB111" i="13"/>
  <c r="AB471" i="13"/>
  <c r="AB39" i="13"/>
  <c r="U254" i="36"/>
  <c r="Q125" i="36"/>
  <c r="AB3" i="13"/>
  <c r="Q198" i="35"/>
  <c r="U97" i="35"/>
  <c r="Q145" i="34"/>
  <c r="U294" i="34"/>
  <c r="Q137" i="28"/>
  <c r="Z124" i="18"/>
  <c r="Z7" i="18"/>
  <c r="U91" i="27"/>
  <c r="U71" i="27"/>
  <c r="U87" i="27"/>
  <c r="Q75" i="27"/>
  <c r="U79" i="27"/>
  <c r="U83" i="27"/>
  <c r="Q83" i="27"/>
  <c r="H79" i="27"/>
  <c r="I79" i="27" s="1"/>
  <c r="Z83" i="27"/>
  <c r="M19" i="27"/>
  <c r="N63" i="27"/>
  <c r="T67" i="27"/>
  <c r="L67" i="27"/>
  <c r="J75" i="27"/>
  <c r="K79" i="27"/>
  <c r="V1073" i="14" a="1"/>
  <c r="V1073" i="14" s="1"/>
  <c r="AB1073" i="14" s="1"/>
  <c r="U244" i="32"/>
  <c r="U116" i="29"/>
  <c r="Q268" i="30"/>
  <c r="U132" i="30"/>
  <c r="U280" i="28"/>
  <c r="U236" i="29"/>
  <c r="Q228" i="31"/>
  <c r="Q112" i="31"/>
  <c r="Q214" i="27"/>
  <c r="U252" i="18"/>
  <c r="U1072" i="13"/>
  <c r="K1073" i="14"/>
  <c r="I1073" i="13" a="1"/>
  <c r="I1073" i="13" s="1"/>
  <c r="K83" i="13"/>
  <c r="K1072" i="13"/>
  <c r="AC1067" i="14" l="1"/>
  <c r="AC415" i="14"/>
  <c r="AD95" i="13"/>
  <c r="AD607" i="13"/>
  <c r="Z87" i="27"/>
  <c r="I87" i="27"/>
  <c r="AD1067" i="13"/>
  <c r="AD1035" i="13"/>
  <c r="AD1003" i="13"/>
  <c r="AD971" i="13"/>
  <c r="AD939" i="13"/>
  <c r="AD875" i="13"/>
  <c r="AD843" i="13"/>
  <c r="AD779" i="13"/>
  <c r="AD747" i="13"/>
  <c r="AD715" i="13"/>
  <c r="AD683" i="13"/>
  <c r="AD651" i="13"/>
  <c r="AD619" i="13"/>
  <c r="AD587" i="13"/>
  <c r="AD555" i="13"/>
  <c r="AD523" i="13"/>
  <c r="AD491" i="13"/>
  <c r="AD459" i="13"/>
  <c r="AD427" i="13"/>
  <c r="AD395" i="13"/>
  <c r="AD363" i="13"/>
  <c r="AD331" i="13"/>
  <c r="AD299" i="13"/>
  <c r="AD267" i="13"/>
  <c r="AD235" i="13"/>
  <c r="AD203" i="13"/>
  <c r="AD171" i="13"/>
  <c r="AD139" i="13"/>
  <c r="AD107" i="13"/>
  <c r="AD75" i="13"/>
  <c r="AD43" i="13"/>
  <c r="AD11" i="13"/>
  <c r="AD227" i="13"/>
  <c r="AD863" i="13"/>
  <c r="AD479" i="13"/>
  <c r="AD383" i="13"/>
  <c r="AD1063" i="13"/>
  <c r="AD1031" i="13"/>
  <c r="AD999" i="13"/>
  <c r="AD967" i="13"/>
  <c r="AD935" i="13"/>
  <c r="AD903" i="13"/>
  <c r="AD871" i="13"/>
  <c r="AD839" i="13"/>
  <c r="AD807" i="13"/>
  <c r="AD775" i="13"/>
  <c r="AD743" i="13"/>
  <c r="AD711" i="13"/>
  <c r="AD679" i="13"/>
  <c r="AD647" i="13"/>
  <c r="AD615" i="13"/>
  <c r="AD583" i="13"/>
  <c r="AD551" i="13"/>
  <c r="AD519" i="13"/>
  <c r="AD487" i="13"/>
  <c r="AD455" i="13"/>
  <c r="AD391" i="13"/>
  <c r="AD327" i="13"/>
  <c r="AD295" i="13"/>
  <c r="AD263" i="13"/>
  <c r="AD231" i="13"/>
  <c r="AD199" i="13"/>
  <c r="AD167" i="13"/>
  <c r="AD135" i="13"/>
  <c r="AD103" i="13"/>
  <c r="AD71" i="13"/>
  <c r="AD39" i="13"/>
  <c r="AD7" i="13"/>
  <c r="AD1059" i="13"/>
  <c r="AD1027" i="13"/>
  <c r="AD995" i="13"/>
  <c r="AD963" i="13"/>
  <c r="AD931" i="13"/>
  <c r="AD899" i="13"/>
  <c r="AD867" i="13"/>
  <c r="AD835" i="13"/>
  <c r="AD803" i="13"/>
  <c r="AD739" i="13"/>
  <c r="AD707" i="13"/>
  <c r="AD675" i="13"/>
  <c r="AD643" i="13"/>
  <c r="AD611" i="13"/>
  <c r="AD579" i="13"/>
  <c r="AD547" i="13"/>
  <c r="AD515" i="13"/>
  <c r="AD483" i="13"/>
  <c r="AD451" i="13"/>
  <c r="AD419" i="13"/>
  <c r="AD387" i="13"/>
  <c r="AD355" i="13"/>
  <c r="AD323" i="13"/>
  <c r="AD291" i="13"/>
  <c r="AD259" i="13"/>
  <c r="AD195" i="13"/>
  <c r="AD163" i="13"/>
  <c r="AD131" i="13"/>
  <c r="AD99" i="13"/>
  <c r="AD67" i="13"/>
  <c r="AD35" i="13"/>
  <c r="AD991" i="13"/>
  <c r="AD895" i="13"/>
  <c r="AD831" i="13"/>
  <c r="AD799" i="13"/>
  <c r="AD767" i="13"/>
  <c r="AD735" i="13"/>
  <c r="AD703" i="13"/>
  <c r="AD671" i="13"/>
  <c r="AD639" i="13"/>
  <c r="AD575" i="13"/>
  <c r="AD543" i="13"/>
  <c r="AD511" i="13"/>
  <c r="AD447" i="13"/>
  <c r="AD415" i="13"/>
  <c r="AD1051" i="13"/>
  <c r="AD987" i="13"/>
  <c r="AD923" i="13"/>
  <c r="AD859" i="13"/>
  <c r="AD731" i="13"/>
  <c r="AD667" i="13"/>
  <c r="AD603" i="13"/>
  <c r="AD539" i="13"/>
  <c r="AD475" i="13"/>
  <c r="AD411" i="13"/>
  <c r="AD351" i="13"/>
  <c r="AD307" i="13"/>
  <c r="AD207" i="13"/>
  <c r="AD151" i="13"/>
  <c r="AD51" i="13"/>
  <c r="AD287" i="13"/>
  <c r="AD847" i="13"/>
  <c r="AD239" i="13"/>
  <c r="AD83" i="13"/>
  <c r="AD27" i="13"/>
  <c r="AD955" i="13"/>
  <c r="AD635" i="13"/>
  <c r="AD443" i="13"/>
  <c r="AD335" i="13"/>
  <c r="AD223" i="13"/>
  <c r="AD123" i="13"/>
  <c r="AD23" i="13"/>
  <c r="AD951" i="13"/>
  <c r="AD319" i="13"/>
  <c r="AD219" i="13"/>
  <c r="AD63" i="13"/>
  <c r="AD947" i="13"/>
  <c r="AD435" i="13"/>
  <c r="AD271" i="13"/>
  <c r="AD159" i="13"/>
  <c r="AD15" i="13"/>
  <c r="AD943" i="13"/>
  <c r="AD367" i="13"/>
  <c r="AD211" i="13"/>
  <c r="AD111" i="13"/>
  <c r="AD1047" i="13"/>
  <c r="AD983" i="13"/>
  <c r="AD919" i="13"/>
  <c r="AD855" i="13"/>
  <c r="AD727" i="13"/>
  <c r="AD663" i="13"/>
  <c r="AD599" i="13"/>
  <c r="AD535" i="13"/>
  <c r="AD471" i="13"/>
  <c r="AD407" i="13"/>
  <c r="AD347" i="13"/>
  <c r="AD303" i="13"/>
  <c r="AD247" i="13"/>
  <c r="AD191" i="13"/>
  <c r="AD147" i="13"/>
  <c r="AD91" i="13"/>
  <c r="AD47" i="13"/>
  <c r="AD1043" i="13"/>
  <c r="AD979" i="13"/>
  <c r="AD915" i="13"/>
  <c r="AD851" i="13"/>
  <c r="AD787" i="13"/>
  <c r="AD723" i="13"/>
  <c r="AD659" i="13"/>
  <c r="AD595" i="13"/>
  <c r="AD531" i="13"/>
  <c r="AD467" i="13"/>
  <c r="AD403" i="13"/>
  <c r="AD343" i="13"/>
  <c r="AD243" i="13"/>
  <c r="AD143" i="13"/>
  <c r="AD87" i="13"/>
  <c r="AD31" i="13"/>
  <c r="AD1039" i="13"/>
  <c r="AD975" i="13"/>
  <c r="AD911" i="13"/>
  <c r="AD783" i="13"/>
  <c r="AD719" i="13"/>
  <c r="AD655" i="13"/>
  <c r="AD591" i="13"/>
  <c r="AD527" i="13"/>
  <c r="AD463" i="13"/>
  <c r="AD399" i="13"/>
  <c r="AD339" i="13"/>
  <c r="AD283" i="13"/>
  <c r="AD183" i="13"/>
  <c r="AD127" i="13"/>
  <c r="AD1019" i="13"/>
  <c r="AD891" i="13"/>
  <c r="AD827" i="13"/>
  <c r="AD763" i="13"/>
  <c r="AD699" i="13"/>
  <c r="AD571" i="13"/>
  <c r="AD379" i="13"/>
  <c r="AD279" i="13"/>
  <c r="AD179" i="13"/>
  <c r="AD79" i="13"/>
  <c r="AD1015" i="13"/>
  <c r="AD887" i="13"/>
  <c r="AD823" i="13"/>
  <c r="AD759" i="13"/>
  <c r="AD695" i="13"/>
  <c r="AD631" i="13"/>
  <c r="AD567" i="13"/>
  <c r="AD503" i="13"/>
  <c r="AD439" i="13"/>
  <c r="AD375" i="13"/>
  <c r="AD275" i="13"/>
  <c r="AD175" i="13"/>
  <c r="AD119" i="13"/>
  <c r="AD19" i="13"/>
  <c r="AD883" i="13"/>
  <c r="AD819" i="13"/>
  <c r="AD755" i="13"/>
  <c r="AD691" i="13"/>
  <c r="AD627" i="13"/>
  <c r="AD563" i="13"/>
  <c r="AD499" i="13"/>
  <c r="AD371" i="13"/>
  <c r="AD315" i="13"/>
  <c r="AD215" i="13"/>
  <c r="AD115" i="13"/>
  <c r="AD59" i="13"/>
  <c r="AD1007" i="13"/>
  <c r="AD879" i="13"/>
  <c r="AD815" i="13"/>
  <c r="AD751" i="13"/>
  <c r="AD687" i="13"/>
  <c r="AD623" i="13"/>
  <c r="AD559" i="13"/>
  <c r="AD495" i="13"/>
  <c r="AD431" i="13"/>
  <c r="AD311" i="13"/>
  <c r="AD255" i="13"/>
  <c r="AD155" i="13"/>
  <c r="AD55" i="13"/>
  <c r="AC527" i="14"/>
  <c r="AC47" i="14"/>
  <c r="AC943" i="14"/>
  <c r="AB1073" i="13" a="1"/>
  <c r="AB1073" i="13" s="1"/>
  <c r="AC1072" i="13"/>
  <c r="AC499" i="14"/>
  <c r="AC563" i="14"/>
  <c r="AC443" i="14"/>
  <c r="AC539" i="14"/>
  <c r="AC467" i="14"/>
  <c r="AC475" i="14"/>
  <c r="AC431" i="14"/>
  <c r="AC463" i="14"/>
  <c r="AC559" i="14"/>
  <c r="AC435" i="14"/>
  <c r="AC531" i="14"/>
  <c r="AC627" i="14"/>
  <c r="AC439" i="14"/>
  <c r="AC471" i="14"/>
  <c r="AC503" i="14"/>
  <c r="AC535" i="14"/>
  <c r="AC567" i="14"/>
  <c r="AC599" i="14"/>
  <c r="AC631" i="14"/>
  <c r="AC663" i="14"/>
  <c r="AC695" i="14"/>
  <c r="AC635" i="14"/>
  <c r="AC35" i="14"/>
  <c r="AC67" i="14"/>
  <c r="AC99" i="14"/>
  <c r="AC227" i="14"/>
  <c r="AC355" i="14"/>
  <c r="AC611" i="14"/>
  <c r="AC707" i="14"/>
  <c r="AC291" i="14"/>
  <c r="AC323" i="14"/>
  <c r="AC703" i="14"/>
  <c r="AC131" i="14"/>
  <c r="AC731" i="14"/>
  <c r="AC803" i="14"/>
  <c r="AC863" i="14"/>
  <c r="AC1027" i="14"/>
  <c r="AC607" i="14"/>
  <c r="AC259" i="14"/>
  <c r="AC643" i="14"/>
  <c r="AC735" i="14"/>
  <c r="AC675" i="14"/>
  <c r="AC767" i="14"/>
  <c r="AC699" i="14"/>
  <c r="AC479" i="14"/>
  <c r="AC163" i="14"/>
  <c r="AC667" i="14"/>
  <c r="AC739" i="14"/>
  <c r="AC831" i="14"/>
  <c r="AC671" i="14"/>
  <c r="AC763" i="14"/>
  <c r="AC835" i="14"/>
  <c r="AC867" i="14"/>
  <c r="AC191" i="14"/>
  <c r="AC195" i="14"/>
  <c r="AC219" i="14"/>
  <c r="AC223" i="14"/>
  <c r="AC547" i="14"/>
  <c r="AC583" i="14"/>
  <c r="AC111" i="14"/>
  <c r="AC343" i="14"/>
  <c r="AC1043" i="14"/>
  <c r="AC299" i="14"/>
  <c r="AC43" i="14"/>
  <c r="AC283" i="14"/>
  <c r="AC975" i="14"/>
  <c r="AC295" i="14"/>
  <c r="AC39" i="14"/>
  <c r="AC315" i="14"/>
  <c r="AC55" i="14"/>
  <c r="AC523" i="14"/>
  <c r="AC351" i="14"/>
  <c r="AC319" i="14"/>
  <c r="AC775" i="14"/>
  <c r="AC175" i="14"/>
  <c r="AC455" i="14"/>
  <c r="AC851" i="14"/>
  <c r="AC51" i="14"/>
  <c r="AC363" i="14"/>
  <c r="AC107" i="14"/>
  <c r="AC823" i="14"/>
  <c r="AC411" i="14"/>
  <c r="AC359" i="14"/>
  <c r="AC103" i="14"/>
  <c r="AC855" i="14"/>
  <c r="AC215" i="14"/>
  <c r="AC83" i="14"/>
  <c r="AC515" i="14"/>
  <c r="AC159" i="14"/>
  <c r="AC27" i="14"/>
  <c r="AC815" i="14"/>
  <c r="AC367" i="14"/>
  <c r="AC79" i="14"/>
  <c r="AC787" i="14"/>
  <c r="AC279" i="14"/>
  <c r="AC11" i="14"/>
  <c r="AC155" i="14"/>
  <c r="AC779" i="14"/>
  <c r="AC263" i="14"/>
  <c r="AC7" i="14"/>
  <c r="AC983" i="14"/>
  <c r="AC491" i="14"/>
  <c r="AC387" i="14"/>
  <c r="AC375" i="14"/>
  <c r="AC243" i="14"/>
  <c r="AC843" i="14"/>
  <c r="AC239" i="14"/>
  <c r="AC691" i="14"/>
  <c r="AC347" i="14"/>
  <c r="AC23" i="14"/>
  <c r="AC275" i="14"/>
  <c r="AC171" i="14"/>
  <c r="AC519" i="14"/>
  <c r="AC19" i="14"/>
  <c r="AC307" i="14"/>
  <c r="AC383" i="14"/>
  <c r="AC587" i="14"/>
  <c r="AC247" i="14"/>
  <c r="AC115" i="14"/>
  <c r="AC207" i="14"/>
  <c r="AC123" i="14"/>
  <c r="AC947" i="14"/>
  <c r="AC147" i="14"/>
  <c r="AC399" i="14"/>
  <c r="AC139" i="14"/>
  <c r="AC31" i="14"/>
  <c r="AC395" i="14"/>
  <c r="AC135" i="14"/>
  <c r="AC95" i="14"/>
  <c r="AC311" i="14"/>
  <c r="AC179" i="14"/>
  <c r="AC3" i="14"/>
  <c r="AC575" i="14"/>
  <c r="AC827" i="14"/>
  <c r="AC127" i="14"/>
  <c r="AC783" i="14"/>
  <c r="AC303" i="14"/>
  <c r="AC183" i="14"/>
  <c r="AC679" i="14"/>
  <c r="AC235" i="14"/>
  <c r="AC91" i="14"/>
  <c r="AC339" i="14"/>
  <c r="AC231" i="14"/>
  <c r="AC847" i="14"/>
  <c r="AC723" i="14"/>
  <c r="AC807" i="14"/>
  <c r="AC615" i="14"/>
  <c r="AC167" i="14"/>
  <c r="AC683" i="14"/>
  <c r="AC391" i="14"/>
  <c r="AC579" i="14"/>
  <c r="AC287" i="14"/>
  <c r="AC619" i="14"/>
  <c r="AC87" i="14"/>
  <c r="AC743" i="14"/>
  <c r="AC143" i="14"/>
  <c r="AC63" i="14"/>
  <c r="AC715" i="14"/>
  <c r="AC331" i="14"/>
  <c r="AC75" i="14"/>
  <c r="AC655" i="14"/>
  <c r="AC151" i="14"/>
  <c r="AC327" i="14"/>
  <c r="AC71" i="14"/>
  <c r="AC719" i="14"/>
  <c r="AC335" i="14"/>
  <c r="AC451" i="14"/>
  <c r="AC419" i="14"/>
  <c r="AC859" i="14"/>
  <c r="AC651" i="14"/>
  <c r="AC371" i="14"/>
  <c r="AC875" i="14"/>
  <c r="AC271" i="14"/>
  <c r="AC15" i="14"/>
  <c r="AC687" i="14"/>
  <c r="AC119" i="14"/>
  <c r="AC407" i="14"/>
  <c r="AC203" i="14"/>
  <c r="AC659" i="14"/>
  <c r="AC751" i="14"/>
  <c r="AC211" i="14"/>
  <c r="AC199" i="14"/>
  <c r="AC623" i="14"/>
  <c r="AC819" i="14"/>
  <c r="AC427" i="14"/>
  <c r="AC1015" i="14"/>
  <c r="AC999" i="14"/>
  <c r="AC1023" i="14"/>
  <c r="AC595" i="14"/>
  <c r="AC1031" i="14"/>
  <c r="AC1059" i="14"/>
  <c r="AC895" i="14"/>
  <c r="AC955" i="14"/>
  <c r="AC923" i="14"/>
  <c r="AC935" i="14"/>
  <c r="AC987" i="14"/>
  <c r="AC879" i="14"/>
  <c r="AC951" i="14"/>
  <c r="AC939" i="14"/>
  <c r="AC979" i="14"/>
  <c r="AC919" i="14"/>
  <c r="AC903" i="14"/>
  <c r="AC963" i="14"/>
  <c r="AC1035" i="14"/>
  <c r="AC1039" i="14"/>
  <c r="AC899" i="14"/>
  <c r="AC967" i="14"/>
  <c r="AC379" i="14"/>
  <c r="AC931" i="14"/>
  <c r="AC1003" i="14"/>
  <c r="AC1063" i="14"/>
  <c r="AC887" i="14"/>
  <c r="AC1047" i="14"/>
  <c r="AC891" i="14"/>
  <c r="AC911" i="14"/>
  <c r="AD3" i="13"/>
  <c r="N59" i="27"/>
  <c r="L63" i="27"/>
  <c r="T63" i="27"/>
  <c r="Q67" i="27"/>
  <c r="U67" i="27"/>
  <c r="M15" i="27"/>
  <c r="J71" i="27"/>
  <c r="K75" i="27"/>
  <c r="H75" i="27"/>
  <c r="I75" i="27" s="1"/>
  <c r="Z79" i="27"/>
  <c r="U1073" i="14"/>
  <c r="AC1074" i="14" l="1" a="1"/>
  <c r="AC1074" i="14" s="1"/>
  <c r="AD1073" i="13" a="1"/>
  <c r="AD1073" i="13" s="1"/>
  <c r="N55" i="27"/>
  <c r="T59" i="27"/>
  <c r="L59" i="27"/>
  <c r="M11" i="27"/>
  <c r="H71" i="27"/>
  <c r="I71" i="27" s="1"/>
  <c r="Z75" i="27"/>
  <c r="J67" i="27"/>
  <c r="K71" i="27"/>
  <c r="U63" i="27"/>
  <c r="Q63" i="27"/>
  <c r="N51" i="27" l="1"/>
  <c r="T55" i="27"/>
  <c r="L55" i="27"/>
  <c r="H67" i="27"/>
  <c r="I67" i="27" s="1"/>
  <c r="Z71" i="27"/>
  <c r="M7" i="27"/>
  <c r="J63" i="27"/>
  <c r="K67" i="27"/>
  <c r="U59" i="27"/>
  <c r="Q59" i="27"/>
  <c r="G3" i="27"/>
  <c r="G105" i="27" s="1"/>
  <c r="H63" i="27" l="1"/>
  <c r="I63" i="27" s="1"/>
  <c r="Z67" i="27"/>
  <c r="N47" i="27"/>
  <c r="T51" i="27"/>
  <c r="L51" i="27"/>
  <c r="M3" i="27"/>
  <c r="J59" i="27"/>
  <c r="K63" i="27"/>
  <c r="U55" i="27"/>
  <c r="Q55" i="27"/>
  <c r="H59" i="27" l="1"/>
  <c r="I59" i="27" s="1"/>
  <c r="Z63" i="27"/>
  <c r="M105" i="27"/>
  <c r="Q51" i="27"/>
  <c r="U51" i="27"/>
  <c r="J55" i="27"/>
  <c r="K59" i="27"/>
  <c r="N43" i="27"/>
  <c r="T47" i="27"/>
  <c r="L47" i="27"/>
  <c r="U47" i="27" l="1"/>
  <c r="Q47" i="27"/>
  <c r="H55" i="27"/>
  <c r="I55" i="27" s="1"/>
  <c r="Z59" i="27"/>
  <c r="N39" i="27"/>
  <c r="T43" i="27"/>
  <c r="L43" i="27"/>
  <c r="J51" i="27"/>
  <c r="K55" i="27"/>
  <c r="N35" i="27" l="1"/>
  <c r="L39" i="27"/>
  <c r="T39" i="27"/>
  <c r="J47" i="27"/>
  <c r="K51" i="27"/>
  <c r="H51" i="27"/>
  <c r="I51" i="27" s="1"/>
  <c r="Z55" i="27"/>
  <c r="Q43" i="27"/>
  <c r="U43" i="27"/>
  <c r="N31" i="27" l="1"/>
  <c r="T35" i="27"/>
  <c r="L35" i="27"/>
  <c r="H47" i="27"/>
  <c r="I47" i="27" s="1"/>
  <c r="Z51" i="27"/>
  <c r="J43" i="27"/>
  <c r="K47" i="27"/>
  <c r="Q39" i="27"/>
  <c r="U39" i="27"/>
  <c r="Q35" i="27" l="1"/>
  <c r="U35" i="27"/>
  <c r="N27" i="27"/>
  <c r="T31" i="27"/>
  <c r="L31" i="27"/>
  <c r="J39" i="27"/>
  <c r="K43" i="27"/>
  <c r="H43" i="27"/>
  <c r="I43" i="27" s="1"/>
  <c r="Z47" i="27"/>
  <c r="J35" i="27" l="1"/>
  <c r="K39" i="27"/>
  <c r="Q31" i="27"/>
  <c r="U31" i="27"/>
  <c r="N23" i="27"/>
  <c r="T27" i="27"/>
  <c r="L27" i="27"/>
  <c r="H39" i="27"/>
  <c r="I39" i="27" s="1"/>
  <c r="Z43" i="27"/>
  <c r="J31" i="27" l="1"/>
  <c r="K35" i="27"/>
  <c r="U27" i="27"/>
  <c r="Q27" i="27"/>
  <c r="H35" i="27"/>
  <c r="I35" i="27" s="1"/>
  <c r="Z39" i="27"/>
  <c r="N19" i="27"/>
  <c r="T23" i="27"/>
  <c r="L23" i="27"/>
  <c r="Z35" i="27" l="1"/>
  <c r="H31" i="27"/>
  <c r="I31" i="27" s="1"/>
  <c r="J27" i="27"/>
  <c r="K31" i="27"/>
  <c r="N15" i="27"/>
  <c r="T19" i="27"/>
  <c r="L19" i="27"/>
  <c r="Q23" i="27"/>
  <c r="U23" i="27"/>
  <c r="Q19" i="27" l="1"/>
  <c r="U19" i="27"/>
  <c r="H27" i="27"/>
  <c r="I27" i="27" s="1"/>
  <c r="Z31" i="27"/>
  <c r="N11" i="27"/>
  <c r="T15" i="27"/>
  <c r="L15" i="27"/>
  <c r="J23" i="27"/>
  <c r="K27" i="27"/>
  <c r="J19" i="27" l="1"/>
  <c r="K23" i="27"/>
  <c r="Q15" i="27"/>
  <c r="U15" i="27"/>
  <c r="N7" i="27"/>
  <c r="L11" i="27"/>
  <c r="T11" i="27"/>
  <c r="H23" i="27"/>
  <c r="I23" i="27" s="1"/>
  <c r="Z27" i="27"/>
  <c r="J15" i="27" l="1"/>
  <c r="K19" i="27"/>
  <c r="Q11" i="27"/>
  <c r="U11" i="27"/>
  <c r="N3" i="27"/>
  <c r="T7" i="27"/>
  <c r="L7" i="27"/>
  <c r="H19" i="27"/>
  <c r="I19" i="27" s="1"/>
  <c r="Z23" i="27"/>
  <c r="H15" i="27" l="1"/>
  <c r="I15" i="27" s="1"/>
  <c r="Z19" i="27"/>
  <c r="J11" i="27"/>
  <c r="K15" i="27"/>
  <c r="Q7" i="27"/>
  <c r="U7" i="27"/>
  <c r="N105" i="27"/>
  <c r="T105" i="27" s="1"/>
  <c r="L3" i="27"/>
  <c r="T3" i="27"/>
  <c r="L105" i="27" l="1"/>
  <c r="Q3" i="27"/>
  <c r="U3" i="27"/>
  <c r="H11" i="27"/>
  <c r="I11" i="27" s="1"/>
  <c r="Z15" i="27"/>
  <c r="K11" i="27"/>
  <c r="J7" i="27"/>
  <c r="H7" i="27" l="1"/>
  <c r="I7" i="27" s="1"/>
  <c r="Z11" i="27"/>
  <c r="Q105" i="27"/>
  <c r="U105" i="27"/>
  <c r="J3" i="27"/>
  <c r="K7" i="27"/>
  <c r="H3" i="27" l="1"/>
  <c r="I3" i="27" s="1"/>
  <c r="Z7" i="27"/>
  <c r="J105" i="27"/>
  <c r="K105" i="27" s="1"/>
  <c r="K3" i="27"/>
  <c r="H105" i="27" l="1"/>
  <c r="I105" i="27" s="1"/>
  <c r="Z3" i="27"/>
  <c r="Z105" i="27" s="1"/>
  <c r="P3" i="18"/>
  <c r="N3" i="18"/>
  <c r="L3" i="18" s="1"/>
  <c r="V3" i="18"/>
  <c r="G3" i="18"/>
  <c r="I3" i="18" s="1"/>
  <c r="G7" i="18"/>
  <c r="K7" i="18" s="1"/>
  <c r="J3" i="18"/>
  <c r="V7" i="18"/>
  <c r="N7" i="18"/>
  <c r="T7" i="18" s="1"/>
  <c r="J7" i="18"/>
  <c r="P7" i="18"/>
  <c r="P124" i="18" s="1"/>
  <c r="R3" i="18"/>
  <c r="R7" i="18"/>
  <c r="W3" i="18"/>
  <c r="W7" i="18"/>
  <c r="X3" i="18"/>
  <c r="X7" i="18"/>
  <c r="Y3" i="18"/>
  <c r="Y7" i="18"/>
  <c r="S3" i="18"/>
  <c r="S7" i="18"/>
  <c r="S124" i="18" s="1"/>
  <c r="O3" i="18"/>
  <c r="O7" i="18"/>
  <c r="J124" i="18" l="1"/>
  <c r="L7" i="18"/>
  <c r="O124" i="18"/>
  <c r="W124" i="18"/>
  <c r="Q3" i="18"/>
  <c r="X124" i="18"/>
  <c r="U7" i="18"/>
  <c r="U3" i="18"/>
  <c r="R124" i="18"/>
  <c r="K3" i="18"/>
  <c r="Q7" i="18"/>
  <c r="N124" i="18"/>
  <c r="T124" i="18" s="1"/>
  <c r="Y124" i="18"/>
  <c r="I7" i="18"/>
  <c r="L124" i="18"/>
  <c r="Q124" i="18" s="1"/>
  <c r="G124" i="18"/>
  <c r="T3" i="18"/>
  <c r="V124" i="18"/>
  <c r="U124" i="18" l="1"/>
  <c r="K124" i="18"/>
  <c r="I124" i="18"/>
  <c r="P31" i="32" l="1"/>
  <c r="P120" i="32"/>
  <c r="M31" i="32"/>
  <c r="N31" i="32"/>
  <c r="L31" i="32"/>
  <c r="L120" i="32"/>
  <c r="Q120" i="32"/>
  <c r="M120" i="32"/>
  <c r="N120" i="32"/>
  <c r="T120" i="32"/>
  <c r="J31" i="32"/>
  <c r="J120" i="32"/>
  <c r="G31" i="32"/>
  <c r="G120" i="32"/>
  <c r="K120" i="32"/>
  <c r="H31" i="32"/>
  <c r="H120" i="32"/>
  <c r="I120" i="32"/>
  <c r="V31" i="32"/>
  <c r="V120" i="32"/>
  <c r="U120" i="32"/>
  <c r="Q31" i="32"/>
  <c r="Z31" i="32"/>
  <c r="Z120" i="32"/>
  <c r="T31" i="32"/>
  <c r="K31" i="32"/>
  <c r="S31" i="32"/>
  <c r="S120" i="32"/>
  <c r="I31" i="32"/>
  <c r="Y31" i="32"/>
  <c r="Y120" i="32"/>
  <c r="W31" i="32"/>
  <c r="W120" i="32"/>
  <c r="U31" i="32"/>
  <c r="O31" i="32"/>
  <c r="O120" i="32"/>
  <c r="R31" i="32"/>
  <c r="R120" i="32"/>
  <c r="X31" i="32"/>
  <c r="X120" i="3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<sst xmlns="http://schemas.openxmlformats.org/spreadsheetml/2006/main" count="36633" uniqueCount="88">
  <si>
    <t>Offensive Efficiency</t>
  </si>
  <si>
    <t>Lineup #</t>
  </si>
  <si>
    <t>Player 1</t>
  </si>
  <si>
    <t>Player 2</t>
  </si>
  <si>
    <t>Player 3</t>
  </si>
  <si>
    <t>Player 4</t>
  </si>
  <si>
    <t>Player 5</t>
  </si>
  <si>
    <t>POSS</t>
  </si>
  <si>
    <t>PTS</t>
  </si>
  <si>
    <t>PPP</t>
  </si>
  <si>
    <t>TO</t>
  </si>
  <si>
    <t>TO%</t>
  </si>
  <si>
    <t>FG ATT</t>
  </si>
  <si>
    <t>FG MADE</t>
  </si>
  <si>
    <t>FG MISS</t>
  </si>
  <si>
    <t>AST</t>
  </si>
  <si>
    <t>FTA</t>
  </si>
  <si>
    <t>FTM</t>
  </si>
  <si>
    <t>FG%</t>
  </si>
  <si>
    <t>EFG%</t>
  </si>
  <si>
    <t>3PM</t>
  </si>
  <si>
    <t>ORB</t>
  </si>
  <si>
    <t>PF COM</t>
  </si>
  <si>
    <t>PF DRAWN</t>
  </si>
  <si>
    <t>Addysen Gray</t>
  </si>
  <si>
    <t>Caitlyn Walter</t>
  </si>
  <si>
    <t>Chloe Watson</t>
  </si>
  <si>
    <t>Terre'ya Moore</t>
  </si>
  <si>
    <t>Rachel Resio</t>
  </si>
  <si>
    <t>Paige Ebels</t>
  </si>
  <si>
    <t>Khali Heuker</t>
  </si>
  <si>
    <t>Jordyn Lawrence</t>
  </si>
  <si>
    <t>Leah Helsel</t>
  </si>
  <si>
    <t>Jiarayatou Cisse</t>
  </si>
  <si>
    <t>Andee Raphael</t>
  </si>
  <si>
    <t>Paige Eebls</t>
  </si>
  <si>
    <t>Total</t>
  </si>
  <si>
    <t>Defensive Efficiency</t>
  </si>
  <si>
    <t>ASSISTS</t>
  </si>
  <si>
    <t>OPP-ORB</t>
  </si>
  <si>
    <t>DRB</t>
  </si>
  <si>
    <t>Steal</t>
  </si>
  <si>
    <t>Block</t>
  </si>
  <si>
    <t>DEF RTG CALC</t>
  </si>
  <si>
    <t>Jiarayatou cisse</t>
  </si>
  <si>
    <t>Khalie Heuker</t>
  </si>
  <si>
    <t xml:space="preserve">Jordyn Lawrence </t>
  </si>
  <si>
    <t>Unique Lineups Used</t>
  </si>
  <si>
    <t>Total Substitutions</t>
  </si>
  <si>
    <t>Subs/Min</t>
  </si>
  <si>
    <t>Page Ebels</t>
  </si>
  <si>
    <t>EOG</t>
  </si>
  <si>
    <t>Note: Primarily faced Zone defense</t>
  </si>
  <si>
    <t>Player_1</t>
  </si>
  <si>
    <t>Player_2</t>
  </si>
  <si>
    <t>Player_3</t>
  </si>
  <si>
    <t>Player_4</t>
  </si>
  <si>
    <t>Player_5</t>
  </si>
  <si>
    <t>FG_ATT</t>
  </si>
  <si>
    <t>FG_MADE</t>
  </si>
  <si>
    <t>FG_MISS</t>
  </si>
  <si>
    <t>PF_COM</t>
  </si>
  <si>
    <t>PF_DRAWN</t>
  </si>
  <si>
    <t>OFF_RTG_SCORE</t>
  </si>
  <si>
    <t>OPP_ORB</t>
  </si>
  <si>
    <t>DEF_RTG_SCORE</t>
  </si>
  <si>
    <t>Man</t>
  </si>
  <si>
    <t>Zone</t>
  </si>
  <si>
    <t>Transition</t>
  </si>
  <si>
    <t>Unique Lineups</t>
  </si>
  <si>
    <t>Quality Shots</t>
  </si>
  <si>
    <t>QS_PCT</t>
  </si>
  <si>
    <t>Plus_Minus</t>
  </si>
  <si>
    <t>Quality_Shots</t>
  </si>
  <si>
    <t>vs 4</t>
  </si>
  <si>
    <t>EOG, vs 4</t>
  </si>
  <si>
    <t>Lineup AVG</t>
  </si>
  <si>
    <t>TOT_RTG_SCORE</t>
  </si>
  <si>
    <t>Khail Heuker</t>
  </si>
  <si>
    <t xml:space="preserve">Lineup </t>
  </si>
  <si>
    <t>TO_PCT</t>
  </si>
  <si>
    <t>Lineup</t>
  </si>
  <si>
    <t>(PTS + ORB +PF_DRAWN+(2(AST )+ (.5*3PM)/(FT MISS + 2(FG MISS + PF COM + TO))</t>
  </si>
  <si>
    <t xml:space="preserve"> DRB + 2(FG MISS +  BLCK + TO) / (PTS + 2(ORB + AST + PF COM)+ (0.5* 3PM))</t>
  </si>
  <si>
    <t>ADJ_TOT_RTG</t>
  </si>
  <si>
    <t>ADJ_OFF_RTG</t>
  </si>
  <si>
    <t>ADJ_DEF_RTG</t>
  </si>
  <si>
    <t>Plus/Minus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</si>
</sst>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1"/>
      <color rgb="FF000000"/>
      <name val="Calibri"/>
      <family val="2"/>
      <scheme val="minor"/>
    </font>
  </fonts>
  <fills count="3">
    <fill>
      <patternFill patternType="none"/>
    </fill>
    <fill>
      <patternFill patternType="gray125"/>
    </fill>
    <fill>
      <patternFill patternType="solid">
        <fgColor theme="4" tint="0.79998168889431442"/>
        <bgColor indexed="64"/>
      </patternFill>
    </fill>
  </fills>
  <borders count="16">
    <border>
      <left/>
      <right/>
      <top/>
      <bottom/>
      <diagonal/>
    </border>
    <border>
      <left style="thin">
        <color theme="2"/>
      </left>
      <right style="thin">
        <color theme="2"/>
      </right>
      <top style="thin">
        <color theme="2"/>
      </top>
      <bottom style="thin">
        <color theme="2"/>
      </bottom>
      <diagonal/>
    </border>
    <border>
      <left/>
      <right/>
      <top style="thin">
        <color theme="2"/>
      </top>
      <bottom/>
      <diagonal/>
    </border>
    <border>
      <left style="thin">
        <color theme="2"/>
      </left>
      <right style="thin">
        <color them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right>
      <top style="thin">
        <color theme="2"/>
      </top>
      <bottom style="thin">
        <color theme="2"/>
      </bottom>
      <diagonal/>
    </border>
    <border>
      <left style="thin">
        <color theme="2"/>
      </left>
      <right style="thin">
        <color theme="2"/>
      </right>
      <top/>
      <bottom/>
      <diagonal/>
    </border>
    <border>
      <left style="thin">
        <color theme="2"/>
      </left>
      <right/>
      <top style="thin">
        <color theme="2"/>
      </top>
      <bottom/>
      <diagonal/>
    </border>
    <border>
      <left/>
      <right style="thin">
        <color theme="2"/>
      </right>
      <top style="thin">
        <color theme="2"/>
      </top>
      <bottom/>
      <diagonal/>
    </border>
    <border>
      <left style="thin">
        <color theme="2"/>
      </left>
      <right/>
      <top/>
      <bottom/>
      <diagonal/>
    </border>
    <border>
      <left/>
      <right style="thin">
        <color theme="2"/>
      </right>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52">
    <xf numFmtId="0" fontId="0" fillId="0" borderId="0" xfId="0"/>
    <xf numFmtId="10" fontId="0" fillId="0" borderId="0" xfId="1" applyNumberFormat="1" applyFont="1"/>
    <xf numFmtId="2" fontId="0" fillId="0" borderId="0" xfId="0" applyNumberFormat="1"/>
    <xf numFmtId="0" fontId="0" fillId="0" borderId="0" xfId="0" applyAlignment="1">
      <alignment horizontal="center"/>
    </xf>
    <xf numFmtId="2" fontId="0" fillId="0" borderId="0" xfId="0" applyNumberFormat="1" applyAlignment="1">
      <alignment horizontal="center"/>
    </xf>
    <xf numFmtId="10" fontId="0" fillId="0" borderId="0" xfId="1" applyNumberFormat="1" applyFont="1" applyAlignment="1">
      <alignment horizontal="center"/>
    </xf>
    <xf numFmtId="0" fontId="2" fillId="0" borderId="0" xfId="0" applyFont="1" applyAlignment="1">
      <alignment horizontal="center"/>
    </xf>
    <xf numFmtId="2" fontId="2" fillId="0" borderId="0" xfId="0" applyNumberFormat="1" applyFont="1" applyAlignment="1">
      <alignment horizontal="center"/>
    </xf>
    <xf numFmtId="10" fontId="2" fillId="0" borderId="0" xfId="1" applyNumberFormat="1" applyFont="1" applyAlignment="1">
      <alignment horizontal="center"/>
    </xf>
    <xf numFmtId="0" fontId="2" fillId="0" borderId="0" xfId="0" applyFont="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2" fontId="0" fillId="0" borderId="9" xfId="0" applyNumberFormat="1" applyBorder="1" applyAlignment="1">
      <alignment horizontal="center"/>
    </xf>
    <xf numFmtId="0" fontId="0" fillId="0" borderId="10" xfId="0" applyBorder="1" applyAlignment="1">
      <alignment horizontal="center"/>
    </xf>
    <xf numFmtId="2" fontId="0" fillId="0" borderId="11" xfId="0" applyNumberForma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2" fontId="0" fillId="0" borderId="14" xfId="0" applyNumberFormat="1" applyBorder="1" applyAlignment="1">
      <alignment horizontal="center"/>
    </xf>
    <xf numFmtId="0" fontId="0" fillId="0" borderId="3" xfId="0" applyBorder="1" applyAlignment="1">
      <alignment horizontal="center"/>
    </xf>
    <xf numFmtId="2" fontId="0" fillId="0" borderId="6" xfId="0" applyNumberFormat="1" applyBorder="1" applyAlignment="1">
      <alignment horizontal="center"/>
    </xf>
    <xf numFmtId="0" fontId="0" fillId="0" borderId="6" xfId="0" applyBorder="1" applyAlignment="1">
      <alignment horizontal="center"/>
    </xf>
    <xf numFmtId="0" fontId="0" fillId="0" borderId="14" xfId="0" applyBorder="1" applyAlignment="1">
      <alignment horizontal="center"/>
    </xf>
    <xf numFmtId="1" fontId="0" fillId="0" borderId="0" xfId="0" applyNumberFormat="1" applyAlignment="1">
      <alignment horizontal="center"/>
    </xf>
    <xf numFmtId="1" fontId="0" fillId="0" borderId="0" xfId="0" applyNumberFormat="1"/>
    <xf numFmtId="1" fontId="2" fillId="0" borderId="0" xfId="0" applyNumberFormat="1" applyFont="1" applyAlignment="1">
      <alignment horizontal="center"/>
    </xf>
    <xf numFmtId="0" fontId="2" fillId="0" borderId="0" xfId="1" applyNumberFormat="1" applyFont="1" applyAlignment="1">
      <alignment horizontal="center"/>
    </xf>
    <xf numFmtId="164" fontId="0" fillId="0" borderId="0" xfId="0" applyNumberFormat="1" applyAlignment="1">
      <alignment horizontal="center"/>
    </xf>
    <xf numFmtId="0" fontId="0" fillId="0" borderId="5" xfId="0" applyBorder="1" applyAlignment="1">
      <alignment horizontal="center"/>
    </xf>
    <xf numFmtId="164" fontId="2" fillId="0" borderId="0" xfId="0" applyNumberFormat="1" applyFont="1" applyAlignment="1">
      <alignment horizontal="center"/>
    </xf>
    <xf numFmtId="10" fontId="0" fillId="0" borderId="0" xfId="1" applyNumberFormat="1" applyFont="1" applyFill="1" applyAlignment="1">
      <alignment horizontal="center"/>
    </xf>
    <xf numFmtId="10" fontId="2" fillId="0" borderId="0" xfId="1" applyNumberFormat="1" applyFont="1" applyFill="1" applyAlignment="1">
      <alignment horizontal="center"/>
    </xf>
    <xf numFmtId="10" fontId="0" fillId="0" borderId="0" xfId="1" applyNumberFormat="1" applyFont="1" applyFill="1"/>
    <xf numFmtId="0" fontId="0" fillId="2" borderId="0" xfId="0" applyFill="1" applyAlignment="1">
      <alignment horizontal="center"/>
    </xf>
    <xf numFmtId="2" fontId="0" fillId="2" borderId="0" xfId="0" applyNumberFormat="1" applyFill="1" applyAlignment="1">
      <alignment horizontal="center"/>
    </xf>
    <xf numFmtId="10" fontId="0" fillId="2" borderId="0" xfId="1" applyNumberFormat="1" applyFont="1" applyFill="1" applyAlignment="1">
      <alignment horizontal="center"/>
    </xf>
    <xf numFmtId="0" fontId="0" fillId="2" borderId="0" xfId="0" applyFill="1"/>
    <xf numFmtId="0" fontId="2" fillId="2" borderId="0" xfId="0" applyFont="1" applyFill="1" applyAlignment="1">
      <alignment horizontal="center"/>
    </xf>
    <xf numFmtId="164" fontId="0" fillId="2" borderId="0" xfId="0" applyNumberFormat="1" applyFill="1" applyAlignment="1">
      <alignment horizontal="center"/>
    </xf>
    <xf numFmtId="1" fontId="0" fillId="2" borderId="0" xfId="0" applyNumberFormat="1" applyFill="1" applyAlignment="1">
      <alignment horizontal="center"/>
    </xf>
    <xf numFmtId="0" fontId="0" fillId="2" borderId="4" xfId="0" applyFill="1" applyBorder="1" applyAlignment="1">
      <alignment horizontal="center"/>
    </xf>
    <xf numFmtId="0" fontId="0" fillId="2" borderId="1" xfId="0" applyFill="1" applyBorder="1" applyAlignment="1">
      <alignment horizontal="center"/>
    </xf>
    <xf numFmtId="0" fontId="0" fillId="2" borderId="10" xfId="0" applyFill="1" applyBorder="1" applyAlignment="1">
      <alignment horizontal="center"/>
    </xf>
    <xf numFmtId="0" fontId="0" fillId="2" borderId="8" xfId="0" applyFill="1" applyBorder="1" applyAlignment="1">
      <alignment horizontal="center"/>
    </xf>
    <xf numFmtId="0" fontId="0" fillId="0" borderId="15" xfId="0" applyBorder="1" applyAlignment="1">
      <alignment horizontal="center"/>
    </xf>
    <xf numFmtId="2" fontId="0" fillId="2" borderId="0" xfId="1" applyNumberFormat="1" applyFont="1" applyFill="1" applyAlignment="1">
      <alignment horizontal="center"/>
    </xf>
    <xf numFmtId="164" fontId="0" fillId="0" borderId="0" xfId="0" applyNumberFormat="1"/>
    <xf numFmtId="0" fontId="2" fillId="0" borderId="0" xfId="0" applyFont="1" applyAlignment="1">
      <alignment horizontal="center"/>
    </xf>
    <xf numFmtId="0" fontId="4" fillId="0" borderId="0" xfId="0" applyFont="1" applyAlignment="1">
      <alignment horizontal="center"/>
    </xf>
    <xf numFmtId="0" fontId="0" fillId="0" borderId="0" xfId="0" applyAlignment="1">
      <alignment horizontal="center"/>
    </xf>
  </cellXfs>
  <cellStyles count="2">
    <cellStyle name="Normal" xfId="0" builtinId="0"/>
    <cellStyle name="Percent" xfId="1" builtinId="5"/>
  </cellStyles>
  <dxfs count="0"/>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2D4C1-BC58-459A-B76E-D3CE1BC094D0}">
  <sheetPr>
    <outlinePr summaryBelow="0"/>
  </sheetPr>
  <dimension ref="A1:EE1083"/>
  <sheetViews>
    <sheetView topLeftCell="A33" zoomScale="66" zoomScaleNormal="66" workbookViewId="0">
      <selection activeCell="E611" sqref="E611"/>
    </sheetView>
  </sheetViews>
  <sheetFormatPr defaultRowHeight="14.4" outlineLevelRow="1" x14ac:dyDescent="0.3"/>
  <cols>
    <col min="1" max="1" width="19.5546875" style="3" bestFit="1" customWidth="1"/>
    <col min="2" max="4" width="18.5546875" bestFit="1" customWidth="1"/>
    <col min="5" max="5" width="17.6640625" bestFit="1" customWidth="1"/>
    <col min="6" max="6" width="18.5546875" bestFit="1" customWidth="1"/>
    <col min="7" max="7" width="9.21875" style="25" customWidth="1"/>
    <col min="8" max="8" width="11.88671875" style="25" bestFit="1" customWidth="1"/>
    <col min="9" max="9" width="9.109375" style="29"/>
    <col min="10" max="10" width="8.88671875" style="25"/>
    <col min="11" max="11" width="9.44140625" style="3" bestFit="1" customWidth="1"/>
    <col min="12" max="12" width="10" style="25" bestFit="1" customWidth="1"/>
    <col min="13" max="13" width="12" style="25" bestFit="1" customWidth="1"/>
    <col min="14" max="14" width="11.33203125" style="25" bestFit="1" customWidth="1"/>
    <col min="15" max="15" width="11.33203125" style="25" customWidth="1"/>
    <col min="16" max="16" width="13" style="25" bestFit="1" customWidth="1"/>
    <col min="17" max="17" width="11.33203125" style="25" customWidth="1"/>
    <col min="18" max="19" width="8.88671875" style="25"/>
    <col min="20" max="21" width="9.44140625" style="3" bestFit="1" customWidth="1"/>
    <col min="22" max="23" width="8.88671875" style="25"/>
    <col min="24" max="24" width="10.6640625" style="25" bestFit="1" customWidth="1"/>
    <col min="25" max="25" width="13.88671875" style="25" bestFit="1" customWidth="1"/>
    <col min="26" max="26" width="13.88671875" style="26" customWidth="1"/>
    <col min="27" max="28" width="22.21875" style="26" customWidth="1"/>
    <col min="29" max="29" width="23.21875" bestFit="1" customWidth="1"/>
    <col min="30" max="30" width="23.21875" customWidth="1"/>
    <col min="36" max="36" width="15.109375" customWidth="1"/>
  </cols>
  <sheetData>
    <row r="1" spans="1:119" x14ac:dyDescent="0.3">
      <c r="A1" s="49" t="s">
        <v>0</v>
      </c>
      <c r="B1" s="49"/>
      <c r="C1" s="49"/>
      <c r="D1" s="3"/>
      <c r="E1" s="3"/>
      <c r="F1" s="3"/>
      <c r="K1" s="5"/>
      <c r="T1" s="5"/>
      <c r="U1" s="5"/>
      <c r="Z1" s="25"/>
      <c r="AA1" s="25"/>
      <c r="AB1" s="25"/>
      <c r="AC1" s="3"/>
      <c r="AD1" s="3"/>
      <c r="AE1" s="3"/>
      <c r="AF1" s="3"/>
      <c r="AG1" s="3"/>
      <c r="AH1" s="3"/>
      <c r="AI1" s="3"/>
      <c r="AJ1" s="3"/>
      <c r="AK1" s="3"/>
      <c r="AL1" s="3"/>
    </row>
    <row r="2" spans="1:119" x14ac:dyDescent="0.3">
      <c r="A2" s="6" t="s">
        <v>81</v>
      </c>
      <c r="B2" s="6" t="s">
        <v>53</v>
      </c>
      <c r="C2" s="6" t="s">
        <v>54</v>
      </c>
      <c r="D2" s="6" t="s">
        <v>55</v>
      </c>
      <c r="E2" s="6" t="s">
        <v>56</v>
      </c>
      <c r="F2" s="6" t="s">
        <v>57</v>
      </c>
      <c r="G2" s="6" t="s">
        <v>7</v>
      </c>
      <c r="H2" s="6" t="s">
        <v>8</v>
      </c>
      <c r="I2" s="31" t="s">
        <v>9</v>
      </c>
      <c r="J2" s="6" t="s">
        <v>10</v>
      </c>
      <c r="K2" s="28" t="s">
        <v>80</v>
      </c>
      <c r="L2" s="6" t="s">
        <v>58</v>
      </c>
      <c r="M2" s="6" t="s">
        <v>59</v>
      </c>
      <c r="N2" s="6" t="s">
        <v>60</v>
      </c>
      <c r="O2" s="6" t="s">
        <v>15</v>
      </c>
      <c r="P2" s="6" t="s">
        <v>73</v>
      </c>
      <c r="Q2" s="6" t="s">
        <v>71</v>
      </c>
      <c r="R2" s="6" t="s">
        <v>16</v>
      </c>
      <c r="S2" s="6" t="s">
        <v>17</v>
      </c>
      <c r="T2" s="28" t="s">
        <v>18</v>
      </c>
      <c r="U2" s="28" t="s">
        <v>19</v>
      </c>
      <c r="V2" s="27" t="s">
        <v>20</v>
      </c>
      <c r="W2" s="6" t="s">
        <v>21</v>
      </c>
      <c r="X2" s="6" t="s">
        <v>61</v>
      </c>
      <c r="Y2" s="6" t="s">
        <v>62</v>
      </c>
      <c r="Z2" s="6" t="s">
        <v>72</v>
      </c>
      <c r="AA2" s="31" t="s">
        <v>63</v>
      </c>
      <c r="AB2" s="31" t="s">
        <v>85</v>
      </c>
      <c r="AC2" s="6" t="s">
        <v>77</v>
      </c>
      <c r="AD2" s="6" t="s">
        <v>84</v>
      </c>
      <c r="AE2" s="6"/>
      <c r="AF2" s="6"/>
      <c r="AG2" s="6"/>
      <c r="AH2" s="6"/>
      <c r="AI2" s="6"/>
      <c r="AJ2" s="6"/>
      <c r="AK2" s="6"/>
      <c r="AL2" s="6"/>
    </row>
    <row r="3" spans="1:119" s="38" customFormat="1" x14ac:dyDescent="0.3">
      <c r="A3" s="35">
        <v>1</v>
      </c>
      <c r="B3" s="35" t="s">
        <v>24</v>
      </c>
      <c r="C3" s="35" t="s">
        <v>25</v>
      </c>
      <c r="D3" s="35" t="s">
        <v>26</v>
      </c>
      <c r="E3" s="35" t="s">
        <v>27</v>
      </c>
      <c r="F3" s="35" t="s">
        <v>28</v>
      </c>
      <c r="G3" s="41">
        <f>159+SUM(G4:G6)</f>
        <v>361</v>
      </c>
      <c r="H3" s="41">
        <f>127+SUM(H4:H6)</f>
        <v>314</v>
      </c>
      <c r="I3" s="40">
        <f t="shared" ref="I3:I11" si="0">H3/((L3-W3)+J3+(0.44*R3))</f>
        <v>1.0598082894559202</v>
      </c>
      <c r="J3" s="41">
        <v>57</v>
      </c>
      <c r="K3" s="37">
        <f t="shared" ref="K3:K11" si="1">J3/G3</f>
        <v>0.15789473684210525</v>
      </c>
      <c r="L3" s="41">
        <f t="shared" ref="L3:L11" si="2">M3+N3</f>
        <v>276</v>
      </c>
      <c r="M3" s="41">
        <v>113</v>
      </c>
      <c r="N3" s="41">
        <v>163</v>
      </c>
      <c r="O3" s="41">
        <v>72</v>
      </c>
      <c r="P3" s="41">
        <f>P4+P5+P6</f>
        <v>114</v>
      </c>
      <c r="Q3" s="36">
        <f>P3/(L4+L5+L6)*100</f>
        <v>74.509803921568633</v>
      </c>
      <c r="R3" s="41">
        <v>62</v>
      </c>
      <c r="S3" s="41">
        <v>48</v>
      </c>
      <c r="T3" s="37">
        <f t="shared" ref="T3:T11" si="3">M3/(M3+N3)</f>
        <v>0.40942028985507245</v>
      </c>
      <c r="U3" s="37">
        <f t="shared" ref="U3:U11" si="4">((0.5*V3)+M3)/L3</f>
        <v>0.47644927536231885</v>
      </c>
      <c r="V3" s="41">
        <v>37</v>
      </c>
      <c r="W3" s="41">
        <v>64</v>
      </c>
      <c r="X3" s="41">
        <v>6</v>
      </c>
      <c r="Y3" s="41">
        <v>46</v>
      </c>
      <c r="Z3" s="41">
        <f>H3-'Season Summary_DEF'!H3</f>
        <v>152</v>
      </c>
      <c r="AA3" s="40">
        <f>(H3+W3+Y3+(2*(O3))+(0.5*V3))/((R3-S3)+(2*(N3+X3+J3)))</f>
        <v>1.2585836909871244</v>
      </c>
      <c r="AB3" s="40">
        <f>AA3-$AA$1073</f>
        <v>1.1676831262099174E-2</v>
      </c>
      <c r="AC3" s="40">
        <f>AA3+'Season Summary_DEF'!AB3</f>
        <v>2.716306351641014</v>
      </c>
      <c r="AD3" s="40">
        <f>AC3-$AC$1073</f>
        <v>0.13612431910024414</v>
      </c>
      <c r="AE3" s="3"/>
      <c r="AF3" s="3"/>
      <c r="AG3" s="3"/>
      <c r="AH3" s="3"/>
      <c r="AI3" s="51" t="s">
        <v>82</v>
      </c>
      <c r="AJ3" s="51"/>
      <c r="AK3" s="51"/>
      <c r="AL3" s="51"/>
      <c r="AM3" s="51"/>
      <c r="AN3" s="51"/>
      <c r="AO3" s="51"/>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row>
    <row r="4" spans="1:119" s="38" customFormat="1" outlineLevel="1" x14ac:dyDescent="0.3">
      <c r="A4" s="3" t="s">
        <v>66</v>
      </c>
      <c r="B4" s="3" t="s">
        <v>24</v>
      </c>
      <c r="C4" s="3" t="s">
        <v>25</v>
      </c>
      <c r="D4" s="3" t="s">
        <v>26</v>
      </c>
      <c r="E4" s="3" t="s">
        <v>27</v>
      </c>
      <c r="F4" s="3" t="s">
        <v>28</v>
      </c>
      <c r="G4" s="3">
        <v>85</v>
      </c>
      <c r="H4" s="3">
        <v>72</v>
      </c>
      <c r="I4" s="29">
        <f t="shared" si="0"/>
        <v>0.96774193548387089</v>
      </c>
      <c r="J4" s="3">
        <v>16</v>
      </c>
      <c r="K4" s="32">
        <f t="shared" si="1"/>
        <v>0.18823529411764706</v>
      </c>
      <c r="L4" s="25">
        <f t="shared" si="2"/>
        <v>64</v>
      </c>
      <c r="M4" s="3">
        <v>28</v>
      </c>
      <c r="N4" s="3">
        <v>36</v>
      </c>
      <c r="O4" s="3">
        <v>24</v>
      </c>
      <c r="P4" s="3">
        <v>40</v>
      </c>
      <c r="Q4" s="4">
        <f>P4/L4*100</f>
        <v>62.5</v>
      </c>
      <c r="R4" s="3">
        <v>10</v>
      </c>
      <c r="S4" s="3">
        <v>7</v>
      </c>
      <c r="T4" s="32">
        <f t="shared" si="3"/>
        <v>0.4375</v>
      </c>
      <c r="U4" s="32">
        <f t="shared" si="4"/>
        <v>0.5078125</v>
      </c>
      <c r="V4" s="3">
        <v>9</v>
      </c>
      <c r="W4" s="3">
        <v>10</v>
      </c>
      <c r="X4" s="3">
        <v>2</v>
      </c>
      <c r="Y4" s="3">
        <v>7</v>
      </c>
      <c r="Z4"/>
      <c r="AA4" s="29"/>
      <c r="AB4" s="29"/>
      <c r="AC4" s="3"/>
      <c r="AD4" s="3"/>
      <c r="AE4" s="3"/>
      <c r="AF4" s="3"/>
      <c r="AG4" s="3"/>
      <c r="AH4" s="3"/>
      <c r="AI4" s="3"/>
      <c r="AJ4" s="3"/>
      <c r="AK4" s="3"/>
      <c r="AL4" s="3"/>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row>
    <row r="5" spans="1:119" s="38" customFormat="1" outlineLevel="1" x14ac:dyDescent="0.3">
      <c r="A5" s="3" t="s">
        <v>67</v>
      </c>
      <c r="B5" s="3" t="s">
        <v>24</v>
      </c>
      <c r="C5" s="3" t="s">
        <v>25</v>
      </c>
      <c r="D5" s="3" t="s">
        <v>26</v>
      </c>
      <c r="E5" s="3" t="s">
        <v>27</v>
      </c>
      <c r="F5" s="3" t="s">
        <v>28</v>
      </c>
      <c r="G5" s="3">
        <v>63</v>
      </c>
      <c r="H5" s="3">
        <v>63</v>
      </c>
      <c r="I5" s="29">
        <f t="shared" si="0"/>
        <v>1.2784090909090908</v>
      </c>
      <c r="J5" s="3">
        <v>10</v>
      </c>
      <c r="K5" s="32">
        <f t="shared" si="1"/>
        <v>0.15873015873015872</v>
      </c>
      <c r="L5" s="25">
        <f t="shared" si="2"/>
        <v>47</v>
      </c>
      <c r="M5" s="3">
        <v>20</v>
      </c>
      <c r="N5" s="3">
        <v>27</v>
      </c>
      <c r="O5" s="3">
        <v>10</v>
      </c>
      <c r="P5" s="3">
        <v>42</v>
      </c>
      <c r="Q5" s="4">
        <f>P5/L5*100</f>
        <v>89.361702127659569</v>
      </c>
      <c r="R5" s="3">
        <v>12</v>
      </c>
      <c r="S5" s="3">
        <v>10</v>
      </c>
      <c r="T5" s="32">
        <f t="shared" si="3"/>
        <v>0.42553191489361702</v>
      </c>
      <c r="U5" s="32">
        <f t="shared" si="4"/>
        <v>0.56382978723404253</v>
      </c>
      <c r="V5" s="3">
        <v>13</v>
      </c>
      <c r="W5" s="3">
        <v>13</v>
      </c>
      <c r="X5" s="3">
        <v>1</v>
      </c>
      <c r="Y5" s="3">
        <v>7</v>
      </c>
      <c r="Z5" s="26"/>
      <c r="AA5" s="29"/>
      <c r="AB5" s="29"/>
      <c r="AC5" s="3"/>
      <c r="AD5" s="3"/>
      <c r="AE5" s="3"/>
      <c r="AF5" s="3"/>
      <c r="AG5" s="3"/>
      <c r="AH5" s="3"/>
      <c r="AI5" s="3"/>
      <c r="AJ5" s="3"/>
      <c r="AK5" s="3"/>
      <c r="AL5" s="3"/>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row>
    <row r="6" spans="1:119" s="38" customFormat="1" outlineLevel="1" x14ac:dyDescent="0.3">
      <c r="A6" s="3" t="s">
        <v>68</v>
      </c>
      <c r="B6" s="3" t="s">
        <v>24</v>
      </c>
      <c r="C6" s="3" t="s">
        <v>25</v>
      </c>
      <c r="D6" s="3" t="s">
        <v>26</v>
      </c>
      <c r="E6" s="3" t="s">
        <v>27</v>
      </c>
      <c r="F6" s="3" t="s">
        <v>28</v>
      </c>
      <c r="G6" s="3">
        <v>54</v>
      </c>
      <c r="H6" s="3">
        <v>52</v>
      </c>
      <c r="I6" s="29">
        <f t="shared" si="0"/>
        <v>1.0577705451586656</v>
      </c>
      <c r="J6" s="3">
        <v>9</v>
      </c>
      <c r="K6" s="32">
        <f t="shared" si="1"/>
        <v>0.16666666666666666</v>
      </c>
      <c r="L6" s="25">
        <f t="shared" si="2"/>
        <v>42</v>
      </c>
      <c r="M6" s="3">
        <v>24</v>
      </c>
      <c r="N6" s="3">
        <v>18</v>
      </c>
      <c r="O6" s="3">
        <v>15</v>
      </c>
      <c r="P6" s="3">
        <v>32</v>
      </c>
      <c r="Q6" s="4">
        <f>P6/L6*100</f>
        <v>76.19047619047619</v>
      </c>
      <c r="R6" s="3">
        <v>14</v>
      </c>
      <c r="S6" s="3">
        <v>10</v>
      </c>
      <c r="T6" s="32">
        <f t="shared" si="3"/>
        <v>0.5714285714285714</v>
      </c>
      <c r="U6" s="32">
        <f t="shared" si="4"/>
        <v>0.63095238095238093</v>
      </c>
      <c r="V6" s="3">
        <v>5</v>
      </c>
      <c r="W6" s="3">
        <v>8</v>
      </c>
      <c r="X6" s="3">
        <v>0</v>
      </c>
      <c r="Y6" s="3">
        <v>10</v>
      </c>
      <c r="Z6" s="26"/>
      <c r="AA6" s="29"/>
      <c r="AB6" s="29"/>
      <c r="AC6" s="3"/>
      <c r="AD6" s="3"/>
      <c r="AE6" s="3"/>
      <c r="AF6" s="3"/>
      <c r="AG6" s="3"/>
      <c r="AH6" s="3"/>
      <c r="AI6" s="3"/>
      <c r="AJ6" s="3"/>
      <c r="AK6" s="3"/>
      <c r="AL6" s="3"/>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row>
    <row r="7" spans="1:119" s="38" customFormat="1" x14ac:dyDescent="0.3">
      <c r="A7" s="35">
        <v>2</v>
      </c>
      <c r="B7" s="35" t="s">
        <v>29</v>
      </c>
      <c r="C7" s="35" t="s">
        <v>30</v>
      </c>
      <c r="D7" s="35" t="s">
        <v>26</v>
      </c>
      <c r="E7" s="35" t="s">
        <v>27</v>
      </c>
      <c r="F7" s="35" t="s">
        <v>28</v>
      </c>
      <c r="G7" s="41">
        <v>87</v>
      </c>
      <c r="H7" s="41">
        <v>92</v>
      </c>
      <c r="I7" s="40">
        <f t="shared" si="0"/>
        <v>1.4348097317529631</v>
      </c>
      <c r="J7" s="41">
        <v>8</v>
      </c>
      <c r="K7" s="37">
        <f t="shared" si="1"/>
        <v>9.1954022988505746E-2</v>
      </c>
      <c r="L7" s="41">
        <f t="shared" si="2"/>
        <v>64</v>
      </c>
      <c r="M7" s="41">
        <v>34</v>
      </c>
      <c r="N7" s="41">
        <v>30</v>
      </c>
      <c r="O7" s="41">
        <v>19</v>
      </c>
      <c r="P7" s="41">
        <f>P8+P9+P10</f>
        <v>32</v>
      </c>
      <c r="Q7" s="36">
        <f>P7/(L8+L9+L10)*100</f>
        <v>78.048780487804876</v>
      </c>
      <c r="R7" s="41">
        <v>23</v>
      </c>
      <c r="S7" s="41">
        <v>16</v>
      </c>
      <c r="T7" s="37">
        <f t="shared" si="3"/>
        <v>0.53125</v>
      </c>
      <c r="U7" s="37">
        <f t="shared" si="4"/>
        <v>0.578125</v>
      </c>
      <c r="V7" s="41">
        <v>6</v>
      </c>
      <c r="W7" s="41">
        <v>18</v>
      </c>
      <c r="X7" s="41">
        <v>0</v>
      </c>
      <c r="Y7" s="41">
        <v>17</v>
      </c>
      <c r="Z7" s="41">
        <f>H7-'Season Summary_DEF'!H7</f>
        <v>54</v>
      </c>
      <c r="AA7" s="40">
        <f>(H7+W7+Y7+(2*(O7))+(0.5*V7))/((R7-S7)+(2*(N7+X7+J7)))</f>
        <v>2.0240963855421685</v>
      </c>
      <c r="AB7" s="40">
        <f>AA7-$AA$1073</f>
        <v>0.77718952581714329</v>
      </c>
      <c r="AC7" s="40">
        <f>AA7+'Season Summary_DEF'!AB7</f>
        <v>3.4338524831031441</v>
      </c>
      <c r="AD7" s="40">
        <f>AC7-$AC$1073</f>
        <v>0.85367045056237423</v>
      </c>
      <c r="AE7" s="3"/>
      <c r="AF7" s="3"/>
      <c r="AG7" s="3"/>
      <c r="AH7" s="3"/>
      <c r="AI7" s="3"/>
      <c r="AJ7" s="3"/>
      <c r="AK7" s="3"/>
      <c r="AL7" s="3"/>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row>
    <row r="8" spans="1:119" s="38" customFormat="1" outlineLevel="1" x14ac:dyDescent="0.3">
      <c r="A8" s="3" t="s">
        <v>66</v>
      </c>
      <c r="B8" s="3" t="s">
        <v>29</v>
      </c>
      <c r="C8" s="3" t="s">
        <v>30</v>
      </c>
      <c r="D8" s="3" t="s">
        <v>26</v>
      </c>
      <c r="E8" s="3" t="s">
        <v>27</v>
      </c>
      <c r="F8" s="3" t="s">
        <v>28</v>
      </c>
      <c r="G8" s="3">
        <v>26</v>
      </c>
      <c r="H8" s="3">
        <v>23</v>
      </c>
      <c r="I8" s="29">
        <f t="shared" si="0"/>
        <v>1.3188073394495412</v>
      </c>
      <c r="J8" s="3">
        <v>1</v>
      </c>
      <c r="K8" s="32">
        <f t="shared" si="1"/>
        <v>3.8461538461538464E-2</v>
      </c>
      <c r="L8" s="3">
        <f t="shared" si="2"/>
        <v>21</v>
      </c>
      <c r="M8" s="3">
        <v>10</v>
      </c>
      <c r="N8" s="3">
        <v>11</v>
      </c>
      <c r="O8" s="3">
        <v>5</v>
      </c>
      <c r="P8" s="3">
        <v>16</v>
      </c>
      <c r="Q8" s="4">
        <f>P8/L8*100</f>
        <v>76.19047619047619</v>
      </c>
      <c r="R8" s="3">
        <v>1</v>
      </c>
      <c r="S8" s="3">
        <v>0</v>
      </c>
      <c r="T8" s="32">
        <f t="shared" si="3"/>
        <v>0.47619047619047616</v>
      </c>
      <c r="U8" s="32">
        <f t="shared" si="4"/>
        <v>0.5</v>
      </c>
      <c r="V8" s="3">
        <v>1</v>
      </c>
      <c r="W8" s="3">
        <v>5</v>
      </c>
      <c r="X8" s="3">
        <v>0</v>
      </c>
      <c r="Y8" s="3">
        <v>1</v>
      </c>
      <c r="Z8"/>
      <c r="AA8" s="29"/>
      <c r="AB8" s="29"/>
      <c r="AC8" s="3"/>
      <c r="AD8" s="3"/>
      <c r="AE8" s="3"/>
      <c r="AF8" s="3"/>
      <c r="AG8" s="3"/>
      <c r="AH8" s="3"/>
      <c r="AI8" s="3"/>
      <c r="AJ8" s="3"/>
      <c r="AK8" s="3"/>
      <c r="AL8" s="3"/>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row>
    <row r="9" spans="1:119" s="38" customFormat="1" outlineLevel="1" x14ac:dyDescent="0.3">
      <c r="A9" s="3" t="s">
        <v>67</v>
      </c>
      <c r="B9" s="3" t="s">
        <v>29</v>
      </c>
      <c r="C9" s="3" t="s">
        <v>30</v>
      </c>
      <c r="D9" s="3" t="s">
        <v>26</v>
      </c>
      <c r="E9" s="3" t="s">
        <v>27</v>
      </c>
      <c r="F9" s="3" t="s">
        <v>28</v>
      </c>
      <c r="G9" s="3">
        <v>13</v>
      </c>
      <c r="H9" s="3">
        <v>18</v>
      </c>
      <c r="I9" s="29">
        <f t="shared" si="0"/>
        <v>1.8</v>
      </c>
      <c r="J9" s="3">
        <v>1</v>
      </c>
      <c r="K9" s="32">
        <f t="shared" si="1"/>
        <v>7.6923076923076927E-2</v>
      </c>
      <c r="L9" s="3">
        <f t="shared" si="2"/>
        <v>12</v>
      </c>
      <c r="M9" s="3">
        <v>8</v>
      </c>
      <c r="N9" s="3">
        <v>4</v>
      </c>
      <c r="O9" s="3">
        <v>5</v>
      </c>
      <c r="P9" s="3">
        <v>9</v>
      </c>
      <c r="Q9" s="4">
        <f>P9/L9*100</f>
        <v>75</v>
      </c>
      <c r="R9" s="3">
        <v>0</v>
      </c>
      <c r="S9" s="3">
        <v>0</v>
      </c>
      <c r="T9" s="32">
        <f t="shared" si="3"/>
        <v>0.66666666666666663</v>
      </c>
      <c r="U9" s="32">
        <f t="shared" si="4"/>
        <v>0.75</v>
      </c>
      <c r="V9" s="3">
        <v>2</v>
      </c>
      <c r="W9" s="3">
        <v>3</v>
      </c>
      <c r="X9" s="3">
        <v>0</v>
      </c>
      <c r="Y9" s="3">
        <v>0</v>
      </c>
      <c r="Z9" s="26"/>
      <c r="AA9" s="29"/>
      <c r="AB9" s="29"/>
      <c r="AC9" s="3"/>
      <c r="AD9" s="3"/>
      <c r="AE9" s="3"/>
      <c r="AF9" s="3"/>
      <c r="AG9" s="3"/>
      <c r="AH9" s="3"/>
      <c r="AI9" s="3"/>
      <c r="AJ9" s="3"/>
      <c r="AK9" s="3"/>
      <c r="AL9" s="3"/>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row>
    <row r="10" spans="1:119" s="38" customFormat="1" outlineLevel="1" x14ac:dyDescent="0.3">
      <c r="A10" s="3" t="s">
        <v>68</v>
      </c>
      <c r="B10" s="3" t="s">
        <v>29</v>
      </c>
      <c r="C10" s="3" t="s">
        <v>30</v>
      </c>
      <c r="D10" s="3" t="s">
        <v>26</v>
      </c>
      <c r="E10" s="3" t="s">
        <v>27</v>
      </c>
      <c r="F10" s="3" t="s">
        <v>28</v>
      </c>
      <c r="G10" s="3">
        <v>11</v>
      </c>
      <c r="H10" s="3">
        <v>13</v>
      </c>
      <c r="I10" s="29">
        <f t="shared" si="0"/>
        <v>1.2745098039215688</v>
      </c>
      <c r="J10" s="3">
        <v>0</v>
      </c>
      <c r="K10" s="32">
        <f t="shared" si="1"/>
        <v>0</v>
      </c>
      <c r="L10" s="3">
        <f t="shared" si="2"/>
        <v>8</v>
      </c>
      <c r="M10" s="3">
        <v>7</v>
      </c>
      <c r="N10" s="3">
        <v>1</v>
      </c>
      <c r="O10" s="3">
        <v>4</v>
      </c>
      <c r="P10" s="3">
        <v>7</v>
      </c>
      <c r="Q10" s="4">
        <f>P10/L10*100</f>
        <v>87.5</v>
      </c>
      <c r="R10" s="3">
        <v>5</v>
      </c>
      <c r="S10" s="3">
        <v>4</v>
      </c>
      <c r="T10" s="32">
        <f t="shared" si="3"/>
        <v>0.875</v>
      </c>
      <c r="U10" s="32">
        <f t="shared" si="4"/>
        <v>0.9375</v>
      </c>
      <c r="V10" s="3">
        <v>1</v>
      </c>
      <c r="W10" s="3">
        <v>0</v>
      </c>
      <c r="X10" s="3">
        <v>0</v>
      </c>
      <c r="Y10" s="3">
        <v>4</v>
      </c>
      <c r="Z10" s="26"/>
      <c r="AA10" s="29"/>
      <c r="AB10" s="29"/>
      <c r="AC10" s="3"/>
      <c r="AD10" s="3"/>
      <c r="AE10" s="3"/>
      <c r="AF10" s="3"/>
      <c r="AG10" s="3"/>
      <c r="AH10" s="3"/>
      <c r="AI10" s="3"/>
      <c r="AJ10" s="3"/>
      <c r="AK10" s="3"/>
      <c r="AL10" s="3"/>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row>
    <row r="11" spans="1:119" s="38" customFormat="1" x14ac:dyDescent="0.3">
      <c r="A11" s="35">
        <v>3</v>
      </c>
      <c r="B11" s="35" t="s">
        <v>29</v>
      </c>
      <c r="C11" s="35" t="s">
        <v>25</v>
      </c>
      <c r="D11" s="35" t="s">
        <v>26</v>
      </c>
      <c r="E11" s="35" t="s">
        <v>27</v>
      </c>
      <c r="F11" s="35" t="s">
        <v>31</v>
      </c>
      <c r="G11" s="41">
        <v>14</v>
      </c>
      <c r="H11" s="41">
        <v>11</v>
      </c>
      <c r="I11" s="40">
        <f t="shared" si="0"/>
        <v>0.86206896551724144</v>
      </c>
      <c r="J11" s="41">
        <v>3</v>
      </c>
      <c r="K11" s="37">
        <f t="shared" si="1"/>
        <v>0.21428571428571427</v>
      </c>
      <c r="L11" s="41">
        <f t="shared" si="2"/>
        <v>9</v>
      </c>
      <c r="M11" s="41">
        <v>3</v>
      </c>
      <c r="N11" s="41">
        <v>6</v>
      </c>
      <c r="O11" s="41">
        <v>2</v>
      </c>
      <c r="P11" s="41">
        <f>P12+P13+P14</f>
        <v>0</v>
      </c>
      <c r="Q11" s="36" t="e">
        <f>P11/(L12+L13+L14)*100</f>
        <v>#DIV/0!</v>
      </c>
      <c r="R11" s="41">
        <v>4</v>
      </c>
      <c r="S11" s="41">
        <v>4</v>
      </c>
      <c r="T11" s="37">
        <f t="shared" si="3"/>
        <v>0.33333333333333331</v>
      </c>
      <c r="U11" s="37">
        <f t="shared" si="4"/>
        <v>0.3888888888888889</v>
      </c>
      <c r="V11" s="41">
        <v>1</v>
      </c>
      <c r="W11" s="41">
        <v>1</v>
      </c>
      <c r="X11" s="41">
        <v>0</v>
      </c>
      <c r="Y11" s="41">
        <v>2</v>
      </c>
      <c r="Z11" s="41">
        <f>H11-'Season Summary_DEF'!H11</f>
        <v>4</v>
      </c>
      <c r="AA11" s="40">
        <f>(H11+W11+Y11+(2*(O11))+(0.5*V11))/((R11-S11)+(2*(N11+X11+J11)))</f>
        <v>1.0277777777777777</v>
      </c>
      <c r="AB11" s="40">
        <f>AA11-$AA$1073</f>
        <v>-0.21912908194724756</v>
      </c>
      <c r="AC11" s="40">
        <f>AA11+'Season Summary_DEF'!AB11</f>
        <v>2.5761648745519712</v>
      </c>
      <c r="AD11" s="40">
        <f>AC11-$AC$1073</f>
        <v>-4.0171579887986475E-3</v>
      </c>
      <c r="AE11" s="3"/>
      <c r="AF11" s="3"/>
      <c r="AG11" s="3"/>
      <c r="AH11" s="3"/>
      <c r="AI11" s="3"/>
      <c r="AJ11" s="3"/>
      <c r="AK11" s="3"/>
      <c r="AL11" s="3"/>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row>
    <row r="12" spans="1:119" s="38" customFormat="1" outlineLevel="1" x14ac:dyDescent="0.3">
      <c r="A12" s="3" t="s">
        <v>66</v>
      </c>
      <c r="B12" s="3" t="s">
        <v>29</v>
      </c>
      <c r="C12" s="3" t="s">
        <v>25</v>
      </c>
      <c r="D12" s="3" t="s">
        <v>26</v>
      </c>
      <c r="E12" s="3" t="s">
        <v>27</v>
      </c>
      <c r="F12" s="3" t="s">
        <v>31</v>
      </c>
      <c r="G12" s="3"/>
      <c r="H12" s="3"/>
      <c r="I12" s="29"/>
      <c r="J12" s="3"/>
      <c r="K12" s="3"/>
      <c r="L12" s="3"/>
      <c r="M12" s="3"/>
      <c r="N12" s="3"/>
      <c r="O12" s="3"/>
      <c r="P12" s="3"/>
      <c r="Q12" s="3"/>
      <c r="R12" s="3"/>
      <c r="S12" s="3"/>
      <c r="T12" s="3"/>
      <c r="U12" s="3"/>
      <c r="V12" s="3"/>
      <c r="W12" s="3"/>
      <c r="X12" s="3"/>
      <c r="Y12" s="3"/>
      <c r="Z12"/>
      <c r="AA12" s="29"/>
      <c r="AB12" s="29"/>
      <c r="AC12" s="3"/>
      <c r="AD12" s="3"/>
      <c r="AE12" s="3"/>
      <c r="AF12" s="3"/>
      <c r="AG12" s="3"/>
      <c r="AH12" s="3"/>
      <c r="AI12" s="3"/>
      <c r="AJ12" s="3"/>
      <c r="AK12" s="3"/>
      <c r="AL12" s="3"/>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row>
    <row r="13" spans="1:119" s="38" customFormat="1" outlineLevel="1" x14ac:dyDescent="0.3">
      <c r="A13" s="3" t="s">
        <v>67</v>
      </c>
      <c r="B13" s="3" t="s">
        <v>29</v>
      </c>
      <c r="C13" s="3" t="s">
        <v>25</v>
      </c>
      <c r="D13" s="3" t="s">
        <v>26</v>
      </c>
      <c r="E13" s="3" t="s">
        <v>27</v>
      </c>
      <c r="F13" s="3" t="s">
        <v>31</v>
      </c>
      <c r="G13" s="25"/>
      <c r="H13" s="25"/>
      <c r="I13" s="29"/>
      <c r="J13" s="25"/>
      <c r="K13" s="3"/>
      <c r="L13" s="25"/>
      <c r="M13" s="25"/>
      <c r="N13" s="25"/>
      <c r="O13" s="25"/>
      <c r="P13" s="25"/>
      <c r="Q13" s="25"/>
      <c r="R13" s="25"/>
      <c r="S13" s="25"/>
      <c r="T13" s="3"/>
      <c r="U13" s="3"/>
      <c r="V13" s="25"/>
      <c r="W13" s="25"/>
      <c r="X13" s="25"/>
      <c r="Y13" s="25"/>
      <c r="Z13" s="26"/>
      <c r="AA13" s="29"/>
      <c r="AB13" s="29"/>
      <c r="AC13" s="3"/>
      <c r="AD13" s="3"/>
      <c r="AE13" s="3"/>
      <c r="AF13" s="3"/>
      <c r="AG13" s="3"/>
      <c r="AH13" s="3"/>
      <c r="AI13" s="3"/>
      <c r="AJ13" s="3"/>
      <c r="AK13" s="3"/>
      <c r="AL13" s="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row>
    <row r="14" spans="1:119" s="38" customFormat="1" outlineLevel="1" x14ac:dyDescent="0.3">
      <c r="A14" s="3" t="s">
        <v>68</v>
      </c>
      <c r="B14" s="3" t="s">
        <v>29</v>
      </c>
      <c r="C14" s="3" t="s">
        <v>25</v>
      </c>
      <c r="D14" s="3" t="s">
        <v>26</v>
      </c>
      <c r="E14" s="3" t="s">
        <v>27</v>
      </c>
      <c r="F14" s="3" t="s">
        <v>31</v>
      </c>
      <c r="G14" s="25"/>
      <c r="H14" s="25"/>
      <c r="I14" s="29"/>
      <c r="J14" s="25"/>
      <c r="K14" s="3"/>
      <c r="L14" s="25"/>
      <c r="M14" s="25"/>
      <c r="N14" s="25"/>
      <c r="O14" s="25"/>
      <c r="P14" s="25"/>
      <c r="Q14" s="25"/>
      <c r="R14" s="25"/>
      <c r="S14" s="25"/>
      <c r="T14" s="3"/>
      <c r="U14" s="3"/>
      <c r="V14" s="25"/>
      <c r="W14" s="25"/>
      <c r="X14" s="25"/>
      <c r="Y14" s="25"/>
      <c r="Z14" s="26"/>
      <c r="AA14" s="29"/>
      <c r="AB14" s="29"/>
      <c r="AC14" s="3"/>
      <c r="AD14" s="3"/>
      <c r="AE14" s="3"/>
      <c r="AF14" s="3"/>
      <c r="AG14" s="3"/>
      <c r="AH14" s="3"/>
      <c r="AI14" s="3"/>
      <c r="AJ14" s="3"/>
      <c r="AK14" s="3"/>
      <c r="AL14" s="3"/>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row>
    <row r="15" spans="1:119" s="38" customFormat="1" x14ac:dyDescent="0.3">
      <c r="A15" s="35">
        <v>4</v>
      </c>
      <c r="B15" s="35" t="s">
        <v>24</v>
      </c>
      <c r="C15" s="35" t="s">
        <v>29</v>
      </c>
      <c r="D15" s="35" t="s">
        <v>26</v>
      </c>
      <c r="E15" s="35" t="s">
        <v>27</v>
      </c>
      <c r="F15" s="35" t="s">
        <v>28</v>
      </c>
      <c r="G15" s="41">
        <v>66</v>
      </c>
      <c r="H15" s="41">
        <v>52</v>
      </c>
      <c r="I15" s="40">
        <f t="shared" ref="I15:I28" si="5">H15/((L15-W15)+J15+(0.44*R15))</f>
        <v>0.95238095238095233</v>
      </c>
      <c r="J15" s="41">
        <v>15</v>
      </c>
      <c r="K15" s="37">
        <f t="shared" ref="K15:K31" si="6">J15/G15</f>
        <v>0.22727272727272727</v>
      </c>
      <c r="L15" s="41">
        <f t="shared" ref="L15:L31" si="7">M15+N15</f>
        <v>49</v>
      </c>
      <c r="M15" s="41">
        <v>21</v>
      </c>
      <c r="N15" s="41">
        <v>28</v>
      </c>
      <c r="O15" s="41">
        <v>10</v>
      </c>
      <c r="P15" s="41">
        <f>P16+P17+P18</f>
        <v>14</v>
      </c>
      <c r="Q15" s="36">
        <f>P15/(L16+L17+L18)*100</f>
        <v>82.35294117647058</v>
      </c>
      <c r="R15" s="41">
        <v>15</v>
      </c>
      <c r="S15" s="41">
        <v>8</v>
      </c>
      <c r="T15" s="37">
        <f t="shared" ref="T15:T31" si="8">M15/(M15+N15)</f>
        <v>0.42857142857142855</v>
      </c>
      <c r="U15" s="37">
        <f t="shared" ref="U15:U31" si="9">((0.5*V15)+M15)/L15</f>
        <v>0.44897959183673469</v>
      </c>
      <c r="V15" s="41">
        <v>2</v>
      </c>
      <c r="W15" s="41">
        <v>16</v>
      </c>
      <c r="X15" s="41">
        <v>2</v>
      </c>
      <c r="Y15" s="41">
        <v>16</v>
      </c>
      <c r="Z15" s="41">
        <f>H15-'Season Summary_DEF'!H15</f>
        <v>14</v>
      </c>
      <c r="AA15" s="40">
        <f>(H15+W15+Y15+(2*(O15))+(0.5*V15))/((R15-S15)+(2*(N15+X15+J15)))</f>
        <v>1.0824742268041236</v>
      </c>
      <c r="AB15" s="40">
        <f>AA15-$AA$1073</f>
        <v>-0.1644326329209016</v>
      </c>
      <c r="AC15" s="40">
        <f>AA15+'Season Summary_DEF'!AB15</f>
        <v>2.2589448150394178</v>
      </c>
      <c r="AD15" s="40">
        <f>AC15-$AC$1073</f>
        <v>-0.32123721750135203</v>
      </c>
      <c r="AE15" s="3"/>
      <c r="AF15" s="3"/>
      <c r="AG15" s="3"/>
      <c r="AH15" s="3"/>
      <c r="AI15" s="3"/>
      <c r="AJ15" s="3"/>
      <c r="AK15" s="3"/>
      <c r="AL15" s="3"/>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row>
    <row r="16" spans="1:119" s="38" customFormat="1" outlineLevel="1" x14ac:dyDescent="0.3">
      <c r="A16" s="3" t="s">
        <v>66</v>
      </c>
      <c r="B16" s="3" t="s">
        <v>24</v>
      </c>
      <c r="C16" s="3" t="s">
        <v>29</v>
      </c>
      <c r="D16" s="3" t="s">
        <v>26</v>
      </c>
      <c r="E16" s="3" t="s">
        <v>27</v>
      </c>
      <c r="F16" s="3" t="s">
        <v>28</v>
      </c>
      <c r="G16" s="3">
        <v>14</v>
      </c>
      <c r="H16" s="3">
        <v>13</v>
      </c>
      <c r="I16" s="29">
        <f t="shared" si="5"/>
        <v>1.045016077170418</v>
      </c>
      <c r="J16" s="3">
        <v>3</v>
      </c>
      <c r="K16" s="32">
        <f t="shared" si="6"/>
        <v>0.21428571428571427</v>
      </c>
      <c r="L16" s="3">
        <f t="shared" si="7"/>
        <v>12</v>
      </c>
      <c r="M16" s="3">
        <v>6</v>
      </c>
      <c r="N16" s="3">
        <v>6</v>
      </c>
      <c r="O16" s="3">
        <v>4</v>
      </c>
      <c r="P16" s="3">
        <v>9</v>
      </c>
      <c r="Q16" s="4">
        <f>P16/L16*100</f>
        <v>75</v>
      </c>
      <c r="R16" s="3">
        <v>1</v>
      </c>
      <c r="S16" s="3">
        <v>0</v>
      </c>
      <c r="T16" s="32">
        <f t="shared" si="8"/>
        <v>0.5</v>
      </c>
      <c r="U16" s="32">
        <f t="shared" si="9"/>
        <v>0.54166666666666663</v>
      </c>
      <c r="V16" s="3">
        <v>1</v>
      </c>
      <c r="W16" s="3">
        <v>3</v>
      </c>
      <c r="X16" s="3">
        <v>0</v>
      </c>
      <c r="Y16" s="3">
        <v>5</v>
      </c>
      <c r="Z16"/>
      <c r="AA16" s="29"/>
      <c r="AB16" s="29"/>
      <c r="AC16" s="3"/>
      <c r="AD16" s="3"/>
      <c r="AE16" s="3"/>
      <c r="AF16" s="3"/>
      <c r="AG16" s="3"/>
      <c r="AH16" s="3"/>
      <c r="AI16" s="3"/>
      <c r="AJ16" s="3"/>
      <c r="AK16" s="3"/>
      <c r="AL16" s="3"/>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row>
    <row r="17" spans="1:119" s="38" customFormat="1" outlineLevel="1" x14ac:dyDescent="0.3">
      <c r="A17" s="3" t="s">
        <v>67</v>
      </c>
      <c r="B17" s="3" t="s">
        <v>24</v>
      </c>
      <c r="C17" s="3" t="s">
        <v>29</v>
      </c>
      <c r="D17" s="3" t="s">
        <v>26</v>
      </c>
      <c r="E17" s="3" t="s">
        <v>27</v>
      </c>
      <c r="F17" s="3" t="s">
        <v>28</v>
      </c>
      <c r="G17" s="3">
        <v>5</v>
      </c>
      <c r="H17" s="3">
        <v>2</v>
      </c>
      <c r="I17" s="29">
        <f t="shared" si="5"/>
        <v>0.66666666666666663</v>
      </c>
      <c r="J17" s="3">
        <v>1</v>
      </c>
      <c r="K17" s="32">
        <f t="shared" si="6"/>
        <v>0.2</v>
      </c>
      <c r="L17" s="3">
        <f t="shared" si="7"/>
        <v>4</v>
      </c>
      <c r="M17" s="3">
        <v>1</v>
      </c>
      <c r="N17" s="3">
        <v>3</v>
      </c>
      <c r="O17" s="3">
        <v>1</v>
      </c>
      <c r="P17" s="3">
        <v>3</v>
      </c>
      <c r="Q17" s="4">
        <f>P17/L17*100</f>
        <v>75</v>
      </c>
      <c r="R17" s="3">
        <v>0</v>
      </c>
      <c r="S17" s="3">
        <v>0</v>
      </c>
      <c r="T17" s="32">
        <f t="shared" si="8"/>
        <v>0.25</v>
      </c>
      <c r="U17" s="32">
        <f t="shared" si="9"/>
        <v>0.25</v>
      </c>
      <c r="V17" s="3">
        <v>0</v>
      </c>
      <c r="W17" s="3">
        <v>2</v>
      </c>
      <c r="X17" s="3">
        <v>0</v>
      </c>
      <c r="Y17" s="3">
        <v>1</v>
      </c>
      <c r="Z17" s="26"/>
      <c r="AA17" s="29"/>
      <c r="AB17" s="29"/>
      <c r="AC17" s="3"/>
      <c r="AD17" s="3"/>
      <c r="AE17" s="3"/>
      <c r="AF17" s="3"/>
      <c r="AG17" s="3"/>
      <c r="AH17" s="3"/>
      <c r="AI17" s="3"/>
      <c r="AJ17" s="3"/>
      <c r="AK17" s="3"/>
      <c r="AL17" s="3"/>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row>
    <row r="18" spans="1:119" s="38" customFormat="1" outlineLevel="1" x14ac:dyDescent="0.3">
      <c r="A18" s="3" t="s">
        <v>68</v>
      </c>
      <c r="B18" s="3" t="s">
        <v>24</v>
      </c>
      <c r="C18" s="3" t="s">
        <v>29</v>
      </c>
      <c r="D18" s="3" t="s">
        <v>26</v>
      </c>
      <c r="E18" s="3" t="s">
        <v>27</v>
      </c>
      <c r="F18" s="3" t="s">
        <v>28</v>
      </c>
      <c r="G18" s="3">
        <v>5</v>
      </c>
      <c r="H18" s="3">
        <v>3</v>
      </c>
      <c r="I18" s="29">
        <f t="shared" si="5"/>
        <v>0.61475409836065575</v>
      </c>
      <c r="J18" s="3">
        <v>3</v>
      </c>
      <c r="K18" s="32">
        <f t="shared" si="6"/>
        <v>0.6</v>
      </c>
      <c r="L18" s="3">
        <f t="shared" si="7"/>
        <v>1</v>
      </c>
      <c r="M18" s="3">
        <v>1</v>
      </c>
      <c r="N18" s="3">
        <v>0</v>
      </c>
      <c r="O18" s="3">
        <v>0</v>
      </c>
      <c r="P18" s="3">
        <v>2</v>
      </c>
      <c r="Q18" s="4">
        <f>P18/L18*100</f>
        <v>200</v>
      </c>
      <c r="R18" s="3">
        <v>2</v>
      </c>
      <c r="S18" s="3">
        <v>1</v>
      </c>
      <c r="T18" s="32">
        <f t="shared" si="8"/>
        <v>1</v>
      </c>
      <c r="U18" s="32">
        <f t="shared" si="9"/>
        <v>1</v>
      </c>
      <c r="V18" s="3">
        <v>0</v>
      </c>
      <c r="W18" s="3">
        <v>0</v>
      </c>
      <c r="X18" s="3">
        <v>0</v>
      </c>
      <c r="Y18" s="3">
        <v>1</v>
      </c>
      <c r="Z18" s="26"/>
      <c r="AA18" s="29"/>
      <c r="AB18" s="29"/>
      <c r="AC18" s="3"/>
      <c r="AD18" s="3"/>
      <c r="AE18" s="3"/>
      <c r="AF18" s="3"/>
      <c r="AG18" s="3"/>
      <c r="AH18" s="3"/>
      <c r="AI18" s="3"/>
      <c r="AJ18" s="3"/>
      <c r="AK18" s="3"/>
      <c r="AL18" s="3"/>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row>
    <row r="19" spans="1:119" s="38" customFormat="1" x14ac:dyDescent="0.3">
      <c r="A19" s="35">
        <v>5</v>
      </c>
      <c r="B19" s="35" t="s">
        <v>24</v>
      </c>
      <c r="C19" s="35" t="s">
        <v>29</v>
      </c>
      <c r="D19" s="35" t="s">
        <v>30</v>
      </c>
      <c r="E19" s="35" t="s">
        <v>27</v>
      </c>
      <c r="F19" s="35" t="s">
        <v>28</v>
      </c>
      <c r="G19" s="41">
        <v>20</v>
      </c>
      <c r="H19" s="41">
        <v>16</v>
      </c>
      <c r="I19" s="40">
        <f t="shared" si="5"/>
        <v>1.0928961748633879</v>
      </c>
      <c r="J19" s="41">
        <v>4</v>
      </c>
      <c r="K19" s="37">
        <f t="shared" si="6"/>
        <v>0.2</v>
      </c>
      <c r="L19" s="41">
        <f t="shared" si="7"/>
        <v>13</v>
      </c>
      <c r="M19" s="41">
        <v>6</v>
      </c>
      <c r="N19" s="41">
        <v>7</v>
      </c>
      <c r="O19" s="41">
        <v>3</v>
      </c>
      <c r="P19" s="41">
        <f>P20+P21+P22</f>
        <v>7</v>
      </c>
      <c r="Q19" s="36">
        <f>P19/(L20+L21+L22)*100</f>
        <v>70</v>
      </c>
      <c r="R19" s="41">
        <v>6</v>
      </c>
      <c r="S19" s="41">
        <v>3</v>
      </c>
      <c r="T19" s="37">
        <f t="shared" si="8"/>
        <v>0.46153846153846156</v>
      </c>
      <c r="U19" s="37">
        <f t="shared" si="9"/>
        <v>0.5</v>
      </c>
      <c r="V19" s="41">
        <f>V20+V21+V22</f>
        <v>1</v>
      </c>
      <c r="W19" s="41">
        <v>5</v>
      </c>
      <c r="X19" s="41">
        <v>0</v>
      </c>
      <c r="Y19" s="41">
        <v>5</v>
      </c>
      <c r="Z19" s="41">
        <f>H19-'Season Summary_DEF'!H19</f>
        <v>11</v>
      </c>
      <c r="AA19" s="40">
        <f>(H19+W19+Y19+(2*(O19))+(0.5*V19))/((R19-S19)+(2*(N19+X19+J19)))</f>
        <v>1.3</v>
      </c>
      <c r="AB19" s="40">
        <f>AA19-$AA$1073</f>
        <v>5.3093140274974804E-2</v>
      </c>
      <c r="AC19" s="40">
        <f>AA19+'Season Summary_DEF'!AB19</f>
        <v>4.517391304347826</v>
      </c>
      <c r="AD19" s="40">
        <f>AC19-$AC$1073</f>
        <v>1.9372092718070562</v>
      </c>
      <c r="AE19" s="3"/>
      <c r="AF19" s="3"/>
      <c r="AG19" s="3"/>
      <c r="AH19" s="3"/>
      <c r="AI19" s="3"/>
      <c r="AJ19" s="3"/>
      <c r="AK19" s="3"/>
      <c r="AL19" s="3"/>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row>
    <row r="20" spans="1:119" s="38" customFormat="1" outlineLevel="1" x14ac:dyDescent="0.3">
      <c r="A20" s="3" t="s">
        <v>66</v>
      </c>
      <c r="B20" s="3" t="s">
        <v>24</v>
      </c>
      <c r="C20" s="3" t="s">
        <v>29</v>
      </c>
      <c r="D20" s="3" t="s">
        <v>30</v>
      </c>
      <c r="E20" s="3" t="s">
        <v>27</v>
      </c>
      <c r="F20" s="3" t="s">
        <v>28</v>
      </c>
      <c r="G20" s="3">
        <v>5</v>
      </c>
      <c r="H20" s="3">
        <v>2</v>
      </c>
      <c r="I20" s="29">
        <f t="shared" si="5"/>
        <v>1</v>
      </c>
      <c r="J20" s="3">
        <v>1</v>
      </c>
      <c r="K20" s="32">
        <f t="shared" si="6"/>
        <v>0.2</v>
      </c>
      <c r="L20" s="3">
        <f t="shared" si="7"/>
        <v>4</v>
      </c>
      <c r="M20" s="3">
        <v>1</v>
      </c>
      <c r="N20" s="3">
        <v>3</v>
      </c>
      <c r="O20" s="3">
        <v>0</v>
      </c>
      <c r="P20" s="3">
        <v>2</v>
      </c>
      <c r="Q20" s="4">
        <f>P20/L20*100</f>
        <v>50</v>
      </c>
      <c r="R20" s="3">
        <v>0</v>
      </c>
      <c r="S20" s="3">
        <v>0</v>
      </c>
      <c r="T20" s="32">
        <f t="shared" si="8"/>
        <v>0.25</v>
      </c>
      <c r="U20" s="32">
        <f t="shared" si="9"/>
        <v>0.25</v>
      </c>
      <c r="V20" s="3">
        <v>0</v>
      </c>
      <c r="W20" s="3">
        <v>3</v>
      </c>
      <c r="X20" s="3">
        <v>0</v>
      </c>
      <c r="Y20" s="3">
        <v>0</v>
      </c>
      <c r="Z20"/>
      <c r="AA20" s="29"/>
      <c r="AB20" s="29"/>
      <c r="AC20" s="3"/>
      <c r="AD20" s="3"/>
      <c r="AE20" s="3"/>
      <c r="AF20" s="3"/>
      <c r="AG20" s="3"/>
      <c r="AH20" s="3"/>
      <c r="AI20" s="3"/>
      <c r="AJ20" s="3"/>
      <c r="AK20" s="3"/>
      <c r="AL20" s="3"/>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row>
    <row r="21" spans="1:119" s="38" customFormat="1" outlineLevel="1" x14ac:dyDescent="0.3">
      <c r="A21" s="3" t="s">
        <v>67</v>
      </c>
      <c r="B21" s="3" t="s">
        <v>24</v>
      </c>
      <c r="C21" s="3" t="s">
        <v>29</v>
      </c>
      <c r="D21" s="3" t="s">
        <v>30</v>
      </c>
      <c r="E21" s="3" t="s">
        <v>27</v>
      </c>
      <c r="F21" s="3" t="s">
        <v>28</v>
      </c>
      <c r="G21" s="3">
        <v>1</v>
      </c>
      <c r="H21" s="3">
        <v>1</v>
      </c>
      <c r="I21" s="29">
        <f t="shared" si="5"/>
        <v>1.1363636363636365</v>
      </c>
      <c r="J21" s="3">
        <v>0</v>
      </c>
      <c r="K21" s="32">
        <f t="shared" si="6"/>
        <v>0</v>
      </c>
      <c r="L21" s="3">
        <f t="shared" si="7"/>
        <v>0</v>
      </c>
      <c r="M21" s="3">
        <v>0</v>
      </c>
      <c r="N21" s="3">
        <v>0</v>
      </c>
      <c r="O21" s="3">
        <v>0</v>
      </c>
      <c r="P21" s="3">
        <v>0</v>
      </c>
      <c r="Q21" s="4" t="e">
        <f>P21/L21*100</f>
        <v>#DIV/0!</v>
      </c>
      <c r="R21" s="3">
        <v>2</v>
      </c>
      <c r="S21" s="3">
        <v>1</v>
      </c>
      <c r="T21" s="32" t="e">
        <f t="shared" si="8"/>
        <v>#DIV/0!</v>
      </c>
      <c r="U21" s="32" t="e">
        <f t="shared" si="9"/>
        <v>#DIV/0!</v>
      </c>
      <c r="V21" s="3">
        <v>0</v>
      </c>
      <c r="W21" s="3">
        <v>0</v>
      </c>
      <c r="X21" s="3">
        <v>0</v>
      </c>
      <c r="Y21" s="3">
        <v>1</v>
      </c>
      <c r="Z21" s="26"/>
      <c r="AA21" s="29"/>
      <c r="AB21" s="29"/>
      <c r="AC21" s="3"/>
      <c r="AD21" s="3"/>
      <c r="AE21" s="3"/>
      <c r="AF21" s="3"/>
      <c r="AG21" s="3"/>
      <c r="AH21" s="3"/>
      <c r="AI21" s="3"/>
      <c r="AJ21" s="3"/>
      <c r="AK21" s="3"/>
      <c r="AL21" s="3"/>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row>
    <row r="22" spans="1:119" s="38" customFormat="1" outlineLevel="1" x14ac:dyDescent="0.3">
      <c r="A22" s="3" t="s">
        <v>68</v>
      </c>
      <c r="B22" s="3" t="s">
        <v>24</v>
      </c>
      <c r="C22" s="3" t="s">
        <v>29</v>
      </c>
      <c r="D22" s="3" t="s">
        <v>30</v>
      </c>
      <c r="E22" s="3" t="s">
        <v>27</v>
      </c>
      <c r="F22" s="3" t="s">
        <v>28</v>
      </c>
      <c r="G22" s="3">
        <v>6</v>
      </c>
      <c r="H22" s="3">
        <v>9</v>
      </c>
      <c r="I22" s="29">
        <f t="shared" si="5"/>
        <v>1.8</v>
      </c>
      <c r="J22" s="3">
        <v>0</v>
      </c>
      <c r="K22" s="32">
        <f t="shared" si="6"/>
        <v>0</v>
      </c>
      <c r="L22" s="3">
        <f t="shared" si="7"/>
        <v>6</v>
      </c>
      <c r="M22" s="3">
        <v>4</v>
      </c>
      <c r="N22" s="3">
        <v>2</v>
      </c>
      <c r="O22" s="3">
        <v>2</v>
      </c>
      <c r="P22" s="3">
        <v>5</v>
      </c>
      <c r="Q22" s="4">
        <f>P22/L22*100</f>
        <v>83.333333333333343</v>
      </c>
      <c r="R22" s="3">
        <v>0</v>
      </c>
      <c r="S22" s="3">
        <v>0</v>
      </c>
      <c r="T22" s="32">
        <f t="shared" si="8"/>
        <v>0.66666666666666663</v>
      </c>
      <c r="U22" s="32">
        <f t="shared" si="9"/>
        <v>0.75</v>
      </c>
      <c r="V22" s="3">
        <v>1</v>
      </c>
      <c r="W22" s="3">
        <v>1</v>
      </c>
      <c r="X22" s="3">
        <v>0</v>
      </c>
      <c r="Y22" s="3">
        <v>1</v>
      </c>
      <c r="Z22" s="26"/>
      <c r="AA22" s="29"/>
      <c r="AB22" s="29"/>
      <c r="AC22" s="3"/>
      <c r="AD22" s="3"/>
      <c r="AE22" s="3"/>
      <c r="AF22" s="3"/>
      <c r="AG22" s="3"/>
      <c r="AH22" s="3"/>
      <c r="AI22" s="3"/>
      <c r="AJ22" s="3"/>
      <c r="AK22" s="3"/>
      <c r="AL22" s="3"/>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row>
    <row r="23" spans="1:119" s="38" customFormat="1" x14ac:dyDescent="0.3">
      <c r="A23" s="35">
        <v>6</v>
      </c>
      <c r="B23" s="35" t="s">
        <v>29</v>
      </c>
      <c r="C23" s="35" t="s">
        <v>25</v>
      </c>
      <c r="D23" s="35" t="s">
        <v>26</v>
      </c>
      <c r="E23" s="35" t="s">
        <v>27</v>
      </c>
      <c r="F23" s="35" t="s">
        <v>28</v>
      </c>
      <c r="G23" s="41">
        <v>79</v>
      </c>
      <c r="H23" s="41">
        <v>65</v>
      </c>
      <c r="I23" s="40">
        <f t="shared" si="5"/>
        <v>1.0310913705583757</v>
      </c>
      <c r="J23" s="41">
        <v>10</v>
      </c>
      <c r="K23" s="37">
        <f t="shared" si="6"/>
        <v>0.12658227848101267</v>
      </c>
      <c r="L23" s="41">
        <f t="shared" si="7"/>
        <v>61</v>
      </c>
      <c r="M23" s="41">
        <v>26</v>
      </c>
      <c r="N23" s="41">
        <v>35</v>
      </c>
      <c r="O23" s="41">
        <v>14</v>
      </c>
      <c r="P23" s="41">
        <f>P24+P25+P26</f>
        <v>30</v>
      </c>
      <c r="Q23" s="36">
        <f>P23/(L24+L25+L26)*100</f>
        <v>83.333333333333343</v>
      </c>
      <c r="R23" s="41">
        <v>16</v>
      </c>
      <c r="S23" s="41">
        <v>11</v>
      </c>
      <c r="T23" s="37">
        <f t="shared" si="8"/>
        <v>0.42622950819672129</v>
      </c>
      <c r="U23" s="37">
        <f t="shared" si="9"/>
        <v>0.45081967213114754</v>
      </c>
      <c r="V23" s="41">
        <v>3</v>
      </c>
      <c r="W23" s="41">
        <v>15</v>
      </c>
      <c r="X23" s="41">
        <v>1</v>
      </c>
      <c r="Y23" s="41">
        <v>15</v>
      </c>
      <c r="Z23" s="41">
        <f>H23-'Season Summary_DEF'!H23</f>
        <v>23</v>
      </c>
      <c r="AA23" s="40">
        <f>(H23+W23+Y23+(2*(O23))+(0.5*V23))/((R23-S23)+(2*(N23+X23+J23)))</f>
        <v>1.2835051546391754</v>
      </c>
      <c r="AB23" s="40">
        <f>AA23-$AA$1073</f>
        <v>3.659829491415012E-2</v>
      </c>
      <c r="AC23" s="40">
        <f>AA23+'Season Summary_DEF'!AB23</f>
        <v>2.8542814103469381</v>
      </c>
      <c r="AD23" s="40">
        <f>AC23-$AC$1073</f>
        <v>0.27409937780616822</v>
      </c>
      <c r="AE23" s="3"/>
      <c r="AF23" s="3"/>
      <c r="AG23" s="3"/>
      <c r="AH23" s="3"/>
      <c r="AI23" s="3"/>
      <c r="AJ23" s="3"/>
      <c r="AK23" s="3"/>
      <c r="AL23" s="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row>
    <row r="24" spans="1:119" s="38" customFormat="1" outlineLevel="1" x14ac:dyDescent="0.3">
      <c r="A24" s="3" t="s">
        <v>66</v>
      </c>
      <c r="B24" s="3" t="s">
        <v>29</v>
      </c>
      <c r="C24" s="3" t="s">
        <v>25</v>
      </c>
      <c r="D24" s="3" t="s">
        <v>26</v>
      </c>
      <c r="E24" s="3" t="s">
        <v>27</v>
      </c>
      <c r="F24" s="3" t="s">
        <v>28</v>
      </c>
      <c r="G24" s="3">
        <v>17</v>
      </c>
      <c r="H24" s="3">
        <v>10</v>
      </c>
      <c r="I24" s="29">
        <f t="shared" si="5"/>
        <v>0.625</v>
      </c>
      <c r="J24" s="3">
        <v>3</v>
      </c>
      <c r="K24" s="32">
        <f t="shared" si="6"/>
        <v>0.17647058823529413</v>
      </c>
      <c r="L24" s="3">
        <f t="shared" si="7"/>
        <v>14</v>
      </c>
      <c r="M24" s="3">
        <v>5</v>
      </c>
      <c r="N24" s="3">
        <v>9</v>
      </c>
      <c r="O24" s="3">
        <v>4</v>
      </c>
      <c r="P24" s="3">
        <v>13</v>
      </c>
      <c r="Q24" s="4">
        <f>P24/L24*100</f>
        <v>92.857142857142861</v>
      </c>
      <c r="R24" s="3">
        <v>0</v>
      </c>
      <c r="S24" s="3">
        <v>0</v>
      </c>
      <c r="T24" s="32">
        <f t="shared" si="8"/>
        <v>0.35714285714285715</v>
      </c>
      <c r="U24" s="32">
        <f t="shared" si="9"/>
        <v>0.35714285714285715</v>
      </c>
      <c r="V24" s="3">
        <v>0</v>
      </c>
      <c r="W24" s="3">
        <v>1</v>
      </c>
      <c r="X24" s="3">
        <v>0</v>
      </c>
      <c r="Y24" s="3">
        <v>2</v>
      </c>
      <c r="Z24"/>
      <c r="AA24" s="29"/>
      <c r="AB24" s="29"/>
      <c r="AC24" s="3"/>
      <c r="AD24" s="3"/>
      <c r="AE24" s="3"/>
      <c r="AF24" s="3"/>
      <c r="AG24" s="3"/>
      <c r="AH24" s="3"/>
      <c r="AI24" s="3"/>
      <c r="AJ24" s="3"/>
      <c r="AK24" s="3"/>
      <c r="AL24" s="3"/>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row>
    <row r="25" spans="1:119" s="38" customFormat="1" outlineLevel="1" x14ac:dyDescent="0.3">
      <c r="A25" s="3" t="s">
        <v>67</v>
      </c>
      <c r="B25" s="3" t="s">
        <v>29</v>
      </c>
      <c r="C25" s="3" t="s">
        <v>25</v>
      </c>
      <c r="D25" s="3" t="s">
        <v>26</v>
      </c>
      <c r="E25" s="3" t="s">
        <v>27</v>
      </c>
      <c r="F25" s="3" t="s">
        <v>28</v>
      </c>
      <c r="G25" s="3">
        <v>11</v>
      </c>
      <c r="H25" s="3">
        <v>8</v>
      </c>
      <c r="I25" s="29">
        <f t="shared" si="5"/>
        <v>1.015228426395939</v>
      </c>
      <c r="J25" s="3">
        <v>1</v>
      </c>
      <c r="K25" s="32">
        <f t="shared" si="6"/>
        <v>9.0909090909090912E-2</v>
      </c>
      <c r="L25" s="3">
        <f t="shared" si="7"/>
        <v>9</v>
      </c>
      <c r="M25" s="3">
        <v>2</v>
      </c>
      <c r="N25" s="3">
        <v>7</v>
      </c>
      <c r="O25" s="3">
        <v>2</v>
      </c>
      <c r="P25" s="3">
        <v>7</v>
      </c>
      <c r="Q25" s="4">
        <f>P25/L25*100</f>
        <v>77.777777777777786</v>
      </c>
      <c r="R25" s="3">
        <v>2</v>
      </c>
      <c r="S25" s="3">
        <v>2</v>
      </c>
      <c r="T25" s="32">
        <f t="shared" si="8"/>
        <v>0.22222222222222221</v>
      </c>
      <c r="U25" s="32">
        <f t="shared" si="9"/>
        <v>0.33333333333333331</v>
      </c>
      <c r="V25" s="3">
        <v>2</v>
      </c>
      <c r="W25" s="3">
        <v>3</v>
      </c>
      <c r="X25" s="3">
        <v>0</v>
      </c>
      <c r="Y25" s="3">
        <v>2</v>
      </c>
      <c r="Z25" s="26"/>
      <c r="AA25" s="29"/>
      <c r="AB25" s="29"/>
      <c r="AC25" s="3"/>
      <c r="AD25" s="3"/>
      <c r="AE25" s="3"/>
      <c r="AF25" s="3"/>
      <c r="AG25" s="3"/>
      <c r="AH25" s="3"/>
      <c r="AI25" s="3"/>
      <c r="AJ25" s="3"/>
      <c r="AK25" s="3"/>
      <c r="AL25" s="3"/>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row>
    <row r="26" spans="1:119" s="38" customFormat="1" outlineLevel="1" x14ac:dyDescent="0.3">
      <c r="A26" s="3" t="s">
        <v>68</v>
      </c>
      <c r="B26" s="3" t="s">
        <v>29</v>
      </c>
      <c r="C26" s="3" t="s">
        <v>25</v>
      </c>
      <c r="D26" s="3" t="s">
        <v>26</v>
      </c>
      <c r="E26" s="3" t="s">
        <v>27</v>
      </c>
      <c r="F26" s="3" t="s">
        <v>28</v>
      </c>
      <c r="G26" s="3">
        <v>15</v>
      </c>
      <c r="H26" s="3">
        <v>17</v>
      </c>
      <c r="I26" s="29">
        <f t="shared" si="5"/>
        <v>1.3076923076923077</v>
      </c>
      <c r="J26" s="3">
        <v>2</v>
      </c>
      <c r="K26" s="32">
        <f t="shared" si="6"/>
        <v>0.13333333333333333</v>
      </c>
      <c r="L26" s="3">
        <f t="shared" si="7"/>
        <v>13</v>
      </c>
      <c r="M26" s="3">
        <v>8</v>
      </c>
      <c r="N26" s="3">
        <v>5</v>
      </c>
      <c r="O26" s="3">
        <v>3</v>
      </c>
      <c r="P26" s="3">
        <v>10</v>
      </c>
      <c r="Q26" s="4">
        <f>P26/L26*100</f>
        <v>76.923076923076934</v>
      </c>
      <c r="R26" s="3">
        <v>0</v>
      </c>
      <c r="S26" s="3">
        <v>0</v>
      </c>
      <c r="T26" s="32">
        <f t="shared" si="8"/>
        <v>0.61538461538461542</v>
      </c>
      <c r="U26" s="32">
        <f t="shared" si="9"/>
        <v>0.65384615384615385</v>
      </c>
      <c r="V26" s="3">
        <v>1</v>
      </c>
      <c r="W26" s="3">
        <v>2</v>
      </c>
      <c r="X26" s="3">
        <v>0</v>
      </c>
      <c r="Y26" s="3">
        <v>1</v>
      </c>
      <c r="Z26" s="26"/>
      <c r="AA26" s="29"/>
      <c r="AB26" s="29"/>
      <c r="AC26" s="3"/>
      <c r="AD26" s="3"/>
      <c r="AE26" s="3"/>
      <c r="AF26" s="3"/>
      <c r="AG26" s="3"/>
      <c r="AH26" s="3"/>
      <c r="AI26" s="3"/>
      <c r="AJ26" s="3"/>
      <c r="AK26" s="3"/>
      <c r="AL26" s="3"/>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row>
    <row r="27" spans="1:119" s="38" customFormat="1" x14ac:dyDescent="0.3">
      <c r="A27" s="35">
        <v>7</v>
      </c>
      <c r="B27" s="35" t="s">
        <v>24</v>
      </c>
      <c r="C27" s="35" t="s">
        <v>30</v>
      </c>
      <c r="D27" s="35" t="s">
        <v>26</v>
      </c>
      <c r="E27" s="35" t="s">
        <v>27</v>
      </c>
      <c r="F27" s="35" t="s">
        <v>28</v>
      </c>
      <c r="G27" s="41">
        <v>32</v>
      </c>
      <c r="H27" s="41">
        <v>22</v>
      </c>
      <c r="I27" s="40">
        <f t="shared" si="5"/>
        <v>0.96830985915492962</v>
      </c>
      <c r="J27" s="41">
        <v>6</v>
      </c>
      <c r="K27" s="37">
        <f t="shared" si="6"/>
        <v>0.1875</v>
      </c>
      <c r="L27" s="41">
        <f t="shared" si="7"/>
        <v>18</v>
      </c>
      <c r="M27" s="41">
        <v>5</v>
      </c>
      <c r="N27" s="41">
        <v>13</v>
      </c>
      <c r="O27" s="41">
        <v>4</v>
      </c>
      <c r="P27" s="41">
        <f>P28+P29+P30</f>
        <v>3</v>
      </c>
      <c r="Q27" s="36">
        <f>P27/(L28+L29+L30)*100</f>
        <v>37.5</v>
      </c>
      <c r="R27" s="41">
        <v>13</v>
      </c>
      <c r="S27" s="41">
        <v>8</v>
      </c>
      <c r="T27" s="37">
        <f t="shared" si="8"/>
        <v>0.27777777777777779</v>
      </c>
      <c r="U27" s="37">
        <f t="shared" si="9"/>
        <v>0.33333333333333331</v>
      </c>
      <c r="V27" s="41">
        <v>2</v>
      </c>
      <c r="W27" s="41">
        <v>7</v>
      </c>
      <c r="X27" s="41">
        <v>1</v>
      </c>
      <c r="Y27" s="41">
        <v>10</v>
      </c>
      <c r="Z27" s="41">
        <f>H27-'Season Summary_DEF'!H27</f>
        <v>5</v>
      </c>
      <c r="AA27" s="40">
        <f>(H27+W27+Y27+(2*(O27))+(0.5*V27))/((R27-S27)+(2*(N27+X27+J27)))</f>
        <v>1.0666666666666667</v>
      </c>
      <c r="AB27" s="40">
        <f>AA27-$AA$1073</f>
        <v>-0.18024019305835859</v>
      </c>
      <c r="AC27" s="40">
        <f>AA27+'Season Summary_DEF'!AB27</f>
        <v>2.4401606425702811</v>
      </c>
      <c r="AD27" s="40">
        <f>AC27-$AC$1073</f>
        <v>-0.14002138997048874</v>
      </c>
      <c r="AE27" s="3"/>
      <c r="AF27" s="3"/>
      <c r="AG27" s="3"/>
      <c r="AH27" s="3"/>
      <c r="AI27" s="3"/>
      <c r="AJ27" s="3"/>
      <c r="AK27" s="3"/>
      <c r="AL27" s="3"/>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row>
    <row r="28" spans="1:119" s="38" customFormat="1" outlineLevel="1" x14ac:dyDescent="0.3">
      <c r="A28" s="3" t="s">
        <v>66</v>
      </c>
      <c r="B28" s="3" t="s">
        <v>24</v>
      </c>
      <c r="C28" s="3" t="s">
        <v>30</v>
      </c>
      <c r="D28" s="3" t="s">
        <v>26</v>
      </c>
      <c r="E28" s="3" t="s">
        <v>27</v>
      </c>
      <c r="F28" s="3" t="s">
        <v>28</v>
      </c>
      <c r="G28" s="3">
        <v>6</v>
      </c>
      <c r="H28" s="3">
        <v>5</v>
      </c>
      <c r="I28" s="29">
        <f t="shared" si="5"/>
        <v>0.72674418604651159</v>
      </c>
      <c r="J28" s="3">
        <v>1</v>
      </c>
      <c r="K28" s="32">
        <f t="shared" si="6"/>
        <v>0.16666666666666666</v>
      </c>
      <c r="L28" s="3">
        <f t="shared" si="7"/>
        <v>7</v>
      </c>
      <c r="M28" s="3">
        <v>3</v>
      </c>
      <c r="N28" s="3">
        <v>4</v>
      </c>
      <c r="O28" s="3">
        <v>1</v>
      </c>
      <c r="P28" s="3">
        <v>3</v>
      </c>
      <c r="Q28" s="4">
        <f>P28/L28*100</f>
        <v>42.857142857142854</v>
      </c>
      <c r="R28" s="3">
        <v>2</v>
      </c>
      <c r="S28" s="3">
        <v>2</v>
      </c>
      <c r="T28" s="32">
        <f t="shared" si="8"/>
        <v>0.42857142857142855</v>
      </c>
      <c r="U28" s="32">
        <f t="shared" si="9"/>
        <v>0.42857142857142855</v>
      </c>
      <c r="V28" s="3">
        <v>0</v>
      </c>
      <c r="W28" s="3">
        <v>2</v>
      </c>
      <c r="X28" s="3">
        <v>0</v>
      </c>
      <c r="Y28" s="3">
        <v>2</v>
      </c>
      <c r="Z28"/>
      <c r="AA28" s="29"/>
      <c r="AB28" s="29"/>
      <c r="AC28" s="3"/>
      <c r="AD28" s="3"/>
      <c r="AE28" s="3"/>
      <c r="AF28" s="3"/>
      <c r="AG28" s="3"/>
      <c r="AH28" s="3"/>
      <c r="AI28" s="3"/>
      <c r="AJ28" s="3"/>
      <c r="AK28" s="3"/>
      <c r="AL28" s="3"/>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row>
    <row r="29" spans="1:119" s="38" customFormat="1" outlineLevel="1" x14ac:dyDescent="0.3">
      <c r="A29" s="3" t="s">
        <v>67</v>
      </c>
      <c r="B29" s="3" t="s">
        <v>24</v>
      </c>
      <c r="C29" s="3" t="s">
        <v>30</v>
      </c>
      <c r="D29" s="3" t="s">
        <v>26</v>
      </c>
      <c r="E29" s="3" t="s">
        <v>27</v>
      </c>
      <c r="F29" s="3" t="s">
        <v>28</v>
      </c>
      <c r="G29" s="3">
        <v>0</v>
      </c>
      <c r="H29" s="3">
        <v>0</v>
      </c>
      <c r="I29" s="29"/>
      <c r="J29" s="3">
        <v>0</v>
      </c>
      <c r="K29" s="32" t="e">
        <f t="shared" si="6"/>
        <v>#DIV/0!</v>
      </c>
      <c r="L29" s="3">
        <f t="shared" si="7"/>
        <v>0</v>
      </c>
      <c r="M29" s="3">
        <v>0</v>
      </c>
      <c r="N29" s="3">
        <v>0</v>
      </c>
      <c r="O29" s="3">
        <v>0</v>
      </c>
      <c r="P29" s="3">
        <v>0</v>
      </c>
      <c r="Q29" s="4" t="e">
        <f>P29/L29*100</f>
        <v>#DIV/0!</v>
      </c>
      <c r="R29" s="3">
        <v>0</v>
      </c>
      <c r="S29" s="3">
        <v>0</v>
      </c>
      <c r="T29" s="32" t="e">
        <f t="shared" si="8"/>
        <v>#DIV/0!</v>
      </c>
      <c r="U29" s="32" t="e">
        <f t="shared" si="9"/>
        <v>#DIV/0!</v>
      </c>
      <c r="V29" s="3">
        <v>0</v>
      </c>
      <c r="W29" s="3">
        <v>0</v>
      </c>
      <c r="X29" s="3">
        <v>0</v>
      </c>
      <c r="Y29" s="3">
        <v>0</v>
      </c>
      <c r="Z29" s="26"/>
      <c r="AA29" s="29"/>
      <c r="AB29" s="29"/>
      <c r="AC29" s="3"/>
      <c r="AD29" s="3"/>
      <c r="AE29" s="3"/>
      <c r="AF29" s="3"/>
      <c r="AG29" s="3"/>
      <c r="AH29" s="3"/>
      <c r="AI29" s="3"/>
      <c r="AJ29" s="3"/>
      <c r="AK29" s="3"/>
      <c r="AL29" s="3"/>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row>
    <row r="30" spans="1:119" s="38" customFormat="1" outlineLevel="1" x14ac:dyDescent="0.3">
      <c r="A30" s="3" t="s">
        <v>68</v>
      </c>
      <c r="B30" s="3" t="s">
        <v>24</v>
      </c>
      <c r="C30" s="3" t="s">
        <v>30</v>
      </c>
      <c r="D30" s="3" t="s">
        <v>26</v>
      </c>
      <c r="E30" s="3" t="s">
        <v>27</v>
      </c>
      <c r="F30" s="3" t="s">
        <v>28</v>
      </c>
      <c r="G30" s="3">
        <v>1</v>
      </c>
      <c r="H30" s="3">
        <v>0</v>
      </c>
      <c r="I30" s="29">
        <f>H30/((L30-W30)+J30+(0.44*R30))</f>
        <v>0</v>
      </c>
      <c r="J30" s="3">
        <v>0</v>
      </c>
      <c r="K30" s="32">
        <f t="shared" si="6"/>
        <v>0</v>
      </c>
      <c r="L30" s="3">
        <f t="shared" si="7"/>
        <v>1</v>
      </c>
      <c r="M30" s="3">
        <v>0</v>
      </c>
      <c r="N30" s="3">
        <v>1</v>
      </c>
      <c r="O30" s="3">
        <v>0</v>
      </c>
      <c r="P30" s="3">
        <v>0</v>
      </c>
      <c r="Q30" s="4">
        <f>P30/L30*100</f>
        <v>0</v>
      </c>
      <c r="R30" s="3">
        <v>0</v>
      </c>
      <c r="S30" s="3">
        <v>0</v>
      </c>
      <c r="T30" s="32">
        <f t="shared" si="8"/>
        <v>0</v>
      </c>
      <c r="U30" s="32">
        <f t="shared" si="9"/>
        <v>0</v>
      </c>
      <c r="V30" s="3">
        <v>0</v>
      </c>
      <c r="W30" s="3">
        <v>0</v>
      </c>
      <c r="X30" s="3">
        <v>0</v>
      </c>
      <c r="Y30" s="3">
        <v>0</v>
      </c>
      <c r="Z30" s="26"/>
      <c r="AA30" s="29"/>
      <c r="AB30" s="29"/>
      <c r="AC30" s="3"/>
      <c r="AD30" s="3"/>
      <c r="AE30" s="3"/>
      <c r="AF30" s="3"/>
      <c r="AG30" s="3"/>
      <c r="AH30" s="3"/>
      <c r="AI30" s="3"/>
      <c r="AJ30" s="3"/>
      <c r="AK30" s="3"/>
      <c r="AL30" s="3"/>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row>
    <row r="31" spans="1:119" s="38" customFormat="1" x14ac:dyDescent="0.3">
      <c r="A31" s="35">
        <v>8</v>
      </c>
      <c r="B31" s="35" t="s">
        <v>24</v>
      </c>
      <c r="C31" s="35" t="s">
        <v>25</v>
      </c>
      <c r="D31" s="35" t="s">
        <v>29</v>
      </c>
      <c r="E31" s="35" t="s">
        <v>30</v>
      </c>
      <c r="F31" s="35" t="s">
        <v>28</v>
      </c>
      <c r="G31" s="41">
        <v>4</v>
      </c>
      <c r="H31" s="41">
        <v>3</v>
      </c>
      <c r="I31" s="40">
        <f>H31/((L31-W31)+J31+(0.44*R31))</f>
        <v>0.77319587628865982</v>
      </c>
      <c r="J31" s="41">
        <v>1</v>
      </c>
      <c r="K31" s="37">
        <f t="shared" si="6"/>
        <v>0.25</v>
      </c>
      <c r="L31" s="41">
        <f t="shared" si="7"/>
        <v>2</v>
      </c>
      <c r="M31" s="41">
        <v>1</v>
      </c>
      <c r="N31" s="41">
        <v>1</v>
      </c>
      <c r="O31" s="41">
        <v>0</v>
      </c>
      <c r="P31" s="41">
        <f>P32+P33+P34</f>
        <v>0</v>
      </c>
      <c r="Q31" s="36" t="e">
        <f>P31/(L32+L33+L34)*100</f>
        <v>#DIV/0!</v>
      </c>
      <c r="R31" s="41">
        <v>2</v>
      </c>
      <c r="S31" s="41">
        <v>1</v>
      </c>
      <c r="T31" s="37">
        <f t="shared" si="8"/>
        <v>0.5</v>
      </c>
      <c r="U31" s="37">
        <f t="shared" si="9"/>
        <v>0.5</v>
      </c>
      <c r="V31" s="41">
        <v>0</v>
      </c>
      <c r="W31" s="41">
        <v>0</v>
      </c>
      <c r="X31" s="41">
        <v>0</v>
      </c>
      <c r="Y31" s="41">
        <v>3</v>
      </c>
      <c r="Z31" s="41">
        <f>H31-'Season Summary_DEF'!H31</f>
        <v>3</v>
      </c>
      <c r="AA31" s="40">
        <f>(H31+W31+Y31+(2*(O31))+(0.5*V31))/((R31-S31)+(2*(N31+X31+J31)))</f>
        <v>1.2</v>
      </c>
      <c r="AB31" s="40">
        <f>AA31-$AA$1073</f>
        <v>-4.6906859725025285E-2</v>
      </c>
      <c r="AC31" s="40">
        <f>AA31+'Season Summary_DEF'!AB31</f>
        <v>2.95</v>
      </c>
      <c r="AD31" s="40">
        <f>AC31-$AC$1073</f>
        <v>0.36981796745923035</v>
      </c>
      <c r="AE31" s="3"/>
      <c r="AF31" s="3"/>
      <c r="AG31" s="3"/>
      <c r="AH31" s="3"/>
      <c r="AI31" s="3"/>
      <c r="AJ31" s="3"/>
      <c r="AK31" s="3"/>
      <c r="AL31" s="3"/>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row>
    <row r="32" spans="1:119" s="38" customFormat="1" outlineLevel="1" x14ac:dyDescent="0.3">
      <c r="A32" s="3" t="s">
        <v>66</v>
      </c>
      <c r="B32" s="3" t="s">
        <v>24</v>
      </c>
      <c r="C32" s="3" t="s">
        <v>25</v>
      </c>
      <c r="D32" s="3" t="s">
        <v>29</v>
      </c>
      <c r="E32" s="3" t="s">
        <v>30</v>
      </c>
      <c r="F32" s="3" t="s">
        <v>28</v>
      </c>
      <c r="G32" s="25"/>
      <c r="H32" s="25"/>
      <c r="I32" s="29"/>
      <c r="J32" s="25"/>
      <c r="K32" s="3"/>
      <c r="L32" s="25"/>
      <c r="M32" s="25"/>
      <c r="N32" s="25"/>
      <c r="O32" s="25"/>
      <c r="P32" s="25"/>
      <c r="Q32" s="25"/>
      <c r="R32" s="25"/>
      <c r="S32" s="25"/>
      <c r="T32" s="3"/>
      <c r="U32" s="3"/>
      <c r="V32" s="25"/>
      <c r="W32" s="25"/>
      <c r="X32" s="25"/>
      <c r="Y32" s="25"/>
      <c r="Z32"/>
      <c r="AA32" s="29"/>
      <c r="AB32" s="29"/>
      <c r="AC32" s="3"/>
      <c r="AD32" s="3"/>
      <c r="AE32" s="3"/>
      <c r="AF32" s="3"/>
      <c r="AG32" s="3"/>
      <c r="AH32" s="3"/>
      <c r="AI32" s="3"/>
      <c r="AJ32" s="3"/>
      <c r="AK32" s="3"/>
      <c r="AL32" s="3"/>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row>
    <row r="33" spans="1:119" s="38" customFormat="1" outlineLevel="1" x14ac:dyDescent="0.3">
      <c r="A33" s="3" t="s">
        <v>67</v>
      </c>
      <c r="B33" s="3" t="s">
        <v>24</v>
      </c>
      <c r="C33" s="3" t="s">
        <v>25</v>
      </c>
      <c r="D33" s="3" t="s">
        <v>29</v>
      </c>
      <c r="E33" s="3" t="s">
        <v>30</v>
      </c>
      <c r="F33" s="3" t="s">
        <v>28</v>
      </c>
      <c r="G33" s="25"/>
      <c r="H33" s="25"/>
      <c r="I33" s="29"/>
      <c r="J33" s="25"/>
      <c r="K33" s="3"/>
      <c r="L33" s="25"/>
      <c r="M33" s="25"/>
      <c r="N33" s="25"/>
      <c r="O33" s="25"/>
      <c r="P33" s="25"/>
      <c r="Q33" s="25"/>
      <c r="R33" s="25"/>
      <c r="S33" s="25"/>
      <c r="T33" s="3"/>
      <c r="U33" s="3"/>
      <c r="V33" s="25"/>
      <c r="W33" s="25"/>
      <c r="X33" s="25"/>
      <c r="Y33" s="25"/>
      <c r="Z33" s="26"/>
      <c r="AA33" s="29"/>
      <c r="AB33" s="29"/>
      <c r="AC33" s="3"/>
      <c r="AD33" s="3"/>
      <c r="AE33" s="3"/>
      <c r="AF33" s="3"/>
      <c r="AG33" s="3"/>
      <c r="AH33" s="3"/>
      <c r="AI33" s="3"/>
      <c r="AJ33" s="3"/>
      <c r="AK33" s="3"/>
      <c r="AL33" s="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row>
    <row r="34" spans="1:119" s="38" customFormat="1" outlineLevel="1" x14ac:dyDescent="0.3">
      <c r="A34" s="3" t="s">
        <v>68</v>
      </c>
      <c r="B34" s="3" t="s">
        <v>24</v>
      </c>
      <c r="C34" s="3" t="s">
        <v>25</v>
      </c>
      <c r="D34" s="3" t="s">
        <v>29</v>
      </c>
      <c r="E34" s="3" t="s">
        <v>30</v>
      </c>
      <c r="F34" s="3" t="s">
        <v>28</v>
      </c>
      <c r="G34" s="25"/>
      <c r="H34" s="25"/>
      <c r="I34" s="29"/>
      <c r="J34" s="25"/>
      <c r="K34" s="3"/>
      <c r="L34" s="25"/>
      <c r="M34" s="25"/>
      <c r="N34" s="25"/>
      <c r="O34" s="25"/>
      <c r="P34" s="25"/>
      <c r="Q34" s="25"/>
      <c r="R34" s="25"/>
      <c r="S34" s="25"/>
      <c r="T34" s="3"/>
      <c r="U34" s="3"/>
      <c r="V34" s="25"/>
      <c r="W34" s="25"/>
      <c r="X34" s="25"/>
      <c r="Y34" s="25"/>
      <c r="Z34" s="26"/>
      <c r="AA34" s="29"/>
      <c r="AB34" s="29"/>
      <c r="AC34" s="3"/>
      <c r="AD34" s="3"/>
      <c r="AE34" s="3"/>
      <c r="AF34" s="3"/>
      <c r="AG34" s="3"/>
      <c r="AH34" s="3"/>
      <c r="AI34" s="3"/>
      <c r="AJ34" s="3"/>
      <c r="AK34" s="3"/>
      <c r="AL34" s="3"/>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row>
    <row r="35" spans="1:119" s="38" customFormat="1" x14ac:dyDescent="0.3">
      <c r="A35" s="35">
        <v>9</v>
      </c>
      <c r="B35" s="35" t="s">
        <v>32</v>
      </c>
      <c r="C35" s="35" t="s">
        <v>25</v>
      </c>
      <c r="D35" s="35" t="s">
        <v>26</v>
      </c>
      <c r="E35" s="35" t="s">
        <v>27</v>
      </c>
      <c r="F35" s="35" t="s">
        <v>28</v>
      </c>
      <c r="G35" s="41">
        <v>21</v>
      </c>
      <c r="H35" s="41">
        <v>20</v>
      </c>
      <c r="I35" s="40">
        <f>H35/((L35-W35)+J35+(0.44*R35))</f>
        <v>1.0060362173038231</v>
      </c>
      <c r="J35" s="41">
        <v>4</v>
      </c>
      <c r="K35" s="37">
        <f t="shared" ref="K35:K43" si="10">J35/G35</f>
        <v>0.19047619047619047</v>
      </c>
      <c r="L35" s="41">
        <f t="shared" ref="L35:L43" si="11">M35+N35</f>
        <v>16</v>
      </c>
      <c r="M35" s="41">
        <v>8</v>
      </c>
      <c r="N35" s="41">
        <v>8</v>
      </c>
      <c r="O35" s="41">
        <v>7</v>
      </c>
      <c r="P35" s="41">
        <f>P36+P37+P38</f>
        <v>8</v>
      </c>
      <c r="Q35" s="36">
        <f>P35/(L36+L37+L38)*100</f>
        <v>88.888888888888886</v>
      </c>
      <c r="R35" s="41">
        <v>2</v>
      </c>
      <c r="S35" s="41">
        <v>1</v>
      </c>
      <c r="T35" s="37">
        <f t="shared" ref="T35:T43" si="12">M35/(M35+N35)</f>
        <v>0.5</v>
      </c>
      <c r="U35" s="37">
        <f t="shared" ref="U35:U43" si="13">((0.5*V35)+M35)/L35</f>
        <v>0.59375</v>
      </c>
      <c r="V35" s="41">
        <v>3</v>
      </c>
      <c r="W35" s="41">
        <v>1</v>
      </c>
      <c r="X35" s="41">
        <v>0</v>
      </c>
      <c r="Y35" s="41">
        <v>3</v>
      </c>
      <c r="Z35" s="41">
        <f>H35-'Season Summary_DEF'!H35</f>
        <v>0</v>
      </c>
      <c r="AA35" s="40">
        <f>(H35+W35+Y35+(2*(O35))+(0.5*V35))/((R35-S35)+(2*(N35+X35+J35)))</f>
        <v>1.58</v>
      </c>
      <c r="AB35" s="40">
        <f>AA35-$AA$1073</f>
        <v>0.33309314027497483</v>
      </c>
      <c r="AC35" s="40">
        <f>AA35+'Season Summary_DEF'!AB35</f>
        <v>2.5676543209876543</v>
      </c>
      <c r="AD35" s="40">
        <f>AC35-$AC$1073</f>
        <v>-1.2527711553115495E-2</v>
      </c>
      <c r="AE35" s="3"/>
      <c r="AF35" s="3"/>
      <c r="AG35" s="3"/>
      <c r="AH35" s="3"/>
      <c r="AI35" s="3"/>
      <c r="AJ35" s="3"/>
      <c r="AK35" s="3"/>
      <c r="AL35" s="3"/>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row>
    <row r="36" spans="1:119" s="38" customFormat="1" outlineLevel="1" x14ac:dyDescent="0.3">
      <c r="A36" s="3" t="s">
        <v>66</v>
      </c>
      <c r="B36" s="3" t="s">
        <v>32</v>
      </c>
      <c r="C36" s="3" t="s">
        <v>25</v>
      </c>
      <c r="D36" s="3" t="s">
        <v>26</v>
      </c>
      <c r="E36" s="3" t="s">
        <v>27</v>
      </c>
      <c r="F36" s="3" t="s">
        <v>28</v>
      </c>
      <c r="G36" s="3">
        <v>10</v>
      </c>
      <c r="H36" s="3">
        <v>13</v>
      </c>
      <c r="I36" s="29">
        <f>H36/((L36-W36)+J36+(0.44*R36))</f>
        <v>1.3157894736842104</v>
      </c>
      <c r="J36" s="3">
        <v>1</v>
      </c>
      <c r="K36" s="32">
        <f t="shared" si="10"/>
        <v>0.1</v>
      </c>
      <c r="L36" s="3">
        <f t="shared" si="11"/>
        <v>8</v>
      </c>
      <c r="M36" s="3">
        <v>5</v>
      </c>
      <c r="N36" s="3">
        <v>3</v>
      </c>
      <c r="O36" s="3">
        <v>4</v>
      </c>
      <c r="P36" s="3">
        <v>7</v>
      </c>
      <c r="Q36" s="4">
        <f>P36/L36*100</f>
        <v>87.5</v>
      </c>
      <c r="R36" s="3">
        <v>2</v>
      </c>
      <c r="S36" s="3">
        <v>1</v>
      </c>
      <c r="T36" s="32">
        <f t="shared" si="12"/>
        <v>0.625</v>
      </c>
      <c r="U36" s="32">
        <f t="shared" si="13"/>
        <v>0.75</v>
      </c>
      <c r="V36" s="3">
        <v>2</v>
      </c>
      <c r="W36" s="3">
        <v>0</v>
      </c>
      <c r="X36" s="3">
        <v>0</v>
      </c>
      <c r="Y36" s="3">
        <v>2</v>
      </c>
      <c r="Z36"/>
      <c r="AA36" s="29"/>
      <c r="AB36" s="29"/>
      <c r="AC36" s="3"/>
      <c r="AD36" s="3"/>
      <c r="AE36" s="3"/>
      <c r="AF36" s="3"/>
      <c r="AG36" s="3"/>
      <c r="AH36" s="3"/>
      <c r="AI36" s="3"/>
      <c r="AJ36" s="3"/>
      <c r="AK36" s="3"/>
      <c r="AL36" s="3"/>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row>
    <row r="37" spans="1:119" s="38" customFormat="1" outlineLevel="1" x14ac:dyDescent="0.3">
      <c r="A37" s="3" t="s">
        <v>67</v>
      </c>
      <c r="B37" s="3" t="s">
        <v>32</v>
      </c>
      <c r="C37" s="3" t="s">
        <v>25</v>
      </c>
      <c r="D37" s="3" t="s">
        <v>26</v>
      </c>
      <c r="E37" s="3" t="s">
        <v>27</v>
      </c>
      <c r="F37" s="3" t="s">
        <v>28</v>
      </c>
      <c r="G37" s="3">
        <v>0</v>
      </c>
      <c r="H37" s="3">
        <v>0</v>
      </c>
      <c r="I37" s="29"/>
      <c r="J37" s="3">
        <v>0</v>
      </c>
      <c r="K37" s="32" t="e">
        <f t="shared" si="10"/>
        <v>#DIV/0!</v>
      </c>
      <c r="L37" s="3">
        <f t="shared" si="11"/>
        <v>0</v>
      </c>
      <c r="M37" s="3">
        <v>0</v>
      </c>
      <c r="N37" s="3">
        <v>0</v>
      </c>
      <c r="O37" s="3">
        <v>0</v>
      </c>
      <c r="P37" s="3">
        <v>0</v>
      </c>
      <c r="Q37" s="4" t="e">
        <f>P37/L37*100</f>
        <v>#DIV/0!</v>
      </c>
      <c r="R37" s="3">
        <v>0</v>
      </c>
      <c r="S37" s="3">
        <v>0</v>
      </c>
      <c r="T37" s="32" t="e">
        <f t="shared" si="12"/>
        <v>#DIV/0!</v>
      </c>
      <c r="U37" s="32" t="e">
        <f t="shared" si="13"/>
        <v>#DIV/0!</v>
      </c>
      <c r="V37" s="3">
        <v>0</v>
      </c>
      <c r="W37" s="3">
        <v>0</v>
      </c>
      <c r="X37" s="3">
        <v>0</v>
      </c>
      <c r="Y37" s="3">
        <v>0</v>
      </c>
      <c r="Z37" s="26"/>
      <c r="AA37" s="29"/>
      <c r="AB37" s="29"/>
      <c r="AC37" s="3"/>
      <c r="AD37" s="3"/>
      <c r="AE37" s="3"/>
      <c r="AF37" s="3"/>
      <c r="AG37" s="3"/>
      <c r="AH37" s="3"/>
      <c r="AI37" s="3"/>
      <c r="AJ37" s="3"/>
      <c r="AK37" s="3"/>
      <c r="AL37" s="3"/>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row>
    <row r="38" spans="1:119" s="38" customFormat="1" outlineLevel="1" x14ac:dyDescent="0.3">
      <c r="A38" s="3" t="s">
        <v>68</v>
      </c>
      <c r="B38" s="3" t="s">
        <v>32</v>
      </c>
      <c r="C38" s="3" t="s">
        <v>25</v>
      </c>
      <c r="D38" s="3" t="s">
        <v>26</v>
      </c>
      <c r="E38" s="3" t="s">
        <v>27</v>
      </c>
      <c r="F38" s="3" t="s">
        <v>28</v>
      </c>
      <c r="G38" s="3">
        <v>3</v>
      </c>
      <c r="H38" s="3">
        <v>2</v>
      </c>
      <c r="I38" s="29">
        <f t="shared" ref="I38:I43" si="14">H38/((L38-W38)+J38+(0.44*R38))</f>
        <v>0.66666666666666663</v>
      </c>
      <c r="J38" s="3">
        <v>2</v>
      </c>
      <c r="K38" s="32">
        <f t="shared" si="10"/>
        <v>0.66666666666666663</v>
      </c>
      <c r="L38" s="3">
        <f t="shared" si="11"/>
        <v>1</v>
      </c>
      <c r="M38" s="3">
        <v>1</v>
      </c>
      <c r="N38" s="3">
        <v>0</v>
      </c>
      <c r="O38" s="3">
        <v>1</v>
      </c>
      <c r="P38" s="3">
        <v>1</v>
      </c>
      <c r="Q38" s="4">
        <f>P38/L38*100</f>
        <v>100</v>
      </c>
      <c r="R38" s="3">
        <v>0</v>
      </c>
      <c r="S38" s="3">
        <v>0</v>
      </c>
      <c r="T38" s="32">
        <f t="shared" si="12"/>
        <v>1</v>
      </c>
      <c r="U38" s="32">
        <f t="shared" si="13"/>
        <v>1</v>
      </c>
      <c r="V38" s="3">
        <v>0</v>
      </c>
      <c r="W38" s="3">
        <v>0</v>
      </c>
      <c r="X38" s="3">
        <v>0</v>
      </c>
      <c r="Y38" s="3">
        <v>0</v>
      </c>
      <c r="Z38" s="26"/>
      <c r="AA38" s="29"/>
      <c r="AB38" s="29"/>
      <c r="AC38" s="3"/>
      <c r="AD38" s="3"/>
      <c r="AE38" s="3"/>
      <c r="AF38" s="3"/>
      <c r="AG38" s="3"/>
      <c r="AH38" s="3"/>
      <c r="AI38" s="3"/>
      <c r="AJ38" s="3"/>
      <c r="AK38" s="3"/>
      <c r="AL38" s="3"/>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row>
    <row r="39" spans="1:119" s="38" customFormat="1" x14ac:dyDescent="0.3">
      <c r="A39" s="35">
        <v>10</v>
      </c>
      <c r="B39" s="35" t="s">
        <v>29</v>
      </c>
      <c r="C39" s="35" t="s">
        <v>25</v>
      </c>
      <c r="D39" s="35" t="s">
        <v>30</v>
      </c>
      <c r="E39" s="35" t="s">
        <v>27</v>
      </c>
      <c r="F39" s="35" t="s">
        <v>28</v>
      </c>
      <c r="G39" s="41">
        <v>21</v>
      </c>
      <c r="H39" s="41">
        <v>21</v>
      </c>
      <c r="I39" s="40">
        <f t="shared" si="14"/>
        <v>1.3427109974424551</v>
      </c>
      <c r="J39" s="41">
        <v>1</v>
      </c>
      <c r="K39" s="37">
        <f t="shared" si="10"/>
        <v>4.7619047619047616E-2</v>
      </c>
      <c r="L39" s="41">
        <f t="shared" si="11"/>
        <v>15</v>
      </c>
      <c r="M39" s="41">
        <v>8</v>
      </c>
      <c r="N39" s="41">
        <v>7</v>
      </c>
      <c r="O39" s="41">
        <v>5</v>
      </c>
      <c r="P39" s="41">
        <f>P40+P41+P42</f>
        <v>5</v>
      </c>
      <c r="Q39" s="36">
        <f>P39/(L40+L41+L42)*100</f>
        <v>55.555555555555557</v>
      </c>
      <c r="R39" s="41">
        <v>6</v>
      </c>
      <c r="S39" s="41">
        <v>3</v>
      </c>
      <c r="T39" s="37">
        <f t="shared" si="12"/>
        <v>0.53333333333333333</v>
      </c>
      <c r="U39" s="37">
        <f t="shared" si="13"/>
        <v>0.6</v>
      </c>
      <c r="V39" s="41">
        <v>2</v>
      </c>
      <c r="W39" s="41">
        <v>3</v>
      </c>
      <c r="X39" s="41">
        <v>0</v>
      </c>
      <c r="Y39" s="41">
        <v>3</v>
      </c>
      <c r="Z39" s="41">
        <f>H39-'Season Summary_DEF'!H39</f>
        <v>0</v>
      </c>
      <c r="AA39" s="40">
        <f>(H39+W39+Y39+(2*(O39))+(0.5*V39))/((R39-S39)+(2*(N39+X39+J39)))</f>
        <v>2</v>
      </c>
      <c r="AB39" s="40">
        <f>AA39-$AA$1073</f>
        <v>0.75309314027497476</v>
      </c>
      <c r="AC39" s="40">
        <f>AA39+'Season Summary_DEF'!AB39</f>
        <v>2.8260869565217392</v>
      </c>
      <c r="AD39" s="40">
        <f>AC39-$AC$1073</f>
        <v>0.24590492398096941</v>
      </c>
      <c r="AE39" s="3"/>
      <c r="AF39" s="3"/>
      <c r="AG39" s="3"/>
      <c r="AH39" s="3"/>
      <c r="AI39" s="3"/>
      <c r="AJ39" s="3"/>
      <c r="AK39" s="3"/>
      <c r="AL39" s="3"/>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row>
    <row r="40" spans="1:119" s="38" customFormat="1" outlineLevel="1" x14ac:dyDescent="0.3">
      <c r="A40" s="3" t="s">
        <v>66</v>
      </c>
      <c r="B40" s="3" t="s">
        <v>29</v>
      </c>
      <c r="C40" s="3" t="s">
        <v>25</v>
      </c>
      <c r="D40" s="3" t="s">
        <v>30</v>
      </c>
      <c r="E40" s="3" t="s">
        <v>27</v>
      </c>
      <c r="F40" s="3" t="s">
        <v>28</v>
      </c>
      <c r="G40" s="3">
        <v>11</v>
      </c>
      <c r="H40" s="3">
        <v>15</v>
      </c>
      <c r="I40" s="29">
        <f t="shared" si="14"/>
        <v>1.963350785340314</v>
      </c>
      <c r="J40" s="3">
        <v>0</v>
      </c>
      <c r="K40" s="32">
        <f t="shared" si="10"/>
        <v>0</v>
      </c>
      <c r="L40" s="3">
        <f t="shared" si="11"/>
        <v>8</v>
      </c>
      <c r="M40" s="3">
        <v>5</v>
      </c>
      <c r="N40" s="3">
        <v>3</v>
      </c>
      <c r="O40" s="3">
        <v>3</v>
      </c>
      <c r="P40" s="3">
        <v>5</v>
      </c>
      <c r="Q40" s="4">
        <f>P40/L40*100</f>
        <v>62.5</v>
      </c>
      <c r="R40" s="3">
        <v>6</v>
      </c>
      <c r="S40" s="3">
        <v>3</v>
      </c>
      <c r="T40" s="32">
        <f t="shared" si="12"/>
        <v>0.625</v>
      </c>
      <c r="U40" s="32">
        <f t="shared" si="13"/>
        <v>0.75</v>
      </c>
      <c r="V40" s="3">
        <v>2</v>
      </c>
      <c r="W40" s="3">
        <v>3</v>
      </c>
      <c r="X40" s="3">
        <v>0</v>
      </c>
      <c r="Y40" s="3">
        <v>3</v>
      </c>
      <c r="Z40"/>
      <c r="AA40" s="29"/>
      <c r="AB40" s="29"/>
      <c r="AC40" s="3"/>
      <c r="AD40" s="3"/>
      <c r="AE40" s="3"/>
      <c r="AF40" s="3"/>
      <c r="AG40" s="3"/>
      <c r="AH40" s="3"/>
      <c r="AI40" s="3"/>
      <c r="AJ40" s="3"/>
      <c r="AK40" s="3"/>
      <c r="AL40" s="3"/>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row>
    <row r="41" spans="1:119" s="38" customFormat="1" outlineLevel="1" x14ac:dyDescent="0.3">
      <c r="A41" s="3" t="s">
        <v>67</v>
      </c>
      <c r="B41" s="3" t="s">
        <v>29</v>
      </c>
      <c r="C41" s="3" t="s">
        <v>25</v>
      </c>
      <c r="D41" s="3" t="s">
        <v>30</v>
      </c>
      <c r="E41" s="3" t="s">
        <v>27</v>
      </c>
      <c r="F41" s="3" t="s">
        <v>28</v>
      </c>
      <c r="G41" s="3">
        <v>2</v>
      </c>
      <c r="H41" s="3">
        <v>0</v>
      </c>
      <c r="I41" s="29">
        <f t="shared" si="14"/>
        <v>0</v>
      </c>
      <c r="J41" s="3">
        <v>1</v>
      </c>
      <c r="K41" s="32">
        <f t="shared" si="10"/>
        <v>0.5</v>
      </c>
      <c r="L41" s="3">
        <f t="shared" si="11"/>
        <v>1</v>
      </c>
      <c r="M41" s="3">
        <v>0</v>
      </c>
      <c r="N41" s="3">
        <v>1</v>
      </c>
      <c r="O41" s="3">
        <v>0</v>
      </c>
      <c r="P41" s="3">
        <v>0</v>
      </c>
      <c r="Q41" s="4">
        <f>P41/L41*100</f>
        <v>0</v>
      </c>
      <c r="R41" s="3">
        <v>0</v>
      </c>
      <c r="S41" s="3">
        <v>0</v>
      </c>
      <c r="T41" s="32">
        <f t="shared" si="12"/>
        <v>0</v>
      </c>
      <c r="U41" s="32">
        <f t="shared" si="13"/>
        <v>0</v>
      </c>
      <c r="V41" s="3">
        <v>0</v>
      </c>
      <c r="W41" s="3">
        <v>0</v>
      </c>
      <c r="X41" s="3">
        <v>0</v>
      </c>
      <c r="Y41" s="3">
        <v>0</v>
      </c>
      <c r="Z41" s="26"/>
      <c r="AA41" s="29"/>
      <c r="AB41" s="29"/>
      <c r="AC41" s="3"/>
      <c r="AD41" s="3"/>
      <c r="AE41" s="3"/>
      <c r="AF41" s="3"/>
      <c r="AG41" s="3"/>
      <c r="AH41" s="3"/>
      <c r="AI41" s="3"/>
      <c r="AJ41" s="3"/>
      <c r="AK41" s="3"/>
      <c r="AL41" s="3"/>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row>
    <row r="42" spans="1:119" s="38" customFormat="1" outlineLevel="1" x14ac:dyDescent="0.3">
      <c r="A42" s="3" t="s">
        <v>68</v>
      </c>
      <c r="B42" s="3" t="s">
        <v>29</v>
      </c>
      <c r="C42" s="3" t="s">
        <v>25</v>
      </c>
      <c r="D42" s="3" t="s">
        <v>30</v>
      </c>
      <c r="E42" s="3" t="s">
        <v>27</v>
      </c>
      <c r="F42" s="3" t="s">
        <v>28</v>
      </c>
      <c r="G42" s="3">
        <v>1</v>
      </c>
      <c r="H42" s="3">
        <v>0</v>
      </c>
      <c r="I42" s="29">
        <f t="shared" si="14"/>
        <v>0</v>
      </c>
      <c r="J42" s="3">
        <v>1</v>
      </c>
      <c r="K42" s="32">
        <f t="shared" si="10"/>
        <v>1</v>
      </c>
      <c r="L42" s="3">
        <f t="shared" si="11"/>
        <v>0</v>
      </c>
      <c r="M42" s="3">
        <v>0</v>
      </c>
      <c r="N42" s="3">
        <v>0</v>
      </c>
      <c r="O42" s="3">
        <v>0</v>
      </c>
      <c r="P42" s="3">
        <v>0</v>
      </c>
      <c r="Q42" s="4" t="e">
        <f>P42/L42*100</f>
        <v>#DIV/0!</v>
      </c>
      <c r="R42" s="3">
        <v>0</v>
      </c>
      <c r="S42" s="3">
        <v>0</v>
      </c>
      <c r="T42" s="32" t="e">
        <f t="shared" si="12"/>
        <v>#DIV/0!</v>
      </c>
      <c r="U42" s="32" t="e">
        <f t="shared" si="13"/>
        <v>#DIV/0!</v>
      </c>
      <c r="V42" s="3">
        <v>0</v>
      </c>
      <c r="W42" s="3">
        <v>0</v>
      </c>
      <c r="X42" s="3">
        <v>0</v>
      </c>
      <c r="Y42" s="3">
        <v>0</v>
      </c>
      <c r="Z42" s="26"/>
      <c r="AA42" s="29"/>
      <c r="AB42" s="29"/>
      <c r="AC42" s="3"/>
      <c r="AD42" s="3"/>
      <c r="AE42" s="3"/>
      <c r="AF42" s="3"/>
      <c r="AG42" s="3"/>
      <c r="AH42" s="3"/>
      <c r="AI42" s="3"/>
      <c r="AJ42" s="3"/>
      <c r="AK42" s="3"/>
      <c r="AL42" s="3"/>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row>
    <row r="43" spans="1:119" s="38" customFormat="1" x14ac:dyDescent="0.3">
      <c r="A43" s="35">
        <v>11</v>
      </c>
      <c r="B43" s="35" t="s">
        <v>32</v>
      </c>
      <c r="C43" s="35" t="s">
        <v>33</v>
      </c>
      <c r="D43" s="35" t="s">
        <v>26</v>
      </c>
      <c r="E43" s="35" t="s">
        <v>27</v>
      </c>
      <c r="F43" s="35" t="s">
        <v>28</v>
      </c>
      <c r="G43" s="41">
        <v>3</v>
      </c>
      <c r="H43" s="41">
        <v>3</v>
      </c>
      <c r="I43" s="40">
        <f t="shared" si="14"/>
        <v>0.87209302325581395</v>
      </c>
      <c r="J43" s="41">
        <v>0</v>
      </c>
      <c r="K43" s="37">
        <f t="shared" si="10"/>
        <v>0</v>
      </c>
      <c r="L43" s="41">
        <f t="shared" si="11"/>
        <v>3</v>
      </c>
      <c r="M43" s="41">
        <v>1</v>
      </c>
      <c r="N43" s="41">
        <v>2</v>
      </c>
      <c r="O43" s="41">
        <v>0</v>
      </c>
      <c r="P43" s="41">
        <f>P44+P45+P46</f>
        <v>0</v>
      </c>
      <c r="Q43" s="36" t="e">
        <f>P43/(L44+L45+L46)*100</f>
        <v>#DIV/0!</v>
      </c>
      <c r="R43" s="41">
        <v>1</v>
      </c>
      <c r="S43" s="41">
        <v>1</v>
      </c>
      <c r="T43" s="37">
        <f t="shared" si="12"/>
        <v>0.33333333333333331</v>
      </c>
      <c r="U43" s="37">
        <f t="shared" si="13"/>
        <v>0.33333333333333331</v>
      </c>
      <c r="V43" s="41">
        <v>0</v>
      </c>
      <c r="W43" s="41">
        <v>0</v>
      </c>
      <c r="X43" s="41">
        <v>0</v>
      </c>
      <c r="Y43" s="41">
        <v>0</v>
      </c>
      <c r="Z43" s="41">
        <f>H43-'Season Summary_DEF'!H43</f>
        <v>1</v>
      </c>
      <c r="AA43" s="40">
        <f>(H43+W43+Y43+(2*(O43))+(0.5*V43))/((R43-S43)+(2*(N43+X43+J43)))</f>
        <v>0.75</v>
      </c>
      <c r="AB43" s="40">
        <f>AA43-$AA$1073</f>
        <v>-0.49690685972502524</v>
      </c>
      <c r="AC43" s="40">
        <f>AA43+'Season Summary_DEF'!AB43</f>
        <v>2.75</v>
      </c>
      <c r="AD43" s="40">
        <f>AC43-$AC$1073</f>
        <v>0.16981796745923017</v>
      </c>
      <c r="AE43" s="3"/>
      <c r="AF43" s="3"/>
      <c r="AG43" s="3"/>
      <c r="AH43" s="3"/>
      <c r="AI43" s="3"/>
      <c r="AJ43" s="3"/>
      <c r="AK43" s="3"/>
      <c r="AL43" s="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row>
    <row r="44" spans="1:119" s="38" customFormat="1" outlineLevel="1" x14ac:dyDescent="0.3">
      <c r="A44" s="3" t="s">
        <v>66</v>
      </c>
      <c r="B44" s="3" t="s">
        <v>32</v>
      </c>
      <c r="C44" s="3" t="s">
        <v>33</v>
      </c>
      <c r="D44" s="3" t="s">
        <v>26</v>
      </c>
      <c r="E44" s="3" t="s">
        <v>27</v>
      </c>
      <c r="F44" s="3" t="s">
        <v>28</v>
      </c>
      <c r="G44" s="25"/>
      <c r="H44" s="25"/>
      <c r="I44" s="29"/>
      <c r="J44" s="25"/>
      <c r="K44" s="3"/>
      <c r="L44" s="25"/>
      <c r="M44" s="25"/>
      <c r="N44" s="25"/>
      <c r="O44" s="25"/>
      <c r="P44" s="25"/>
      <c r="Q44" s="25"/>
      <c r="R44" s="25"/>
      <c r="S44" s="25"/>
      <c r="T44" s="3"/>
      <c r="U44" s="3"/>
      <c r="V44" s="25"/>
      <c r="W44" s="25"/>
      <c r="X44" s="25"/>
      <c r="Y44" s="25"/>
      <c r="Z44"/>
      <c r="AA44" s="29"/>
      <c r="AB44" s="29"/>
      <c r="AC44" s="3"/>
      <c r="AD44" s="3"/>
      <c r="AE44" s="3"/>
      <c r="AF44" s="3"/>
      <c r="AG44" s="3"/>
      <c r="AH44" s="3"/>
      <c r="AI44" s="3"/>
      <c r="AJ44" s="3"/>
      <c r="AK44" s="3"/>
      <c r="AL44" s="3"/>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row>
    <row r="45" spans="1:119" s="38" customFormat="1" outlineLevel="1" x14ac:dyDescent="0.3">
      <c r="A45" s="3" t="s">
        <v>67</v>
      </c>
      <c r="B45" s="3" t="s">
        <v>32</v>
      </c>
      <c r="C45" s="3" t="s">
        <v>33</v>
      </c>
      <c r="D45" s="3" t="s">
        <v>26</v>
      </c>
      <c r="E45" s="3" t="s">
        <v>27</v>
      </c>
      <c r="F45" s="3" t="s">
        <v>28</v>
      </c>
      <c r="G45" s="25"/>
      <c r="H45" s="25"/>
      <c r="I45" s="29"/>
      <c r="J45" s="25"/>
      <c r="K45" s="3"/>
      <c r="L45" s="25"/>
      <c r="M45" s="25"/>
      <c r="N45" s="25"/>
      <c r="O45" s="25"/>
      <c r="P45" s="25"/>
      <c r="Q45" s="25"/>
      <c r="R45" s="25"/>
      <c r="S45" s="25"/>
      <c r="T45" s="3"/>
      <c r="U45" s="3"/>
      <c r="V45" s="25"/>
      <c r="W45" s="25"/>
      <c r="X45" s="25"/>
      <c r="Y45" s="25"/>
      <c r="Z45" s="26"/>
      <c r="AA45" s="29"/>
      <c r="AB45" s="29"/>
      <c r="AC45" s="3"/>
      <c r="AD45" s="3"/>
      <c r="AE45" s="3"/>
      <c r="AF45" s="3"/>
      <c r="AG45" s="3"/>
      <c r="AH45" s="3"/>
      <c r="AI45" s="3"/>
      <c r="AJ45" s="3"/>
      <c r="AK45" s="3"/>
      <c r="AL45" s="3"/>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row>
    <row r="46" spans="1:119" s="38" customFormat="1" outlineLevel="1" x14ac:dyDescent="0.3">
      <c r="A46" s="3" t="s">
        <v>68</v>
      </c>
      <c r="B46" s="3" t="s">
        <v>32</v>
      </c>
      <c r="C46" s="3" t="s">
        <v>33</v>
      </c>
      <c r="D46" s="3" t="s">
        <v>26</v>
      </c>
      <c r="E46" s="3" t="s">
        <v>27</v>
      </c>
      <c r="F46" s="3" t="s">
        <v>28</v>
      </c>
      <c r="G46" s="25"/>
      <c r="H46" s="25"/>
      <c r="I46" s="29"/>
      <c r="J46" s="25"/>
      <c r="K46" s="3"/>
      <c r="L46" s="25"/>
      <c r="M46" s="25"/>
      <c r="N46" s="25"/>
      <c r="O46" s="25"/>
      <c r="P46" s="25"/>
      <c r="Q46" s="25"/>
      <c r="R46" s="25"/>
      <c r="S46" s="25"/>
      <c r="T46" s="3"/>
      <c r="U46" s="3"/>
      <c r="V46" s="25"/>
      <c r="W46" s="25"/>
      <c r="X46" s="25"/>
      <c r="Y46" s="25"/>
      <c r="Z46" s="26"/>
      <c r="AA46" s="29"/>
      <c r="AB46" s="29"/>
      <c r="AC46" s="3"/>
      <c r="AD46" s="3"/>
      <c r="AE46" s="3"/>
      <c r="AF46" s="3"/>
      <c r="AG46" s="3"/>
      <c r="AH46" s="3"/>
      <c r="AI46" s="3"/>
      <c r="AJ46" s="3"/>
      <c r="AK46" s="3"/>
      <c r="AL46" s="3"/>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row>
    <row r="47" spans="1:119" s="38" customFormat="1" x14ac:dyDescent="0.3">
      <c r="A47" s="35">
        <v>12</v>
      </c>
      <c r="B47" s="35" t="s">
        <v>24</v>
      </c>
      <c r="C47" s="35" t="s">
        <v>32</v>
      </c>
      <c r="D47" s="35" t="s">
        <v>33</v>
      </c>
      <c r="E47" s="35" t="s">
        <v>30</v>
      </c>
      <c r="F47" s="35" t="s">
        <v>28</v>
      </c>
      <c r="G47" s="41">
        <v>3</v>
      </c>
      <c r="H47" s="41">
        <v>5</v>
      </c>
      <c r="I47" s="40">
        <f>H47/((L47-W47)+J47+(0.44*R47))</f>
        <v>1.6666666666666667</v>
      </c>
      <c r="J47" s="41">
        <v>1</v>
      </c>
      <c r="K47" s="37">
        <f>J47/G47</f>
        <v>0.33333333333333331</v>
      </c>
      <c r="L47" s="41">
        <f>M47+N47</f>
        <v>2</v>
      </c>
      <c r="M47" s="41">
        <v>2</v>
      </c>
      <c r="N47" s="41">
        <v>0</v>
      </c>
      <c r="O47" s="41">
        <v>2</v>
      </c>
      <c r="P47" s="41">
        <f>P48+P49+P50</f>
        <v>1</v>
      </c>
      <c r="Q47" s="36">
        <f>P47/(L48+L49+L50)*100</f>
        <v>100</v>
      </c>
      <c r="R47" s="41">
        <v>0</v>
      </c>
      <c r="S47" s="41">
        <v>0</v>
      </c>
      <c r="T47" s="37">
        <f>M47/(M47+N47)</f>
        <v>1</v>
      </c>
      <c r="U47" s="37">
        <f>((0.5*V47)+M47)/L47</f>
        <v>1.25</v>
      </c>
      <c r="V47" s="41">
        <v>1</v>
      </c>
      <c r="W47" s="41">
        <v>0</v>
      </c>
      <c r="X47" s="41">
        <v>0</v>
      </c>
      <c r="Y47" s="41">
        <v>0</v>
      </c>
      <c r="Z47" s="41">
        <f>H47-'Season Summary_DEF'!H47</f>
        <v>5</v>
      </c>
      <c r="AA47" s="40">
        <f>(H47+W47+Y47+(2*(O47))+(0.5*V47))/((R47-S47)+(2*(N47+X47+J47)))</f>
        <v>4.75</v>
      </c>
      <c r="AB47" s="40">
        <f>AA47-$AA$1073</f>
        <v>3.5030931402749745</v>
      </c>
      <c r="AC47" s="40">
        <f>AA47+'Season Summary_DEF'!AB47</f>
        <v>9.25</v>
      </c>
      <c r="AD47" s="40">
        <f>AC47-$AC$1073</f>
        <v>6.6698179674592302</v>
      </c>
      <c r="AE47" s="3"/>
      <c r="AF47" s="3"/>
      <c r="AG47" s="3"/>
      <c r="AH47" s="3"/>
      <c r="AI47" s="3"/>
      <c r="AJ47" s="3"/>
      <c r="AK47" s="3"/>
      <c r="AL47" s="3"/>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row>
    <row r="48" spans="1:119" s="38" customFormat="1" outlineLevel="1" x14ac:dyDescent="0.3">
      <c r="A48" s="3" t="s">
        <v>66</v>
      </c>
      <c r="B48" s="3" t="s">
        <v>24</v>
      </c>
      <c r="C48" s="3" t="s">
        <v>32</v>
      </c>
      <c r="D48" s="3" t="s">
        <v>33</v>
      </c>
      <c r="E48" s="3" t="s">
        <v>30</v>
      </c>
      <c r="F48" s="3" t="s">
        <v>28</v>
      </c>
      <c r="G48" s="3">
        <v>2</v>
      </c>
      <c r="H48" s="3">
        <v>2</v>
      </c>
      <c r="I48" s="29">
        <f>H48/((L48-W48)+J48+(0.44*R48))</f>
        <v>1</v>
      </c>
      <c r="J48" s="3">
        <v>1</v>
      </c>
      <c r="K48" s="32">
        <f>J48/G48</f>
        <v>0.5</v>
      </c>
      <c r="L48" s="3">
        <f>M48+N48</f>
        <v>1</v>
      </c>
      <c r="M48" s="3">
        <v>1</v>
      </c>
      <c r="N48" s="3">
        <v>0</v>
      </c>
      <c r="O48" s="3">
        <v>1</v>
      </c>
      <c r="P48" s="3">
        <v>1</v>
      </c>
      <c r="Q48" s="4">
        <f>P48/L48*100</f>
        <v>100</v>
      </c>
      <c r="R48" s="3">
        <v>0</v>
      </c>
      <c r="S48" s="3">
        <v>0</v>
      </c>
      <c r="T48" s="32">
        <f>M48/(M48+N48)</f>
        <v>1</v>
      </c>
      <c r="U48" s="32">
        <f>((0.5*V48)+M48)/L48</f>
        <v>1</v>
      </c>
      <c r="V48" s="3">
        <v>0</v>
      </c>
      <c r="W48" s="3">
        <v>0</v>
      </c>
      <c r="X48" s="3">
        <v>0</v>
      </c>
      <c r="Y48" s="3">
        <v>0</v>
      </c>
      <c r="Z48"/>
      <c r="AA48" s="29"/>
      <c r="AB48" s="29"/>
      <c r="AC48" s="3"/>
      <c r="AD48" s="3"/>
      <c r="AE48" s="3"/>
      <c r="AF48" s="3"/>
      <c r="AG48" s="3"/>
      <c r="AH48" s="3"/>
      <c r="AI48" s="3"/>
      <c r="AJ48" s="3"/>
      <c r="AK48" s="3"/>
      <c r="AL48" s="3"/>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row>
    <row r="49" spans="1:119" s="38" customFormat="1" outlineLevel="1" x14ac:dyDescent="0.3">
      <c r="A49" s="3" t="s">
        <v>67</v>
      </c>
      <c r="B49" s="3" t="s">
        <v>24</v>
      </c>
      <c r="C49" s="3" t="s">
        <v>32</v>
      </c>
      <c r="D49" s="3" t="s">
        <v>33</v>
      </c>
      <c r="E49" s="3" t="s">
        <v>30</v>
      </c>
      <c r="F49" s="3" t="s">
        <v>28</v>
      </c>
      <c r="G49" s="25"/>
      <c r="H49" s="25"/>
      <c r="I49" s="29"/>
      <c r="J49" s="25"/>
      <c r="K49" s="3"/>
      <c r="L49" s="25"/>
      <c r="M49" s="25"/>
      <c r="N49" s="25"/>
      <c r="O49" s="25"/>
      <c r="P49" s="25"/>
      <c r="Q49" s="25"/>
      <c r="R49" s="25"/>
      <c r="S49" s="25"/>
      <c r="T49" s="3"/>
      <c r="U49" s="3"/>
      <c r="V49" s="25"/>
      <c r="W49" s="25"/>
      <c r="X49" s="25"/>
      <c r="Y49" s="25"/>
      <c r="Z49" s="26"/>
      <c r="AA49" s="29"/>
      <c r="AB49" s="29"/>
      <c r="AC49" s="3"/>
      <c r="AD49" s="3"/>
      <c r="AE49" s="3"/>
      <c r="AF49" s="3"/>
      <c r="AG49" s="3"/>
      <c r="AH49" s="3"/>
      <c r="AI49" s="3"/>
      <c r="AJ49" s="3"/>
      <c r="AK49" s="3"/>
      <c r="AL49" s="3"/>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row>
    <row r="50" spans="1:119" s="38" customFormat="1" outlineLevel="1" x14ac:dyDescent="0.3">
      <c r="A50" s="3" t="s">
        <v>68</v>
      </c>
      <c r="B50" s="3" t="s">
        <v>24</v>
      </c>
      <c r="C50" s="3" t="s">
        <v>32</v>
      </c>
      <c r="D50" s="3" t="s">
        <v>33</v>
      </c>
      <c r="E50" s="3" t="s">
        <v>30</v>
      </c>
      <c r="F50" s="11" t="s">
        <v>28</v>
      </c>
      <c r="G50" s="25"/>
      <c r="H50" s="25"/>
      <c r="I50" s="29"/>
      <c r="J50" s="25"/>
      <c r="K50" s="3"/>
      <c r="L50" s="25"/>
      <c r="M50" s="25"/>
      <c r="N50" s="25"/>
      <c r="O50" s="25"/>
      <c r="P50" s="25"/>
      <c r="Q50" s="25"/>
      <c r="R50" s="25"/>
      <c r="S50" s="25"/>
      <c r="T50" s="3"/>
      <c r="U50" s="3"/>
      <c r="V50" s="25"/>
      <c r="W50" s="25"/>
      <c r="X50" s="25"/>
      <c r="Y50" s="25"/>
      <c r="Z50" s="26"/>
      <c r="AA50" s="29"/>
      <c r="AB50" s="29"/>
      <c r="AC50" s="3"/>
      <c r="AD50" s="3"/>
      <c r="AE50" s="3"/>
      <c r="AF50" s="3"/>
      <c r="AG50" s="3"/>
      <c r="AH50" s="3"/>
      <c r="AI50" s="3"/>
      <c r="AJ50" s="3"/>
      <c r="AK50" s="3"/>
      <c r="AL50" s="3"/>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row>
    <row r="51" spans="1:119" s="38" customFormat="1" x14ac:dyDescent="0.3">
      <c r="A51" s="35">
        <v>13</v>
      </c>
      <c r="B51" s="35" t="s">
        <v>30</v>
      </c>
      <c r="C51" s="35" t="s">
        <v>25</v>
      </c>
      <c r="D51" s="35" t="s">
        <v>26</v>
      </c>
      <c r="E51" s="35" t="s">
        <v>27</v>
      </c>
      <c r="F51" s="35" t="s">
        <v>28</v>
      </c>
      <c r="G51" s="41">
        <v>70</v>
      </c>
      <c r="H51" s="41">
        <v>68</v>
      </c>
      <c r="I51" s="40">
        <f t="shared" ref="I51:I59" si="15">H51/((L51-W51)+J51+(0.44*R51))</f>
        <v>1.2592592592592593</v>
      </c>
      <c r="J51" s="41">
        <v>11</v>
      </c>
      <c r="K51" s="37">
        <f t="shared" ref="K51:K78" si="16">J51/G51</f>
        <v>0.15714285714285714</v>
      </c>
      <c r="L51" s="41">
        <f t="shared" ref="L51:L72" si="17">M51+N51</f>
        <v>47</v>
      </c>
      <c r="M51" s="41">
        <v>22</v>
      </c>
      <c r="N51" s="41">
        <v>25</v>
      </c>
      <c r="O51" s="41">
        <v>12</v>
      </c>
      <c r="P51" s="41">
        <f>P52+P53+P54</f>
        <v>21</v>
      </c>
      <c r="Q51" s="36">
        <f>P51/(L52+L53+L54)*100</f>
        <v>75</v>
      </c>
      <c r="R51" s="41">
        <v>25</v>
      </c>
      <c r="S51" s="41">
        <v>16</v>
      </c>
      <c r="T51" s="37">
        <f t="shared" ref="T51:T78" si="18">M51/(M51+N51)</f>
        <v>0.46808510638297873</v>
      </c>
      <c r="U51" s="37">
        <f t="shared" ref="U51:U78" si="19">((0.5*V51)+M51)/L51</f>
        <v>0.51063829787234039</v>
      </c>
      <c r="V51" s="41">
        <v>4</v>
      </c>
      <c r="W51" s="41">
        <v>15</v>
      </c>
      <c r="X51" s="41">
        <v>1</v>
      </c>
      <c r="Y51" s="41">
        <v>21</v>
      </c>
      <c r="Z51" s="41">
        <f>H51-'Season Summary_DEF'!H51</f>
        <v>42</v>
      </c>
      <c r="AA51" s="40">
        <f>(H51+W51+Y51+(2*(O51))+(0.5*V51))/((R51-S51)+(2*(N51+X51+J51)))</f>
        <v>1.5662650602409638</v>
      </c>
      <c r="AB51" s="40">
        <f>AA51-$AA$1073</f>
        <v>0.31935820051593855</v>
      </c>
      <c r="AC51" s="40">
        <f>AA51+'Season Summary_DEF'!AB51</f>
        <v>3.1626506024096388</v>
      </c>
      <c r="AD51" s="40">
        <f>AC51-$AC$1073</f>
        <v>0.58246856986886897</v>
      </c>
      <c r="AE51"/>
      <c r="AF51"/>
      <c r="AG51"/>
      <c r="AH51"/>
      <c r="AI51"/>
      <c r="AJ51" s="3"/>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row>
    <row r="52" spans="1:119" s="38" customFormat="1" outlineLevel="1" x14ac:dyDescent="0.3">
      <c r="A52" s="3" t="s">
        <v>66</v>
      </c>
      <c r="B52" s="3" t="s">
        <v>30</v>
      </c>
      <c r="C52" s="3" t="s">
        <v>25</v>
      </c>
      <c r="D52" s="3" t="s">
        <v>26</v>
      </c>
      <c r="E52" s="3" t="s">
        <v>27</v>
      </c>
      <c r="F52" s="3" t="s">
        <v>28</v>
      </c>
      <c r="G52" s="3">
        <v>19</v>
      </c>
      <c r="H52" s="3">
        <v>26</v>
      </c>
      <c r="I52" s="29">
        <f t="shared" si="15"/>
        <v>1.6049382716049383</v>
      </c>
      <c r="J52" s="3">
        <v>2</v>
      </c>
      <c r="K52" s="32">
        <f t="shared" si="16"/>
        <v>0.10526315789473684</v>
      </c>
      <c r="L52" s="3">
        <f t="shared" si="17"/>
        <v>15</v>
      </c>
      <c r="M52" s="3">
        <v>10</v>
      </c>
      <c r="N52" s="3">
        <v>5</v>
      </c>
      <c r="O52" s="3">
        <v>8</v>
      </c>
      <c r="P52" s="3">
        <v>13</v>
      </c>
      <c r="Q52" s="4">
        <f>P52/L52*100</f>
        <v>86.666666666666671</v>
      </c>
      <c r="R52" s="3">
        <v>5</v>
      </c>
      <c r="S52" s="3">
        <v>3</v>
      </c>
      <c r="T52" s="32">
        <f t="shared" si="18"/>
        <v>0.66666666666666663</v>
      </c>
      <c r="U52" s="32">
        <f t="shared" si="19"/>
        <v>0.73333333333333328</v>
      </c>
      <c r="V52" s="3">
        <v>2</v>
      </c>
      <c r="W52" s="3">
        <v>3</v>
      </c>
      <c r="X52" s="3">
        <v>0</v>
      </c>
      <c r="Y52" s="3">
        <v>6</v>
      </c>
      <c r="Z52"/>
      <c r="AA52" s="29"/>
      <c r="AB52" s="29"/>
      <c r="AC52" s="3"/>
      <c r="AD52" s="3"/>
      <c r="AE52" s="3"/>
      <c r="AF52" s="3"/>
      <c r="AG52" s="3"/>
      <c r="AH52" s="3"/>
      <c r="AI52" s="3"/>
      <c r="AJ52"/>
      <c r="AK52" s="3"/>
      <c r="AL52" s="3"/>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row>
    <row r="53" spans="1:119" s="38" customFormat="1" outlineLevel="1" x14ac:dyDescent="0.3">
      <c r="A53" s="3" t="s">
        <v>67</v>
      </c>
      <c r="B53" s="3" t="s">
        <v>30</v>
      </c>
      <c r="C53" s="3" t="s">
        <v>25</v>
      </c>
      <c r="D53" s="3" t="s">
        <v>26</v>
      </c>
      <c r="E53" s="3" t="s">
        <v>27</v>
      </c>
      <c r="F53" s="3" t="s">
        <v>28</v>
      </c>
      <c r="G53" s="3">
        <v>9</v>
      </c>
      <c r="H53" s="3">
        <v>8</v>
      </c>
      <c r="I53" s="29">
        <f t="shared" si="15"/>
        <v>1.1428571428571428</v>
      </c>
      <c r="J53" s="3">
        <v>1</v>
      </c>
      <c r="K53" s="32">
        <f t="shared" si="16"/>
        <v>0.1111111111111111</v>
      </c>
      <c r="L53" s="3">
        <f t="shared" si="17"/>
        <v>7</v>
      </c>
      <c r="M53" s="3">
        <v>2</v>
      </c>
      <c r="N53" s="3">
        <v>5</v>
      </c>
      <c r="O53" s="3">
        <v>2</v>
      </c>
      <c r="P53" s="3">
        <v>4</v>
      </c>
      <c r="Q53" s="4">
        <f>P53/L53*100</f>
        <v>57.142857142857139</v>
      </c>
      <c r="R53" s="3">
        <v>0</v>
      </c>
      <c r="S53" s="3">
        <v>0</v>
      </c>
      <c r="T53" s="32">
        <f t="shared" si="18"/>
        <v>0.2857142857142857</v>
      </c>
      <c r="U53" s="32">
        <f t="shared" si="19"/>
        <v>0.42857142857142855</v>
      </c>
      <c r="V53" s="3">
        <v>2</v>
      </c>
      <c r="W53" s="3">
        <v>1</v>
      </c>
      <c r="X53" s="3">
        <v>1</v>
      </c>
      <c r="Y53" s="3">
        <v>2</v>
      </c>
      <c r="Z53" s="26"/>
      <c r="AA53" s="29"/>
      <c r="AB53" s="29"/>
      <c r="AC53" s="3"/>
      <c r="AD53" s="3"/>
      <c r="AE53" s="3"/>
      <c r="AF53" s="3"/>
      <c r="AG53" s="3"/>
      <c r="AH53" s="3"/>
      <c r="AI53" s="3"/>
      <c r="AJ53" s="3"/>
      <c r="AK53" s="3"/>
      <c r="AL53" s="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row>
    <row r="54" spans="1:119" s="38" customFormat="1" outlineLevel="1" x14ac:dyDescent="0.3">
      <c r="A54" s="3" t="s">
        <v>68</v>
      </c>
      <c r="B54" s="3" t="s">
        <v>30</v>
      </c>
      <c r="C54" s="3" t="s">
        <v>25</v>
      </c>
      <c r="D54" s="3" t="s">
        <v>26</v>
      </c>
      <c r="E54" s="3" t="s">
        <v>27</v>
      </c>
      <c r="F54" s="3" t="s">
        <v>28</v>
      </c>
      <c r="G54" s="3">
        <v>9</v>
      </c>
      <c r="H54" s="3">
        <v>7</v>
      </c>
      <c r="I54" s="29">
        <f t="shared" si="15"/>
        <v>0.90206185567010311</v>
      </c>
      <c r="J54" s="3">
        <v>2</v>
      </c>
      <c r="K54" s="32">
        <f t="shared" si="16"/>
        <v>0.22222222222222221</v>
      </c>
      <c r="L54" s="3">
        <f t="shared" si="17"/>
        <v>6</v>
      </c>
      <c r="M54" s="3">
        <v>3</v>
      </c>
      <c r="N54" s="3">
        <v>3</v>
      </c>
      <c r="O54" s="3">
        <v>1</v>
      </c>
      <c r="P54" s="3">
        <v>4</v>
      </c>
      <c r="Q54" s="4">
        <f>P54/L54*100</f>
        <v>66.666666666666657</v>
      </c>
      <c r="R54" s="3">
        <v>4</v>
      </c>
      <c r="S54" s="3">
        <v>3</v>
      </c>
      <c r="T54" s="32">
        <f t="shared" si="18"/>
        <v>0.5</v>
      </c>
      <c r="U54" s="32">
        <f t="shared" si="19"/>
        <v>0.5</v>
      </c>
      <c r="V54" s="3">
        <v>0</v>
      </c>
      <c r="W54" s="3">
        <v>2</v>
      </c>
      <c r="X54" s="3">
        <v>0</v>
      </c>
      <c r="Y54" s="3">
        <v>4</v>
      </c>
      <c r="Z54" s="26"/>
      <c r="AA54" s="29"/>
      <c r="AB54" s="29"/>
      <c r="AC54" s="3"/>
      <c r="AD54" s="3"/>
      <c r="AE54" s="3"/>
      <c r="AF54" s="3"/>
      <c r="AG54" s="3"/>
      <c r="AH54" s="3"/>
      <c r="AI54" s="3"/>
      <c r="AJ54" s="3"/>
      <c r="AK54" s="3"/>
      <c r="AL54" s="3"/>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row>
    <row r="55" spans="1:119" s="38" customFormat="1" x14ac:dyDescent="0.3">
      <c r="A55" s="35">
        <v>14</v>
      </c>
      <c r="B55" s="35" t="s">
        <v>24</v>
      </c>
      <c r="C55" s="35" t="s">
        <v>25</v>
      </c>
      <c r="D55" s="35" t="s">
        <v>26</v>
      </c>
      <c r="E55" s="35" t="s">
        <v>33</v>
      </c>
      <c r="F55" s="35" t="s">
        <v>28</v>
      </c>
      <c r="G55" s="41">
        <v>28</v>
      </c>
      <c r="H55" s="41">
        <v>20</v>
      </c>
      <c r="I55" s="40">
        <f t="shared" si="15"/>
        <v>0.87873462214411246</v>
      </c>
      <c r="J55" s="41">
        <v>5</v>
      </c>
      <c r="K55" s="37">
        <f t="shared" si="16"/>
        <v>0.17857142857142858</v>
      </c>
      <c r="L55" s="41">
        <f t="shared" si="17"/>
        <v>21</v>
      </c>
      <c r="M55" s="41">
        <v>7</v>
      </c>
      <c r="N55" s="41">
        <v>14</v>
      </c>
      <c r="O55" s="41">
        <v>3</v>
      </c>
      <c r="P55" s="41">
        <f>P56+P57+P58</f>
        <v>10</v>
      </c>
      <c r="Q55" s="36">
        <f>P55/(L56+L57+L58)*100</f>
        <v>90.909090909090907</v>
      </c>
      <c r="R55" s="41">
        <v>4</v>
      </c>
      <c r="S55" s="41">
        <v>2</v>
      </c>
      <c r="T55" s="37">
        <f t="shared" si="18"/>
        <v>0.33333333333333331</v>
      </c>
      <c r="U55" s="37">
        <f t="shared" si="19"/>
        <v>0.38095238095238093</v>
      </c>
      <c r="V55" s="41">
        <v>2</v>
      </c>
      <c r="W55" s="41">
        <v>5</v>
      </c>
      <c r="X55" s="41">
        <v>0</v>
      </c>
      <c r="Y55" s="41">
        <v>3</v>
      </c>
      <c r="Z55" s="41">
        <f>H55-'Season Summary_DEF'!H55</f>
        <v>11</v>
      </c>
      <c r="AA55" s="40">
        <f>(H55+W55+Y55+(2*(O55))+(0.5*V55))/((R55-S55)+(2*(N55+X55+J55)))</f>
        <v>0.875</v>
      </c>
      <c r="AB55" s="40">
        <f>AA55-$AA$1073</f>
        <v>-0.37190685972502524</v>
      </c>
      <c r="AC55" s="40">
        <f>AA55+'Season Summary_DEF'!AB55</f>
        <v>2.8161764705882355</v>
      </c>
      <c r="AD55" s="40">
        <f>AC55-$AC$1073</f>
        <v>0.23599443804746567</v>
      </c>
      <c r="AE55" s="3"/>
      <c r="AF55" s="3"/>
      <c r="AG55" s="3"/>
      <c r="AH55" s="3"/>
      <c r="AI55" s="3"/>
      <c r="AJ55" s="3"/>
      <c r="AK55" s="3"/>
      <c r="AL55" s="3"/>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row>
    <row r="56" spans="1:119" s="38" customFormat="1" outlineLevel="1" x14ac:dyDescent="0.3">
      <c r="A56" s="3" t="s">
        <v>66</v>
      </c>
      <c r="B56" s="3" t="s">
        <v>24</v>
      </c>
      <c r="C56" s="3" t="s">
        <v>25</v>
      </c>
      <c r="D56" s="3" t="s">
        <v>26</v>
      </c>
      <c r="E56" s="3" t="s">
        <v>33</v>
      </c>
      <c r="F56" s="3" t="s">
        <v>28</v>
      </c>
      <c r="G56" s="3">
        <v>9</v>
      </c>
      <c r="H56" s="3">
        <v>7</v>
      </c>
      <c r="I56" s="29">
        <f t="shared" si="15"/>
        <v>1.4</v>
      </c>
      <c r="J56" s="3">
        <v>1</v>
      </c>
      <c r="K56" s="32">
        <f t="shared" si="16"/>
        <v>0.1111111111111111</v>
      </c>
      <c r="L56" s="3">
        <f t="shared" si="17"/>
        <v>8</v>
      </c>
      <c r="M56" s="3">
        <v>3</v>
      </c>
      <c r="N56" s="3">
        <v>5</v>
      </c>
      <c r="O56" s="3">
        <v>2</v>
      </c>
      <c r="P56" s="3">
        <v>8</v>
      </c>
      <c r="Q56" s="4">
        <f>P56/L56*100</f>
        <v>100</v>
      </c>
      <c r="R56" s="3">
        <v>0</v>
      </c>
      <c r="S56" s="3">
        <v>0</v>
      </c>
      <c r="T56" s="32">
        <f t="shared" si="18"/>
        <v>0.375</v>
      </c>
      <c r="U56" s="32">
        <f t="shared" si="19"/>
        <v>0.4375</v>
      </c>
      <c r="V56" s="3">
        <v>1</v>
      </c>
      <c r="W56" s="3">
        <v>4</v>
      </c>
      <c r="X56" s="3">
        <v>0</v>
      </c>
      <c r="Y56" s="3">
        <v>1</v>
      </c>
      <c r="Z56"/>
      <c r="AA56" s="29"/>
      <c r="AB56" s="29"/>
      <c r="AC56" s="3"/>
      <c r="AD56" s="3"/>
      <c r="AE56" s="3"/>
      <c r="AF56" s="3"/>
      <c r="AG56" s="3"/>
      <c r="AH56" s="3"/>
      <c r="AI56" s="3"/>
      <c r="AJ56" s="3"/>
      <c r="AK56" s="3"/>
      <c r="AL56" s="3"/>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row>
    <row r="57" spans="1:119" s="38" customFormat="1" outlineLevel="1" x14ac:dyDescent="0.3">
      <c r="A57" s="3" t="s">
        <v>67</v>
      </c>
      <c r="B57" s="3" t="s">
        <v>24</v>
      </c>
      <c r="C57" s="3" t="s">
        <v>25</v>
      </c>
      <c r="D57" s="3" t="s">
        <v>26</v>
      </c>
      <c r="E57" s="3" t="s">
        <v>33</v>
      </c>
      <c r="F57" s="3" t="s">
        <v>28</v>
      </c>
      <c r="G57" s="3">
        <v>1</v>
      </c>
      <c r="H57" s="3">
        <v>0</v>
      </c>
      <c r="I57" s="29">
        <f t="shared" si="15"/>
        <v>0</v>
      </c>
      <c r="J57" s="3">
        <v>0</v>
      </c>
      <c r="K57" s="32">
        <f t="shared" si="16"/>
        <v>0</v>
      </c>
      <c r="L57" s="3">
        <f t="shared" si="17"/>
        <v>1</v>
      </c>
      <c r="M57" s="3">
        <v>0</v>
      </c>
      <c r="N57" s="3">
        <v>1</v>
      </c>
      <c r="O57" s="3">
        <v>0</v>
      </c>
      <c r="P57" s="3">
        <v>1</v>
      </c>
      <c r="Q57" s="4">
        <f>P57/L57*100</f>
        <v>100</v>
      </c>
      <c r="R57" s="3">
        <v>0</v>
      </c>
      <c r="S57" s="3">
        <v>0</v>
      </c>
      <c r="T57" s="32">
        <f t="shared" si="18"/>
        <v>0</v>
      </c>
      <c r="U57" s="32">
        <f t="shared" si="19"/>
        <v>0</v>
      </c>
      <c r="V57" s="3">
        <v>0</v>
      </c>
      <c r="W57" s="3">
        <v>0</v>
      </c>
      <c r="X57" s="3">
        <v>0</v>
      </c>
      <c r="Y57" s="3">
        <v>0</v>
      </c>
      <c r="Z57" s="26"/>
      <c r="AA57" s="29"/>
      <c r="AB57" s="29"/>
      <c r="AC57" s="3"/>
      <c r="AD57" s="3"/>
      <c r="AE57" s="3"/>
      <c r="AF57" s="3"/>
      <c r="AG57" s="3"/>
      <c r="AH57" s="3"/>
      <c r="AI57" s="3"/>
      <c r="AJ57" s="3"/>
      <c r="AK57" s="3"/>
      <c r="AL57" s="3"/>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row>
    <row r="58" spans="1:119" outlineLevel="1" x14ac:dyDescent="0.3">
      <c r="A58" s="3" t="s">
        <v>68</v>
      </c>
      <c r="B58" s="3" t="s">
        <v>24</v>
      </c>
      <c r="C58" s="3" t="s">
        <v>25</v>
      </c>
      <c r="D58" s="3" t="s">
        <v>26</v>
      </c>
      <c r="E58" s="3" t="s">
        <v>33</v>
      </c>
      <c r="F58" s="3" t="s">
        <v>28</v>
      </c>
      <c r="G58" s="3">
        <v>3</v>
      </c>
      <c r="H58" s="3">
        <v>2</v>
      </c>
      <c r="I58" s="29">
        <f t="shared" si="15"/>
        <v>0.69444444444444442</v>
      </c>
      <c r="J58" s="3">
        <v>0</v>
      </c>
      <c r="K58" s="32">
        <f t="shared" si="16"/>
        <v>0</v>
      </c>
      <c r="L58" s="3">
        <f t="shared" si="17"/>
        <v>2</v>
      </c>
      <c r="M58" s="3">
        <v>0</v>
      </c>
      <c r="N58" s="3">
        <v>2</v>
      </c>
      <c r="O58" s="3">
        <v>0</v>
      </c>
      <c r="P58" s="3">
        <v>1</v>
      </c>
      <c r="Q58" s="4">
        <f>P58/L58*100</f>
        <v>50</v>
      </c>
      <c r="R58" s="3">
        <v>2</v>
      </c>
      <c r="S58" s="3">
        <v>2</v>
      </c>
      <c r="T58" s="32">
        <f t="shared" si="18"/>
        <v>0</v>
      </c>
      <c r="U58" s="32">
        <f t="shared" si="19"/>
        <v>0</v>
      </c>
      <c r="V58" s="3">
        <v>0</v>
      </c>
      <c r="W58" s="3">
        <v>0</v>
      </c>
      <c r="X58" s="3">
        <v>0</v>
      </c>
      <c r="Y58" s="3">
        <v>1</v>
      </c>
      <c r="AA58" s="29"/>
      <c r="AB58" s="29"/>
      <c r="AC58" s="3"/>
      <c r="AD58" s="3"/>
    </row>
    <row r="59" spans="1:119" s="38" customFormat="1" x14ac:dyDescent="0.3">
      <c r="A59" s="35">
        <v>15</v>
      </c>
      <c r="B59" s="35" t="s">
        <v>29</v>
      </c>
      <c r="C59" s="35" t="s">
        <v>31</v>
      </c>
      <c r="D59" s="35" t="s">
        <v>26</v>
      </c>
      <c r="E59" s="35" t="s">
        <v>30</v>
      </c>
      <c r="F59" s="35" t="s">
        <v>28</v>
      </c>
      <c r="G59" s="41">
        <v>3</v>
      </c>
      <c r="H59" s="41">
        <v>5</v>
      </c>
      <c r="I59" s="40">
        <f t="shared" si="15"/>
        <v>1.6666666666666667</v>
      </c>
      <c r="J59" s="41">
        <v>1</v>
      </c>
      <c r="K59" s="37">
        <f t="shared" si="16"/>
        <v>0.33333333333333331</v>
      </c>
      <c r="L59" s="41">
        <f t="shared" si="17"/>
        <v>2</v>
      </c>
      <c r="M59" s="41">
        <v>2</v>
      </c>
      <c r="N59" s="41">
        <v>0</v>
      </c>
      <c r="O59" s="41">
        <v>2</v>
      </c>
      <c r="P59" s="41">
        <f>P60+P61+P62</f>
        <v>0</v>
      </c>
      <c r="Q59" s="36" t="e">
        <f>P59/(L60+L61+L62)*100</f>
        <v>#DIV/0!</v>
      </c>
      <c r="R59" s="41">
        <v>0</v>
      </c>
      <c r="S59" s="41">
        <v>0</v>
      </c>
      <c r="T59" s="37">
        <f t="shared" si="18"/>
        <v>1</v>
      </c>
      <c r="U59" s="37">
        <f t="shared" si="19"/>
        <v>1.25</v>
      </c>
      <c r="V59" s="41">
        <v>1</v>
      </c>
      <c r="W59" s="41">
        <v>0</v>
      </c>
      <c r="X59" s="41">
        <v>0</v>
      </c>
      <c r="Y59" s="41">
        <v>1</v>
      </c>
      <c r="Z59" s="41">
        <f>H59-'Season Summary_DEF'!H59</f>
        <v>5</v>
      </c>
      <c r="AA59" s="40">
        <f>(H59+W59+Y59+(2*(O59))+(0.5*V59))/((R59-S59)+(2*(N59+X59+J59)))</f>
        <v>5.25</v>
      </c>
      <c r="AB59" s="40">
        <f>AA59-$AA$1073</f>
        <v>4.0030931402749745</v>
      </c>
      <c r="AC59" s="40">
        <f>AA59+'Season Summary_DEF'!AB59</f>
        <v>5.25</v>
      </c>
      <c r="AD59" s="40">
        <f>AC59-$AC$1073</f>
        <v>2.6698179674592302</v>
      </c>
      <c r="AE59" s="3"/>
      <c r="AF59" s="3"/>
      <c r="AG59" s="3"/>
      <c r="AH59" s="3"/>
      <c r="AI59" s="3"/>
      <c r="AJ59" s="3"/>
      <c r="AK59" s="3"/>
      <c r="AL59" s="3"/>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row>
    <row r="60" spans="1:119" s="38" customFormat="1" outlineLevel="1" x14ac:dyDescent="0.3">
      <c r="A60" s="3" t="s">
        <v>66</v>
      </c>
      <c r="B60" s="3" t="s">
        <v>29</v>
      </c>
      <c r="C60" s="3" t="s">
        <v>31</v>
      </c>
      <c r="D60" s="3" t="s">
        <v>26</v>
      </c>
      <c r="E60" s="3" t="s">
        <v>30</v>
      </c>
      <c r="F60" s="3" t="s">
        <v>28</v>
      </c>
      <c r="G60" s="3">
        <v>0</v>
      </c>
      <c r="H60" s="3">
        <v>0</v>
      </c>
      <c r="I60" s="29"/>
      <c r="J60" s="3">
        <v>0</v>
      </c>
      <c r="K60" s="32" t="e">
        <f t="shared" si="16"/>
        <v>#DIV/0!</v>
      </c>
      <c r="L60" s="3">
        <f t="shared" si="17"/>
        <v>0</v>
      </c>
      <c r="M60" s="3">
        <v>0</v>
      </c>
      <c r="N60" s="3">
        <v>0</v>
      </c>
      <c r="O60" s="3">
        <v>0</v>
      </c>
      <c r="P60" s="3">
        <v>0</v>
      </c>
      <c r="Q60" s="4" t="e">
        <f>P60/L60*100</f>
        <v>#DIV/0!</v>
      </c>
      <c r="R60" s="3">
        <v>0</v>
      </c>
      <c r="S60" s="3">
        <v>0</v>
      </c>
      <c r="T60" s="32" t="e">
        <f t="shared" si="18"/>
        <v>#DIV/0!</v>
      </c>
      <c r="U60" s="32" t="e">
        <f t="shared" si="19"/>
        <v>#DIV/0!</v>
      </c>
      <c r="V60" s="3">
        <v>0</v>
      </c>
      <c r="W60" s="3">
        <v>0</v>
      </c>
      <c r="X60" s="3">
        <v>0</v>
      </c>
      <c r="Y60" s="3">
        <v>0</v>
      </c>
      <c r="Z60"/>
      <c r="AA60" s="29"/>
      <c r="AB60" s="29"/>
      <c r="AC60" s="3"/>
      <c r="AD60" s="3"/>
      <c r="AE60" s="3"/>
      <c r="AF60" s="3"/>
      <c r="AG60" s="3"/>
      <c r="AH60" s="3"/>
      <c r="AI60" s="3"/>
      <c r="AJ60" s="3"/>
      <c r="AK60" s="3"/>
      <c r="AL60" s="3"/>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row>
    <row r="61" spans="1:119" s="38" customFormat="1" outlineLevel="1" x14ac:dyDescent="0.3">
      <c r="A61" s="3" t="s">
        <v>67</v>
      </c>
      <c r="B61" s="3" t="s">
        <v>29</v>
      </c>
      <c r="C61" s="3" t="s">
        <v>31</v>
      </c>
      <c r="D61" s="3" t="s">
        <v>26</v>
      </c>
      <c r="E61" s="3" t="s">
        <v>30</v>
      </c>
      <c r="F61" s="3" t="s">
        <v>28</v>
      </c>
      <c r="G61" s="3">
        <v>1</v>
      </c>
      <c r="H61" s="3">
        <v>0</v>
      </c>
      <c r="I61" s="29">
        <f>H61/((L61-W61)+J61+(0.44*R61))</f>
        <v>0</v>
      </c>
      <c r="J61" s="3">
        <v>1</v>
      </c>
      <c r="K61" s="32">
        <f t="shared" si="16"/>
        <v>1</v>
      </c>
      <c r="L61" s="3">
        <f t="shared" si="17"/>
        <v>0</v>
      </c>
      <c r="M61" s="3">
        <v>0</v>
      </c>
      <c r="N61" s="3">
        <v>0</v>
      </c>
      <c r="O61" s="3">
        <v>0</v>
      </c>
      <c r="P61" s="3">
        <v>0</v>
      </c>
      <c r="Q61" s="4" t="e">
        <f>P61/L61*100</f>
        <v>#DIV/0!</v>
      </c>
      <c r="R61" s="3">
        <v>0</v>
      </c>
      <c r="S61" s="3">
        <v>0</v>
      </c>
      <c r="T61" s="32" t="e">
        <f t="shared" si="18"/>
        <v>#DIV/0!</v>
      </c>
      <c r="U61" s="32" t="e">
        <f t="shared" si="19"/>
        <v>#DIV/0!</v>
      </c>
      <c r="V61" s="3">
        <v>0</v>
      </c>
      <c r="W61" s="3">
        <v>0</v>
      </c>
      <c r="X61" s="3">
        <v>0</v>
      </c>
      <c r="Y61" s="3">
        <v>0</v>
      </c>
      <c r="Z61" s="26"/>
      <c r="AA61" s="29"/>
      <c r="AB61" s="29"/>
      <c r="AC61" s="3"/>
      <c r="AD61" s="3"/>
      <c r="AE61" s="3"/>
      <c r="AF61" s="3"/>
      <c r="AG61" s="3"/>
      <c r="AH61" s="3"/>
      <c r="AI61" s="3"/>
      <c r="AJ61" s="3"/>
      <c r="AK61" s="3"/>
      <c r="AL61" s="3"/>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row>
    <row r="62" spans="1:119" s="38" customFormat="1" outlineLevel="1" x14ac:dyDescent="0.3">
      <c r="A62" s="3" t="s">
        <v>68</v>
      </c>
      <c r="B62" s="3" t="s">
        <v>29</v>
      </c>
      <c r="C62" s="3" t="s">
        <v>31</v>
      </c>
      <c r="D62" s="3" t="s">
        <v>26</v>
      </c>
      <c r="E62" s="3" t="s">
        <v>30</v>
      </c>
      <c r="F62" s="3" t="s">
        <v>28</v>
      </c>
      <c r="G62" s="3">
        <v>0</v>
      </c>
      <c r="H62" s="3">
        <v>0</v>
      </c>
      <c r="I62" s="29"/>
      <c r="J62" s="3">
        <v>0</v>
      </c>
      <c r="K62" s="32" t="e">
        <f t="shared" si="16"/>
        <v>#DIV/0!</v>
      </c>
      <c r="L62" s="3">
        <f t="shared" si="17"/>
        <v>0</v>
      </c>
      <c r="M62" s="3">
        <v>0</v>
      </c>
      <c r="N62" s="3">
        <v>0</v>
      </c>
      <c r="O62" s="3">
        <v>0</v>
      </c>
      <c r="P62" s="3">
        <v>0</v>
      </c>
      <c r="Q62" s="4" t="e">
        <f>P62/L62*100</f>
        <v>#DIV/0!</v>
      </c>
      <c r="R62" s="3">
        <v>0</v>
      </c>
      <c r="S62" s="3">
        <v>0</v>
      </c>
      <c r="T62" s="32" t="e">
        <f t="shared" si="18"/>
        <v>#DIV/0!</v>
      </c>
      <c r="U62" s="32" t="e">
        <f t="shared" si="19"/>
        <v>#DIV/0!</v>
      </c>
      <c r="V62" s="3">
        <v>0</v>
      </c>
      <c r="W62" s="3">
        <v>0</v>
      </c>
      <c r="X62" s="3">
        <v>0</v>
      </c>
      <c r="Y62" s="3">
        <v>0</v>
      </c>
      <c r="Z62" s="26"/>
      <c r="AA62" s="29"/>
      <c r="AB62" s="29"/>
      <c r="AC62" s="3"/>
      <c r="AD62" s="3"/>
      <c r="AE62" s="3"/>
      <c r="AF62" s="3"/>
      <c r="AG62" s="3"/>
      <c r="AH62" s="3"/>
      <c r="AI62" s="3"/>
      <c r="AJ62" s="3"/>
      <c r="AK62" s="3"/>
      <c r="AL62" s="3"/>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row>
    <row r="63" spans="1:119" s="38" customFormat="1" x14ac:dyDescent="0.3">
      <c r="A63" s="35">
        <v>16</v>
      </c>
      <c r="B63" s="35" t="s">
        <v>32</v>
      </c>
      <c r="C63" s="35" t="s">
        <v>30</v>
      </c>
      <c r="D63" s="35" t="s">
        <v>26</v>
      </c>
      <c r="E63" s="35" t="s">
        <v>27</v>
      </c>
      <c r="F63" s="35" t="s">
        <v>28</v>
      </c>
      <c r="G63" s="41">
        <v>7</v>
      </c>
      <c r="H63" s="41">
        <v>14</v>
      </c>
      <c r="I63" s="40">
        <f>H63/((L63-W63)+J63+(0.44*R63))</f>
        <v>1.9125683060109289</v>
      </c>
      <c r="J63" s="41">
        <v>0</v>
      </c>
      <c r="K63" s="37">
        <f t="shared" si="16"/>
        <v>0</v>
      </c>
      <c r="L63" s="41">
        <f t="shared" si="17"/>
        <v>7</v>
      </c>
      <c r="M63" s="41">
        <v>5</v>
      </c>
      <c r="N63" s="41">
        <v>2</v>
      </c>
      <c r="O63" s="41">
        <v>5</v>
      </c>
      <c r="P63" s="41">
        <f>P64+P65+P66</f>
        <v>5</v>
      </c>
      <c r="Q63" s="36">
        <f>P63/(L64+L65+L66)*100</f>
        <v>100</v>
      </c>
      <c r="R63" s="41">
        <v>3</v>
      </c>
      <c r="S63" s="41">
        <v>2</v>
      </c>
      <c r="T63" s="37">
        <f t="shared" si="18"/>
        <v>0.7142857142857143</v>
      </c>
      <c r="U63" s="37">
        <f t="shared" si="19"/>
        <v>0.8571428571428571</v>
      </c>
      <c r="V63" s="41">
        <v>2</v>
      </c>
      <c r="W63" s="41">
        <v>1</v>
      </c>
      <c r="X63" s="41">
        <v>0</v>
      </c>
      <c r="Y63" s="41">
        <v>2</v>
      </c>
      <c r="Z63" s="41">
        <f>H63-'Season Summary_DEF'!H63</f>
        <v>12</v>
      </c>
      <c r="AA63" s="40">
        <f>(H63+W63+Y63+(2*(O63))+(0.5*V63))/((R63-S63)+(2*(N63+X63+J63)))</f>
        <v>5.6</v>
      </c>
      <c r="AB63" s="40">
        <f>AA63-$AA$1073</f>
        <v>4.3530931402749742</v>
      </c>
      <c r="AC63" s="40">
        <f>AA63+'Season Summary_DEF'!AB63</f>
        <v>8.0500000000000007</v>
      </c>
      <c r="AD63" s="40">
        <f>AC63-$AC$1073</f>
        <v>5.4698179674592309</v>
      </c>
      <c r="AE63" s="3"/>
      <c r="AF63" s="3"/>
      <c r="AG63" s="3"/>
      <c r="AH63" s="3"/>
      <c r="AI63" s="3"/>
      <c r="AJ63" s="3"/>
      <c r="AK63" s="3"/>
      <c r="AL63" s="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row>
    <row r="64" spans="1:119" s="38" customFormat="1" outlineLevel="1" x14ac:dyDescent="0.3">
      <c r="A64" s="3" t="s">
        <v>66</v>
      </c>
      <c r="B64" s="3" t="s">
        <v>32</v>
      </c>
      <c r="C64" s="3" t="s">
        <v>30</v>
      </c>
      <c r="D64" s="3" t="s">
        <v>26</v>
      </c>
      <c r="E64" s="3" t="s">
        <v>27</v>
      </c>
      <c r="F64" s="3" t="s">
        <v>28</v>
      </c>
      <c r="G64" s="3">
        <v>0</v>
      </c>
      <c r="H64" s="3">
        <v>0</v>
      </c>
      <c r="I64" s="29"/>
      <c r="J64" s="3">
        <v>0</v>
      </c>
      <c r="K64" s="32" t="e">
        <f t="shared" si="16"/>
        <v>#DIV/0!</v>
      </c>
      <c r="L64" s="3">
        <f t="shared" si="17"/>
        <v>0</v>
      </c>
      <c r="M64" s="3">
        <v>0</v>
      </c>
      <c r="N64" s="3">
        <v>0</v>
      </c>
      <c r="O64" s="3">
        <v>0</v>
      </c>
      <c r="P64" s="3">
        <v>0</v>
      </c>
      <c r="Q64" s="4" t="e">
        <f>P64/L64*100</f>
        <v>#DIV/0!</v>
      </c>
      <c r="R64" s="3">
        <v>0</v>
      </c>
      <c r="S64" s="3">
        <v>0</v>
      </c>
      <c r="T64" s="32" t="e">
        <f t="shared" si="18"/>
        <v>#DIV/0!</v>
      </c>
      <c r="U64" s="32" t="e">
        <f t="shared" si="19"/>
        <v>#DIV/0!</v>
      </c>
      <c r="V64" s="3">
        <v>0</v>
      </c>
      <c r="W64" s="3">
        <v>0</v>
      </c>
      <c r="X64" s="3">
        <v>0</v>
      </c>
      <c r="Y64" s="3">
        <v>0</v>
      </c>
      <c r="Z64"/>
      <c r="AA64" s="29"/>
      <c r="AB64" s="29"/>
      <c r="AC64" s="3"/>
      <c r="AD64" s="3"/>
      <c r="AE64" s="3"/>
      <c r="AF64" s="3"/>
      <c r="AG64" s="3"/>
      <c r="AH64" s="3"/>
      <c r="AI64" s="3"/>
      <c r="AJ64" s="3"/>
      <c r="AK64" s="3"/>
      <c r="AL64" s="3"/>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row>
    <row r="65" spans="1:119" s="38" customFormat="1" outlineLevel="1" x14ac:dyDescent="0.3">
      <c r="A65" s="3" t="s">
        <v>67</v>
      </c>
      <c r="B65" s="3" t="s">
        <v>32</v>
      </c>
      <c r="C65" s="3" t="s">
        <v>30</v>
      </c>
      <c r="D65" s="3" t="s">
        <v>26</v>
      </c>
      <c r="E65" s="3" t="s">
        <v>27</v>
      </c>
      <c r="F65" s="3" t="s">
        <v>28</v>
      </c>
      <c r="G65" s="3">
        <v>4</v>
      </c>
      <c r="H65" s="3">
        <v>9</v>
      </c>
      <c r="I65" s="29">
        <f t="shared" ref="I65:I72" si="20">H65/((L65-W65)+J65+(0.44*R65))</f>
        <v>2.3195876288659796</v>
      </c>
      <c r="J65" s="3">
        <v>0</v>
      </c>
      <c r="K65" s="32">
        <f t="shared" si="16"/>
        <v>0</v>
      </c>
      <c r="L65" s="3">
        <f t="shared" si="17"/>
        <v>4</v>
      </c>
      <c r="M65" s="3">
        <v>3</v>
      </c>
      <c r="N65" s="3">
        <v>1</v>
      </c>
      <c r="O65" s="3">
        <v>3</v>
      </c>
      <c r="P65" s="3">
        <v>4</v>
      </c>
      <c r="Q65" s="4">
        <f>P65/L65*100</f>
        <v>100</v>
      </c>
      <c r="R65" s="3">
        <v>2</v>
      </c>
      <c r="S65" s="3">
        <v>2</v>
      </c>
      <c r="T65" s="32">
        <f t="shared" si="18"/>
        <v>0.75</v>
      </c>
      <c r="U65" s="32">
        <f t="shared" si="19"/>
        <v>0.875</v>
      </c>
      <c r="V65" s="3">
        <v>1</v>
      </c>
      <c r="W65" s="3">
        <v>1</v>
      </c>
      <c r="X65" s="3">
        <v>0</v>
      </c>
      <c r="Y65" s="3">
        <v>1</v>
      </c>
      <c r="Z65" s="26"/>
      <c r="AA65" s="29"/>
      <c r="AB65" s="29"/>
      <c r="AC65" s="3"/>
      <c r="AD65" s="3"/>
      <c r="AE65" s="3"/>
      <c r="AF65" s="3"/>
      <c r="AG65" s="3"/>
      <c r="AH65" s="3"/>
      <c r="AI65" s="3"/>
      <c r="AJ65" s="3"/>
      <c r="AK65" s="3"/>
      <c r="AL65" s="3"/>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row>
    <row r="66" spans="1:119" s="38" customFormat="1" outlineLevel="1" x14ac:dyDescent="0.3">
      <c r="A66" s="3" t="s">
        <v>68</v>
      </c>
      <c r="B66" s="3" t="s">
        <v>32</v>
      </c>
      <c r="C66" s="3" t="s">
        <v>30</v>
      </c>
      <c r="D66" s="3" t="s">
        <v>26</v>
      </c>
      <c r="E66" s="3" t="s">
        <v>27</v>
      </c>
      <c r="F66" s="3" t="s">
        <v>28</v>
      </c>
      <c r="G66" s="3">
        <v>1</v>
      </c>
      <c r="H66" s="3">
        <v>3</v>
      </c>
      <c r="I66" s="29">
        <f t="shared" si="20"/>
        <v>3</v>
      </c>
      <c r="J66" s="3">
        <v>0</v>
      </c>
      <c r="K66" s="32">
        <f t="shared" si="16"/>
        <v>0</v>
      </c>
      <c r="L66" s="3">
        <f t="shared" si="17"/>
        <v>1</v>
      </c>
      <c r="M66" s="3">
        <v>1</v>
      </c>
      <c r="N66" s="3">
        <v>0</v>
      </c>
      <c r="O66" s="3">
        <v>1</v>
      </c>
      <c r="P66" s="3">
        <v>1</v>
      </c>
      <c r="Q66" s="4">
        <f>P66/L66*100</f>
        <v>100</v>
      </c>
      <c r="R66" s="3">
        <v>0</v>
      </c>
      <c r="S66" s="3">
        <v>0</v>
      </c>
      <c r="T66" s="32">
        <f t="shared" si="18"/>
        <v>1</v>
      </c>
      <c r="U66" s="32">
        <f t="shared" si="19"/>
        <v>1.5</v>
      </c>
      <c r="V66" s="3">
        <v>1</v>
      </c>
      <c r="W66" s="3">
        <v>0</v>
      </c>
      <c r="X66" s="3">
        <v>0</v>
      </c>
      <c r="Y66" s="3">
        <v>0</v>
      </c>
      <c r="Z66" s="26"/>
      <c r="AA66" s="29"/>
      <c r="AB66" s="29"/>
      <c r="AC66" s="3"/>
      <c r="AD66" s="3"/>
      <c r="AE66" s="3"/>
      <c r="AF66" s="3"/>
      <c r="AG66" s="3"/>
      <c r="AH66" s="3"/>
      <c r="AI66" s="3"/>
      <c r="AJ66" s="3"/>
      <c r="AK66" s="3"/>
      <c r="AL66" s="3"/>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row>
    <row r="67" spans="1:119" s="38" customFormat="1" x14ac:dyDescent="0.3">
      <c r="A67" s="35">
        <v>17</v>
      </c>
      <c r="B67" s="35" t="s">
        <v>32</v>
      </c>
      <c r="C67" s="35" t="s">
        <v>30</v>
      </c>
      <c r="D67" s="35" t="s">
        <v>26</v>
      </c>
      <c r="E67" s="35" t="s">
        <v>33</v>
      </c>
      <c r="F67" s="35" t="s">
        <v>28</v>
      </c>
      <c r="G67" s="41">
        <v>21</v>
      </c>
      <c r="H67" s="41">
        <v>25</v>
      </c>
      <c r="I67" s="40">
        <f t="shared" si="20"/>
        <v>1.5432098765432098</v>
      </c>
      <c r="J67" s="41">
        <v>4</v>
      </c>
      <c r="K67" s="37">
        <f t="shared" si="16"/>
        <v>0.19047619047619047</v>
      </c>
      <c r="L67" s="41">
        <f t="shared" si="17"/>
        <v>15</v>
      </c>
      <c r="M67" s="41">
        <v>8</v>
      </c>
      <c r="N67" s="41">
        <v>7</v>
      </c>
      <c r="O67" s="41">
        <v>5</v>
      </c>
      <c r="P67" s="41">
        <f>P68+P69+P70</f>
        <v>7</v>
      </c>
      <c r="Q67" s="36">
        <f>P67/(L68+L69+L70)*100</f>
        <v>100</v>
      </c>
      <c r="R67" s="41">
        <v>5</v>
      </c>
      <c r="S67" s="41">
        <v>4</v>
      </c>
      <c r="T67" s="37">
        <f t="shared" si="18"/>
        <v>0.53333333333333333</v>
      </c>
      <c r="U67" s="37">
        <f t="shared" si="19"/>
        <v>0.66666666666666663</v>
      </c>
      <c r="V67" s="41">
        <v>4</v>
      </c>
      <c r="W67" s="41">
        <v>5</v>
      </c>
      <c r="X67" s="41">
        <v>1</v>
      </c>
      <c r="Y67" s="41">
        <v>4</v>
      </c>
      <c r="Z67" s="41">
        <f>H67-'Season Summary_DEF'!H67</f>
        <v>10</v>
      </c>
      <c r="AA67" s="40">
        <f>(H67+W67+Y67+(2*(O67))+(0.5*V67))/((R67-S67)+(2*(N67+X67+J67)))</f>
        <v>1.84</v>
      </c>
      <c r="AB67" s="40">
        <f>AA67-$AA$1073</f>
        <v>0.59309314027497484</v>
      </c>
      <c r="AC67" s="40">
        <f>AA67+'Season Summary_DEF'!AB67</f>
        <v>3.0086746987951809</v>
      </c>
      <c r="AD67" s="40">
        <f>AC67-$AC$1073</f>
        <v>0.42849266625441107</v>
      </c>
      <c r="AE67" s="3"/>
      <c r="AF67" s="3"/>
      <c r="AG67" s="3"/>
      <c r="AH67" s="3"/>
      <c r="AI67" s="3"/>
      <c r="AJ67" s="3"/>
      <c r="AK67" s="3"/>
      <c r="AL67" s="3"/>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row>
    <row r="68" spans="1:119" s="38" customFormat="1" outlineLevel="1" x14ac:dyDescent="0.3">
      <c r="A68" s="3" t="s">
        <v>66</v>
      </c>
      <c r="B68" s="3" t="s">
        <v>32</v>
      </c>
      <c r="C68" s="3" t="s">
        <v>30</v>
      </c>
      <c r="D68" s="3" t="s">
        <v>26</v>
      </c>
      <c r="E68" s="3" t="s">
        <v>33</v>
      </c>
      <c r="F68" s="3" t="s">
        <v>28</v>
      </c>
      <c r="G68" s="3">
        <v>6</v>
      </c>
      <c r="H68" s="3">
        <v>9</v>
      </c>
      <c r="I68" s="29">
        <f t="shared" si="20"/>
        <v>1.6544117647058822</v>
      </c>
      <c r="J68" s="3">
        <v>2</v>
      </c>
      <c r="K68" s="32">
        <f t="shared" si="16"/>
        <v>0.33333333333333331</v>
      </c>
      <c r="L68" s="3">
        <f t="shared" si="17"/>
        <v>4</v>
      </c>
      <c r="M68" s="3">
        <v>3</v>
      </c>
      <c r="N68" s="3">
        <v>1</v>
      </c>
      <c r="O68" s="3">
        <v>2</v>
      </c>
      <c r="P68" s="3">
        <v>4</v>
      </c>
      <c r="Q68" s="4">
        <f>P68/L68*100</f>
        <v>100</v>
      </c>
      <c r="R68" s="3">
        <v>1</v>
      </c>
      <c r="S68" s="3">
        <v>1</v>
      </c>
      <c r="T68" s="32">
        <f t="shared" si="18"/>
        <v>0.75</v>
      </c>
      <c r="U68" s="32">
        <f t="shared" si="19"/>
        <v>1</v>
      </c>
      <c r="V68" s="3">
        <v>2</v>
      </c>
      <c r="W68" s="3">
        <v>1</v>
      </c>
      <c r="X68" s="3">
        <v>0</v>
      </c>
      <c r="Y68" s="3">
        <v>1</v>
      </c>
      <c r="Z68"/>
      <c r="AA68" s="29"/>
      <c r="AB68" s="29"/>
      <c r="AC68" s="3"/>
      <c r="AD68" s="3"/>
      <c r="AE68" s="3"/>
      <c r="AF68" s="3"/>
      <c r="AG68" s="3"/>
      <c r="AH68" s="3"/>
      <c r="AI68" s="3"/>
      <c r="AJ68" s="3"/>
      <c r="AK68" s="3"/>
      <c r="AL68" s="3"/>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row>
    <row r="69" spans="1:119" s="38" customFormat="1" outlineLevel="1" x14ac:dyDescent="0.3">
      <c r="A69" s="3" t="s">
        <v>67</v>
      </c>
      <c r="B69" s="3" t="s">
        <v>32</v>
      </c>
      <c r="C69" s="3" t="s">
        <v>30</v>
      </c>
      <c r="D69" s="3" t="s">
        <v>26</v>
      </c>
      <c r="E69" s="3" t="s">
        <v>33</v>
      </c>
      <c r="F69" s="3" t="s">
        <v>28</v>
      </c>
      <c r="G69" s="3">
        <v>1</v>
      </c>
      <c r="H69" s="3">
        <v>0</v>
      </c>
      <c r="I69" s="29">
        <f t="shared" si="20"/>
        <v>0</v>
      </c>
      <c r="J69" s="3">
        <v>0</v>
      </c>
      <c r="K69" s="32">
        <f t="shared" si="16"/>
        <v>0</v>
      </c>
      <c r="L69" s="3">
        <f t="shared" si="17"/>
        <v>1</v>
      </c>
      <c r="M69" s="3">
        <v>0</v>
      </c>
      <c r="N69" s="3">
        <v>1</v>
      </c>
      <c r="O69" s="3">
        <v>0</v>
      </c>
      <c r="P69" s="3">
        <v>1</v>
      </c>
      <c r="Q69" s="4">
        <f>P69/L69*100</f>
        <v>100</v>
      </c>
      <c r="R69" s="3">
        <v>0</v>
      </c>
      <c r="S69" s="3">
        <v>0</v>
      </c>
      <c r="T69" s="32">
        <f t="shared" si="18"/>
        <v>0</v>
      </c>
      <c r="U69" s="32">
        <f t="shared" si="19"/>
        <v>0</v>
      </c>
      <c r="V69" s="3">
        <v>0</v>
      </c>
      <c r="W69" s="3">
        <v>0</v>
      </c>
      <c r="X69" s="3">
        <v>0</v>
      </c>
      <c r="Y69" s="3">
        <v>1</v>
      </c>
      <c r="Z69" s="26"/>
      <c r="AA69" s="29"/>
      <c r="AB69" s="29"/>
      <c r="AC69" s="3"/>
      <c r="AD69" s="3"/>
      <c r="AE69" s="3"/>
      <c r="AF69" s="3"/>
      <c r="AG69" s="3"/>
      <c r="AH69" s="3"/>
      <c r="AI69" s="3"/>
      <c r="AJ69" s="3"/>
      <c r="AK69" s="3"/>
      <c r="AL69" s="3"/>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row>
    <row r="70" spans="1:119" s="38" customFormat="1" outlineLevel="1" x14ac:dyDescent="0.3">
      <c r="A70" s="3" t="s">
        <v>68</v>
      </c>
      <c r="B70" s="3" t="s">
        <v>32</v>
      </c>
      <c r="C70" s="3" t="s">
        <v>30</v>
      </c>
      <c r="D70" s="3" t="s">
        <v>26</v>
      </c>
      <c r="E70" s="3" t="s">
        <v>33</v>
      </c>
      <c r="F70" s="3" t="s">
        <v>28</v>
      </c>
      <c r="G70" s="3">
        <v>3</v>
      </c>
      <c r="H70" s="3">
        <v>2</v>
      </c>
      <c r="I70" s="29">
        <f t="shared" si="20"/>
        <v>1</v>
      </c>
      <c r="J70" s="3">
        <v>1</v>
      </c>
      <c r="K70" s="32">
        <f t="shared" si="16"/>
        <v>0.33333333333333331</v>
      </c>
      <c r="L70" s="3">
        <f t="shared" si="17"/>
        <v>2</v>
      </c>
      <c r="M70" s="3">
        <v>1</v>
      </c>
      <c r="N70" s="3">
        <v>1</v>
      </c>
      <c r="O70" s="3">
        <v>0</v>
      </c>
      <c r="P70" s="3">
        <v>2</v>
      </c>
      <c r="Q70" s="4">
        <f>P70/L70*100</f>
        <v>100</v>
      </c>
      <c r="R70" s="3">
        <v>0</v>
      </c>
      <c r="S70" s="3">
        <v>0</v>
      </c>
      <c r="T70" s="32">
        <f t="shared" si="18"/>
        <v>0.5</v>
      </c>
      <c r="U70" s="32">
        <f t="shared" si="19"/>
        <v>0.5</v>
      </c>
      <c r="V70" s="3">
        <v>0</v>
      </c>
      <c r="W70" s="3">
        <v>1</v>
      </c>
      <c r="X70" s="3">
        <v>0</v>
      </c>
      <c r="Y70" s="3">
        <v>0</v>
      </c>
      <c r="Z70" s="26"/>
      <c r="AA70" s="29"/>
      <c r="AB70" s="29"/>
      <c r="AC70" s="3"/>
      <c r="AD70" s="3"/>
      <c r="AE70" s="3"/>
      <c r="AF70" s="3"/>
      <c r="AG70" s="3"/>
      <c r="AH70" s="3"/>
      <c r="AI70" s="3"/>
      <c r="AJ70" s="3"/>
      <c r="AK70" s="3"/>
      <c r="AL70" s="3"/>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row>
    <row r="71" spans="1:119" s="35" customFormat="1" x14ac:dyDescent="0.3">
      <c r="A71" s="35">
        <v>18</v>
      </c>
      <c r="B71" s="35" t="s">
        <v>32</v>
      </c>
      <c r="C71" s="35" t="s">
        <v>25</v>
      </c>
      <c r="D71" s="35" t="s">
        <v>26</v>
      </c>
      <c r="E71" s="35" t="s">
        <v>30</v>
      </c>
      <c r="F71" s="35" t="s">
        <v>28</v>
      </c>
      <c r="G71" s="41">
        <v>26</v>
      </c>
      <c r="H71" s="41">
        <v>16</v>
      </c>
      <c r="I71" s="40">
        <f t="shared" si="20"/>
        <v>0.68376068376068377</v>
      </c>
      <c r="J71" s="41">
        <v>1</v>
      </c>
      <c r="K71" s="37">
        <f t="shared" si="16"/>
        <v>3.8461538461538464E-2</v>
      </c>
      <c r="L71" s="41">
        <f t="shared" si="17"/>
        <v>20</v>
      </c>
      <c r="M71" s="41">
        <v>5</v>
      </c>
      <c r="N71" s="41">
        <v>15</v>
      </c>
      <c r="O71" s="41">
        <v>3</v>
      </c>
      <c r="P71" s="41">
        <f>P72+P73+P74</f>
        <v>6</v>
      </c>
      <c r="Q71" s="36">
        <f>P71/(L72+L73+L74)*100</f>
        <v>75</v>
      </c>
      <c r="R71" s="41">
        <v>10</v>
      </c>
      <c r="S71" s="41">
        <v>5</v>
      </c>
      <c r="T71" s="37">
        <f t="shared" si="18"/>
        <v>0.25</v>
      </c>
      <c r="U71" s="37">
        <f t="shared" si="19"/>
        <v>0.3</v>
      </c>
      <c r="V71" s="41">
        <v>2</v>
      </c>
      <c r="W71" s="41">
        <v>2</v>
      </c>
      <c r="X71" s="41">
        <v>1</v>
      </c>
      <c r="Y71" s="41">
        <v>7</v>
      </c>
      <c r="Z71" s="41">
        <f>H71-'Season Summary_DEF'!H71</f>
        <v>4</v>
      </c>
      <c r="AA71" s="40">
        <f>(H71+W71+Y71+(2*(O71))+(0.5*V71))/((R71-S71)+(2*(N71+X71+J71)))</f>
        <v>0.82051282051282048</v>
      </c>
      <c r="AB71" s="40">
        <f>AA71-$AA$1073</f>
        <v>-0.42639403921220476</v>
      </c>
      <c r="AC71" s="40">
        <f>AA71+'Season Summary_DEF'!AB71</f>
        <v>1.9871794871794872</v>
      </c>
      <c r="AD71" s="40">
        <f>AC71-$AC$1073</f>
        <v>-0.59300254536128261</v>
      </c>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row>
    <row r="72" spans="1:119" s="35" customFormat="1" outlineLevel="1" x14ac:dyDescent="0.3">
      <c r="A72" s="3" t="s">
        <v>66</v>
      </c>
      <c r="B72" s="3" t="s">
        <v>32</v>
      </c>
      <c r="C72" s="3" t="s">
        <v>25</v>
      </c>
      <c r="D72" s="3" t="s">
        <v>26</v>
      </c>
      <c r="E72" s="3" t="s">
        <v>30</v>
      </c>
      <c r="F72" s="3" t="s">
        <v>28</v>
      </c>
      <c r="G72" s="3">
        <v>7</v>
      </c>
      <c r="H72" s="3">
        <v>5</v>
      </c>
      <c r="I72" s="29">
        <f t="shared" si="20"/>
        <v>0.7142857142857143</v>
      </c>
      <c r="J72" s="3">
        <v>1</v>
      </c>
      <c r="K72" s="32">
        <f t="shared" si="16"/>
        <v>0.14285714285714285</v>
      </c>
      <c r="L72" s="3">
        <f t="shared" si="17"/>
        <v>6</v>
      </c>
      <c r="M72" s="3">
        <v>2</v>
      </c>
      <c r="N72" s="3">
        <v>4</v>
      </c>
      <c r="O72" s="3">
        <v>1</v>
      </c>
      <c r="P72" s="3">
        <v>4</v>
      </c>
      <c r="Q72" s="4">
        <f>P72/L72*100</f>
        <v>66.666666666666657</v>
      </c>
      <c r="R72" s="3">
        <v>0</v>
      </c>
      <c r="S72" s="3">
        <v>0</v>
      </c>
      <c r="T72" s="32">
        <f t="shared" si="18"/>
        <v>0.33333333333333331</v>
      </c>
      <c r="U72" s="32">
        <f t="shared" si="19"/>
        <v>0.41666666666666669</v>
      </c>
      <c r="V72" s="3">
        <v>1</v>
      </c>
      <c r="W72" s="3">
        <v>0</v>
      </c>
      <c r="X72" s="3">
        <v>1</v>
      </c>
      <c r="Y72" s="3">
        <v>0</v>
      </c>
      <c r="Z72"/>
      <c r="AA72" s="29"/>
      <c r="AB72" s="29"/>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row>
    <row r="73" spans="1:119" s="35" customFormat="1" outlineLevel="1" x14ac:dyDescent="0.3">
      <c r="A73" s="3" t="s">
        <v>67</v>
      </c>
      <c r="B73" s="3" t="s">
        <v>32</v>
      </c>
      <c r="C73" s="3" t="s">
        <v>25</v>
      </c>
      <c r="D73" s="3" t="s">
        <v>26</v>
      </c>
      <c r="E73" s="3" t="s">
        <v>30</v>
      </c>
      <c r="F73" s="3" t="s">
        <v>28</v>
      </c>
      <c r="G73" s="3">
        <v>2</v>
      </c>
      <c r="H73" s="3">
        <v>0</v>
      </c>
      <c r="I73" s="29"/>
      <c r="J73" s="3">
        <v>0</v>
      </c>
      <c r="K73" s="32">
        <f t="shared" si="16"/>
        <v>0</v>
      </c>
      <c r="L73" s="3">
        <v>0</v>
      </c>
      <c r="M73" s="3">
        <v>0</v>
      </c>
      <c r="N73" s="3">
        <v>2</v>
      </c>
      <c r="O73" s="3">
        <v>0</v>
      </c>
      <c r="P73" s="3">
        <v>1</v>
      </c>
      <c r="Q73" s="4" t="e">
        <f>P73/L73*100</f>
        <v>#DIV/0!</v>
      </c>
      <c r="R73" s="3">
        <v>0</v>
      </c>
      <c r="S73" s="3">
        <v>0</v>
      </c>
      <c r="T73" s="32">
        <f t="shared" si="18"/>
        <v>0</v>
      </c>
      <c r="U73" s="32" t="e">
        <f t="shared" si="19"/>
        <v>#DIV/0!</v>
      </c>
      <c r="V73" s="3">
        <v>1</v>
      </c>
      <c r="W73" s="3">
        <v>0</v>
      </c>
      <c r="X73" s="3">
        <v>0</v>
      </c>
      <c r="Y73" s="3">
        <v>1</v>
      </c>
      <c r="Z73" s="26"/>
      <c r="AA73" s="29"/>
      <c r="AB73" s="29"/>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row>
    <row r="74" spans="1:119" s="35" customFormat="1" outlineLevel="1" x14ac:dyDescent="0.3">
      <c r="A74" s="3" t="s">
        <v>68</v>
      </c>
      <c r="B74" s="3" t="s">
        <v>32</v>
      </c>
      <c r="C74" s="3" t="s">
        <v>25</v>
      </c>
      <c r="D74" s="3" t="s">
        <v>26</v>
      </c>
      <c r="E74" s="3" t="s">
        <v>30</v>
      </c>
      <c r="F74" s="3" t="s">
        <v>28</v>
      </c>
      <c r="G74" s="3">
        <v>3</v>
      </c>
      <c r="H74" s="3">
        <v>3</v>
      </c>
      <c r="I74" s="29">
        <f>H74/((L74-W74)+J74+(0.44*R74))</f>
        <v>1.0416666666666667</v>
      </c>
      <c r="J74" s="3">
        <v>0</v>
      </c>
      <c r="K74" s="32">
        <f t="shared" si="16"/>
        <v>0</v>
      </c>
      <c r="L74" s="3">
        <f>M74+N74</f>
        <v>2</v>
      </c>
      <c r="M74" s="3">
        <v>1</v>
      </c>
      <c r="N74" s="3">
        <v>1</v>
      </c>
      <c r="O74" s="3">
        <v>0</v>
      </c>
      <c r="P74" s="3">
        <v>1</v>
      </c>
      <c r="Q74" s="4">
        <f>P74/L74*100</f>
        <v>50</v>
      </c>
      <c r="R74" s="3">
        <v>2</v>
      </c>
      <c r="S74" s="3">
        <v>1</v>
      </c>
      <c r="T74" s="32">
        <f t="shared" si="18"/>
        <v>0.5</v>
      </c>
      <c r="U74" s="32">
        <f t="shared" si="19"/>
        <v>0.5</v>
      </c>
      <c r="V74" s="3">
        <v>0</v>
      </c>
      <c r="W74" s="3">
        <v>0</v>
      </c>
      <c r="X74" s="3">
        <v>0</v>
      </c>
      <c r="Y74" s="3">
        <v>1</v>
      </c>
      <c r="Z74" s="26"/>
      <c r="AA74" s="29"/>
      <c r="AB74" s="29"/>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row>
    <row r="75" spans="1:119" s="35" customFormat="1" x14ac:dyDescent="0.3">
      <c r="A75" s="35">
        <v>19</v>
      </c>
      <c r="B75" s="35" t="s">
        <v>29</v>
      </c>
      <c r="C75" s="35" t="s">
        <v>25</v>
      </c>
      <c r="D75" s="35" t="s">
        <v>26</v>
      </c>
      <c r="E75" s="35" t="s">
        <v>33</v>
      </c>
      <c r="F75" s="35" t="s">
        <v>28</v>
      </c>
      <c r="G75" s="41">
        <v>17</v>
      </c>
      <c r="H75" s="41">
        <v>23</v>
      </c>
      <c r="I75" s="40">
        <f>H75/((L75-W75)+J75+(0.44*R75))</f>
        <v>1.4705882352941175</v>
      </c>
      <c r="J75" s="41">
        <v>3</v>
      </c>
      <c r="K75" s="37">
        <f t="shared" si="16"/>
        <v>0.17647058823529413</v>
      </c>
      <c r="L75" s="41">
        <f>M75+N75</f>
        <v>12</v>
      </c>
      <c r="M75" s="41">
        <v>7</v>
      </c>
      <c r="N75" s="41">
        <v>5</v>
      </c>
      <c r="O75" s="41">
        <v>2</v>
      </c>
      <c r="P75" s="41">
        <f>P76+P77+P78</f>
        <v>2</v>
      </c>
      <c r="Q75" s="36">
        <f>P75/(L76+L77+L78)*100</f>
        <v>100</v>
      </c>
      <c r="R75" s="41">
        <v>6</v>
      </c>
      <c r="S75" s="41">
        <v>6</v>
      </c>
      <c r="T75" s="37">
        <f t="shared" si="18"/>
        <v>0.58333333333333337</v>
      </c>
      <c r="U75" s="37">
        <f t="shared" si="19"/>
        <v>0.625</v>
      </c>
      <c r="V75" s="41">
        <v>1</v>
      </c>
      <c r="W75" s="41">
        <v>2</v>
      </c>
      <c r="X75" s="41">
        <v>0</v>
      </c>
      <c r="Y75" s="41">
        <v>4</v>
      </c>
      <c r="Z75" s="41">
        <f>H75-'Season Summary_DEF'!H75</f>
        <v>14</v>
      </c>
      <c r="AA75" s="40">
        <f>(H75+W75+Y75+(2*(O75))+(0.5*V75))/((R75-S75)+(2*(N75+X75+J75)))</f>
        <v>2.09375</v>
      </c>
      <c r="AB75" s="40">
        <f>AA75-$AA$1073</f>
        <v>0.84684314027497476</v>
      </c>
      <c r="AC75" s="40">
        <f>AA75+'Season Summary_DEF'!AB75</f>
        <v>3.5664772727272727</v>
      </c>
      <c r="AD75" s="40">
        <f>AC75-$AC$1073</f>
        <v>0.98629524018650283</v>
      </c>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row>
    <row r="76" spans="1:119" s="35" customFormat="1" outlineLevel="1" x14ac:dyDescent="0.3">
      <c r="A76" s="3" t="s">
        <v>66</v>
      </c>
      <c r="B76" s="3" t="s">
        <v>29</v>
      </c>
      <c r="C76" s="3" t="s">
        <v>25</v>
      </c>
      <c r="D76" s="3" t="s">
        <v>26</v>
      </c>
      <c r="E76" s="3" t="s">
        <v>33</v>
      </c>
      <c r="F76" s="3" t="s">
        <v>28</v>
      </c>
      <c r="G76" s="3">
        <v>2</v>
      </c>
      <c r="H76" s="3">
        <v>2</v>
      </c>
      <c r="I76" s="29">
        <f t="shared" ref="I76:I78" si="21">H76/((L76-W76)+J76+(0.44*R76))</f>
        <v>1</v>
      </c>
      <c r="J76" s="3">
        <v>1</v>
      </c>
      <c r="K76" s="32">
        <f t="shared" si="16"/>
        <v>0.5</v>
      </c>
      <c r="L76" s="3">
        <f t="shared" ref="L76:L78" si="22">M76+N76</f>
        <v>1</v>
      </c>
      <c r="M76" s="3">
        <v>1</v>
      </c>
      <c r="N76" s="3">
        <v>0</v>
      </c>
      <c r="O76" s="3">
        <v>1</v>
      </c>
      <c r="P76" s="3">
        <v>1</v>
      </c>
      <c r="Q76" s="4">
        <f t="shared" ref="Q76:Q78" si="23">P76/L76*100</f>
        <v>100</v>
      </c>
      <c r="R76" s="3">
        <v>0</v>
      </c>
      <c r="S76" s="3">
        <v>0</v>
      </c>
      <c r="T76" s="32">
        <f t="shared" si="18"/>
        <v>1</v>
      </c>
      <c r="U76" s="32">
        <f t="shared" si="19"/>
        <v>1</v>
      </c>
      <c r="V76" s="3">
        <v>0</v>
      </c>
      <c r="W76" s="3">
        <v>0</v>
      </c>
      <c r="X76" s="3">
        <v>0</v>
      </c>
      <c r="Y76" s="3">
        <v>1</v>
      </c>
      <c r="Z76"/>
      <c r="AA76" s="29"/>
      <c r="AB76" s="29"/>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row>
    <row r="77" spans="1:119" s="35" customFormat="1" outlineLevel="1" x14ac:dyDescent="0.3">
      <c r="A77" s="3" t="s">
        <v>67</v>
      </c>
      <c r="B77" s="3" t="s">
        <v>29</v>
      </c>
      <c r="C77" s="3" t="s">
        <v>25</v>
      </c>
      <c r="D77" s="3" t="s">
        <v>26</v>
      </c>
      <c r="E77" s="3" t="s">
        <v>33</v>
      </c>
      <c r="F77" s="3" t="s">
        <v>28</v>
      </c>
      <c r="G77" s="3">
        <v>0</v>
      </c>
      <c r="H77" s="3">
        <v>0</v>
      </c>
      <c r="I77" s="29"/>
      <c r="J77" s="3">
        <v>0</v>
      </c>
      <c r="K77" s="32"/>
      <c r="L77" s="3">
        <v>0</v>
      </c>
      <c r="M77" s="3">
        <v>0</v>
      </c>
      <c r="N77" s="3">
        <v>0</v>
      </c>
      <c r="O77" s="3">
        <v>0</v>
      </c>
      <c r="P77" s="3">
        <v>0</v>
      </c>
      <c r="Q77" s="4" t="e">
        <f t="shared" si="23"/>
        <v>#DIV/0!</v>
      </c>
      <c r="R77" s="3">
        <v>0</v>
      </c>
      <c r="S77" s="3">
        <v>0</v>
      </c>
      <c r="T77" s="32" t="e">
        <f t="shared" si="18"/>
        <v>#DIV/0!</v>
      </c>
      <c r="U77" s="32" t="e">
        <f t="shared" si="19"/>
        <v>#DIV/0!</v>
      </c>
      <c r="V77" s="3">
        <v>0</v>
      </c>
      <c r="W77" s="3">
        <v>0</v>
      </c>
      <c r="X77" s="3">
        <v>0</v>
      </c>
      <c r="Y77" s="3">
        <v>0</v>
      </c>
      <c r="Z77" s="26"/>
      <c r="AA77" s="29"/>
      <c r="AB77" s="29"/>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row>
    <row r="78" spans="1:119" s="35" customFormat="1" outlineLevel="1" x14ac:dyDescent="0.3">
      <c r="A78" s="3" t="s">
        <v>68</v>
      </c>
      <c r="B78" s="3" t="s">
        <v>29</v>
      </c>
      <c r="C78" s="3" t="s">
        <v>25</v>
      </c>
      <c r="D78" s="3" t="s">
        <v>26</v>
      </c>
      <c r="E78" s="3" t="s">
        <v>33</v>
      </c>
      <c r="F78" s="3" t="s">
        <v>28</v>
      </c>
      <c r="G78" s="3">
        <v>1</v>
      </c>
      <c r="H78" s="3">
        <v>2</v>
      </c>
      <c r="I78" s="29">
        <f t="shared" si="21"/>
        <v>2</v>
      </c>
      <c r="J78" s="3">
        <v>0</v>
      </c>
      <c r="K78" s="32">
        <f t="shared" si="16"/>
        <v>0</v>
      </c>
      <c r="L78" s="3">
        <f t="shared" ref="L78" si="24">M78+N78</f>
        <v>1</v>
      </c>
      <c r="M78" s="3">
        <v>1</v>
      </c>
      <c r="N78" s="3">
        <v>0</v>
      </c>
      <c r="O78" s="3">
        <v>0</v>
      </c>
      <c r="P78" s="3">
        <v>1</v>
      </c>
      <c r="Q78" s="4">
        <f t="shared" si="23"/>
        <v>100</v>
      </c>
      <c r="R78" s="3">
        <v>0</v>
      </c>
      <c r="S78" s="3">
        <v>0</v>
      </c>
      <c r="T78" s="32">
        <f t="shared" si="18"/>
        <v>1</v>
      </c>
      <c r="U78" s="32">
        <f t="shared" si="19"/>
        <v>1</v>
      </c>
      <c r="V78" s="3">
        <v>0</v>
      </c>
      <c r="W78" s="3">
        <v>0</v>
      </c>
      <c r="X78" s="3">
        <v>0</v>
      </c>
      <c r="Y78" s="3">
        <v>0</v>
      </c>
      <c r="Z78" s="26"/>
      <c r="AA78" s="29"/>
      <c r="AB78" s="29"/>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row>
    <row r="79" spans="1:119" s="35" customFormat="1" x14ac:dyDescent="0.3">
      <c r="A79" s="35">
        <v>20</v>
      </c>
      <c r="B79" s="35" t="s">
        <v>31</v>
      </c>
      <c r="C79" s="35" t="s">
        <v>25</v>
      </c>
      <c r="D79" s="35" t="s">
        <v>26</v>
      </c>
      <c r="E79" s="35" t="s">
        <v>27</v>
      </c>
      <c r="F79" s="35" t="s">
        <v>28</v>
      </c>
      <c r="G79" s="41">
        <v>5</v>
      </c>
      <c r="H79" s="41">
        <v>4</v>
      </c>
      <c r="I79" s="40">
        <f>H79/((L79-W79)+J79+(0.44*R79))</f>
        <v>1</v>
      </c>
      <c r="J79" s="41">
        <v>2</v>
      </c>
      <c r="K79" s="37">
        <f>J79/G79</f>
        <v>0.4</v>
      </c>
      <c r="L79" s="41">
        <f>M79+N79</f>
        <v>2</v>
      </c>
      <c r="M79" s="41">
        <v>1</v>
      </c>
      <c r="N79" s="41">
        <v>1</v>
      </c>
      <c r="O79" s="41">
        <v>0</v>
      </c>
      <c r="P79" s="41">
        <f>P80+P81+P82</f>
        <v>0</v>
      </c>
      <c r="Q79" s="36" t="e">
        <f>P79/(L80+L81+L82)*100</f>
        <v>#DIV/0!</v>
      </c>
      <c r="R79" s="41">
        <v>0</v>
      </c>
      <c r="S79" s="41">
        <v>0</v>
      </c>
      <c r="T79" s="37">
        <f>M79/(M79+N79)</f>
        <v>0.5</v>
      </c>
      <c r="U79" s="37">
        <f>((0.5*V79)+M79)/L79</f>
        <v>0.5</v>
      </c>
      <c r="V79" s="41">
        <v>0</v>
      </c>
      <c r="W79" s="41">
        <v>0</v>
      </c>
      <c r="X79" s="41">
        <v>1</v>
      </c>
      <c r="Y79" s="41">
        <v>1</v>
      </c>
      <c r="Z79" s="41">
        <f>H79-'Season Summary_DEF'!H79</f>
        <v>0</v>
      </c>
      <c r="AA79" s="40">
        <f>(H79+W79+Y79+(2*(O79))+(0.5*V79))/((R79-S79)+(2*(N79+X79+J79)))</f>
        <v>0.625</v>
      </c>
      <c r="AB79" s="40">
        <f>AA79-$AA$1073</f>
        <v>-0.62190685972502524</v>
      </c>
      <c r="AC79" s="40">
        <f>AA79+'Season Summary_DEF'!AB79</f>
        <v>1.8125</v>
      </c>
      <c r="AD79" s="40">
        <f>AC79-$AC$1073</f>
        <v>-0.76768203254076983</v>
      </c>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row>
    <row r="80" spans="1:119" s="35" customFormat="1" outlineLevel="1" x14ac:dyDescent="0.3">
      <c r="A80" s="3" t="s">
        <v>66</v>
      </c>
      <c r="B80" s="3" t="s">
        <v>31</v>
      </c>
      <c r="C80" s="3" t="s">
        <v>25</v>
      </c>
      <c r="D80" s="3" t="s">
        <v>26</v>
      </c>
      <c r="E80" s="3" t="s">
        <v>27</v>
      </c>
      <c r="F80" s="3" t="s">
        <v>28</v>
      </c>
      <c r="G80" s="25"/>
      <c r="H80" s="25"/>
      <c r="I80" s="29"/>
      <c r="J80" s="25"/>
      <c r="K80" s="3"/>
      <c r="L80" s="25"/>
      <c r="M80" s="25"/>
      <c r="N80" s="25"/>
      <c r="O80" s="25"/>
      <c r="P80" s="25"/>
      <c r="Q80" s="25"/>
      <c r="R80" s="25"/>
      <c r="S80" s="25"/>
      <c r="T80" s="3"/>
      <c r="U80" s="3"/>
      <c r="V80" s="25"/>
      <c r="W80" s="25"/>
      <c r="X80" s="25"/>
      <c r="Y80" s="25"/>
      <c r="Z80"/>
      <c r="AA80" s="29"/>
      <c r="AB80" s="29"/>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row>
    <row r="81" spans="1:119" s="35" customFormat="1" outlineLevel="1" x14ac:dyDescent="0.3">
      <c r="A81" s="3" t="s">
        <v>67</v>
      </c>
      <c r="B81" s="3" t="s">
        <v>31</v>
      </c>
      <c r="C81" s="3" t="s">
        <v>25</v>
      </c>
      <c r="D81" s="3" t="s">
        <v>26</v>
      </c>
      <c r="E81" s="3" t="s">
        <v>27</v>
      </c>
      <c r="F81" s="3" t="s">
        <v>28</v>
      </c>
      <c r="G81" s="25">
        <v>1</v>
      </c>
      <c r="H81" s="25">
        <v>2</v>
      </c>
      <c r="I81" s="29">
        <f>H81/((L81-W81)+J81+(0.44*R81))</f>
        <v>2.2727272727272729</v>
      </c>
      <c r="J81" s="25"/>
      <c r="K81" s="3"/>
      <c r="L81" s="25"/>
      <c r="M81" s="25"/>
      <c r="N81" s="25"/>
      <c r="O81" s="25"/>
      <c r="P81" s="25"/>
      <c r="Q81" s="25"/>
      <c r="R81" s="25">
        <v>2</v>
      </c>
      <c r="S81" s="25">
        <v>2</v>
      </c>
      <c r="T81" s="3"/>
      <c r="U81" s="3"/>
      <c r="V81" s="25"/>
      <c r="W81" s="25"/>
      <c r="X81" s="25"/>
      <c r="Y81" s="25">
        <v>1</v>
      </c>
      <c r="Z81" s="26"/>
      <c r="AA81" s="29"/>
      <c r="AB81" s="29"/>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row>
    <row r="82" spans="1:119" s="35" customFormat="1" outlineLevel="1" x14ac:dyDescent="0.3">
      <c r="A82" s="3" t="s">
        <v>68</v>
      </c>
      <c r="B82" s="3" t="s">
        <v>31</v>
      </c>
      <c r="C82" s="3" t="s">
        <v>25</v>
      </c>
      <c r="D82" s="3" t="s">
        <v>26</v>
      </c>
      <c r="E82" s="3" t="s">
        <v>27</v>
      </c>
      <c r="F82" s="3" t="s">
        <v>28</v>
      </c>
      <c r="G82" s="25">
        <v>1</v>
      </c>
      <c r="H82" s="25"/>
      <c r="I82" s="29"/>
      <c r="J82" s="25"/>
      <c r="K82" s="3"/>
      <c r="L82" s="25"/>
      <c r="M82" s="25"/>
      <c r="N82" s="25">
        <v>1</v>
      </c>
      <c r="O82" s="25"/>
      <c r="P82" s="25"/>
      <c r="Q82" s="25"/>
      <c r="R82" s="25"/>
      <c r="S82" s="25"/>
      <c r="T82" s="3"/>
      <c r="U82" s="3"/>
      <c r="V82" s="25"/>
      <c r="W82" s="25"/>
      <c r="X82" s="25"/>
      <c r="Y82" s="25"/>
      <c r="Z82" s="26"/>
      <c r="AA82" s="29"/>
      <c r="AB82" s="29"/>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row>
    <row r="83" spans="1:119" s="35" customFormat="1" x14ac:dyDescent="0.3">
      <c r="A83" s="35">
        <v>21</v>
      </c>
      <c r="B83" s="35" t="s">
        <v>29</v>
      </c>
      <c r="C83" s="35" t="s">
        <v>25</v>
      </c>
      <c r="D83" s="35" t="s">
        <v>26</v>
      </c>
      <c r="E83" s="35" t="s">
        <v>27</v>
      </c>
      <c r="F83" s="35" t="s">
        <v>34</v>
      </c>
      <c r="G83" s="41">
        <v>11</v>
      </c>
      <c r="H83" s="41">
        <v>12</v>
      </c>
      <c r="I83" s="40">
        <f>H83/((L83-W83)+J83+(0.44*R83))</f>
        <v>1.4423076923076923</v>
      </c>
      <c r="J83" s="41">
        <v>1</v>
      </c>
      <c r="K83" s="37">
        <f t="shared" ref="K83:K96" si="25">J83/G83</f>
        <v>9.0909090909090912E-2</v>
      </c>
      <c r="L83" s="41">
        <f t="shared" ref="L83:L96" si="26">M83+N83</f>
        <v>10</v>
      </c>
      <c r="M83" s="41">
        <v>5</v>
      </c>
      <c r="N83" s="41">
        <v>5</v>
      </c>
      <c r="O83" s="41">
        <v>5</v>
      </c>
      <c r="P83" s="41">
        <f>P84+P85+P86</f>
        <v>4</v>
      </c>
      <c r="Q83" s="36">
        <f>P83/(L84+L85+L86)*100</f>
        <v>100</v>
      </c>
      <c r="R83" s="41">
        <v>3</v>
      </c>
      <c r="S83" s="41">
        <v>2</v>
      </c>
      <c r="T83" s="37">
        <f t="shared" ref="T83:T96" si="27">M83/(M83+N83)</f>
        <v>0.5</v>
      </c>
      <c r="U83" s="37">
        <f t="shared" ref="U83:U96" si="28">((0.5*V83)+M83)/L83</f>
        <v>0.55000000000000004</v>
      </c>
      <c r="V83" s="41">
        <v>1</v>
      </c>
      <c r="W83" s="41">
        <v>4</v>
      </c>
      <c r="X83" s="41">
        <v>0</v>
      </c>
      <c r="Y83" s="41">
        <v>3</v>
      </c>
      <c r="Z83" s="41">
        <f>H83-'Season Summary_DEF'!H83</f>
        <v>3</v>
      </c>
      <c r="AA83" s="40">
        <f>(H83+W83+Y83+(2*(O83))+(0.5*V83))/((R83-S83)+(2*(N83+X83+J83)))</f>
        <v>2.2692307692307692</v>
      </c>
      <c r="AB83" s="40">
        <f>AA83-$AA$1073</f>
        <v>1.0223239095057439</v>
      </c>
      <c r="AC83" s="40">
        <f>AA83+'Season Summary_DEF'!AB83</f>
        <v>2.8692307692307693</v>
      </c>
      <c r="AD83" s="40">
        <f>AC83-$AC$1073</f>
        <v>0.28904873668999942</v>
      </c>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row>
    <row r="84" spans="1:119" s="35" customFormat="1" outlineLevel="1" x14ac:dyDescent="0.3">
      <c r="A84" s="3" t="s">
        <v>66</v>
      </c>
      <c r="B84" s="3" t="s">
        <v>29</v>
      </c>
      <c r="C84" s="3" t="s">
        <v>25</v>
      </c>
      <c r="D84" s="3" t="s">
        <v>26</v>
      </c>
      <c r="E84" s="3" t="s">
        <v>27</v>
      </c>
      <c r="F84" s="3" t="s">
        <v>34</v>
      </c>
      <c r="G84" s="3">
        <v>0</v>
      </c>
      <c r="H84" s="3">
        <v>0</v>
      </c>
      <c r="I84" s="29"/>
      <c r="J84" s="3">
        <v>0</v>
      </c>
      <c r="K84" s="32" t="e">
        <f t="shared" si="25"/>
        <v>#DIV/0!</v>
      </c>
      <c r="L84" s="3">
        <f t="shared" si="26"/>
        <v>0</v>
      </c>
      <c r="M84" s="3">
        <v>0</v>
      </c>
      <c r="N84" s="3">
        <v>0</v>
      </c>
      <c r="O84" s="3">
        <v>0</v>
      </c>
      <c r="P84" s="3">
        <v>0</v>
      </c>
      <c r="Q84" s="4" t="e">
        <f>P84/L84*100</f>
        <v>#DIV/0!</v>
      </c>
      <c r="R84" s="3">
        <v>0</v>
      </c>
      <c r="S84" s="3">
        <v>0</v>
      </c>
      <c r="T84" s="32" t="e">
        <f t="shared" si="27"/>
        <v>#DIV/0!</v>
      </c>
      <c r="U84" s="32" t="e">
        <f t="shared" si="28"/>
        <v>#DIV/0!</v>
      </c>
      <c r="V84" s="3">
        <v>0</v>
      </c>
      <c r="W84" s="3">
        <v>0</v>
      </c>
      <c r="X84" s="3">
        <v>0</v>
      </c>
      <c r="Y84" s="3">
        <v>0</v>
      </c>
      <c r="Z84"/>
      <c r="AA84" s="29"/>
      <c r="AB84" s="29"/>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row>
    <row r="85" spans="1:119" s="35" customFormat="1" outlineLevel="1" x14ac:dyDescent="0.3">
      <c r="A85" s="3" t="s">
        <v>67</v>
      </c>
      <c r="B85" s="3" t="s">
        <v>29</v>
      </c>
      <c r="C85" s="3" t="s">
        <v>25</v>
      </c>
      <c r="D85" s="3" t="s">
        <v>26</v>
      </c>
      <c r="E85" s="3" t="s">
        <v>27</v>
      </c>
      <c r="F85" s="3" t="s">
        <v>34</v>
      </c>
      <c r="G85" s="3">
        <v>3</v>
      </c>
      <c r="H85" s="3">
        <v>5</v>
      </c>
      <c r="I85" s="29">
        <f>H85/((L85-W85)+J85+(0.44*R85))</f>
        <v>1.6666666666666667</v>
      </c>
      <c r="J85" s="3">
        <v>0</v>
      </c>
      <c r="K85" s="32">
        <f t="shared" si="25"/>
        <v>0</v>
      </c>
      <c r="L85" s="3">
        <f t="shared" si="26"/>
        <v>3</v>
      </c>
      <c r="M85" s="3">
        <v>2</v>
      </c>
      <c r="N85" s="3">
        <v>1</v>
      </c>
      <c r="O85" s="3">
        <v>2</v>
      </c>
      <c r="P85" s="3">
        <v>3</v>
      </c>
      <c r="Q85" s="4">
        <f>P85/L85*100</f>
        <v>100</v>
      </c>
      <c r="R85" s="3">
        <v>0</v>
      </c>
      <c r="S85" s="3">
        <v>0</v>
      </c>
      <c r="T85" s="32">
        <f t="shared" si="27"/>
        <v>0.66666666666666663</v>
      </c>
      <c r="U85" s="32">
        <f t="shared" si="28"/>
        <v>0.83333333333333337</v>
      </c>
      <c r="V85" s="3">
        <v>1</v>
      </c>
      <c r="W85" s="3">
        <v>0</v>
      </c>
      <c r="X85" s="3">
        <v>0</v>
      </c>
      <c r="Y85" s="3">
        <v>0</v>
      </c>
      <c r="Z85" s="26"/>
      <c r="AA85" s="29"/>
      <c r="AB85" s="29"/>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row>
    <row r="86" spans="1:119" s="35" customFormat="1" outlineLevel="1" x14ac:dyDescent="0.3">
      <c r="A86" s="3" t="s">
        <v>68</v>
      </c>
      <c r="B86" s="3" t="s">
        <v>29</v>
      </c>
      <c r="C86" s="3" t="s">
        <v>25</v>
      </c>
      <c r="D86" s="3" t="s">
        <v>26</v>
      </c>
      <c r="E86" s="3" t="s">
        <v>27</v>
      </c>
      <c r="F86" s="3" t="s">
        <v>34</v>
      </c>
      <c r="G86" s="3">
        <v>1</v>
      </c>
      <c r="H86" s="3">
        <v>2</v>
      </c>
      <c r="I86" s="29">
        <f>H86/((L86-W86)+J86+(0.44*R86))</f>
        <v>1.3888888888888888</v>
      </c>
      <c r="J86" s="3">
        <v>0</v>
      </c>
      <c r="K86" s="32">
        <f t="shared" si="25"/>
        <v>0</v>
      </c>
      <c r="L86" s="3">
        <f t="shared" si="26"/>
        <v>1</v>
      </c>
      <c r="M86" s="3">
        <v>1</v>
      </c>
      <c r="N86" s="3">
        <v>0</v>
      </c>
      <c r="O86" s="3">
        <v>1</v>
      </c>
      <c r="P86" s="3">
        <v>1</v>
      </c>
      <c r="Q86" s="4">
        <f>P86/L86*100</f>
        <v>100</v>
      </c>
      <c r="R86" s="3">
        <v>1</v>
      </c>
      <c r="S86" s="3">
        <v>0</v>
      </c>
      <c r="T86" s="32">
        <f t="shared" si="27"/>
        <v>1</v>
      </c>
      <c r="U86" s="32">
        <f t="shared" si="28"/>
        <v>1</v>
      </c>
      <c r="V86" s="3">
        <v>0</v>
      </c>
      <c r="W86" s="3">
        <v>0</v>
      </c>
      <c r="X86" s="3">
        <v>0</v>
      </c>
      <c r="Y86" s="3">
        <v>1</v>
      </c>
      <c r="Z86" s="26"/>
      <c r="AA86" s="29"/>
      <c r="AB86" s="29"/>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row>
    <row r="87" spans="1:119" s="35" customFormat="1" x14ac:dyDescent="0.3">
      <c r="A87" s="35">
        <v>22</v>
      </c>
      <c r="B87" s="35" t="s">
        <v>24</v>
      </c>
      <c r="C87" s="35" t="s">
        <v>25</v>
      </c>
      <c r="D87" s="35" t="s">
        <v>26</v>
      </c>
      <c r="E87" s="35" t="s">
        <v>30</v>
      </c>
      <c r="F87" s="35" t="s">
        <v>29</v>
      </c>
      <c r="G87" s="41">
        <v>10</v>
      </c>
      <c r="H87" s="41">
        <v>10</v>
      </c>
      <c r="I87" s="40">
        <f>H87/((L87-W87)+J87+(0.44*R87))</f>
        <v>1</v>
      </c>
      <c r="J87" s="41">
        <v>4</v>
      </c>
      <c r="K87" s="37">
        <f t="shared" si="25"/>
        <v>0.4</v>
      </c>
      <c r="L87" s="41">
        <f t="shared" si="26"/>
        <v>6</v>
      </c>
      <c r="M87" s="41">
        <v>4</v>
      </c>
      <c r="N87" s="41">
        <v>2</v>
      </c>
      <c r="O87" s="41">
        <v>3</v>
      </c>
      <c r="P87" s="41">
        <f>P88+P89+P90</f>
        <v>3</v>
      </c>
      <c r="Q87" s="36">
        <f>P87/(L88+L89+L90)*100</f>
        <v>75</v>
      </c>
      <c r="R87" s="41">
        <v>0</v>
      </c>
      <c r="S87" s="41">
        <v>0</v>
      </c>
      <c r="T87" s="37">
        <f t="shared" si="27"/>
        <v>0.66666666666666663</v>
      </c>
      <c r="U87" s="37">
        <f t="shared" si="28"/>
        <v>0.75</v>
      </c>
      <c r="V87" s="41">
        <v>1</v>
      </c>
      <c r="W87" s="41">
        <v>0</v>
      </c>
      <c r="X87" s="41">
        <v>1</v>
      </c>
      <c r="Y87" s="41">
        <v>1</v>
      </c>
      <c r="Z87" s="41">
        <f>H87-'Season Summary_DEF'!H87</f>
        <v>4</v>
      </c>
      <c r="AA87" s="40">
        <f>(H87+W87+Y87+(2*(O87))+(0.5*V87))/((R87-S87)+(2*(N87+X87+J87)))</f>
        <v>1.25</v>
      </c>
      <c r="AB87" s="40">
        <f>AA87-$AA$1073</f>
        <v>3.0931402749747594E-3</v>
      </c>
      <c r="AC87" s="40">
        <f>AA87+'Season Summary_DEF'!AB87</f>
        <v>2.4444444444444446</v>
      </c>
      <c r="AD87" s="40">
        <f>AC87-$AC$1073</f>
        <v>-0.13573758809632519</v>
      </c>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row>
    <row r="88" spans="1:119" s="38" customFormat="1" outlineLevel="1" x14ac:dyDescent="0.3">
      <c r="A88" s="3" t="s">
        <v>66</v>
      </c>
      <c r="B88" s="3" t="s">
        <v>24</v>
      </c>
      <c r="C88" s="3" t="s">
        <v>25</v>
      </c>
      <c r="D88" s="3" t="s">
        <v>26</v>
      </c>
      <c r="E88" s="3" t="s">
        <v>30</v>
      </c>
      <c r="F88" s="3" t="s">
        <v>29</v>
      </c>
      <c r="G88" s="3">
        <v>4</v>
      </c>
      <c r="H88" s="3">
        <v>5</v>
      </c>
      <c r="I88" s="29">
        <f>H88/((L88-W88)+J88+(0.44*R88))</f>
        <v>1.25</v>
      </c>
      <c r="J88" s="3">
        <v>2</v>
      </c>
      <c r="K88" s="32">
        <f t="shared" si="25"/>
        <v>0.5</v>
      </c>
      <c r="L88" s="3">
        <f t="shared" si="26"/>
        <v>2</v>
      </c>
      <c r="M88" s="3">
        <v>2</v>
      </c>
      <c r="N88" s="3">
        <v>0</v>
      </c>
      <c r="O88" s="3">
        <v>1</v>
      </c>
      <c r="P88" s="3">
        <v>2</v>
      </c>
      <c r="Q88" s="4">
        <f>P88/L88*100</f>
        <v>100</v>
      </c>
      <c r="R88" s="3">
        <v>0</v>
      </c>
      <c r="S88" s="3">
        <v>0</v>
      </c>
      <c r="T88" s="32">
        <f t="shared" si="27"/>
        <v>1</v>
      </c>
      <c r="U88" s="32">
        <f t="shared" si="28"/>
        <v>1.25</v>
      </c>
      <c r="V88" s="3">
        <v>1</v>
      </c>
      <c r="W88" s="3">
        <v>0</v>
      </c>
      <c r="X88" s="3">
        <v>2</v>
      </c>
      <c r="Y88" s="3">
        <v>0</v>
      </c>
      <c r="Z88"/>
      <c r="AA88" s="29"/>
      <c r="AB88" s="29"/>
      <c r="AC88" s="3"/>
      <c r="AD88" s="3"/>
      <c r="AE88" s="3"/>
      <c r="AF88" s="3"/>
      <c r="AG88" s="3"/>
      <c r="AH88" s="3"/>
      <c r="AI88" s="3"/>
      <c r="AJ88" s="3"/>
      <c r="AK88" s="3"/>
      <c r="AL88" s="3"/>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row>
    <row r="89" spans="1:119" s="38" customFormat="1" outlineLevel="1" x14ac:dyDescent="0.3">
      <c r="A89" s="3" t="s">
        <v>67</v>
      </c>
      <c r="B89" s="3" t="s">
        <v>24</v>
      </c>
      <c r="C89" s="3" t="s">
        <v>25</v>
      </c>
      <c r="D89" s="3" t="s">
        <v>26</v>
      </c>
      <c r="E89" s="3" t="s">
        <v>30</v>
      </c>
      <c r="F89" s="3" t="s">
        <v>29</v>
      </c>
      <c r="G89" s="3">
        <v>1</v>
      </c>
      <c r="H89" s="3">
        <v>0</v>
      </c>
      <c r="I89" s="29">
        <f>H89/((L89-W89)+J89+(0.44*R89))</f>
        <v>0</v>
      </c>
      <c r="J89" s="3">
        <v>0</v>
      </c>
      <c r="K89" s="32">
        <f t="shared" si="25"/>
        <v>0</v>
      </c>
      <c r="L89" s="3">
        <f t="shared" si="26"/>
        <v>2</v>
      </c>
      <c r="M89" s="3">
        <v>0</v>
      </c>
      <c r="N89" s="3">
        <v>2</v>
      </c>
      <c r="O89" s="3">
        <v>0</v>
      </c>
      <c r="P89" s="3">
        <v>1</v>
      </c>
      <c r="Q89" s="4">
        <f>P89/L89*100</f>
        <v>50</v>
      </c>
      <c r="R89" s="3">
        <v>0</v>
      </c>
      <c r="S89" s="3">
        <v>0</v>
      </c>
      <c r="T89" s="32">
        <f t="shared" si="27"/>
        <v>0</v>
      </c>
      <c r="U89" s="32">
        <f t="shared" si="28"/>
        <v>0</v>
      </c>
      <c r="V89" s="3">
        <v>0</v>
      </c>
      <c r="W89" s="3">
        <v>0</v>
      </c>
      <c r="X89" s="3">
        <v>0</v>
      </c>
      <c r="Y89" s="3">
        <v>0</v>
      </c>
      <c r="Z89" s="26"/>
      <c r="AA89" s="29"/>
      <c r="AB89" s="29"/>
      <c r="AC89" s="3"/>
      <c r="AD89" s="3"/>
      <c r="AE89" s="3"/>
      <c r="AF89" s="3"/>
      <c r="AG89" s="3"/>
      <c r="AH89" s="3"/>
      <c r="AI89" s="3"/>
      <c r="AJ89" s="3"/>
      <c r="AK89" s="3"/>
      <c r="AL89" s="3"/>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row>
    <row r="90" spans="1:119" s="38" customFormat="1" outlineLevel="1" x14ac:dyDescent="0.3">
      <c r="A90" s="3" t="s">
        <v>68</v>
      </c>
      <c r="B90" s="3" t="s">
        <v>24</v>
      </c>
      <c r="C90" s="3" t="s">
        <v>25</v>
      </c>
      <c r="D90" s="3" t="s">
        <v>26</v>
      </c>
      <c r="E90" s="3" t="s">
        <v>30</v>
      </c>
      <c r="F90" s="12" t="s">
        <v>29</v>
      </c>
      <c r="G90" s="3">
        <v>0</v>
      </c>
      <c r="H90" s="3">
        <v>0</v>
      </c>
      <c r="I90" s="29"/>
      <c r="J90" s="3">
        <v>0</v>
      </c>
      <c r="K90" s="32" t="e">
        <f t="shared" si="25"/>
        <v>#DIV/0!</v>
      </c>
      <c r="L90" s="3">
        <f t="shared" si="26"/>
        <v>0</v>
      </c>
      <c r="M90" s="3">
        <v>0</v>
      </c>
      <c r="N90" s="3">
        <v>0</v>
      </c>
      <c r="O90" s="3">
        <v>0</v>
      </c>
      <c r="P90" s="3">
        <v>0</v>
      </c>
      <c r="Q90" s="4" t="e">
        <f>P90/L90*100</f>
        <v>#DIV/0!</v>
      </c>
      <c r="R90" s="3">
        <v>0</v>
      </c>
      <c r="S90" s="3">
        <v>0</v>
      </c>
      <c r="T90" s="32" t="e">
        <f t="shared" si="27"/>
        <v>#DIV/0!</v>
      </c>
      <c r="U90" s="32" t="e">
        <f t="shared" si="28"/>
        <v>#DIV/0!</v>
      </c>
      <c r="V90" s="3">
        <v>0</v>
      </c>
      <c r="W90" s="3">
        <v>0</v>
      </c>
      <c r="X90" s="3">
        <v>0</v>
      </c>
      <c r="Y90" s="3">
        <v>0</v>
      </c>
      <c r="Z90" s="26"/>
      <c r="AA90" s="29"/>
      <c r="AB90" s="29"/>
      <c r="AC90" s="3"/>
      <c r="AD90" s="3"/>
      <c r="AE90" s="3"/>
      <c r="AF90" s="3"/>
      <c r="AG90" s="3"/>
      <c r="AH90" s="3"/>
      <c r="AI90" s="3"/>
      <c r="AJ90" s="3"/>
      <c r="AK90" s="3"/>
      <c r="AL90" s="3"/>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row>
    <row r="91" spans="1:119" s="38" customFormat="1" x14ac:dyDescent="0.3">
      <c r="A91" s="35">
        <v>23</v>
      </c>
      <c r="B91" s="35" t="s">
        <v>24</v>
      </c>
      <c r="C91" s="35" t="s">
        <v>25</v>
      </c>
      <c r="D91" s="35" t="s">
        <v>32</v>
      </c>
      <c r="E91" s="35" t="s">
        <v>30</v>
      </c>
      <c r="F91" s="43" t="s">
        <v>28</v>
      </c>
      <c r="G91" s="41">
        <v>7</v>
      </c>
      <c r="H91" s="41">
        <v>7</v>
      </c>
      <c r="I91" s="40">
        <f>H91/((L91-W91)+J91+(0.44*R91))</f>
        <v>1.1666666666666667</v>
      </c>
      <c r="J91" s="41">
        <v>1</v>
      </c>
      <c r="K91" s="37">
        <f t="shared" si="25"/>
        <v>0.14285714285714285</v>
      </c>
      <c r="L91" s="41">
        <f t="shared" si="26"/>
        <v>6</v>
      </c>
      <c r="M91" s="41">
        <v>3</v>
      </c>
      <c r="N91" s="41">
        <v>3</v>
      </c>
      <c r="O91" s="41">
        <v>2</v>
      </c>
      <c r="P91" s="41">
        <f>P92+P93+P94</f>
        <v>2</v>
      </c>
      <c r="Q91" s="36">
        <f>P91/(L92+L93+L94)*100</f>
        <v>50</v>
      </c>
      <c r="R91" s="41">
        <v>0</v>
      </c>
      <c r="S91" s="41">
        <v>0</v>
      </c>
      <c r="T91" s="37">
        <f t="shared" si="27"/>
        <v>0.5</v>
      </c>
      <c r="U91" s="37">
        <f t="shared" si="28"/>
        <v>0.58333333333333337</v>
      </c>
      <c r="V91" s="41">
        <v>1</v>
      </c>
      <c r="W91" s="41">
        <v>1</v>
      </c>
      <c r="X91" s="41">
        <v>0</v>
      </c>
      <c r="Y91" s="41">
        <v>1</v>
      </c>
      <c r="Z91" s="41">
        <f>H91-'Season Summary_DEF'!H91</f>
        <v>3</v>
      </c>
      <c r="AA91" s="40">
        <f>(H91+W91+Y91+(2*(O91))+(0.5*V91))/((R91-S91)+(2*(N91+X91+J91)))</f>
        <v>1.6875</v>
      </c>
      <c r="AB91" s="40">
        <f>AA91-$AA$1073</f>
        <v>0.44059314027497476</v>
      </c>
      <c r="AC91" s="40">
        <f>AA91+'Season Summary_DEF'!AB91</f>
        <v>2.729166666666667</v>
      </c>
      <c r="AD91" s="40">
        <f>AC91-$AC$1073</f>
        <v>0.14898463412589713</v>
      </c>
      <c r="AE91" s="3"/>
      <c r="AF91" s="3"/>
      <c r="AG91" s="3"/>
      <c r="AH91" s="3"/>
      <c r="AI91" s="3"/>
      <c r="AJ91" s="3"/>
      <c r="AK91" s="3"/>
      <c r="AL91" s="3"/>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row>
    <row r="92" spans="1:119" s="38" customFormat="1" outlineLevel="1" x14ac:dyDescent="0.3">
      <c r="A92" s="3" t="s">
        <v>66</v>
      </c>
      <c r="B92" s="3" t="s">
        <v>24</v>
      </c>
      <c r="C92" s="3" t="s">
        <v>25</v>
      </c>
      <c r="D92" s="3" t="s">
        <v>32</v>
      </c>
      <c r="E92" s="3" t="s">
        <v>30</v>
      </c>
      <c r="F92" s="12" t="s">
        <v>28</v>
      </c>
      <c r="G92" s="3">
        <v>5</v>
      </c>
      <c r="H92" s="3">
        <v>5</v>
      </c>
      <c r="I92" s="29">
        <f>H92/((L92-W92)+J92+(0.44*R92))</f>
        <v>1</v>
      </c>
      <c r="J92" s="3">
        <v>1</v>
      </c>
      <c r="K92" s="32">
        <f t="shared" si="25"/>
        <v>0.2</v>
      </c>
      <c r="L92" s="3">
        <f t="shared" si="26"/>
        <v>4</v>
      </c>
      <c r="M92" s="3">
        <v>2</v>
      </c>
      <c r="N92" s="3">
        <v>2</v>
      </c>
      <c r="O92" s="3">
        <v>2</v>
      </c>
      <c r="P92" s="3">
        <v>2</v>
      </c>
      <c r="Q92" s="4">
        <f>P92/L92*100</f>
        <v>50</v>
      </c>
      <c r="R92" s="3">
        <v>0</v>
      </c>
      <c r="S92" s="3">
        <v>0</v>
      </c>
      <c r="T92" s="32">
        <f t="shared" si="27"/>
        <v>0.5</v>
      </c>
      <c r="U92" s="32">
        <f t="shared" si="28"/>
        <v>0.625</v>
      </c>
      <c r="V92" s="3">
        <v>1</v>
      </c>
      <c r="W92" s="3">
        <v>0</v>
      </c>
      <c r="X92" s="3">
        <v>0</v>
      </c>
      <c r="Y92" s="3">
        <v>0</v>
      </c>
      <c r="Z92"/>
      <c r="AA92" s="29"/>
      <c r="AB92" s="29"/>
      <c r="AC92" s="3"/>
      <c r="AD92" s="3"/>
      <c r="AE92" s="3"/>
      <c r="AF92" s="3"/>
      <c r="AG92" s="3"/>
      <c r="AH92" s="3"/>
      <c r="AI92" s="3"/>
      <c r="AJ92" s="3"/>
      <c r="AK92" s="3"/>
      <c r="AL92" s="3"/>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row>
    <row r="93" spans="1:119" s="38" customFormat="1" outlineLevel="1" x14ac:dyDescent="0.3">
      <c r="A93" s="3" t="s">
        <v>67</v>
      </c>
      <c r="B93" s="3" t="s">
        <v>24</v>
      </c>
      <c r="C93" s="3" t="s">
        <v>25</v>
      </c>
      <c r="D93" s="3" t="s">
        <v>32</v>
      </c>
      <c r="E93" s="3" t="s">
        <v>30</v>
      </c>
      <c r="F93" s="3" t="s">
        <v>28</v>
      </c>
      <c r="G93" s="3">
        <v>0</v>
      </c>
      <c r="H93" s="3">
        <v>0</v>
      </c>
      <c r="I93" s="29"/>
      <c r="J93" s="3">
        <v>0</v>
      </c>
      <c r="K93" s="32" t="e">
        <f t="shared" si="25"/>
        <v>#DIV/0!</v>
      </c>
      <c r="L93" s="3">
        <f t="shared" si="26"/>
        <v>0</v>
      </c>
      <c r="M93" s="3">
        <v>0</v>
      </c>
      <c r="N93" s="3">
        <v>0</v>
      </c>
      <c r="O93" s="3">
        <v>0</v>
      </c>
      <c r="P93" s="3">
        <v>0</v>
      </c>
      <c r="Q93" s="4" t="e">
        <f>P93/L93*100</f>
        <v>#DIV/0!</v>
      </c>
      <c r="R93" s="3">
        <v>0</v>
      </c>
      <c r="S93" s="3">
        <v>0</v>
      </c>
      <c r="T93" s="32" t="e">
        <f t="shared" si="27"/>
        <v>#DIV/0!</v>
      </c>
      <c r="U93" s="32" t="e">
        <f t="shared" si="28"/>
        <v>#DIV/0!</v>
      </c>
      <c r="V93" s="3">
        <v>0</v>
      </c>
      <c r="W93" s="3">
        <v>0</v>
      </c>
      <c r="X93" s="3">
        <v>0</v>
      </c>
      <c r="Y93" s="3">
        <v>0</v>
      </c>
      <c r="Z93" s="26"/>
      <c r="AA93" s="29"/>
      <c r="AB93" s="29"/>
      <c r="AC93" s="3"/>
      <c r="AD93" s="3"/>
      <c r="AE93" s="3"/>
      <c r="AF93" s="3"/>
      <c r="AG93" s="3"/>
      <c r="AH93" s="3"/>
      <c r="AI93" s="3"/>
      <c r="AJ93" s="3"/>
      <c r="AK93" s="3"/>
      <c r="AL93" s="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row>
    <row r="94" spans="1:119" s="38" customFormat="1" outlineLevel="1" x14ac:dyDescent="0.3">
      <c r="A94" s="3" t="s">
        <v>68</v>
      </c>
      <c r="B94" s="3" t="s">
        <v>24</v>
      </c>
      <c r="C94" s="3" t="s">
        <v>25</v>
      </c>
      <c r="D94" s="3" t="s">
        <v>32</v>
      </c>
      <c r="E94" s="3" t="s">
        <v>30</v>
      </c>
      <c r="F94" s="3" t="s">
        <v>28</v>
      </c>
      <c r="G94" s="3">
        <v>0</v>
      </c>
      <c r="H94" s="3">
        <v>0</v>
      </c>
      <c r="I94" s="29"/>
      <c r="J94" s="3">
        <v>0</v>
      </c>
      <c r="K94" s="32" t="e">
        <f t="shared" si="25"/>
        <v>#DIV/0!</v>
      </c>
      <c r="L94" s="3">
        <f t="shared" si="26"/>
        <v>0</v>
      </c>
      <c r="M94" s="3">
        <v>0</v>
      </c>
      <c r="N94" s="3">
        <v>0</v>
      </c>
      <c r="O94" s="3">
        <v>0</v>
      </c>
      <c r="P94" s="3">
        <v>0</v>
      </c>
      <c r="Q94" s="4" t="e">
        <f>P94/L94*100</f>
        <v>#DIV/0!</v>
      </c>
      <c r="R94" s="3">
        <v>0</v>
      </c>
      <c r="S94" s="3">
        <v>0</v>
      </c>
      <c r="T94" s="32" t="e">
        <f t="shared" si="27"/>
        <v>#DIV/0!</v>
      </c>
      <c r="U94" s="32" t="e">
        <f t="shared" si="28"/>
        <v>#DIV/0!</v>
      </c>
      <c r="V94" s="3">
        <v>0</v>
      </c>
      <c r="W94" s="3">
        <v>0</v>
      </c>
      <c r="X94" s="3">
        <v>0</v>
      </c>
      <c r="Y94" s="3">
        <v>0</v>
      </c>
      <c r="Z94" s="26"/>
      <c r="AA94" s="29"/>
      <c r="AB94" s="29"/>
      <c r="AC94" s="3"/>
      <c r="AD94" s="3"/>
      <c r="AE94"/>
      <c r="AF94"/>
      <c r="AG94"/>
      <c r="AH94"/>
      <c r="AI94"/>
      <c r="AJ94" s="3"/>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row>
    <row r="95" spans="1:119" s="38" customFormat="1" x14ac:dyDescent="0.3">
      <c r="A95" s="35">
        <v>24</v>
      </c>
      <c r="B95" s="35" t="s">
        <v>24</v>
      </c>
      <c r="C95" s="35" t="s">
        <v>29</v>
      </c>
      <c r="D95" s="35" t="s">
        <v>26</v>
      </c>
      <c r="E95" s="35" t="s">
        <v>33</v>
      </c>
      <c r="F95" s="35" t="s">
        <v>28</v>
      </c>
      <c r="G95" s="41">
        <f>11+SUM(G96:G98)</f>
        <v>21</v>
      </c>
      <c r="H95" s="41">
        <f>15+SUM(H96:H98)</f>
        <v>26</v>
      </c>
      <c r="I95" s="40">
        <f>H95/((L95-W95)+J95+(0.44*R95))</f>
        <v>1.3859275053304903</v>
      </c>
      <c r="J95" s="41">
        <f>2+SUM(J96:J98)</f>
        <v>5</v>
      </c>
      <c r="K95" s="37">
        <f t="shared" si="25"/>
        <v>0.23809523809523808</v>
      </c>
      <c r="L95" s="41">
        <f t="shared" si="26"/>
        <v>14</v>
      </c>
      <c r="M95" s="41">
        <f>6+SUM(M96:M98)</f>
        <v>10</v>
      </c>
      <c r="N95" s="41">
        <f>2+SUM(N96:N98)</f>
        <v>4</v>
      </c>
      <c r="O95" s="41">
        <f>2+SUM(O96:O98)</f>
        <v>5</v>
      </c>
      <c r="P95" s="41">
        <f>P96+P97+P98</f>
        <v>4</v>
      </c>
      <c r="Q95" s="36">
        <f>P95/(L96+L97+L98)*100</f>
        <v>66.666666666666657</v>
      </c>
      <c r="R95" s="41">
        <f>SUM(R96:R98)</f>
        <v>4</v>
      </c>
      <c r="S95" s="41">
        <f>SUM(S96:S98)</f>
        <v>3</v>
      </c>
      <c r="T95" s="37">
        <f t="shared" si="27"/>
        <v>0.7142857142857143</v>
      </c>
      <c r="U95" s="37">
        <f t="shared" si="28"/>
        <v>0.7857142857142857</v>
      </c>
      <c r="V95" s="41">
        <f>2+SUM(V96:V98)</f>
        <v>2</v>
      </c>
      <c r="W95" s="41">
        <f>2+SUM(W96:W98)</f>
        <v>2</v>
      </c>
      <c r="X95" s="41">
        <f>SUM(X96:X98)</f>
        <v>0</v>
      </c>
      <c r="Y95" s="41">
        <f>3+SUM(Y96:Y98)</f>
        <v>7</v>
      </c>
      <c r="Z95" s="41">
        <f>H95-'Season Summary_DEF'!H95</f>
        <v>21</v>
      </c>
      <c r="AA95" s="40">
        <f>(H95+W95+Y95+(2*(O95))+(0.5*V95))/((R95-S95)+(2*(N95+X95+J95)))</f>
        <v>2.4210526315789473</v>
      </c>
      <c r="AB95" s="40">
        <f>AA95-$AA$1073</f>
        <v>1.1741457718539221</v>
      </c>
      <c r="AC95" s="40">
        <f>AA95+'Season Summary_DEF'!AB95</f>
        <v>7.5877192982456148</v>
      </c>
      <c r="AD95" s="40">
        <f>AC95-$AC$1073</f>
        <v>5.0075372657048449</v>
      </c>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row>
    <row r="96" spans="1:119" outlineLevel="1" x14ac:dyDescent="0.3">
      <c r="A96" s="3" t="s">
        <v>66</v>
      </c>
      <c r="B96" s="3" t="s">
        <v>24</v>
      </c>
      <c r="C96" s="3" t="s">
        <v>29</v>
      </c>
      <c r="D96" s="3" t="s">
        <v>26</v>
      </c>
      <c r="E96" s="3" t="s">
        <v>33</v>
      </c>
      <c r="F96" s="3" t="s">
        <v>28</v>
      </c>
      <c r="G96" s="3">
        <v>7</v>
      </c>
      <c r="H96" s="3">
        <v>7</v>
      </c>
      <c r="I96" s="29">
        <f>H96/((L96-W96)+J96+(0.44*R96))</f>
        <v>0.94086021505376338</v>
      </c>
      <c r="J96" s="3">
        <v>2</v>
      </c>
      <c r="K96" s="32">
        <f t="shared" si="25"/>
        <v>0.2857142857142857</v>
      </c>
      <c r="L96" s="3">
        <f t="shared" si="26"/>
        <v>5</v>
      </c>
      <c r="M96" s="3">
        <v>3</v>
      </c>
      <c r="N96" s="3">
        <v>2</v>
      </c>
      <c r="O96" s="3">
        <v>3</v>
      </c>
      <c r="P96" s="3">
        <v>3</v>
      </c>
      <c r="Q96" s="4">
        <f>P96/L96*100</f>
        <v>60</v>
      </c>
      <c r="R96" s="3">
        <v>1</v>
      </c>
      <c r="S96" s="3">
        <v>1</v>
      </c>
      <c r="T96" s="32">
        <f t="shared" si="27"/>
        <v>0.6</v>
      </c>
      <c r="U96" s="32">
        <f t="shared" si="28"/>
        <v>0.6</v>
      </c>
      <c r="V96" s="3">
        <v>0</v>
      </c>
      <c r="W96" s="3">
        <v>0</v>
      </c>
      <c r="X96" s="3">
        <v>0</v>
      </c>
      <c r="Y96" s="3">
        <v>2</v>
      </c>
      <c r="Z96"/>
      <c r="AA96" s="29"/>
      <c r="AB96" s="29"/>
      <c r="AC96" s="3"/>
      <c r="AD96" s="3"/>
    </row>
    <row r="97" spans="1:119" s="38" customFormat="1" outlineLevel="1" x14ac:dyDescent="0.3">
      <c r="A97" s="3" t="s">
        <v>67</v>
      </c>
      <c r="B97" s="3" t="s">
        <v>24</v>
      </c>
      <c r="C97" s="3" t="s">
        <v>29</v>
      </c>
      <c r="D97" s="3" t="s">
        <v>26</v>
      </c>
      <c r="E97" s="3" t="s">
        <v>33</v>
      </c>
      <c r="F97" s="3" t="s">
        <v>28</v>
      </c>
      <c r="G97" s="25"/>
      <c r="H97" s="25"/>
      <c r="I97" s="29"/>
      <c r="J97" s="25"/>
      <c r="K97" s="3"/>
      <c r="L97" s="25"/>
      <c r="M97" s="25"/>
      <c r="N97" s="25"/>
      <c r="O97" s="25"/>
      <c r="P97" s="25"/>
      <c r="Q97" s="25"/>
      <c r="R97" s="25"/>
      <c r="S97" s="25"/>
      <c r="T97" s="3"/>
      <c r="U97" s="3"/>
      <c r="V97" s="25"/>
      <c r="W97" s="25"/>
      <c r="X97" s="25"/>
      <c r="Y97" s="25"/>
      <c r="Z97" s="26"/>
      <c r="AA97" s="29"/>
      <c r="AB97" s="29"/>
      <c r="AC97" s="3"/>
      <c r="AD97" s="3"/>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row>
    <row r="98" spans="1:119" s="38" customFormat="1" outlineLevel="1" x14ac:dyDescent="0.3">
      <c r="A98" s="3" t="s">
        <v>68</v>
      </c>
      <c r="B98" s="3" t="s">
        <v>24</v>
      </c>
      <c r="C98" s="3" t="s">
        <v>29</v>
      </c>
      <c r="D98" s="3" t="s">
        <v>26</v>
      </c>
      <c r="E98" s="3" t="s">
        <v>33</v>
      </c>
      <c r="F98" s="3" t="s">
        <v>28</v>
      </c>
      <c r="G98" s="3">
        <v>3</v>
      </c>
      <c r="H98" s="3">
        <v>4</v>
      </c>
      <c r="I98" s="29">
        <f>H98/((L98-W98)+J98+(0.44*R98))</f>
        <v>1.2048192771084336</v>
      </c>
      <c r="J98" s="3">
        <v>1</v>
      </c>
      <c r="K98" s="32">
        <f>J98/G98</f>
        <v>0.33333333333333331</v>
      </c>
      <c r="L98" s="3">
        <f>M98+N98</f>
        <v>1</v>
      </c>
      <c r="M98" s="3">
        <v>1</v>
      </c>
      <c r="N98" s="3">
        <v>0</v>
      </c>
      <c r="O98" s="3">
        <v>0</v>
      </c>
      <c r="P98" s="3">
        <v>1</v>
      </c>
      <c r="Q98" s="4">
        <f>P98/L98*100</f>
        <v>100</v>
      </c>
      <c r="R98" s="3">
        <v>3</v>
      </c>
      <c r="S98" s="3">
        <v>2</v>
      </c>
      <c r="T98" s="32">
        <f>M98/(M98+N98)</f>
        <v>1</v>
      </c>
      <c r="U98" s="32">
        <f>((0.5*V98)+M98)/L98</f>
        <v>1</v>
      </c>
      <c r="V98" s="3">
        <v>0</v>
      </c>
      <c r="W98" s="3">
        <v>0</v>
      </c>
      <c r="X98" s="3">
        <v>0</v>
      </c>
      <c r="Y98" s="3">
        <v>2</v>
      </c>
      <c r="Z98" s="26"/>
      <c r="AA98" s="29"/>
      <c r="AB98" s="29"/>
      <c r="AC98" s="3"/>
      <c r="AD98" s="3"/>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row>
    <row r="99" spans="1:119" s="38" customFormat="1" x14ac:dyDescent="0.3">
      <c r="A99" s="35">
        <v>25</v>
      </c>
      <c r="B99" s="35" t="s">
        <v>29</v>
      </c>
      <c r="C99" s="35" t="s">
        <v>33</v>
      </c>
      <c r="D99" s="35" t="s">
        <v>26</v>
      </c>
      <c r="E99" s="35" t="s">
        <v>27</v>
      </c>
      <c r="F99" s="35" t="s">
        <v>31</v>
      </c>
      <c r="G99" s="41">
        <v>6</v>
      </c>
      <c r="H99" s="41">
        <v>7</v>
      </c>
      <c r="I99" s="40">
        <f>H99/((L99-W99)+J99+(0.44*R99))</f>
        <v>1.8041237113402062</v>
      </c>
      <c r="J99" s="41">
        <v>0</v>
      </c>
      <c r="K99" s="37">
        <f>J99/G99</f>
        <v>0</v>
      </c>
      <c r="L99" s="41">
        <f>M99+N99</f>
        <v>5</v>
      </c>
      <c r="M99" s="41">
        <v>3</v>
      </c>
      <c r="N99" s="41">
        <v>2</v>
      </c>
      <c r="O99" s="41">
        <v>1</v>
      </c>
      <c r="P99" s="41">
        <f>P100+P101+P102</f>
        <v>4</v>
      </c>
      <c r="Q99" s="36">
        <f>P99/(L100+L101+L102)*100</f>
        <v>100</v>
      </c>
      <c r="R99" s="41">
        <v>2</v>
      </c>
      <c r="S99" s="41">
        <v>1</v>
      </c>
      <c r="T99" s="37">
        <f>M99/(M99+N99)</f>
        <v>0.6</v>
      </c>
      <c r="U99" s="37">
        <f>((0.5*V99)+M99)/L99</f>
        <v>0.6</v>
      </c>
      <c r="V99" s="41">
        <v>0</v>
      </c>
      <c r="W99" s="41">
        <v>2</v>
      </c>
      <c r="X99" s="41">
        <v>0</v>
      </c>
      <c r="Y99" s="41">
        <v>1</v>
      </c>
      <c r="Z99" s="41">
        <f>H99-'Season Summary_DEF'!H99</f>
        <v>7</v>
      </c>
      <c r="AA99" s="40">
        <f>(H99+W99+Y99+(2*(O99))+(0.5*V99))/((R99-S99)+(2*(N99+X99+J99)))</f>
        <v>2.4</v>
      </c>
      <c r="AB99" s="40">
        <f>AA99-$AA$1073</f>
        <v>1.1530931402749747</v>
      </c>
      <c r="AC99" s="40">
        <f>AA99+'Season Summary_DEF'!AB99</f>
        <v>10.15</v>
      </c>
      <c r="AD99" s="40">
        <f>AC99-$AC$1073</f>
        <v>7.5698179674592305</v>
      </c>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row>
    <row r="100" spans="1:119" s="38" customFormat="1" outlineLevel="1" x14ac:dyDescent="0.3">
      <c r="A100" s="3" t="s">
        <v>66</v>
      </c>
      <c r="B100" s="3" t="s">
        <v>29</v>
      </c>
      <c r="C100" s="3" t="s">
        <v>33</v>
      </c>
      <c r="D100" s="3" t="s">
        <v>26</v>
      </c>
      <c r="E100" s="3" t="s">
        <v>27</v>
      </c>
      <c r="F100" s="11" t="s">
        <v>31</v>
      </c>
      <c r="G100" s="3">
        <v>5</v>
      </c>
      <c r="H100" s="3">
        <v>5</v>
      </c>
      <c r="I100" s="29">
        <f>H100/((L100-W100)+J100+(0.44*R100))</f>
        <v>1.7361111111111112</v>
      </c>
      <c r="J100" s="3">
        <v>0</v>
      </c>
      <c r="K100" s="32">
        <f>J100/G100</f>
        <v>0</v>
      </c>
      <c r="L100" s="3">
        <f>M100+N100</f>
        <v>4</v>
      </c>
      <c r="M100" s="3">
        <v>2</v>
      </c>
      <c r="N100" s="3">
        <v>2</v>
      </c>
      <c r="O100" s="3">
        <v>1</v>
      </c>
      <c r="P100" s="3">
        <v>4</v>
      </c>
      <c r="Q100" s="4">
        <f>P100/L100*100</f>
        <v>100</v>
      </c>
      <c r="R100" s="3">
        <v>2</v>
      </c>
      <c r="S100" s="3">
        <v>1</v>
      </c>
      <c r="T100" s="32">
        <f>M100/(M100+N100)</f>
        <v>0.5</v>
      </c>
      <c r="U100" s="32">
        <f>((0.5*V100)+M100)/L100</f>
        <v>0.5</v>
      </c>
      <c r="V100" s="3">
        <v>0</v>
      </c>
      <c r="W100" s="3">
        <v>2</v>
      </c>
      <c r="X100" s="3">
        <v>0</v>
      </c>
      <c r="Y100" s="3">
        <v>1</v>
      </c>
      <c r="Z100"/>
      <c r="AA100" s="29"/>
      <c r="AB100" s="29"/>
      <c r="AC100" s="3"/>
      <c r="AD100" s="3"/>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row>
    <row r="101" spans="1:119" s="38" customFormat="1" outlineLevel="1" x14ac:dyDescent="0.3">
      <c r="A101" s="3" t="s">
        <v>67</v>
      </c>
      <c r="B101" s="3" t="s">
        <v>29</v>
      </c>
      <c r="C101" s="3" t="s">
        <v>33</v>
      </c>
      <c r="D101" s="3" t="s">
        <v>26</v>
      </c>
      <c r="E101" s="3" t="s">
        <v>27</v>
      </c>
      <c r="F101" s="14" t="s">
        <v>31</v>
      </c>
      <c r="G101" s="25"/>
      <c r="H101" s="25"/>
      <c r="I101" s="29"/>
      <c r="J101" s="25"/>
      <c r="K101" s="3"/>
      <c r="L101" s="25"/>
      <c r="M101" s="25"/>
      <c r="N101" s="25"/>
      <c r="O101" s="25"/>
      <c r="P101" s="25"/>
      <c r="Q101" s="25"/>
      <c r="R101" s="25"/>
      <c r="S101" s="25"/>
      <c r="T101" s="3"/>
      <c r="U101" s="3"/>
      <c r="V101" s="25"/>
      <c r="W101" s="25"/>
      <c r="X101" s="25"/>
      <c r="Y101" s="25"/>
      <c r="Z101" s="26"/>
      <c r="AA101" s="29"/>
      <c r="AB101" s="29"/>
      <c r="AC101" s="3"/>
      <c r="AD101" s="3"/>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row>
    <row r="102" spans="1:119" s="38" customFormat="1" outlineLevel="1" x14ac:dyDescent="0.3">
      <c r="A102" s="3" t="s">
        <v>68</v>
      </c>
      <c r="B102" s="3" t="s">
        <v>29</v>
      </c>
      <c r="C102" s="3" t="s">
        <v>33</v>
      </c>
      <c r="D102" s="3" t="s">
        <v>26</v>
      </c>
      <c r="E102" s="3" t="s">
        <v>27</v>
      </c>
      <c r="F102" s="3" t="s">
        <v>31</v>
      </c>
      <c r="G102" s="25"/>
      <c r="H102" s="25"/>
      <c r="I102" s="29"/>
      <c r="J102" s="25"/>
      <c r="K102" s="3"/>
      <c r="L102" s="25"/>
      <c r="M102" s="25"/>
      <c r="N102" s="25"/>
      <c r="O102" s="25"/>
      <c r="P102" s="25"/>
      <c r="Q102" s="25"/>
      <c r="R102" s="25"/>
      <c r="S102" s="25"/>
      <c r="T102" s="3"/>
      <c r="U102" s="3"/>
      <c r="V102" s="25"/>
      <c r="W102" s="25"/>
      <c r="X102" s="25"/>
      <c r="Y102" s="25"/>
      <c r="Z102" s="26"/>
      <c r="AA102" s="29"/>
      <c r="AB102" s="29"/>
      <c r="AC102" s="3"/>
      <c r="AD102" s="3"/>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row>
    <row r="103" spans="1:119" s="38" customFormat="1" x14ac:dyDescent="0.3">
      <c r="A103" s="35">
        <v>26</v>
      </c>
      <c r="B103" s="35" t="s">
        <v>24</v>
      </c>
      <c r="C103" s="35" t="s">
        <v>29</v>
      </c>
      <c r="D103" s="35" t="s">
        <v>26</v>
      </c>
      <c r="E103" s="35" t="s">
        <v>30</v>
      </c>
      <c r="F103" s="42" t="s">
        <v>28</v>
      </c>
      <c r="G103" s="41">
        <v>103</v>
      </c>
      <c r="H103" s="41">
        <v>77</v>
      </c>
      <c r="I103" s="40">
        <f t="shared" ref="I103:I119" si="29">H103/((L103-W103)+J103+(0.44*R103))</f>
        <v>0.90673575129533679</v>
      </c>
      <c r="J103" s="41">
        <v>23</v>
      </c>
      <c r="K103" s="37">
        <f t="shared" ref="K103:K119" si="30">J103/G103</f>
        <v>0.22330097087378642</v>
      </c>
      <c r="L103" s="41">
        <f t="shared" ref="L103:L119" si="31">M103+N103</f>
        <v>71</v>
      </c>
      <c r="M103" s="41">
        <v>28</v>
      </c>
      <c r="N103" s="41">
        <v>43</v>
      </c>
      <c r="O103" s="41">
        <v>1</v>
      </c>
      <c r="P103" s="41">
        <f>P104+P105+P106</f>
        <v>36</v>
      </c>
      <c r="Q103" s="36">
        <f>P103/(L104+L105+L106)*100</f>
        <v>78.260869565217391</v>
      </c>
      <c r="R103" s="41">
        <v>18</v>
      </c>
      <c r="S103" s="41">
        <v>16</v>
      </c>
      <c r="T103" s="37">
        <f t="shared" ref="T103:T119" si="32">M103/(M103+N103)</f>
        <v>0.39436619718309857</v>
      </c>
      <c r="U103" s="37">
        <f t="shared" ref="U103:U119" si="33">((0.5*V103)+M103)/L103</f>
        <v>0.42957746478873238</v>
      </c>
      <c r="V103" s="41">
        <v>5</v>
      </c>
      <c r="W103" s="41">
        <v>17</v>
      </c>
      <c r="X103" s="41">
        <v>1</v>
      </c>
      <c r="Y103" s="41">
        <v>14</v>
      </c>
      <c r="Z103" s="41">
        <f>H103-'Season Summary_DEF'!H103</f>
        <v>21</v>
      </c>
      <c r="AA103" s="40">
        <f>(H103+W103+Y103+(2*(O103))+(0.5*V103))/((R103-S103)+(2*(N103+X103+J103)))</f>
        <v>0.82720588235294112</v>
      </c>
      <c r="AB103" s="40">
        <f>AA103-$AA$1073</f>
        <v>-0.41970097737208412</v>
      </c>
      <c r="AC103" s="40">
        <f>AA103+'Season Summary_DEF'!AB103</f>
        <v>2.3199066122799481</v>
      </c>
      <c r="AD103" s="40">
        <f>AC103-$AC$1073</f>
        <v>-0.26027542026082173</v>
      </c>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row>
    <row r="104" spans="1:119" s="38" customFormat="1" outlineLevel="1" x14ac:dyDescent="0.3">
      <c r="A104" s="3" t="s">
        <v>66</v>
      </c>
      <c r="B104" s="3" t="s">
        <v>24</v>
      </c>
      <c r="C104" s="3" t="s">
        <v>29</v>
      </c>
      <c r="D104" s="3" t="s">
        <v>26</v>
      </c>
      <c r="E104" s="3" t="s">
        <v>30</v>
      </c>
      <c r="F104" s="3" t="s">
        <v>28</v>
      </c>
      <c r="G104" s="3">
        <v>26</v>
      </c>
      <c r="H104" s="3">
        <v>20</v>
      </c>
      <c r="I104" s="29">
        <f t="shared" si="29"/>
        <v>0.89126559714795006</v>
      </c>
      <c r="J104" s="3">
        <v>4</v>
      </c>
      <c r="K104" s="32">
        <f t="shared" si="30"/>
        <v>0.15384615384615385</v>
      </c>
      <c r="L104" s="3">
        <f t="shared" si="31"/>
        <v>22</v>
      </c>
      <c r="M104" s="3">
        <v>9</v>
      </c>
      <c r="N104" s="3">
        <v>13</v>
      </c>
      <c r="O104" s="3">
        <v>6</v>
      </c>
      <c r="P104" s="3">
        <v>15</v>
      </c>
      <c r="Q104" s="4">
        <f>P104/L104*100</f>
        <v>68.181818181818173</v>
      </c>
      <c r="R104" s="3">
        <v>1</v>
      </c>
      <c r="S104" s="3">
        <v>0</v>
      </c>
      <c r="T104" s="32">
        <f t="shared" si="32"/>
        <v>0.40909090909090912</v>
      </c>
      <c r="U104" s="32">
        <f t="shared" si="33"/>
        <v>0.45454545454545453</v>
      </c>
      <c r="V104" s="3">
        <v>2</v>
      </c>
      <c r="W104" s="3">
        <v>4</v>
      </c>
      <c r="X104" s="3">
        <v>0</v>
      </c>
      <c r="Y104" s="3">
        <v>2</v>
      </c>
      <c r="Z104"/>
      <c r="AA104" s="29"/>
      <c r="AB104" s="29"/>
      <c r="AC104" s="3"/>
      <c r="AD104" s="3"/>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row>
    <row r="105" spans="1:119" s="38" customFormat="1" outlineLevel="1" x14ac:dyDescent="0.3">
      <c r="A105" s="3" t="s">
        <v>67</v>
      </c>
      <c r="B105" s="3" t="s">
        <v>24</v>
      </c>
      <c r="C105" s="3" t="s">
        <v>29</v>
      </c>
      <c r="D105" s="3" t="s">
        <v>26</v>
      </c>
      <c r="E105" s="3" t="s">
        <v>30</v>
      </c>
      <c r="F105" s="3" t="s">
        <v>28</v>
      </c>
      <c r="G105" s="3">
        <v>15</v>
      </c>
      <c r="H105" s="3">
        <v>8</v>
      </c>
      <c r="I105" s="29">
        <f t="shared" si="29"/>
        <v>0.78431372549019618</v>
      </c>
      <c r="J105" s="3">
        <v>5</v>
      </c>
      <c r="K105" s="32">
        <f t="shared" si="30"/>
        <v>0.33333333333333331</v>
      </c>
      <c r="L105" s="3">
        <f t="shared" si="31"/>
        <v>8</v>
      </c>
      <c r="M105" s="3">
        <v>2</v>
      </c>
      <c r="N105" s="3">
        <v>6</v>
      </c>
      <c r="O105" s="3">
        <v>2</v>
      </c>
      <c r="P105" s="3">
        <v>5</v>
      </c>
      <c r="Q105" s="4">
        <f>P105/L105*100</f>
        <v>62.5</v>
      </c>
      <c r="R105" s="3">
        <v>5</v>
      </c>
      <c r="S105" s="3">
        <v>4</v>
      </c>
      <c r="T105" s="32">
        <f t="shared" si="32"/>
        <v>0.25</v>
      </c>
      <c r="U105" s="32">
        <f t="shared" si="33"/>
        <v>0.25</v>
      </c>
      <c r="V105" s="3">
        <v>0</v>
      </c>
      <c r="W105" s="3">
        <v>5</v>
      </c>
      <c r="X105" s="3">
        <v>0</v>
      </c>
      <c r="Y105" s="3">
        <v>3</v>
      </c>
      <c r="Z105" s="26"/>
      <c r="AA105" s="29"/>
      <c r="AB105" s="29"/>
      <c r="AC105" s="3"/>
      <c r="AD105" s="3"/>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row>
    <row r="106" spans="1:119" s="38" customFormat="1" outlineLevel="1" x14ac:dyDescent="0.3">
      <c r="A106" s="3" t="s">
        <v>68</v>
      </c>
      <c r="B106" s="3" t="s">
        <v>24</v>
      </c>
      <c r="C106" s="3" t="s">
        <v>29</v>
      </c>
      <c r="D106" s="3" t="s">
        <v>26</v>
      </c>
      <c r="E106" s="3" t="s">
        <v>30</v>
      </c>
      <c r="F106" s="3" t="s">
        <v>28</v>
      </c>
      <c r="G106" s="3">
        <v>16</v>
      </c>
      <c r="H106" s="3">
        <v>14</v>
      </c>
      <c r="I106" s="29">
        <f t="shared" si="29"/>
        <v>1.4830508474576272</v>
      </c>
      <c r="J106" s="3">
        <v>0</v>
      </c>
      <c r="K106" s="32">
        <f t="shared" si="30"/>
        <v>0</v>
      </c>
      <c r="L106" s="3">
        <f t="shared" si="31"/>
        <v>16</v>
      </c>
      <c r="M106" s="3">
        <v>6</v>
      </c>
      <c r="N106" s="3">
        <v>10</v>
      </c>
      <c r="O106" s="3">
        <v>6</v>
      </c>
      <c r="P106" s="3">
        <v>16</v>
      </c>
      <c r="Q106" s="4">
        <f>P106/L106*100</f>
        <v>100</v>
      </c>
      <c r="R106" s="3">
        <v>1</v>
      </c>
      <c r="S106" s="3">
        <v>1</v>
      </c>
      <c r="T106" s="32">
        <f t="shared" si="32"/>
        <v>0.375</v>
      </c>
      <c r="U106" s="32">
        <f t="shared" si="33"/>
        <v>0.40625</v>
      </c>
      <c r="V106" s="3">
        <v>1</v>
      </c>
      <c r="W106" s="3">
        <v>7</v>
      </c>
      <c r="X106" s="3">
        <v>0</v>
      </c>
      <c r="Y106" s="3">
        <v>2</v>
      </c>
      <c r="Z106" s="26"/>
      <c r="AA106" s="29"/>
      <c r="AB106" s="29"/>
      <c r="AC106" s="3"/>
      <c r="AD106" s="3"/>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19" s="38" customFormat="1" x14ac:dyDescent="0.3">
      <c r="A107" s="35">
        <v>27</v>
      </c>
      <c r="B107" s="35" t="s">
        <v>29</v>
      </c>
      <c r="C107" s="35" t="s">
        <v>25</v>
      </c>
      <c r="D107" s="35" t="s">
        <v>26</v>
      </c>
      <c r="E107" s="35" t="s">
        <v>30</v>
      </c>
      <c r="F107" s="35" t="s">
        <v>28</v>
      </c>
      <c r="G107" s="41">
        <v>86</v>
      </c>
      <c r="H107" s="41">
        <v>67</v>
      </c>
      <c r="I107" s="40">
        <f t="shared" si="29"/>
        <v>0.94259988745075973</v>
      </c>
      <c r="J107" s="41">
        <v>19</v>
      </c>
      <c r="K107" s="37">
        <f t="shared" si="30"/>
        <v>0.22093023255813954</v>
      </c>
      <c r="L107" s="41">
        <f t="shared" si="31"/>
        <v>66</v>
      </c>
      <c r="M107" s="41">
        <v>29</v>
      </c>
      <c r="N107" s="41">
        <v>37</v>
      </c>
      <c r="O107" s="41">
        <v>21</v>
      </c>
      <c r="P107" s="41">
        <f>P108+P109+P110</f>
        <v>22</v>
      </c>
      <c r="Q107" s="36">
        <f>P107/(L108+L109+L110)*100</f>
        <v>75.862068965517238</v>
      </c>
      <c r="R107" s="41">
        <v>7</v>
      </c>
      <c r="S107" s="41">
        <v>3</v>
      </c>
      <c r="T107" s="37">
        <f t="shared" si="32"/>
        <v>0.43939393939393939</v>
      </c>
      <c r="U107" s="37">
        <f t="shared" si="33"/>
        <v>0.47727272727272729</v>
      </c>
      <c r="V107" s="41">
        <v>5</v>
      </c>
      <c r="W107" s="41">
        <v>17</v>
      </c>
      <c r="X107" s="41">
        <v>1</v>
      </c>
      <c r="Y107" s="41">
        <v>9</v>
      </c>
      <c r="Z107" s="41">
        <f>H107-'Season Summary_DEF'!H107</f>
        <v>-1</v>
      </c>
      <c r="AA107" s="40">
        <f>(H107+W107+Y107+(2*(O107))+(0.5*V107))/((R107-S107)+(2*(N107+X107+J107)))</f>
        <v>1.1652542372881356</v>
      </c>
      <c r="AB107" s="40">
        <f>AA107-$AA$1073</f>
        <v>-8.1652622436889644E-2</v>
      </c>
      <c r="AC107" s="40">
        <f>AA107+'Season Summary_DEF'!AB107</f>
        <v>2.2353761885076477</v>
      </c>
      <c r="AD107" s="40">
        <f>AC107-$AC$1073</f>
        <v>-0.34480584403312209</v>
      </c>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19" s="38" customFormat="1" outlineLevel="1" x14ac:dyDescent="0.3">
      <c r="A108" s="3" t="s">
        <v>66</v>
      </c>
      <c r="B108" s="3" t="s">
        <v>29</v>
      </c>
      <c r="C108" s="3" t="s">
        <v>25</v>
      </c>
      <c r="D108" s="3" t="s">
        <v>26</v>
      </c>
      <c r="E108" s="3" t="s">
        <v>30</v>
      </c>
      <c r="F108" s="3" t="s">
        <v>28</v>
      </c>
      <c r="G108" s="3">
        <v>14</v>
      </c>
      <c r="H108" s="3">
        <v>8</v>
      </c>
      <c r="I108" s="29">
        <f t="shared" si="29"/>
        <v>0.61538461538461542</v>
      </c>
      <c r="J108" s="3">
        <v>2</v>
      </c>
      <c r="K108" s="32">
        <f t="shared" si="30"/>
        <v>0.14285714285714285</v>
      </c>
      <c r="L108" s="3">
        <f t="shared" si="31"/>
        <v>14</v>
      </c>
      <c r="M108" s="3">
        <v>4</v>
      </c>
      <c r="N108" s="3">
        <v>10</v>
      </c>
      <c r="O108" s="3">
        <v>2</v>
      </c>
      <c r="P108" s="3">
        <v>10</v>
      </c>
      <c r="Q108" s="4">
        <f>P108/L108*100</f>
        <v>71.428571428571431</v>
      </c>
      <c r="R108" s="3">
        <v>0</v>
      </c>
      <c r="S108" s="3">
        <v>0</v>
      </c>
      <c r="T108" s="32">
        <f t="shared" si="32"/>
        <v>0.2857142857142857</v>
      </c>
      <c r="U108" s="32">
        <f t="shared" si="33"/>
        <v>0.2857142857142857</v>
      </c>
      <c r="V108" s="3">
        <v>0</v>
      </c>
      <c r="W108" s="3">
        <v>3</v>
      </c>
      <c r="X108" s="3">
        <v>0</v>
      </c>
      <c r="Y108" s="3">
        <v>1</v>
      </c>
      <c r="Z108"/>
      <c r="AA108" s="29"/>
      <c r="AB108" s="29"/>
      <c r="AC108" s="3"/>
      <c r="AD108" s="3"/>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19" s="38" customFormat="1" outlineLevel="1" x14ac:dyDescent="0.3">
      <c r="A109" s="3" t="s">
        <v>67</v>
      </c>
      <c r="B109" s="3" t="s">
        <v>29</v>
      </c>
      <c r="C109" s="3" t="s">
        <v>25</v>
      </c>
      <c r="D109" s="3" t="s">
        <v>26</v>
      </c>
      <c r="E109" s="3" t="s">
        <v>30</v>
      </c>
      <c r="F109" s="11" t="s">
        <v>28</v>
      </c>
      <c r="G109" s="3">
        <v>6</v>
      </c>
      <c r="H109" s="3">
        <v>7</v>
      </c>
      <c r="I109" s="29">
        <f t="shared" si="29"/>
        <v>1.4344262295081966</v>
      </c>
      <c r="J109" s="3">
        <v>0</v>
      </c>
      <c r="K109" s="32">
        <f t="shared" si="30"/>
        <v>0</v>
      </c>
      <c r="L109" s="3">
        <f t="shared" si="31"/>
        <v>5</v>
      </c>
      <c r="M109" s="3">
        <v>3</v>
      </c>
      <c r="N109" s="3">
        <v>2</v>
      </c>
      <c r="O109" s="3">
        <v>3</v>
      </c>
      <c r="P109" s="3">
        <v>5</v>
      </c>
      <c r="Q109" s="4">
        <f>P109/L109*100</f>
        <v>100</v>
      </c>
      <c r="R109" s="3">
        <v>2</v>
      </c>
      <c r="S109" s="3">
        <v>1</v>
      </c>
      <c r="T109" s="32">
        <f t="shared" si="32"/>
        <v>0.6</v>
      </c>
      <c r="U109" s="32">
        <f t="shared" si="33"/>
        <v>0.6</v>
      </c>
      <c r="V109" s="3">
        <v>0</v>
      </c>
      <c r="W109" s="3">
        <v>1</v>
      </c>
      <c r="X109" s="3">
        <v>0</v>
      </c>
      <c r="Y109" s="3">
        <v>1</v>
      </c>
      <c r="Z109" s="26"/>
      <c r="AA109" s="29"/>
      <c r="AB109" s="29"/>
      <c r="AC109" s="3"/>
      <c r="AD109" s="3"/>
      <c r="AE109" s="3"/>
      <c r="AF109" s="3"/>
      <c r="AG109" s="3"/>
      <c r="AH109" s="3"/>
      <c r="AI109" s="3"/>
      <c r="AJ109"/>
      <c r="AK109" s="3"/>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19" s="38" customFormat="1" outlineLevel="1" x14ac:dyDescent="0.3">
      <c r="A110" s="3" t="s">
        <v>68</v>
      </c>
      <c r="B110" s="3" t="s">
        <v>29</v>
      </c>
      <c r="C110" s="3" t="s">
        <v>25</v>
      </c>
      <c r="D110" s="3" t="s">
        <v>26</v>
      </c>
      <c r="E110" s="3" t="s">
        <v>30</v>
      </c>
      <c r="F110" s="11" t="s">
        <v>28</v>
      </c>
      <c r="G110" s="3">
        <v>15</v>
      </c>
      <c r="H110" s="3">
        <v>9</v>
      </c>
      <c r="I110" s="29">
        <f t="shared" si="29"/>
        <v>0.83643122676579928</v>
      </c>
      <c r="J110" s="3">
        <v>3</v>
      </c>
      <c r="K110" s="32">
        <f t="shared" si="30"/>
        <v>0.2</v>
      </c>
      <c r="L110" s="3">
        <f t="shared" si="31"/>
        <v>10</v>
      </c>
      <c r="M110" s="3">
        <v>4</v>
      </c>
      <c r="N110" s="3">
        <v>6</v>
      </c>
      <c r="O110" s="3">
        <v>2</v>
      </c>
      <c r="P110" s="3">
        <v>7</v>
      </c>
      <c r="Q110" s="4">
        <f>P110/L110*100</f>
        <v>70</v>
      </c>
      <c r="R110" s="3">
        <v>4</v>
      </c>
      <c r="S110" s="3">
        <v>1</v>
      </c>
      <c r="T110" s="32">
        <f t="shared" si="32"/>
        <v>0.4</v>
      </c>
      <c r="U110" s="32">
        <f t="shared" si="33"/>
        <v>0.4</v>
      </c>
      <c r="V110" s="3">
        <v>0</v>
      </c>
      <c r="W110" s="3">
        <v>4</v>
      </c>
      <c r="X110" s="3">
        <v>1</v>
      </c>
      <c r="Y110" s="3">
        <v>2</v>
      </c>
      <c r="Z110" s="26"/>
      <c r="AA110" s="29"/>
      <c r="AB110" s="29"/>
      <c r="AC110" s="3"/>
      <c r="AD110" s="3"/>
      <c r="AE110"/>
      <c r="AF110"/>
      <c r="AG110"/>
      <c r="AH110"/>
      <c r="AI110"/>
      <c r="AJ110" s="3"/>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19" s="38" customFormat="1" x14ac:dyDescent="0.3">
      <c r="A111" s="35">
        <v>28</v>
      </c>
      <c r="B111" s="35" t="s">
        <v>29</v>
      </c>
      <c r="C111" s="35" t="s">
        <v>32</v>
      </c>
      <c r="D111" s="35" t="s">
        <v>26</v>
      </c>
      <c r="E111" s="35" t="s">
        <v>30</v>
      </c>
      <c r="F111" s="35" t="s">
        <v>33</v>
      </c>
      <c r="G111" s="41">
        <v>30</v>
      </c>
      <c r="H111" s="41">
        <v>35</v>
      </c>
      <c r="I111" s="40">
        <f t="shared" si="29"/>
        <v>1.3888888888888888</v>
      </c>
      <c r="J111" s="41">
        <v>5</v>
      </c>
      <c r="K111" s="37">
        <f t="shared" si="30"/>
        <v>0.16666666666666666</v>
      </c>
      <c r="L111" s="41">
        <f t="shared" si="31"/>
        <v>24</v>
      </c>
      <c r="M111" s="41">
        <v>14</v>
      </c>
      <c r="N111" s="41">
        <v>10</v>
      </c>
      <c r="O111" s="41">
        <v>10</v>
      </c>
      <c r="P111" s="41">
        <f>P112+P113+P114</f>
        <v>14</v>
      </c>
      <c r="Q111" s="36">
        <f>P111/(L112+L113+L114)*100</f>
        <v>77.777777777777786</v>
      </c>
      <c r="R111" s="41">
        <f>R112+R113+R114</f>
        <v>5</v>
      </c>
      <c r="S111" s="41">
        <f>S112+S113+S114</f>
        <v>5</v>
      </c>
      <c r="T111" s="37">
        <f t="shared" si="32"/>
        <v>0.58333333333333337</v>
      </c>
      <c r="U111" s="37">
        <f t="shared" si="33"/>
        <v>0.625</v>
      </c>
      <c r="V111" s="41">
        <v>2</v>
      </c>
      <c r="W111" s="41">
        <v>6</v>
      </c>
      <c r="X111" s="41">
        <v>0</v>
      </c>
      <c r="Y111" s="41">
        <f>Y112+Y113+Y114</f>
        <v>2</v>
      </c>
      <c r="Z111" s="41">
        <f>H111-'Season Summary_DEF'!H111</f>
        <v>27</v>
      </c>
      <c r="AA111" s="40">
        <f>(H111+W111+Y111+(2*(O111))+(0.5*V111))/((R111-S111)+(2*(N111+X111+J111)))</f>
        <v>2.1333333333333333</v>
      </c>
      <c r="AB111" s="40">
        <f>AA111-$AA$1073</f>
        <v>0.88642647360830806</v>
      </c>
      <c r="AC111" s="40">
        <f>AA111+'Season Summary_DEF'!AB111</f>
        <v>4.8</v>
      </c>
      <c r="AD111" s="40">
        <f>AC111-$AC$1073</f>
        <v>2.21981796745923</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19" s="38" customFormat="1" outlineLevel="1" x14ac:dyDescent="0.3">
      <c r="A112" s="3" t="s">
        <v>66</v>
      </c>
      <c r="B112" s="3" t="s">
        <v>29</v>
      </c>
      <c r="C112" s="3" t="s">
        <v>32</v>
      </c>
      <c r="D112" s="3" t="s">
        <v>26</v>
      </c>
      <c r="E112" s="3" t="s">
        <v>30</v>
      </c>
      <c r="F112" s="18" t="s">
        <v>33</v>
      </c>
      <c r="G112" s="3">
        <v>5</v>
      </c>
      <c r="H112" s="3">
        <v>6</v>
      </c>
      <c r="I112" s="29">
        <f t="shared" si="29"/>
        <v>2.0833333333333335</v>
      </c>
      <c r="J112" s="3">
        <v>0</v>
      </c>
      <c r="K112" s="32">
        <f t="shared" si="30"/>
        <v>0</v>
      </c>
      <c r="L112" s="3">
        <f t="shared" si="31"/>
        <v>4</v>
      </c>
      <c r="M112" s="3">
        <v>2</v>
      </c>
      <c r="N112" s="3">
        <v>2</v>
      </c>
      <c r="O112" s="3">
        <v>2</v>
      </c>
      <c r="P112" s="3">
        <v>3</v>
      </c>
      <c r="Q112" s="4">
        <f>P112/L112*100</f>
        <v>75</v>
      </c>
      <c r="R112" s="3">
        <v>2</v>
      </c>
      <c r="S112" s="3">
        <v>2</v>
      </c>
      <c r="T112" s="32">
        <f t="shared" si="32"/>
        <v>0.5</v>
      </c>
      <c r="U112" s="32">
        <f t="shared" si="33"/>
        <v>0.5</v>
      </c>
      <c r="V112" s="3">
        <v>0</v>
      </c>
      <c r="W112" s="3">
        <v>2</v>
      </c>
      <c r="X112" s="3">
        <v>0</v>
      </c>
      <c r="Y112" s="3">
        <v>1</v>
      </c>
      <c r="Z112"/>
      <c r="AA112" s="29"/>
      <c r="AB112" s="29"/>
      <c r="AC112" s="3"/>
      <c r="AD112" s="3"/>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row>
    <row r="113" spans="1:119" s="38" customFormat="1" outlineLevel="1" x14ac:dyDescent="0.3">
      <c r="A113" s="3" t="s">
        <v>67</v>
      </c>
      <c r="B113" s="3" t="s">
        <v>29</v>
      </c>
      <c r="C113" s="3" t="s">
        <v>32</v>
      </c>
      <c r="D113" s="3" t="s">
        <v>26</v>
      </c>
      <c r="E113" s="3" t="s">
        <v>30</v>
      </c>
      <c r="F113" s="3" t="s">
        <v>33</v>
      </c>
      <c r="G113" s="3">
        <v>9</v>
      </c>
      <c r="H113" s="3">
        <v>12</v>
      </c>
      <c r="I113" s="29">
        <f t="shared" si="29"/>
        <v>1.7142857142857142</v>
      </c>
      <c r="J113" s="3">
        <v>0</v>
      </c>
      <c r="K113" s="32">
        <f t="shared" si="30"/>
        <v>0</v>
      </c>
      <c r="L113" s="3">
        <f t="shared" si="31"/>
        <v>9</v>
      </c>
      <c r="M113" s="3">
        <v>5</v>
      </c>
      <c r="N113" s="3">
        <v>4</v>
      </c>
      <c r="O113" s="3">
        <v>4</v>
      </c>
      <c r="P113" s="3">
        <v>8</v>
      </c>
      <c r="Q113" s="4">
        <f>P113/L113*100</f>
        <v>88.888888888888886</v>
      </c>
      <c r="R113" s="3">
        <v>0</v>
      </c>
      <c r="S113" s="3">
        <v>0</v>
      </c>
      <c r="T113" s="32">
        <f t="shared" si="32"/>
        <v>0.55555555555555558</v>
      </c>
      <c r="U113" s="32">
        <f t="shared" si="33"/>
        <v>0.66666666666666663</v>
      </c>
      <c r="V113" s="3">
        <v>2</v>
      </c>
      <c r="W113" s="3">
        <v>2</v>
      </c>
      <c r="X113" s="3">
        <v>0</v>
      </c>
      <c r="Y113" s="3">
        <v>0</v>
      </c>
      <c r="Z113" s="26"/>
      <c r="AA113" s="29"/>
      <c r="AB113" s="29"/>
      <c r="AC113" s="3"/>
      <c r="AD113" s="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row>
    <row r="114" spans="1:119" s="38" customFormat="1" outlineLevel="1" x14ac:dyDescent="0.3">
      <c r="A114" s="3" t="s">
        <v>68</v>
      </c>
      <c r="B114" s="3" t="s">
        <v>29</v>
      </c>
      <c r="C114" s="3" t="s">
        <v>32</v>
      </c>
      <c r="D114" s="3" t="s">
        <v>26</v>
      </c>
      <c r="E114" s="3" t="s">
        <v>30</v>
      </c>
      <c r="F114" s="3" t="s">
        <v>33</v>
      </c>
      <c r="G114" s="3">
        <v>7</v>
      </c>
      <c r="H114" s="3">
        <v>9</v>
      </c>
      <c r="I114" s="29">
        <f t="shared" si="29"/>
        <v>1.0817307692307692</v>
      </c>
      <c r="J114" s="3">
        <v>3</v>
      </c>
      <c r="K114" s="32">
        <f t="shared" si="30"/>
        <v>0.42857142857142855</v>
      </c>
      <c r="L114" s="3">
        <f t="shared" si="31"/>
        <v>5</v>
      </c>
      <c r="M114" s="3">
        <v>4</v>
      </c>
      <c r="N114" s="3">
        <v>1</v>
      </c>
      <c r="O114" s="3">
        <v>1</v>
      </c>
      <c r="P114" s="3">
        <v>3</v>
      </c>
      <c r="Q114" s="4">
        <f>P114/L114*100</f>
        <v>60</v>
      </c>
      <c r="R114" s="3">
        <v>3</v>
      </c>
      <c r="S114" s="3">
        <v>3</v>
      </c>
      <c r="T114" s="32">
        <f t="shared" si="32"/>
        <v>0.8</v>
      </c>
      <c r="U114" s="32">
        <f t="shared" si="33"/>
        <v>0.8</v>
      </c>
      <c r="V114" s="3">
        <v>0</v>
      </c>
      <c r="W114" s="3">
        <v>1</v>
      </c>
      <c r="X114" s="3">
        <v>0</v>
      </c>
      <c r="Y114" s="3">
        <v>1</v>
      </c>
      <c r="Z114" s="26"/>
      <c r="AA114" s="29"/>
      <c r="AB114" s="29"/>
      <c r="AC114" s="3"/>
      <c r="AD114" s="3"/>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row>
    <row r="115" spans="1:119" s="38" customFormat="1" x14ac:dyDescent="0.3">
      <c r="A115" s="35">
        <v>29</v>
      </c>
      <c r="B115" s="35" t="s">
        <v>29</v>
      </c>
      <c r="C115" s="35" t="s">
        <v>32</v>
      </c>
      <c r="D115" s="35" t="s">
        <v>26</v>
      </c>
      <c r="E115" s="35" t="s">
        <v>30</v>
      </c>
      <c r="F115" s="35" t="s">
        <v>28</v>
      </c>
      <c r="G115" s="41">
        <v>68</v>
      </c>
      <c r="H115" s="41">
        <v>64</v>
      </c>
      <c r="I115" s="40">
        <f t="shared" si="29"/>
        <v>1.143674052894925</v>
      </c>
      <c r="J115" s="41">
        <v>15</v>
      </c>
      <c r="K115" s="37">
        <f t="shared" si="30"/>
        <v>0.22058823529411764</v>
      </c>
      <c r="L115" s="41">
        <f t="shared" si="31"/>
        <v>51</v>
      </c>
      <c r="M115" s="41">
        <v>24</v>
      </c>
      <c r="N115" s="41">
        <v>27</v>
      </c>
      <c r="O115" s="41">
        <v>18</v>
      </c>
      <c r="P115" s="41">
        <f>P116+P117+P118</f>
        <v>35</v>
      </c>
      <c r="Q115" s="36">
        <f>P115/(L116+L117+L118)*100</f>
        <v>72.916666666666657</v>
      </c>
      <c r="R115" s="41">
        <v>9</v>
      </c>
      <c r="S115" s="41">
        <v>8</v>
      </c>
      <c r="T115" s="37">
        <f t="shared" si="32"/>
        <v>0.47058823529411764</v>
      </c>
      <c r="U115" s="37">
        <f t="shared" si="33"/>
        <v>0.5490196078431373</v>
      </c>
      <c r="V115" s="41">
        <v>8</v>
      </c>
      <c r="W115" s="41">
        <v>14</v>
      </c>
      <c r="X115" s="41">
        <f>X116+X117+X118</f>
        <v>1</v>
      </c>
      <c r="Y115" s="41">
        <v>8</v>
      </c>
      <c r="Z115" s="41">
        <f>H115-'Season Summary_DEF'!H115</f>
        <v>37</v>
      </c>
      <c r="AA115" s="40">
        <f>(H115+W115+Y115+(2*(O115))+(0.5*V115))/((R115-S115)+(2*(N115+X115+J115)))</f>
        <v>1.4482758620689655</v>
      </c>
      <c r="AB115" s="40">
        <f>AA115-$AA$1073</f>
        <v>0.20136900234394028</v>
      </c>
      <c r="AC115" s="40">
        <f>AA115+'Season Summary_DEF'!AB115</f>
        <v>2.9745916515426498</v>
      </c>
      <c r="AD115" s="40">
        <f>AC115-$AC$1073</f>
        <v>0.39440961900187999</v>
      </c>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row>
    <row r="116" spans="1:119" s="38" customFormat="1" outlineLevel="1" x14ac:dyDescent="0.3">
      <c r="A116" s="3" t="s">
        <v>66</v>
      </c>
      <c r="B116" s="3" t="s">
        <v>29</v>
      </c>
      <c r="C116" s="3" t="s">
        <v>32</v>
      </c>
      <c r="D116" s="3" t="s">
        <v>26</v>
      </c>
      <c r="E116" s="3" t="s">
        <v>30</v>
      </c>
      <c r="F116" s="3" t="s">
        <v>28</v>
      </c>
      <c r="G116" s="3">
        <v>22</v>
      </c>
      <c r="H116" s="3">
        <v>20</v>
      </c>
      <c r="I116" s="29">
        <f t="shared" si="29"/>
        <v>1.1185682326621924</v>
      </c>
      <c r="J116" s="3">
        <v>7</v>
      </c>
      <c r="K116" s="32">
        <f t="shared" si="30"/>
        <v>0.31818181818181818</v>
      </c>
      <c r="L116" s="3">
        <f t="shared" si="31"/>
        <v>15</v>
      </c>
      <c r="M116" s="3">
        <v>8</v>
      </c>
      <c r="N116" s="3">
        <v>7</v>
      </c>
      <c r="O116" s="3">
        <v>7</v>
      </c>
      <c r="P116" s="3">
        <v>11</v>
      </c>
      <c r="Q116" s="4">
        <f>P116/L116*100</f>
        <v>73.333333333333329</v>
      </c>
      <c r="R116" s="3">
        <v>2</v>
      </c>
      <c r="S116" s="3">
        <v>2</v>
      </c>
      <c r="T116" s="32">
        <f t="shared" si="32"/>
        <v>0.53333333333333333</v>
      </c>
      <c r="U116" s="32">
        <f t="shared" si="33"/>
        <v>0.6</v>
      </c>
      <c r="V116" s="3">
        <v>2</v>
      </c>
      <c r="W116" s="3">
        <v>5</v>
      </c>
      <c r="X116" s="3">
        <v>1</v>
      </c>
      <c r="Y116" s="3">
        <v>2</v>
      </c>
      <c r="Z116"/>
      <c r="AA116" s="29"/>
      <c r="AB116" s="29"/>
      <c r="AC116" s="3"/>
      <c r="AD116" s="3"/>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row>
    <row r="117" spans="1:119" s="38" customFormat="1" outlineLevel="1" x14ac:dyDescent="0.3">
      <c r="A117" s="3" t="s">
        <v>67</v>
      </c>
      <c r="B117" s="3" t="s">
        <v>29</v>
      </c>
      <c r="C117" s="3" t="s">
        <v>32</v>
      </c>
      <c r="D117" s="3" t="s">
        <v>26</v>
      </c>
      <c r="E117" s="3" t="s">
        <v>30</v>
      </c>
      <c r="F117" s="3" t="s">
        <v>28</v>
      </c>
      <c r="G117" s="3">
        <v>19</v>
      </c>
      <c r="H117" s="3">
        <v>12</v>
      </c>
      <c r="I117" s="29">
        <f t="shared" si="29"/>
        <v>0.80645161290322576</v>
      </c>
      <c r="J117" s="3">
        <v>4</v>
      </c>
      <c r="K117" s="32">
        <f t="shared" si="30"/>
        <v>0.21052631578947367</v>
      </c>
      <c r="L117" s="3">
        <f t="shared" si="31"/>
        <v>15</v>
      </c>
      <c r="M117" s="3">
        <v>4</v>
      </c>
      <c r="N117" s="3">
        <v>11</v>
      </c>
      <c r="O117" s="3">
        <v>4</v>
      </c>
      <c r="P117" s="3">
        <v>9</v>
      </c>
      <c r="Q117" s="4">
        <f>P117/L117*100</f>
        <v>60</v>
      </c>
      <c r="R117" s="3">
        <v>2</v>
      </c>
      <c r="S117" s="3">
        <v>2</v>
      </c>
      <c r="T117" s="32">
        <f t="shared" si="32"/>
        <v>0.26666666666666666</v>
      </c>
      <c r="U117" s="32">
        <f t="shared" si="33"/>
        <v>0.33333333333333331</v>
      </c>
      <c r="V117" s="3">
        <v>2</v>
      </c>
      <c r="W117" s="3">
        <v>5</v>
      </c>
      <c r="X117" s="3">
        <v>0</v>
      </c>
      <c r="Y117" s="3">
        <v>1</v>
      </c>
      <c r="Z117" s="26"/>
      <c r="AA117" s="29"/>
      <c r="AB117" s="29"/>
      <c r="AC117" s="3"/>
      <c r="AD117" s="3"/>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row>
    <row r="118" spans="1:119" s="38" customFormat="1" outlineLevel="1" x14ac:dyDescent="0.3">
      <c r="A118" s="3" t="s">
        <v>68</v>
      </c>
      <c r="B118" s="3" t="s">
        <v>29</v>
      </c>
      <c r="C118" s="3" t="s">
        <v>32</v>
      </c>
      <c r="D118" s="3" t="s">
        <v>26</v>
      </c>
      <c r="E118" s="3" t="s">
        <v>30</v>
      </c>
      <c r="F118" s="3" t="s">
        <v>28</v>
      </c>
      <c r="G118" s="3">
        <v>18</v>
      </c>
      <c r="H118" s="3">
        <v>24</v>
      </c>
      <c r="I118" s="29">
        <f t="shared" si="29"/>
        <v>1.6129032258064515</v>
      </c>
      <c r="J118" s="3">
        <v>0</v>
      </c>
      <c r="K118" s="32">
        <f t="shared" si="30"/>
        <v>0</v>
      </c>
      <c r="L118" s="3">
        <f t="shared" si="31"/>
        <v>18</v>
      </c>
      <c r="M118" s="3">
        <v>9</v>
      </c>
      <c r="N118" s="3">
        <v>9</v>
      </c>
      <c r="O118" s="3">
        <v>6</v>
      </c>
      <c r="P118" s="3">
        <v>15</v>
      </c>
      <c r="Q118" s="4">
        <f>P118/L118*100</f>
        <v>83.333333333333343</v>
      </c>
      <c r="R118" s="3">
        <v>2</v>
      </c>
      <c r="S118" s="3">
        <v>2</v>
      </c>
      <c r="T118" s="32">
        <f t="shared" si="32"/>
        <v>0.5</v>
      </c>
      <c r="U118" s="32">
        <f t="shared" si="33"/>
        <v>0.61111111111111116</v>
      </c>
      <c r="V118" s="3">
        <v>4</v>
      </c>
      <c r="W118" s="3">
        <v>4</v>
      </c>
      <c r="X118" s="3">
        <v>0</v>
      </c>
      <c r="Y118" s="3">
        <v>2</v>
      </c>
      <c r="Z118" s="26"/>
      <c r="AA118" s="29"/>
      <c r="AB118" s="29"/>
      <c r="AC118" s="3"/>
      <c r="AD118" s="3"/>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row>
    <row r="119" spans="1:119" s="38" customFormat="1" x14ac:dyDescent="0.3">
      <c r="A119" s="35">
        <v>30</v>
      </c>
      <c r="B119" s="35" t="s">
        <v>24</v>
      </c>
      <c r="C119" s="35" t="s">
        <v>25</v>
      </c>
      <c r="D119" s="35" t="s">
        <v>32</v>
      </c>
      <c r="E119" s="35" t="s">
        <v>33</v>
      </c>
      <c r="F119" s="35" t="s">
        <v>29</v>
      </c>
      <c r="G119" s="41">
        <v>5</v>
      </c>
      <c r="H119" s="41">
        <v>6</v>
      </c>
      <c r="I119" s="40">
        <f t="shared" si="29"/>
        <v>1.2</v>
      </c>
      <c r="J119" s="41">
        <v>2</v>
      </c>
      <c r="K119" s="37">
        <f t="shared" si="30"/>
        <v>0.4</v>
      </c>
      <c r="L119" s="41">
        <f t="shared" si="31"/>
        <v>3</v>
      </c>
      <c r="M119" s="41">
        <v>2</v>
      </c>
      <c r="N119" s="41">
        <v>1</v>
      </c>
      <c r="O119" s="41">
        <v>2</v>
      </c>
      <c r="P119" s="41">
        <f>P120+P121+P122</f>
        <v>0</v>
      </c>
      <c r="Q119" s="36" t="e">
        <f>P119/(L120+L121+L122)*100</f>
        <v>#DIV/0!</v>
      </c>
      <c r="R119" s="41">
        <v>0</v>
      </c>
      <c r="S119" s="41">
        <v>0</v>
      </c>
      <c r="T119" s="37">
        <f t="shared" si="32"/>
        <v>0.66666666666666663</v>
      </c>
      <c r="U119" s="37">
        <f t="shared" si="33"/>
        <v>1</v>
      </c>
      <c r="V119" s="41">
        <v>2</v>
      </c>
      <c r="W119" s="41">
        <v>0</v>
      </c>
      <c r="X119" s="41">
        <v>0</v>
      </c>
      <c r="Y119" s="41">
        <v>0</v>
      </c>
      <c r="Z119" s="41">
        <f>H119-'Season Summary_DEF'!H119</f>
        <v>2</v>
      </c>
      <c r="AA119" s="40">
        <f>(H119+W119+Y119+(2*(O119))+(0.5*V119))/((R119-S119)+(2*(N119+X119+J119)))</f>
        <v>1.8333333333333333</v>
      </c>
      <c r="AB119" s="40">
        <f>AA119-$AA$1073</f>
        <v>0.58642647360830802</v>
      </c>
      <c r="AC119" s="40">
        <f>AA119+'Season Summary_DEF'!AB119</f>
        <v>2.833333333333333</v>
      </c>
      <c r="AD119" s="40">
        <f>AC119-$AC$1073</f>
        <v>0.25315130079256321</v>
      </c>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row>
    <row r="120" spans="1:119" s="38" customFormat="1" outlineLevel="1" x14ac:dyDescent="0.3">
      <c r="A120" s="3" t="s">
        <v>66</v>
      </c>
      <c r="B120" s="3" t="s">
        <v>24</v>
      </c>
      <c r="C120" s="3" t="s">
        <v>25</v>
      </c>
      <c r="D120" s="3" t="s">
        <v>32</v>
      </c>
      <c r="E120" s="3" t="s">
        <v>33</v>
      </c>
      <c r="F120" s="3" t="s">
        <v>29</v>
      </c>
      <c r="G120" s="25"/>
      <c r="H120" s="25"/>
      <c r="I120" s="29"/>
      <c r="J120" s="25"/>
      <c r="K120" s="3"/>
      <c r="L120" s="25"/>
      <c r="M120" s="25"/>
      <c r="N120" s="25"/>
      <c r="O120" s="25"/>
      <c r="P120" s="25"/>
      <c r="Q120" s="25"/>
      <c r="R120" s="25"/>
      <c r="S120" s="25"/>
      <c r="T120" s="3"/>
      <c r="U120" s="3"/>
      <c r="V120" s="25"/>
      <c r="W120" s="25"/>
      <c r="X120" s="25"/>
      <c r="Y120" s="25"/>
      <c r="Z120"/>
      <c r="AA120" s="29"/>
      <c r="AB120" s="29"/>
      <c r="AC120" s="3"/>
      <c r="AD120" s="3"/>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row>
    <row r="121" spans="1:119" s="38" customFormat="1" outlineLevel="1" x14ac:dyDescent="0.3">
      <c r="A121" s="3" t="s">
        <v>67</v>
      </c>
      <c r="B121" s="3" t="s">
        <v>24</v>
      </c>
      <c r="C121" s="3" t="s">
        <v>25</v>
      </c>
      <c r="D121" s="3" t="s">
        <v>32</v>
      </c>
      <c r="E121" s="3" t="s">
        <v>33</v>
      </c>
      <c r="F121" s="3" t="s">
        <v>29</v>
      </c>
      <c r="G121" s="25"/>
      <c r="H121" s="25"/>
      <c r="I121" s="29"/>
      <c r="J121" s="25"/>
      <c r="K121" s="3"/>
      <c r="L121" s="25"/>
      <c r="M121" s="25"/>
      <c r="N121" s="25"/>
      <c r="O121" s="25"/>
      <c r="P121" s="25"/>
      <c r="Q121" s="25"/>
      <c r="R121" s="25"/>
      <c r="S121" s="25"/>
      <c r="T121" s="3"/>
      <c r="U121" s="3"/>
      <c r="V121" s="25"/>
      <c r="W121" s="25"/>
      <c r="X121" s="25"/>
      <c r="Y121" s="25"/>
      <c r="Z121" s="26"/>
      <c r="AA121" s="29"/>
      <c r="AB121" s="29"/>
      <c r="AC121" s="3"/>
      <c r="AD121" s="3"/>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row>
    <row r="122" spans="1:119" s="38" customFormat="1" outlineLevel="1" x14ac:dyDescent="0.3">
      <c r="A122" s="3" t="s">
        <v>68</v>
      </c>
      <c r="B122" s="3" t="s">
        <v>24</v>
      </c>
      <c r="C122" s="3" t="s">
        <v>25</v>
      </c>
      <c r="D122" s="3" t="s">
        <v>32</v>
      </c>
      <c r="E122" s="3" t="s">
        <v>33</v>
      </c>
      <c r="F122" s="3" t="s">
        <v>29</v>
      </c>
      <c r="G122" s="25"/>
      <c r="H122" s="25"/>
      <c r="I122" s="29"/>
      <c r="J122" s="25"/>
      <c r="K122" s="3"/>
      <c r="L122" s="25"/>
      <c r="M122" s="25"/>
      <c r="N122" s="25"/>
      <c r="O122" s="25"/>
      <c r="P122" s="25"/>
      <c r="Q122" s="25"/>
      <c r="R122" s="25"/>
      <c r="S122" s="25"/>
      <c r="T122" s="3"/>
      <c r="U122" s="3"/>
      <c r="V122" s="25"/>
      <c r="W122" s="25"/>
      <c r="X122" s="25"/>
      <c r="Y122" s="25"/>
      <c r="Z122" s="26"/>
      <c r="AA122" s="29"/>
      <c r="AB122" s="29"/>
      <c r="AC122" s="3"/>
      <c r="AD122" s="3"/>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row>
    <row r="123" spans="1:119" s="38" customFormat="1" x14ac:dyDescent="0.3">
      <c r="A123" s="35">
        <v>31</v>
      </c>
      <c r="B123" s="35" t="s">
        <v>24</v>
      </c>
      <c r="C123" s="35" t="s">
        <v>33</v>
      </c>
      <c r="D123" s="35" t="s">
        <v>26</v>
      </c>
      <c r="E123" s="35" t="s">
        <v>27</v>
      </c>
      <c r="F123" s="35" t="s">
        <v>28</v>
      </c>
      <c r="G123" s="41">
        <v>17</v>
      </c>
      <c r="H123" s="41">
        <v>21</v>
      </c>
      <c r="I123" s="40">
        <f>H123/((L123-W123)+J123+(0.44*R123))</f>
        <v>1.5765765765765765</v>
      </c>
      <c r="J123" s="41">
        <v>0</v>
      </c>
      <c r="K123" s="37">
        <f t="shared" ref="K123:K135" si="34">J123/G123</f>
        <v>0</v>
      </c>
      <c r="L123" s="41">
        <f t="shared" ref="L123:L135" si="35">M123+N123</f>
        <v>17</v>
      </c>
      <c r="M123" s="41">
        <v>9</v>
      </c>
      <c r="N123" s="41">
        <v>8</v>
      </c>
      <c r="O123" s="41">
        <v>5</v>
      </c>
      <c r="P123" s="41">
        <f>P124+P125+P126</f>
        <v>9</v>
      </c>
      <c r="Q123" s="36">
        <f>P123/(L124+L125+L126)*100</f>
        <v>69.230769230769226</v>
      </c>
      <c r="R123" s="41">
        <v>3</v>
      </c>
      <c r="S123" s="41">
        <v>2</v>
      </c>
      <c r="T123" s="37">
        <f t="shared" ref="T123:T135" si="36">M123/(M123+N123)</f>
        <v>0.52941176470588236</v>
      </c>
      <c r="U123" s="37">
        <f t="shared" ref="U123:U135" si="37">((0.5*V123)+M123)/L123</f>
        <v>0.55882352941176472</v>
      </c>
      <c r="V123" s="41">
        <v>1</v>
      </c>
      <c r="W123" s="41">
        <v>5</v>
      </c>
      <c r="X123" s="41">
        <v>0</v>
      </c>
      <c r="Y123" s="41">
        <v>3</v>
      </c>
      <c r="Z123" s="41">
        <f>H123-'Season Summary_DEF'!H123</f>
        <v>13</v>
      </c>
      <c r="AA123" s="40">
        <f>(H123+W123+Y123+(2*(O123))+(0.5*V123))/((R123-S123)+(2*(N123+X123+J123)))</f>
        <v>2.3235294117647061</v>
      </c>
      <c r="AB123" s="40">
        <f>AA123-$AA$1073</f>
        <v>1.0766225520396808</v>
      </c>
      <c r="AC123" s="40">
        <f>AA123+'Season Summary_DEF'!AB123</f>
        <v>3.9322250639386191</v>
      </c>
      <c r="AD123" s="40">
        <f>AC123-$AC$1073</f>
        <v>1.3520430313978493</v>
      </c>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row>
    <row r="124" spans="1:119" s="38" customFormat="1" outlineLevel="1" x14ac:dyDescent="0.3">
      <c r="A124" s="3" t="s">
        <v>66</v>
      </c>
      <c r="B124" s="3" t="s">
        <v>24</v>
      </c>
      <c r="C124" s="3" t="s">
        <v>33</v>
      </c>
      <c r="D124" s="3" t="s">
        <v>26</v>
      </c>
      <c r="E124" s="3" t="s">
        <v>27</v>
      </c>
      <c r="F124" s="3" t="s">
        <v>28</v>
      </c>
      <c r="G124" s="3">
        <v>7</v>
      </c>
      <c r="H124" s="3">
        <v>7</v>
      </c>
      <c r="I124" s="29">
        <f>H124/((L124-W124)+J124+(0.44*R124))</f>
        <v>1.4</v>
      </c>
      <c r="J124" s="3">
        <v>0</v>
      </c>
      <c r="K124" s="32">
        <f t="shared" si="34"/>
        <v>0</v>
      </c>
      <c r="L124" s="3">
        <f t="shared" si="35"/>
        <v>7</v>
      </c>
      <c r="M124" s="3">
        <v>3</v>
      </c>
      <c r="N124" s="3">
        <v>4</v>
      </c>
      <c r="O124" s="3">
        <v>2</v>
      </c>
      <c r="P124" s="3">
        <v>5</v>
      </c>
      <c r="Q124" s="4">
        <f>P124/L124*100</f>
        <v>71.428571428571431</v>
      </c>
      <c r="R124" s="3">
        <v>0</v>
      </c>
      <c r="S124" s="3">
        <v>0</v>
      </c>
      <c r="T124" s="32">
        <f t="shared" si="36"/>
        <v>0.42857142857142855</v>
      </c>
      <c r="U124" s="32">
        <f t="shared" si="37"/>
        <v>0.5</v>
      </c>
      <c r="V124" s="3">
        <v>1</v>
      </c>
      <c r="W124" s="3">
        <v>2</v>
      </c>
      <c r="X124" s="3">
        <v>0</v>
      </c>
      <c r="Y124" s="3">
        <v>1</v>
      </c>
      <c r="Z124"/>
      <c r="AA124" s="29"/>
      <c r="AB124" s="29"/>
      <c r="AC124" s="3"/>
      <c r="AD124" s="3"/>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row>
    <row r="125" spans="1:119" s="38" customFormat="1" outlineLevel="1" x14ac:dyDescent="0.3">
      <c r="A125" s="3" t="s">
        <v>67</v>
      </c>
      <c r="B125" s="3" t="s">
        <v>24</v>
      </c>
      <c r="C125" s="3" t="s">
        <v>33</v>
      </c>
      <c r="D125" s="3" t="s">
        <v>26</v>
      </c>
      <c r="E125" s="3" t="s">
        <v>27</v>
      </c>
      <c r="F125" s="3" t="s">
        <v>28</v>
      </c>
      <c r="G125" s="3">
        <v>0</v>
      </c>
      <c r="H125" s="3">
        <v>0</v>
      </c>
      <c r="I125" s="29"/>
      <c r="J125" s="3">
        <v>0</v>
      </c>
      <c r="K125" s="32" t="e">
        <f t="shared" si="34"/>
        <v>#DIV/0!</v>
      </c>
      <c r="L125" s="3">
        <f t="shared" si="35"/>
        <v>0</v>
      </c>
      <c r="M125" s="3">
        <v>0</v>
      </c>
      <c r="N125" s="3">
        <v>0</v>
      </c>
      <c r="O125" s="3">
        <v>0</v>
      </c>
      <c r="P125" s="3">
        <v>0</v>
      </c>
      <c r="Q125" s="4" t="e">
        <f>P125/L125*100</f>
        <v>#DIV/0!</v>
      </c>
      <c r="R125" s="3">
        <v>0</v>
      </c>
      <c r="S125" s="3">
        <v>0</v>
      </c>
      <c r="T125" s="32" t="e">
        <f t="shared" si="36"/>
        <v>#DIV/0!</v>
      </c>
      <c r="U125" s="32" t="e">
        <f t="shared" si="37"/>
        <v>#DIV/0!</v>
      </c>
      <c r="V125" s="3">
        <v>0</v>
      </c>
      <c r="W125" s="3">
        <v>0</v>
      </c>
      <c r="X125" s="3">
        <v>0</v>
      </c>
      <c r="Y125" s="3">
        <v>0</v>
      </c>
      <c r="Z125" s="26"/>
      <c r="AA125" s="29"/>
      <c r="AB125" s="29"/>
      <c r="AC125" s="3"/>
      <c r="AD125" s="3"/>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row>
    <row r="126" spans="1:119" s="38" customFormat="1" outlineLevel="1" x14ac:dyDescent="0.3">
      <c r="A126" s="3" t="s">
        <v>68</v>
      </c>
      <c r="B126" s="3" t="s">
        <v>24</v>
      </c>
      <c r="C126" s="3" t="s">
        <v>33</v>
      </c>
      <c r="D126" s="3" t="s">
        <v>26</v>
      </c>
      <c r="E126" s="3" t="s">
        <v>27</v>
      </c>
      <c r="F126" s="3" t="s">
        <v>28</v>
      </c>
      <c r="G126" s="3">
        <v>6</v>
      </c>
      <c r="H126" s="3">
        <v>7</v>
      </c>
      <c r="I126" s="29">
        <f t="shared" ref="I126:I135" si="38">H126/((L126-W126)+J126+(0.44*R126))</f>
        <v>1.5765765765765765</v>
      </c>
      <c r="J126" s="3">
        <v>0</v>
      </c>
      <c r="K126" s="32">
        <f t="shared" si="34"/>
        <v>0</v>
      </c>
      <c r="L126" s="3">
        <f t="shared" si="35"/>
        <v>6</v>
      </c>
      <c r="M126" s="3">
        <v>3</v>
      </c>
      <c r="N126" s="3">
        <v>3</v>
      </c>
      <c r="O126" s="3">
        <v>2</v>
      </c>
      <c r="P126" s="3">
        <v>4</v>
      </c>
      <c r="Q126" s="4">
        <f>P126/L126*100</f>
        <v>66.666666666666657</v>
      </c>
      <c r="R126" s="3">
        <v>1</v>
      </c>
      <c r="S126" s="3">
        <v>1</v>
      </c>
      <c r="T126" s="32">
        <f t="shared" si="36"/>
        <v>0.5</v>
      </c>
      <c r="U126" s="32">
        <f t="shared" si="37"/>
        <v>0.5</v>
      </c>
      <c r="V126" s="3">
        <v>0</v>
      </c>
      <c r="W126" s="3">
        <v>2</v>
      </c>
      <c r="X126" s="3">
        <v>0</v>
      </c>
      <c r="Y126" s="3">
        <v>1</v>
      </c>
      <c r="Z126" s="26"/>
      <c r="AA126" s="29"/>
      <c r="AB126" s="29"/>
      <c r="AC126" s="3"/>
      <c r="AD126" s="3"/>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row>
    <row r="127" spans="1:119" s="38" customFormat="1" x14ac:dyDescent="0.3">
      <c r="A127" s="35">
        <v>32</v>
      </c>
      <c r="B127" s="35" t="s">
        <v>29</v>
      </c>
      <c r="C127" s="35" t="s">
        <v>30</v>
      </c>
      <c r="D127" s="35" t="s">
        <v>26</v>
      </c>
      <c r="E127" s="35" t="s">
        <v>33</v>
      </c>
      <c r="F127" s="35" t="s">
        <v>28</v>
      </c>
      <c r="G127" s="41">
        <v>30</v>
      </c>
      <c r="H127" s="41">
        <v>22</v>
      </c>
      <c r="I127" s="40">
        <f t="shared" si="38"/>
        <v>0.93062605752961081</v>
      </c>
      <c r="J127" s="41">
        <v>4</v>
      </c>
      <c r="K127" s="37">
        <f t="shared" si="34"/>
        <v>0.13333333333333333</v>
      </c>
      <c r="L127" s="41">
        <f t="shared" si="35"/>
        <v>24</v>
      </c>
      <c r="M127" s="41">
        <v>9</v>
      </c>
      <c r="N127" s="41">
        <v>15</v>
      </c>
      <c r="O127" s="41">
        <v>6</v>
      </c>
      <c r="P127" s="41">
        <f>P128+P129+P130</f>
        <v>17</v>
      </c>
      <c r="Q127" s="36">
        <f>P127/(L128+L129+L130)*100</f>
        <v>89.473684210526315</v>
      </c>
      <c r="R127" s="41">
        <v>6</v>
      </c>
      <c r="S127" s="41">
        <v>1</v>
      </c>
      <c r="T127" s="37">
        <f t="shared" si="36"/>
        <v>0.375</v>
      </c>
      <c r="U127" s="37">
        <f t="shared" si="37"/>
        <v>0.4375</v>
      </c>
      <c r="V127" s="41">
        <v>3</v>
      </c>
      <c r="W127" s="41">
        <v>7</v>
      </c>
      <c r="X127" s="41">
        <v>0</v>
      </c>
      <c r="Y127" s="41">
        <v>6</v>
      </c>
      <c r="Z127" s="41">
        <f>H127-'Season Summary_DEF'!H127</f>
        <v>4</v>
      </c>
      <c r="AA127" s="40">
        <f>(H127+W127+Y127+(2*(O127))+(0.5*V127))/((R127-S127)+(2*(N127+X127+J127)))</f>
        <v>1.1279069767441861</v>
      </c>
      <c r="AB127" s="40">
        <f>AA127-$AA$1073</f>
        <v>-0.11899988298083919</v>
      </c>
      <c r="AC127" s="40">
        <f>AA127+'Season Summary_DEF'!AB127</f>
        <v>2.5945736434108526</v>
      </c>
      <c r="AD127" s="40">
        <f>AC127-$AC$1073</f>
        <v>1.4391610870082783E-2</v>
      </c>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row>
    <row r="128" spans="1:119" s="38" customFormat="1" outlineLevel="1" x14ac:dyDescent="0.3">
      <c r="A128" s="3" t="s">
        <v>66</v>
      </c>
      <c r="B128" s="3" t="s">
        <v>29</v>
      </c>
      <c r="C128" s="3" t="s">
        <v>30</v>
      </c>
      <c r="D128" s="3" t="s">
        <v>26</v>
      </c>
      <c r="E128" s="3" t="s">
        <v>33</v>
      </c>
      <c r="F128" s="3" t="s">
        <v>28</v>
      </c>
      <c r="G128" s="3">
        <v>11</v>
      </c>
      <c r="H128" s="3">
        <v>7</v>
      </c>
      <c r="I128" s="29">
        <f t="shared" si="38"/>
        <v>0.90206185567010311</v>
      </c>
      <c r="J128" s="3">
        <v>0</v>
      </c>
      <c r="K128" s="32">
        <f t="shared" si="34"/>
        <v>0</v>
      </c>
      <c r="L128" s="3">
        <f t="shared" si="35"/>
        <v>9</v>
      </c>
      <c r="M128" s="3">
        <v>3</v>
      </c>
      <c r="N128" s="3">
        <v>6</v>
      </c>
      <c r="O128" s="3">
        <v>3</v>
      </c>
      <c r="P128" s="3">
        <v>7</v>
      </c>
      <c r="Q128" s="4">
        <f>P128/L128*100</f>
        <v>77.777777777777786</v>
      </c>
      <c r="R128" s="3">
        <v>4</v>
      </c>
      <c r="S128" s="3">
        <v>0</v>
      </c>
      <c r="T128" s="32">
        <f t="shared" si="36"/>
        <v>0.33333333333333331</v>
      </c>
      <c r="U128" s="32">
        <f t="shared" si="37"/>
        <v>0.3888888888888889</v>
      </c>
      <c r="V128" s="3">
        <v>1</v>
      </c>
      <c r="W128" s="3">
        <v>3</v>
      </c>
      <c r="X128" s="3">
        <v>0</v>
      </c>
      <c r="Y128" s="3">
        <v>3</v>
      </c>
      <c r="Z128"/>
      <c r="AA128" s="29"/>
      <c r="AB128" s="29"/>
      <c r="AC128" s="3"/>
      <c r="AD128" s="3"/>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row>
    <row r="129" spans="1:119" s="38" customFormat="1" outlineLevel="1" x14ac:dyDescent="0.3">
      <c r="A129" s="3" t="s">
        <v>67</v>
      </c>
      <c r="B129" s="3" t="s">
        <v>29</v>
      </c>
      <c r="C129" s="3" t="s">
        <v>30</v>
      </c>
      <c r="D129" s="3" t="s">
        <v>26</v>
      </c>
      <c r="E129" s="3" t="s">
        <v>33</v>
      </c>
      <c r="F129" s="3" t="s">
        <v>28</v>
      </c>
      <c r="G129" s="3">
        <v>8</v>
      </c>
      <c r="H129" s="3">
        <v>7</v>
      </c>
      <c r="I129" s="29">
        <f t="shared" si="38"/>
        <v>1.0174418604651163</v>
      </c>
      <c r="J129" s="3">
        <v>2</v>
      </c>
      <c r="K129" s="32">
        <f t="shared" si="34"/>
        <v>0.25</v>
      </c>
      <c r="L129" s="3">
        <f t="shared" si="35"/>
        <v>6</v>
      </c>
      <c r="M129" s="3">
        <v>2</v>
      </c>
      <c r="N129" s="3">
        <v>4</v>
      </c>
      <c r="O129" s="3">
        <v>2</v>
      </c>
      <c r="P129" s="3">
        <v>6</v>
      </c>
      <c r="Q129" s="4">
        <f>P129/L129*100</f>
        <v>100</v>
      </c>
      <c r="R129" s="3">
        <v>2</v>
      </c>
      <c r="S129" s="3">
        <v>1</v>
      </c>
      <c r="T129" s="32">
        <f t="shared" si="36"/>
        <v>0.33333333333333331</v>
      </c>
      <c r="U129" s="32">
        <f t="shared" si="37"/>
        <v>0.5</v>
      </c>
      <c r="V129" s="3">
        <v>2</v>
      </c>
      <c r="W129" s="3">
        <v>2</v>
      </c>
      <c r="X129" s="3">
        <v>0</v>
      </c>
      <c r="Y129" s="3">
        <v>1</v>
      </c>
      <c r="Z129" s="26"/>
      <c r="AA129" s="29"/>
      <c r="AB129" s="29"/>
      <c r="AC129" s="3"/>
      <c r="AD129" s="3"/>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row>
    <row r="130" spans="1:119" s="38" customFormat="1" outlineLevel="1" x14ac:dyDescent="0.3">
      <c r="A130" s="3" t="s">
        <v>68</v>
      </c>
      <c r="B130" s="3" t="s">
        <v>29</v>
      </c>
      <c r="C130" s="3" t="s">
        <v>30</v>
      </c>
      <c r="D130" s="3" t="s">
        <v>26</v>
      </c>
      <c r="E130" s="3" t="s">
        <v>33</v>
      </c>
      <c r="F130" s="3" t="s">
        <v>28</v>
      </c>
      <c r="G130" s="3">
        <v>4</v>
      </c>
      <c r="H130" s="3">
        <v>4</v>
      </c>
      <c r="I130" s="29">
        <f t="shared" si="38"/>
        <v>1.3333333333333333</v>
      </c>
      <c r="J130" s="3">
        <v>0</v>
      </c>
      <c r="K130" s="32">
        <f t="shared" si="34"/>
        <v>0</v>
      </c>
      <c r="L130" s="3">
        <f t="shared" si="35"/>
        <v>4</v>
      </c>
      <c r="M130" s="3">
        <v>2</v>
      </c>
      <c r="N130" s="3">
        <v>2</v>
      </c>
      <c r="O130" s="3">
        <v>0</v>
      </c>
      <c r="P130" s="3">
        <v>4</v>
      </c>
      <c r="Q130" s="4">
        <f>P130/L130*100</f>
        <v>100</v>
      </c>
      <c r="R130" s="3">
        <v>0</v>
      </c>
      <c r="S130" s="3">
        <v>0</v>
      </c>
      <c r="T130" s="32">
        <f t="shared" si="36"/>
        <v>0.5</v>
      </c>
      <c r="U130" s="32">
        <f t="shared" si="37"/>
        <v>0.5</v>
      </c>
      <c r="V130" s="3">
        <v>0</v>
      </c>
      <c r="W130" s="3">
        <v>1</v>
      </c>
      <c r="X130" s="3">
        <v>0</v>
      </c>
      <c r="Y130" s="3">
        <v>0</v>
      </c>
      <c r="Z130" s="26"/>
      <c r="AA130" s="29"/>
      <c r="AB130" s="29"/>
      <c r="AC130" s="3"/>
      <c r="AD130" s="3"/>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row>
    <row r="131" spans="1:119" s="38" customFormat="1" x14ac:dyDescent="0.3">
      <c r="A131" s="35">
        <v>33</v>
      </c>
      <c r="B131" s="35" t="s">
        <v>24</v>
      </c>
      <c r="C131" s="35" t="s">
        <v>25</v>
      </c>
      <c r="D131" s="35" t="s">
        <v>26</v>
      </c>
      <c r="E131" s="35" t="s">
        <v>30</v>
      </c>
      <c r="F131" s="35" t="s">
        <v>28</v>
      </c>
      <c r="G131" s="41">
        <v>65</v>
      </c>
      <c r="H131" s="41">
        <v>52</v>
      </c>
      <c r="I131" s="40">
        <f t="shared" si="38"/>
        <v>1.025236593059937</v>
      </c>
      <c r="J131" s="41">
        <v>14</v>
      </c>
      <c r="K131" s="37">
        <f t="shared" si="34"/>
        <v>0.2153846153846154</v>
      </c>
      <c r="L131" s="41">
        <f t="shared" si="35"/>
        <v>43</v>
      </c>
      <c r="M131" s="41">
        <v>18</v>
      </c>
      <c r="N131" s="41">
        <v>25</v>
      </c>
      <c r="O131" s="41">
        <v>14</v>
      </c>
      <c r="P131" s="41">
        <f>P132+P133+P134</f>
        <v>14</v>
      </c>
      <c r="Q131" s="36">
        <f>P131/(L132+L133+L134)*100</f>
        <v>70</v>
      </c>
      <c r="R131" s="41">
        <v>13</v>
      </c>
      <c r="S131" s="41">
        <v>10</v>
      </c>
      <c r="T131" s="37">
        <f t="shared" si="36"/>
        <v>0.41860465116279072</v>
      </c>
      <c r="U131" s="37">
        <f t="shared" si="37"/>
        <v>0.47674418604651164</v>
      </c>
      <c r="V131" s="41">
        <v>5</v>
      </c>
      <c r="W131" s="41">
        <v>12</v>
      </c>
      <c r="X131" s="41">
        <v>2</v>
      </c>
      <c r="Y131" s="41">
        <v>12</v>
      </c>
      <c r="Z131" s="41">
        <f>H131-'Season Summary_DEF'!H131</f>
        <v>14</v>
      </c>
      <c r="AA131" s="40">
        <f>(H131+W131+Y131+(2*(O131))+(0.5*V131))/((R131-S131)+(2*(N131+X131+J131)))</f>
        <v>1.2529411764705882</v>
      </c>
      <c r="AB131" s="40">
        <f>AA131-$AA$1073</f>
        <v>6.0343167455629843E-3</v>
      </c>
      <c r="AC131" s="40">
        <f>AA131+'Season Summary_DEF'!AB131</f>
        <v>2.3005602240896357</v>
      </c>
      <c r="AD131" s="40">
        <f>AC131-$AC$1073</f>
        <v>-0.27962180845113416</v>
      </c>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row>
    <row r="132" spans="1:119" s="38" customFormat="1" outlineLevel="1" x14ac:dyDescent="0.3">
      <c r="A132" s="3" t="s">
        <v>66</v>
      </c>
      <c r="B132" s="3" t="s">
        <v>24</v>
      </c>
      <c r="C132" s="3" t="s">
        <v>25</v>
      </c>
      <c r="D132" s="3" t="s">
        <v>26</v>
      </c>
      <c r="E132" s="3" t="s">
        <v>30</v>
      </c>
      <c r="F132" s="3" t="s">
        <v>28</v>
      </c>
      <c r="G132" s="3">
        <v>13</v>
      </c>
      <c r="H132" s="3">
        <v>11</v>
      </c>
      <c r="I132" s="29">
        <f t="shared" si="38"/>
        <v>1.1410788381742738</v>
      </c>
      <c r="J132" s="3">
        <v>2</v>
      </c>
      <c r="K132" s="32">
        <f t="shared" si="34"/>
        <v>0.15384615384615385</v>
      </c>
      <c r="L132" s="3">
        <f t="shared" si="35"/>
        <v>8</v>
      </c>
      <c r="M132" s="3">
        <v>2</v>
      </c>
      <c r="N132" s="3">
        <v>6</v>
      </c>
      <c r="O132" s="3">
        <v>1</v>
      </c>
      <c r="P132" s="3">
        <v>6</v>
      </c>
      <c r="Q132" s="4">
        <f>P132/L132*100</f>
        <v>75</v>
      </c>
      <c r="R132" s="3">
        <v>6</v>
      </c>
      <c r="S132" s="3">
        <v>6</v>
      </c>
      <c r="T132" s="32">
        <f t="shared" si="36"/>
        <v>0.25</v>
      </c>
      <c r="U132" s="32">
        <f t="shared" si="37"/>
        <v>0.3125</v>
      </c>
      <c r="V132" s="3">
        <v>1</v>
      </c>
      <c r="W132" s="3">
        <v>3</v>
      </c>
      <c r="X132" s="3">
        <v>1</v>
      </c>
      <c r="Y132" s="3">
        <v>4</v>
      </c>
      <c r="Z132"/>
      <c r="AA132" s="29"/>
      <c r="AB132" s="29"/>
      <c r="AC132" s="3"/>
      <c r="AD132" s="3"/>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row>
    <row r="133" spans="1:119" s="38" customFormat="1" outlineLevel="1" x14ac:dyDescent="0.3">
      <c r="A133" s="3" t="s">
        <v>67</v>
      </c>
      <c r="B133" s="3" t="s">
        <v>24</v>
      </c>
      <c r="C133" s="3" t="s">
        <v>25</v>
      </c>
      <c r="D133" s="3" t="s">
        <v>26</v>
      </c>
      <c r="E133" s="3" t="s">
        <v>30</v>
      </c>
      <c r="F133" s="3" t="s">
        <v>28</v>
      </c>
      <c r="G133" s="3">
        <v>4</v>
      </c>
      <c r="H133" s="3">
        <v>0</v>
      </c>
      <c r="I133" s="29">
        <f t="shared" si="38"/>
        <v>0</v>
      </c>
      <c r="J133" s="3">
        <v>1</v>
      </c>
      <c r="K133" s="32">
        <f t="shared" si="34"/>
        <v>0.25</v>
      </c>
      <c r="L133" s="3">
        <f t="shared" si="35"/>
        <v>3</v>
      </c>
      <c r="M133" s="3">
        <v>0</v>
      </c>
      <c r="N133" s="3">
        <v>3</v>
      </c>
      <c r="O133" s="3">
        <v>0</v>
      </c>
      <c r="P133" s="3">
        <v>1</v>
      </c>
      <c r="Q133" s="4">
        <f>P133/L133*100</f>
        <v>33.333333333333329</v>
      </c>
      <c r="R133" s="3">
        <v>0</v>
      </c>
      <c r="S133" s="3">
        <v>0</v>
      </c>
      <c r="T133" s="32">
        <f t="shared" si="36"/>
        <v>0</v>
      </c>
      <c r="U133" s="32">
        <f t="shared" si="37"/>
        <v>0</v>
      </c>
      <c r="V133" s="3">
        <v>0</v>
      </c>
      <c r="W133" s="3">
        <v>1</v>
      </c>
      <c r="X133" s="3">
        <v>0</v>
      </c>
      <c r="Y133" s="3">
        <v>1</v>
      </c>
      <c r="Z133" s="26"/>
      <c r="AA133" s="29"/>
      <c r="AB133" s="29"/>
      <c r="AC133" s="3"/>
      <c r="AD133" s="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row>
    <row r="134" spans="1:119" s="38" customFormat="1" outlineLevel="1" x14ac:dyDescent="0.3">
      <c r="A134" s="3" t="s">
        <v>68</v>
      </c>
      <c r="B134" s="3" t="s">
        <v>24</v>
      </c>
      <c r="C134" s="3" t="s">
        <v>25</v>
      </c>
      <c r="D134" s="3" t="s">
        <v>26</v>
      </c>
      <c r="E134" s="3" t="s">
        <v>30</v>
      </c>
      <c r="F134" s="3" t="s">
        <v>28</v>
      </c>
      <c r="G134" s="3">
        <v>12</v>
      </c>
      <c r="H134" s="3">
        <v>15</v>
      </c>
      <c r="I134" s="29">
        <f t="shared" si="38"/>
        <v>1.6666666666666667</v>
      </c>
      <c r="J134" s="3">
        <v>2</v>
      </c>
      <c r="K134" s="32">
        <f t="shared" si="34"/>
        <v>0.16666666666666666</v>
      </c>
      <c r="L134" s="3">
        <f t="shared" si="35"/>
        <v>9</v>
      </c>
      <c r="M134" s="3">
        <v>6</v>
      </c>
      <c r="N134" s="3">
        <v>3</v>
      </c>
      <c r="O134" s="3">
        <v>6</v>
      </c>
      <c r="P134" s="3">
        <v>7</v>
      </c>
      <c r="Q134" s="4">
        <f>P134/L134*100</f>
        <v>77.777777777777786</v>
      </c>
      <c r="R134" s="3">
        <v>0</v>
      </c>
      <c r="S134" s="3">
        <v>0</v>
      </c>
      <c r="T134" s="32">
        <f t="shared" si="36"/>
        <v>0.66666666666666663</v>
      </c>
      <c r="U134" s="32">
        <f t="shared" si="37"/>
        <v>0.77777777777777779</v>
      </c>
      <c r="V134" s="3">
        <v>2</v>
      </c>
      <c r="W134" s="3">
        <v>2</v>
      </c>
      <c r="X134" s="3">
        <v>1</v>
      </c>
      <c r="Y134" s="3">
        <v>2</v>
      </c>
      <c r="Z134" s="26"/>
      <c r="AA134" s="29"/>
      <c r="AB134" s="29"/>
      <c r="AC134" s="3"/>
      <c r="AD134" s="3"/>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row>
    <row r="135" spans="1:119" s="38" customFormat="1" x14ac:dyDescent="0.3">
      <c r="A135" s="35">
        <v>34</v>
      </c>
      <c r="B135" s="35" t="s">
        <v>24</v>
      </c>
      <c r="C135" s="35" t="s">
        <v>25</v>
      </c>
      <c r="D135" s="35" t="s">
        <v>29</v>
      </c>
      <c r="E135" s="35" t="s">
        <v>27</v>
      </c>
      <c r="F135" s="35" t="s">
        <v>28</v>
      </c>
      <c r="G135" s="41">
        <v>14</v>
      </c>
      <c r="H135" s="41">
        <v>13</v>
      </c>
      <c r="I135" s="40">
        <f t="shared" si="38"/>
        <v>1.0284810126582278</v>
      </c>
      <c r="J135" s="41">
        <v>2</v>
      </c>
      <c r="K135" s="37">
        <f t="shared" si="34"/>
        <v>0.14285714285714285</v>
      </c>
      <c r="L135" s="41">
        <f t="shared" si="35"/>
        <v>9</v>
      </c>
      <c r="M135" s="41">
        <v>4</v>
      </c>
      <c r="N135" s="41">
        <v>5</v>
      </c>
      <c r="O135" s="41">
        <v>2</v>
      </c>
      <c r="P135" s="41">
        <f>P136+P137+P138</f>
        <v>0</v>
      </c>
      <c r="Q135" s="36" t="e">
        <f>P135/(L136+L137+L138)*100</f>
        <v>#DIV/0!</v>
      </c>
      <c r="R135" s="41">
        <v>6</v>
      </c>
      <c r="S135" s="41">
        <v>3</v>
      </c>
      <c r="T135" s="37">
        <f t="shared" si="36"/>
        <v>0.44444444444444442</v>
      </c>
      <c r="U135" s="37">
        <f t="shared" si="37"/>
        <v>0.55555555555555558</v>
      </c>
      <c r="V135" s="41">
        <v>2</v>
      </c>
      <c r="W135" s="41">
        <v>1</v>
      </c>
      <c r="X135" s="41">
        <v>0</v>
      </c>
      <c r="Y135" s="41">
        <v>6</v>
      </c>
      <c r="Z135" s="41">
        <f>H135-'Season Summary_DEF'!H135</f>
        <v>9</v>
      </c>
      <c r="AA135" s="40">
        <f>(H135+W135+Y135+(2*(O135))+(0.5*V135))/((R135-S135)+(2*(N135+X135+J135)))</f>
        <v>1.4705882352941178</v>
      </c>
      <c r="AB135" s="40">
        <f>AA135-$AA$1073</f>
        <v>0.22368137556909251</v>
      </c>
      <c r="AC135" s="40">
        <f>AA135+'Season Summary_DEF'!AB135</f>
        <v>4.4289215686274517</v>
      </c>
      <c r="AD135" s="40">
        <f>AC135-$AC$1073</f>
        <v>1.8487395360866818</v>
      </c>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row>
    <row r="136" spans="1:119" s="38" customFormat="1" outlineLevel="1" x14ac:dyDescent="0.3">
      <c r="A136" s="3" t="s">
        <v>66</v>
      </c>
      <c r="B136" s="3" t="s">
        <v>24</v>
      </c>
      <c r="C136" s="3" t="s">
        <v>25</v>
      </c>
      <c r="D136" s="3" t="s">
        <v>29</v>
      </c>
      <c r="E136" s="3" t="s">
        <v>27</v>
      </c>
      <c r="F136" s="3" t="s">
        <v>28</v>
      </c>
      <c r="G136" s="25"/>
      <c r="H136" s="25"/>
      <c r="I136" s="29"/>
      <c r="J136" s="25"/>
      <c r="K136" s="3"/>
      <c r="L136" s="25"/>
      <c r="M136" s="25"/>
      <c r="N136" s="25"/>
      <c r="O136" s="25"/>
      <c r="P136" s="25"/>
      <c r="Q136" s="25"/>
      <c r="R136" s="25"/>
      <c r="S136" s="25"/>
      <c r="T136" s="3"/>
      <c r="U136" s="3"/>
      <c r="V136" s="25"/>
      <c r="W136" s="25"/>
      <c r="X136" s="25"/>
      <c r="Y136" s="25"/>
      <c r="Z136"/>
      <c r="AA136" s="29"/>
      <c r="AB136" s="29"/>
      <c r="AC136" s="3"/>
      <c r="AD136" s="3"/>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row>
    <row r="137" spans="1:119" s="38" customFormat="1" outlineLevel="1" x14ac:dyDescent="0.3">
      <c r="A137" s="3" t="s">
        <v>67</v>
      </c>
      <c r="B137" s="3" t="s">
        <v>24</v>
      </c>
      <c r="C137" s="3" t="s">
        <v>25</v>
      </c>
      <c r="D137" s="3" t="s">
        <v>29</v>
      </c>
      <c r="E137" s="3" t="s">
        <v>27</v>
      </c>
      <c r="F137" s="3" t="s">
        <v>28</v>
      </c>
      <c r="G137" s="3">
        <v>1</v>
      </c>
      <c r="H137" s="3">
        <v>0</v>
      </c>
      <c r="I137" s="29">
        <f>H137/((L137-W137)+J137+(0.44*R137))</f>
        <v>0</v>
      </c>
      <c r="J137" s="3">
        <v>0</v>
      </c>
      <c r="K137" s="32">
        <f>J137/G137</f>
        <v>0</v>
      </c>
      <c r="L137" s="3">
        <f>M137+N137</f>
        <v>0</v>
      </c>
      <c r="M137" s="3">
        <v>0</v>
      </c>
      <c r="N137" s="3">
        <v>0</v>
      </c>
      <c r="O137" s="3">
        <v>0</v>
      </c>
      <c r="P137" s="3">
        <v>0</v>
      </c>
      <c r="Q137" s="4" t="e">
        <f>P137/L137*100</f>
        <v>#DIV/0!</v>
      </c>
      <c r="R137" s="3">
        <v>2</v>
      </c>
      <c r="S137" s="3">
        <v>0</v>
      </c>
      <c r="T137" s="32" t="e">
        <f>M137/(M137+N137)</f>
        <v>#DIV/0!</v>
      </c>
      <c r="U137" s="32" t="e">
        <f>((0.5*V137)+M137)/L137</f>
        <v>#DIV/0!</v>
      </c>
      <c r="V137" s="3">
        <v>0</v>
      </c>
      <c r="W137" s="3">
        <v>0</v>
      </c>
      <c r="X137" s="3">
        <v>0</v>
      </c>
      <c r="Y137" s="3">
        <v>1</v>
      </c>
      <c r="Z137" s="26"/>
      <c r="AA137" s="29"/>
      <c r="AB137" s="29"/>
      <c r="AC137" s="3"/>
      <c r="AD137" s="3"/>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row>
    <row r="138" spans="1:119" s="38" customFormat="1" outlineLevel="1" x14ac:dyDescent="0.3">
      <c r="A138" s="3" t="s">
        <v>68</v>
      </c>
      <c r="B138" s="3" t="s">
        <v>24</v>
      </c>
      <c r="C138" s="3" t="s">
        <v>25</v>
      </c>
      <c r="D138" s="3" t="s">
        <v>29</v>
      </c>
      <c r="E138" s="3" t="s">
        <v>27</v>
      </c>
      <c r="F138" s="3" t="s">
        <v>28</v>
      </c>
      <c r="G138" s="3">
        <v>1</v>
      </c>
      <c r="H138" s="3">
        <v>0</v>
      </c>
      <c r="I138" s="29">
        <f>H138/((L138-W138)+J138+(0.44*R138))</f>
        <v>0</v>
      </c>
      <c r="J138" s="3">
        <v>1</v>
      </c>
      <c r="K138" s="32">
        <f>J138/G138</f>
        <v>1</v>
      </c>
      <c r="L138" s="3">
        <f>M138+N138</f>
        <v>0</v>
      </c>
      <c r="M138" s="3">
        <v>0</v>
      </c>
      <c r="N138" s="3">
        <v>0</v>
      </c>
      <c r="O138" s="3">
        <v>0</v>
      </c>
      <c r="P138" s="3">
        <v>0</v>
      </c>
      <c r="Q138" s="4" t="e">
        <f>P138/L138*100</f>
        <v>#DIV/0!</v>
      </c>
      <c r="R138" s="3">
        <v>0</v>
      </c>
      <c r="S138" s="3">
        <v>0</v>
      </c>
      <c r="T138" s="32" t="e">
        <f>M138/(M138+N138)</f>
        <v>#DIV/0!</v>
      </c>
      <c r="U138" s="32" t="e">
        <f>((0.5*V138)+M138)/L138</f>
        <v>#DIV/0!</v>
      </c>
      <c r="V138" s="3">
        <v>0</v>
      </c>
      <c r="W138" s="3">
        <v>0</v>
      </c>
      <c r="X138" s="3">
        <v>0</v>
      </c>
      <c r="Y138" s="3">
        <v>0</v>
      </c>
      <c r="Z138" s="26"/>
      <c r="AA138" s="29"/>
      <c r="AB138" s="29"/>
      <c r="AC138" s="3"/>
      <c r="AD138" s="3"/>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row>
    <row r="139" spans="1:119" s="38" customFormat="1" x14ac:dyDescent="0.3">
      <c r="A139" s="35">
        <v>35</v>
      </c>
      <c r="B139" s="35" t="s">
        <v>24</v>
      </c>
      <c r="C139" s="35" t="s">
        <v>25</v>
      </c>
      <c r="D139" s="35" t="s">
        <v>29</v>
      </c>
      <c r="E139" s="35" t="s">
        <v>32</v>
      </c>
      <c r="F139" s="35" t="s">
        <v>28</v>
      </c>
      <c r="G139" s="41">
        <v>5</v>
      </c>
      <c r="H139" s="41">
        <v>5</v>
      </c>
      <c r="I139" s="40">
        <f>H139/((L139-W139)+J139+(0.44*R139))</f>
        <v>1.4534883720930232</v>
      </c>
      <c r="J139" s="41">
        <v>1</v>
      </c>
      <c r="K139" s="37">
        <f>J139/G139</f>
        <v>0.2</v>
      </c>
      <c r="L139" s="41">
        <f>M139+N139</f>
        <v>4</v>
      </c>
      <c r="M139" s="41">
        <v>2</v>
      </c>
      <c r="N139" s="41">
        <v>2</v>
      </c>
      <c r="O139" s="41">
        <v>1</v>
      </c>
      <c r="P139" s="41">
        <f>P140+P141+P142</f>
        <v>2</v>
      </c>
      <c r="Q139" s="36">
        <f>P139/(L140+L141+L142)*100</f>
        <v>100</v>
      </c>
      <c r="R139" s="41">
        <v>1</v>
      </c>
      <c r="S139" s="41">
        <v>1</v>
      </c>
      <c r="T139" s="37">
        <f>M139/(M139+N139)</f>
        <v>0.5</v>
      </c>
      <c r="U139" s="37">
        <f>((0.5*V139)+M139)/L139</f>
        <v>0.5</v>
      </c>
      <c r="V139" s="41">
        <v>0</v>
      </c>
      <c r="W139" s="41">
        <v>2</v>
      </c>
      <c r="X139" s="41">
        <v>0</v>
      </c>
      <c r="Y139" s="41">
        <v>0</v>
      </c>
      <c r="Z139" s="41">
        <f>H139-'Season Summary_DEF'!H139</f>
        <v>3</v>
      </c>
      <c r="AA139" s="40">
        <f>(H139+W139+Y139+(2*(O139))+(0.5*V139))/((R139-S139)+(2*(N139+X139+J139)))</f>
        <v>1.5</v>
      </c>
      <c r="AB139" s="40">
        <f>AA139-$AA$1073</f>
        <v>0.25309314027497476</v>
      </c>
      <c r="AC139" s="40">
        <f>AA139+'Season Summary_DEF'!AB139</f>
        <v>2.75</v>
      </c>
      <c r="AD139" s="40">
        <f>AC139-$AC$1073</f>
        <v>0.16981796745923017</v>
      </c>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row>
    <row r="140" spans="1:119" s="38" customFormat="1" outlineLevel="1" x14ac:dyDescent="0.3">
      <c r="A140" s="3" t="s">
        <v>66</v>
      </c>
      <c r="B140" s="3" t="s">
        <v>24</v>
      </c>
      <c r="C140" s="3" t="s">
        <v>25</v>
      </c>
      <c r="D140" s="3" t="s">
        <v>29</v>
      </c>
      <c r="E140" s="3" t="s">
        <v>32</v>
      </c>
      <c r="F140" s="3" t="s">
        <v>28</v>
      </c>
      <c r="G140" s="3">
        <v>2</v>
      </c>
      <c r="H140" s="3">
        <v>2</v>
      </c>
      <c r="I140" s="29">
        <f>H140/((L140-W140)+J140+(0.44*R140))</f>
        <v>2</v>
      </c>
      <c r="J140" s="3">
        <v>0</v>
      </c>
      <c r="K140" s="32">
        <f>J140/G140</f>
        <v>0</v>
      </c>
      <c r="L140" s="3">
        <f>M140+N140</f>
        <v>2</v>
      </c>
      <c r="M140" s="3">
        <v>1</v>
      </c>
      <c r="N140" s="3">
        <v>1</v>
      </c>
      <c r="O140" s="3">
        <v>1</v>
      </c>
      <c r="P140" s="3">
        <v>2</v>
      </c>
      <c r="Q140" s="4">
        <f>P140/L140*100</f>
        <v>100</v>
      </c>
      <c r="R140" s="3">
        <v>0</v>
      </c>
      <c r="S140" s="3">
        <v>0</v>
      </c>
      <c r="T140" s="32">
        <f>M140/(M140+N140)</f>
        <v>0.5</v>
      </c>
      <c r="U140" s="32">
        <f>((0.5*V140)+M140)/L140</f>
        <v>0.5</v>
      </c>
      <c r="V140" s="3">
        <v>0</v>
      </c>
      <c r="W140" s="3">
        <v>1</v>
      </c>
      <c r="X140" s="3">
        <v>0</v>
      </c>
      <c r="Y140" s="3">
        <v>0</v>
      </c>
      <c r="Z140"/>
      <c r="AA140" s="29"/>
      <c r="AB140" s="29"/>
      <c r="AC140" s="3"/>
      <c r="AD140" s="3"/>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row>
    <row r="141" spans="1:119" s="38" customFormat="1" outlineLevel="1" x14ac:dyDescent="0.3">
      <c r="A141" s="3" t="s">
        <v>67</v>
      </c>
      <c r="B141" s="3" t="s">
        <v>24</v>
      </c>
      <c r="C141" s="3" t="s">
        <v>25</v>
      </c>
      <c r="D141" s="3" t="s">
        <v>29</v>
      </c>
      <c r="E141" s="3" t="s">
        <v>32</v>
      </c>
      <c r="F141" s="3" t="s">
        <v>28</v>
      </c>
      <c r="G141" s="25"/>
      <c r="H141" s="25"/>
      <c r="I141" s="29"/>
      <c r="J141" s="25"/>
      <c r="K141" s="3"/>
      <c r="L141" s="25"/>
      <c r="M141" s="25"/>
      <c r="N141" s="25"/>
      <c r="O141" s="25"/>
      <c r="P141" s="25"/>
      <c r="Q141" s="25"/>
      <c r="R141" s="25"/>
      <c r="S141" s="25"/>
      <c r="T141" s="3"/>
      <c r="U141" s="3"/>
      <c r="V141" s="25"/>
      <c r="W141" s="25"/>
      <c r="X141" s="25"/>
      <c r="Y141" s="25"/>
      <c r="Z141" s="26"/>
      <c r="AA141" s="29"/>
      <c r="AB141" s="29"/>
      <c r="AC141" s="3"/>
      <c r="AD141" s="3"/>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row>
    <row r="142" spans="1:119" s="38" customFormat="1" outlineLevel="1" x14ac:dyDescent="0.3">
      <c r="A142" s="3" t="s">
        <v>68</v>
      </c>
      <c r="B142" s="3" t="s">
        <v>24</v>
      </c>
      <c r="C142" s="3" t="s">
        <v>25</v>
      </c>
      <c r="D142" s="3" t="s">
        <v>29</v>
      </c>
      <c r="E142" s="3" t="s">
        <v>32</v>
      </c>
      <c r="F142" s="3" t="s">
        <v>28</v>
      </c>
      <c r="G142" s="25"/>
      <c r="H142" s="25"/>
      <c r="I142" s="29"/>
      <c r="J142" s="25"/>
      <c r="K142" s="3"/>
      <c r="L142" s="25"/>
      <c r="M142" s="25"/>
      <c r="N142" s="25"/>
      <c r="O142" s="25"/>
      <c r="P142" s="25"/>
      <c r="Q142" s="25"/>
      <c r="R142" s="25"/>
      <c r="S142" s="25"/>
      <c r="T142" s="3"/>
      <c r="U142" s="3"/>
      <c r="V142" s="25"/>
      <c r="W142" s="25"/>
      <c r="X142" s="25"/>
      <c r="Y142" s="25"/>
      <c r="Z142" s="26"/>
      <c r="AA142" s="29"/>
      <c r="AB142" s="29"/>
      <c r="AC142" s="3"/>
      <c r="AD142" s="3"/>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row>
    <row r="143" spans="1:119" s="38" customFormat="1" x14ac:dyDescent="0.3">
      <c r="A143" s="35">
        <v>36</v>
      </c>
      <c r="B143" s="35" t="s">
        <v>24</v>
      </c>
      <c r="C143" s="35" t="s">
        <v>32</v>
      </c>
      <c r="D143" s="35" t="s">
        <v>26</v>
      </c>
      <c r="E143" s="35" t="s">
        <v>33</v>
      </c>
      <c r="F143" s="35" t="s">
        <v>28</v>
      </c>
      <c r="G143" s="41">
        <v>7</v>
      </c>
      <c r="H143" s="41">
        <v>0</v>
      </c>
      <c r="I143" s="40">
        <f>H143/((L143-W143)+J143+(0.44*R143))</f>
        <v>0</v>
      </c>
      <c r="J143" s="41">
        <v>2</v>
      </c>
      <c r="K143" s="37">
        <f>J143/G143</f>
        <v>0.2857142857142857</v>
      </c>
      <c r="L143" s="41">
        <f>M143+N143</f>
        <v>5</v>
      </c>
      <c r="M143" s="41">
        <v>0</v>
      </c>
      <c r="N143" s="41">
        <v>5</v>
      </c>
      <c r="O143" s="41">
        <v>0</v>
      </c>
      <c r="P143" s="41">
        <f>P144+P145+P146</f>
        <v>2</v>
      </c>
      <c r="Q143" s="36">
        <f>P143/(L144+L145+L146)*100</f>
        <v>100</v>
      </c>
      <c r="R143" s="41">
        <v>0</v>
      </c>
      <c r="S143" s="41">
        <v>0</v>
      </c>
      <c r="T143" s="37">
        <f>M143/(M143+N143)</f>
        <v>0</v>
      </c>
      <c r="U143" s="37">
        <f>((0.5*V143)+M143)/L143</f>
        <v>0</v>
      </c>
      <c r="V143" s="41">
        <v>0</v>
      </c>
      <c r="W143" s="41">
        <v>1</v>
      </c>
      <c r="X143" s="41">
        <v>0</v>
      </c>
      <c r="Y143" s="41">
        <v>1</v>
      </c>
      <c r="Z143" s="41">
        <f>H143-'Season Summary_DEF'!H143</f>
        <v>-5</v>
      </c>
      <c r="AA143" s="40">
        <f>(H143+W143+Y143+(2*(O143))+(0.5*V143))/((R143-S143)+(2*(N143+X143+J143)))</f>
        <v>0.14285714285714285</v>
      </c>
      <c r="AB143" s="40">
        <f>AA143-$AA$1073</f>
        <v>-1.1040497168678824</v>
      </c>
      <c r="AC143" s="40">
        <f>AA143+'Season Summary_DEF'!AB143</f>
        <v>1.271889400921659</v>
      </c>
      <c r="AD143" s="40">
        <f>AC143-$AC$1073</f>
        <v>-1.3082926316191108</v>
      </c>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row>
    <row r="144" spans="1:119" s="38" customFormat="1" outlineLevel="1" x14ac:dyDescent="0.3">
      <c r="A144" s="3" t="s">
        <v>66</v>
      </c>
      <c r="B144" s="3" t="s">
        <v>24</v>
      </c>
      <c r="C144" s="3" t="s">
        <v>32</v>
      </c>
      <c r="D144" s="3" t="s">
        <v>26</v>
      </c>
      <c r="E144" s="3" t="s">
        <v>33</v>
      </c>
      <c r="F144" s="3" t="s">
        <v>28</v>
      </c>
      <c r="G144" s="3">
        <v>2</v>
      </c>
      <c r="H144" s="3">
        <v>0</v>
      </c>
      <c r="I144" s="29">
        <f t="shared" ref="I144:I146" si="39">H144/((L144-W144)+J144+(0.44*R144))</f>
        <v>0</v>
      </c>
      <c r="J144" s="3">
        <v>0</v>
      </c>
      <c r="K144" s="32">
        <f t="shared" ref="K144:K146" si="40">J144/G144</f>
        <v>0</v>
      </c>
      <c r="L144" s="3">
        <f t="shared" ref="L144:L146" si="41">M144+N144</f>
        <v>2</v>
      </c>
      <c r="M144" s="3">
        <v>0</v>
      </c>
      <c r="N144" s="3">
        <v>2</v>
      </c>
      <c r="O144" s="3">
        <v>0</v>
      </c>
      <c r="P144" s="3">
        <v>2</v>
      </c>
      <c r="Q144" s="4">
        <f t="shared" ref="Q144:Q146" si="42">P144/L144*100</f>
        <v>100</v>
      </c>
      <c r="R144" s="3">
        <v>0</v>
      </c>
      <c r="S144" s="3">
        <v>0</v>
      </c>
      <c r="T144" s="32">
        <f t="shared" ref="T144:T146" si="43">M144/(M144+N144)</f>
        <v>0</v>
      </c>
      <c r="U144" s="32">
        <f t="shared" ref="U144:U146" si="44">((0.5*V144)+M144)/L144</f>
        <v>0</v>
      </c>
      <c r="V144" s="3">
        <v>0</v>
      </c>
      <c r="W144" s="3">
        <v>0</v>
      </c>
      <c r="X144" s="3">
        <v>0</v>
      </c>
      <c r="Y144" s="3">
        <v>0</v>
      </c>
      <c r="Z144"/>
      <c r="AA144" s="29"/>
      <c r="AB144" s="29"/>
      <c r="AC144" s="3"/>
      <c r="AD144" s="3"/>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row>
    <row r="145" spans="1:119" s="38" customFormat="1" outlineLevel="1" x14ac:dyDescent="0.3">
      <c r="A145" s="3" t="s">
        <v>67</v>
      </c>
      <c r="B145" s="3" t="s">
        <v>24</v>
      </c>
      <c r="C145" s="3" t="s">
        <v>32</v>
      </c>
      <c r="D145" s="3" t="s">
        <v>26</v>
      </c>
      <c r="E145" s="3" t="s">
        <v>33</v>
      </c>
      <c r="F145" s="3" t="s">
        <v>28</v>
      </c>
      <c r="G145" s="3">
        <v>0</v>
      </c>
      <c r="H145" s="3">
        <v>0</v>
      </c>
      <c r="I145" s="29" t="e">
        <f t="shared" si="39"/>
        <v>#DIV/0!</v>
      </c>
      <c r="J145" s="3">
        <v>0</v>
      </c>
      <c r="K145" s="32" t="e">
        <f t="shared" si="40"/>
        <v>#DIV/0!</v>
      </c>
      <c r="L145" s="3">
        <v>0</v>
      </c>
      <c r="M145" s="3">
        <v>0</v>
      </c>
      <c r="N145" s="3">
        <v>0</v>
      </c>
      <c r="O145" s="3">
        <v>0</v>
      </c>
      <c r="P145" s="3">
        <v>0</v>
      </c>
      <c r="Q145" s="4" t="e">
        <f t="shared" si="42"/>
        <v>#DIV/0!</v>
      </c>
      <c r="R145" s="3">
        <v>0</v>
      </c>
      <c r="S145" s="3">
        <v>0</v>
      </c>
      <c r="T145" s="32" t="e">
        <f t="shared" si="43"/>
        <v>#DIV/0!</v>
      </c>
      <c r="U145" s="32" t="e">
        <f t="shared" si="44"/>
        <v>#DIV/0!</v>
      </c>
      <c r="V145" s="3">
        <v>0</v>
      </c>
      <c r="W145" s="3">
        <v>0</v>
      </c>
      <c r="X145" s="3">
        <v>0</v>
      </c>
      <c r="Y145" s="3">
        <v>0</v>
      </c>
      <c r="Z145" s="26"/>
      <c r="AA145" s="29"/>
      <c r="AB145" s="29"/>
      <c r="AC145" s="3"/>
      <c r="AD145" s="3"/>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row>
    <row r="146" spans="1:119" s="38" customFormat="1" outlineLevel="1" x14ac:dyDescent="0.3">
      <c r="A146" s="3" t="s">
        <v>68</v>
      </c>
      <c r="B146" s="3" t="s">
        <v>24</v>
      </c>
      <c r="C146" s="3" t="s">
        <v>32</v>
      </c>
      <c r="D146" s="3" t="s">
        <v>26</v>
      </c>
      <c r="E146" s="3" t="s">
        <v>33</v>
      </c>
      <c r="F146" s="3" t="s">
        <v>28</v>
      </c>
      <c r="G146" s="3">
        <v>0</v>
      </c>
      <c r="H146" s="3">
        <v>0</v>
      </c>
      <c r="I146" s="29" t="e">
        <f t="shared" si="39"/>
        <v>#DIV/0!</v>
      </c>
      <c r="J146" s="3">
        <v>0</v>
      </c>
      <c r="K146" s="32" t="e">
        <f t="shared" si="40"/>
        <v>#DIV/0!</v>
      </c>
      <c r="L146" s="3">
        <f t="shared" ref="L146" si="45">M146+N146</f>
        <v>0</v>
      </c>
      <c r="M146" s="3">
        <v>0</v>
      </c>
      <c r="N146" s="3">
        <v>0</v>
      </c>
      <c r="O146" s="3">
        <v>0</v>
      </c>
      <c r="P146" s="3">
        <v>0</v>
      </c>
      <c r="Q146" s="4" t="e">
        <f t="shared" si="42"/>
        <v>#DIV/0!</v>
      </c>
      <c r="R146" s="3">
        <v>0</v>
      </c>
      <c r="S146" s="3">
        <v>0</v>
      </c>
      <c r="T146" s="32" t="e">
        <f t="shared" si="43"/>
        <v>#DIV/0!</v>
      </c>
      <c r="U146" s="32" t="e">
        <f t="shared" si="44"/>
        <v>#DIV/0!</v>
      </c>
      <c r="V146" s="3">
        <v>0</v>
      </c>
      <c r="W146" s="3">
        <v>0</v>
      </c>
      <c r="X146" s="3">
        <v>0</v>
      </c>
      <c r="Y146" s="3">
        <v>0</v>
      </c>
      <c r="Z146" s="26"/>
      <c r="AA146" s="29"/>
      <c r="AB146" s="29"/>
      <c r="AC146" s="3"/>
      <c r="AD146" s="3"/>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row>
    <row r="147" spans="1:119" s="38" customFormat="1" x14ac:dyDescent="0.3">
      <c r="A147" s="35">
        <v>37</v>
      </c>
      <c r="B147" s="35" t="s">
        <v>24</v>
      </c>
      <c r="C147" s="35" t="s">
        <v>25</v>
      </c>
      <c r="D147" s="35" t="s">
        <v>26</v>
      </c>
      <c r="E147" s="35" t="s">
        <v>29</v>
      </c>
      <c r="F147" s="35" t="s">
        <v>28</v>
      </c>
      <c r="G147" s="41">
        <v>6</v>
      </c>
      <c r="H147" s="41">
        <v>8</v>
      </c>
      <c r="I147" s="40">
        <f>H147/((L147-W147)+J147+(0.44*R147))</f>
        <v>1.2422360248447204</v>
      </c>
      <c r="J147" s="41">
        <v>1</v>
      </c>
      <c r="K147" s="37">
        <f>J147/G147</f>
        <v>0.16666666666666666</v>
      </c>
      <c r="L147" s="41">
        <f>M147+N147</f>
        <v>5</v>
      </c>
      <c r="M147" s="41">
        <v>3</v>
      </c>
      <c r="N147" s="41">
        <v>2</v>
      </c>
      <c r="O147" s="41">
        <v>2</v>
      </c>
      <c r="P147" s="41">
        <f>P148+P149+P150</f>
        <v>0</v>
      </c>
      <c r="Q147" s="36" t="e">
        <f>P147/(L148+L149+L150)*100</f>
        <v>#DIV/0!</v>
      </c>
      <c r="R147" s="41">
        <v>1</v>
      </c>
      <c r="S147" s="41">
        <v>1</v>
      </c>
      <c r="T147" s="37">
        <f>M147/(M147+N147)</f>
        <v>0.6</v>
      </c>
      <c r="U147" s="37">
        <f>((0.5*V147)+M147)/L147</f>
        <v>0.7</v>
      </c>
      <c r="V147" s="41">
        <v>1</v>
      </c>
      <c r="W147" s="41">
        <v>0</v>
      </c>
      <c r="X147" s="41">
        <v>0</v>
      </c>
      <c r="Y147" s="41">
        <v>0</v>
      </c>
      <c r="Z147" s="41">
        <f>H147-'Season Summary_DEF'!H146</f>
        <v>8</v>
      </c>
      <c r="AA147" s="40">
        <f>(H147+W147+Y147+(2*(O147))+(0.5*V147))/((R147-S147)+(2*(N147+X147+J147)))</f>
        <v>2.0833333333333335</v>
      </c>
      <c r="AB147" s="40">
        <f>AA147-$AA$1073</f>
        <v>0.83642647360830824</v>
      </c>
      <c r="AC147" s="40">
        <f>AA147+'Season Summary_DEF'!AB147</f>
        <v>3.7976190476190474</v>
      </c>
      <c r="AD147" s="40">
        <f>AC147-$AC$1073</f>
        <v>1.2174370150782776</v>
      </c>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row>
    <row r="148" spans="1:119" s="38" customFormat="1" outlineLevel="1" x14ac:dyDescent="0.3">
      <c r="A148" s="3" t="s">
        <v>66</v>
      </c>
      <c r="B148" s="3" t="s">
        <v>24</v>
      </c>
      <c r="C148" s="3" t="s">
        <v>25</v>
      </c>
      <c r="D148" s="3" t="s">
        <v>26</v>
      </c>
      <c r="E148" s="3" t="s">
        <v>29</v>
      </c>
      <c r="F148" s="3" t="s">
        <v>28</v>
      </c>
      <c r="G148" s="25"/>
      <c r="H148" s="25"/>
      <c r="I148" s="29"/>
      <c r="J148" s="25"/>
      <c r="K148" s="3"/>
      <c r="L148" s="25"/>
      <c r="M148" s="25"/>
      <c r="N148" s="25"/>
      <c r="O148" s="25"/>
      <c r="P148" s="25"/>
      <c r="Q148" s="25"/>
      <c r="R148" s="25"/>
      <c r="S148" s="25"/>
      <c r="T148" s="3"/>
      <c r="U148" s="3"/>
      <c r="V148" s="25"/>
      <c r="W148" s="25"/>
      <c r="X148" s="25"/>
      <c r="Y148" s="25"/>
      <c r="Z148"/>
      <c r="AA148" s="29"/>
      <c r="AB148" s="29"/>
      <c r="AC148" s="3"/>
      <c r="AD148" s="3"/>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row>
    <row r="149" spans="1:119" s="38" customFormat="1" outlineLevel="1" x14ac:dyDescent="0.3">
      <c r="A149" s="3" t="s">
        <v>67</v>
      </c>
      <c r="B149" s="3" t="s">
        <v>24</v>
      </c>
      <c r="C149" s="3" t="s">
        <v>25</v>
      </c>
      <c r="D149" s="3" t="s">
        <v>26</v>
      </c>
      <c r="E149" s="3" t="s">
        <v>29</v>
      </c>
      <c r="F149" s="3" t="s">
        <v>28</v>
      </c>
      <c r="G149" s="25"/>
      <c r="H149" s="25"/>
      <c r="I149" s="29"/>
      <c r="J149" s="25"/>
      <c r="K149" s="3"/>
      <c r="L149" s="25"/>
      <c r="M149" s="25"/>
      <c r="N149" s="25"/>
      <c r="O149" s="25"/>
      <c r="P149" s="25"/>
      <c r="Q149" s="25"/>
      <c r="R149" s="25"/>
      <c r="S149" s="25"/>
      <c r="T149" s="3"/>
      <c r="U149" s="3"/>
      <c r="V149" s="25"/>
      <c r="W149" s="25"/>
      <c r="X149" s="25"/>
      <c r="Y149" s="25"/>
      <c r="Z149" s="26"/>
      <c r="AA149" s="29"/>
      <c r="AB149" s="29"/>
      <c r="AC149" s="3"/>
      <c r="AD149" s="3"/>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row>
    <row r="150" spans="1:119" s="38" customFormat="1" outlineLevel="1" x14ac:dyDescent="0.3">
      <c r="A150" s="3" t="s">
        <v>68</v>
      </c>
      <c r="B150" s="3" t="s">
        <v>24</v>
      </c>
      <c r="C150" s="3" t="s">
        <v>25</v>
      </c>
      <c r="D150" s="3" t="s">
        <v>26</v>
      </c>
      <c r="E150" s="3" t="s">
        <v>29</v>
      </c>
      <c r="F150" s="3" t="s">
        <v>28</v>
      </c>
      <c r="G150" s="25"/>
      <c r="H150" s="25"/>
      <c r="I150" s="29"/>
      <c r="J150" s="25"/>
      <c r="K150" s="3"/>
      <c r="L150" s="25"/>
      <c r="M150" s="25"/>
      <c r="N150" s="25"/>
      <c r="O150" s="25"/>
      <c r="P150" s="25"/>
      <c r="Q150" s="25"/>
      <c r="R150" s="25"/>
      <c r="S150" s="25"/>
      <c r="T150" s="3"/>
      <c r="U150" s="3"/>
      <c r="V150" s="25"/>
      <c r="W150" s="25"/>
      <c r="X150" s="25"/>
      <c r="Y150" s="25"/>
      <c r="Z150" s="26"/>
      <c r="AA150" s="29"/>
      <c r="AB150" s="29"/>
      <c r="AC150" s="3"/>
      <c r="AD150" s="3"/>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row>
    <row r="151" spans="1:119" s="38" customFormat="1" x14ac:dyDescent="0.3">
      <c r="A151" s="35">
        <v>38</v>
      </c>
      <c r="B151" s="35" t="s">
        <v>29</v>
      </c>
      <c r="C151" s="35" t="s">
        <v>32</v>
      </c>
      <c r="D151" s="35" t="s">
        <v>30</v>
      </c>
      <c r="E151" s="35" t="s">
        <v>33</v>
      </c>
      <c r="F151" s="35" t="s">
        <v>28</v>
      </c>
      <c r="G151" s="41">
        <v>28</v>
      </c>
      <c r="H151" s="41">
        <v>20</v>
      </c>
      <c r="I151" s="40">
        <f t="shared" ref="I151:I156" si="46">H151/((L151-W151)+J151+(0.44*R151))</f>
        <v>0.99009900990099009</v>
      </c>
      <c r="J151" s="41">
        <v>1</v>
      </c>
      <c r="K151" s="37">
        <f t="shared" ref="K151:K164" si="47">J151/G151</f>
        <v>3.5714285714285712E-2</v>
      </c>
      <c r="L151" s="41">
        <f t="shared" ref="L151:L164" si="48">M151+N151</f>
        <v>24</v>
      </c>
      <c r="M151" s="41">
        <v>9</v>
      </c>
      <c r="N151" s="41">
        <v>15</v>
      </c>
      <c r="O151" s="41">
        <v>6</v>
      </c>
      <c r="P151" s="41">
        <f>P152+P153+P154</f>
        <v>12</v>
      </c>
      <c r="Q151" s="36">
        <f>P151/(L152+L153+L154)*100</f>
        <v>75</v>
      </c>
      <c r="R151" s="41">
        <v>5</v>
      </c>
      <c r="S151" s="41">
        <v>2</v>
      </c>
      <c r="T151" s="37">
        <f t="shared" ref="T151:T164" si="49">M151/(M151+N151)</f>
        <v>0.375</v>
      </c>
      <c r="U151" s="37">
        <f t="shared" ref="U151:U164" si="50">((0.5*V151)+M151)/L151</f>
        <v>0.375</v>
      </c>
      <c r="V151" s="41">
        <v>0</v>
      </c>
      <c r="W151" s="41">
        <v>7</v>
      </c>
      <c r="X151" s="41">
        <v>0</v>
      </c>
      <c r="Y151" s="41">
        <v>4</v>
      </c>
      <c r="Z151" s="41">
        <f>H151-'Season Summary_DEF'!H150</f>
        <v>20</v>
      </c>
      <c r="AA151" s="40">
        <f>(H151+W151+Y151+(2*(O151))+(0.5*V151))/((R151-S151)+(2*(N151+X151+J151)))</f>
        <v>1.2285714285714286</v>
      </c>
      <c r="AB151" s="40">
        <f>AA151-$AA$1073</f>
        <v>-1.8335431153596593E-2</v>
      </c>
      <c r="AC151" s="40">
        <f>AA151+'Season Summary_DEF'!AB151</f>
        <v>3.759183673469388</v>
      </c>
      <c r="AD151" s="40">
        <f>AC151-$AC$1073</f>
        <v>1.1790016409286181</v>
      </c>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row>
    <row r="152" spans="1:119" s="38" customFormat="1" outlineLevel="1" x14ac:dyDescent="0.3">
      <c r="A152" s="3" t="s">
        <v>66</v>
      </c>
      <c r="B152" s="3" t="s">
        <v>29</v>
      </c>
      <c r="C152" s="3" t="s">
        <v>32</v>
      </c>
      <c r="D152" s="3" t="s">
        <v>30</v>
      </c>
      <c r="E152" s="3" t="s">
        <v>33</v>
      </c>
      <c r="F152" s="3" t="s">
        <v>28</v>
      </c>
      <c r="G152" s="3">
        <v>12</v>
      </c>
      <c r="H152" s="3">
        <v>7</v>
      </c>
      <c r="I152" s="29">
        <f t="shared" si="46"/>
        <v>0.75107296137339052</v>
      </c>
      <c r="J152" s="3">
        <v>1</v>
      </c>
      <c r="K152" s="32">
        <f t="shared" si="47"/>
        <v>8.3333333333333329E-2</v>
      </c>
      <c r="L152" s="3">
        <f t="shared" si="48"/>
        <v>10</v>
      </c>
      <c r="M152" s="3">
        <v>3</v>
      </c>
      <c r="N152" s="3">
        <v>7</v>
      </c>
      <c r="O152" s="3">
        <v>3</v>
      </c>
      <c r="P152" s="3">
        <v>6</v>
      </c>
      <c r="Q152" s="4">
        <f>P152/L152*100</f>
        <v>60</v>
      </c>
      <c r="R152" s="3">
        <v>3</v>
      </c>
      <c r="S152" s="3">
        <v>2</v>
      </c>
      <c r="T152" s="32">
        <f t="shared" si="49"/>
        <v>0.3</v>
      </c>
      <c r="U152" s="32">
        <f t="shared" si="50"/>
        <v>0.3</v>
      </c>
      <c r="V152" s="3">
        <v>0</v>
      </c>
      <c r="W152" s="3">
        <v>3</v>
      </c>
      <c r="X152" s="3">
        <v>0</v>
      </c>
      <c r="Y152" s="3">
        <v>2</v>
      </c>
      <c r="Z152"/>
      <c r="AA152" s="29"/>
      <c r="AB152" s="29"/>
      <c r="AC152" s="3"/>
      <c r="AD152" s="3"/>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row>
    <row r="153" spans="1:119" s="38" customFormat="1" outlineLevel="1" x14ac:dyDescent="0.3">
      <c r="A153" s="3" t="s">
        <v>67</v>
      </c>
      <c r="B153" s="3" t="s">
        <v>29</v>
      </c>
      <c r="C153" s="3" t="s">
        <v>32</v>
      </c>
      <c r="D153" s="3" t="s">
        <v>30</v>
      </c>
      <c r="E153" s="3" t="s">
        <v>33</v>
      </c>
      <c r="F153" s="3" t="s">
        <v>28</v>
      </c>
      <c r="G153" s="3">
        <v>2</v>
      </c>
      <c r="H153" s="3">
        <v>0</v>
      </c>
      <c r="I153" s="29">
        <f t="shared" si="46"/>
        <v>0</v>
      </c>
      <c r="J153" s="3">
        <v>0</v>
      </c>
      <c r="K153" s="32">
        <f t="shared" si="47"/>
        <v>0</v>
      </c>
      <c r="L153" s="3">
        <f t="shared" si="48"/>
        <v>2</v>
      </c>
      <c r="M153" s="3">
        <v>0</v>
      </c>
      <c r="N153" s="3">
        <v>2</v>
      </c>
      <c r="O153" s="3">
        <v>0</v>
      </c>
      <c r="P153" s="3">
        <v>2</v>
      </c>
      <c r="Q153" s="4">
        <f>P153/L153*100</f>
        <v>100</v>
      </c>
      <c r="R153" s="3">
        <v>0</v>
      </c>
      <c r="S153" s="3">
        <v>0</v>
      </c>
      <c r="T153" s="32">
        <f t="shared" si="49"/>
        <v>0</v>
      </c>
      <c r="U153" s="32">
        <f t="shared" si="50"/>
        <v>0</v>
      </c>
      <c r="V153" s="3">
        <v>0</v>
      </c>
      <c r="W153" s="3">
        <v>1</v>
      </c>
      <c r="X153" s="3">
        <v>0</v>
      </c>
      <c r="Y153" s="3">
        <v>0</v>
      </c>
      <c r="Z153" s="26"/>
      <c r="AA153" s="29"/>
      <c r="AB153" s="29"/>
      <c r="AC153" s="3"/>
      <c r="AD153" s="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row>
    <row r="154" spans="1:119" s="38" customFormat="1" outlineLevel="1" x14ac:dyDescent="0.3">
      <c r="A154" s="3" t="s">
        <v>68</v>
      </c>
      <c r="B154" s="3" t="s">
        <v>29</v>
      </c>
      <c r="C154" s="3" t="s">
        <v>32</v>
      </c>
      <c r="D154" s="3" t="s">
        <v>30</v>
      </c>
      <c r="E154" s="3" t="s">
        <v>33</v>
      </c>
      <c r="F154" s="3" t="s">
        <v>28</v>
      </c>
      <c r="G154" s="3">
        <v>4</v>
      </c>
      <c r="H154" s="3">
        <v>8</v>
      </c>
      <c r="I154" s="29">
        <f t="shared" si="46"/>
        <v>2.6666666666666665</v>
      </c>
      <c r="J154" s="3">
        <v>0</v>
      </c>
      <c r="K154" s="32">
        <f t="shared" si="47"/>
        <v>0</v>
      </c>
      <c r="L154" s="3">
        <f t="shared" si="48"/>
        <v>4</v>
      </c>
      <c r="M154" s="3">
        <v>4</v>
      </c>
      <c r="N154" s="3">
        <v>0</v>
      </c>
      <c r="O154" s="3">
        <v>1</v>
      </c>
      <c r="P154" s="3">
        <v>4</v>
      </c>
      <c r="Q154" s="4">
        <f>P154/L154*100</f>
        <v>100</v>
      </c>
      <c r="R154" s="3">
        <v>0</v>
      </c>
      <c r="S154" s="3">
        <v>0</v>
      </c>
      <c r="T154" s="32">
        <f t="shared" si="49"/>
        <v>1</v>
      </c>
      <c r="U154" s="32">
        <f t="shared" si="50"/>
        <v>1</v>
      </c>
      <c r="V154" s="3">
        <v>0</v>
      </c>
      <c r="W154" s="3">
        <v>1</v>
      </c>
      <c r="X154" s="3">
        <v>0</v>
      </c>
      <c r="Y154" s="3">
        <v>0</v>
      </c>
      <c r="Z154" s="26"/>
      <c r="AA154" s="29"/>
      <c r="AB154" s="29"/>
      <c r="AC154" s="3"/>
      <c r="AD154" s="3"/>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row>
    <row r="155" spans="1:119" s="38" customFormat="1" x14ac:dyDescent="0.3">
      <c r="A155" s="35">
        <v>39</v>
      </c>
      <c r="B155" s="35" t="s">
        <v>29</v>
      </c>
      <c r="C155" s="35" t="s">
        <v>25</v>
      </c>
      <c r="D155" s="35" t="s">
        <v>26</v>
      </c>
      <c r="E155" s="35" t="s">
        <v>27</v>
      </c>
      <c r="F155" s="35" t="s">
        <v>30</v>
      </c>
      <c r="G155" s="41">
        <v>32</v>
      </c>
      <c r="H155" s="41">
        <v>28</v>
      </c>
      <c r="I155" s="40">
        <f t="shared" si="46"/>
        <v>1.2195121951219512</v>
      </c>
      <c r="J155" s="41">
        <v>5</v>
      </c>
      <c r="K155" s="37">
        <f t="shared" si="47"/>
        <v>0.15625</v>
      </c>
      <c r="L155" s="41">
        <f t="shared" si="48"/>
        <v>23</v>
      </c>
      <c r="M155" s="41">
        <v>11</v>
      </c>
      <c r="N155" s="41">
        <v>12</v>
      </c>
      <c r="O155" s="41">
        <v>7</v>
      </c>
      <c r="P155" s="41">
        <f>P156+P157+P158</f>
        <v>8</v>
      </c>
      <c r="Q155" s="36">
        <f>P155/(L156+L157+L158)*100</f>
        <v>80</v>
      </c>
      <c r="R155" s="41">
        <v>9</v>
      </c>
      <c r="S155" s="41">
        <v>4</v>
      </c>
      <c r="T155" s="37">
        <f t="shared" si="49"/>
        <v>0.47826086956521741</v>
      </c>
      <c r="U155" s="37">
        <f t="shared" si="50"/>
        <v>0.52173913043478259</v>
      </c>
      <c r="V155" s="41">
        <v>2</v>
      </c>
      <c r="W155" s="41">
        <v>9</v>
      </c>
      <c r="X155" s="41">
        <v>0</v>
      </c>
      <c r="Y155" s="41">
        <v>6</v>
      </c>
      <c r="Z155" s="41">
        <f>H155-'Season Summary_DEF'!H154</f>
        <v>27</v>
      </c>
      <c r="AA155" s="40">
        <f>(H155+W155+Y155+(2*(O155))+(0.5*V155))/((R155-S155)+(2*(N155+X155+J155)))</f>
        <v>1.4871794871794872</v>
      </c>
      <c r="AB155" s="40">
        <f>AA155-$AA$1073</f>
        <v>0.24027262745446198</v>
      </c>
      <c r="AC155" s="40">
        <f>AA155+'Season Summary_DEF'!AB155</f>
        <v>3.0228937728937728</v>
      </c>
      <c r="AD155" s="40">
        <f>AC155-$AC$1073</f>
        <v>0.44271174035300298</v>
      </c>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row>
    <row r="156" spans="1:119" s="38" customFormat="1" outlineLevel="1" x14ac:dyDescent="0.3">
      <c r="A156" s="3" t="s">
        <v>66</v>
      </c>
      <c r="B156" s="3" t="s">
        <v>29</v>
      </c>
      <c r="C156" s="3" t="s">
        <v>25</v>
      </c>
      <c r="D156" s="3" t="s">
        <v>26</v>
      </c>
      <c r="E156" s="3" t="s">
        <v>27</v>
      </c>
      <c r="F156" s="3" t="s">
        <v>30</v>
      </c>
      <c r="G156" s="3">
        <v>11</v>
      </c>
      <c r="H156" s="3">
        <v>11</v>
      </c>
      <c r="I156" s="29">
        <f t="shared" si="46"/>
        <v>1.5714285714285714</v>
      </c>
      <c r="J156" s="3">
        <v>1</v>
      </c>
      <c r="K156" s="32">
        <f t="shared" si="47"/>
        <v>9.0909090909090912E-2</v>
      </c>
      <c r="L156" s="3">
        <f t="shared" si="48"/>
        <v>8</v>
      </c>
      <c r="M156" s="3">
        <v>5</v>
      </c>
      <c r="N156" s="3">
        <v>3</v>
      </c>
      <c r="O156" s="3">
        <v>4</v>
      </c>
      <c r="P156" s="3">
        <v>7</v>
      </c>
      <c r="Q156" s="4">
        <f>P156/L156*100</f>
        <v>87.5</v>
      </c>
      <c r="R156" s="3">
        <v>0</v>
      </c>
      <c r="S156" s="3">
        <v>0</v>
      </c>
      <c r="T156" s="32">
        <f t="shared" si="49"/>
        <v>0.625</v>
      </c>
      <c r="U156" s="32">
        <f t="shared" si="50"/>
        <v>0.6875</v>
      </c>
      <c r="V156" s="3">
        <v>1</v>
      </c>
      <c r="W156" s="3">
        <v>2</v>
      </c>
      <c r="X156" s="3">
        <v>0</v>
      </c>
      <c r="Y156" s="3">
        <v>1</v>
      </c>
      <c r="Z156"/>
      <c r="AA156" s="29"/>
      <c r="AB156" s="29"/>
      <c r="AC156" s="3"/>
      <c r="AD156" s="3"/>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row>
    <row r="157" spans="1:119" s="38" customFormat="1" outlineLevel="1" x14ac:dyDescent="0.3">
      <c r="A157" s="3" t="s">
        <v>67</v>
      </c>
      <c r="B157" s="3" t="s">
        <v>29</v>
      </c>
      <c r="C157" s="3" t="s">
        <v>25</v>
      </c>
      <c r="D157" s="3" t="s">
        <v>26</v>
      </c>
      <c r="E157" s="3" t="s">
        <v>27</v>
      </c>
      <c r="F157" s="3" t="s">
        <v>30</v>
      </c>
      <c r="G157" s="3">
        <v>0</v>
      </c>
      <c r="H157" s="3">
        <v>0</v>
      </c>
      <c r="I157" s="29"/>
      <c r="J157" s="3">
        <v>0</v>
      </c>
      <c r="K157" s="32" t="e">
        <f t="shared" si="47"/>
        <v>#DIV/0!</v>
      </c>
      <c r="L157" s="3">
        <f t="shared" si="48"/>
        <v>0</v>
      </c>
      <c r="M157" s="3">
        <v>0</v>
      </c>
      <c r="N157" s="3">
        <v>0</v>
      </c>
      <c r="O157" s="3">
        <v>0</v>
      </c>
      <c r="P157" s="3">
        <v>0</v>
      </c>
      <c r="Q157" s="4" t="e">
        <f>P157/L157*100</f>
        <v>#DIV/0!</v>
      </c>
      <c r="R157" s="3">
        <v>0</v>
      </c>
      <c r="S157" s="3">
        <v>0</v>
      </c>
      <c r="T157" s="32" t="e">
        <f t="shared" si="49"/>
        <v>#DIV/0!</v>
      </c>
      <c r="U157" s="32" t="e">
        <f t="shared" si="50"/>
        <v>#DIV/0!</v>
      </c>
      <c r="V157" s="3">
        <v>0</v>
      </c>
      <c r="W157" s="3">
        <v>0</v>
      </c>
      <c r="X157" s="3">
        <v>0</v>
      </c>
      <c r="Y157" s="3">
        <v>0</v>
      </c>
      <c r="Z157" s="26"/>
      <c r="AA157" s="29"/>
      <c r="AB157" s="29"/>
      <c r="AC157" s="3"/>
      <c r="AD157" s="3"/>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row>
    <row r="158" spans="1:119" s="38" customFormat="1" outlineLevel="1" x14ac:dyDescent="0.3">
      <c r="A158" s="3" t="s">
        <v>68</v>
      </c>
      <c r="B158" s="3" t="s">
        <v>29</v>
      </c>
      <c r="C158" s="3" t="s">
        <v>25</v>
      </c>
      <c r="D158" s="3" t="s">
        <v>26</v>
      </c>
      <c r="E158" s="3" t="s">
        <v>27</v>
      </c>
      <c r="F158" s="3" t="s">
        <v>30</v>
      </c>
      <c r="G158" s="3">
        <v>5</v>
      </c>
      <c r="H158" s="3">
        <v>2</v>
      </c>
      <c r="I158" s="29">
        <f t="shared" ref="I158:I164" si="51">H158/((L158-W158)+J158+(0.44*R158))</f>
        <v>0.7246376811594204</v>
      </c>
      <c r="J158" s="3">
        <v>1</v>
      </c>
      <c r="K158" s="32">
        <f t="shared" si="47"/>
        <v>0.2</v>
      </c>
      <c r="L158" s="3">
        <f t="shared" si="48"/>
        <v>2</v>
      </c>
      <c r="M158" s="3">
        <v>0</v>
      </c>
      <c r="N158" s="3">
        <v>2</v>
      </c>
      <c r="O158" s="3">
        <v>0</v>
      </c>
      <c r="P158" s="3">
        <v>1</v>
      </c>
      <c r="Q158" s="4">
        <f>P158/L158*100</f>
        <v>50</v>
      </c>
      <c r="R158" s="3">
        <v>4</v>
      </c>
      <c r="S158" s="3">
        <v>2</v>
      </c>
      <c r="T158" s="32">
        <f t="shared" si="49"/>
        <v>0</v>
      </c>
      <c r="U158" s="32">
        <f t="shared" si="50"/>
        <v>0</v>
      </c>
      <c r="V158" s="3">
        <v>0</v>
      </c>
      <c r="W158" s="3">
        <v>2</v>
      </c>
      <c r="X158" s="3">
        <v>0</v>
      </c>
      <c r="Y158" s="3">
        <v>2</v>
      </c>
      <c r="Z158" s="26"/>
      <c r="AA158" s="29"/>
      <c r="AB158" s="29"/>
      <c r="AC158" s="3"/>
      <c r="AD158" s="3"/>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row>
    <row r="159" spans="1:119" s="38" customFormat="1" x14ac:dyDescent="0.3">
      <c r="A159" s="35">
        <v>40</v>
      </c>
      <c r="B159" s="35" t="s">
        <v>24</v>
      </c>
      <c r="C159" s="35" t="s">
        <v>25</v>
      </c>
      <c r="D159" s="35" t="s">
        <v>26</v>
      </c>
      <c r="E159" s="35" t="s">
        <v>27</v>
      </c>
      <c r="F159" s="35" t="s">
        <v>29</v>
      </c>
      <c r="G159" s="41">
        <v>16</v>
      </c>
      <c r="H159" s="41">
        <v>12</v>
      </c>
      <c r="I159" s="40">
        <f t="shared" si="51"/>
        <v>0.83798882681564246</v>
      </c>
      <c r="J159" s="41">
        <v>3</v>
      </c>
      <c r="K159" s="37">
        <f t="shared" si="47"/>
        <v>0.1875</v>
      </c>
      <c r="L159" s="41">
        <f t="shared" si="48"/>
        <v>12</v>
      </c>
      <c r="M159" s="41">
        <v>5</v>
      </c>
      <c r="N159" s="41">
        <v>7</v>
      </c>
      <c r="O159" s="41">
        <v>5</v>
      </c>
      <c r="P159" s="41">
        <f>P160+P161+P162</f>
        <v>6</v>
      </c>
      <c r="Q159" s="36">
        <f>P159/(L160+L161+L162)*100</f>
        <v>66.666666666666657</v>
      </c>
      <c r="R159" s="41">
        <v>3</v>
      </c>
      <c r="S159" s="41">
        <v>1</v>
      </c>
      <c r="T159" s="37">
        <f t="shared" si="49"/>
        <v>0.41666666666666669</v>
      </c>
      <c r="U159" s="37">
        <f t="shared" si="50"/>
        <v>0.45833333333333331</v>
      </c>
      <c r="V159" s="41">
        <v>1</v>
      </c>
      <c r="W159" s="41">
        <v>2</v>
      </c>
      <c r="X159" s="41">
        <v>0</v>
      </c>
      <c r="Y159" s="41">
        <v>4</v>
      </c>
      <c r="Z159" s="41">
        <f>H159-'Season Summary_DEF'!H158</f>
        <v>12</v>
      </c>
      <c r="AA159" s="40">
        <f>(H159+W159+Y159+(2*(O159))+(0.5*V159))/((R159-S159)+(2*(N159+X159+J159)))</f>
        <v>1.2954545454545454</v>
      </c>
      <c r="AB159" s="40">
        <f>AA159-$AA$1073</f>
        <v>4.8547685729520174E-2</v>
      </c>
      <c r="AC159" s="40">
        <f>AA159+'Season Summary_DEF'!AB159</f>
        <v>2.8273694390715667</v>
      </c>
      <c r="AD159" s="40">
        <f>AC159-$AC$1073</f>
        <v>0.24718740653079685</v>
      </c>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row>
    <row r="160" spans="1:119" s="38" customFormat="1" outlineLevel="1" x14ac:dyDescent="0.3">
      <c r="A160" s="3" t="s">
        <v>66</v>
      </c>
      <c r="B160" s="3" t="s">
        <v>24</v>
      </c>
      <c r="C160" s="3" t="s">
        <v>25</v>
      </c>
      <c r="D160" s="3" t="s">
        <v>26</v>
      </c>
      <c r="E160" s="3" t="s">
        <v>27</v>
      </c>
      <c r="F160" s="12" t="s">
        <v>29</v>
      </c>
      <c r="G160" s="3">
        <v>4</v>
      </c>
      <c r="H160" s="3">
        <v>4</v>
      </c>
      <c r="I160" s="29">
        <f t="shared" si="51"/>
        <v>0.9009009009009008</v>
      </c>
      <c r="J160" s="3">
        <v>0</v>
      </c>
      <c r="K160" s="32">
        <f t="shared" si="47"/>
        <v>0</v>
      </c>
      <c r="L160" s="3">
        <f t="shared" si="48"/>
        <v>4</v>
      </c>
      <c r="M160" s="3">
        <v>2</v>
      </c>
      <c r="N160" s="3">
        <v>2</v>
      </c>
      <c r="O160" s="3">
        <v>2</v>
      </c>
      <c r="P160" s="3">
        <v>4</v>
      </c>
      <c r="Q160" s="4">
        <f>P160/L160*100</f>
        <v>100</v>
      </c>
      <c r="R160" s="3">
        <v>1</v>
      </c>
      <c r="S160" s="3">
        <v>0</v>
      </c>
      <c r="T160" s="32">
        <f t="shared" si="49"/>
        <v>0.5</v>
      </c>
      <c r="U160" s="32">
        <f t="shared" si="50"/>
        <v>0.5</v>
      </c>
      <c r="V160" s="3">
        <v>0</v>
      </c>
      <c r="W160" s="3">
        <v>0</v>
      </c>
      <c r="X160" s="3">
        <v>0</v>
      </c>
      <c r="Y160" s="3">
        <v>1</v>
      </c>
      <c r="Z160"/>
      <c r="AA160" s="29"/>
      <c r="AB160" s="29"/>
      <c r="AC160" s="3"/>
      <c r="AD160" s="3"/>
      <c r="AE160" s="3"/>
      <c r="AF160" s="3"/>
      <c r="AG160" s="3"/>
      <c r="AH160" s="3"/>
      <c r="AI160" s="3"/>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row>
    <row r="161" spans="1:119" s="38" customFormat="1" outlineLevel="1" x14ac:dyDescent="0.3">
      <c r="A161" s="3" t="s">
        <v>67</v>
      </c>
      <c r="B161" s="3" t="s">
        <v>24</v>
      </c>
      <c r="C161" s="3" t="s">
        <v>25</v>
      </c>
      <c r="D161" s="3" t="s">
        <v>26</v>
      </c>
      <c r="E161" s="3" t="s">
        <v>27</v>
      </c>
      <c r="F161" s="3" t="s">
        <v>29</v>
      </c>
      <c r="G161" s="3">
        <v>3</v>
      </c>
      <c r="H161" s="3">
        <v>3</v>
      </c>
      <c r="I161" s="29">
        <f t="shared" si="51"/>
        <v>1.5</v>
      </c>
      <c r="J161" s="3">
        <v>0</v>
      </c>
      <c r="K161" s="32">
        <f t="shared" si="47"/>
        <v>0</v>
      </c>
      <c r="L161" s="3">
        <f t="shared" si="48"/>
        <v>3</v>
      </c>
      <c r="M161" s="3">
        <v>1</v>
      </c>
      <c r="N161" s="3">
        <v>2</v>
      </c>
      <c r="O161" s="3">
        <v>1</v>
      </c>
      <c r="P161" s="3">
        <v>1</v>
      </c>
      <c r="Q161" s="4">
        <f>P161/L161*100</f>
        <v>33.333333333333329</v>
      </c>
      <c r="R161" s="3">
        <v>0</v>
      </c>
      <c r="S161" s="3">
        <v>0</v>
      </c>
      <c r="T161" s="32">
        <f t="shared" si="49"/>
        <v>0.33333333333333331</v>
      </c>
      <c r="U161" s="32">
        <f t="shared" si="50"/>
        <v>0.5</v>
      </c>
      <c r="V161" s="3">
        <v>1</v>
      </c>
      <c r="W161" s="3">
        <v>1</v>
      </c>
      <c r="X161" s="3">
        <v>0</v>
      </c>
      <c r="Y161" s="3">
        <v>2</v>
      </c>
      <c r="Z161" s="26"/>
      <c r="AA161" s="29"/>
      <c r="AB161" s="29"/>
      <c r="AC161" s="3"/>
      <c r="AD161" s="3"/>
      <c r="AE161" s="3"/>
      <c r="AF161" s="3"/>
      <c r="AG161" s="3"/>
      <c r="AH161" s="3"/>
      <c r="AI161" s="3"/>
      <c r="AJ161" s="3"/>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row>
    <row r="162" spans="1:119" s="38" customFormat="1" outlineLevel="1" x14ac:dyDescent="0.3">
      <c r="A162" s="3" t="s">
        <v>68</v>
      </c>
      <c r="B162" s="3" t="s">
        <v>24</v>
      </c>
      <c r="C162" s="3" t="s">
        <v>25</v>
      </c>
      <c r="D162" s="3" t="s">
        <v>26</v>
      </c>
      <c r="E162" s="3" t="s">
        <v>27</v>
      </c>
      <c r="F162" s="11" t="s">
        <v>29</v>
      </c>
      <c r="G162" s="3">
        <v>2</v>
      </c>
      <c r="H162" s="3">
        <v>0</v>
      </c>
      <c r="I162" s="29">
        <f t="shared" si="51"/>
        <v>0</v>
      </c>
      <c r="J162" s="3">
        <v>0</v>
      </c>
      <c r="K162" s="32">
        <f t="shared" si="47"/>
        <v>0</v>
      </c>
      <c r="L162" s="3">
        <f t="shared" si="48"/>
        <v>2</v>
      </c>
      <c r="M162" s="3">
        <v>0</v>
      </c>
      <c r="N162" s="3">
        <v>2</v>
      </c>
      <c r="O162" s="3">
        <v>0</v>
      </c>
      <c r="P162" s="3">
        <v>1</v>
      </c>
      <c r="Q162" s="4">
        <f>P162/L162*100</f>
        <v>50</v>
      </c>
      <c r="R162" s="3">
        <v>0</v>
      </c>
      <c r="S162" s="3">
        <v>0</v>
      </c>
      <c r="T162" s="32">
        <f t="shared" si="49"/>
        <v>0</v>
      </c>
      <c r="U162" s="32">
        <f t="shared" si="50"/>
        <v>0</v>
      </c>
      <c r="V162" s="3">
        <v>0</v>
      </c>
      <c r="W162" s="3">
        <v>1</v>
      </c>
      <c r="X162" s="3">
        <v>0</v>
      </c>
      <c r="Y162" s="3">
        <v>0</v>
      </c>
      <c r="Z162" s="26"/>
      <c r="AA162" s="29"/>
      <c r="AB162" s="29"/>
      <c r="AC162" s="3"/>
      <c r="AD162" s="3"/>
      <c r="AE162" s="3"/>
      <c r="AF162" s="3"/>
      <c r="AG162" s="3"/>
      <c r="AH162" s="3"/>
      <c r="AI162" s="3"/>
      <c r="AJ162" s="3"/>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row>
    <row r="163" spans="1:119" s="38" customFormat="1" x14ac:dyDescent="0.3">
      <c r="A163" s="35">
        <v>41</v>
      </c>
      <c r="B163" s="35" t="s">
        <v>24</v>
      </c>
      <c r="C163" s="35" t="s">
        <v>29</v>
      </c>
      <c r="D163" s="35" t="s">
        <v>26</v>
      </c>
      <c r="E163" s="35" t="s">
        <v>34</v>
      </c>
      <c r="F163" s="35" t="s">
        <v>28</v>
      </c>
      <c r="G163" s="41">
        <f>5+SUM(G164:G166)</f>
        <v>7</v>
      </c>
      <c r="H163" s="41">
        <f>4+SUM(H164:H166)</f>
        <v>6</v>
      </c>
      <c r="I163" s="40">
        <f t="shared" si="51"/>
        <v>1</v>
      </c>
      <c r="J163" s="41">
        <f>SUM(J164:J166)</f>
        <v>0</v>
      </c>
      <c r="K163" s="37">
        <f t="shared" si="47"/>
        <v>0</v>
      </c>
      <c r="L163" s="41">
        <f t="shared" si="48"/>
        <v>7</v>
      </c>
      <c r="M163" s="41">
        <f>2+SUM(M164:M166)</f>
        <v>3</v>
      </c>
      <c r="N163" s="41">
        <f>3+SUM(N164:N166)</f>
        <v>4</v>
      </c>
      <c r="O163" s="41">
        <f>1+SUM(O164:O166)</f>
        <v>2</v>
      </c>
      <c r="P163" s="41">
        <f>SUM(P164:P166)</f>
        <v>2</v>
      </c>
      <c r="Q163" s="36">
        <f>P163/(L164+L165+L166)*100</f>
        <v>100</v>
      </c>
      <c r="R163" s="41">
        <f>SUM(R164:R166)</f>
        <v>0</v>
      </c>
      <c r="S163" s="41">
        <f>SUM(S164:S166)</f>
        <v>0</v>
      </c>
      <c r="T163" s="37">
        <f t="shared" si="49"/>
        <v>0.42857142857142855</v>
      </c>
      <c r="U163" s="37">
        <f t="shared" si="50"/>
        <v>0.42857142857142855</v>
      </c>
      <c r="V163" s="41">
        <f>SUM(V164:V166)</f>
        <v>0</v>
      </c>
      <c r="W163" s="41">
        <f>1+SUM(W164:W166)</f>
        <v>1</v>
      </c>
      <c r="X163" s="41">
        <f>SUM(X164:X166)</f>
        <v>0</v>
      </c>
      <c r="Y163" s="41">
        <f>1+SUM(Y164:Y166)</f>
        <v>1</v>
      </c>
      <c r="Z163" s="41">
        <f>H163-'Season Summary_DEF'!H162</f>
        <v>6</v>
      </c>
      <c r="AA163" s="40">
        <f>(H163+W163+Y163+(2*(O163))+(0.5*V163))/((R163-S163)+(2*(N163+X163+J163)))</f>
        <v>1.5</v>
      </c>
      <c r="AB163" s="40">
        <f>AA163-$AA$1073</f>
        <v>0.25309314027497476</v>
      </c>
      <c r="AC163" s="40">
        <f>AA163+'Season Summary_DEF'!AB163</f>
        <v>1.9878048780487805</v>
      </c>
      <c r="AD163" s="40">
        <f>AC163-$AC$1073</f>
        <v>-0.59237715449198936</v>
      </c>
      <c r="AE163"/>
      <c r="AF163"/>
      <c r="AG163"/>
      <c r="AH163"/>
      <c r="AI163"/>
      <c r="AJ163" s="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row>
    <row r="164" spans="1:119" s="38" customFormat="1" outlineLevel="1" x14ac:dyDescent="0.3">
      <c r="A164" s="3" t="s">
        <v>66</v>
      </c>
      <c r="B164" s="3" t="s">
        <v>24</v>
      </c>
      <c r="C164" s="3" t="s">
        <v>29</v>
      </c>
      <c r="D164" s="3" t="s">
        <v>26</v>
      </c>
      <c r="E164" s="3" t="s">
        <v>34</v>
      </c>
      <c r="F164" s="3" t="s">
        <v>28</v>
      </c>
      <c r="G164" s="3">
        <v>2</v>
      </c>
      <c r="H164" s="3">
        <v>2</v>
      </c>
      <c r="I164" s="29">
        <f t="shared" si="51"/>
        <v>1</v>
      </c>
      <c r="J164" s="3">
        <v>0</v>
      </c>
      <c r="K164" s="32">
        <f t="shared" si="47"/>
        <v>0</v>
      </c>
      <c r="L164" s="3">
        <f t="shared" si="48"/>
        <v>2</v>
      </c>
      <c r="M164" s="3">
        <v>1</v>
      </c>
      <c r="N164" s="3">
        <v>1</v>
      </c>
      <c r="O164" s="3">
        <v>1</v>
      </c>
      <c r="P164" s="3">
        <v>2</v>
      </c>
      <c r="Q164" s="4">
        <f t="shared" ref="Q164" si="52">P164/L164*100</f>
        <v>100</v>
      </c>
      <c r="R164" s="3">
        <v>0</v>
      </c>
      <c r="S164" s="3">
        <v>0</v>
      </c>
      <c r="T164" s="32">
        <f t="shared" si="49"/>
        <v>0.5</v>
      </c>
      <c r="U164" s="32">
        <f t="shared" si="50"/>
        <v>0.5</v>
      </c>
      <c r="V164" s="3">
        <v>0</v>
      </c>
      <c r="W164" s="3">
        <v>0</v>
      </c>
      <c r="X164" s="3">
        <v>0</v>
      </c>
      <c r="Y164" s="3">
        <v>0</v>
      </c>
      <c r="Z164"/>
      <c r="AA164" s="29"/>
      <c r="AB164" s="29"/>
      <c r="AC164" s="3"/>
      <c r="AD164" s="3"/>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row>
    <row r="165" spans="1:119" s="38" customFormat="1" outlineLevel="1" x14ac:dyDescent="0.3">
      <c r="A165" s="3" t="s">
        <v>67</v>
      </c>
      <c r="B165" s="3" t="s">
        <v>24</v>
      </c>
      <c r="C165" s="3" t="s">
        <v>29</v>
      </c>
      <c r="D165" s="3" t="s">
        <v>26</v>
      </c>
      <c r="E165" s="3" t="s">
        <v>34</v>
      </c>
      <c r="F165" s="18" t="s">
        <v>28</v>
      </c>
      <c r="G165" s="25"/>
      <c r="H165" s="25"/>
      <c r="I165" s="29"/>
      <c r="J165" s="25"/>
      <c r="K165" s="3"/>
      <c r="L165" s="25"/>
      <c r="M165" s="25"/>
      <c r="N165" s="25"/>
      <c r="O165" s="25"/>
      <c r="P165" s="25"/>
      <c r="Q165" s="25"/>
      <c r="R165" s="25"/>
      <c r="S165" s="25"/>
      <c r="T165" s="3"/>
      <c r="U165" s="3"/>
      <c r="V165" s="25"/>
      <c r="W165" s="25"/>
      <c r="X165" s="25"/>
      <c r="Y165" s="25"/>
      <c r="Z165" s="26"/>
      <c r="AA165" s="29"/>
      <c r="AB165" s="29"/>
      <c r="AC165" s="3"/>
      <c r="AD165" s="3"/>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row>
    <row r="166" spans="1:119" s="38" customFormat="1" outlineLevel="1" x14ac:dyDescent="0.3">
      <c r="A166" s="3" t="s">
        <v>68</v>
      </c>
      <c r="B166" s="3" t="s">
        <v>24</v>
      </c>
      <c r="C166" s="3" t="s">
        <v>29</v>
      </c>
      <c r="D166" s="3" t="s">
        <v>26</v>
      </c>
      <c r="E166" s="3" t="s">
        <v>34</v>
      </c>
      <c r="F166" s="18" t="s">
        <v>28</v>
      </c>
      <c r="G166" s="25"/>
      <c r="H166" s="25"/>
      <c r="I166" s="29"/>
      <c r="J166" s="25"/>
      <c r="K166" s="3"/>
      <c r="L166" s="25"/>
      <c r="M166" s="25"/>
      <c r="N166" s="25"/>
      <c r="O166" s="25"/>
      <c r="P166" s="25"/>
      <c r="Q166" s="25"/>
      <c r="R166" s="25"/>
      <c r="S166" s="25"/>
      <c r="T166" s="3"/>
      <c r="U166" s="3"/>
      <c r="V166" s="25"/>
      <c r="W166" s="25"/>
      <c r="X166" s="25"/>
      <c r="Y166" s="25"/>
      <c r="Z166" s="26"/>
      <c r="AA166" s="29"/>
      <c r="AB166" s="29"/>
      <c r="AC166" s="3"/>
      <c r="AD166" s="3"/>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row>
    <row r="167" spans="1:119" s="38" customFormat="1" x14ac:dyDescent="0.3">
      <c r="A167" s="35">
        <v>42</v>
      </c>
      <c r="B167" s="35" t="s">
        <v>24</v>
      </c>
      <c r="C167" s="35" t="s">
        <v>25</v>
      </c>
      <c r="D167" s="35" t="s">
        <v>26</v>
      </c>
      <c r="E167" s="35" t="s">
        <v>33</v>
      </c>
      <c r="F167" s="35" t="s">
        <v>29</v>
      </c>
      <c r="G167" s="41">
        <v>7</v>
      </c>
      <c r="H167" s="41">
        <v>4</v>
      </c>
      <c r="I167" s="40">
        <f>H167/((L167-W167)+J167+(0.44*R167))</f>
        <v>0.84033613445378152</v>
      </c>
      <c r="J167" s="41">
        <v>1</v>
      </c>
      <c r="K167" s="37">
        <f t="shared" ref="K167:K175" si="53">J167/G167</f>
        <v>0.14285714285714285</v>
      </c>
      <c r="L167" s="41">
        <f t="shared" ref="L167:L175" si="54">M167+N167</f>
        <v>4</v>
      </c>
      <c r="M167" s="41">
        <v>1</v>
      </c>
      <c r="N167" s="41">
        <v>3</v>
      </c>
      <c r="O167" s="41">
        <v>0</v>
      </c>
      <c r="P167" s="41">
        <f>P168+P169+P170</f>
        <v>2</v>
      </c>
      <c r="Q167" s="36">
        <f>P167/(L168+L169+L170)*100</f>
        <v>100</v>
      </c>
      <c r="R167" s="41">
        <v>4</v>
      </c>
      <c r="S167" s="41">
        <v>2</v>
      </c>
      <c r="T167" s="37">
        <f t="shared" ref="T167:T175" si="55">M167/(M167+N167)</f>
        <v>0.25</v>
      </c>
      <c r="U167" s="37">
        <f t="shared" ref="U167:U175" si="56">((0.5*V167)+M167)/L167</f>
        <v>0.25</v>
      </c>
      <c r="V167" s="41">
        <v>0</v>
      </c>
      <c r="W167" s="41">
        <v>2</v>
      </c>
      <c r="X167" s="41">
        <v>0</v>
      </c>
      <c r="Y167" s="41">
        <v>2</v>
      </c>
      <c r="Z167" s="41">
        <f>H167-'Season Summary_DEF'!H166</f>
        <v>4</v>
      </c>
      <c r="AA167" s="40">
        <f>(H167+W167+Y167+(2*(O167))+(0.5*V167))/((R167-S167)+(2*(N167+X167+J167)))</f>
        <v>0.8</v>
      </c>
      <c r="AB167" s="40">
        <f>AA167-$AA$1073</f>
        <v>-0.4469068597250252</v>
      </c>
      <c r="AC167" s="40">
        <f>AA167+'Season Summary_DEF'!AB167</f>
        <v>1.2545454545454546</v>
      </c>
      <c r="AD167" s="40">
        <f>AC167-$AC$1073</f>
        <v>-1.3256365779953152</v>
      </c>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row>
    <row r="168" spans="1:119" s="38" customFormat="1" outlineLevel="1" x14ac:dyDescent="0.3">
      <c r="A168" s="3" t="s">
        <v>66</v>
      </c>
      <c r="B168" s="3" t="s">
        <v>24</v>
      </c>
      <c r="C168" s="3" t="s">
        <v>25</v>
      </c>
      <c r="D168" s="3" t="s">
        <v>26</v>
      </c>
      <c r="E168" s="3" t="s">
        <v>33</v>
      </c>
      <c r="F168" s="3" t="s">
        <v>29</v>
      </c>
      <c r="G168" s="3">
        <v>3</v>
      </c>
      <c r="H168" s="3">
        <v>2</v>
      </c>
      <c r="I168" s="29">
        <f>H168/((L168-W168)+J168+(0.44*R168))</f>
        <v>1.0638297872340425</v>
      </c>
      <c r="J168" s="3">
        <v>0</v>
      </c>
      <c r="K168" s="32">
        <f t="shared" si="53"/>
        <v>0</v>
      </c>
      <c r="L168" s="3">
        <f t="shared" si="54"/>
        <v>2</v>
      </c>
      <c r="M168" s="3">
        <v>0</v>
      </c>
      <c r="N168" s="3">
        <v>2</v>
      </c>
      <c r="O168" s="3">
        <v>0</v>
      </c>
      <c r="P168" s="3">
        <v>2</v>
      </c>
      <c r="Q168" s="4">
        <f>P168/L168*100</f>
        <v>100</v>
      </c>
      <c r="R168" s="3">
        <v>2</v>
      </c>
      <c r="S168" s="3">
        <v>2</v>
      </c>
      <c r="T168" s="32">
        <f t="shared" si="55"/>
        <v>0</v>
      </c>
      <c r="U168" s="32">
        <f t="shared" si="56"/>
        <v>0</v>
      </c>
      <c r="V168" s="3">
        <v>0</v>
      </c>
      <c r="W168" s="3">
        <v>1</v>
      </c>
      <c r="X168" s="3">
        <v>0</v>
      </c>
      <c r="Y168" s="3">
        <v>1</v>
      </c>
      <c r="Z168"/>
      <c r="AA168" s="29"/>
      <c r="AB168" s="29"/>
      <c r="AC168" s="3"/>
      <c r="AD168" s="3"/>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row>
    <row r="169" spans="1:119" s="38" customFormat="1" outlineLevel="1" x14ac:dyDescent="0.3">
      <c r="A169" s="3" t="s">
        <v>67</v>
      </c>
      <c r="B169" s="3" t="s">
        <v>24</v>
      </c>
      <c r="C169" s="3" t="s">
        <v>25</v>
      </c>
      <c r="D169" s="3" t="s">
        <v>26</v>
      </c>
      <c r="E169" s="3" t="s">
        <v>33</v>
      </c>
      <c r="F169" s="3" t="s">
        <v>29</v>
      </c>
      <c r="G169" s="3">
        <v>0</v>
      </c>
      <c r="H169" s="3">
        <v>0</v>
      </c>
      <c r="I169" s="29"/>
      <c r="J169" s="3">
        <v>0</v>
      </c>
      <c r="K169" s="32" t="e">
        <f t="shared" si="53"/>
        <v>#DIV/0!</v>
      </c>
      <c r="L169" s="3">
        <f t="shared" si="54"/>
        <v>0</v>
      </c>
      <c r="M169" s="3">
        <v>0</v>
      </c>
      <c r="N169" s="3">
        <v>0</v>
      </c>
      <c r="O169" s="3">
        <v>0</v>
      </c>
      <c r="P169" s="3">
        <v>0</v>
      </c>
      <c r="Q169" s="4" t="e">
        <f>P169/L169*100</f>
        <v>#DIV/0!</v>
      </c>
      <c r="R169" s="3">
        <v>0</v>
      </c>
      <c r="S169" s="3">
        <v>0</v>
      </c>
      <c r="T169" s="32" t="e">
        <f t="shared" si="55"/>
        <v>#DIV/0!</v>
      </c>
      <c r="U169" s="32" t="e">
        <f t="shared" si="56"/>
        <v>#DIV/0!</v>
      </c>
      <c r="V169" s="3">
        <v>0</v>
      </c>
      <c r="W169" s="3">
        <v>0</v>
      </c>
      <c r="X169" s="3">
        <v>0</v>
      </c>
      <c r="Y169" s="3">
        <v>0</v>
      </c>
      <c r="Z169" s="26"/>
      <c r="AA169" s="29"/>
      <c r="AB169" s="29"/>
      <c r="AC169" s="3"/>
      <c r="AD169" s="3"/>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row>
    <row r="170" spans="1:119" s="38" customFormat="1" outlineLevel="1" x14ac:dyDescent="0.3">
      <c r="A170" s="3" t="s">
        <v>68</v>
      </c>
      <c r="B170" s="3" t="s">
        <v>24</v>
      </c>
      <c r="C170" s="3" t="s">
        <v>25</v>
      </c>
      <c r="D170" s="3" t="s">
        <v>26</v>
      </c>
      <c r="E170" s="3" t="s">
        <v>33</v>
      </c>
      <c r="F170" s="3" t="s">
        <v>29</v>
      </c>
      <c r="G170" s="3">
        <v>0</v>
      </c>
      <c r="H170" s="3">
        <v>0</v>
      </c>
      <c r="I170" s="29"/>
      <c r="J170" s="3">
        <v>0</v>
      </c>
      <c r="K170" s="32" t="e">
        <f t="shared" si="53"/>
        <v>#DIV/0!</v>
      </c>
      <c r="L170" s="3">
        <f t="shared" si="54"/>
        <v>0</v>
      </c>
      <c r="M170" s="3">
        <v>0</v>
      </c>
      <c r="N170" s="3">
        <v>0</v>
      </c>
      <c r="O170" s="3">
        <v>0</v>
      </c>
      <c r="P170" s="3">
        <v>0</v>
      </c>
      <c r="Q170" s="4" t="e">
        <f>P170/L170*100</f>
        <v>#DIV/0!</v>
      </c>
      <c r="R170" s="3">
        <v>0</v>
      </c>
      <c r="S170" s="3">
        <v>0</v>
      </c>
      <c r="T170" s="32" t="e">
        <f t="shared" si="55"/>
        <v>#DIV/0!</v>
      </c>
      <c r="U170" s="32" t="e">
        <f t="shared" si="56"/>
        <v>#DIV/0!</v>
      </c>
      <c r="V170" s="3">
        <v>0</v>
      </c>
      <c r="W170" s="3">
        <v>0</v>
      </c>
      <c r="X170" s="3">
        <v>0</v>
      </c>
      <c r="Y170" s="3">
        <v>0</v>
      </c>
      <c r="Z170" s="26"/>
      <c r="AA170" s="29"/>
      <c r="AB170" s="29"/>
      <c r="AC170" s="3"/>
      <c r="AD170" s="3"/>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row>
    <row r="171" spans="1:119" s="38" customFormat="1" x14ac:dyDescent="0.3">
      <c r="A171" s="35">
        <v>43</v>
      </c>
      <c r="B171" s="35" t="s">
        <v>24</v>
      </c>
      <c r="C171" s="35" t="s">
        <v>32</v>
      </c>
      <c r="D171" s="35" t="s">
        <v>26</v>
      </c>
      <c r="E171" s="35" t="s">
        <v>30</v>
      </c>
      <c r="F171" s="35" t="s">
        <v>28</v>
      </c>
      <c r="G171" s="41">
        <v>11</v>
      </c>
      <c r="H171" s="41">
        <v>12</v>
      </c>
      <c r="I171" s="40">
        <f>H171/((L171-W171)+J171+(0.44*R171))</f>
        <v>1.2711864406779663</v>
      </c>
      <c r="J171" s="41">
        <v>1</v>
      </c>
      <c r="K171" s="37">
        <f t="shared" si="53"/>
        <v>9.0909090909090912E-2</v>
      </c>
      <c r="L171" s="41">
        <f t="shared" si="54"/>
        <v>10</v>
      </c>
      <c r="M171" s="41">
        <v>5</v>
      </c>
      <c r="N171" s="41">
        <v>5</v>
      </c>
      <c r="O171" s="41">
        <v>2</v>
      </c>
      <c r="P171" s="41">
        <f>P172+P173+P174</f>
        <v>2</v>
      </c>
      <c r="Q171" s="36">
        <f>P171/(L172+L173+L174)*100</f>
        <v>66.666666666666657</v>
      </c>
      <c r="R171" s="41">
        <v>1</v>
      </c>
      <c r="S171" s="41">
        <v>1</v>
      </c>
      <c r="T171" s="37">
        <f t="shared" si="55"/>
        <v>0.5</v>
      </c>
      <c r="U171" s="37">
        <f t="shared" si="56"/>
        <v>0.55000000000000004</v>
      </c>
      <c r="V171" s="41">
        <v>1</v>
      </c>
      <c r="W171" s="41">
        <v>2</v>
      </c>
      <c r="X171" s="41">
        <v>0</v>
      </c>
      <c r="Y171" s="41">
        <v>1</v>
      </c>
      <c r="Z171" s="41">
        <f>H171-'Season Summary_DEF'!H170</f>
        <v>11</v>
      </c>
      <c r="AA171" s="40">
        <f>(H171+W171+Y171+(2*(O171))+(0.5*V171))/((R171-S171)+(2*(N171+X171+J171)))</f>
        <v>1.625</v>
      </c>
      <c r="AB171" s="40">
        <f>AA171-$AA$1073</f>
        <v>0.37809314027497476</v>
      </c>
      <c r="AC171" s="40">
        <f>AA171+'Season Summary_DEF'!AB171</f>
        <v>3.1916666666666664</v>
      </c>
      <c r="AD171" s="40">
        <f>AC171-$AC$1073</f>
        <v>0.6114846341258966</v>
      </c>
      <c r="AE171" s="3"/>
      <c r="AF171" s="3"/>
      <c r="AG171" s="3"/>
      <c r="AH171" s="3"/>
      <c r="AI171" s="3"/>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row>
    <row r="172" spans="1:119" s="38" customFormat="1" outlineLevel="1" x14ac:dyDescent="0.3">
      <c r="A172" s="3" t="s">
        <v>66</v>
      </c>
      <c r="B172" s="3" t="s">
        <v>24</v>
      </c>
      <c r="C172" s="3" t="s">
        <v>32</v>
      </c>
      <c r="D172" s="3" t="s">
        <v>26</v>
      </c>
      <c r="E172" s="3" t="s">
        <v>30</v>
      </c>
      <c r="F172" s="3" t="s">
        <v>28</v>
      </c>
      <c r="G172" s="3">
        <v>1</v>
      </c>
      <c r="H172" s="3">
        <v>0</v>
      </c>
      <c r="I172" s="29">
        <f>H172/((L172-W172)+J172+(0.44*R172))</f>
        <v>0</v>
      </c>
      <c r="J172" s="3">
        <v>0</v>
      </c>
      <c r="K172" s="32">
        <f t="shared" si="53"/>
        <v>0</v>
      </c>
      <c r="L172" s="3">
        <f t="shared" si="54"/>
        <v>1</v>
      </c>
      <c r="M172" s="3">
        <v>0</v>
      </c>
      <c r="N172" s="3">
        <v>1</v>
      </c>
      <c r="O172" s="3">
        <v>0</v>
      </c>
      <c r="P172" s="3">
        <v>0</v>
      </c>
      <c r="Q172" s="4">
        <f>P172/L172*100</f>
        <v>0</v>
      </c>
      <c r="R172" s="3">
        <v>0</v>
      </c>
      <c r="S172" s="3">
        <v>0</v>
      </c>
      <c r="T172" s="32">
        <f t="shared" si="55"/>
        <v>0</v>
      </c>
      <c r="U172" s="32">
        <f t="shared" si="56"/>
        <v>0</v>
      </c>
      <c r="V172" s="3">
        <v>0</v>
      </c>
      <c r="W172" s="3">
        <v>0</v>
      </c>
      <c r="X172" s="3">
        <v>0</v>
      </c>
      <c r="Y172" s="3">
        <v>0</v>
      </c>
      <c r="Z172"/>
      <c r="AA172" s="29"/>
      <c r="AB172" s="29"/>
      <c r="AC172" s="3"/>
      <c r="AD172" s="3"/>
      <c r="AE172"/>
      <c r="AF172"/>
      <c r="AG172"/>
      <c r="AH172"/>
      <c r="AI172"/>
      <c r="AJ172" s="3"/>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row>
    <row r="173" spans="1:119" s="38" customFormat="1" outlineLevel="1" x14ac:dyDescent="0.3">
      <c r="A173" s="3" t="s">
        <v>67</v>
      </c>
      <c r="B173" s="3" t="s">
        <v>24</v>
      </c>
      <c r="C173" s="3" t="s">
        <v>32</v>
      </c>
      <c r="D173" s="3" t="s">
        <v>26</v>
      </c>
      <c r="E173" s="3" t="s">
        <v>30</v>
      </c>
      <c r="F173" s="3" t="s">
        <v>28</v>
      </c>
      <c r="G173" s="3">
        <v>1</v>
      </c>
      <c r="H173" s="3">
        <v>0</v>
      </c>
      <c r="I173" s="29">
        <f>H173/((L173-W173)+J173+(0.44*R173))</f>
        <v>0</v>
      </c>
      <c r="J173" s="3">
        <v>0</v>
      </c>
      <c r="K173" s="32">
        <f t="shared" si="53"/>
        <v>0</v>
      </c>
      <c r="L173" s="3">
        <f t="shared" si="54"/>
        <v>1</v>
      </c>
      <c r="M173" s="3">
        <v>0</v>
      </c>
      <c r="N173" s="3">
        <v>1</v>
      </c>
      <c r="O173" s="3">
        <v>0</v>
      </c>
      <c r="P173" s="3">
        <v>1</v>
      </c>
      <c r="Q173" s="4">
        <f>P173/L173*100</f>
        <v>100</v>
      </c>
      <c r="R173" s="3">
        <v>0</v>
      </c>
      <c r="S173" s="3">
        <v>0</v>
      </c>
      <c r="T173" s="32">
        <f t="shared" si="55"/>
        <v>0</v>
      </c>
      <c r="U173" s="32">
        <f t="shared" si="56"/>
        <v>0</v>
      </c>
      <c r="V173" s="3">
        <v>0</v>
      </c>
      <c r="W173" s="3">
        <v>0</v>
      </c>
      <c r="X173" s="3">
        <v>0</v>
      </c>
      <c r="Y173" s="3">
        <v>0</v>
      </c>
      <c r="Z173" s="26"/>
      <c r="AA173" s="29"/>
      <c r="AB173" s="29"/>
      <c r="AC173" s="3"/>
      <c r="AD173" s="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row>
    <row r="174" spans="1:119" s="38" customFormat="1" outlineLevel="1" x14ac:dyDescent="0.3">
      <c r="A174" s="3" t="s">
        <v>68</v>
      </c>
      <c r="B174" s="3" t="s">
        <v>24</v>
      </c>
      <c r="C174" s="3" t="s">
        <v>32</v>
      </c>
      <c r="D174" s="3" t="s">
        <v>26</v>
      </c>
      <c r="E174" s="3" t="s">
        <v>30</v>
      </c>
      <c r="F174" s="3" t="s">
        <v>28</v>
      </c>
      <c r="G174" s="3">
        <v>1</v>
      </c>
      <c r="H174" s="3">
        <v>2</v>
      </c>
      <c r="I174" s="29">
        <f t="shared" ref="I174" si="57">H174/((L174-W174)+J174+(0.44*R174))</f>
        <v>2</v>
      </c>
      <c r="J174" s="3">
        <v>0</v>
      </c>
      <c r="K174" s="32">
        <f t="shared" si="53"/>
        <v>0</v>
      </c>
      <c r="L174" s="3">
        <f t="shared" si="54"/>
        <v>1</v>
      </c>
      <c r="M174" s="3">
        <v>1</v>
      </c>
      <c r="N174" s="3">
        <v>0</v>
      </c>
      <c r="O174" s="3">
        <v>1</v>
      </c>
      <c r="P174" s="3">
        <v>1</v>
      </c>
      <c r="Q174" s="4">
        <f t="shared" ref="Q174" si="58">P174/L174*100</f>
        <v>100</v>
      </c>
      <c r="R174" s="3">
        <v>0</v>
      </c>
      <c r="S174" s="3">
        <v>0</v>
      </c>
      <c r="T174" s="32">
        <f t="shared" si="55"/>
        <v>1</v>
      </c>
      <c r="U174" s="32">
        <f t="shared" si="56"/>
        <v>1</v>
      </c>
      <c r="V174" s="3">
        <v>0</v>
      </c>
      <c r="W174" s="3">
        <v>0</v>
      </c>
      <c r="X174" s="3">
        <v>0</v>
      </c>
      <c r="Y174" s="3">
        <v>0</v>
      </c>
      <c r="Z174" s="26"/>
      <c r="AA174" s="29"/>
      <c r="AB174" s="29"/>
      <c r="AC174" s="3"/>
      <c r="AD174" s="3"/>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row>
    <row r="175" spans="1:119" s="38" customFormat="1" x14ac:dyDescent="0.3">
      <c r="A175" s="35">
        <v>44</v>
      </c>
      <c r="B175" s="35" t="s">
        <v>24</v>
      </c>
      <c r="C175" s="35" t="s">
        <v>25</v>
      </c>
      <c r="D175" s="35" t="s">
        <v>32</v>
      </c>
      <c r="E175" s="35" t="s">
        <v>33</v>
      </c>
      <c r="F175" s="35" t="s">
        <v>28</v>
      </c>
      <c r="G175" s="41">
        <v>5</v>
      </c>
      <c r="H175" s="41">
        <v>2</v>
      </c>
      <c r="I175" s="40">
        <f>H175/((L175-W175)+J175+(0.44*R175))</f>
        <v>0.66666666666666663</v>
      </c>
      <c r="J175" s="41">
        <v>0</v>
      </c>
      <c r="K175" s="37">
        <f t="shared" si="53"/>
        <v>0</v>
      </c>
      <c r="L175" s="41">
        <f t="shared" si="54"/>
        <v>5</v>
      </c>
      <c r="M175" s="41">
        <v>1</v>
      </c>
      <c r="N175" s="41">
        <v>4</v>
      </c>
      <c r="O175" s="41">
        <v>1</v>
      </c>
      <c r="P175" s="41">
        <f>P176+P177+P178</f>
        <v>0</v>
      </c>
      <c r="Q175" s="36" t="e">
        <f>P175/(L176+L177+L178)*100</f>
        <v>#DIV/0!</v>
      </c>
      <c r="R175" s="41">
        <v>0</v>
      </c>
      <c r="S175" s="41">
        <v>0</v>
      </c>
      <c r="T175" s="37">
        <f t="shared" si="55"/>
        <v>0.2</v>
      </c>
      <c r="U175" s="37">
        <f t="shared" si="56"/>
        <v>0.2</v>
      </c>
      <c r="V175" s="41">
        <v>0</v>
      </c>
      <c r="W175" s="41">
        <v>2</v>
      </c>
      <c r="X175" s="41">
        <v>0</v>
      </c>
      <c r="Y175" s="41">
        <v>0</v>
      </c>
      <c r="Z175" s="41">
        <f>H175-'Season Summary_DEF'!H174</f>
        <v>0</v>
      </c>
      <c r="AA175" s="40">
        <f>(H175+W175+Y175+(2*(O175))+(0.5*V175))/((R175-S175)+(2*(N175+X175+J175)))</f>
        <v>0.75</v>
      </c>
      <c r="AB175" s="40">
        <f>AA175-$AA$1073</f>
        <v>-0.49690685972502524</v>
      </c>
      <c r="AC175" s="40">
        <f>AA175+'Season Summary_DEF'!AB175</f>
        <v>2.25</v>
      </c>
      <c r="AD175" s="40">
        <f>AC175-$AC$1073</f>
        <v>-0.33018203254076983</v>
      </c>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row>
    <row r="176" spans="1:119" s="38" customFormat="1" outlineLevel="1" x14ac:dyDescent="0.3">
      <c r="A176" s="3" t="s">
        <v>66</v>
      </c>
      <c r="B176" s="3" t="s">
        <v>24</v>
      </c>
      <c r="C176" s="3" t="s">
        <v>25</v>
      </c>
      <c r="D176" s="3" t="s">
        <v>32</v>
      </c>
      <c r="E176" s="3" t="s">
        <v>33</v>
      </c>
      <c r="F176" s="3" t="s">
        <v>28</v>
      </c>
      <c r="G176" s="25"/>
      <c r="H176" s="25"/>
      <c r="I176" s="29"/>
      <c r="J176" s="25"/>
      <c r="K176" s="3"/>
      <c r="L176" s="25"/>
      <c r="M176" s="25"/>
      <c r="N176" s="25"/>
      <c r="O176" s="25"/>
      <c r="P176" s="25"/>
      <c r="Q176" s="25"/>
      <c r="R176" s="25"/>
      <c r="S176" s="25"/>
      <c r="T176" s="3"/>
      <c r="U176" s="3"/>
      <c r="V176" s="25"/>
      <c r="W176" s="25"/>
      <c r="X176" s="25"/>
      <c r="Y176" s="25"/>
      <c r="Z176"/>
      <c r="AA176" s="29"/>
      <c r="AB176" s="29"/>
      <c r="AC176" s="3"/>
      <c r="AD176" s="3"/>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row>
    <row r="177" spans="1:119" s="38" customFormat="1" outlineLevel="1" x14ac:dyDescent="0.3">
      <c r="A177" s="3" t="s">
        <v>67</v>
      </c>
      <c r="B177" s="3" t="s">
        <v>24</v>
      </c>
      <c r="C177" s="3" t="s">
        <v>25</v>
      </c>
      <c r="D177" s="3" t="s">
        <v>32</v>
      </c>
      <c r="E177" s="3" t="s">
        <v>33</v>
      </c>
      <c r="F177" s="3" t="s">
        <v>28</v>
      </c>
      <c r="G177" s="25"/>
      <c r="H177" s="25"/>
      <c r="I177" s="29"/>
      <c r="J177" s="25"/>
      <c r="K177" s="3"/>
      <c r="L177" s="25"/>
      <c r="M177" s="25"/>
      <c r="N177" s="25"/>
      <c r="O177" s="25"/>
      <c r="P177" s="25"/>
      <c r="Q177" s="25"/>
      <c r="R177" s="25"/>
      <c r="S177" s="25"/>
      <c r="T177" s="3"/>
      <c r="U177" s="3"/>
      <c r="V177" s="25"/>
      <c r="W177" s="25"/>
      <c r="X177" s="25"/>
      <c r="Y177" s="25"/>
      <c r="Z177" s="26"/>
      <c r="AA177" s="29"/>
      <c r="AB177" s="29"/>
      <c r="AC177" s="3"/>
      <c r="AD177" s="3"/>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row>
    <row r="178" spans="1:119" s="38" customFormat="1" outlineLevel="1" x14ac:dyDescent="0.3">
      <c r="A178" s="3" t="s">
        <v>68</v>
      </c>
      <c r="B178" s="3" t="s">
        <v>24</v>
      </c>
      <c r="C178" s="3" t="s">
        <v>25</v>
      </c>
      <c r="D178" s="3" t="s">
        <v>32</v>
      </c>
      <c r="E178" s="3" t="s">
        <v>33</v>
      </c>
      <c r="F178" s="12" t="s">
        <v>28</v>
      </c>
      <c r="G178" s="25"/>
      <c r="H178" s="25"/>
      <c r="I178" s="29"/>
      <c r="J178" s="25"/>
      <c r="K178" s="3"/>
      <c r="L178" s="25"/>
      <c r="M178" s="25"/>
      <c r="N178" s="25"/>
      <c r="O178" s="25"/>
      <c r="P178" s="25"/>
      <c r="Q178" s="25"/>
      <c r="R178" s="25"/>
      <c r="S178" s="25"/>
      <c r="T178" s="3"/>
      <c r="U178" s="3"/>
      <c r="V178" s="25"/>
      <c r="W178" s="25"/>
      <c r="X178" s="25"/>
      <c r="Y178" s="25"/>
      <c r="Z178" s="26"/>
      <c r="AA178" s="29"/>
      <c r="AB178" s="29"/>
      <c r="AC178" s="3"/>
      <c r="AD178" s="3"/>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row>
    <row r="179" spans="1:119" s="38" customFormat="1" x14ac:dyDescent="0.3">
      <c r="A179" s="35">
        <v>45</v>
      </c>
      <c r="B179" s="35" t="s">
        <v>24</v>
      </c>
      <c r="C179" s="35" t="s">
        <v>25</v>
      </c>
      <c r="D179" s="35" t="s">
        <v>26</v>
      </c>
      <c r="E179" s="35" t="s">
        <v>27</v>
      </c>
      <c r="F179" s="44" t="s">
        <v>30</v>
      </c>
      <c r="G179" s="41">
        <v>20</v>
      </c>
      <c r="H179" s="41">
        <v>18</v>
      </c>
      <c r="I179" s="40">
        <f>H179/((L179-W179)+J179+(0.44*R179))</f>
        <v>1.1111111111111112</v>
      </c>
      <c r="J179" s="41">
        <v>3</v>
      </c>
      <c r="K179" s="37">
        <f>J179/G179</f>
        <v>0.15</v>
      </c>
      <c r="L179" s="41">
        <f>M179+N179</f>
        <v>15</v>
      </c>
      <c r="M179" s="41">
        <v>6</v>
      </c>
      <c r="N179" s="41">
        <v>9</v>
      </c>
      <c r="O179" s="41">
        <v>5</v>
      </c>
      <c r="P179" s="41">
        <f>P180+P181+P182</f>
        <v>0</v>
      </c>
      <c r="Q179" s="36" t="e">
        <f>P179/(L180+L181+L182)*100</f>
        <v>#DIV/0!</v>
      </c>
      <c r="R179" s="41">
        <v>5</v>
      </c>
      <c r="S179" s="41">
        <v>5</v>
      </c>
      <c r="T179" s="37">
        <f>M179/(M179+N179)</f>
        <v>0.4</v>
      </c>
      <c r="U179" s="37">
        <f>((0.5*V179)+M179)/L179</f>
        <v>0.43333333333333335</v>
      </c>
      <c r="V179" s="41">
        <v>1</v>
      </c>
      <c r="W179" s="41">
        <v>4</v>
      </c>
      <c r="X179" s="41">
        <v>0</v>
      </c>
      <c r="Y179" s="41">
        <v>5</v>
      </c>
      <c r="Z179" s="41">
        <f>H179-'Season Summary_DEF'!H178</f>
        <v>18</v>
      </c>
      <c r="AA179" s="40">
        <f>(H179+W179+Y179+(2*(O179))+(0.5*V179))/((R179-S179)+(2*(N179+X179+J179)))</f>
        <v>1.5625</v>
      </c>
      <c r="AB179" s="40">
        <f>AA179-$AA$1073</f>
        <v>0.31559314027497476</v>
      </c>
      <c r="AC179" s="40">
        <f>AA179+'Season Summary_DEF'!AB179</f>
        <v>3.0842391304347827</v>
      </c>
      <c r="AD179" s="40">
        <f>AC179-$AC$1073</f>
        <v>0.50405709789401287</v>
      </c>
      <c r="AE179" s="3"/>
      <c r="AF179" s="3"/>
      <c r="AG179" s="3"/>
      <c r="AH179" s="3"/>
      <c r="AI179" s="3"/>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row>
    <row r="180" spans="1:119" s="38" customFormat="1" outlineLevel="1" x14ac:dyDescent="0.3">
      <c r="A180" s="3" t="s">
        <v>66</v>
      </c>
      <c r="B180" s="3" t="s">
        <v>24</v>
      </c>
      <c r="C180" s="3" t="s">
        <v>25</v>
      </c>
      <c r="D180" s="3" t="s">
        <v>26</v>
      </c>
      <c r="E180" s="3" t="s">
        <v>27</v>
      </c>
      <c r="F180" s="3" t="s">
        <v>30</v>
      </c>
      <c r="G180" s="25"/>
      <c r="H180" s="25"/>
      <c r="I180" s="29"/>
      <c r="J180" s="25"/>
      <c r="K180" s="3"/>
      <c r="L180" s="25"/>
      <c r="M180" s="25"/>
      <c r="N180" s="25"/>
      <c r="O180" s="25"/>
      <c r="P180" s="25"/>
      <c r="Q180" s="25"/>
      <c r="R180" s="25"/>
      <c r="S180" s="25"/>
      <c r="T180" s="3"/>
      <c r="U180" s="3"/>
      <c r="V180" s="25"/>
      <c r="W180" s="25"/>
      <c r="X180" s="25"/>
      <c r="Y180" s="25"/>
      <c r="Z180"/>
      <c r="AA180" s="29"/>
      <c r="AB180" s="29"/>
      <c r="AC180" s="3"/>
      <c r="AD180" s="3"/>
      <c r="AE180"/>
      <c r="AF180"/>
      <c r="AG180"/>
      <c r="AH180"/>
      <c r="AI180"/>
      <c r="AJ180" s="3"/>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row>
    <row r="181" spans="1:119" s="38" customFormat="1" outlineLevel="1" x14ac:dyDescent="0.3">
      <c r="A181" s="3" t="s">
        <v>67</v>
      </c>
      <c r="B181" s="3" t="s">
        <v>24</v>
      </c>
      <c r="C181" s="3" t="s">
        <v>25</v>
      </c>
      <c r="D181" s="3" t="s">
        <v>26</v>
      </c>
      <c r="E181" s="3" t="s">
        <v>27</v>
      </c>
      <c r="F181" s="11" t="s">
        <v>30</v>
      </c>
      <c r="G181" s="25"/>
      <c r="H181" s="25"/>
      <c r="I181" s="29"/>
      <c r="J181" s="25"/>
      <c r="K181" s="3"/>
      <c r="L181" s="25"/>
      <c r="M181" s="25"/>
      <c r="N181" s="25"/>
      <c r="O181" s="25"/>
      <c r="P181" s="25"/>
      <c r="Q181" s="25"/>
      <c r="R181" s="25"/>
      <c r="S181" s="25"/>
      <c r="T181" s="3"/>
      <c r="U181" s="3"/>
      <c r="V181" s="25"/>
      <c r="W181" s="25"/>
      <c r="X181" s="25"/>
      <c r="Y181" s="25"/>
      <c r="Z181" s="26"/>
      <c r="AA181" s="29"/>
      <c r="AB181" s="29"/>
      <c r="AC181" s="3"/>
      <c r="AD181" s="3"/>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row>
    <row r="182" spans="1:119" s="38" customFormat="1" outlineLevel="1" x14ac:dyDescent="0.3">
      <c r="A182" s="3" t="s">
        <v>68</v>
      </c>
      <c r="B182" s="3" t="s">
        <v>24</v>
      </c>
      <c r="C182" s="3" t="s">
        <v>25</v>
      </c>
      <c r="D182" s="3" t="s">
        <v>26</v>
      </c>
      <c r="E182" s="3" t="s">
        <v>27</v>
      </c>
      <c r="F182" s="11" t="s">
        <v>30</v>
      </c>
      <c r="G182" s="25"/>
      <c r="H182" s="25"/>
      <c r="I182" s="29"/>
      <c r="J182" s="25"/>
      <c r="K182" s="3"/>
      <c r="L182" s="25"/>
      <c r="M182" s="25"/>
      <c r="N182" s="25"/>
      <c r="O182" s="25"/>
      <c r="P182" s="25"/>
      <c r="Q182" s="25"/>
      <c r="R182" s="25"/>
      <c r="S182" s="25"/>
      <c r="T182" s="3"/>
      <c r="U182" s="3"/>
      <c r="V182" s="25"/>
      <c r="W182" s="25"/>
      <c r="X182" s="25"/>
      <c r="Y182" s="25"/>
      <c r="Z182" s="26"/>
      <c r="AA182" s="29"/>
      <c r="AB182" s="29"/>
      <c r="AC182" s="3"/>
      <c r="AD182" s="3"/>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row>
    <row r="183" spans="1:119" s="38" customFormat="1" x14ac:dyDescent="0.3">
      <c r="A183" s="35">
        <v>46</v>
      </c>
      <c r="B183" s="35" t="s">
        <v>24</v>
      </c>
      <c r="C183" s="35" t="s">
        <v>30</v>
      </c>
      <c r="D183" s="35" t="s">
        <v>26</v>
      </c>
      <c r="E183" s="35" t="s">
        <v>33</v>
      </c>
      <c r="F183" s="42" t="s">
        <v>28</v>
      </c>
      <c r="G183" s="41">
        <v>6</v>
      </c>
      <c r="H183" s="41">
        <v>6</v>
      </c>
      <c r="I183" s="40">
        <f>H183/((L183-W183)+J183+(0.44*R183))</f>
        <v>1.5</v>
      </c>
      <c r="J183" s="41">
        <v>1</v>
      </c>
      <c r="K183" s="37">
        <f>J183/G183</f>
        <v>0.16666666666666666</v>
      </c>
      <c r="L183" s="41">
        <f>M183+N183</f>
        <v>5</v>
      </c>
      <c r="M183" s="41">
        <v>2</v>
      </c>
      <c r="N183" s="41">
        <v>3</v>
      </c>
      <c r="O183" s="41">
        <v>2</v>
      </c>
      <c r="P183" s="41">
        <f>P184+P185+P186</f>
        <v>4</v>
      </c>
      <c r="Q183" s="36">
        <f>P183/(L184+L185+L186)*100</f>
        <v>100</v>
      </c>
      <c r="R183" s="41">
        <v>0</v>
      </c>
      <c r="S183" s="41">
        <v>0</v>
      </c>
      <c r="T183" s="37">
        <f>M183/(M183+N183)</f>
        <v>0.4</v>
      </c>
      <c r="U183" s="37">
        <f>((0.5*V183)+M183)/L183</f>
        <v>0.6</v>
      </c>
      <c r="V183" s="41">
        <v>2</v>
      </c>
      <c r="W183" s="41">
        <v>2</v>
      </c>
      <c r="X183" s="41">
        <v>0</v>
      </c>
      <c r="Y183" s="41">
        <v>0</v>
      </c>
      <c r="Z183" s="41">
        <f>H183-'Season Summary_DEF'!H182</f>
        <v>6</v>
      </c>
      <c r="AA183" s="40">
        <f>(H183+W183+Y183+(2*(O183))+(0.5*V183))/((R183-S183)+(2*(N183+X183+J183)))</f>
        <v>1.625</v>
      </c>
      <c r="AB183" s="40">
        <f>AA183-$AA$1073</f>
        <v>0.37809314027497476</v>
      </c>
      <c r="AC183" s="40">
        <f>AA183+'Season Summary_DEF'!AB183</f>
        <v>5.125</v>
      </c>
      <c r="AD183" s="40">
        <f>AC183-$AC$1073</f>
        <v>2.5448179674592302</v>
      </c>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row>
    <row r="184" spans="1:119" s="38" customFormat="1" outlineLevel="1" x14ac:dyDescent="0.3">
      <c r="A184" s="3" t="s">
        <v>66</v>
      </c>
      <c r="B184" s="3" t="s">
        <v>24</v>
      </c>
      <c r="C184" s="3" t="s">
        <v>30</v>
      </c>
      <c r="D184" s="3" t="s">
        <v>26</v>
      </c>
      <c r="E184" s="3" t="s">
        <v>33</v>
      </c>
      <c r="F184" s="3" t="s">
        <v>28</v>
      </c>
      <c r="G184" s="25"/>
      <c r="H184" s="25"/>
      <c r="I184" s="29"/>
      <c r="J184" s="25"/>
      <c r="K184" s="3"/>
      <c r="L184" s="25"/>
      <c r="M184" s="25"/>
      <c r="N184" s="25"/>
      <c r="O184" s="25"/>
      <c r="P184" s="25"/>
      <c r="Q184" s="25"/>
      <c r="R184" s="25"/>
      <c r="S184" s="25"/>
      <c r="T184" s="3"/>
      <c r="U184" s="3"/>
      <c r="V184" s="25"/>
      <c r="W184" s="25"/>
      <c r="X184" s="25"/>
      <c r="Y184" s="25"/>
      <c r="Z184"/>
      <c r="AA184" s="29"/>
      <c r="AB184" s="29"/>
      <c r="AC184" s="3"/>
      <c r="AD184" s="3"/>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row>
    <row r="185" spans="1:119" s="38" customFormat="1" outlineLevel="1" x14ac:dyDescent="0.3">
      <c r="A185" s="3" t="s">
        <v>67</v>
      </c>
      <c r="B185" s="3" t="s">
        <v>24</v>
      </c>
      <c r="C185" s="3" t="s">
        <v>30</v>
      </c>
      <c r="D185" s="3" t="s">
        <v>26</v>
      </c>
      <c r="E185" s="3" t="s">
        <v>33</v>
      </c>
      <c r="F185" s="3" t="s">
        <v>28</v>
      </c>
      <c r="G185" s="3">
        <v>4</v>
      </c>
      <c r="H185" s="3">
        <v>6</v>
      </c>
      <c r="I185" s="29">
        <f>H185/((L185-W185)+J185+(0.44*R185))</f>
        <v>1.5</v>
      </c>
      <c r="J185" s="3">
        <v>1</v>
      </c>
      <c r="K185" s="32">
        <f>J185/G185</f>
        <v>0.25</v>
      </c>
      <c r="L185" s="3">
        <f>M185+N185</f>
        <v>3</v>
      </c>
      <c r="M185" s="3">
        <v>2</v>
      </c>
      <c r="N185" s="3">
        <v>1</v>
      </c>
      <c r="O185" s="3">
        <v>2</v>
      </c>
      <c r="P185" s="3">
        <v>3</v>
      </c>
      <c r="Q185" s="4">
        <f>P185/L185*100</f>
        <v>100</v>
      </c>
      <c r="R185" s="3">
        <v>0</v>
      </c>
      <c r="S185" s="3">
        <v>0</v>
      </c>
      <c r="T185" s="32">
        <f>M185/(M185+N185)</f>
        <v>0.66666666666666663</v>
      </c>
      <c r="U185" s="32">
        <f>((0.5*V185)+M185)/L185</f>
        <v>1</v>
      </c>
      <c r="V185" s="3">
        <v>2</v>
      </c>
      <c r="W185" s="3">
        <v>0</v>
      </c>
      <c r="X185" s="3">
        <v>0</v>
      </c>
      <c r="Y185" s="3">
        <v>0</v>
      </c>
      <c r="Z185" s="26"/>
      <c r="AA185" s="29"/>
      <c r="AB185" s="29"/>
      <c r="AC185" s="3"/>
      <c r="AD185" s="3"/>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row>
    <row r="186" spans="1:119" s="38" customFormat="1" outlineLevel="1" x14ac:dyDescent="0.3">
      <c r="A186" s="3" t="s">
        <v>68</v>
      </c>
      <c r="B186" s="3" t="s">
        <v>24</v>
      </c>
      <c r="C186" s="3" t="s">
        <v>30</v>
      </c>
      <c r="D186" s="3" t="s">
        <v>26</v>
      </c>
      <c r="E186" s="3" t="s">
        <v>33</v>
      </c>
      <c r="F186" s="3" t="s">
        <v>28</v>
      </c>
      <c r="G186" s="3">
        <v>1</v>
      </c>
      <c r="H186" s="3">
        <v>0</v>
      </c>
      <c r="I186" s="29"/>
      <c r="J186" s="3">
        <v>0</v>
      </c>
      <c r="K186" s="32">
        <f>J186/G186</f>
        <v>0</v>
      </c>
      <c r="L186" s="3">
        <f>M186+N186</f>
        <v>1</v>
      </c>
      <c r="M186" s="3">
        <v>0</v>
      </c>
      <c r="N186" s="3">
        <v>1</v>
      </c>
      <c r="O186" s="3">
        <v>0</v>
      </c>
      <c r="P186" s="3">
        <v>1</v>
      </c>
      <c r="Q186" s="4">
        <f>P186/L186*100</f>
        <v>100</v>
      </c>
      <c r="R186" s="3">
        <v>0</v>
      </c>
      <c r="S186" s="3">
        <v>0</v>
      </c>
      <c r="T186" s="32">
        <f>M186/(M186+N186)</f>
        <v>0</v>
      </c>
      <c r="U186" s="32">
        <f>((0.5*V186)+M186)/L186</f>
        <v>0</v>
      </c>
      <c r="V186" s="3">
        <v>0</v>
      </c>
      <c r="W186" s="3">
        <v>1</v>
      </c>
      <c r="X186" s="3">
        <v>0</v>
      </c>
      <c r="Y186" s="3">
        <v>0</v>
      </c>
      <c r="Z186" s="26"/>
      <c r="AA186" s="29"/>
      <c r="AB186" s="29"/>
      <c r="AC186" s="3"/>
      <c r="AD186" s="3"/>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row>
    <row r="187" spans="1:119" s="38" customFormat="1" x14ac:dyDescent="0.3">
      <c r="A187" s="35">
        <v>47</v>
      </c>
      <c r="B187" s="35" t="s">
        <v>29</v>
      </c>
      <c r="C187" s="35" t="s">
        <v>32</v>
      </c>
      <c r="D187" s="35" t="s">
        <v>30</v>
      </c>
      <c r="E187" s="35" t="s">
        <v>27</v>
      </c>
      <c r="F187" s="35" t="s">
        <v>28</v>
      </c>
      <c r="G187" s="41">
        <v>2</v>
      </c>
      <c r="H187" s="41">
        <v>6</v>
      </c>
      <c r="I187" s="40">
        <f>H187/((L187-W187)+J187+(0.44*R187))</f>
        <v>2.459016393442623</v>
      </c>
      <c r="J187" s="41">
        <v>0</v>
      </c>
      <c r="K187" s="37">
        <f>J187/G187</f>
        <v>0</v>
      </c>
      <c r="L187" s="41">
        <f>M187+N187</f>
        <v>2</v>
      </c>
      <c r="M187" s="41">
        <v>2</v>
      </c>
      <c r="N187" s="41">
        <v>0</v>
      </c>
      <c r="O187" s="41">
        <v>1</v>
      </c>
      <c r="P187" s="41">
        <f>P188+P189+P190</f>
        <v>0</v>
      </c>
      <c r="Q187" s="36" t="e">
        <f>P187/(L188+L189+L190)*100</f>
        <v>#DIV/0!</v>
      </c>
      <c r="R187" s="41">
        <v>1</v>
      </c>
      <c r="S187" s="41">
        <v>1</v>
      </c>
      <c r="T187" s="37">
        <f>M187/(M187+N187)</f>
        <v>1</v>
      </c>
      <c r="U187" s="37">
        <f>((0.5*V187)+M187)/L187</f>
        <v>1.25</v>
      </c>
      <c r="V187" s="41">
        <v>1</v>
      </c>
      <c r="W187" s="41">
        <v>0</v>
      </c>
      <c r="X187" s="41">
        <v>0</v>
      </c>
      <c r="Y187" s="41">
        <v>2</v>
      </c>
      <c r="Z187" s="41">
        <f>H187-'Season Summary_DEF'!H186</f>
        <v>6</v>
      </c>
      <c r="AA187" s="40"/>
      <c r="AB187" s="40"/>
      <c r="AC187" s="40"/>
      <c r="AD187" s="40"/>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row>
    <row r="188" spans="1:119" s="38" customFormat="1" outlineLevel="1" x14ac:dyDescent="0.3">
      <c r="A188" s="3" t="s">
        <v>66</v>
      </c>
      <c r="B188" s="3" t="s">
        <v>29</v>
      </c>
      <c r="C188" s="3" t="s">
        <v>32</v>
      </c>
      <c r="D188" s="3" t="s">
        <v>30</v>
      </c>
      <c r="E188" s="3" t="s">
        <v>27</v>
      </c>
      <c r="F188" s="3" t="s">
        <v>28</v>
      </c>
      <c r="G188" s="25"/>
      <c r="H188" s="25"/>
      <c r="I188" s="29"/>
      <c r="J188" s="25"/>
      <c r="K188" s="3"/>
      <c r="L188" s="25"/>
      <c r="M188" s="25"/>
      <c r="N188" s="25"/>
      <c r="O188" s="25"/>
      <c r="P188" s="25"/>
      <c r="Q188" s="25"/>
      <c r="R188" s="25"/>
      <c r="S188" s="25"/>
      <c r="T188" s="3"/>
      <c r="U188" s="3"/>
      <c r="V188" s="25"/>
      <c r="W188" s="25"/>
      <c r="X188" s="25"/>
      <c r="Y188" s="25"/>
      <c r="Z188"/>
      <c r="AA188" s="29"/>
      <c r="AB188" s="29"/>
      <c r="AC188" s="3"/>
      <c r="AD188" s="3"/>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row>
    <row r="189" spans="1:119" s="38" customFormat="1" outlineLevel="1" x14ac:dyDescent="0.3">
      <c r="A189" s="3" t="s">
        <v>67</v>
      </c>
      <c r="B189" s="3" t="s">
        <v>29</v>
      </c>
      <c r="C189" s="3" t="s">
        <v>32</v>
      </c>
      <c r="D189" s="3" t="s">
        <v>30</v>
      </c>
      <c r="E189" s="3" t="s">
        <v>27</v>
      </c>
      <c r="F189" s="3" t="s">
        <v>28</v>
      </c>
      <c r="G189" s="25"/>
      <c r="H189" s="25"/>
      <c r="I189" s="29"/>
      <c r="J189" s="25"/>
      <c r="K189" s="3"/>
      <c r="L189" s="25"/>
      <c r="M189" s="25"/>
      <c r="N189" s="25"/>
      <c r="O189" s="25"/>
      <c r="P189" s="25"/>
      <c r="Q189" s="25"/>
      <c r="R189" s="25"/>
      <c r="S189" s="25"/>
      <c r="T189" s="3"/>
      <c r="U189" s="3"/>
      <c r="V189" s="25"/>
      <c r="W189" s="25"/>
      <c r="X189" s="25"/>
      <c r="Y189" s="25"/>
      <c r="Z189" s="26"/>
      <c r="AA189" s="29"/>
      <c r="AB189" s="29"/>
      <c r="AC189" s="3"/>
      <c r="AD189" s="3"/>
      <c r="AE189" s="3"/>
      <c r="AF189" s="3"/>
      <c r="AG189" s="3"/>
      <c r="AH189" s="3"/>
      <c r="AI189" s="3"/>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row>
    <row r="190" spans="1:119" s="38" customFormat="1" outlineLevel="1" x14ac:dyDescent="0.3">
      <c r="A190" s="3" t="s">
        <v>68</v>
      </c>
      <c r="B190" s="3" t="s">
        <v>29</v>
      </c>
      <c r="C190" s="3" t="s">
        <v>32</v>
      </c>
      <c r="D190" s="3" t="s">
        <v>30</v>
      </c>
      <c r="E190" s="3" t="s">
        <v>27</v>
      </c>
      <c r="F190" s="3" t="s">
        <v>28</v>
      </c>
      <c r="G190" s="25"/>
      <c r="H190" s="25"/>
      <c r="I190" s="29"/>
      <c r="J190" s="25"/>
      <c r="K190" s="3"/>
      <c r="L190" s="25"/>
      <c r="M190" s="25"/>
      <c r="N190" s="25"/>
      <c r="O190" s="25"/>
      <c r="P190" s="25"/>
      <c r="Q190" s="25"/>
      <c r="R190" s="25"/>
      <c r="S190" s="25"/>
      <c r="T190" s="3"/>
      <c r="U190" s="3"/>
      <c r="V190" s="25"/>
      <c r="W190" s="25"/>
      <c r="X190" s="25"/>
      <c r="Y190" s="25"/>
      <c r="Z190" s="26"/>
      <c r="AA190" s="29"/>
      <c r="AB190" s="29"/>
      <c r="AC190" s="3"/>
      <c r="AD190" s="3"/>
      <c r="AE190" s="3"/>
      <c r="AF190" s="3"/>
      <c r="AG190" s="3"/>
      <c r="AH190" s="3"/>
      <c r="AI190" s="3"/>
      <c r="AJ190" s="3"/>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row>
    <row r="191" spans="1:119" s="38" customFormat="1" x14ac:dyDescent="0.3">
      <c r="A191" s="35">
        <v>48</v>
      </c>
      <c r="B191" s="35" t="s">
        <v>24</v>
      </c>
      <c r="C191" s="35" t="s">
        <v>25</v>
      </c>
      <c r="D191" s="35" t="s">
        <v>26</v>
      </c>
      <c r="E191" s="35" t="s">
        <v>30</v>
      </c>
      <c r="F191" s="42" t="s">
        <v>32</v>
      </c>
      <c r="G191" s="41">
        <v>10</v>
      </c>
      <c r="H191" s="41">
        <v>14</v>
      </c>
      <c r="I191" s="40">
        <f>H191/((L191-W191)+J191+(0.44*R191))</f>
        <v>1.75</v>
      </c>
      <c r="J191" s="41">
        <v>2</v>
      </c>
      <c r="K191" s="37">
        <f>J191/G191</f>
        <v>0.2</v>
      </c>
      <c r="L191" s="41">
        <f>M191+N191</f>
        <v>9</v>
      </c>
      <c r="M191" s="41">
        <v>5</v>
      </c>
      <c r="N191" s="41">
        <v>4</v>
      </c>
      <c r="O191" s="41">
        <v>4</v>
      </c>
      <c r="P191" s="41">
        <f>P192+P193+P194</f>
        <v>0</v>
      </c>
      <c r="Q191" s="36" t="e">
        <f>P191/(L192+L193+L194)*100</f>
        <v>#DIV/0!</v>
      </c>
      <c r="R191" s="41">
        <v>0</v>
      </c>
      <c r="S191" s="41">
        <v>0</v>
      </c>
      <c r="T191" s="37">
        <f>M191/(M191+N191)</f>
        <v>0.55555555555555558</v>
      </c>
      <c r="U191" s="37">
        <f>((0.5*V191)+M191)/L191</f>
        <v>0.77777777777777779</v>
      </c>
      <c r="V191" s="41">
        <v>4</v>
      </c>
      <c r="W191" s="41">
        <v>3</v>
      </c>
      <c r="X191" s="41">
        <v>0</v>
      </c>
      <c r="Y191" s="41">
        <v>0</v>
      </c>
      <c r="Z191" s="41">
        <f>H191-'Season Summary_DEF'!H190</f>
        <v>14</v>
      </c>
      <c r="AA191" s="40">
        <f>(H191+W191+Y191+(2*(O191))+(0.5*V191))/((R191-S191)+(2*(N191+X191+J191)))</f>
        <v>2.25</v>
      </c>
      <c r="AB191" s="40">
        <f>AA191-$AA$1073</f>
        <v>1.0030931402749748</v>
      </c>
      <c r="AC191" s="40">
        <f>AA191+'Season Summary_DEF'!AB191</f>
        <v>3.583333333333333</v>
      </c>
      <c r="AD191" s="40">
        <f>AC191-$AC$1073</f>
        <v>1.0031513007925632</v>
      </c>
      <c r="AE191"/>
      <c r="AF191"/>
      <c r="AG191"/>
      <c r="AH191"/>
      <c r="AI191"/>
      <c r="AJ191" s="3"/>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row>
    <row r="192" spans="1:119" s="38" customFormat="1" outlineLevel="1" x14ac:dyDescent="0.3">
      <c r="A192" s="3" t="s">
        <v>66</v>
      </c>
      <c r="B192" s="3" t="s">
        <v>24</v>
      </c>
      <c r="C192" s="3" t="s">
        <v>25</v>
      </c>
      <c r="D192" s="3" t="s">
        <v>26</v>
      </c>
      <c r="E192" s="3" t="s">
        <v>30</v>
      </c>
      <c r="F192" s="11" t="s">
        <v>32</v>
      </c>
      <c r="G192" s="25"/>
      <c r="H192" s="25"/>
      <c r="I192" s="29"/>
      <c r="J192" s="25"/>
      <c r="K192" s="3"/>
      <c r="L192" s="25"/>
      <c r="M192" s="25"/>
      <c r="N192" s="25"/>
      <c r="O192" s="25"/>
      <c r="P192" s="25"/>
      <c r="Q192" s="25"/>
      <c r="R192" s="25"/>
      <c r="S192" s="25"/>
      <c r="T192" s="3"/>
      <c r="U192" s="3"/>
      <c r="V192" s="25"/>
      <c r="W192" s="25"/>
      <c r="X192" s="25"/>
      <c r="Y192" s="25"/>
      <c r="Z192"/>
      <c r="AA192" s="29"/>
      <c r="AB192" s="29"/>
      <c r="AC192" s="3"/>
      <c r="AD192" s="3"/>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row>
    <row r="193" spans="1:119" s="38" customFormat="1" outlineLevel="1" x14ac:dyDescent="0.3">
      <c r="A193" s="3" t="s">
        <v>67</v>
      </c>
      <c r="B193" s="3" t="s">
        <v>24</v>
      </c>
      <c r="C193" s="3" t="s">
        <v>25</v>
      </c>
      <c r="D193" s="3" t="s">
        <v>26</v>
      </c>
      <c r="E193" s="3" t="s">
        <v>30</v>
      </c>
      <c r="F193" s="18" t="s">
        <v>32</v>
      </c>
      <c r="G193" s="25"/>
      <c r="H193" s="25"/>
      <c r="I193" s="29"/>
      <c r="J193" s="25"/>
      <c r="K193" s="3"/>
      <c r="L193" s="25"/>
      <c r="M193" s="25"/>
      <c r="N193" s="25"/>
      <c r="O193" s="25"/>
      <c r="P193" s="25"/>
      <c r="Q193" s="25"/>
      <c r="R193" s="25"/>
      <c r="S193" s="25"/>
      <c r="T193" s="3"/>
      <c r="U193" s="3"/>
      <c r="V193" s="25"/>
      <c r="W193" s="25"/>
      <c r="X193" s="25"/>
      <c r="Y193" s="25"/>
      <c r="Z193" s="26"/>
      <c r="AA193" s="29"/>
      <c r="AB193" s="29"/>
      <c r="AC193" s="3"/>
      <c r="AD193" s="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row>
    <row r="194" spans="1:119" s="38" customFormat="1" outlineLevel="1" x14ac:dyDescent="0.3">
      <c r="A194" s="3" t="s">
        <v>68</v>
      </c>
      <c r="B194" s="3" t="s">
        <v>24</v>
      </c>
      <c r="C194" s="3" t="s">
        <v>25</v>
      </c>
      <c r="D194" s="3" t="s">
        <v>26</v>
      </c>
      <c r="E194" s="3" t="s">
        <v>30</v>
      </c>
      <c r="F194" s="3" t="s">
        <v>32</v>
      </c>
      <c r="G194" s="25"/>
      <c r="H194" s="25"/>
      <c r="I194" s="29"/>
      <c r="J194" s="25"/>
      <c r="K194" s="3"/>
      <c r="L194" s="25"/>
      <c r="M194" s="25"/>
      <c r="N194" s="25"/>
      <c r="O194" s="25"/>
      <c r="P194" s="25"/>
      <c r="Q194" s="25"/>
      <c r="R194" s="25"/>
      <c r="S194" s="25"/>
      <c r="T194" s="3"/>
      <c r="U194" s="3"/>
      <c r="V194" s="25"/>
      <c r="W194" s="25"/>
      <c r="X194" s="25"/>
      <c r="Y194" s="25"/>
      <c r="Z194" s="26"/>
      <c r="AA194" s="29"/>
      <c r="AB194" s="29"/>
      <c r="AC194" s="3"/>
      <c r="AD194" s="3"/>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row>
    <row r="195" spans="1:119" s="38" customFormat="1" x14ac:dyDescent="0.3">
      <c r="A195" s="35">
        <v>49</v>
      </c>
      <c r="B195" s="35" t="s">
        <v>29</v>
      </c>
      <c r="C195" s="35" t="s">
        <v>32</v>
      </c>
      <c r="D195" s="35" t="s">
        <v>33</v>
      </c>
      <c r="E195" s="35" t="s">
        <v>27</v>
      </c>
      <c r="F195" s="35" t="s">
        <v>28</v>
      </c>
      <c r="G195" s="41">
        <v>5</v>
      </c>
      <c r="H195" s="41">
        <v>8</v>
      </c>
      <c r="I195" s="40">
        <f>H195/((L195-W195)+J195+(0.44*R195))</f>
        <v>1.6</v>
      </c>
      <c r="J195" s="41">
        <v>0</v>
      </c>
      <c r="K195" s="37">
        <f>J195/G195</f>
        <v>0</v>
      </c>
      <c r="L195" s="41">
        <f>M195+N195</f>
        <v>5</v>
      </c>
      <c r="M195" s="41">
        <v>4</v>
      </c>
      <c r="N195" s="41">
        <v>1</v>
      </c>
      <c r="O195" s="41">
        <v>2</v>
      </c>
      <c r="P195" s="41">
        <f>P196+P197+P198</f>
        <v>2</v>
      </c>
      <c r="Q195" s="36">
        <f>P195/(L196+L197+L198)*100</f>
        <v>66.666666666666657</v>
      </c>
      <c r="R195" s="41">
        <v>0</v>
      </c>
      <c r="S195" s="41">
        <v>0</v>
      </c>
      <c r="T195" s="37">
        <f>M195/(M195+N195)</f>
        <v>0.8</v>
      </c>
      <c r="U195" s="37">
        <f>((0.5*V195)+M195)/L195</f>
        <v>0.8</v>
      </c>
      <c r="V195" s="41">
        <v>0</v>
      </c>
      <c r="W195" s="41">
        <v>0</v>
      </c>
      <c r="X195" s="41">
        <v>0</v>
      </c>
      <c r="Y195" s="41">
        <v>0</v>
      </c>
      <c r="Z195" s="41">
        <f>H195-'Season Summary_DEF'!H194</f>
        <v>8</v>
      </c>
      <c r="AA195" s="40">
        <f>(H195+W195+Y195+(2*(O195))+(0.5*V195))/((R195-S195)+(2*(N195+X195+J195)))</f>
        <v>6</v>
      </c>
      <c r="AB195" s="40">
        <f>AA195-$AA$1073</f>
        <v>4.7530931402749745</v>
      </c>
      <c r="AC195" s="40">
        <f>AA195+'Season Summary_DEF'!AB195</f>
        <v>7.333333333333333</v>
      </c>
      <c r="AD195" s="40">
        <f>AC195-$AC$1073</f>
        <v>4.7531513007925632</v>
      </c>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row>
    <row r="196" spans="1:119" s="38" customFormat="1" outlineLevel="1" x14ac:dyDescent="0.3">
      <c r="A196" s="3" t="s">
        <v>66</v>
      </c>
      <c r="B196" s="3" t="s">
        <v>29</v>
      </c>
      <c r="C196" s="3" t="s">
        <v>32</v>
      </c>
      <c r="D196" s="3" t="s">
        <v>33</v>
      </c>
      <c r="E196" s="3" t="s">
        <v>27</v>
      </c>
      <c r="F196" s="3" t="s">
        <v>28</v>
      </c>
      <c r="G196" s="3">
        <v>0</v>
      </c>
      <c r="H196" s="3">
        <v>0</v>
      </c>
      <c r="I196" s="29"/>
      <c r="J196" s="3">
        <v>0</v>
      </c>
      <c r="K196" s="32" t="e">
        <f>J196/G196</f>
        <v>#DIV/0!</v>
      </c>
      <c r="L196" s="3">
        <f>M196+N196</f>
        <v>0</v>
      </c>
      <c r="M196" s="3">
        <v>0</v>
      </c>
      <c r="N196" s="3">
        <v>0</v>
      </c>
      <c r="O196" s="3">
        <v>0</v>
      </c>
      <c r="P196" s="3">
        <v>0</v>
      </c>
      <c r="Q196" s="4" t="e">
        <f>P196/L196*100</f>
        <v>#DIV/0!</v>
      </c>
      <c r="R196" s="3">
        <v>0</v>
      </c>
      <c r="S196" s="3">
        <v>0</v>
      </c>
      <c r="T196" s="32" t="e">
        <f>M196/(M196+N196)</f>
        <v>#DIV/0!</v>
      </c>
      <c r="U196" s="32" t="e">
        <f>((0.5*V196)+M196)/L196</f>
        <v>#DIV/0!</v>
      </c>
      <c r="V196" s="3">
        <v>0</v>
      </c>
      <c r="W196" s="3">
        <v>0</v>
      </c>
      <c r="X196" s="3">
        <v>0</v>
      </c>
      <c r="Y196" s="3">
        <v>0</v>
      </c>
      <c r="Z196"/>
      <c r="AA196" s="29"/>
      <c r="AB196" s="29"/>
      <c r="AC196" s="3"/>
      <c r="AD196" s="3"/>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row>
    <row r="197" spans="1:119" s="38" customFormat="1" outlineLevel="1" x14ac:dyDescent="0.3">
      <c r="A197" s="3" t="s">
        <v>67</v>
      </c>
      <c r="B197" s="3" t="s">
        <v>29</v>
      </c>
      <c r="C197" s="3" t="s">
        <v>32</v>
      </c>
      <c r="D197" s="3" t="s">
        <v>33</v>
      </c>
      <c r="E197" s="3" t="s">
        <v>27</v>
      </c>
      <c r="F197" s="3" t="s">
        <v>28</v>
      </c>
      <c r="G197" s="3">
        <v>2</v>
      </c>
      <c r="H197" s="3">
        <v>2</v>
      </c>
      <c r="I197" s="29">
        <f>H197/((L197-W197)+J197+(0.44*R197))</f>
        <v>1</v>
      </c>
      <c r="J197" s="3">
        <v>0</v>
      </c>
      <c r="K197" s="32">
        <f>J197/G197</f>
        <v>0</v>
      </c>
      <c r="L197" s="3">
        <f>M197+N197</f>
        <v>2</v>
      </c>
      <c r="M197" s="3">
        <v>1</v>
      </c>
      <c r="N197" s="3">
        <v>1</v>
      </c>
      <c r="O197" s="3">
        <v>1</v>
      </c>
      <c r="P197" s="3">
        <v>1</v>
      </c>
      <c r="Q197" s="4">
        <f>P197/L197*100</f>
        <v>50</v>
      </c>
      <c r="R197" s="3">
        <v>0</v>
      </c>
      <c r="S197" s="3">
        <v>0</v>
      </c>
      <c r="T197" s="32">
        <f>M197/(M197+N197)</f>
        <v>0.5</v>
      </c>
      <c r="U197" s="32">
        <f>((0.5*V197)+M197)/L197</f>
        <v>0.5</v>
      </c>
      <c r="V197" s="3">
        <v>0</v>
      </c>
      <c r="W197" s="3">
        <v>0</v>
      </c>
      <c r="X197" s="3">
        <v>0</v>
      </c>
      <c r="Y197" s="3">
        <v>0</v>
      </c>
      <c r="Z197" s="26"/>
      <c r="AA197" s="29"/>
      <c r="AB197" s="29"/>
      <c r="AC197" s="3"/>
      <c r="AD197" s="3"/>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row>
    <row r="198" spans="1:119" s="38" customFormat="1" outlineLevel="1" x14ac:dyDescent="0.3">
      <c r="A198" s="3" t="s">
        <v>68</v>
      </c>
      <c r="B198" s="3" t="s">
        <v>29</v>
      </c>
      <c r="C198" s="3" t="s">
        <v>32</v>
      </c>
      <c r="D198" s="3" t="s">
        <v>33</v>
      </c>
      <c r="E198" s="3" t="s">
        <v>27</v>
      </c>
      <c r="F198" s="3" t="s">
        <v>28</v>
      </c>
      <c r="G198" s="3">
        <v>1</v>
      </c>
      <c r="H198" s="3">
        <v>2</v>
      </c>
      <c r="I198" s="29">
        <f>H198/((L198-W198)+J198+(0.44*R198))</f>
        <v>2</v>
      </c>
      <c r="J198" s="3">
        <v>0</v>
      </c>
      <c r="K198" s="32">
        <f>J198/G198</f>
        <v>0</v>
      </c>
      <c r="L198" s="3">
        <f>M198+N198</f>
        <v>1</v>
      </c>
      <c r="M198" s="3">
        <v>1</v>
      </c>
      <c r="N198" s="3">
        <v>0</v>
      </c>
      <c r="O198" s="3">
        <v>0</v>
      </c>
      <c r="P198" s="3">
        <v>1</v>
      </c>
      <c r="Q198" s="4">
        <f>P198/L198*100</f>
        <v>100</v>
      </c>
      <c r="R198" s="3">
        <v>0</v>
      </c>
      <c r="S198" s="3">
        <v>0</v>
      </c>
      <c r="T198" s="32">
        <f>M198/(M198+N198)</f>
        <v>1</v>
      </c>
      <c r="U198" s="32">
        <f>((0.5*V198)+M198)/L198</f>
        <v>1</v>
      </c>
      <c r="V198" s="3">
        <v>0</v>
      </c>
      <c r="W198" s="3">
        <v>0</v>
      </c>
      <c r="X198" s="3">
        <v>0</v>
      </c>
      <c r="Y198" s="3">
        <v>0</v>
      </c>
      <c r="Z198" s="26"/>
      <c r="AA198" s="29"/>
      <c r="AB198" s="29"/>
      <c r="AC198" s="3"/>
      <c r="AD198" s="3"/>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row>
    <row r="199" spans="1:119" s="38" customFormat="1" x14ac:dyDescent="0.3">
      <c r="A199" s="35">
        <v>50</v>
      </c>
      <c r="B199" s="35" t="s">
        <v>29</v>
      </c>
      <c r="C199" s="35" t="s">
        <v>25</v>
      </c>
      <c r="D199" s="35" t="s">
        <v>30</v>
      </c>
      <c r="E199" s="35" t="s">
        <v>33</v>
      </c>
      <c r="F199" s="35" t="s">
        <v>28</v>
      </c>
      <c r="G199" s="41">
        <v>9</v>
      </c>
      <c r="H199" s="41">
        <v>0</v>
      </c>
      <c r="I199" s="40">
        <f>H199/((L199-W199)+J199+(0.44*R199))</f>
        <v>0</v>
      </c>
      <c r="J199" s="41">
        <v>1</v>
      </c>
      <c r="K199" s="37">
        <f>J199/G199</f>
        <v>0.1111111111111111</v>
      </c>
      <c r="L199" s="41">
        <f>M199+N199</f>
        <v>7</v>
      </c>
      <c r="M199" s="41">
        <v>0</v>
      </c>
      <c r="N199" s="41">
        <v>7</v>
      </c>
      <c r="O199" s="41">
        <v>0</v>
      </c>
      <c r="P199" s="41">
        <f>P200+P201+P202</f>
        <v>0</v>
      </c>
      <c r="Q199" s="36" t="e">
        <f>P199/(L200+L201+L202)*100</f>
        <v>#DIV/0!</v>
      </c>
      <c r="R199" s="41">
        <v>2</v>
      </c>
      <c r="S199" s="41">
        <v>0</v>
      </c>
      <c r="T199" s="37">
        <f>M199/(M199+N199)</f>
        <v>0</v>
      </c>
      <c r="U199" s="37">
        <f>((0.5*V199)+M199)/L199</f>
        <v>0</v>
      </c>
      <c r="V199" s="41">
        <v>0</v>
      </c>
      <c r="W199" s="41">
        <v>3</v>
      </c>
      <c r="X199" s="41">
        <v>0</v>
      </c>
      <c r="Y199" s="41">
        <v>1</v>
      </c>
      <c r="Z199" s="41">
        <f>H199-'Season Summary_DEF'!H198</f>
        <v>0</v>
      </c>
      <c r="AA199" s="40">
        <f>(H199+W199+Y199+(2*(O199))+(0.5*V199))/((R199-S199)+(2*(N199+X199+J199)))</f>
        <v>0.22222222222222221</v>
      </c>
      <c r="AB199" s="40">
        <f>AA199-$AA$1073</f>
        <v>-1.0246846375028031</v>
      </c>
      <c r="AC199" s="40">
        <f>AA199+'Season Summary_DEF'!AB199</f>
        <v>2.4722222222222223</v>
      </c>
      <c r="AD199" s="40">
        <f>AC199-$AC$1073</f>
        <v>-0.10795981031854751</v>
      </c>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row>
    <row r="200" spans="1:119" s="38" customFormat="1" outlineLevel="1" x14ac:dyDescent="0.3">
      <c r="A200" s="3" t="s">
        <v>66</v>
      </c>
      <c r="B200" s="3" t="s">
        <v>29</v>
      </c>
      <c r="C200" s="3" t="s">
        <v>25</v>
      </c>
      <c r="D200" s="3" t="s">
        <v>30</v>
      </c>
      <c r="E200" s="3" t="s">
        <v>33</v>
      </c>
      <c r="F200" s="3" t="s">
        <v>28</v>
      </c>
      <c r="G200" s="25"/>
      <c r="H200" s="25"/>
      <c r="I200" s="29"/>
      <c r="J200" s="25"/>
      <c r="K200" s="3"/>
      <c r="L200" s="25"/>
      <c r="M200" s="25"/>
      <c r="N200" s="25"/>
      <c r="O200" s="25"/>
      <c r="P200" s="25"/>
      <c r="Q200" s="25"/>
      <c r="R200" s="25"/>
      <c r="S200" s="25"/>
      <c r="T200" s="3"/>
      <c r="U200" s="3"/>
      <c r="V200" s="25"/>
      <c r="W200" s="25"/>
      <c r="X200" s="25"/>
      <c r="Y200" s="25"/>
      <c r="Z200"/>
      <c r="AA200" s="29"/>
      <c r="AB200" s="29"/>
      <c r="AC200" s="3"/>
      <c r="AD200" s="3"/>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row>
    <row r="201" spans="1:119" s="38" customFormat="1" outlineLevel="1" x14ac:dyDescent="0.3">
      <c r="A201" s="3" t="s">
        <v>67</v>
      </c>
      <c r="B201" s="3" t="s">
        <v>29</v>
      </c>
      <c r="C201" s="3" t="s">
        <v>25</v>
      </c>
      <c r="D201" s="3" t="s">
        <v>30</v>
      </c>
      <c r="E201" s="3" t="s">
        <v>33</v>
      </c>
      <c r="F201" s="3" t="s">
        <v>28</v>
      </c>
      <c r="G201" s="25"/>
      <c r="H201" s="25"/>
      <c r="I201" s="29"/>
      <c r="J201" s="25"/>
      <c r="K201" s="3"/>
      <c r="L201" s="25"/>
      <c r="M201" s="25"/>
      <c r="N201" s="25"/>
      <c r="O201" s="25"/>
      <c r="P201" s="25"/>
      <c r="Q201" s="25"/>
      <c r="R201" s="25"/>
      <c r="S201" s="25"/>
      <c r="T201" s="3"/>
      <c r="U201" s="3"/>
      <c r="V201" s="25"/>
      <c r="W201" s="25"/>
      <c r="X201" s="25"/>
      <c r="Y201" s="25"/>
      <c r="Z201" s="26"/>
      <c r="AA201" s="29"/>
      <c r="AB201" s="29"/>
      <c r="AC201" s="3"/>
      <c r="AD201" s="3"/>
      <c r="AE201" s="3"/>
      <c r="AF201" s="3"/>
      <c r="AG201" s="3"/>
      <c r="AH201" s="3"/>
      <c r="AI201" s="3"/>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row>
    <row r="202" spans="1:119" s="38" customFormat="1" outlineLevel="1" x14ac:dyDescent="0.3">
      <c r="A202" s="3" t="s">
        <v>68</v>
      </c>
      <c r="B202" s="3" t="s">
        <v>29</v>
      </c>
      <c r="C202" s="3" t="s">
        <v>25</v>
      </c>
      <c r="D202" s="3" t="s">
        <v>30</v>
      </c>
      <c r="E202" s="3" t="s">
        <v>33</v>
      </c>
      <c r="F202" s="12" t="s">
        <v>28</v>
      </c>
      <c r="G202" s="25"/>
      <c r="H202" s="25"/>
      <c r="I202" s="29"/>
      <c r="J202" s="25"/>
      <c r="K202" s="3"/>
      <c r="L202" s="25"/>
      <c r="M202" s="25"/>
      <c r="N202" s="25"/>
      <c r="O202" s="25"/>
      <c r="P202" s="25"/>
      <c r="Q202" s="25"/>
      <c r="R202" s="25"/>
      <c r="S202" s="25"/>
      <c r="T202" s="3"/>
      <c r="U202" s="3"/>
      <c r="V202" s="25"/>
      <c r="W202" s="25"/>
      <c r="X202" s="25"/>
      <c r="Y202" s="25"/>
      <c r="Z202" s="26"/>
      <c r="AA202" s="29"/>
      <c r="AB202" s="29"/>
      <c r="AC202" s="3"/>
      <c r="AD202" s="3"/>
      <c r="AE202" s="3"/>
      <c r="AF202" s="3"/>
      <c r="AG202" s="3"/>
      <c r="AH202" s="3"/>
      <c r="AI202" s="3"/>
      <c r="AJ202" s="3"/>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row>
    <row r="203" spans="1:119" s="38" customFormat="1" x14ac:dyDescent="0.3">
      <c r="A203" s="35">
        <v>51</v>
      </c>
      <c r="B203" s="35" t="s">
        <v>44</v>
      </c>
      <c r="C203" s="35" t="s">
        <v>25</v>
      </c>
      <c r="D203" s="35" t="s">
        <v>26</v>
      </c>
      <c r="E203" s="35" t="s">
        <v>30</v>
      </c>
      <c r="F203" s="35" t="s">
        <v>28</v>
      </c>
      <c r="G203" s="41">
        <v>11</v>
      </c>
      <c r="H203" s="41">
        <v>11</v>
      </c>
      <c r="I203" s="40">
        <f>H203/((L203-W203)+J203+(0.44*R203))</f>
        <v>1.2387387387387385</v>
      </c>
      <c r="J203" s="41">
        <v>3</v>
      </c>
      <c r="K203" s="37">
        <f>J203/G203</f>
        <v>0.27272727272727271</v>
      </c>
      <c r="L203" s="41">
        <f>M203+N203</f>
        <v>7</v>
      </c>
      <c r="M203" s="41">
        <v>4</v>
      </c>
      <c r="N203" s="41">
        <v>3</v>
      </c>
      <c r="O203" s="41">
        <v>2</v>
      </c>
      <c r="P203" s="41">
        <f>P204+P205+P206</f>
        <v>3</v>
      </c>
      <c r="Q203" s="36">
        <f>P203/(L204+L205+L206)*100</f>
        <v>75</v>
      </c>
      <c r="R203" s="41">
        <v>2</v>
      </c>
      <c r="S203" s="41">
        <v>2</v>
      </c>
      <c r="T203" s="37">
        <f>M203/(M203+N203)</f>
        <v>0.5714285714285714</v>
      </c>
      <c r="U203" s="37">
        <f>((0.5*V203)+M203)/L203</f>
        <v>0.6428571428571429</v>
      </c>
      <c r="V203" s="41">
        <v>1</v>
      </c>
      <c r="W203" s="41">
        <v>2</v>
      </c>
      <c r="X203" s="41">
        <v>0</v>
      </c>
      <c r="Y203" s="41">
        <v>1</v>
      </c>
      <c r="Z203" s="41">
        <f>H203-'Season Summary_DEF'!H202</f>
        <v>11</v>
      </c>
      <c r="AA203" s="40">
        <f>(H203+W203+Y203+(2*(O203))+(0.5*V203))/((R203-S203)+(2*(N203+X203+J203)))</f>
        <v>1.5416666666666667</v>
      </c>
      <c r="AB203" s="40">
        <f>AA203-$AA$1073</f>
        <v>0.2947598069416415</v>
      </c>
      <c r="AC203" s="40">
        <f>AA203+'Season Summary_DEF'!AB203</f>
        <v>2.4100877192982457</v>
      </c>
      <c r="AD203" s="40">
        <f>AC203-$AC$1073</f>
        <v>-0.17009431324252411</v>
      </c>
      <c r="AE203" s="3"/>
      <c r="AF203" s="3"/>
      <c r="AG203" s="3"/>
      <c r="AH203" s="3"/>
      <c r="AI203" s="3"/>
      <c r="AJ203" s="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row>
    <row r="204" spans="1:119" s="38" customFormat="1" outlineLevel="1" x14ac:dyDescent="0.3">
      <c r="A204" s="3" t="s">
        <v>66</v>
      </c>
      <c r="B204" s="3" t="s">
        <v>44</v>
      </c>
      <c r="C204" s="3" t="s">
        <v>25</v>
      </c>
      <c r="D204" s="3" t="s">
        <v>26</v>
      </c>
      <c r="E204" s="3" t="s">
        <v>30</v>
      </c>
      <c r="F204" s="16" t="s">
        <v>28</v>
      </c>
      <c r="G204" s="3">
        <v>5</v>
      </c>
      <c r="H204" s="3">
        <v>4</v>
      </c>
      <c r="I204" s="29">
        <f>H204/((L204-W204)+J204+(0.44*R204))</f>
        <v>1</v>
      </c>
      <c r="J204" s="3">
        <v>1</v>
      </c>
      <c r="K204" s="32">
        <f>J204/G204</f>
        <v>0.2</v>
      </c>
      <c r="L204" s="3">
        <f>M204+N204</f>
        <v>4</v>
      </c>
      <c r="M204" s="3">
        <v>2</v>
      </c>
      <c r="N204" s="3">
        <v>2</v>
      </c>
      <c r="O204" s="3">
        <v>1</v>
      </c>
      <c r="P204" s="3">
        <v>3</v>
      </c>
      <c r="Q204" s="4">
        <f>P204/L204*100</f>
        <v>75</v>
      </c>
      <c r="R204" s="3">
        <v>0</v>
      </c>
      <c r="S204" s="3">
        <v>0</v>
      </c>
      <c r="T204" s="32">
        <f>M204/(M204+N204)</f>
        <v>0.5</v>
      </c>
      <c r="U204" s="32">
        <f>((0.5*V204)+M204)/L204</f>
        <v>0.5</v>
      </c>
      <c r="V204" s="3">
        <v>0</v>
      </c>
      <c r="W204" s="3">
        <v>1</v>
      </c>
      <c r="X204" s="3">
        <v>0</v>
      </c>
      <c r="Y204" s="3">
        <v>0</v>
      </c>
      <c r="Z204"/>
      <c r="AA204" s="29"/>
      <c r="AB204" s="29"/>
      <c r="AC204" s="3"/>
      <c r="AD204" s="3"/>
      <c r="AE204"/>
      <c r="AF204"/>
      <c r="AG204"/>
      <c r="AH204"/>
      <c r="AI204"/>
      <c r="AJ204" s="3"/>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row>
    <row r="205" spans="1:119" s="38" customFormat="1" outlineLevel="1" x14ac:dyDescent="0.3">
      <c r="A205" s="3" t="s">
        <v>67</v>
      </c>
      <c r="B205" s="3" t="s">
        <v>44</v>
      </c>
      <c r="C205" s="3" t="s">
        <v>25</v>
      </c>
      <c r="D205" s="3" t="s">
        <v>26</v>
      </c>
      <c r="E205" s="3" t="s">
        <v>30</v>
      </c>
      <c r="F205" s="11" t="s">
        <v>28</v>
      </c>
      <c r="G205" s="3">
        <v>0</v>
      </c>
      <c r="H205" s="3">
        <v>0</v>
      </c>
      <c r="I205" s="29"/>
      <c r="J205" s="3">
        <v>0</v>
      </c>
      <c r="K205" s="32" t="e">
        <f>J205/G205</f>
        <v>#DIV/0!</v>
      </c>
      <c r="L205" s="3">
        <f>M205+N205</f>
        <v>0</v>
      </c>
      <c r="M205" s="3">
        <v>0</v>
      </c>
      <c r="N205" s="3">
        <v>0</v>
      </c>
      <c r="O205" s="3">
        <v>0</v>
      </c>
      <c r="P205" s="3">
        <v>0</v>
      </c>
      <c r="Q205" s="4" t="e">
        <f>P205/L205*100</f>
        <v>#DIV/0!</v>
      </c>
      <c r="R205" s="3">
        <v>0</v>
      </c>
      <c r="S205" s="3">
        <v>0</v>
      </c>
      <c r="T205" s="32" t="e">
        <f>M205/(M205+N205)</f>
        <v>#DIV/0!</v>
      </c>
      <c r="U205" s="32" t="e">
        <f>((0.5*V205)+M205)/L205</f>
        <v>#DIV/0!</v>
      </c>
      <c r="V205" s="3">
        <v>0</v>
      </c>
      <c r="W205" s="3">
        <v>0</v>
      </c>
      <c r="X205" s="3">
        <v>0</v>
      </c>
      <c r="Y205" s="3">
        <v>0</v>
      </c>
      <c r="Z205" s="26"/>
      <c r="AA205" s="29"/>
      <c r="AB205" s="29"/>
      <c r="AC205" s="3"/>
      <c r="AD205" s="3"/>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row>
    <row r="206" spans="1:119" s="38" customFormat="1" outlineLevel="1" x14ac:dyDescent="0.3">
      <c r="A206" s="3" t="s">
        <v>68</v>
      </c>
      <c r="B206" s="3" t="s">
        <v>44</v>
      </c>
      <c r="C206" s="3" t="s">
        <v>25</v>
      </c>
      <c r="D206" s="3" t="s">
        <v>26</v>
      </c>
      <c r="E206" s="3" t="s">
        <v>30</v>
      </c>
      <c r="F206" s="18" t="s">
        <v>28</v>
      </c>
      <c r="G206" s="3">
        <v>0</v>
      </c>
      <c r="H206" s="3">
        <v>0</v>
      </c>
      <c r="I206" s="29"/>
      <c r="J206" s="3">
        <v>0</v>
      </c>
      <c r="K206" s="32" t="e">
        <f>J206/G206</f>
        <v>#DIV/0!</v>
      </c>
      <c r="L206" s="3">
        <f>M206+N206</f>
        <v>0</v>
      </c>
      <c r="M206" s="3">
        <v>0</v>
      </c>
      <c r="N206" s="3">
        <v>0</v>
      </c>
      <c r="O206" s="3">
        <v>0</v>
      </c>
      <c r="P206" s="3">
        <v>0</v>
      </c>
      <c r="Q206" s="4" t="e">
        <f>P206/L206*100</f>
        <v>#DIV/0!</v>
      </c>
      <c r="R206" s="3">
        <v>0</v>
      </c>
      <c r="S206" s="3">
        <v>0</v>
      </c>
      <c r="T206" s="32" t="e">
        <f>M206/(M206+N206)</f>
        <v>#DIV/0!</v>
      </c>
      <c r="U206" s="32" t="e">
        <f>((0.5*V206)+M206)/L206</f>
        <v>#DIV/0!</v>
      </c>
      <c r="V206" s="3">
        <v>0</v>
      </c>
      <c r="W206" s="3">
        <v>0</v>
      </c>
      <c r="X206" s="3">
        <v>0</v>
      </c>
      <c r="Y206" s="3">
        <v>0</v>
      </c>
      <c r="Z206" s="26"/>
      <c r="AA206" s="29"/>
      <c r="AB206" s="29"/>
      <c r="AC206" s="3"/>
      <c r="AD206" s="3"/>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row>
    <row r="207" spans="1:119" s="38" customFormat="1" x14ac:dyDescent="0.3">
      <c r="A207" s="35">
        <v>52</v>
      </c>
      <c r="B207" s="35" t="s">
        <v>24</v>
      </c>
      <c r="C207" s="35" t="s">
        <v>25</v>
      </c>
      <c r="D207" s="35" t="s">
        <v>26</v>
      </c>
      <c r="E207" s="35" t="s">
        <v>34</v>
      </c>
      <c r="F207" s="35" t="s">
        <v>32</v>
      </c>
      <c r="G207" s="41">
        <v>3</v>
      </c>
      <c r="H207" s="41">
        <v>2</v>
      </c>
      <c r="I207" s="40">
        <f>H207/((L207-W207)+J207+(0.44*R207))</f>
        <v>0.66666666666666663</v>
      </c>
      <c r="J207" s="41">
        <v>0</v>
      </c>
      <c r="K207" s="37">
        <f>J207/G207</f>
        <v>0</v>
      </c>
      <c r="L207" s="41">
        <f>M207+N207</f>
        <v>3</v>
      </c>
      <c r="M207" s="41">
        <v>1</v>
      </c>
      <c r="N207" s="41">
        <v>2</v>
      </c>
      <c r="O207" s="41">
        <v>1</v>
      </c>
      <c r="P207" s="41">
        <f>P208+P209+P210</f>
        <v>0</v>
      </c>
      <c r="Q207" s="36" t="e">
        <f>P207/(L208+L209+L210)*100</f>
        <v>#DIV/0!</v>
      </c>
      <c r="R207" s="41">
        <v>0</v>
      </c>
      <c r="S207" s="41">
        <v>0</v>
      </c>
      <c r="T207" s="37">
        <f>M207/(M207+N207)</f>
        <v>0.33333333333333331</v>
      </c>
      <c r="U207" s="37">
        <f>((0.5*V207)+M207)/L207</f>
        <v>0.33333333333333331</v>
      </c>
      <c r="V207" s="41">
        <v>0</v>
      </c>
      <c r="W207" s="41">
        <v>0</v>
      </c>
      <c r="X207" s="41">
        <v>0</v>
      </c>
      <c r="Y207" s="41">
        <v>0</v>
      </c>
      <c r="Z207" s="41">
        <f>H207-'Season Summary_DEF'!H206</f>
        <v>2</v>
      </c>
      <c r="AA207" s="40">
        <f>(H207+W207+Y207+(2*(O207))+(0.5*V207))/((R207-S207)+(2*(N207+X207+J207)))</f>
        <v>1</v>
      </c>
      <c r="AB207" s="40">
        <f>AA207-$AA$1073</f>
        <v>-0.24690685972502524</v>
      </c>
      <c r="AC207" s="40">
        <f>AA207+'Season Summary_DEF'!AB207</f>
        <v>2.2000000000000002</v>
      </c>
      <c r="AD207" s="40">
        <f>AC207-$AC$1073</f>
        <v>-0.38018203254076965</v>
      </c>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row>
    <row r="208" spans="1:119" s="38" customFormat="1" outlineLevel="1" x14ac:dyDescent="0.3">
      <c r="A208" s="3" t="s">
        <v>66</v>
      </c>
      <c r="B208" s="3" t="s">
        <v>24</v>
      </c>
      <c r="C208" s="3" t="s">
        <v>25</v>
      </c>
      <c r="D208" s="3" t="s">
        <v>26</v>
      </c>
      <c r="E208" s="3" t="s">
        <v>34</v>
      </c>
      <c r="F208" s="3" t="s">
        <v>32</v>
      </c>
      <c r="G208" s="25"/>
      <c r="H208" s="25"/>
      <c r="I208" s="29"/>
      <c r="J208" s="25"/>
      <c r="K208" s="3"/>
      <c r="L208" s="25"/>
      <c r="M208" s="25"/>
      <c r="N208" s="25"/>
      <c r="O208" s="25"/>
      <c r="P208" s="25"/>
      <c r="Q208" s="25"/>
      <c r="R208" s="25"/>
      <c r="S208" s="25"/>
      <c r="T208" s="3"/>
      <c r="U208" s="3"/>
      <c r="V208" s="25"/>
      <c r="W208" s="25"/>
      <c r="X208" s="25"/>
      <c r="Y208" s="25"/>
      <c r="Z208"/>
      <c r="AA208" s="29"/>
      <c r="AB208" s="29"/>
      <c r="AC208" s="3"/>
      <c r="AD208" s="3"/>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row>
    <row r="209" spans="1:119" s="38" customFormat="1" outlineLevel="1" x14ac:dyDescent="0.3">
      <c r="A209" s="3" t="s">
        <v>67</v>
      </c>
      <c r="B209" s="3" t="s">
        <v>24</v>
      </c>
      <c r="C209" s="3" t="s">
        <v>25</v>
      </c>
      <c r="D209" s="3" t="s">
        <v>26</v>
      </c>
      <c r="E209" s="3" t="s">
        <v>34</v>
      </c>
      <c r="F209" s="3" t="s">
        <v>32</v>
      </c>
      <c r="G209" s="25"/>
      <c r="H209" s="25"/>
      <c r="I209" s="29"/>
      <c r="J209" s="25"/>
      <c r="K209" s="3"/>
      <c r="L209" s="25"/>
      <c r="M209" s="25"/>
      <c r="N209" s="25"/>
      <c r="O209" s="25"/>
      <c r="P209" s="25"/>
      <c r="Q209" s="25"/>
      <c r="R209" s="25"/>
      <c r="S209" s="25"/>
      <c r="T209" s="3"/>
      <c r="U209" s="3"/>
      <c r="V209" s="25"/>
      <c r="W209" s="25"/>
      <c r="X209" s="25"/>
      <c r="Y209" s="25"/>
      <c r="Z209" s="26"/>
      <c r="AA209" s="29"/>
      <c r="AB209" s="29"/>
      <c r="AC209" s="3"/>
      <c r="AD209" s="3"/>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row>
    <row r="210" spans="1:119" s="38" customFormat="1" outlineLevel="1" x14ac:dyDescent="0.3">
      <c r="A210" s="3" t="s">
        <v>68</v>
      </c>
      <c r="B210" s="3" t="s">
        <v>24</v>
      </c>
      <c r="C210" s="3" t="s">
        <v>25</v>
      </c>
      <c r="D210" s="3" t="s">
        <v>26</v>
      </c>
      <c r="E210" s="3" t="s">
        <v>34</v>
      </c>
      <c r="F210" s="3" t="s">
        <v>32</v>
      </c>
      <c r="G210" s="25"/>
      <c r="H210" s="25"/>
      <c r="I210" s="29"/>
      <c r="J210" s="25"/>
      <c r="K210" s="3"/>
      <c r="L210" s="25"/>
      <c r="M210" s="25"/>
      <c r="N210" s="25"/>
      <c r="O210" s="25"/>
      <c r="P210" s="25"/>
      <c r="Q210" s="25"/>
      <c r="R210" s="25"/>
      <c r="S210" s="25"/>
      <c r="T210" s="3"/>
      <c r="U210" s="3"/>
      <c r="V210" s="25"/>
      <c r="W210" s="25"/>
      <c r="X210" s="25"/>
      <c r="Y210" s="25"/>
      <c r="Z210" s="26"/>
      <c r="AA210" s="29"/>
      <c r="AB210" s="29"/>
      <c r="AC210" s="3"/>
      <c r="AD210" s="3"/>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row>
    <row r="211" spans="1:119" s="38" customFormat="1" x14ac:dyDescent="0.3">
      <c r="A211" s="35">
        <v>53</v>
      </c>
      <c r="B211" s="35" t="s">
        <v>29</v>
      </c>
      <c r="C211" s="35" t="s">
        <v>34</v>
      </c>
      <c r="D211" s="35" t="s">
        <v>26</v>
      </c>
      <c r="E211" s="35" t="s">
        <v>27</v>
      </c>
      <c r="F211" s="35" t="s">
        <v>28</v>
      </c>
      <c r="G211" s="41">
        <v>4</v>
      </c>
      <c r="H211" s="41">
        <v>7</v>
      </c>
      <c r="I211" s="40">
        <f>H211/((L211-W211)+J211+(0.44*R211))</f>
        <v>1.4344262295081966</v>
      </c>
      <c r="J211" s="41">
        <v>0</v>
      </c>
      <c r="K211" s="37">
        <f t="shared" ref="K211:K219" si="59">J211/G211</f>
        <v>0</v>
      </c>
      <c r="L211" s="41">
        <f t="shared" ref="L211:L219" si="60">M211+N211</f>
        <v>4</v>
      </c>
      <c r="M211" s="41">
        <v>2</v>
      </c>
      <c r="N211" s="41">
        <v>2</v>
      </c>
      <c r="O211" s="41">
        <v>2</v>
      </c>
      <c r="P211" s="41">
        <f>P212+P213+P214</f>
        <v>1</v>
      </c>
      <c r="Q211" s="36">
        <f>P211/(L212+L213+L214)*100</f>
        <v>50</v>
      </c>
      <c r="R211" s="41">
        <v>2</v>
      </c>
      <c r="S211" s="41">
        <v>2</v>
      </c>
      <c r="T211" s="37">
        <f t="shared" ref="T211:T219" si="61">M211/(M211+N211)</f>
        <v>0.5</v>
      </c>
      <c r="U211" s="37">
        <f t="shared" ref="U211:U219" si="62">((0.5*V211)+M211)/L211</f>
        <v>0.625</v>
      </c>
      <c r="V211" s="41">
        <v>1</v>
      </c>
      <c r="W211" s="41">
        <v>0</v>
      </c>
      <c r="X211" s="41">
        <v>0</v>
      </c>
      <c r="Y211" s="41">
        <v>1</v>
      </c>
      <c r="Z211" s="41">
        <f>H211-'Season Summary_DEF'!H210</f>
        <v>7</v>
      </c>
      <c r="AA211" s="40">
        <f>(H211+W211+Y211+(2*(O211))+(0.5*V211))/((R211-S211)+(2*(N211+X211+J211)))</f>
        <v>3.125</v>
      </c>
      <c r="AB211" s="40">
        <f>AA211-$AA$1073</f>
        <v>1.8780931402749748</v>
      </c>
      <c r="AC211" s="40">
        <f>AA211+'Season Summary_DEF'!AB211</f>
        <v>3.2989130434782608</v>
      </c>
      <c r="AD211" s="40">
        <f>AC211-$AC$1073</f>
        <v>0.71873101093749092</v>
      </c>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row>
    <row r="212" spans="1:119" s="38" customFormat="1" outlineLevel="1" x14ac:dyDescent="0.3">
      <c r="A212" s="3" t="s">
        <v>66</v>
      </c>
      <c r="B212" s="3" t="s">
        <v>29</v>
      </c>
      <c r="C212" s="3" t="s">
        <v>34</v>
      </c>
      <c r="D212" s="3" t="s">
        <v>26</v>
      </c>
      <c r="E212" s="3" t="s">
        <v>27</v>
      </c>
      <c r="F212" s="3" t="s">
        <v>28</v>
      </c>
      <c r="G212" s="3">
        <v>0</v>
      </c>
      <c r="H212" s="3">
        <v>0</v>
      </c>
      <c r="I212" s="29"/>
      <c r="J212" s="3">
        <v>0</v>
      </c>
      <c r="K212" s="32" t="e">
        <f t="shared" si="59"/>
        <v>#DIV/0!</v>
      </c>
      <c r="L212" s="3">
        <f t="shared" si="60"/>
        <v>0</v>
      </c>
      <c r="M212" s="3">
        <v>0</v>
      </c>
      <c r="N212" s="3">
        <v>0</v>
      </c>
      <c r="O212" s="3">
        <v>0</v>
      </c>
      <c r="P212" s="3">
        <v>0</v>
      </c>
      <c r="Q212" s="4" t="e">
        <f>P212/L212*100</f>
        <v>#DIV/0!</v>
      </c>
      <c r="R212" s="3">
        <v>0</v>
      </c>
      <c r="S212" s="3">
        <v>0</v>
      </c>
      <c r="T212" s="32" t="e">
        <f t="shared" si="61"/>
        <v>#DIV/0!</v>
      </c>
      <c r="U212" s="32" t="e">
        <f t="shared" si="62"/>
        <v>#DIV/0!</v>
      </c>
      <c r="V212" s="3">
        <v>0</v>
      </c>
      <c r="W212" s="3">
        <v>0</v>
      </c>
      <c r="X212" s="3">
        <v>0</v>
      </c>
      <c r="Y212" s="3">
        <v>0</v>
      </c>
      <c r="Z212"/>
      <c r="AA212" s="29"/>
      <c r="AB212" s="29"/>
      <c r="AC212" s="3"/>
      <c r="AD212" s="3"/>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row>
    <row r="213" spans="1:119" s="38" customFormat="1" outlineLevel="1" x14ac:dyDescent="0.3">
      <c r="A213" s="3" t="s">
        <v>67</v>
      </c>
      <c r="B213" s="3" t="s">
        <v>29</v>
      </c>
      <c r="C213" s="3" t="s">
        <v>34</v>
      </c>
      <c r="D213" s="3" t="s">
        <v>26</v>
      </c>
      <c r="E213" s="3" t="s">
        <v>27</v>
      </c>
      <c r="F213" s="3" t="s">
        <v>28</v>
      </c>
      <c r="G213" s="3">
        <v>1</v>
      </c>
      <c r="H213" s="3">
        <v>2</v>
      </c>
      <c r="I213" s="29">
        <f>H213/((L213-W213)+J213+(0.44*R213))</f>
        <v>1</v>
      </c>
      <c r="J213" s="3">
        <v>0</v>
      </c>
      <c r="K213" s="32">
        <f t="shared" si="59"/>
        <v>0</v>
      </c>
      <c r="L213" s="3">
        <f t="shared" si="60"/>
        <v>2</v>
      </c>
      <c r="M213" s="3">
        <v>1</v>
      </c>
      <c r="N213" s="3">
        <v>1</v>
      </c>
      <c r="O213" s="3">
        <v>1</v>
      </c>
      <c r="P213" s="3">
        <v>1</v>
      </c>
      <c r="Q213" s="4">
        <f>P213/L213*100</f>
        <v>50</v>
      </c>
      <c r="R213" s="3">
        <v>0</v>
      </c>
      <c r="S213" s="3">
        <v>0</v>
      </c>
      <c r="T213" s="32">
        <f t="shared" si="61"/>
        <v>0.5</v>
      </c>
      <c r="U213" s="32">
        <f t="shared" si="62"/>
        <v>0.5</v>
      </c>
      <c r="V213" s="3">
        <v>0</v>
      </c>
      <c r="W213" s="3">
        <v>0</v>
      </c>
      <c r="X213" s="3">
        <v>0</v>
      </c>
      <c r="Y213" s="3">
        <v>0</v>
      </c>
      <c r="Z213" s="26"/>
      <c r="AA213" s="29"/>
      <c r="AB213" s="29"/>
      <c r="AC213" s="3"/>
      <c r="AD213" s="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row>
    <row r="214" spans="1:119" s="38" customFormat="1" outlineLevel="1" x14ac:dyDescent="0.3">
      <c r="A214" s="3" t="s">
        <v>68</v>
      </c>
      <c r="B214" s="3" t="s">
        <v>29</v>
      </c>
      <c r="C214" s="3" t="s">
        <v>34</v>
      </c>
      <c r="D214" s="3" t="s">
        <v>26</v>
      </c>
      <c r="E214" s="3" t="s">
        <v>27</v>
      </c>
      <c r="F214" s="3" t="s">
        <v>28</v>
      </c>
      <c r="G214" s="3">
        <v>0</v>
      </c>
      <c r="H214" s="3">
        <v>0</v>
      </c>
      <c r="I214" s="29"/>
      <c r="J214" s="3">
        <v>0</v>
      </c>
      <c r="K214" s="32" t="e">
        <f t="shared" si="59"/>
        <v>#DIV/0!</v>
      </c>
      <c r="L214" s="3">
        <f t="shared" si="60"/>
        <v>0</v>
      </c>
      <c r="M214" s="3">
        <v>0</v>
      </c>
      <c r="N214" s="3">
        <v>0</v>
      </c>
      <c r="O214" s="3">
        <v>0</v>
      </c>
      <c r="P214" s="3">
        <v>0</v>
      </c>
      <c r="Q214" s="4" t="e">
        <f>P214/L214*100</f>
        <v>#DIV/0!</v>
      </c>
      <c r="R214" s="3">
        <v>0</v>
      </c>
      <c r="S214" s="3">
        <v>0</v>
      </c>
      <c r="T214" s="32" t="e">
        <f t="shared" si="61"/>
        <v>#DIV/0!</v>
      </c>
      <c r="U214" s="32" t="e">
        <f t="shared" si="62"/>
        <v>#DIV/0!</v>
      </c>
      <c r="V214" s="3">
        <v>0</v>
      </c>
      <c r="W214" s="3">
        <v>0</v>
      </c>
      <c r="X214" s="3">
        <v>0</v>
      </c>
      <c r="Y214" s="3">
        <v>0</v>
      </c>
      <c r="Z214" s="26"/>
      <c r="AA214" s="29"/>
      <c r="AB214" s="29"/>
      <c r="AC214" s="3"/>
      <c r="AD214" s="3"/>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row>
    <row r="215" spans="1:119" s="38" customFormat="1" x14ac:dyDescent="0.3">
      <c r="A215" s="35">
        <v>54</v>
      </c>
      <c r="B215" s="35" t="s">
        <v>24</v>
      </c>
      <c r="C215" s="35" t="s">
        <v>25</v>
      </c>
      <c r="D215" s="35" t="s">
        <v>32</v>
      </c>
      <c r="E215" s="35" t="s">
        <v>33</v>
      </c>
      <c r="F215" s="35" t="s">
        <v>30</v>
      </c>
      <c r="G215" s="41">
        <v>22</v>
      </c>
      <c r="H215" s="41">
        <v>16</v>
      </c>
      <c r="I215" s="40">
        <f>H215/((L215-W215)+J215+(0.44*R215))</f>
        <v>0.91324200913242015</v>
      </c>
      <c r="J215" s="41">
        <v>7</v>
      </c>
      <c r="K215" s="37">
        <f t="shared" si="59"/>
        <v>0.31818181818181818</v>
      </c>
      <c r="L215" s="41">
        <f t="shared" si="60"/>
        <v>12</v>
      </c>
      <c r="M215" s="41">
        <v>5</v>
      </c>
      <c r="N215" s="41">
        <v>7</v>
      </c>
      <c r="O215" s="41">
        <v>4</v>
      </c>
      <c r="P215" s="41">
        <f>P216+P217+P218</f>
        <v>2</v>
      </c>
      <c r="Q215" s="36">
        <f>P215/(L216+L217+L218)*100</f>
        <v>50</v>
      </c>
      <c r="R215" s="41">
        <v>8</v>
      </c>
      <c r="S215" s="41">
        <v>5</v>
      </c>
      <c r="T215" s="37">
        <f t="shared" si="61"/>
        <v>0.41666666666666669</v>
      </c>
      <c r="U215" s="37">
        <f t="shared" si="62"/>
        <v>0.45833333333333331</v>
      </c>
      <c r="V215" s="41">
        <v>1</v>
      </c>
      <c r="W215" s="41">
        <v>5</v>
      </c>
      <c r="X215" s="41">
        <v>1</v>
      </c>
      <c r="Y215" s="41">
        <v>4</v>
      </c>
      <c r="Z215" s="41">
        <f>H215-'Season Summary_DEF'!H214</f>
        <v>16</v>
      </c>
      <c r="AA215" s="40">
        <f>(H215+W215+Y215+(2*(O215))+(0.5*V215))/((R215-S215)+(2*(N215+X215+J215)))</f>
        <v>1.0151515151515151</v>
      </c>
      <c r="AB215" s="40">
        <f>AA215-$AA$1073</f>
        <v>-0.2317553445735101</v>
      </c>
      <c r="AC215" s="40">
        <f>AA215+'Season Summary_DEF'!AB215</f>
        <v>3.2818181818181817</v>
      </c>
      <c r="AD215" s="40">
        <f>AC215-$AC$1073</f>
        <v>0.70163614927741191</v>
      </c>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row>
    <row r="216" spans="1:119" s="38" customFormat="1" outlineLevel="1" x14ac:dyDescent="0.3">
      <c r="A216" s="3" t="s">
        <v>66</v>
      </c>
      <c r="B216" s="3" t="s">
        <v>24</v>
      </c>
      <c r="C216" s="3" t="s">
        <v>25</v>
      </c>
      <c r="D216" s="3" t="s">
        <v>32</v>
      </c>
      <c r="E216" s="3" t="s">
        <v>33</v>
      </c>
      <c r="F216" s="12" t="s">
        <v>30</v>
      </c>
      <c r="G216" s="3">
        <v>1</v>
      </c>
      <c r="H216" s="3">
        <v>3</v>
      </c>
      <c r="I216" s="29">
        <f>H216/((L216-W216)+J216+(0.44*R216))</f>
        <v>3</v>
      </c>
      <c r="J216" s="3">
        <v>0</v>
      </c>
      <c r="K216" s="32">
        <f t="shared" si="59"/>
        <v>0</v>
      </c>
      <c r="L216" s="3">
        <f t="shared" si="60"/>
        <v>1</v>
      </c>
      <c r="M216" s="3">
        <v>1</v>
      </c>
      <c r="N216" s="3">
        <v>0</v>
      </c>
      <c r="O216" s="3">
        <v>1</v>
      </c>
      <c r="P216" s="3">
        <v>1</v>
      </c>
      <c r="Q216" s="4">
        <f>P216/L216*100</f>
        <v>100</v>
      </c>
      <c r="R216" s="3">
        <v>0</v>
      </c>
      <c r="S216" s="3">
        <v>0</v>
      </c>
      <c r="T216" s="32">
        <f t="shared" si="61"/>
        <v>1</v>
      </c>
      <c r="U216" s="32">
        <f t="shared" si="62"/>
        <v>1.5</v>
      </c>
      <c r="V216" s="3">
        <v>1</v>
      </c>
      <c r="W216" s="3">
        <v>0</v>
      </c>
      <c r="X216" s="3">
        <v>0</v>
      </c>
      <c r="Y216" s="3">
        <v>0</v>
      </c>
      <c r="Z216"/>
      <c r="AA216" s="29"/>
      <c r="AB216" s="29"/>
      <c r="AC216" s="3"/>
      <c r="AD216" s="3"/>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row>
    <row r="217" spans="1:119" s="38" customFormat="1" outlineLevel="1" x14ac:dyDescent="0.3">
      <c r="A217" s="3" t="s">
        <v>67</v>
      </c>
      <c r="B217" s="3" t="s">
        <v>24</v>
      </c>
      <c r="C217" s="3" t="s">
        <v>25</v>
      </c>
      <c r="D217" s="3" t="s">
        <v>32</v>
      </c>
      <c r="E217" s="3" t="s">
        <v>33</v>
      </c>
      <c r="F217" s="12" t="s">
        <v>30</v>
      </c>
      <c r="G217" s="3">
        <v>2</v>
      </c>
      <c r="H217" s="3">
        <v>1</v>
      </c>
      <c r="I217" s="29">
        <f>H217/((L217-W217)+J217+(0.44*R217))</f>
        <v>1.1363636363636365</v>
      </c>
      <c r="J217" s="3">
        <v>0</v>
      </c>
      <c r="K217" s="32">
        <f t="shared" si="59"/>
        <v>0</v>
      </c>
      <c r="L217" s="3">
        <f t="shared" si="60"/>
        <v>2</v>
      </c>
      <c r="M217" s="3">
        <v>0</v>
      </c>
      <c r="N217" s="3">
        <v>2</v>
      </c>
      <c r="O217" s="3">
        <v>0</v>
      </c>
      <c r="P217" s="3">
        <v>0</v>
      </c>
      <c r="Q217" s="4">
        <f>P217/L217*100</f>
        <v>0</v>
      </c>
      <c r="R217" s="3">
        <v>2</v>
      </c>
      <c r="S217" s="3">
        <v>1</v>
      </c>
      <c r="T217" s="32">
        <f t="shared" si="61"/>
        <v>0</v>
      </c>
      <c r="U217" s="32">
        <f t="shared" si="62"/>
        <v>0</v>
      </c>
      <c r="V217" s="3">
        <v>0</v>
      </c>
      <c r="W217" s="3">
        <v>2</v>
      </c>
      <c r="X217" s="3">
        <v>0</v>
      </c>
      <c r="Y217" s="3">
        <v>1</v>
      </c>
      <c r="Z217" s="26"/>
      <c r="AA217" s="29"/>
      <c r="AB217" s="29"/>
      <c r="AC217" s="3"/>
      <c r="AD217" s="3"/>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row>
    <row r="218" spans="1:119" s="38" customFormat="1" outlineLevel="1" x14ac:dyDescent="0.3">
      <c r="A218" s="3" t="s">
        <v>68</v>
      </c>
      <c r="B218" s="3" t="s">
        <v>24</v>
      </c>
      <c r="C218" s="3" t="s">
        <v>25</v>
      </c>
      <c r="D218" s="3" t="s">
        <v>32</v>
      </c>
      <c r="E218" s="3" t="s">
        <v>33</v>
      </c>
      <c r="F218" s="3" t="s">
        <v>30</v>
      </c>
      <c r="G218" s="3">
        <v>1</v>
      </c>
      <c r="H218" s="3">
        <v>2</v>
      </c>
      <c r="I218" s="29">
        <f>H218/((L218-W218)+J218+(0.44*R218))</f>
        <v>2</v>
      </c>
      <c r="J218" s="3">
        <v>0</v>
      </c>
      <c r="K218" s="32">
        <f t="shared" si="59"/>
        <v>0</v>
      </c>
      <c r="L218" s="3">
        <f t="shared" si="60"/>
        <v>1</v>
      </c>
      <c r="M218" s="3">
        <v>1</v>
      </c>
      <c r="N218" s="3">
        <v>0</v>
      </c>
      <c r="O218" s="3">
        <v>1</v>
      </c>
      <c r="P218" s="3">
        <v>1</v>
      </c>
      <c r="Q218" s="4">
        <f>P218/L218*100</f>
        <v>100</v>
      </c>
      <c r="R218" s="3">
        <v>0</v>
      </c>
      <c r="S218" s="3">
        <v>0</v>
      </c>
      <c r="T218" s="32">
        <f t="shared" si="61"/>
        <v>1</v>
      </c>
      <c r="U218" s="32">
        <f t="shared" si="62"/>
        <v>1</v>
      </c>
      <c r="V218" s="3">
        <v>0</v>
      </c>
      <c r="W218" s="3">
        <v>0</v>
      </c>
      <c r="X218" s="3">
        <v>0</v>
      </c>
      <c r="Y218" s="3">
        <v>0</v>
      </c>
      <c r="Z218" s="26"/>
      <c r="AA218" s="29"/>
      <c r="AB218" s="29"/>
      <c r="AC218" s="3"/>
      <c r="AD218" s="3"/>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row>
    <row r="219" spans="1:119" s="38" customFormat="1" x14ac:dyDescent="0.3">
      <c r="A219" s="35">
        <v>55</v>
      </c>
      <c r="B219" s="35" t="s">
        <v>29</v>
      </c>
      <c r="C219" s="35" t="s">
        <v>25</v>
      </c>
      <c r="D219" s="35" t="s">
        <v>26</v>
      </c>
      <c r="E219" s="35" t="s">
        <v>30</v>
      </c>
      <c r="F219" s="42" t="s">
        <v>31</v>
      </c>
      <c r="G219" s="41">
        <v>4</v>
      </c>
      <c r="H219" s="41">
        <v>5</v>
      </c>
      <c r="I219" s="40">
        <f>H219/((L219-W219)+J219+(0.44*R219))</f>
        <v>1.25</v>
      </c>
      <c r="J219" s="41">
        <v>1</v>
      </c>
      <c r="K219" s="37">
        <f t="shared" si="59"/>
        <v>0.25</v>
      </c>
      <c r="L219" s="41">
        <f t="shared" si="60"/>
        <v>3</v>
      </c>
      <c r="M219" s="41">
        <v>2</v>
      </c>
      <c r="N219" s="41">
        <v>1</v>
      </c>
      <c r="O219" s="41">
        <v>2</v>
      </c>
      <c r="P219" s="41">
        <f>P220+P221+P222</f>
        <v>0</v>
      </c>
      <c r="Q219" s="36" t="e">
        <f>P219/(L220+L221+L222)*100</f>
        <v>#DIV/0!</v>
      </c>
      <c r="R219" s="41">
        <v>0</v>
      </c>
      <c r="S219" s="41">
        <v>0</v>
      </c>
      <c r="T219" s="37">
        <f t="shared" si="61"/>
        <v>0.66666666666666663</v>
      </c>
      <c r="U219" s="37">
        <f t="shared" si="62"/>
        <v>0.83333333333333337</v>
      </c>
      <c r="V219" s="41">
        <v>1</v>
      </c>
      <c r="W219" s="41">
        <v>0</v>
      </c>
      <c r="X219" s="41">
        <v>0</v>
      </c>
      <c r="Y219" s="41">
        <v>2</v>
      </c>
      <c r="Z219" s="41">
        <f>H219-'Season Summary_DEF'!H218</f>
        <v>5</v>
      </c>
      <c r="AA219" s="40">
        <f>(H219+W219+Y219+(2*(O219))+(0.5*V219))/((R219-S219)+(2*(N219+X219+J219)))</f>
        <v>2.875</v>
      </c>
      <c r="AB219" s="40">
        <f>AA219-$AA$1073</f>
        <v>1.6280931402749748</v>
      </c>
      <c r="AC219" s="40">
        <f>AA219+'Season Summary_DEF'!AB219</f>
        <v>3.6185897435897436</v>
      </c>
      <c r="AD219" s="40">
        <f>AC219-$AC$1073</f>
        <v>1.0384077110489738</v>
      </c>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row>
    <row r="220" spans="1:119" s="38" customFormat="1" outlineLevel="1" x14ac:dyDescent="0.3">
      <c r="A220" s="3" t="s">
        <v>66</v>
      </c>
      <c r="B220" s="3" t="s">
        <v>29</v>
      </c>
      <c r="C220" s="3" t="s">
        <v>25</v>
      </c>
      <c r="D220" s="3" t="s">
        <v>26</v>
      </c>
      <c r="E220" s="3" t="s">
        <v>30</v>
      </c>
      <c r="F220" s="3" t="s">
        <v>31</v>
      </c>
      <c r="G220" s="25"/>
      <c r="H220" s="25"/>
      <c r="I220" s="29"/>
      <c r="J220" s="25"/>
      <c r="K220" s="3"/>
      <c r="L220" s="25"/>
      <c r="M220" s="25"/>
      <c r="N220" s="25"/>
      <c r="O220" s="25"/>
      <c r="P220" s="25"/>
      <c r="Q220" s="25"/>
      <c r="R220" s="25"/>
      <c r="S220" s="25"/>
      <c r="T220" s="3"/>
      <c r="U220" s="3"/>
      <c r="V220" s="25"/>
      <c r="W220" s="25"/>
      <c r="X220" s="25"/>
      <c r="Y220" s="25"/>
      <c r="Z220"/>
      <c r="AA220" s="29"/>
      <c r="AB220" s="29"/>
      <c r="AC220" s="3"/>
      <c r="AD220" s="3"/>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row>
    <row r="221" spans="1:119" s="38" customFormat="1" outlineLevel="1" x14ac:dyDescent="0.3">
      <c r="A221" s="3" t="s">
        <v>67</v>
      </c>
      <c r="B221" s="3" t="s">
        <v>29</v>
      </c>
      <c r="C221" s="3" t="s">
        <v>25</v>
      </c>
      <c r="D221" s="3" t="s">
        <v>26</v>
      </c>
      <c r="E221" s="3" t="s">
        <v>30</v>
      </c>
      <c r="F221" s="3" t="s">
        <v>31</v>
      </c>
      <c r="G221" s="25"/>
      <c r="H221" s="25"/>
      <c r="I221" s="29"/>
      <c r="J221" s="25"/>
      <c r="K221" s="3"/>
      <c r="L221" s="25"/>
      <c r="M221" s="25"/>
      <c r="N221" s="25"/>
      <c r="O221" s="25"/>
      <c r="P221" s="25"/>
      <c r="Q221" s="25"/>
      <c r="R221" s="25"/>
      <c r="S221" s="25"/>
      <c r="T221" s="3"/>
      <c r="U221" s="3"/>
      <c r="V221" s="25"/>
      <c r="W221" s="25"/>
      <c r="X221" s="25"/>
      <c r="Y221" s="25"/>
      <c r="Z221" s="26"/>
      <c r="AA221" s="29"/>
      <c r="AB221" s="29"/>
      <c r="AC221" s="3"/>
      <c r="AD221" s="3"/>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row>
    <row r="222" spans="1:119" s="38" customFormat="1" outlineLevel="1" x14ac:dyDescent="0.3">
      <c r="A222" s="3" t="s">
        <v>68</v>
      </c>
      <c r="B222" s="3" t="s">
        <v>29</v>
      </c>
      <c r="C222" s="3" t="s">
        <v>25</v>
      </c>
      <c r="D222" s="3" t="s">
        <v>26</v>
      </c>
      <c r="E222" s="3" t="s">
        <v>30</v>
      </c>
      <c r="F222" s="3" t="s">
        <v>31</v>
      </c>
      <c r="G222" s="25"/>
      <c r="H222" s="25"/>
      <c r="I222" s="29"/>
      <c r="J222" s="25"/>
      <c r="K222" s="3"/>
      <c r="L222" s="25"/>
      <c r="M222" s="25"/>
      <c r="N222" s="25"/>
      <c r="O222" s="25"/>
      <c r="P222" s="25"/>
      <c r="Q222" s="25"/>
      <c r="R222" s="25"/>
      <c r="S222" s="25"/>
      <c r="T222" s="3"/>
      <c r="U222" s="3"/>
      <c r="V222" s="25"/>
      <c r="W222" s="25"/>
      <c r="X222" s="25"/>
      <c r="Y222" s="25"/>
      <c r="Z222" s="26"/>
      <c r="AA222" s="29"/>
      <c r="AB222" s="29"/>
      <c r="AC222" s="3"/>
      <c r="AD222" s="3"/>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row>
    <row r="223" spans="1:119" s="38" customFormat="1" x14ac:dyDescent="0.3">
      <c r="A223" s="35">
        <v>56</v>
      </c>
      <c r="B223" s="35" t="s">
        <v>24</v>
      </c>
      <c r="C223" s="35" t="s">
        <v>29</v>
      </c>
      <c r="D223" s="35" t="s">
        <v>32</v>
      </c>
      <c r="E223" s="35" t="s">
        <v>30</v>
      </c>
      <c r="F223" s="45" t="s">
        <v>28</v>
      </c>
      <c r="G223" s="41">
        <v>14</v>
      </c>
      <c r="H223" s="41">
        <v>10</v>
      </c>
      <c r="I223" s="40">
        <f t="shared" ref="I223:I228" si="63">H223/((L223-W223)+J223+(0.44*R223))</f>
        <v>0.79113924050632911</v>
      </c>
      <c r="J223" s="41">
        <v>1</v>
      </c>
      <c r="K223" s="37">
        <f t="shared" ref="K223:K235" si="64">J223/G223</f>
        <v>7.1428571428571425E-2</v>
      </c>
      <c r="L223" s="41">
        <f t="shared" ref="L223:L235" si="65">M223+N223</f>
        <v>11</v>
      </c>
      <c r="M223" s="41">
        <v>3</v>
      </c>
      <c r="N223" s="41">
        <v>8</v>
      </c>
      <c r="O223" s="41">
        <v>1</v>
      </c>
      <c r="P223" s="41">
        <f>P224+P225+P226</f>
        <v>3</v>
      </c>
      <c r="Q223" s="36">
        <f>P223/(L224+L225+L226)*100</f>
        <v>42.857142857142854</v>
      </c>
      <c r="R223" s="41">
        <v>6</v>
      </c>
      <c r="S223" s="41">
        <v>4</v>
      </c>
      <c r="T223" s="37">
        <f t="shared" ref="T223:T235" si="66">M223/(M223+N223)</f>
        <v>0.27272727272727271</v>
      </c>
      <c r="U223" s="37">
        <f t="shared" ref="U223:U235" si="67">((0.5*V223)+M223)/L223</f>
        <v>0.27272727272727271</v>
      </c>
      <c r="V223" s="41">
        <v>0</v>
      </c>
      <c r="W223" s="41">
        <v>2</v>
      </c>
      <c r="X223" s="41">
        <v>0</v>
      </c>
      <c r="Y223" s="41">
        <v>7</v>
      </c>
      <c r="Z223" s="41">
        <f>H223-'Season Summary_DEF'!H222</f>
        <v>10</v>
      </c>
      <c r="AA223" s="40">
        <f>(H223+W223+Y223+(2*(O223))+(0.5*V223))/((R223-S223)+(2*(N223+X223+J223)))</f>
        <v>1.05</v>
      </c>
      <c r="AB223" s="40">
        <f>AA223-$AA$1073</f>
        <v>-0.1969068597250252</v>
      </c>
      <c r="AC223" s="40">
        <f>AA223+'Season Summary_DEF'!AB223</f>
        <v>1.8368852459016394</v>
      </c>
      <c r="AD223" s="40">
        <f>AC223-$AC$1073</f>
        <v>-0.74329678663913046</v>
      </c>
      <c r="AE223" s="3"/>
      <c r="AF223" s="3"/>
      <c r="AG223" s="3"/>
      <c r="AH223" s="3"/>
      <c r="AI223" s="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row>
    <row r="224" spans="1:119" s="38" customFormat="1" outlineLevel="1" x14ac:dyDescent="0.3">
      <c r="A224" s="3" t="s">
        <v>66</v>
      </c>
      <c r="B224" s="3" t="s">
        <v>24</v>
      </c>
      <c r="C224" s="3" t="s">
        <v>29</v>
      </c>
      <c r="D224" s="3" t="s">
        <v>32</v>
      </c>
      <c r="E224" s="3" t="s">
        <v>30</v>
      </c>
      <c r="F224" s="16" t="s">
        <v>28</v>
      </c>
      <c r="G224" s="3">
        <v>2</v>
      </c>
      <c r="H224" s="3">
        <v>1</v>
      </c>
      <c r="I224" s="29">
        <f t="shared" si="63"/>
        <v>1.1363636363636365</v>
      </c>
      <c r="J224" s="3">
        <v>0</v>
      </c>
      <c r="K224" s="32">
        <f t="shared" si="64"/>
        <v>0</v>
      </c>
      <c r="L224" s="3">
        <f t="shared" si="65"/>
        <v>1</v>
      </c>
      <c r="M224" s="3">
        <v>0</v>
      </c>
      <c r="N224" s="3">
        <v>1</v>
      </c>
      <c r="O224" s="3">
        <v>0</v>
      </c>
      <c r="P224" s="3">
        <v>0</v>
      </c>
      <c r="Q224" s="4">
        <f>P224/L224*100</f>
        <v>0</v>
      </c>
      <c r="R224" s="3">
        <v>2</v>
      </c>
      <c r="S224" s="3">
        <v>1</v>
      </c>
      <c r="T224" s="32">
        <f t="shared" si="66"/>
        <v>0</v>
      </c>
      <c r="U224" s="32">
        <f t="shared" si="67"/>
        <v>0</v>
      </c>
      <c r="V224" s="3">
        <v>0</v>
      </c>
      <c r="W224" s="3">
        <v>1</v>
      </c>
      <c r="X224" s="3">
        <v>0</v>
      </c>
      <c r="Y224" s="3">
        <v>1</v>
      </c>
      <c r="Z224"/>
      <c r="AA224" s="29"/>
      <c r="AB224" s="29"/>
      <c r="AC224" s="3"/>
      <c r="AD224" s="3"/>
      <c r="AE224"/>
      <c r="AF224"/>
      <c r="AG224"/>
      <c r="AH224"/>
      <c r="AI224"/>
      <c r="AJ224" s="3"/>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row>
    <row r="225" spans="1:36" outlineLevel="1" x14ac:dyDescent="0.3">
      <c r="A225" s="3" t="s">
        <v>67</v>
      </c>
      <c r="B225" s="3" t="s">
        <v>24</v>
      </c>
      <c r="C225" s="3" t="s">
        <v>29</v>
      </c>
      <c r="D225" s="3" t="s">
        <v>32</v>
      </c>
      <c r="E225" s="3" t="s">
        <v>30</v>
      </c>
      <c r="F225" s="3" t="s">
        <v>28</v>
      </c>
      <c r="G225" s="3">
        <v>5</v>
      </c>
      <c r="H225" s="3">
        <v>2</v>
      </c>
      <c r="I225" s="29">
        <f t="shared" si="63"/>
        <v>0.4098360655737705</v>
      </c>
      <c r="J225" s="3">
        <v>0</v>
      </c>
      <c r="K225" s="32">
        <f t="shared" si="64"/>
        <v>0</v>
      </c>
      <c r="L225" s="3">
        <f t="shared" si="65"/>
        <v>4</v>
      </c>
      <c r="M225" s="3">
        <v>0</v>
      </c>
      <c r="N225" s="3">
        <v>4</v>
      </c>
      <c r="O225" s="3">
        <v>0</v>
      </c>
      <c r="P225" s="3">
        <v>1</v>
      </c>
      <c r="Q225" s="4">
        <f>P225/L225*100</f>
        <v>25</v>
      </c>
      <c r="R225" s="3">
        <v>2</v>
      </c>
      <c r="S225" s="3">
        <v>2</v>
      </c>
      <c r="T225" s="32">
        <f t="shared" si="66"/>
        <v>0</v>
      </c>
      <c r="U225" s="32">
        <f t="shared" si="67"/>
        <v>0</v>
      </c>
      <c r="V225" s="3">
        <v>0</v>
      </c>
      <c r="W225" s="3">
        <v>0</v>
      </c>
      <c r="X225" s="3">
        <v>0</v>
      </c>
      <c r="Y225" s="3">
        <v>1</v>
      </c>
      <c r="AA225" s="29"/>
      <c r="AB225" s="29"/>
      <c r="AC225" s="3"/>
      <c r="AD225" s="3"/>
    </row>
    <row r="226" spans="1:36" outlineLevel="1" x14ac:dyDescent="0.3">
      <c r="A226" s="3" t="s">
        <v>68</v>
      </c>
      <c r="B226" s="3" t="s">
        <v>24</v>
      </c>
      <c r="C226" s="3" t="s">
        <v>29</v>
      </c>
      <c r="D226" s="3" t="s">
        <v>32</v>
      </c>
      <c r="E226" s="3" t="s">
        <v>30</v>
      </c>
      <c r="F226" s="3" t="s">
        <v>28</v>
      </c>
      <c r="G226" s="3">
        <v>2</v>
      </c>
      <c r="H226" s="3">
        <v>3</v>
      </c>
      <c r="I226" s="29">
        <f t="shared" si="63"/>
        <v>1.2295081967213115</v>
      </c>
      <c r="J226" s="3">
        <v>0</v>
      </c>
      <c r="K226" s="32">
        <f t="shared" si="64"/>
        <v>0</v>
      </c>
      <c r="L226" s="3">
        <f t="shared" si="65"/>
        <v>2</v>
      </c>
      <c r="M226" s="3">
        <v>1</v>
      </c>
      <c r="N226" s="3">
        <v>1</v>
      </c>
      <c r="O226" s="3">
        <v>0</v>
      </c>
      <c r="P226" s="3">
        <v>2</v>
      </c>
      <c r="Q226" s="4">
        <f>P226/L226*100</f>
        <v>100</v>
      </c>
      <c r="R226" s="3">
        <v>1</v>
      </c>
      <c r="S226" s="3">
        <v>1</v>
      </c>
      <c r="T226" s="32">
        <f t="shared" si="66"/>
        <v>0.5</v>
      </c>
      <c r="U226" s="32">
        <f t="shared" si="67"/>
        <v>0.5</v>
      </c>
      <c r="V226" s="3">
        <v>0</v>
      </c>
      <c r="W226" s="3">
        <v>0</v>
      </c>
      <c r="X226" s="3">
        <v>0</v>
      </c>
      <c r="Y226" s="3">
        <v>1</v>
      </c>
      <c r="AA226" s="29"/>
      <c r="AB226" s="29"/>
      <c r="AC226" s="3"/>
      <c r="AD226" s="3"/>
    </row>
    <row r="227" spans="1:36" s="3" customFormat="1" x14ac:dyDescent="0.3">
      <c r="A227" s="35">
        <v>57</v>
      </c>
      <c r="B227" s="35" t="s">
        <v>29</v>
      </c>
      <c r="C227" s="35" t="s">
        <v>32</v>
      </c>
      <c r="D227" s="35" t="s">
        <v>30</v>
      </c>
      <c r="E227" s="35" t="s">
        <v>33</v>
      </c>
      <c r="F227" s="35" t="s">
        <v>31</v>
      </c>
      <c r="G227" s="41">
        <v>14</v>
      </c>
      <c r="H227" s="41">
        <v>14</v>
      </c>
      <c r="I227" s="40">
        <f t="shared" si="63"/>
        <v>1.2635379061371841</v>
      </c>
      <c r="J227" s="41">
        <v>1</v>
      </c>
      <c r="K227" s="37">
        <f t="shared" si="64"/>
        <v>7.1428571428571425E-2</v>
      </c>
      <c r="L227" s="41">
        <f t="shared" si="65"/>
        <v>10</v>
      </c>
      <c r="M227" s="41">
        <v>5</v>
      </c>
      <c r="N227" s="41">
        <v>5</v>
      </c>
      <c r="O227" s="41">
        <v>1</v>
      </c>
      <c r="P227" s="41">
        <f>P228+P229+P230</f>
        <v>3</v>
      </c>
      <c r="Q227" s="36">
        <f>P227/(L228+L229+L230)*100</f>
        <v>75</v>
      </c>
      <c r="R227" s="41">
        <v>7</v>
      </c>
      <c r="S227" s="41">
        <v>4</v>
      </c>
      <c r="T227" s="37">
        <f t="shared" si="66"/>
        <v>0.5</v>
      </c>
      <c r="U227" s="37">
        <f t="shared" si="67"/>
        <v>0.5</v>
      </c>
      <c r="V227" s="41">
        <v>0</v>
      </c>
      <c r="W227" s="41">
        <v>3</v>
      </c>
      <c r="X227" s="41">
        <v>0</v>
      </c>
      <c r="Y227" s="41">
        <v>5</v>
      </c>
      <c r="Z227" s="41">
        <f>H227-'Season Summary_DEF'!H226</f>
        <v>12</v>
      </c>
      <c r="AA227" s="40">
        <f>(H227+W227+Y227+(2*(O227))+(0.5*V227))/((R227-S227)+(2*(N227+X227+J227)))</f>
        <v>1.6</v>
      </c>
      <c r="AB227" s="40">
        <f>AA227-$AA$1073</f>
        <v>0.35309314027497485</v>
      </c>
      <c r="AC227" s="40">
        <f>AA227+'Season Summary_DEF'!AB227</f>
        <v>2.6638297872340426</v>
      </c>
      <c r="AD227" s="40">
        <f>AC227-$AC$1073</f>
        <v>8.3647754693272791E-2</v>
      </c>
      <c r="AJ227"/>
    </row>
    <row r="228" spans="1:36" outlineLevel="1" x14ac:dyDescent="0.3">
      <c r="A228" s="3" t="s">
        <v>66</v>
      </c>
      <c r="B228" s="3" t="s">
        <v>29</v>
      </c>
      <c r="C228" s="3" t="s">
        <v>32</v>
      </c>
      <c r="D228" s="3" t="s">
        <v>30</v>
      </c>
      <c r="E228" s="3" t="s">
        <v>33</v>
      </c>
      <c r="F228" s="3" t="s">
        <v>31</v>
      </c>
      <c r="G228" s="3">
        <v>3</v>
      </c>
      <c r="H228" s="3">
        <v>4</v>
      </c>
      <c r="I228" s="29">
        <f t="shared" si="63"/>
        <v>4</v>
      </c>
      <c r="J228" s="3">
        <v>0</v>
      </c>
      <c r="K228" s="32">
        <f t="shared" si="64"/>
        <v>0</v>
      </c>
      <c r="L228" s="3">
        <f t="shared" si="65"/>
        <v>3</v>
      </c>
      <c r="M228" s="3">
        <v>2</v>
      </c>
      <c r="N228" s="3">
        <v>1</v>
      </c>
      <c r="O228" s="3">
        <v>1</v>
      </c>
      <c r="P228" s="3">
        <v>2</v>
      </c>
      <c r="Q228" s="4">
        <f>P228/L228*100</f>
        <v>66.666666666666657</v>
      </c>
      <c r="R228" s="3">
        <v>0</v>
      </c>
      <c r="S228" s="3">
        <v>0</v>
      </c>
      <c r="T228" s="32">
        <f t="shared" si="66"/>
        <v>0.66666666666666663</v>
      </c>
      <c r="U228" s="32">
        <f t="shared" si="67"/>
        <v>0.66666666666666663</v>
      </c>
      <c r="V228" s="3">
        <v>0</v>
      </c>
      <c r="W228" s="3">
        <v>2</v>
      </c>
      <c r="X228" s="3">
        <v>0</v>
      </c>
      <c r="Y228" s="3">
        <v>0</v>
      </c>
      <c r="Z228"/>
      <c r="AA228" s="29"/>
      <c r="AB228" s="29"/>
      <c r="AC228" s="3"/>
      <c r="AD228" s="3"/>
      <c r="AJ228" s="3"/>
    </row>
    <row r="229" spans="1:36" outlineLevel="1" x14ac:dyDescent="0.3">
      <c r="A229" s="3" t="s">
        <v>67</v>
      </c>
      <c r="B229" s="3" t="s">
        <v>29</v>
      </c>
      <c r="C229" s="3" t="s">
        <v>32</v>
      </c>
      <c r="D229" s="3" t="s">
        <v>30</v>
      </c>
      <c r="E229" s="3" t="s">
        <v>33</v>
      </c>
      <c r="F229" s="3" t="s">
        <v>31</v>
      </c>
      <c r="G229" s="3">
        <v>0</v>
      </c>
      <c r="H229" s="3">
        <v>0</v>
      </c>
      <c r="J229" s="3">
        <v>0</v>
      </c>
      <c r="K229" s="32" t="e">
        <f t="shared" si="64"/>
        <v>#DIV/0!</v>
      </c>
      <c r="L229" s="3">
        <f t="shared" si="65"/>
        <v>0</v>
      </c>
      <c r="M229" s="3">
        <v>0</v>
      </c>
      <c r="N229" s="3">
        <v>0</v>
      </c>
      <c r="O229" s="3">
        <v>0</v>
      </c>
      <c r="P229" s="3">
        <v>0</v>
      </c>
      <c r="Q229" s="4" t="e">
        <f>P229/L229*100</f>
        <v>#DIV/0!</v>
      </c>
      <c r="R229" s="3">
        <v>0</v>
      </c>
      <c r="S229" s="3">
        <v>0</v>
      </c>
      <c r="T229" s="32" t="e">
        <f t="shared" si="66"/>
        <v>#DIV/0!</v>
      </c>
      <c r="U229" s="32" t="e">
        <f t="shared" si="67"/>
        <v>#DIV/0!</v>
      </c>
      <c r="V229" s="3">
        <v>0</v>
      </c>
      <c r="W229" s="3">
        <v>0</v>
      </c>
      <c r="X229" s="3">
        <v>0</v>
      </c>
      <c r="Y229" s="3">
        <v>0</v>
      </c>
      <c r="AA229" s="29"/>
      <c r="AB229" s="29"/>
      <c r="AC229" s="3"/>
      <c r="AD229" s="3"/>
    </row>
    <row r="230" spans="1:36" outlineLevel="1" x14ac:dyDescent="0.3">
      <c r="A230" s="3" t="s">
        <v>68</v>
      </c>
      <c r="B230" s="3" t="s">
        <v>29</v>
      </c>
      <c r="C230" s="3" t="s">
        <v>32</v>
      </c>
      <c r="D230" s="3" t="s">
        <v>30</v>
      </c>
      <c r="E230" s="3" t="s">
        <v>33</v>
      </c>
      <c r="F230" s="3" t="s">
        <v>31</v>
      </c>
      <c r="G230" s="3">
        <v>1</v>
      </c>
      <c r="H230" s="3">
        <v>2</v>
      </c>
      <c r="I230" s="29">
        <f t="shared" ref="I230:I235" si="68">H230/((L230-W230)+J230+(0.44*R230))</f>
        <v>2</v>
      </c>
      <c r="J230" s="3">
        <v>0</v>
      </c>
      <c r="K230" s="32">
        <f t="shared" si="64"/>
        <v>0</v>
      </c>
      <c r="L230" s="3">
        <f t="shared" si="65"/>
        <v>1</v>
      </c>
      <c r="M230" s="3">
        <v>1</v>
      </c>
      <c r="N230" s="3">
        <v>0</v>
      </c>
      <c r="O230" s="3">
        <v>0</v>
      </c>
      <c r="P230" s="3">
        <v>1</v>
      </c>
      <c r="Q230" s="4">
        <f>P230/L230*100</f>
        <v>100</v>
      </c>
      <c r="R230" s="3">
        <v>0</v>
      </c>
      <c r="S230" s="3">
        <v>0</v>
      </c>
      <c r="T230" s="32">
        <f t="shared" si="66"/>
        <v>1</v>
      </c>
      <c r="U230" s="32">
        <f t="shared" si="67"/>
        <v>1</v>
      </c>
      <c r="V230" s="3">
        <v>0</v>
      </c>
      <c r="W230" s="3">
        <v>0</v>
      </c>
      <c r="X230" s="3">
        <v>0</v>
      </c>
      <c r="Y230" s="3">
        <v>0</v>
      </c>
      <c r="AA230" s="29"/>
      <c r="AB230" s="29"/>
      <c r="AC230" s="3"/>
      <c r="AD230" s="3"/>
    </row>
    <row r="231" spans="1:36" x14ac:dyDescent="0.3">
      <c r="A231" s="35">
        <v>58</v>
      </c>
      <c r="B231" s="35" t="s">
        <v>24</v>
      </c>
      <c r="C231" s="35" t="s">
        <v>25</v>
      </c>
      <c r="D231" s="35" t="s">
        <v>32</v>
      </c>
      <c r="E231" s="35" t="s">
        <v>27</v>
      </c>
      <c r="F231" s="35" t="s">
        <v>28</v>
      </c>
      <c r="G231" s="41">
        <v>7</v>
      </c>
      <c r="H231" s="41">
        <v>8</v>
      </c>
      <c r="I231" s="40">
        <f t="shared" si="68"/>
        <v>1.3333333333333333</v>
      </c>
      <c r="J231" s="41">
        <v>1</v>
      </c>
      <c r="K231" s="37">
        <f t="shared" si="64"/>
        <v>0.14285714285714285</v>
      </c>
      <c r="L231" s="41">
        <f t="shared" si="65"/>
        <v>6</v>
      </c>
      <c r="M231" s="41">
        <v>3</v>
      </c>
      <c r="N231" s="41">
        <v>3</v>
      </c>
      <c r="O231" s="41">
        <v>3</v>
      </c>
      <c r="P231" s="41">
        <f>P232+P233+P234</f>
        <v>3</v>
      </c>
      <c r="Q231" s="36">
        <f>P231/(L232+L233+L234)*100</f>
        <v>100</v>
      </c>
      <c r="R231" s="41">
        <v>0</v>
      </c>
      <c r="S231" s="41">
        <v>0</v>
      </c>
      <c r="T231" s="37">
        <f t="shared" si="66"/>
        <v>0.5</v>
      </c>
      <c r="U231" s="37">
        <f t="shared" si="67"/>
        <v>0.66666666666666663</v>
      </c>
      <c r="V231" s="41">
        <v>2</v>
      </c>
      <c r="W231" s="41">
        <v>1</v>
      </c>
      <c r="X231" s="41">
        <v>0</v>
      </c>
      <c r="Y231" s="41">
        <v>1</v>
      </c>
      <c r="Z231" s="41">
        <f>H231-'Season Summary_DEF'!H230</f>
        <v>8</v>
      </c>
      <c r="AA231" s="40">
        <f>(H231+W231+Y231+(2*(O231))+(0.5*V231))/((R231-S231)+(2*(N231+X231+J231)))</f>
        <v>2.125</v>
      </c>
      <c r="AB231" s="40">
        <f>AA231-$AA$1073</f>
        <v>0.87809314027497476</v>
      </c>
      <c r="AC231" s="40">
        <f>AA231+'Season Summary_DEF'!AB231</f>
        <v>3.125</v>
      </c>
      <c r="AD231" s="40">
        <f>AC231-$AC$1073</f>
        <v>0.54481796745923017</v>
      </c>
    </row>
    <row r="232" spans="1:36" outlineLevel="1" x14ac:dyDescent="0.3">
      <c r="A232" s="3" t="s">
        <v>66</v>
      </c>
      <c r="B232" s="3" t="s">
        <v>24</v>
      </c>
      <c r="C232" s="3" t="s">
        <v>25</v>
      </c>
      <c r="D232" s="3" t="s">
        <v>32</v>
      </c>
      <c r="E232" s="3" t="s">
        <v>27</v>
      </c>
      <c r="F232" s="3" t="s">
        <v>28</v>
      </c>
      <c r="G232" s="3">
        <v>2</v>
      </c>
      <c r="H232" s="3">
        <v>3</v>
      </c>
      <c r="I232" s="29">
        <f t="shared" si="68"/>
        <v>1.5</v>
      </c>
      <c r="J232" s="3">
        <v>0</v>
      </c>
      <c r="K232" s="32">
        <f t="shared" si="64"/>
        <v>0</v>
      </c>
      <c r="L232" s="3">
        <f t="shared" si="65"/>
        <v>2</v>
      </c>
      <c r="M232" s="3">
        <v>1</v>
      </c>
      <c r="N232" s="3">
        <v>1</v>
      </c>
      <c r="O232" s="3">
        <v>1</v>
      </c>
      <c r="P232" s="3">
        <v>2</v>
      </c>
      <c r="Q232" s="4">
        <f>P232/L232*100</f>
        <v>100</v>
      </c>
      <c r="R232" s="3">
        <v>0</v>
      </c>
      <c r="S232" s="3">
        <v>0</v>
      </c>
      <c r="T232" s="32">
        <f t="shared" si="66"/>
        <v>0.5</v>
      </c>
      <c r="U232" s="32">
        <f t="shared" si="67"/>
        <v>0.75</v>
      </c>
      <c r="V232" s="3">
        <v>1</v>
      </c>
      <c r="W232" s="3">
        <v>0</v>
      </c>
      <c r="X232" s="3">
        <v>0</v>
      </c>
      <c r="Y232" s="3">
        <v>0</v>
      </c>
      <c r="Z232"/>
      <c r="AA232" s="29"/>
      <c r="AB232" s="29"/>
      <c r="AC232" s="3"/>
      <c r="AD232" s="3"/>
    </row>
    <row r="233" spans="1:36" outlineLevel="1" x14ac:dyDescent="0.3">
      <c r="A233" s="3" t="s">
        <v>67</v>
      </c>
      <c r="B233" s="3" t="s">
        <v>24</v>
      </c>
      <c r="C233" s="3" t="s">
        <v>25</v>
      </c>
      <c r="D233" s="3" t="s">
        <v>32</v>
      </c>
      <c r="E233" s="3" t="s">
        <v>27</v>
      </c>
      <c r="F233" s="3" t="s">
        <v>28</v>
      </c>
      <c r="G233" s="3">
        <v>1</v>
      </c>
      <c r="H233" s="3">
        <v>2</v>
      </c>
      <c r="I233" s="29">
        <f t="shared" si="68"/>
        <v>2</v>
      </c>
      <c r="J233" s="3">
        <v>0</v>
      </c>
      <c r="K233" s="32">
        <f t="shared" si="64"/>
        <v>0</v>
      </c>
      <c r="L233" s="3">
        <f t="shared" si="65"/>
        <v>1</v>
      </c>
      <c r="M233" s="3">
        <v>1</v>
      </c>
      <c r="N233" s="3">
        <v>0</v>
      </c>
      <c r="O233" s="3">
        <v>1</v>
      </c>
      <c r="P233" s="3">
        <v>1</v>
      </c>
      <c r="Q233" s="4">
        <f>P233/L233*100</f>
        <v>100</v>
      </c>
      <c r="R233" s="3">
        <v>0</v>
      </c>
      <c r="S233" s="3">
        <v>0</v>
      </c>
      <c r="T233" s="32">
        <f t="shared" si="66"/>
        <v>1</v>
      </c>
      <c r="U233" s="32">
        <f t="shared" si="67"/>
        <v>1</v>
      </c>
      <c r="V233" s="3">
        <v>0</v>
      </c>
      <c r="W233" s="3">
        <v>0</v>
      </c>
      <c r="X233" s="3">
        <v>0</v>
      </c>
      <c r="Y233" s="3">
        <v>0</v>
      </c>
      <c r="AA233" s="29"/>
      <c r="AB233" s="29"/>
      <c r="AC233" s="3"/>
      <c r="AD233" s="3"/>
    </row>
    <row r="234" spans="1:36" outlineLevel="1" x14ac:dyDescent="0.3">
      <c r="A234" s="3" t="s">
        <v>68</v>
      </c>
      <c r="B234" s="3" t="s">
        <v>24</v>
      </c>
      <c r="C234" s="3" t="s">
        <v>25</v>
      </c>
      <c r="D234" s="3" t="s">
        <v>32</v>
      </c>
      <c r="E234" s="3" t="s">
        <v>27</v>
      </c>
      <c r="F234" s="3" t="s">
        <v>28</v>
      </c>
      <c r="G234" s="3">
        <v>1</v>
      </c>
      <c r="H234" s="3">
        <v>0</v>
      </c>
      <c r="I234" s="29">
        <f t="shared" si="68"/>
        <v>0</v>
      </c>
      <c r="J234" s="3">
        <v>0</v>
      </c>
      <c r="K234" s="32">
        <f t="shared" si="64"/>
        <v>0</v>
      </c>
      <c r="L234" s="3">
        <f t="shared" si="65"/>
        <v>0</v>
      </c>
      <c r="M234" s="3">
        <v>0</v>
      </c>
      <c r="N234" s="3">
        <v>0</v>
      </c>
      <c r="O234" s="3">
        <v>0</v>
      </c>
      <c r="P234" s="3">
        <v>0</v>
      </c>
      <c r="Q234" s="4" t="e">
        <f>P234/L234*100</f>
        <v>#DIV/0!</v>
      </c>
      <c r="R234" s="3">
        <v>0</v>
      </c>
      <c r="S234" s="3">
        <v>0</v>
      </c>
      <c r="T234" s="32" t="e">
        <f t="shared" si="66"/>
        <v>#DIV/0!</v>
      </c>
      <c r="U234" s="32" t="e">
        <f t="shared" si="67"/>
        <v>#DIV/0!</v>
      </c>
      <c r="V234" s="3">
        <v>0</v>
      </c>
      <c r="W234" s="3">
        <v>1</v>
      </c>
      <c r="X234" s="3">
        <v>0</v>
      </c>
      <c r="Y234" s="3">
        <v>0</v>
      </c>
      <c r="AA234" s="29"/>
      <c r="AB234" s="29"/>
      <c r="AC234" s="3"/>
      <c r="AD234" s="3"/>
    </row>
    <row r="235" spans="1:36" x14ac:dyDescent="0.3">
      <c r="A235" s="35">
        <v>59</v>
      </c>
      <c r="B235" s="35" t="s">
        <v>29</v>
      </c>
      <c r="C235" s="35" t="s">
        <v>25</v>
      </c>
      <c r="D235" s="35" t="s">
        <v>26</v>
      </c>
      <c r="E235" s="35" t="s">
        <v>34</v>
      </c>
      <c r="F235" s="35" t="s">
        <v>28</v>
      </c>
      <c r="G235" s="41">
        <v>5</v>
      </c>
      <c r="H235" s="41">
        <v>4</v>
      </c>
      <c r="I235" s="40">
        <f t="shared" si="68"/>
        <v>1</v>
      </c>
      <c r="J235" s="41">
        <v>1</v>
      </c>
      <c r="K235" s="37">
        <f t="shared" si="64"/>
        <v>0.2</v>
      </c>
      <c r="L235" s="41">
        <f t="shared" si="65"/>
        <v>4</v>
      </c>
      <c r="M235" s="41">
        <v>2</v>
      </c>
      <c r="N235" s="41">
        <v>2</v>
      </c>
      <c r="O235" s="41">
        <v>1</v>
      </c>
      <c r="P235" s="41">
        <f>P236+P237+P238</f>
        <v>0</v>
      </c>
      <c r="Q235" s="36" t="e">
        <f>P235/(L236+L237+L238)*100</f>
        <v>#DIV/0!</v>
      </c>
      <c r="R235" s="41">
        <v>0</v>
      </c>
      <c r="S235" s="41">
        <v>0</v>
      </c>
      <c r="T235" s="37">
        <f t="shared" si="66"/>
        <v>0.5</v>
      </c>
      <c r="U235" s="37">
        <f t="shared" si="67"/>
        <v>0.5</v>
      </c>
      <c r="V235" s="41">
        <v>0</v>
      </c>
      <c r="W235" s="41">
        <v>1</v>
      </c>
      <c r="X235" s="41">
        <v>0</v>
      </c>
      <c r="Y235" s="41">
        <v>0</v>
      </c>
      <c r="Z235" s="41">
        <f>H235-'Season Summary_DEF'!H234</f>
        <v>4</v>
      </c>
      <c r="AA235" s="40">
        <f>(H235+W235+Y235+(2*(O235))+(0.5*V235))/((R235-S235)+(2*(N235+X235+J235)))</f>
        <v>1.1666666666666667</v>
      </c>
      <c r="AB235" s="40">
        <f>AA235-$AA$1073</f>
        <v>-8.02401930583585E-2</v>
      </c>
      <c r="AC235" s="40">
        <f>AA235+'Season Summary_DEF'!AB235</f>
        <v>2.7121212121212119</v>
      </c>
      <c r="AD235" s="40">
        <f>AC235-$AC$1073</f>
        <v>0.1319391795804421</v>
      </c>
    </row>
    <row r="236" spans="1:36" outlineLevel="1" x14ac:dyDescent="0.3">
      <c r="A236" s="3" t="s">
        <v>66</v>
      </c>
      <c r="B236" s="3" t="s">
        <v>29</v>
      </c>
      <c r="C236" s="3" t="s">
        <v>25</v>
      </c>
      <c r="D236" s="3" t="s">
        <v>26</v>
      </c>
      <c r="E236" s="3" t="s">
        <v>34</v>
      </c>
      <c r="F236" s="3" t="s">
        <v>28</v>
      </c>
      <c r="Z236"/>
      <c r="AA236" s="29"/>
      <c r="AB236" s="29"/>
      <c r="AC236" s="3"/>
      <c r="AD236" s="3"/>
    </row>
    <row r="237" spans="1:36" outlineLevel="1" x14ac:dyDescent="0.3">
      <c r="A237" s="3" t="s">
        <v>67</v>
      </c>
      <c r="B237" s="3" t="s">
        <v>29</v>
      </c>
      <c r="C237" s="3" t="s">
        <v>25</v>
      </c>
      <c r="D237" s="3" t="s">
        <v>26</v>
      </c>
      <c r="E237" s="3" t="s">
        <v>34</v>
      </c>
      <c r="F237" s="3" t="s">
        <v>28</v>
      </c>
      <c r="AA237" s="29"/>
      <c r="AB237" s="29"/>
      <c r="AC237" s="3"/>
      <c r="AD237" s="3"/>
    </row>
    <row r="238" spans="1:36" outlineLevel="1" x14ac:dyDescent="0.3">
      <c r="A238" s="3" t="s">
        <v>68</v>
      </c>
      <c r="B238" s="3" t="s">
        <v>29</v>
      </c>
      <c r="C238" s="3" t="s">
        <v>25</v>
      </c>
      <c r="D238" s="3" t="s">
        <v>26</v>
      </c>
      <c r="E238" s="3" t="s">
        <v>34</v>
      </c>
      <c r="F238" s="3" t="s">
        <v>28</v>
      </c>
      <c r="AA238" s="29"/>
      <c r="AB238" s="29"/>
      <c r="AC238" s="3"/>
      <c r="AD238" s="3"/>
    </row>
    <row r="239" spans="1:36" x14ac:dyDescent="0.3">
      <c r="A239" s="35">
        <v>60</v>
      </c>
      <c r="B239" s="35" t="s">
        <v>29</v>
      </c>
      <c r="C239" s="35" t="s">
        <v>25</v>
      </c>
      <c r="D239" s="35" t="s">
        <v>32</v>
      </c>
      <c r="E239" s="35" t="s">
        <v>33</v>
      </c>
      <c r="F239" s="35" t="s">
        <v>31</v>
      </c>
      <c r="G239" s="41">
        <v>3</v>
      </c>
      <c r="H239" s="41">
        <v>5</v>
      </c>
      <c r="I239" s="40">
        <f>H239/((L239-W239)+J239+(0.44*R239))</f>
        <v>1.7361111111111112</v>
      </c>
      <c r="J239" s="41">
        <v>0</v>
      </c>
      <c r="K239" s="37">
        <f>J239/G239</f>
        <v>0</v>
      </c>
      <c r="L239" s="41">
        <f>M239+N239</f>
        <v>2</v>
      </c>
      <c r="M239" s="41">
        <v>1</v>
      </c>
      <c r="N239" s="41">
        <v>1</v>
      </c>
      <c r="O239" s="41">
        <v>1</v>
      </c>
      <c r="P239" s="41">
        <f>P240+P241+P242</f>
        <v>0</v>
      </c>
      <c r="Q239" s="36" t="e">
        <f>P239/(L240+L241+L242)*100</f>
        <v>#DIV/0!</v>
      </c>
      <c r="R239" s="41">
        <v>2</v>
      </c>
      <c r="S239" s="41">
        <v>2</v>
      </c>
      <c r="T239" s="37">
        <f>M239/(M239+N239)</f>
        <v>0.5</v>
      </c>
      <c r="U239" s="37">
        <f>((0.5*V239)+M239)/L239</f>
        <v>0.75</v>
      </c>
      <c r="V239" s="41">
        <v>1</v>
      </c>
      <c r="W239" s="41">
        <v>0</v>
      </c>
      <c r="X239" s="41">
        <v>0</v>
      </c>
      <c r="Y239" s="41">
        <v>1</v>
      </c>
      <c r="Z239" s="41">
        <f>H239-'Season Summary_DEF'!H238</f>
        <v>5</v>
      </c>
      <c r="AA239" s="40">
        <f>(H239+W239+Y239+(2*(O239))+(0.5*V239))/((R239-S239)+(2*(N239+X239+J239)))</f>
        <v>4.25</v>
      </c>
      <c r="AB239" s="40">
        <f>AA239-$AA$1073</f>
        <v>3.0030931402749745</v>
      </c>
      <c r="AC239" s="40">
        <f>AA239+'Season Summary_DEF'!AB239</f>
        <v>5.85</v>
      </c>
      <c r="AD239" s="40">
        <f>AC239-$AC$1073</f>
        <v>3.2698179674592298</v>
      </c>
    </row>
    <row r="240" spans="1:36" outlineLevel="1" x14ac:dyDescent="0.3">
      <c r="A240" s="3" t="s">
        <v>66</v>
      </c>
      <c r="B240" s="3" t="s">
        <v>29</v>
      </c>
      <c r="C240" s="3" t="s">
        <v>25</v>
      </c>
      <c r="D240" s="3" t="s">
        <v>32</v>
      </c>
      <c r="E240" s="3" t="s">
        <v>33</v>
      </c>
      <c r="F240" s="3" t="s">
        <v>31</v>
      </c>
      <c r="Z240"/>
      <c r="AA240" s="29"/>
      <c r="AB240" s="29"/>
      <c r="AC240" s="3"/>
      <c r="AD240" s="3"/>
    </row>
    <row r="241" spans="1:30" outlineLevel="1" x14ac:dyDescent="0.3">
      <c r="A241" s="3" t="s">
        <v>67</v>
      </c>
      <c r="B241" s="3" t="s">
        <v>29</v>
      </c>
      <c r="C241" s="3" t="s">
        <v>25</v>
      </c>
      <c r="D241" s="3" t="s">
        <v>32</v>
      </c>
      <c r="E241" s="3" t="s">
        <v>33</v>
      </c>
      <c r="F241" s="3" t="s">
        <v>31</v>
      </c>
      <c r="AA241" s="29"/>
      <c r="AB241" s="29"/>
      <c r="AC241" s="3"/>
      <c r="AD241" s="3"/>
    </row>
    <row r="242" spans="1:30" outlineLevel="1" x14ac:dyDescent="0.3">
      <c r="A242" s="3" t="s">
        <v>68</v>
      </c>
      <c r="B242" s="3" t="s">
        <v>29</v>
      </c>
      <c r="C242" s="3" t="s">
        <v>25</v>
      </c>
      <c r="D242" s="3" t="s">
        <v>32</v>
      </c>
      <c r="E242" s="3" t="s">
        <v>33</v>
      </c>
      <c r="F242" s="3" t="s">
        <v>31</v>
      </c>
      <c r="AA242" s="29"/>
      <c r="AB242" s="29"/>
      <c r="AC242" s="3"/>
      <c r="AD242" s="3"/>
    </row>
    <row r="243" spans="1:30" x14ac:dyDescent="0.3">
      <c r="A243" s="35">
        <v>61</v>
      </c>
      <c r="B243" s="35" t="s">
        <v>24</v>
      </c>
      <c r="C243" s="35" t="s">
        <v>25</v>
      </c>
      <c r="D243" s="35" t="s">
        <v>33</v>
      </c>
      <c r="E243" s="35" t="s">
        <v>30</v>
      </c>
      <c r="F243" s="35" t="s">
        <v>29</v>
      </c>
      <c r="G243" s="41">
        <v>1</v>
      </c>
      <c r="H243" s="41">
        <v>0</v>
      </c>
      <c r="I243" s="40">
        <f>H243/((L243-W243)+J243+(0.44*R243))</f>
        <v>0</v>
      </c>
      <c r="J243" s="41">
        <v>0</v>
      </c>
      <c r="K243" s="37">
        <f>J243/G243</f>
        <v>0</v>
      </c>
      <c r="L243" s="41">
        <f>M243+N243</f>
        <v>1</v>
      </c>
      <c r="M243" s="41">
        <v>0</v>
      </c>
      <c r="N243" s="41">
        <v>1</v>
      </c>
      <c r="O243" s="41">
        <v>0</v>
      </c>
      <c r="P243" s="41">
        <f>P244+P245+P246</f>
        <v>0</v>
      </c>
      <c r="Q243" s="36" t="e">
        <f>P243/(L244+L245+L246)*100</f>
        <v>#DIV/0!</v>
      </c>
      <c r="R243" s="41">
        <v>0</v>
      </c>
      <c r="S243" s="41">
        <v>0</v>
      </c>
      <c r="T243" s="37">
        <f>M243/(M243+N243)</f>
        <v>0</v>
      </c>
      <c r="U243" s="37">
        <f>((0.5*V243)+M243)/L243</f>
        <v>0</v>
      </c>
      <c r="V243" s="41">
        <v>0</v>
      </c>
      <c r="W243" s="41">
        <v>0</v>
      </c>
      <c r="X243" s="41">
        <v>0</v>
      </c>
      <c r="Y243" s="41">
        <v>0</v>
      </c>
      <c r="Z243" s="41">
        <f>H243-'Season Summary_DEF'!H242</f>
        <v>0</v>
      </c>
      <c r="AA243" s="40">
        <f>(H243+W243+Y243+(2*(O243))+(0.5*V243))/((R243-S243)+(2*(N243+X243+J243)))</f>
        <v>0</v>
      </c>
      <c r="AB243" s="40">
        <f>AA243-$AA$1073</f>
        <v>-1.2469068597250252</v>
      </c>
      <c r="AC243" s="40">
        <f>AA243+'Season Summary_DEF'!AB243</f>
        <v>0.8</v>
      </c>
      <c r="AD243" s="40">
        <f>AC243-$AC$1073</f>
        <v>-1.7801820325407698</v>
      </c>
    </row>
    <row r="244" spans="1:30" outlineLevel="1" x14ac:dyDescent="0.3">
      <c r="A244" s="3" t="s">
        <v>66</v>
      </c>
      <c r="B244" s="3" t="s">
        <v>24</v>
      </c>
      <c r="C244" s="3" t="s">
        <v>25</v>
      </c>
      <c r="D244" s="3" t="s">
        <v>33</v>
      </c>
      <c r="E244" s="3" t="s">
        <v>30</v>
      </c>
      <c r="F244" s="3" t="s">
        <v>29</v>
      </c>
      <c r="Z244"/>
      <c r="AA244" s="29"/>
      <c r="AB244" s="29"/>
      <c r="AC244" s="3"/>
      <c r="AD244" s="3"/>
    </row>
    <row r="245" spans="1:30" outlineLevel="1" x14ac:dyDescent="0.3">
      <c r="A245" s="3" t="s">
        <v>67</v>
      </c>
      <c r="B245" s="3" t="s">
        <v>24</v>
      </c>
      <c r="C245" s="3" t="s">
        <v>25</v>
      </c>
      <c r="D245" s="3" t="s">
        <v>33</v>
      </c>
      <c r="E245" s="3" t="s">
        <v>30</v>
      </c>
      <c r="F245" s="3" t="s">
        <v>29</v>
      </c>
      <c r="AA245" s="29"/>
      <c r="AB245" s="29"/>
      <c r="AC245" s="3"/>
      <c r="AD245" s="3"/>
    </row>
    <row r="246" spans="1:30" outlineLevel="1" x14ac:dyDescent="0.3">
      <c r="A246" s="3" t="s">
        <v>68</v>
      </c>
      <c r="B246" s="3" t="s">
        <v>24</v>
      </c>
      <c r="C246" s="3" t="s">
        <v>25</v>
      </c>
      <c r="D246" s="3" t="s">
        <v>33</v>
      </c>
      <c r="E246" s="3" t="s">
        <v>30</v>
      </c>
      <c r="F246" s="3" t="s">
        <v>29</v>
      </c>
      <c r="AA246" s="29"/>
      <c r="AB246" s="29"/>
      <c r="AC246" s="3"/>
      <c r="AD246" s="3"/>
    </row>
    <row r="247" spans="1:30" x14ac:dyDescent="0.3">
      <c r="A247" s="35">
        <v>62</v>
      </c>
      <c r="B247" s="35" t="s">
        <v>24</v>
      </c>
      <c r="C247" s="35" t="s">
        <v>25</v>
      </c>
      <c r="D247" s="35" t="s">
        <v>26</v>
      </c>
      <c r="E247" s="35" t="s">
        <v>27</v>
      </c>
      <c r="F247" s="35" t="s">
        <v>34</v>
      </c>
      <c r="G247" s="41">
        <v>13</v>
      </c>
      <c r="H247" s="41">
        <v>15</v>
      </c>
      <c r="I247" s="40">
        <f>H247/((L247-W247)+J247+(0.44*R247))</f>
        <v>1.4534883720930232</v>
      </c>
      <c r="J247" s="41">
        <v>2</v>
      </c>
      <c r="K247" s="37">
        <f>J247/G247</f>
        <v>0.15384615384615385</v>
      </c>
      <c r="L247" s="41">
        <f>M247+N247</f>
        <v>9</v>
      </c>
      <c r="M247" s="41">
        <v>5</v>
      </c>
      <c r="N247" s="41">
        <v>4</v>
      </c>
      <c r="O247" s="41">
        <v>5</v>
      </c>
      <c r="P247" s="41">
        <f>P248+P249+P250</f>
        <v>2</v>
      </c>
      <c r="Q247" s="36">
        <f>P247/(L248+L249+L250)*100</f>
        <v>100</v>
      </c>
      <c r="R247" s="41">
        <v>3</v>
      </c>
      <c r="S247" s="41">
        <v>2</v>
      </c>
      <c r="T247" s="37">
        <f>M247/(M247+N247)</f>
        <v>0.55555555555555558</v>
      </c>
      <c r="U247" s="37">
        <f>((0.5*V247)+M247)/L247</f>
        <v>0.61111111111111116</v>
      </c>
      <c r="V247" s="41">
        <v>1</v>
      </c>
      <c r="W247" s="41">
        <v>2</v>
      </c>
      <c r="X247" s="41">
        <v>0</v>
      </c>
      <c r="Y247" s="41">
        <v>2</v>
      </c>
      <c r="Z247" s="41">
        <f>H247-'Season Summary_DEF'!H246</f>
        <v>15</v>
      </c>
      <c r="AA247" s="40">
        <f>(H247+W247+Y247+(2*(O247))+(0.5*V247))/((R247-S247)+(2*(N247+X247+J247)))</f>
        <v>2.2692307692307692</v>
      </c>
      <c r="AB247" s="40">
        <f>AA247-$AA$1073</f>
        <v>1.0223239095057439</v>
      </c>
      <c r="AC247" s="40">
        <f>AA247+'Season Summary_DEF'!AB247</f>
        <v>6.7692307692307692</v>
      </c>
      <c r="AD247" s="40">
        <f>AC247-$AC$1073</f>
        <v>4.1890487366899993</v>
      </c>
    </row>
    <row r="248" spans="1:30" outlineLevel="1" x14ac:dyDescent="0.3">
      <c r="A248" s="3" t="s">
        <v>66</v>
      </c>
      <c r="B248" s="3" t="s">
        <v>24</v>
      </c>
      <c r="C248" s="3" t="s">
        <v>25</v>
      </c>
      <c r="D248" s="3" t="s">
        <v>26</v>
      </c>
      <c r="E248" s="3" t="s">
        <v>27</v>
      </c>
      <c r="F248" s="3" t="s">
        <v>34</v>
      </c>
      <c r="G248" s="3">
        <v>2</v>
      </c>
      <c r="H248" s="3">
        <v>5</v>
      </c>
      <c r="I248" s="29">
        <f>H248/((L248-W248)+J248+(0.44*R248))</f>
        <v>2.5</v>
      </c>
      <c r="J248" s="3">
        <v>0</v>
      </c>
      <c r="K248" s="32">
        <f>J248/G248</f>
        <v>0</v>
      </c>
      <c r="L248" s="3">
        <f>M248+N248</f>
        <v>2</v>
      </c>
      <c r="M248" s="3">
        <v>2</v>
      </c>
      <c r="N248" s="3">
        <v>0</v>
      </c>
      <c r="O248" s="3">
        <v>2</v>
      </c>
      <c r="P248" s="3">
        <v>2</v>
      </c>
      <c r="Q248" s="4">
        <f>P248/L248*100</f>
        <v>100</v>
      </c>
      <c r="R248" s="3">
        <v>0</v>
      </c>
      <c r="S248" s="3">
        <v>0</v>
      </c>
      <c r="T248" s="32">
        <f>M248/(M248+N248)</f>
        <v>1</v>
      </c>
      <c r="U248" s="32">
        <f>((0.5*V248)+M248)/L248</f>
        <v>1.25</v>
      </c>
      <c r="V248" s="3">
        <v>1</v>
      </c>
      <c r="W248" s="3">
        <v>0</v>
      </c>
      <c r="X248" s="3">
        <v>0</v>
      </c>
      <c r="Y248" s="3">
        <v>0</v>
      </c>
      <c r="Z248"/>
      <c r="AA248" s="29"/>
      <c r="AB248" s="29"/>
      <c r="AC248" s="3"/>
      <c r="AD248" s="3"/>
    </row>
    <row r="249" spans="1:30" outlineLevel="1" x14ac:dyDescent="0.3">
      <c r="A249" s="3" t="s">
        <v>67</v>
      </c>
      <c r="B249" s="3" t="s">
        <v>24</v>
      </c>
      <c r="C249" s="3" t="s">
        <v>25</v>
      </c>
      <c r="D249" s="3" t="s">
        <v>26</v>
      </c>
      <c r="E249" s="3" t="s">
        <v>27</v>
      </c>
      <c r="F249" s="3" t="s">
        <v>34</v>
      </c>
      <c r="AA249" s="29"/>
      <c r="AB249" s="29"/>
      <c r="AC249" s="3"/>
      <c r="AD249" s="3"/>
    </row>
    <row r="250" spans="1:30" outlineLevel="1" x14ac:dyDescent="0.3">
      <c r="A250" s="3" t="s">
        <v>68</v>
      </c>
      <c r="B250" s="3" t="s">
        <v>24</v>
      </c>
      <c r="C250" s="3" t="s">
        <v>25</v>
      </c>
      <c r="D250" s="3" t="s">
        <v>26</v>
      </c>
      <c r="E250" s="3" t="s">
        <v>27</v>
      </c>
      <c r="F250" s="3" t="s">
        <v>34</v>
      </c>
      <c r="AA250" s="29"/>
      <c r="AB250" s="29"/>
      <c r="AC250" s="3"/>
      <c r="AD250" s="3"/>
    </row>
    <row r="251" spans="1:30" x14ac:dyDescent="0.3">
      <c r="A251" s="35">
        <v>63</v>
      </c>
      <c r="B251" s="35" t="s">
        <v>24</v>
      </c>
      <c r="C251" s="35" t="s">
        <v>33</v>
      </c>
      <c r="D251" s="35" t="s">
        <v>26</v>
      </c>
      <c r="E251" s="35" t="s">
        <v>34</v>
      </c>
      <c r="F251" s="35" t="s">
        <v>29</v>
      </c>
      <c r="G251" s="41">
        <v>1</v>
      </c>
      <c r="H251" s="41">
        <v>3</v>
      </c>
      <c r="I251" s="40">
        <f>H251/((L251-W251)+J251+(0.44*R251))</f>
        <v>3</v>
      </c>
      <c r="J251" s="41">
        <v>0</v>
      </c>
      <c r="K251" s="37">
        <f>J251/G251</f>
        <v>0</v>
      </c>
      <c r="L251" s="41">
        <f>M251+N251</f>
        <v>1</v>
      </c>
      <c r="M251" s="41">
        <v>1</v>
      </c>
      <c r="N251" s="41">
        <v>0</v>
      </c>
      <c r="O251" s="41">
        <v>1</v>
      </c>
      <c r="P251" s="41">
        <f>P252+P253+P254</f>
        <v>0</v>
      </c>
      <c r="Q251" s="36" t="e">
        <f>P251/(L252+L253+L254)*100</f>
        <v>#DIV/0!</v>
      </c>
      <c r="R251" s="41">
        <v>0</v>
      </c>
      <c r="S251" s="41">
        <v>0</v>
      </c>
      <c r="T251" s="37">
        <f>M251/(M251+N251)</f>
        <v>1</v>
      </c>
      <c r="U251" s="37">
        <f>((0.5*V251)+M251)/L251</f>
        <v>1.5</v>
      </c>
      <c r="V251" s="41">
        <v>1</v>
      </c>
      <c r="W251" s="41">
        <v>0</v>
      </c>
      <c r="X251" s="41">
        <v>0</v>
      </c>
      <c r="Y251" s="41">
        <v>0</v>
      </c>
      <c r="Z251" s="41">
        <f>H251-'Season Summary_DEF'!H250</f>
        <v>3</v>
      </c>
      <c r="AA251" s="40"/>
      <c r="AB251" s="40"/>
      <c r="AC251" s="40"/>
      <c r="AD251" s="40"/>
    </row>
    <row r="252" spans="1:30" outlineLevel="1" x14ac:dyDescent="0.3">
      <c r="A252" s="3" t="s">
        <v>66</v>
      </c>
      <c r="B252" s="3" t="s">
        <v>24</v>
      </c>
      <c r="C252" s="3" t="s">
        <v>33</v>
      </c>
      <c r="D252" s="3" t="s">
        <v>26</v>
      </c>
      <c r="E252" s="3" t="s">
        <v>34</v>
      </c>
      <c r="F252" s="3" t="s">
        <v>29</v>
      </c>
      <c r="Z252"/>
      <c r="AA252" s="29"/>
      <c r="AB252" s="29"/>
      <c r="AC252" s="3"/>
      <c r="AD252" s="3"/>
    </row>
    <row r="253" spans="1:30" outlineLevel="1" x14ac:dyDescent="0.3">
      <c r="A253" s="3" t="s">
        <v>67</v>
      </c>
      <c r="B253" s="3" t="s">
        <v>24</v>
      </c>
      <c r="C253" s="3" t="s">
        <v>33</v>
      </c>
      <c r="D253" s="3" t="s">
        <v>26</v>
      </c>
      <c r="E253" s="3" t="s">
        <v>34</v>
      </c>
      <c r="F253" s="3" t="s">
        <v>29</v>
      </c>
      <c r="AA253" s="29"/>
      <c r="AB253" s="29"/>
      <c r="AC253" s="3"/>
      <c r="AD253" s="3"/>
    </row>
    <row r="254" spans="1:30" outlineLevel="1" x14ac:dyDescent="0.3">
      <c r="A254" s="3" t="s">
        <v>68</v>
      </c>
      <c r="B254" s="3" t="s">
        <v>24</v>
      </c>
      <c r="C254" s="3" t="s">
        <v>33</v>
      </c>
      <c r="D254" s="3" t="s">
        <v>26</v>
      </c>
      <c r="E254" s="3" t="s">
        <v>34</v>
      </c>
      <c r="F254" s="3" t="s">
        <v>29</v>
      </c>
      <c r="AA254" s="29"/>
      <c r="AB254" s="29"/>
      <c r="AC254" s="3"/>
      <c r="AD254" s="3"/>
    </row>
    <row r="255" spans="1:30" x14ac:dyDescent="0.3">
      <c r="A255" s="35">
        <v>64</v>
      </c>
      <c r="B255" s="35" t="s">
        <v>32</v>
      </c>
      <c r="C255" s="35" t="s">
        <v>25</v>
      </c>
      <c r="D255" s="35" t="s">
        <v>30</v>
      </c>
      <c r="E255" s="35" t="s">
        <v>33</v>
      </c>
      <c r="F255" s="35" t="s">
        <v>28</v>
      </c>
      <c r="G255" s="41">
        <v>1</v>
      </c>
      <c r="H255" s="41">
        <v>0</v>
      </c>
      <c r="I255" s="40">
        <f>H255/((L255-W255)+J255+(0.44*R255))</f>
        <v>0</v>
      </c>
      <c r="J255" s="41">
        <v>0</v>
      </c>
      <c r="K255" s="37">
        <f>J255/G255</f>
        <v>0</v>
      </c>
      <c r="L255" s="41">
        <f>M255+N255</f>
        <v>1</v>
      </c>
      <c r="M255" s="41">
        <v>0</v>
      </c>
      <c r="N255" s="41">
        <v>1</v>
      </c>
      <c r="O255" s="41">
        <v>0</v>
      </c>
      <c r="P255" s="41">
        <f>P256+P257+P258</f>
        <v>0</v>
      </c>
      <c r="Q255" s="36" t="e">
        <f>P255/(L256+L257+L258)*100</f>
        <v>#DIV/0!</v>
      </c>
      <c r="R255" s="41">
        <v>0</v>
      </c>
      <c r="S255" s="41">
        <v>0</v>
      </c>
      <c r="T255" s="37">
        <f>M255/(M255+N255)</f>
        <v>0</v>
      </c>
      <c r="U255" s="37">
        <f>((0.5*V255)+M255)/L255</f>
        <v>0</v>
      </c>
      <c r="V255" s="41">
        <v>0</v>
      </c>
      <c r="W255" s="41">
        <v>0</v>
      </c>
      <c r="X255" s="41">
        <v>0</v>
      </c>
      <c r="Y255" s="41">
        <v>0</v>
      </c>
      <c r="Z255" s="41">
        <f>H255-'Season Summary_DEF'!H254</f>
        <v>0</v>
      </c>
      <c r="AA255" s="40">
        <f>(H255+W255+Y255+(2*(O255))+(0.5*V255))/((R255-S255)+(2*(N255+X255+J255)))</f>
        <v>0</v>
      </c>
      <c r="AB255" s="40">
        <f>AA255-$AA$1073</f>
        <v>-1.2469068597250252</v>
      </c>
      <c r="AC255" s="40">
        <f>AA255+'Season Summary_DEF'!AB255</f>
        <v>0</v>
      </c>
      <c r="AD255" s="40">
        <f>AC255-$AC$1073</f>
        <v>-2.5801820325407698</v>
      </c>
    </row>
    <row r="256" spans="1:30" outlineLevel="1" x14ac:dyDescent="0.3">
      <c r="A256" s="3" t="s">
        <v>66</v>
      </c>
      <c r="B256" s="3" t="s">
        <v>32</v>
      </c>
      <c r="C256" s="3" t="s">
        <v>25</v>
      </c>
      <c r="D256" s="3" t="s">
        <v>30</v>
      </c>
      <c r="E256" s="3" t="s">
        <v>33</v>
      </c>
      <c r="F256" s="3" t="s">
        <v>28</v>
      </c>
      <c r="Z256"/>
      <c r="AA256" s="29"/>
      <c r="AB256" s="29"/>
      <c r="AC256" s="3"/>
      <c r="AD256" s="3"/>
    </row>
    <row r="257" spans="1:30" outlineLevel="1" x14ac:dyDescent="0.3">
      <c r="A257" s="3" t="s">
        <v>67</v>
      </c>
      <c r="B257" s="3" t="s">
        <v>32</v>
      </c>
      <c r="C257" s="3" t="s">
        <v>25</v>
      </c>
      <c r="D257" s="3" t="s">
        <v>30</v>
      </c>
      <c r="E257" s="3" t="s">
        <v>33</v>
      </c>
      <c r="F257" s="3" t="s">
        <v>28</v>
      </c>
      <c r="AA257" s="29"/>
      <c r="AB257" s="29"/>
      <c r="AC257" s="3"/>
      <c r="AD257" s="3"/>
    </row>
    <row r="258" spans="1:30" outlineLevel="1" x14ac:dyDescent="0.3">
      <c r="A258" s="3" t="s">
        <v>68</v>
      </c>
      <c r="B258" s="3" t="s">
        <v>32</v>
      </c>
      <c r="C258" s="3" t="s">
        <v>25</v>
      </c>
      <c r="D258" s="3" t="s">
        <v>30</v>
      </c>
      <c r="E258" s="3" t="s">
        <v>33</v>
      </c>
      <c r="F258" s="3" t="s">
        <v>28</v>
      </c>
      <c r="AA258" s="29"/>
      <c r="AB258" s="29"/>
      <c r="AC258" s="3"/>
      <c r="AD258" s="3"/>
    </row>
    <row r="259" spans="1:30" x14ac:dyDescent="0.3">
      <c r="A259" s="35">
        <v>65</v>
      </c>
      <c r="B259" s="35" t="s">
        <v>33</v>
      </c>
      <c r="C259" s="35" t="s">
        <v>25</v>
      </c>
      <c r="D259" s="35" t="s">
        <v>26</v>
      </c>
      <c r="E259" s="35" t="s">
        <v>27</v>
      </c>
      <c r="F259" s="35" t="s">
        <v>28</v>
      </c>
      <c r="G259" s="41">
        <v>10</v>
      </c>
      <c r="H259" s="41">
        <v>1</v>
      </c>
      <c r="I259" s="40">
        <f>H259/((L259-W259)+J259+(0.44*R259))</f>
        <v>0.26595744680851063</v>
      </c>
      <c r="J259" s="41">
        <v>0</v>
      </c>
      <c r="K259" s="37">
        <f t="shared" ref="K259:K267" si="69">J259/G259</f>
        <v>0</v>
      </c>
      <c r="L259" s="41">
        <f t="shared" ref="L259:L264" si="70">M259+N259</f>
        <v>6</v>
      </c>
      <c r="M259" s="41">
        <v>0</v>
      </c>
      <c r="N259" s="41">
        <v>6</v>
      </c>
      <c r="O259" s="41">
        <v>0</v>
      </c>
      <c r="P259" s="41">
        <f>P260+P261+P262</f>
        <v>1</v>
      </c>
      <c r="Q259" s="36">
        <f>P259/(L260+L261+L262)*100</f>
        <v>25</v>
      </c>
      <c r="R259" s="41">
        <v>4</v>
      </c>
      <c r="S259" s="41">
        <v>1</v>
      </c>
      <c r="T259" s="37">
        <f t="shared" ref="T259:T267" si="71">M259/(M259+N259)</f>
        <v>0</v>
      </c>
      <c r="U259" s="37">
        <f t="shared" ref="U259:U267" si="72">((0.5*V259)+M259)/L259</f>
        <v>0</v>
      </c>
      <c r="V259" s="41">
        <v>0</v>
      </c>
      <c r="W259" s="41">
        <v>4</v>
      </c>
      <c r="X259" s="41">
        <v>1</v>
      </c>
      <c r="Y259" s="41">
        <v>2</v>
      </c>
      <c r="Z259" s="41">
        <f>H259-'Season Summary_DEF'!H258</f>
        <v>1</v>
      </c>
      <c r="AA259" s="40">
        <f>(H259+W259+Y259+(2*(O259))+(0.5*V259))/((R259-S259)+(2*(N259+X259+J259)))</f>
        <v>0.41176470588235292</v>
      </c>
      <c r="AB259" s="40">
        <f>AA259-$AA$1073</f>
        <v>-0.83514215384267232</v>
      </c>
      <c r="AC259" s="40">
        <f>AA259+'Season Summary_DEF'!AB259</f>
        <v>3.111764705882353</v>
      </c>
      <c r="AD259" s="40">
        <f>AC259-$AC$1073</f>
        <v>0.53158267334158316</v>
      </c>
    </row>
    <row r="260" spans="1:30" outlineLevel="1" x14ac:dyDescent="0.3">
      <c r="A260" s="3" t="s">
        <v>66</v>
      </c>
      <c r="B260" s="3" t="s">
        <v>33</v>
      </c>
      <c r="C260" s="3" t="s">
        <v>25</v>
      </c>
      <c r="D260" s="3" t="s">
        <v>26</v>
      </c>
      <c r="E260" s="3" t="s">
        <v>27</v>
      </c>
      <c r="F260" s="3" t="s">
        <v>28</v>
      </c>
      <c r="G260" s="3">
        <v>0</v>
      </c>
      <c r="H260" s="3">
        <v>0</v>
      </c>
      <c r="J260" s="3">
        <v>0</v>
      </c>
      <c r="K260" s="32" t="e">
        <f t="shared" si="69"/>
        <v>#DIV/0!</v>
      </c>
      <c r="L260" s="3">
        <f t="shared" si="70"/>
        <v>0</v>
      </c>
      <c r="M260" s="3">
        <v>0</v>
      </c>
      <c r="N260" s="3">
        <v>0</v>
      </c>
      <c r="O260" s="3">
        <v>0</v>
      </c>
      <c r="P260" s="3">
        <v>0</v>
      </c>
      <c r="Q260" s="4" t="e">
        <f>P260/L260*100</f>
        <v>#DIV/0!</v>
      </c>
      <c r="R260" s="3">
        <v>0</v>
      </c>
      <c r="S260" s="3">
        <v>0</v>
      </c>
      <c r="T260" s="32" t="e">
        <f t="shared" si="71"/>
        <v>#DIV/0!</v>
      </c>
      <c r="U260" s="32" t="e">
        <f t="shared" si="72"/>
        <v>#DIV/0!</v>
      </c>
      <c r="V260" s="3">
        <v>0</v>
      </c>
      <c r="W260" s="3">
        <v>0</v>
      </c>
      <c r="X260" s="3">
        <v>0</v>
      </c>
      <c r="Y260" s="3">
        <v>0</v>
      </c>
      <c r="Z260"/>
      <c r="AA260" s="29"/>
      <c r="AB260" s="29"/>
      <c r="AC260" s="3"/>
      <c r="AD260" s="3"/>
    </row>
    <row r="261" spans="1:30" outlineLevel="1" x14ac:dyDescent="0.3">
      <c r="A261" s="3" t="s">
        <v>67</v>
      </c>
      <c r="B261" s="3" t="s">
        <v>33</v>
      </c>
      <c r="C261" s="3" t="s">
        <v>25</v>
      </c>
      <c r="D261" s="3" t="s">
        <v>26</v>
      </c>
      <c r="E261" s="3" t="s">
        <v>27</v>
      </c>
      <c r="F261" s="3" t="s">
        <v>28</v>
      </c>
      <c r="G261" s="3">
        <v>5</v>
      </c>
      <c r="H261" s="3">
        <v>0</v>
      </c>
      <c r="I261" s="29">
        <f>H261/((L261-W261)+J261+(0.44*R261))</f>
        <v>0</v>
      </c>
      <c r="J261" s="3">
        <v>0</v>
      </c>
      <c r="K261" s="32">
        <f t="shared" si="69"/>
        <v>0</v>
      </c>
      <c r="L261" s="3">
        <f t="shared" si="70"/>
        <v>2</v>
      </c>
      <c r="M261" s="3">
        <v>0</v>
      </c>
      <c r="N261" s="3">
        <v>2</v>
      </c>
      <c r="O261" s="3">
        <v>0</v>
      </c>
      <c r="P261" s="3">
        <v>0</v>
      </c>
      <c r="Q261" s="4">
        <f>P261/L261*100</f>
        <v>0</v>
      </c>
      <c r="R261" s="3">
        <v>2</v>
      </c>
      <c r="S261" s="3">
        <v>0</v>
      </c>
      <c r="T261" s="32">
        <f t="shared" si="71"/>
        <v>0</v>
      </c>
      <c r="U261" s="32">
        <f t="shared" si="72"/>
        <v>0</v>
      </c>
      <c r="V261" s="3">
        <v>0</v>
      </c>
      <c r="W261" s="3">
        <v>2</v>
      </c>
      <c r="X261" s="3">
        <v>0</v>
      </c>
      <c r="Y261" s="3">
        <v>1</v>
      </c>
      <c r="AA261" s="29"/>
      <c r="AB261" s="29"/>
      <c r="AC261" s="3"/>
      <c r="AD261" s="3"/>
    </row>
    <row r="262" spans="1:30" outlineLevel="1" x14ac:dyDescent="0.3">
      <c r="A262" s="3" t="s">
        <v>68</v>
      </c>
      <c r="B262" s="3" t="s">
        <v>33</v>
      </c>
      <c r="C262" s="3" t="s">
        <v>25</v>
      </c>
      <c r="D262" s="3" t="s">
        <v>26</v>
      </c>
      <c r="E262" s="3" t="s">
        <v>27</v>
      </c>
      <c r="F262" s="3" t="s">
        <v>28</v>
      </c>
      <c r="G262" s="3">
        <v>2</v>
      </c>
      <c r="H262" s="3">
        <v>0</v>
      </c>
      <c r="J262" s="3">
        <v>0</v>
      </c>
      <c r="K262" s="32">
        <f t="shared" si="69"/>
        <v>0</v>
      </c>
      <c r="L262" s="3">
        <f t="shared" si="70"/>
        <v>2</v>
      </c>
      <c r="M262" s="3">
        <v>0</v>
      </c>
      <c r="N262" s="3">
        <v>2</v>
      </c>
      <c r="O262" s="3">
        <v>0</v>
      </c>
      <c r="P262" s="3">
        <v>1</v>
      </c>
      <c r="Q262" s="4">
        <f>P262/L262*100</f>
        <v>50</v>
      </c>
      <c r="R262" s="3">
        <v>0</v>
      </c>
      <c r="S262" s="3">
        <v>0</v>
      </c>
      <c r="T262" s="32">
        <f t="shared" si="71"/>
        <v>0</v>
      </c>
      <c r="U262" s="32">
        <f t="shared" si="72"/>
        <v>0</v>
      </c>
      <c r="V262" s="3">
        <v>0</v>
      </c>
      <c r="W262" s="3">
        <v>2</v>
      </c>
      <c r="X262" s="3">
        <v>0</v>
      </c>
      <c r="Y262" s="3">
        <v>0</v>
      </c>
      <c r="AA262" s="29"/>
      <c r="AB262" s="29"/>
      <c r="AC262" s="3"/>
      <c r="AD262" s="3"/>
    </row>
    <row r="263" spans="1:30" x14ac:dyDescent="0.3">
      <c r="A263" s="35">
        <v>66</v>
      </c>
      <c r="B263" s="35" t="s">
        <v>24</v>
      </c>
      <c r="C263" s="35" t="s">
        <v>32</v>
      </c>
      <c r="D263" s="35" t="s">
        <v>26</v>
      </c>
      <c r="E263" s="35" t="s">
        <v>29</v>
      </c>
      <c r="F263" s="35" t="s">
        <v>28</v>
      </c>
      <c r="G263" s="41">
        <v>2</v>
      </c>
      <c r="H263" s="41">
        <v>4</v>
      </c>
      <c r="I263" s="40">
        <f>H263/((L263-W263)+J263+(0.44*R263))</f>
        <v>2.1276595744680851</v>
      </c>
      <c r="J263" s="41">
        <v>0</v>
      </c>
      <c r="K263" s="37">
        <f t="shared" si="69"/>
        <v>0</v>
      </c>
      <c r="L263" s="41">
        <f t="shared" si="70"/>
        <v>1</v>
      </c>
      <c r="M263" s="41">
        <v>1</v>
      </c>
      <c r="N263" s="41">
        <v>0</v>
      </c>
      <c r="O263" s="41">
        <v>0</v>
      </c>
      <c r="P263" s="41">
        <f>P264+P265+P266</f>
        <v>1</v>
      </c>
      <c r="Q263" s="36">
        <f>P263/(L264+L265+L266)*100</f>
        <v>100</v>
      </c>
      <c r="R263" s="41">
        <v>2</v>
      </c>
      <c r="S263" s="41">
        <v>2</v>
      </c>
      <c r="T263" s="37">
        <f t="shared" si="71"/>
        <v>1</v>
      </c>
      <c r="U263" s="37">
        <f t="shared" si="72"/>
        <v>1</v>
      </c>
      <c r="V263" s="41">
        <v>0</v>
      </c>
      <c r="W263" s="41">
        <v>0</v>
      </c>
      <c r="X263" s="41">
        <v>0</v>
      </c>
      <c r="Y263" s="41">
        <v>1</v>
      </c>
      <c r="Z263" s="41">
        <f>H263-'Season Summary_DEF'!H262</f>
        <v>4</v>
      </c>
      <c r="AA263" s="40"/>
      <c r="AB263" s="40"/>
      <c r="AC263" s="40">
        <f>AA263+'Season Summary_DEF'!AB263</f>
        <v>0.25</v>
      </c>
      <c r="AD263" s="40">
        <f>AC263-$AC$1073</f>
        <v>-2.3301820325407698</v>
      </c>
    </row>
    <row r="264" spans="1:30" outlineLevel="1" x14ac:dyDescent="0.3">
      <c r="A264" s="3" t="s">
        <v>66</v>
      </c>
      <c r="B264" s="3" t="s">
        <v>24</v>
      </c>
      <c r="C264" s="3" t="s">
        <v>32</v>
      </c>
      <c r="D264" s="3" t="s">
        <v>26</v>
      </c>
      <c r="E264" s="3" t="s">
        <v>29</v>
      </c>
      <c r="F264" s="3" t="s">
        <v>28</v>
      </c>
      <c r="G264" s="3">
        <v>1</v>
      </c>
      <c r="H264" s="3">
        <v>2</v>
      </c>
      <c r="I264" s="29">
        <f>H264/((L264-W264)+J264+(0.44*R264))</f>
        <v>2</v>
      </c>
      <c r="J264" s="3">
        <v>0</v>
      </c>
      <c r="K264" s="32">
        <f t="shared" si="69"/>
        <v>0</v>
      </c>
      <c r="L264" s="3">
        <f t="shared" si="70"/>
        <v>1</v>
      </c>
      <c r="M264" s="3">
        <v>1</v>
      </c>
      <c r="N264" s="3">
        <v>0</v>
      </c>
      <c r="O264" s="3">
        <v>0</v>
      </c>
      <c r="P264" s="3">
        <v>1</v>
      </c>
      <c r="Q264" s="4">
        <f>P264/L264*100</f>
        <v>100</v>
      </c>
      <c r="R264" s="3">
        <v>0</v>
      </c>
      <c r="S264" s="3">
        <v>0</v>
      </c>
      <c r="T264" s="32">
        <f t="shared" si="71"/>
        <v>1</v>
      </c>
      <c r="U264" s="32">
        <f t="shared" si="72"/>
        <v>1</v>
      </c>
      <c r="V264" s="3">
        <v>0</v>
      </c>
      <c r="W264" s="3">
        <v>0</v>
      </c>
      <c r="X264" s="3">
        <v>0</v>
      </c>
      <c r="Y264" s="3">
        <v>0</v>
      </c>
      <c r="Z264"/>
      <c r="AA264" s="29"/>
      <c r="AB264" s="29"/>
      <c r="AC264" s="3"/>
      <c r="AD264" s="3"/>
    </row>
    <row r="265" spans="1:30" outlineLevel="1" x14ac:dyDescent="0.3">
      <c r="A265" s="3" t="s">
        <v>67</v>
      </c>
      <c r="B265" s="3" t="s">
        <v>24</v>
      </c>
      <c r="C265" s="3" t="s">
        <v>32</v>
      </c>
      <c r="D265" s="3" t="s">
        <v>26</v>
      </c>
      <c r="E265" s="3" t="s">
        <v>29</v>
      </c>
      <c r="F265" s="3" t="s">
        <v>28</v>
      </c>
      <c r="G265" s="3">
        <v>0</v>
      </c>
      <c r="H265" s="3">
        <v>0</v>
      </c>
      <c r="J265" s="3">
        <v>0</v>
      </c>
      <c r="K265" s="32" t="e">
        <f t="shared" si="69"/>
        <v>#DIV/0!</v>
      </c>
      <c r="L265" s="3">
        <v>0</v>
      </c>
      <c r="M265" s="3">
        <v>0</v>
      </c>
      <c r="N265" s="3">
        <v>0</v>
      </c>
      <c r="O265" s="3">
        <v>0</v>
      </c>
      <c r="P265" s="3">
        <v>0</v>
      </c>
      <c r="Q265" s="4" t="e">
        <f>P265/L265*100</f>
        <v>#DIV/0!</v>
      </c>
      <c r="R265" s="3">
        <v>0</v>
      </c>
      <c r="S265" s="3">
        <v>0</v>
      </c>
      <c r="T265" s="32" t="e">
        <f t="shared" si="71"/>
        <v>#DIV/0!</v>
      </c>
      <c r="U265" s="32" t="e">
        <f t="shared" si="72"/>
        <v>#DIV/0!</v>
      </c>
      <c r="V265" s="3">
        <v>0</v>
      </c>
      <c r="W265" s="3">
        <v>0</v>
      </c>
      <c r="X265" s="3">
        <v>0</v>
      </c>
      <c r="Y265" s="3">
        <v>0</v>
      </c>
      <c r="AA265" s="29"/>
      <c r="AB265" s="29"/>
      <c r="AC265" s="3"/>
      <c r="AD265" s="3"/>
    </row>
    <row r="266" spans="1:30" outlineLevel="1" x14ac:dyDescent="0.3">
      <c r="A266" s="3" t="s">
        <v>68</v>
      </c>
      <c r="B266" s="3" t="s">
        <v>24</v>
      </c>
      <c r="C266" s="3" t="s">
        <v>32</v>
      </c>
      <c r="D266" s="3" t="s">
        <v>26</v>
      </c>
      <c r="E266" s="3" t="s">
        <v>29</v>
      </c>
      <c r="F266" s="3" t="s">
        <v>28</v>
      </c>
      <c r="G266" s="3">
        <v>0</v>
      </c>
      <c r="H266" s="3">
        <v>0</v>
      </c>
      <c r="J266" s="3">
        <v>0</v>
      </c>
      <c r="K266" s="32" t="e">
        <f t="shared" si="69"/>
        <v>#DIV/0!</v>
      </c>
      <c r="L266" s="3">
        <f>M266+N266</f>
        <v>0</v>
      </c>
      <c r="M266" s="3">
        <v>0</v>
      </c>
      <c r="N266" s="3">
        <v>0</v>
      </c>
      <c r="O266" s="3">
        <v>0</v>
      </c>
      <c r="P266" s="3">
        <v>0</v>
      </c>
      <c r="Q266" s="4" t="e">
        <f>P266/L266*100</f>
        <v>#DIV/0!</v>
      </c>
      <c r="R266" s="3">
        <v>0</v>
      </c>
      <c r="S266" s="3">
        <v>0</v>
      </c>
      <c r="T266" s="32" t="e">
        <f t="shared" si="71"/>
        <v>#DIV/0!</v>
      </c>
      <c r="U266" s="32" t="e">
        <f t="shared" si="72"/>
        <v>#DIV/0!</v>
      </c>
      <c r="V266" s="3">
        <v>0</v>
      </c>
      <c r="W266" s="3">
        <v>0</v>
      </c>
      <c r="X266" s="3">
        <v>0</v>
      </c>
      <c r="Y266" s="3">
        <v>0</v>
      </c>
      <c r="AA266" s="29"/>
      <c r="AB266" s="29"/>
      <c r="AC266" s="3"/>
      <c r="AD266" s="3"/>
    </row>
    <row r="267" spans="1:30" x14ac:dyDescent="0.3">
      <c r="A267" s="35">
        <v>67</v>
      </c>
      <c r="B267" s="35" t="s">
        <v>24</v>
      </c>
      <c r="C267" s="35" t="s">
        <v>25</v>
      </c>
      <c r="D267" s="35" t="s">
        <v>26</v>
      </c>
      <c r="E267" s="35" t="s">
        <v>29</v>
      </c>
      <c r="F267" s="35" t="s">
        <v>32</v>
      </c>
      <c r="G267" s="41">
        <v>1</v>
      </c>
      <c r="H267" s="41">
        <v>0</v>
      </c>
      <c r="I267" s="40">
        <f>H267/((L267-W267)+J267+(0.44*R267))</f>
        <v>0</v>
      </c>
      <c r="J267" s="41">
        <v>1</v>
      </c>
      <c r="K267" s="37">
        <f t="shared" si="69"/>
        <v>1</v>
      </c>
      <c r="L267" s="41">
        <f>M267+N267</f>
        <v>0</v>
      </c>
      <c r="M267" s="41">
        <v>0</v>
      </c>
      <c r="N267" s="41">
        <v>0</v>
      </c>
      <c r="O267" s="41">
        <v>0</v>
      </c>
      <c r="P267" s="41">
        <f>P268+P269+P270</f>
        <v>0</v>
      </c>
      <c r="Q267" s="36" t="e">
        <f>P267/(L268+L269+L270)*100</f>
        <v>#DIV/0!</v>
      </c>
      <c r="R267" s="41">
        <v>0</v>
      </c>
      <c r="S267" s="41">
        <v>0</v>
      </c>
      <c r="T267" s="37" t="e">
        <f t="shared" si="71"/>
        <v>#DIV/0!</v>
      </c>
      <c r="U267" s="37" t="e">
        <f t="shared" si="72"/>
        <v>#DIV/0!</v>
      </c>
      <c r="V267" s="41">
        <v>0</v>
      </c>
      <c r="W267" s="41">
        <v>0</v>
      </c>
      <c r="X267" s="41">
        <v>0</v>
      </c>
      <c r="Y267" s="41">
        <v>0</v>
      </c>
      <c r="Z267" s="41">
        <f>H267-'Season Summary_DEF'!H266</f>
        <v>0</v>
      </c>
      <c r="AA267" s="40">
        <f>(H267+W267+Y267+(2*(O267))+(0.5*V267))/((R267-S267)+(2*(N267+X267+J267)))</f>
        <v>0</v>
      </c>
      <c r="AB267" s="40">
        <f>AA267-$AA$1073</f>
        <v>-1.2469068597250252</v>
      </c>
      <c r="AC267" s="40">
        <f>AA267+'Season Summary_DEF'!AB267</f>
        <v>0</v>
      </c>
      <c r="AD267" s="40">
        <f>AC267-$AC$1073</f>
        <v>-2.5801820325407698</v>
      </c>
    </row>
    <row r="268" spans="1:30" outlineLevel="1" x14ac:dyDescent="0.3">
      <c r="A268" s="3" t="s">
        <v>66</v>
      </c>
      <c r="B268" s="3" t="s">
        <v>24</v>
      </c>
      <c r="C268" s="3" t="s">
        <v>25</v>
      </c>
      <c r="D268" s="3" t="s">
        <v>26</v>
      </c>
      <c r="E268" s="3" t="s">
        <v>29</v>
      </c>
      <c r="F268" s="3" t="s">
        <v>32</v>
      </c>
      <c r="Z268"/>
      <c r="AA268" s="29"/>
      <c r="AB268" s="29"/>
      <c r="AC268" s="3"/>
      <c r="AD268" s="3"/>
    </row>
    <row r="269" spans="1:30" outlineLevel="1" x14ac:dyDescent="0.3">
      <c r="A269" s="3" t="s">
        <v>67</v>
      </c>
      <c r="B269" s="3" t="s">
        <v>24</v>
      </c>
      <c r="C269" s="3" t="s">
        <v>25</v>
      </c>
      <c r="D269" s="3" t="s">
        <v>26</v>
      </c>
      <c r="E269" s="3" t="s">
        <v>29</v>
      </c>
      <c r="F269" s="3" t="s">
        <v>32</v>
      </c>
      <c r="AA269" s="29"/>
      <c r="AB269" s="29"/>
      <c r="AC269" s="3"/>
      <c r="AD269" s="3"/>
    </row>
    <row r="270" spans="1:30" outlineLevel="1" x14ac:dyDescent="0.3">
      <c r="A270" s="3" t="s">
        <v>68</v>
      </c>
      <c r="B270" s="3" t="s">
        <v>24</v>
      </c>
      <c r="C270" s="3" t="s">
        <v>25</v>
      </c>
      <c r="D270" s="3" t="s">
        <v>26</v>
      </c>
      <c r="E270" s="3" t="s">
        <v>29</v>
      </c>
      <c r="F270" s="3" t="s">
        <v>32</v>
      </c>
      <c r="AA270" s="29"/>
      <c r="AB270" s="29"/>
      <c r="AC270" s="3"/>
      <c r="AD270" s="3"/>
    </row>
    <row r="271" spans="1:30" x14ac:dyDescent="0.3">
      <c r="A271" s="35">
        <v>68</v>
      </c>
      <c r="B271" s="35" t="s">
        <v>24</v>
      </c>
      <c r="C271" s="35" t="s">
        <v>25</v>
      </c>
      <c r="D271" s="35" t="s">
        <v>26</v>
      </c>
      <c r="E271" s="35" t="s">
        <v>33</v>
      </c>
      <c r="F271" s="35" t="s">
        <v>30</v>
      </c>
      <c r="G271" s="41">
        <v>6</v>
      </c>
      <c r="H271" s="41">
        <v>9</v>
      </c>
      <c r="I271" s="40">
        <f>H271/((L271-W271)+J271+(0.44*R271))</f>
        <v>1.5</v>
      </c>
      <c r="J271" s="41">
        <v>1</v>
      </c>
      <c r="K271" s="37">
        <f>J271/G271</f>
        <v>0.16666666666666666</v>
      </c>
      <c r="L271" s="41">
        <f>M271+N271</f>
        <v>5</v>
      </c>
      <c r="M271" s="41">
        <v>4</v>
      </c>
      <c r="N271" s="41">
        <v>1</v>
      </c>
      <c r="O271" s="41">
        <v>2</v>
      </c>
      <c r="P271" s="41">
        <f>P272+P273+P274</f>
        <v>0</v>
      </c>
      <c r="Q271" s="36" t="e">
        <f>P271/(L272+L273+L274)*100</f>
        <v>#DIV/0!</v>
      </c>
      <c r="R271" s="41">
        <v>0</v>
      </c>
      <c r="S271" s="41">
        <v>0</v>
      </c>
      <c r="T271" s="37">
        <f>M271/(M271+N271)</f>
        <v>0.8</v>
      </c>
      <c r="U271" s="37">
        <f>((0.5*V271)+M271)/L271</f>
        <v>0.9</v>
      </c>
      <c r="V271" s="41">
        <v>1</v>
      </c>
      <c r="W271" s="41">
        <v>0</v>
      </c>
      <c r="X271" s="41">
        <v>0</v>
      </c>
      <c r="Y271" s="41">
        <v>1</v>
      </c>
      <c r="Z271" s="41">
        <f>H271-'Season Summary_DEF'!H270</f>
        <v>9</v>
      </c>
      <c r="AA271" s="40">
        <f>(H271+W271+Y271+(2*(O271))+(0.5*V271))/((R271-S271)+(2*(N271+X271+J271)))</f>
        <v>3.625</v>
      </c>
      <c r="AB271" s="40">
        <f>AA271-$AA$1073</f>
        <v>2.3780931402749745</v>
      </c>
      <c r="AC271" s="40">
        <f>AA271+'Season Summary_DEF'!AB271</f>
        <v>5.9107142857142856</v>
      </c>
      <c r="AD271" s="40">
        <f>AC271-$AC$1073</f>
        <v>3.3305322531735158</v>
      </c>
    </row>
    <row r="272" spans="1:30" outlineLevel="1" x14ac:dyDescent="0.3">
      <c r="A272" s="3" t="s">
        <v>66</v>
      </c>
      <c r="B272" s="3" t="s">
        <v>24</v>
      </c>
      <c r="C272" s="3" t="s">
        <v>25</v>
      </c>
      <c r="D272" s="3" t="s">
        <v>26</v>
      </c>
      <c r="E272" s="3" t="s">
        <v>33</v>
      </c>
      <c r="F272" s="3" t="s">
        <v>30</v>
      </c>
      <c r="Z272"/>
      <c r="AA272" s="29"/>
      <c r="AB272" s="29"/>
      <c r="AC272" s="3"/>
      <c r="AD272" s="3"/>
    </row>
    <row r="273" spans="1:30" outlineLevel="1" x14ac:dyDescent="0.3">
      <c r="A273" s="3" t="s">
        <v>67</v>
      </c>
      <c r="B273" s="3" t="s">
        <v>24</v>
      </c>
      <c r="C273" s="3" t="s">
        <v>25</v>
      </c>
      <c r="D273" s="3" t="s">
        <v>26</v>
      </c>
      <c r="E273" s="3" t="s">
        <v>33</v>
      </c>
      <c r="F273" s="3" t="s">
        <v>30</v>
      </c>
      <c r="AA273" s="29"/>
      <c r="AB273" s="29"/>
      <c r="AC273" s="3"/>
      <c r="AD273" s="3"/>
    </row>
    <row r="274" spans="1:30" outlineLevel="1" x14ac:dyDescent="0.3">
      <c r="A274" s="3" t="s">
        <v>68</v>
      </c>
      <c r="B274" s="3" t="s">
        <v>24</v>
      </c>
      <c r="C274" s="3" t="s">
        <v>25</v>
      </c>
      <c r="D274" s="3" t="s">
        <v>26</v>
      </c>
      <c r="E274" s="3" t="s">
        <v>33</v>
      </c>
      <c r="F274" s="3" t="s">
        <v>30</v>
      </c>
      <c r="AA274" s="29"/>
      <c r="AB274" s="29"/>
      <c r="AC274" s="3"/>
      <c r="AD274" s="3"/>
    </row>
    <row r="275" spans="1:30" x14ac:dyDescent="0.3">
      <c r="A275" s="35">
        <v>69</v>
      </c>
      <c r="B275" s="35" t="s">
        <v>29</v>
      </c>
      <c r="C275" s="35" t="s">
        <v>32</v>
      </c>
      <c r="D275" s="35" t="s">
        <v>34</v>
      </c>
      <c r="E275" s="35" t="s">
        <v>33</v>
      </c>
      <c r="F275" s="35" t="s">
        <v>31</v>
      </c>
      <c r="G275" s="41">
        <v>40</v>
      </c>
      <c r="H275" s="41">
        <v>28</v>
      </c>
      <c r="I275" s="40">
        <f>H275/((L275-W275)+J275+(0.44*R275))</f>
        <v>0.86633663366336633</v>
      </c>
      <c r="J275" s="41">
        <v>6</v>
      </c>
      <c r="K275" s="37">
        <f>J275/G275</f>
        <v>0.15</v>
      </c>
      <c r="L275" s="41">
        <f>M275+N275</f>
        <v>33</v>
      </c>
      <c r="M275" s="41">
        <v>11</v>
      </c>
      <c r="N275" s="41">
        <v>22</v>
      </c>
      <c r="O275" s="41">
        <v>9</v>
      </c>
      <c r="P275" s="41">
        <f>P276+P277+P278</f>
        <v>9</v>
      </c>
      <c r="Q275" s="36">
        <f>P275/(L276+L277+L278)*100</f>
        <v>56.25</v>
      </c>
      <c r="R275" s="41">
        <v>3</v>
      </c>
      <c r="S275" s="41">
        <v>2</v>
      </c>
      <c r="T275" s="37">
        <f>M275/(M275+N275)</f>
        <v>0.33333333333333331</v>
      </c>
      <c r="U275" s="37">
        <f>((0.5*V275)+M275)/L275</f>
        <v>0.39393939393939392</v>
      </c>
      <c r="V275" s="41">
        <v>4</v>
      </c>
      <c r="W275" s="41">
        <v>8</v>
      </c>
      <c r="X275" s="41">
        <v>1</v>
      </c>
      <c r="Y275" s="41">
        <v>4</v>
      </c>
      <c r="Z275" s="41">
        <f>H275-'Season Summary_DEF'!H274</f>
        <v>28</v>
      </c>
      <c r="AA275" s="40">
        <f>(H275+W275+Y275+(2*(O275))+(0.5*V275))/((R275-S275)+(2*(N275+X275+J275)))</f>
        <v>1.0169491525423728</v>
      </c>
      <c r="AB275" s="40">
        <f>AA275-$AA$1073</f>
        <v>-0.2299577071826524</v>
      </c>
      <c r="AC275" s="40">
        <f>AA275+'Season Summary_DEF'!AB275</f>
        <v>2.0938722294654495</v>
      </c>
      <c r="AD275" s="40">
        <f>AC275-$AC$1073</f>
        <v>-0.48630980307532035</v>
      </c>
    </row>
    <row r="276" spans="1:30" outlineLevel="1" x14ac:dyDescent="0.3">
      <c r="A276" s="3" t="s">
        <v>66</v>
      </c>
      <c r="B276" s="3" t="s">
        <v>29</v>
      </c>
      <c r="C276" s="3" t="s">
        <v>32</v>
      </c>
      <c r="D276" s="3" t="s">
        <v>34</v>
      </c>
      <c r="E276" s="3" t="s">
        <v>33</v>
      </c>
      <c r="F276" s="3" t="s">
        <v>31</v>
      </c>
      <c r="G276" s="3">
        <v>13</v>
      </c>
      <c r="H276" s="3">
        <v>8</v>
      </c>
      <c r="I276" s="29">
        <f>H276/((L276-W276)+J276+(0.44*R276))</f>
        <v>0.76628352490421459</v>
      </c>
      <c r="J276" s="3">
        <v>3</v>
      </c>
      <c r="K276" s="32">
        <f>J276/G276</f>
        <v>0.23076923076923078</v>
      </c>
      <c r="L276" s="3">
        <f>M276+N276</f>
        <v>10</v>
      </c>
      <c r="M276" s="3">
        <v>3</v>
      </c>
      <c r="N276" s="3">
        <v>7</v>
      </c>
      <c r="O276" s="3">
        <v>3</v>
      </c>
      <c r="P276" s="3">
        <v>7</v>
      </c>
      <c r="Q276" s="4">
        <f>P276/L276*100</f>
        <v>70</v>
      </c>
      <c r="R276" s="3">
        <v>1</v>
      </c>
      <c r="S276" s="3">
        <v>1</v>
      </c>
      <c r="T276" s="32">
        <f>M276/(M276+N276)</f>
        <v>0.3</v>
      </c>
      <c r="U276" s="32">
        <f>((0.5*V276)+M276)/L276</f>
        <v>0.35</v>
      </c>
      <c r="V276" s="3">
        <v>1</v>
      </c>
      <c r="W276" s="3">
        <v>3</v>
      </c>
      <c r="X276" s="3">
        <v>0</v>
      </c>
      <c r="Y276" s="3">
        <v>1</v>
      </c>
      <c r="Z276"/>
      <c r="AA276" s="29"/>
      <c r="AB276" s="29"/>
      <c r="AC276" s="3"/>
      <c r="AD276" s="3"/>
    </row>
    <row r="277" spans="1:30" outlineLevel="1" x14ac:dyDescent="0.3">
      <c r="A277" s="3" t="s">
        <v>67</v>
      </c>
      <c r="B277" s="3" t="s">
        <v>29</v>
      </c>
      <c r="C277" s="3" t="s">
        <v>32</v>
      </c>
      <c r="D277" s="3" t="s">
        <v>34</v>
      </c>
      <c r="E277" s="3" t="s">
        <v>33</v>
      </c>
      <c r="F277" s="3" t="s">
        <v>31</v>
      </c>
      <c r="G277" s="3">
        <v>4</v>
      </c>
      <c r="H277" s="3">
        <v>7</v>
      </c>
      <c r="I277" s="29">
        <f>H277/((L277-W277)+J277+(0.44*R277))</f>
        <v>1.75</v>
      </c>
      <c r="J277" s="3">
        <v>0</v>
      </c>
      <c r="K277" s="32">
        <f>J277/G277</f>
        <v>0</v>
      </c>
      <c r="L277" s="3">
        <f>M277+N277</f>
        <v>4</v>
      </c>
      <c r="M277" s="3">
        <v>3</v>
      </c>
      <c r="N277" s="3">
        <v>1</v>
      </c>
      <c r="O277" s="3">
        <v>3</v>
      </c>
      <c r="P277" s="3">
        <v>2</v>
      </c>
      <c r="Q277" s="4">
        <f>P277/L277*100</f>
        <v>50</v>
      </c>
      <c r="R277" s="3">
        <v>0</v>
      </c>
      <c r="S277" s="3">
        <v>0</v>
      </c>
      <c r="T277" s="32">
        <f>M277/(M277+N277)</f>
        <v>0.75</v>
      </c>
      <c r="U277" s="32">
        <f>((0.5*V277)+M277)/L277</f>
        <v>0.875</v>
      </c>
      <c r="V277" s="3">
        <v>1</v>
      </c>
      <c r="W277" s="3">
        <v>0</v>
      </c>
      <c r="X277" s="3">
        <v>0</v>
      </c>
      <c r="Y277" s="3">
        <v>1</v>
      </c>
      <c r="AA277" s="29"/>
      <c r="AB277" s="29"/>
      <c r="AC277" s="3"/>
      <c r="AD277" s="3"/>
    </row>
    <row r="278" spans="1:30" outlineLevel="1" x14ac:dyDescent="0.3">
      <c r="A278" s="3" t="s">
        <v>68</v>
      </c>
      <c r="B278" s="3" t="s">
        <v>29</v>
      </c>
      <c r="C278" s="3" t="s">
        <v>32</v>
      </c>
      <c r="D278" s="3" t="s">
        <v>34</v>
      </c>
      <c r="E278" s="3" t="s">
        <v>33</v>
      </c>
      <c r="F278" s="3" t="s">
        <v>31</v>
      </c>
      <c r="G278" s="3">
        <v>3</v>
      </c>
      <c r="H278" s="3">
        <v>1</v>
      </c>
      <c r="I278" s="29">
        <f>H278/((L278-W278)+J278+(0.44*R278))</f>
        <v>1.1363636363636365</v>
      </c>
      <c r="J278" s="3">
        <v>0</v>
      </c>
      <c r="K278" s="32">
        <f>J278/G278</f>
        <v>0</v>
      </c>
      <c r="L278" s="3">
        <f>M278+N278</f>
        <v>2</v>
      </c>
      <c r="M278" s="3">
        <v>0</v>
      </c>
      <c r="N278" s="3">
        <v>2</v>
      </c>
      <c r="O278" s="3">
        <v>0</v>
      </c>
      <c r="P278" s="3">
        <v>0</v>
      </c>
      <c r="Q278" s="4">
        <f>P278/L278*100</f>
        <v>0</v>
      </c>
      <c r="R278" s="3">
        <v>2</v>
      </c>
      <c r="S278" s="3">
        <v>1</v>
      </c>
      <c r="T278" s="32">
        <f>M278/(M278+N278)</f>
        <v>0</v>
      </c>
      <c r="U278" s="32">
        <f>((0.5*V278)+M278)/L278</f>
        <v>0</v>
      </c>
      <c r="V278" s="3">
        <v>0</v>
      </c>
      <c r="W278" s="3">
        <v>2</v>
      </c>
      <c r="X278" s="3">
        <v>0</v>
      </c>
      <c r="Y278" s="3">
        <v>1</v>
      </c>
      <c r="AA278" s="29"/>
      <c r="AB278" s="29"/>
      <c r="AC278" s="3"/>
      <c r="AD278" s="3"/>
    </row>
    <row r="279" spans="1:30" x14ac:dyDescent="0.3">
      <c r="A279" s="35">
        <v>70</v>
      </c>
      <c r="B279" s="35" t="s">
        <v>29</v>
      </c>
      <c r="C279" s="35" t="s">
        <v>34</v>
      </c>
      <c r="D279" s="35" t="s">
        <v>31</v>
      </c>
      <c r="E279" s="35" t="s">
        <v>27</v>
      </c>
      <c r="F279" s="35" t="s">
        <v>28</v>
      </c>
      <c r="G279" s="41">
        <v>5</v>
      </c>
      <c r="H279" s="41">
        <v>8</v>
      </c>
      <c r="I279" s="40">
        <f>H279/((L279-W279)+J279+(0.44*R279))</f>
        <v>2</v>
      </c>
      <c r="J279" s="41">
        <v>0</v>
      </c>
      <c r="K279" s="37">
        <f>J279/G279</f>
        <v>0</v>
      </c>
      <c r="L279" s="41">
        <f>M279+N279</f>
        <v>5</v>
      </c>
      <c r="M279" s="41">
        <v>4</v>
      </c>
      <c r="N279" s="41">
        <v>1</v>
      </c>
      <c r="O279" s="41">
        <v>2</v>
      </c>
      <c r="P279" s="41">
        <f>P280+P281+P282</f>
        <v>0</v>
      </c>
      <c r="Q279" s="36" t="e">
        <f>P279/(L280+L281+L282)*100</f>
        <v>#DIV/0!</v>
      </c>
      <c r="R279" s="41">
        <v>0</v>
      </c>
      <c r="S279" s="41">
        <v>0</v>
      </c>
      <c r="T279" s="37">
        <f>M279/(M279+N279)</f>
        <v>0.8</v>
      </c>
      <c r="U279" s="37">
        <f>((0.5*V279)+M279)/L279</f>
        <v>0.8</v>
      </c>
      <c r="V279" s="41">
        <v>0</v>
      </c>
      <c r="W279" s="41">
        <v>1</v>
      </c>
      <c r="X279" s="41">
        <v>0</v>
      </c>
      <c r="Y279" s="41">
        <v>0</v>
      </c>
      <c r="Z279" s="41">
        <f>H279-'Season Summary_DEF'!H278</f>
        <v>7</v>
      </c>
      <c r="AA279" s="40">
        <f>(H279+W279+Y279+(2*(O279))+(0.5*V279))/((R279-S279)+(2*(N279+X279+J279)))</f>
        <v>6.5</v>
      </c>
      <c r="AB279" s="40">
        <f>AA279-$AA$1073</f>
        <v>5.2530931402749745</v>
      </c>
      <c r="AC279" s="40">
        <f>AA279+'Season Summary_DEF'!AB279</f>
        <v>7.5714285714285712</v>
      </c>
      <c r="AD279" s="40">
        <f>AC279-$AC$1073</f>
        <v>4.9912465388878013</v>
      </c>
    </row>
    <row r="280" spans="1:30" outlineLevel="1" x14ac:dyDescent="0.3">
      <c r="A280" s="3" t="s">
        <v>66</v>
      </c>
      <c r="B280" s="3" t="s">
        <v>29</v>
      </c>
      <c r="C280" s="3" t="s">
        <v>34</v>
      </c>
      <c r="D280" s="3" t="s">
        <v>31</v>
      </c>
      <c r="E280" s="3" t="s">
        <v>27</v>
      </c>
      <c r="F280" s="3" t="s">
        <v>28</v>
      </c>
      <c r="Z280"/>
      <c r="AA280" s="29"/>
      <c r="AB280" s="29"/>
      <c r="AC280" s="3"/>
      <c r="AD280" s="3"/>
    </row>
    <row r="281" spans="1:30" outlineLevel="1" x14ac:dyDescent="0.3">
      <c r="A281" s="3" t="s">
        <v>67</v>
      </c>
      <c r="B281" s="3" t="s">
        <v>29</v>
      </c>
      <c r="C281" s="3" t="s">
        <v>34</v>
      </c>
      <c r="D281" s="3" t="s">
        <v>31</v>
      </c>
      <c r="E281" s="3" t="s">
        <v>27</v>
      </c>
      <c r="F281" s="3" t="s">
        <v>28</v>
      </c>
      <c r="AA281" s="29"/>
      <c r="AB281" s="29"/>
      <c r="AC281" s="3"/>
      <c r="AD281" s="3"/>
    </row>
    <row r="282" spans="1:30" outlineLevel="1" x14ac:dyDescent="0.3">
      <c r="A282" s="3" t="s">
        <v>68</v>
      </c>
      <c r="B282" s="3" t="s">
        <v>29</v>
      </c>
      <c r="C282" s="3" t="s">
        <v>34</v>
      </c>
      <c r="D282" s="3" t="s">
        <v>31</v>
      </c>
      <c r="E282" s="3" t="s">
        <v>27</v>
      </c>
      <c r="F282" s="3" t="s">
        <v>28</v>
      </c>
      <c r="AA282" s="29"/>
      <c r="AB282" s="29"/>
      <c r="AC282" s="3"/>
      <c r="AD282" s="3"/>
    </row>
    <row r="283" spans="1:30" x14ac:dyDescent="0.3">
      <c r="A283" s="35">
        <v>71</v>
      </c>
      <c r="B283" s="35" t="s">
        <v>29</v>
      </c>
      <c r="C283" s="35" t="s">
        <v>25</v>
      </c>
      <c r="D283" s="35" t="s">
        <v>31</v>
      </c>
      <c r="E283" s="35" t="s">
        <v>30</v>
      </c>
      <c r="F283" s="35" t="s">
        <v>28</v>
      </c>
      <c r="G283" s="41">
        <v>6</v>
      </c>
      <c r="H283" s="41">
        <v>4</v>
      </c>
      <c r="I283" s="40">
        <f>H283/((L283-W283)+J283+(0.44*R283))</f>
        <v>1</v>
      </c>
      <c r="J283" s="41">
        <v>0</v>
      </c>
      <c r="K283" s="37">
        <f>J283/G283</f>
        <v>0</v>
      </c>
      <c r="L283" s="41">
        <f>M283+N283</f>
        <v>6</v>
      </c>
      <c r="M283" s="41">
        <v>2</v>
      </c>
      <c r="N283" s="41">
        <v>4</v>
      </c>
      <c r="O283" s="41">
        <v>1</v>
      </c>
      <c r="P283" s="41">
        <f>P284+P285+P286</f>
        <v>0</v>
      </c>
      <c r="Q283" s="36" t="e">
        <f>P283/(L284+L285+L286)*100</f>
        <v>#DIV/0!</v>
      </c>
      <c r="R283" s="41">
        <v>0</v>
      </c>
      <c r="S283" s="41">
        <v>0</v>
      </c>
      <c r="T283" s="37">
        <f>M283/(M283+N283)</f>
        <v>0.33333333333333331</v>
      </c>
      <c r="U283" s="37">
        <f>((0.5*V283)+M283)/L283</f>
        <v>0.33333333333333331</v>
      </c>
      <c r="V283" s="41">
        <v>0</v>
      </c>
      <c r="W283" s="41">
        <v>2</v>
      </c>
      <c r="X283" s="41">
        <v>0</v>
      </c>
      <c r="Y283" s="41">
        <v>0</v>
      </c>
      <c r="Z283" s="41">
        <f>H283-'Season Summary_DEF'!H282</f>
        <v>4</v>
      </c>
      <c r="AA283" s="40">
        <f>(H283+W283+Y283+(2*(O283))+(0.5*V283))/((R283-S283)+(2*(N283+X283+J283)))</f>
        <v>1</v>
      </c>
      <c r="AB283" s="40">
        <f>AA283-$AA$1073</f>
        <v>-0.24690685972502524</v>
      </c>
      <c r="AC283" s="40">
        <f>AA283+'Season Summary_DEF'!AB283</f>
        <v>1.8571428571428572</v>
      </c>
      <c r="AD283" s="40">
        <f>AC283-$AC$1073</f>
        <v>-0.72303917539791263</v>
      </c>
    </row>
    <row r="284" spans="1:30" outlineLevel="1" x14ac:dyDescent="0.3">
      <c r="A284" s="3" t="s">
        <v>66</v>
      </c>
      <c r="B284" s="3" t="s">
        <v>29</v>
      </c>
      <c r="C284" s="3" t="s">
        <v>25</v>
      </c>
      <c r="D284" s="3" t="s">
        <v>31</v>
      </c>
      <c r="E284" s="3" t="s">
        <v>30</v>
      </c>
      <c r="F284" s="3" t="s">
        <v>28</v>
      </c>
      <c r="Z284"/>
      <c r="AA284" s="29"/>
      <c r="AB284" s="29"/>
      <c r="AC284" s="3"/>
      <c r="AD284" s="3"/>
    </row>
    <row r="285" spans="1:30" outlineLevel="1" x14ac:dyDescent="0.3">
      <c r="A285" s="3" t="s">
        <v>67</v>
      </c>
      <c r="B285" s="3" t="s">
        <v>29</v>
      </c>
      <c r="C285" s="3" t="s">
        <v>25</v>
      </c>
      <c r="D285" s="3" t="s">
        <v>31</v>
      </c>
      <c r="E285" s="3" t="s">
        <v>30</v>
      </c>
      <c r="F285" s="3" t="s">
        <v>28</v>
      </c>
      <c r="AA285" s="29"/>
      <c r="AB285" s="29"/>
      <c r="AC285" s="3"/>
      <c r="AD285" s="3"/>
    </row>
    <row r="286" spans="1:30" outlineLevel="1" x14ac:dyDescent="0.3">
      <c r="A286" s="3" t="s">
        <v>68</v>
      </c>
      <c r="B286" s="3" t="s">
        <v>29</v>
      </c>
      <c r="C286" s="3" t="s">
        <v>25</v>
      </c>
      <c r="D286" s="3" t="s">
        <v>31</v>
      </c>
      <c r="E286" s="3" t="s">
        <v>30</v>
      </c>
      <c r="F286" s="3" t="s">
        <v>28</v>
      </c>
      <c r="AA286" s="29"/>
      <c r="AB286" s="29"/>
      <c r="AC286" s="3"/>
      <c r="AD286" s="3"/>
    </row>
    <row r="287" spans="1:30" x14ac:dyDescent="0.3">
      <c r="A287" s="35">
        <v>72</v>
      </c>
      <c r="B287" s="35" t="s">
        <v>24</v>
      </c>
      <c r="C287" s="35" t="s">
        <v>25</v>
      </c>
      <c r="D287" s="35" t="s">
        <v>26</v>
      </c>
      <c r="E287" s="35" t="s">
        <v>33</v>
      </c>
      <c r="F287" s="35" t="s">
        <v>34</v>
      </c>
      <c r="G287" s="41">
        <v>8</v>
      </c>
      <c r="H287" s="41">
        <v>6</v>
      </c>
      <c r="I287" s="40">
        <f>H287/((L287-W287)+J287+(0.44*R287))</f>
        <v>0.87209302325581395</v>
      </c>
      <c r="J287" s="41">
        <v>3</v>
      </c>
      <c r="K287" s="37">
        <f>J287/G287</f>
        <v>0.375</v>
      </c>
      <c r="L287" s="41">
        <f>M287+N287</f>
        <v>4</v>
      </c>
      <c r="M287" s="41">
        <v>2</v>
      </c>
      <c r="N287" s="41">
        <v>2</v>
      </c>
      <c r="O287" s="41">
        <v>2</v>
      </c>
      <c r="P287" s="41">
        <f>P288+P289+P290</f>
        <v>3</v>
      </c>
      <c r="Q287" s="36">
        <f>P287/(L288+L289+L290)*100</f>
        <v>100</v>
      </c>
      <c r="R287" s="41">
        <v>2</v>
      </c>
      <c r="S287" s="41">
        <v>1</v>
      </c>
      <c r="T287" s="37">
        <f>M287/(M287+N287)</f>
        <v>0.5</v>
      </c>
      <c r="U287" s="37">
        <f>((0.5*V287)+M287)/L287</f>
        <v>0.625</v>
      </c>
      <c r="V287" s="41">
        <v>1</v>
      </c>
      <c r="W287" s="41">
        <v>1</v>
      </c>
      <c r="X287" s="41">
        <v>1</v>
      </c>
      <c r="Y287" s="41">
        <v>2</v>
      </c>
      <c r="Z287" s="41">
        <f>H287-'Season Summary_DEF'!H286</f>
        <v>6</v>
      </c>
      <c r="AA287" s="40">
        <f>(H287+W287+Y287+(2*(O287))+(0.5*V287))/((R287-S287)+(2*(N287+X287+J287)))</f>
        <v>1.0384615384615385</v>
      </c>
      <c r="AB287" s="40">
        <f>AA287-$AA$1073</f>
        <v>-0.20844532126348669</v>
      </c>
      <c r="AC287" s="40">
        <f>AA287+'Season Summary_DEF'!AB287</f>
        <v>2.3111888111888113</v>
      </c>
      <c r="AD287" s="40">
        <f>AC287-$AC$1073</f>
        <v>-0.26899322135195858</v>
      </c>
    </row>
    <row r="288" spans="1:30" outlineLevel="1" x14ac:dyDescent="0.3">
      <c r="A288" s="3" t="s">
        <v>66</v>
      </c>
      <c r="B288" s="3" t="s">
        <v>24</v>
      </c>
      <c r="C288" s="3" t="s">
        <v>25</v>
      </c>
      <c r="D288" s="3" t="s">
        <v>26</v>
      </c>
      <c r="E288" s="3" t="s">
        <v>33</v>
      </c>
      <c r="F288" s="3" t="s">
        <v>34</v>
      </c>
      <c r="G288" s="3">
        <v>0</v>
      </c>
      <c r="H288" s="3">
        <v>0</v>
      </c>
      <c r="J288" s="3">
        <v>0</v>
      </c>
      <c r="K288" s="32" t="e">
        <f>J288/G288</f>
        <v>#DIV/0!</v>
      </c>
      <c r="L288" s="3">
        <f>M288+N288</f>
        <v>0</v>
      </c>
      <c r="M288" s="3">
        <v>0</v>
      </c>
      <c r="N288" s="3">
        <v>0</v>
      </c>
      <c r="O288" s="3">
        <v>0</v>
      </c>
      <c r="P288" s="3">
        <v>0</v>
      </c>
      <c r="Q288" s="4" t="e">
        <f>P288/L288*100</f>
        <v>#DIV/0!</v>
      </c>
      <c r="R288" s="3">
        <v>0</v>
      </c>
      <c r="S288" s="3">
        <v>0</v>
      </c>
      <c r="T288" s="32" t="e">
        <f>M288/(M288+N288)</f>
        <v>#DIV/0!</v>
      </c>
      <c r="U288" s="32" t="e">
        <f>((0.5*V288)+M288)/L288</f>
        <v>#DIV/0!</v>
      </c>
      <c r="V288" s="3">
        <v>0</v>
      </c>
      <c r="W288" s="3">
        <v>0</v>
      </c>
      <c r="X288" s="3">
        <v>0</v>
      </c>
      <c r="Y288" s="3">
        <v>0</v>
      </c>
      <c r="Z288"/>
      <c r="AA288" s="29"/>
      <c r="AB288" s="29"/>
      <c r="AC288" s="3"/>
      <c r="AD288" s="3"/>
    </row>
    <row r="289" spans="1:30" outlineLevel="1" x14ac:dyDescent="0.3">
      <c r="A289" s="3" t="s">
        <v>67</v>
      </c>
      <c r="B289" s="3" t="s">
        <v>24</v>
      </c>
      <c r="C289" s="3" t="s">
        <v>25</v>
      </c>
      <c r="D289" s="3" t="s">
        <v>26</v>
      </c>
      <c r="E289" s="3" t="s">
        <v>33</v>
      </c>
      <c r="F289" s="3" t="s">
        <v>34</v>
      </c>
      <c r="G289" s="3">
        <v>4</v>
      </c>
      <c r="H289" s="3">
        <v>3</v>
      </c>
      <c r="I289" s="29">
        <f>H289/((L289-W289)+J289+(0.44*R289))</f>
        <v>1</v>
      </c>
      <c r="J289" s="3">
        <v>1</v>
      </c>
      <c r="K289" s="32">
        <f>J289/G289</f>
        <v>0.25</v>
      </c>
      <c r="L289" s="3">
        <f>M289+N289</f>
        <v>3</v>
      </c>
      <c r="M289" s="3">
        <v>1</v>
      </c>
      <c r="N289" s="3">
        <v>2</v>
      </c>
      <c r="O289" s="3">
        <v>1</v>
      </c>
      <c r="P289" s="3">
        <v>3</v>
      </c>
      <c r="Q289" s="4">
        <f>P289/L289*100</f>
        <v>100</v>
      </c>
      <c r="R289" s="3">
        <v>0</v>
      </c>
      <c r="S289" s="3">
        <v>0</v>
      </c>
      <c r="T289" s="32">
        <f>M289/(M289+N289)</f>
        <v>0.33333333333333331</v>
      </c>
      <c r="U289" s="32">
        <f>((0.5*V289)+M289)/L289</f>
        <v>0.5</v>
      </c>
      <c r="V289" s="3">
        <v>1</v>
      </c>
      <c r="W289" s="3">
        <v>1</v>
      </c>
      <c r="X289" s="3">
        <v>0</v>
      </c>
      <c r="Y289" s="3">
        <v>1</v>
      </c>
      <c r="AA289" s="29"/>
      <c r="AB289" s="29"/>
      <c r="AC289" s="3"/>
      <c r="AD289" s="3"/>
    </row>
    <row r="290" spans="1:30" outlineLevel="1" x14ac:dyDescent="0.3">
      <c r="A290" s="3" t="s">
        <v>68</v>
      </c>
      <c r="B290" s="3" t="s">
        <v>24</v>
      </c>
      <c r="C290" s="3" t="s">
        <v>25</v>
      </c>
      <c r="D290" s="3" t="s">
        <v>26</v>
      </c>
      <c r="E290" s="3" t="s">
        <v>33</v>
      </c>
      <c r="F290" s="3" t="s">
        <v>34</v>
      </c>
      <c r="G290" s="3">
        <v>0</v>
      </c>
      <c r="H290" s="3">
        <v>0</v>
      </c>
      <c r="J290" s="3">
        <v>0</v>
      </c>
      <c r="K290" s="32" t="e">
        <f>J290/G290</f>
        <v>#DIV/0!</v>
      </c>
      <c r="L290" s="3">
        <f>M290+N290</f>
        <v>0</v>
      </c>
      <c r="M290" s="3">
        <v>0</v>
      </c>
      <c r="N290" s="3">
        <v>0</v>
      </c>
      <c r="O290" s="3">
        <v>0</v>
      </c>
      <c r="P290" s="3">
        <v>0</v>
      </c>
      <c r="Q290" s="4" t="e">
        <f>P290/L290*100</f>
        <v>#DIV/0!</v>
      </c>
      <c r="R290" s="3">
        <v>0</v>
      </c>
      <c r="S290" s="3">
        <v>0</v>
      </c>
      <c r="T290" s="32" t="e">
        <f>M290/(M290+N290)</f>
        <v>#DIV/0!</v>
      </c>
      <c r="U290" s="32" t="e">
        <f>((0.5*V290)+M290)/L290</f>
        <v>#DIV/0!</v>
      </c>
      <c r="V290" s="3">
        <v>0</v>
      </c>
      <c r="W290" s="3">
        <v>0</v>
      </c>
      <c r="X290" s="3">
        <v>0</v>
      </c>
      <c r="Y290" s="3">
        <v>0</v>
      </c>
      <c r="AA290" s="29"/>
      <c r="AB290" s="29"/>
      <c r="AC290" s="3"/>
      <c r="AD290" s="3"/>
    </row>
    <row r="291" spans="1:30" x14ac:dyDescent="0.3">
      <c r="A291" s="35">
        <v>73</v>
      </c>
      <c r="B291" s="35" t="s">
        <v>24</v>
      </c>
      <c r="C291" s="35" t="s">
        <v>25</v>
      </c>
      <c r="D291" s="35" t="s">
        <v>26</v>
      </c>
      <c r="E291" s="35" t="s">
        <v>27</v>
      </c>
      <c r="F291" s="35" t="s">
        <v>31</v>
      </c>
      <c r="G291" s="41">
        <v>6</v>
      </c>
      <c r="H291" s="41">
        <v>7</v>
      </c>
      <c r="I291" s="40">
        <f>H291/((L291-W291)+J291+(0.44*R291))</f>
        <v>1.75</v>
      </c>
      <c r="J291" s="41">
        <v>0</v>
      </c>
      <c r="K291" s="37">
        <f>J291/G291</f>
        <v>0</v>
      </c>
      <c r="L291" s="41">
        <f>M291+N291</f>
        <v>6</v>
      </c>
      <c r="M291" s="41">
        <v>3</v>
      </c>
      <c r="N291" s="41">
        <v>3</v>
      </c>
      <c r="O291" s="41">
        <v>1</v>
      </c>
      <c r="P291" s="41">
        <f>P292+P293+P294</f>
        <v>0</v>
      </c>
      <c r="Q291" s="36" t="e">
        <f>P291/(L292+L293+L294)*100</f>
        <v>#DIV/0!</v>
      </c>
      <c r="R291" s="41">
        <v>0</v>
      </c>
      <c r="S291" s="41">
        <v>0</v>
      </c>
      <c r="T291" s="37">
        <f>M291/(M291+N291)</f>
        <v>0.5</v>
      </c>
      <c r="U291" s="37">
        <f>((0.5*V291)+M291)/L291</f>
        <v>0.58333333333333337</v>
      </c>
      <c r="V291" s="41">
        <v>1</v>
      </c>
      <c r="W291" s="41">
        <v>2</v>
      </c>
      <c r="X291" s="41">
        <v>0</v>
      </c>
      <c r="Y291" s="41">
        <v>0</v>
      </c>
      <c r="Z291" s="41">
        <f>H291-'Season Summary_DEF'!H290</f>
        <v>7</v>
      </c>
      <c r="AA291" s="40">
        <f>(H291+W291+Y291+(2*(O291))+(0.5*V291))/((R291-S291)+(2*(N291+X291+J291)))</f>
        <v>1.9166666666666667</v>
      </c>
      <c r="AB291" s="40">
        <f>AA291-$AA$1073</f>
        <v>0.6697598069416415</v>
      </c>
      <c r="AC291" s="40">
        <f>AA291+'Season Summary_DEF'!AB291</f>
        <v>2.4621212121212119</v>
      </c>
      <c r="AD291" s="40">
        <f>AC291-$AC$1073</f>
        <v>-0.1180608204195579</v>
      </c>
    </row>
    <row r="292" spans="1:30" outlineLevel="1" x14ac:dyDescent="0.3">
      <c r="A292" s="3" t="s">
        <v>66</v>
      </c>
      <c r="B292" s="3" t="s">
        <v>24</v>
      </c>
      <c r="C292" s="3" t="s">
        <v>25</v>
      </c>
      <c r="D292" s="3" t="s">
        <v>26</v>
      </c>
      <c r="E292" s="3" t="s">
        <v>27</v>
      </c>
      <c r="F292" s="3" t="s">
        <v>31</v>
      </c>
      <c r="Z292"/>
      <c r="AA292" s="29"/>
      <c r="AB292" s="29"/>
      <c r="AC292" s="3"/>
      <c r="AD292" s="3"/>
    </row>
    <row r="293" spans="1:30" outlineLevel="1" x14ac:dyDescent="0.3">
      <c r="A293" s="3" t="s">
        <v>67</v>
      </c>
      <c r="B293" s="3" t="s">
        <v>24</v>
      </c>
      <c r="C293" s="3" t="s">
        <v>25</v>
      </c>
      <c r="D293" s="3" t="s">
        <v>26</v>
      </c>
      <c r="E293" s="3" t="s">
        <v>27</v>
      </c>
      <c r="F293" s="3" t="s">
        <v>31</v>
      </c>
      <c r="AA293" s="29"/>
      <c r="AB293" s="29"/>
      <c r="AC293" s="3"/>
      <c r="AD293" s="3"/>
    </row>
    <row r="294" spans="1:30" outlineLevel="1" x14ac:dyDescent="0.3">
      <c r="A294" s="3" t="s">
        <v>68</v>
      </c>
      <c r="B294" s="3" t="s">
        <v>24</v>
      </c>
      <c r="C294" s="3" t="s">
        <v>25</v>
      </c>
      <c r="D294" s="3" t="s">
        <v>26</v>
      </c>
      <c r="E294" s="3" t="s">
        <v>27</v>
      </c>
      <c r="F294" s="3" t="s">
        <v>31</v>
      </c>
      <c r="AA294" s="29"/>
      <c r="AB294" s="29"/>
      <c r="AC294" s="3"/>
      <c r="AD294" s="3"/>
    </row>
    <row r="295" spans="1:30" x14ac:dyDescent="0.3">
      <c r="A295" s="35">
        <v>74</v>
      </c>
      <c r="B295" s="35" t="s">
        <v>24</v>
      </c>
      <c r="C295" s="35" t="s">
        <v>32</v>
      </c>
      <c r="D295" s="35" t="s">
        <v>26</v>
      </c>
      <c r="E295" s="35" t="s">
        <v>27</v>
      </c>
      <c r="F295" s="35" t="s">
        <v>28</v>
      </c>
      <c r="G295" s="41">
        <f>3+SUM(G296:G298)</f>
        <v>11</v>
      </c>
      <c r="H295" s="41">
        <f>SUM(H296:H298)</f>
        <v>4</v>
      </c>
      <c r="I295" s="40">
        <f>H295/((L295-W295)+J295+(0.44*R295))</f>
        <v>0.44444444444444442</v>
      </c>
      <c r="J295" s="41">
        <f>1+SUM(J296:J298)</f>
        <v>3</v>
      </c>
      <c r="K295" s="37">
        <f>J295/G295</f>
        <v>0.27272727272727271</v>
      </c>
      <c r="L295" s="41">
        <f>M295+N295</f>
        <v>9</v>
      </c>
      <c r="M295" s="41">
        <f>SUM(M296:M298)</f>
        <v>2</v>
      </c>
      <c r="N295" s="41">
        <f>3+SUM(N296:N298)</f>
        <v>7</v>
      </c>
      <c r="O295" s="41">
        <f>SUM(O296:O298)</f>
        <v>1</v>
      </c>
      <c r="P295" s="41">
        <f>SUM(P296:P298)</f>
        <v>4</v>
      </c>
      <c r="Q295" s="36">
        <f>P295/(L296+L297+L298)*100</f>
        <v>66.666666666666657</v>
      </c>
      <c r="R295" s="41">
        <f>SUM(R296:R298)</f>
        <v>0</v>
      </c>
      <c r="S295" s="41">
        <f>SUM(S296:S298)</f>
        <v>0</v>
      </c>
      <c r="T295" s="37">
        <f>M295/(M295+N295)</f>
        <v>0.22222222222222221</v>
      </c>
      <c r="U295" s="37">
        <f>((0.5*V295)+M295)/L295</f>
        <v>0.22222222222222221</v>
      </c>
      <c r="V295" s="41">
        <f>SUM(V296:V298)</f>
        <v>0</v>
      </c>
      <c r="W295" s="41">
        <f>2+SUM(W296:W298)</f>
        <v>3</v>
      </c>
      <c r="X295" s="41">
        <v>1</v>
      </c>
      <c r="Y295" s="41">
        <f>1+SUM(Y296:Y298)</f>
        <v>2</v>
      </c>
      <c r="Z295" s="41">
        <f>H295-'Season Summary_DEF'!H294</f>
        <v>4</v>
      </c>
      <c r="AA295" s="40">
        <f>(H295+W295+Y295+(2*(O295))+(0.5*V295))/((R295-S295)+(2*(N295+X295+J295)))</f>
        <v>0.5</v>
      </c>
      <c r="AB295" s="40">
        <f>AA295-$AA$1073</f>
        <v>-0.74690685972502524</v>
      </c>
      <c r="AC295" s="40">
        <f>AA295+'Season Summary_DEF'!AB295</f>
        <v>1.4166666666666665</v>
      </c>
      <c r="AD295" s="40">
        <f>AC295-$AC$1073</f>
        <v>-1.1635153658741033</v>
      </c>
    </row>
    <row r="296" spans="1:30" outlineLevel="1" x14ac:dyDescent="0.3">
      <c r="A296" s="3" t="s">
        <v>66</v>
      </c>
      <c r="B296" s="3" t="s">
        <v>24</v>
      </c>
      <c r="C296" s="3" t="s">
        <v>32</v>
      </c>
      <c r="D296" s="3" t="s">
        <v>26</v>
      </c>
      <c r="E296" s="3" t="s">
        <v>27</v>
      </c>
      <c r="F296" s="3" t="s">
        <v>28</v>
      </c>
      <c r="G296" s="3">
        <v>7</v>
      </c>
      <c r="H296" s="3">
        <v>4</v>
      </c>
      <c r="I296" s="29">
        <f>H296/((L296-W296)+J296+(0.44*R296))</f>
        <v>0.66666666666666663</v>
      </c>
      <c r="J296" s="3">
        <v>1</v>
      </c>
      <c r="K296" s="32">
        <f>J296/G296</f>
        <v>0.14285714285714285</v>
      </c>
      <c r="L296" s="3">
        <f>M296+N296</f>
        <v>6</v>
      </c>
      <c r="M296" s="3">
        <v>2</v>
      </c>
      <c r="N296" s="3">
        <v>4</v>
      </c>
      <c r="O296" s="3">
        <v>1</v>
      </c>
      <c r="P296" s="3">
        <v>4</v>
      </c>
      <c r="Q296" s="4">
        <f>P296/L296*100</f>
        <v>66.666666666666657</v>
      </c>
      <c r="R296" s="3">
        <v>0</v>
      </c>
      <c r="S296" s="3">
        <v>0</v>
      </c>
      <c r="T296" s="32">
        <f>M296/(M296+N296)</f>
        <v>0.33333333333333331</v>
      </c>
      <c r="U296" s="32">
        <f>((0.5*V296)+M296)/L296</f>
        <v>0.33333333333333331</v>
      </c>
      <c r="V296" s="3">
        <v>0</v>
      </c>
      <c r="W296" s="3">
        <v>1</v>
      </c>
      <c r="X296" s="3">
        <v>0</v>
      </c>
      <c r="Y296" s="3">
        <v>1</v>
      </c>
      <c r="Z296"/>
      <c r="AA296" s="29"/>
      <c r="AB296" s="29"/>
      <c r="AC296" s="3"/>
      <c r="AD296" s="3"/>
    </row>
    <row r="297" spans="1:30" outlineLevel="1" x14ac:dyDescent="0.3">
      <c r="A297" s="3" t="s">
        <v>67</v>
      </c>
      <c r="B297" s="3" t="s">
        <v>24</v>
      </c>
      <c r="C297" s="3" t="s">
        <v>32</v>
      </c>
      <c r="D297" s="3" t="s">
        <v>26</v>
      </c>
      <c r="E297" s="3" t="s">
        <v>27</v>
      </c>
      <c r="F297" s="3" t="s">
        <v>28</v>
      </c>
      <c r="G297" s="3">
        <v>0</v>
      </c>
      <c r="H297" s="3">
        <v>0</v>
      </c>
      <c r="J297" s="3">
        <v>0</v>
      </c>
      <c r="K297" s="32" t="e">
        <f>J297/G297</f>
        <v>#DIV/0!</v>
      </c>
      <c r="L297" s="3">
        <f>M297+N297</f>
        <v>0</v>
      </c>
      <c r="M297" s="3">
        <v>0</v>
      </c>
      <c r="N297" s="3">
        <v>0</v>
      </c>
      <c r="O297" s="3">
        <v>0</v>
      </c>
      <c r="P297" s="3">
        <v>0</v>
      </c>
      <c r="Q297" s="4" t="e">
        <f>P297/L297*100</f>
        <v>#DIV/0!</v>
      </c>
      <c r="R297" s="3">
        <v>0</v>
      </c>
      <c r="S297" s="3">
        <v>0</v>
      </c>
      <c r="T297" s="32" t="e">
        <f>M297/(M297+N297)</f>
        <v>#DIV/0!</v>
      </c>
      <c r="U297" s="32" t="e">
        <f>((0.5*V297)+M297)/L297</f>
        <v>#DIV/0!</v>
      </c>
      <c r="V297" s="3">
        <v>0</v>
      </c>
      <c r="W297" s="3">
        <v>0</v>
      </c>
      <c r="X297" s="3">
        <v>0</v>
      </c>
      <c r="Y297" s="3">
        <v>0</v>
      </c>
      <c r="AA297" s="29"/>
      <c r="AB297" s="29"/>
      <c r="AC297" s="3"/>
      <c r="AD297" s="3"/>
    </row>
    <row r="298" spans="1:30" outlineLevel="1" x14ac:dyDescent="0.3">
      <c r="A298" s="3" t="s">
        <v>68</v>
      </c>
      <c r="B298" s="3" t="s">
        <v>24</v>
      </c>
      <c r="C298" s="3" t="s">
        <v>32</v>
      </c>
      <c r="D298" s="3" t="s">
        <v>26</v>
      </c>
      <c r="E298" s="3" t="s">
        <v>27</v>
      </c>
      <c r="F298" s="3" t="s">
        <v>28</v>
      </c>
      <c r="G298" s="3">
        <v>1</v>
      </c>
      <c r="H298" s="3">
        <v>0</v>
      </c>
      <c r="I298" s="29">
        <f t="shared" ref="I298" si="73">H298/((L298-W298)+J298+(0.44*R298))</f>
        <v>0</v>
      </c>
      <c r="J298" s="3">
        <v>1</v>
      </c>
      <c r="K298" s="32">
        <f t="shared" ref="K298" si="74">J298/G298</f>
        <v>1</v>
      </c>
      <c r="L298" s="3">
        <f t="shared" ref="L298" si="75">M298+N298</f>
        <v>0</v>
      </c>
      <c r="M298" s="3">
        <v>0</v>
      </c>
      <c r="N298" s="3">
        <v>0</v>
      </c>
      <c r="O298" s="3">
        <v>0</v>
      </c>
      <c r="P298" s="3">
        <v>0</v>
      </c>
      <c r="Q298" s="4" t="e">
        <f t="shared" ref="Q298" si="76">P298/L298*100</f>
        <v>#DIV/0!</v>
      </c>
      <c r="R298" s="3">
        <v>0</v>
      </c>
      <c r="S298" s="3">
        <v>0</v>
      </c>
      <c r="T298" s="32" t="e">
        <f t="shared" ref="T298" si="77">M298/(M298+N298)</f>
        <v>#DIV/0!</v>
      </c>
      <c r="U298" s="32" t="e">
        <f t="shared" ref="U298" si="78">((0.5*V298)+M298)/L298</f>
        <v>#DIV/0!</v>
      </c>
      <c r="V298" s="3">
        <v>0</v>
      </c>
      <c r="W298" s="3">
        <v>0</v>
      </c>
      <c r="X298" s="3">
        <v>0</v>
      </c>
      <c r="Y298" s="3">
        <v>0</v>
      </c>
      <c r="AA298" s="29"/>
      <c r="AB298" s="29"/>
      <c r="AC298" s="3"/>
      <c r="AD298" s="3"/>
    </row>
    <row r="299" spans="1:30" x14ac:dyDescent="0.3">
      <c r="A299" s="35">
        <v>75</v>
      </c>
      <c r="B299" s="35" t="s">
        <v>29</v>
      </c>
      <c r="C299" s="35" t="s">
        <v>32</v>
      </c>
      <c r="D299" s="35" t="s">
        <v>31</v>
      </c>
      <c r="E299" s="35" t="s">
        <v>30</v>
      </c>
      <c r="F299" s="35" t="s">
        <v>28</v>
      </c>
      <c r="G299" s="41">
        <v>5</v>
      </c>
      <c r="H299" s="41">
        <v>8</v>
      </c>
      <c r="I299" s="40">
        <f>H299/((L299-W299)+J299+(0.44*R299))</f>
        <v>1.639344262295082</v>
      </c>
      <c r="J299" s="41">
        <v>0</v>
      </c>
      <c r="K299" s="37">
        <f>J299/G299</f>
        <v>0</v>
      </c>
      <c r="L299" s="41">
        <f>M299+N299</f>
        <v>4</v>
      </c>
      <c r="M299" s="41">
        <v>3</v>
      </c>
      <c r="N299" s="41">
        <v>1</v>
      </c>
      <c r="O299" s="41">
        <v>2</v>
      </c>
      <c r="P299" s="41">
        <f>P300+P301+P302</f>
        <v>0</v>
      </c>
      <c r="Q299" s="36" t="e">
        <f>P299/(L300+L301+L302)*100</f>
        <v>#DIV/0!</v>
      </c>
      <c r="R299" s="41">
        <v>2</v>
      </c>
      <c r="S299" s="41">
        <v>1</v>
      </c>
      <c r="T299" s="37">
        <f>M299/(M299+N299)</f>
        <v>0.75</v>
      </c>
      <c r="U299" s="37">
        <f>((0.5*V299)+M299)/L299</f>
        <v>0.875</v>
      </c>
      <c r="V299" s="41">
        <v>1</v>
      </c>
      <c r="W299" s="41">
        <v>0</v>
      </c>
      <c r="X299" s="41">
        <v>0</v>
      </c>
      <c r="Y299" s="41">
        <v>3</v>
      </c>
      <c r="Z299" s="41">
        <f>H299-'Season Summary_DEF'!H298</f>
        <v>6</v>
      </c>
      <c r="AA299" s="40">
        <f>(H299+W299+Y299+(2*(O299))+(0.5*V299))/((R299-S299)+(2*(N299+X299+J299)))</f>
        <v>5.166666666666667</v>
      </c>
      <c r="AB299" s="40">
        <f>AA299-$AA$1073</f>
        <v>3.9197598069416415</v>
      </c>
      <c r="AC299" s="40">
        <f>AA299+'Season Summary_DEF'!AB299</f>
        <v>5.77536231884058</v>
      </c>
      <c r="AD299" s="40">
        <f>AC299-$AC$1073</f>
        <v>3.1951802862998102</v>
      </c>
    </row>
    <row r="300" spans="1:30" outlineLevel="1" x14ac:dyDescent="0.3">
      <c r="A300" s="3" t="s">
        <v>66</v>
      </c>
      <c r="B300" s="3" t="s">
        <v>29</v>
      </c>
      <c r="C300" s="3" t="s">
        <v>32</v>
      </c>
      <c r="D300" s="3" t="s">
        <v>31</v>
      </c>
      <c r="E300" s="3" t="s">
        <v>30</v>
      </c>
      <c r="F300" s="3" t="s">
        <v>28</v>
      </c>
      <c r="Z300"/>
      <c r="AA300" s="29"/>
      <c r="AB300" s="29"/>
      <c r="AC300" s="3"/>
      <c r="AD300" s="3"/>
    </row>
    <row r="301" spans="1:30" outlineLevel="1" x14ac:dyDescent="0.3">
      <c r="A301" s="3" t="s">
        <v>67</v>
      </c>
      <c r="B301" s="3" t="s">
        <v>29</v>
      </c>
      <c r="C301" s="3" t="s">
        <v>32</v>
      </c>
      <c r="D301" s="3" t="s">
        <v>31</v>
      </c>
      <c r="E301" s="3" t="s">
        <v>30</v>
      </c>
      <c r="F301" s="3" t="s">
        <v>28</v>
      </c>
      <c r="AA301" s="29"/>
      <c r="AB301" s="29"/>
      <c r="AC301" s="3"/>
      <c r="AD301" s="3"/>
    </row>
    <row r="302" spans="1:30" outlineLevel="1" x14ac:dyDescent="0.3">
      <c r="A302" s="3" t="s">
        <v>68</v>
      </c>
      <c r="B302" s="3" t="s">
        <v>29</v>
      </c>
      <c r="C302" s="3" t="s">
        <v>32</v>
      </c>
      <c r="D302" s="3" t="s">
        <v>31</v>
      </c>
      <c r="E302" s="3" t="s">
        <v>30</v>
      </c>
      <c r="F302" s="3" t="s">
        <v>28</v>
      </c>
      <c r="AA302" s="29"/>
      <c r="AB302" s="29"/>
      <c r="AC302" s="3"/>
      <c r="AD302" s="3"/>
    </row>
    <row r="303" spans="1:30" x14ac:dyDescent="0.3">
      <c r="A303" s="35">
        <v>76</v>
      </c>
      <c r="B303" s="35" t="s">
        <v>29</v>
      </c>
      <c r="C303" s="35" t="s">
        <v>34</v>
      </c>
      <c r="D303" s="35" t="s">
        <v>32</v>
      </c>
      <c r="E303" s="35" t="s">
        <v>30</v>
      </c>
      <c r="F303" s="35" t="s">
        <v>28</v>
      </c>
      <c r="G303" s="41">
        <v>3</v>
      </c>
      <c r="H303" s="41">
        <v>2</v>
      </c>
      <c r="I303" s="40">
        <f>H303/((L303-W303)+J303+(0.44*R303))</f>
        <v>0.66666666666666663</v>
      </c>
      <c r="J303" s="41">
        <v>0</v>
      </c>
      <c r="K303" s="37">
        <f>J303/G303</f>
        <v>0</v>
      </c>
      <c r="L303" s="41">
        <f>M303+N303</f>
        <v>3</v>
      </c>
      <c r="M303" s="41">
        <v>1</v>
      </c>
      <c r="N303" s="41">
        <v>2</v>
      </c>
      <c r="O303" s="41">
        <v>1</v>
      </c>
      <c r="P303" s="41">
        <f>P304+P305+P306</f>
        <v>0</v>
      </c>
      <c r="Q303" s="36" t="e">
        <f>P303/(L304+L305+L306)*100</f>
        <v>#DIV/0!</v>
      </c>
      <c r="R303" s="41">
        <v>0</v>
      </c>
      <c r="S303" s="41">
        <v>0</v>
      </c>
      <c r="T303" s="37">
        <f>M303/(M303+N303)</f>
        <v>0.33333333333333331</v>
      </c>
      <c r="U303" s="37">
        <f>((0.5*V303)+M303)/L303</f>
        <v>0.33333333333333331</v>
      </c>
      <c r="V303" s="41">
        <v>0</v>
      </c>
      <c r="W303" s="41">
        <v>0</v>
      </c>
      <c r="X303" s="41">
        <v>0</v>
      </c>
      <c r="Y303" s="41">
        <v>0</v>
      </c>
      <c r="Z303" s="41">
        <f>H303-'Season Summary_DEF'!H302</f>
        <v>2</v>
      </c>
      <c r="AA303" s="40">
        <f>(H303+W303+Y303+(2*(O303))+(0.5*V303))/((R303-S303)+(2*(N303+X303+J303)))</f>
        <v>1</v>
      </c>
      <c r="AB303" s="40">
        <f>AA303-$AA$1073</f>
        <v>-0.24690685972502524</v>
      </c>
      <c r="AC303" s="40">
        <f>AA303+'Season Summary_DEF'!AB303</f>
        <v>1.4117647058823528</v>
      </c>
      <c r="AD303" s="40">
        <f>AC303-$AC$1073</f>
        <v>-1.168417326658417</v>
      </c>
    </row>
    <row r="304" spans="1:30" outlineLevel="1" x14ac:dyDescent="0.3">
      <c r="A304" s="3" t="s">
        <v>66</v>
      </c>
      <c r="B304" s="3" t="s">
        <v>29</v>
      </c>
      <c r="C304" s="3" t="s">
        <v>34</v>
      </c>
      <c r="D304" s="3" t="s">
        <v>32</v>
      </c>
      <c r="E304" s="3" t="s">
        <v>30</v>
      </c>
      <c r="F304" s="3" t="s">
        <v>28</v>
      </c>
      <c r="Z304"/>
      <c r="AA304" s="29"/>
      <c r="AB304" s="29"/>
      <c r="AC304" s="3"/>
      <c r="AD304" s="3"/>
    </row>
    <row r="305" spans="1:123" outlineLevel="1" x14ac:dyDescent="0.3">
      <c r="A305" s="3" t="s">
        <v>67</v>
      </c>
      <c r="B305" s="3" t="s">
        <v>29</v>
      </c>
      <c r="C305" s="3" t="s">
        <v>34</v>
      </c>
      <c r="D305" s="3" t="s">
        <v>32</v>
      </c>
      <c r="E305" s="3" t="s">
        <v>30</v>
      </c>
      <c r="F305" s="3" t="s">
        <v>28</v>
      </c>
      <c r="AA305" s="29"/>
      <c r="AB305" s="29"/>
      <c r="AC305" s="3"/>
      <c r="AD305" s="3"/>
    </row>
    <row r="306" spans="1:123" outlineLevel="1" x14ac:dyDescent="0.3">
      <c r="A306" s="3" t="s">
        <v>68</v>
      </c>
      <c r="B306" s="3" t="s">
        <v>29</v>
      </c>
      <c r="C306" s="3" t="s">
        <v>34</v>
      </c>
      <c r="D306" s="3" t="s">
        <v>32</v>
      </c>
      <c r="E306" s="3" t="s">
        <v>30</v>
      </c>
      <c r="F306" s="3" t="s">
        <v>28</v>
      </c>
      <c r="AA306" s="29"/>
      <c r="AB306" s="29"/>
      <c r="AC306" s="3"/>
      <c r="AD306" s="3"/>
    </row>
    <row r="307" spans="1:123" x14ac:dyDescent="0.3">
      <c r="A307" s="35">
        <v>77</v>
      </c>
      <c r="B307" s="35" t="s">
        <v>24</v>
      </c>
      <c r="C307" s="35" t="s">
        <v>29</v>
      </c>
      <c r="D307" s="35" t="s">
        <v>26</v>
      </c>
      <c r="E307" s="35" t="s">
        <v>27</v>
      </c>
      <c r="F307" s="35" t="s">
        <v>33</v>
      </c>
      <c r="G307" s="41">
        <v>3</v>
      </c>
      <c r="H307" s="41">
        <v>0</v>
      </c>
      <c r="I307" s="40">
        <f>H307/((L307-W307)+J307+(0.44*R307))</f>
        <v>0</v>
      </c>
      <c r="J307" s="41">
        <v>0</v>
      </c>
      <c r="K307" s="37">
        <f>J307/G307</f>
        <v>0</v>
      </c>
      <c r="L307" s="41">
        <f>M307+N307</f>
        <v>3</v>
      </c>
      <c r="M307" s="41">
        <v>0</v>
      </c>
      <c r="N307" s="41">
        <v>3</v>
      </c>
      <c r="O307" s="41">
        <v>0</v>
      </c>
      <c r="P307" s="41">
        <f>P308+P309+P310</f>
        <v>0</v>
      </c>
      <c r="Q307" s="36" t="e">
        <f>P307/(L308+L309+L310)*100</f>
        <v>#DIV/0!</v>
      </c>
      <c r="R307" s="41">
        <v>0</v>
      </c>
      <c r="S307" s="41">
        <v>0</v>
      </c>
      <c r="T307" s="37">
        <f>M307/(M307+N307)</f>
        <v>0</v>
      </c>
      <c r="U307" s="37">
        <f>((0.5*V307)+M307)/L307</f>
        <v>0</v>
      </c>
      <c r="V307" s="41">
        <v>0</v>
      </c>
      <c r="W307" s="41">
        <v>0</v>
      </c>
      <c r="X307" s="41">
        <v>0</v>
      </c>
      <c r="Y307" s="41">
        <v>0</v>
      </c>
      <c r="Z307" s="41">
        <f>H307-'Season Summary_DEF'!H306</f>
        <v>0</v>
      </c>
      <c r="AA307" s="40">
        <f>(H307+W307+Y307+(2*(O307))+(0.5*V307))/((R307-S307)+(2*(N307+X307+J307)))</f>
        <v>0</v>
      </c>
      <c r="AB307" s="40">
        <f>AA307-$AA$1073</f>
        <v>-1.2469068597250252</v>
      </c>
      <c r="AC307" s="40">
        <f>AA307+'Season Summary_DEF'!AB307</f>
        <v>0.91666666666666663</v>
      </c>
      <c r="AD307" s="40">
        <f>AC307-$AC$1073</f>
        <v>-1.6635153658741033</v>
      </c>
    </row>
    <row r="308" spans="1:123" outlineLevel="1" x14ac:dyDescent="0.3">
      <c r="A308" s="3" t="s">
        <v>66</v>
      </c>
      <c r="B308" s="3" t="s">
        <v>24</v>
      </c>
      <c r="C308" s="3" t="s">
        <v>29</v>
      </c>
      <c r="D308" s="3" t="s">
        <v>26</v>
      </c>
      <c r="E308" s="3" t="s">
        <v>27</v>
      </c>
      <c r="F308" s="3" t="s">
        <v>33</v>
      </c>
      <c r="Z308"/>
      <c r="AA308" s="29"/>
      <c r="AB308" s="29"/>
      <c r="AC308" s="3"/>
      <c r="AD308" s="3"/>
    </row>
    <row r="309" spans="1:123" outlineLevel="1" x14ac:dyDescent="0.3">
      <c r="A309" s="3" t="s">
        <v>67</v>
      </c>
      <c r="B309" s="3" t="s">
        <v>24</v>
      </c>
      <c r="C309" s="3" t="s">
        <v>29</v>
      </c>
      <c r="D309" s="3" t="s">
        <v>26</v>
      </c>
      <c r="E309" s="3" t="s">
        <v>27</v>
      </c>
      <c r="F309" s="3" t="s">
        <v>33</v>
      </c>
      <c r="AA309" s="29"/>
      <c r="AB309" s="29"/>
      <c r="AC309" s="3"/>
      <c r="AD309" s="3"/>
    </row>
    <row r="310" spans="1:123" outlineLevel="1" x14ac:dyDescent="0.3">
      <c r="A310" s="3" t="s">
        <v>68</v>
      </c>
      <c r="B310" s="3" t="s">
        <v>24</v>
      </c>
      <c r="C310" s="3" t="s">
        <v>29</v>
      </c>
      <c r="D310" s="3" t="s">
        <v>26</v>
      </c>
      <c r="E310" s="3" t="s">
        <v>27</v>
      </c>
      <c r="F310" s="3" t="s">
        <v>33</v>
      </c>
      <c r="AA310" s="29"/>
      <c r="AB310" s="29"/>
      <c r="AC310" s="3"/>
      <c r="AD310" s="3"/>
    </row>
    <row r="311" spans="1:123" s="38" customFormat="1" x14ac:dyDescent="0.3">
      <c r="A311" s="35">
        <v>78</v>
      </c>
      <c r="B311" s="35" t="s">
        <v>24</v>
      </c>
      <c r="C311" s="35" t="s">
        <v>32</v>
      </c>
      <c r="D311" s="35" t="s">
        <v>29</v>
      </c>
      <c r="E311" s="35" t="s">
        <v>27</v>
      </c>
      <c r="F311" s="35" t="s">
        <v>28</v>
      </c>
      <c r="G311" s="41">
        <v>2</v>
      </c>
      <c r="H311" s="41">
        <v>4</v>
      </c>
      <c r="I311" s="40">
        <f>H311/((L311-W311)+J311+(0.44*R311))</f>
        <v>2.1276595744680851</v>
      </c>
      <c r="J311" s="41">
        <v>0</v>
      </c>
      <c r="K311" s="37">
        <f>J311/G311</f>
        <v>0</v>
      </c>
      <c r="L311" s="41">
        <f>M311+N311</f>
        <v>1</v>
      </c>
      <c r="M311" s="41">
        <v>1</v>
      </c>
      <c r="N311" s="41">
        <v>0</v>
      </c>
      <c r="O311" s="41">
        <v>1</v>
      </c>
      <c r="P311" s="41">
        <f>P312+P313+P314</f>
        <v>0</v>
      </c>
      <c r="Q311" s="36" t="e">
        <f>P311/(L312+L313+L314)*100</f>
        <v>#DIV/0!</v>
      </c>
      <c r="R311" s="41">
        <v>2</v>
      </c>
      <c r="S311" s="41">
        <v>2</v>
      </c>
      <c r="T311" s="37">
        <f>M311/(M311+N311)</f>
        <v>1</v>
      </c>
      <c r="U311" s="37">
        <f>((0.5*V311)+M311)/L311</f>
        <v>1</v>
      </c>
      <c r="V311" s="41">
        <v>0</v>
      </c>
      <c r="W311" s="41">
        <v>0</v>
      </c>
      <c r="X311" s="41">
        <v>0</v>
      </c>
      <c r="Y311" s="41">
        <v>1</v>
      </c>
      <c r="Z311" s="41">
        <f>H311-'Season Summary_DEF'!H310</f>
        <v>4</v>
      </c>
      <c r="AA311" s="40"/>
      <c r="AB311" s="40"/>
      <c r="AC311" s="40">
        <f>AA311+'Season Summary_DEF'!AB311</f>
        <v>0.45454545454545453</v>
      </c>
      <c r="AD311" s="40">
        <f>AC311-$AC$1073</f>
        <v>-2.1256365779953152</v>
      </c>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row>
    <row r="312" spans="1:123" outlineLevel="1" x14ac:dyDescent="0.3">
      <c r="A312" s="3" t="s">
        <v>66</v>
      </c>
      <c r="B312" s="3" t="s">
        <v>24</v>
      </c>
      <c r="C312" s="3" t="s">
        <v>32</v>
      </c>
      <c r="D312" s="3" t="s">
        <v>29</v>
      </c>
      <c r="E312" s="3" t="s">
        <v>27</v>
      </c>
      <c r="F312" s="3" t="s">
        <v>28</v>
      </c>
      <c r="Z312"/>
      <c r="AA312" s="29"/>
      <c r="AB312" s="29"/>
      <c r="AC312" s="3"/>
      <c r="AD312" s="3"/>
    </row>
    <row r="313" spans="1:123" outlineLevel="1" x14ac:dyDescent="0.3">
      <c r="A313" s="3" t="s">
        <v>67</v>
      </c>
      <c r="B313" s="3" t="s">
        <v>24</v>
      </c>
      <c r="C313" s="3" t="s">
        <v>32</v>
      </c>
      <c r="D313" s="3" t="s">
        <v>29</v>
      </c>
      <c r="E313" s="3" t="s">
        <v>27</v>
      </c>
      <c r="F313" s="3" t="s">
        <v>28</v>
      </c>
      <c r="AA313" s="29"/>
      <c r="AB313" s="29"/>
      <c r="AC313" s="3"/>
      <c r="AD313" s="3"/>
    </row>
    <row r="314" spans="1:123" outlineLevel="1" x14ac:dyDescent="0.3">
      <c r="A314" s="3" t="s">
        <v>68</v>
      </c>
      <c r="B314" s="3" t="s">
        <v>24</v>
      </c>
      <c r="C314" s="3" t="s">
        <v>32</v>
      </c>
      <c r="D314" s="3" t="s">
        <v>29</v>
      </c>
      <c r="E314" s="3" t="s">
        <v>27</v>
      </c>
      <c r="F314" s="3" t="s">
        <v>28</v>
      </c>
      <c r="AA314" s="29"/>
      <c r="AB314" s="29"/>
      <c r="AC314" s="3"/>
      <c r="AD314" s="3"/>
    </row>
    <row r="315" spans="1:123" x14ac:dyDescent="0.3">
      <c r="A315" s="35">
        <v>79</v>
      </c>
      <c r="B315" s="35" t="s">
        <v>29</v>
      </c>
      <c r="C315" s="35" t="s">
        <v>25</v>
      </c>
      <c r="D315" s="35" t="s">
        <v>26</v>
      </c>
      <c r="E315" s="35" t="s">
        <v>33</v>
      </c>
      <c r="F315" s="35" t="s">
        <v>30</v>
      </c>
      <c r="G315" s="41">
        <v>9</v>
      </c>
      <c r="H315" s="41">
        <v>6</v>
      </c>
      <c r="I315" s="40">
        <f>H315/((L315-W315)+J315+(0.44*R315))</f>
        <v>0.67567567567567566</v>
      </c>
      <c r="J315" s="41">
        <v>1</v>
      </c>
      <c r="K315" s="37">
        <f>J315/G315</f>
        <v>0.1111111111111111</v>
      </c>
      <c r="L315" s="41">
        <f>M315+N315</f>
        <v>7</v>
      </c>
      <c r="M315" s="41">
        <v>2</v>
      </c>
      <c r="N315" s="41">
        <v>5</v>
      </c>
      <c r="O315" s="41">
        <v>2</v>
      </c>
      <c r="P315" s="41">
        <f>P316+P317+P318</f>
        <v>1</v>
      </c>
      <c r="Q315" s="36">
        <f>P315/(L316+L317+L318)*100</f>
        <v>50</v>
      </c>
      <c r="R315" s="41">
        <v>2</v>
      </c>
      <c r="S315" s="41">
        <v>1</v>
      </c>
      <c r="T315" s="37">
        <f>M315/(M315+N315)</f>
        <v>0.2857142857142857</v>
      </c>
      <c r="U315" s="37">
        <f>((0.5*V315)+M315)/L315</f>
        <v>0.35714285714285715</v>
      </c>
      <c r="V315" s="41">
        <v>1</v>
      </c>
      <c r="W315" s="41">
        <v>0</v>
      </c>
      <c r="X315" s="41">
        <v>0</v>
      </c>
      <c r="Y315" s="41">
        <v>2</v>
      </c>
      <c r="Z315" s="41">
        <f>H315-'Season Summary_DEF'!H314</f>
        <v>6</v>
      </c>
      <c r="AA315" s="40">
        <f>(H315+W315+Y315+(2*(O315))+(0.5*V315))/((R315-S315)+(2*(N315+X315+J315)))</f>
        <v>0.96153846153846156</v>
      </c>
      <c r="AB315" s="40">
        <f>AA315-$AA$1073</f>
        <v>-0.28536839818656368</v>
      </c>
      <c r="AC315" s="40">
        <f>AA315+'Season Summary_DEF'!AB315</f>
        <v>1.9223227752639518</v>
      </c>
      <c r="AD315" s="40">
        <f>AC315-$AC$1073</f>
        <v>-0.65785925727681804</v>
      </c>
    </row>
    <row r="316" spans="1:123" outlineLevel="1" x14ac:dyDescent="0.3">
      <c r="A316" s="3" t="s">
        <v>66</v>
      </c>
      <c r="B316" s="3" t="s">
        <v>29</v>
      </c>
      <c r="C316" s="3" t="s">
        <v>25</v>
      </c>
      <c r="D316" s="3" t="s">
        <v>26</v>
      </c>
      <c r="E316" s="3" t="s">
        <v>33</v>
      </c>
      <c r="F316" s="3" t="s">
        <v>30</v>
      </c>
      <c r="G316" s="3">
        <v>2</v>
      </c>
      <c r="H316" s="3">
        <v>0</v>
      </c>
      <c r="I316" s="29">
        <f>H316/((L316-W316)+J316+(0.44*R316))</f>
        <v>0</v>
      </c>
      <c r="J316" s="3">
        <v>1</v>
      </c>
      <c r="K316" s="32">
        <f>J316/G316</f>
        <v>0.5</v>
      </c>
      <c r="L316" s="3">
        <f>M316+N316</f>
        <v>1</v>
      </c>
      <c r="M316" s="3">
        <v>0</v>
      </c>
      <c r="N316" s="3">
        <v>1</v>
      </c>
      <c r="O316" s="3">
        <v>0</v>
      </c>
      <c r="P316" s="3">
        <v>1</v>
      </c>
      <c r="Q316" s="4">
        <f>P316/L316*100</f>
        <v>100</v>
      </c>
      <c r="R316" s="3">
        <v>0</v>
      </c>
      <c r="S316" s="3">
        <v>0</v>
      </c>
      <c r="T316" s="32">
        <f>M316/(M316+N316)</f>
        <v>0</v>
      </c>
      <c r="U316" s="32">
        <f>((0.5*V316)+M316)/L316</f>
        <v>0</v>
      </c>
      <c r="V316" s="3">
        <v>0</v>
      </c>
      <c r="W316" s="3">
        <v>0</v>
      </c>
      <c r="X316" s="3">
        <v>0</v>
      </c>
      <c r="Y316" s="3">
        <v>0</v>
      </c>
      <c r="Z316"/>
      <c r="AA316" s="29"/>
      <c r="AB316" s="29"/>
      <c r="AC316" s="3"/>
      <c r="AD316" s="3"/>
    </row>
    <row r="317" spans="1:123" outlineLevel="1" x14ac:dyDescent="0.3">
      <c r="A317" s="3" t="s">
        <v>67</v>
      </c>
      <c r="B317" s="3" t="s">
        <v>29</v>
      </c>
      <c r="C317" s="3" t="s">
        <v>25</v>
      </c>
      <c r="D317" s="3" t="s">
        <v>26</v>
      </c>
      <c r="E317" s="3" t="s">
        <v>33</v>
      </c>
      <c r="F317" s="3" t="s">
        <v>30</v>
      </c>
      <c r="G317" s="3">
        <v>2</v>
      </c>
      <c r="H317" s="3">
        <v>3</v>
      </c>
      <c r="I317" s="29">
        <f>H317/((L317-W317)+J317+(0.44*R317))</f>
        <v>1.595744680851064</v>
      </c>
      <c r="J317" s="3">
        <v>0</v>
      </c>
      <c r="K317" s="32">
        <f>J317/G317</f>
        <v>0</v>
      </c>
      <c r="L317" s="3">
        <f>M317+N317</f>
        <v>1</v>
      </c>
      <c r="M317" s="3">
        <v>1</v>
      </c>
      <c r="N317" s="3">
        <v>0</v>
      </c>
      <c r="O317" s="3">
        <v>1</v>
      </c>
      <c r="P317" s="3">
        <v>0</v>
      </c>
      <c r="Q317" s="4">
        <f>P317/L317*100</f>
        <v>0</v>
      </c>
      <c r="R317" s="3">
        <v>2</v>
      </c>
      <c r="S317" s="3">
        <v>1</v>
      </c>
      <c r="T317" s="32">
        <f>M317/(M317+N317)</f>
        <v>1</v>
      </c>
      <c r="U317" s="32">
        <f>((0.5*V317)+M317)/L317</f>
        <v>1</v>
      </c>
      <c r="V317" s="3">
        <v>0</v>
      </c>
      <c r="W317" s="3">
        <v>0</v>
      </c>
      <c r="X317" s="3">
        <v>0</v>
      </c>
      <c r="Y317" s="3">
        <v>1</v>
      </c>
      <c r="AA317" s="29"/>
      <c r="AB317" s="29"/>
      <c r="AC317" s="3"/>
      <c r="AD317" s="3"/>
    </row>
    <row r="318" spans="1:123" outlineLevel="1" x14ac:dyDescent="0.3">
      <c r="A318" s="3" t="s">
        <v>68</v>
      </c>
      <c r="B318" s="3" t="s">
        <v>29</v>
      </c>
      <c r="C318" s="3" t="s">
        <v>25</v>
      </c>
      <c r="D318" s="3" t="s">
        <v>26</v>
      </c>
      <c r="E318" s="3" t="s">
        <v>33</v>
      </c>
      <c r="F318" s="3" t="s">
        <v>30</v>
      </c>
      <c r="G318" s="3">
        <v>0</v>
      </c>
      <c r="H318" s="3">
        <v>0</v>
      </c>
      <c r="J318" s="3">
        <v>0</v>
      </c>
      <c r="K318" s="32" t="e">
        <f>J318/G318</f>
        <v>#DIV/0!</v>
      </c>
      <c r="L318" s="3">
        <f>M318+N318</f>
        <v>0</v>
      </c>
      <c r="M318" s="3">
        <v>0</v>
      </c>
      <c r="N318" s="3">
        <v>0</v>
      </c>
      <c r="O318" s="3">
        <v>0</v>
      </c>
      <c r="P318" s="3">
        <v>0</v>
      </c>
      <c r="Q318" s="4" t="e">
        <f>P318/L318*100</f>
        <v>#DIV/0!</v>
      </c>
      <c r="R318" s="3">
        <v>0</v>
      </c>
      <c r="S318" s="3">
        <v>0</v>
      </c>
      <c r="T318" s="32" t="e">
        <f>M318/(M318+N318)</f>
        <v>#DIV/0!</v>
      </c>
      <c r="U318" s="32" t="e">
        <f>((0.5*V318)+M318)/L318</f>
        <v>#DIV/0!</v>
      </c>
      <c r="V318" s="3">
        <v>0</v>
      </c>
      <c r="W318" s="3">
        <v>0</v>
      </c>
      <c r="X318" s="3">
        <v>0</v>
      </c>
      <c r="Y318" s="3">
        <v>0</v>
      </c>
      <c r="AA318" s="29"/>
      <c r="AB318" s="29"/>
      <c r="AC318" s="3"/>
      <c r="AD318" s="3"/>
    </row>
    <row r="319" spans="1:123" x14ac:dyDescent="0.3">
      <c r="A319" s="35">
        <v>80</v>
      </c>
      <c r="B319" s="35" t="s">
        <v>29</v>
      </c>
      <c r="C319" s="35" t="s">
        <v>25</v>
      </c>
      <c r="D319" s="35" t="s">
        <v>34</v>
      </c>
      <c r="E319" s="35" t="s">
        <v>30</v>
      </c>
      <c r="F319" s="35" t="s">
        <v>31</v>
      </c>
      <c r="G319" s="41">
        <v>2</v>
      </c>
      <c r="H319" s="41">
        <v>0</v>
      </c>
      <c r="I319" s="40">
        <f>H319/((L319-W319)+J319+(0.44*R319))</f>
        <v>0</v>
      </c>
      <c r="J319" s="41">
        <v>1</v>
      </c>
      <c r="K319" s="37">
        <f>J319/G319</f>
        <v>0.5</v>
      </c>
      <c r="L319" s="41">
        <f>M319+N319</f>
        <v>1</v>
      </c>
      <c r="M319" s="41">
        <v>0</v>
      </c>
      <c r="N319" s="41">
        <v>1</v>
      </c>
      <c r="O319" s="41">
        <v>0</v>
      </c>
      <c r="P319" s="41">
        <f>P320+P321+P322</f>
        <v>0</v>
      </c>
      <c r="Q319" s="36" t="e">
        <f>P319/(L320+L321+L322)*100</f>
        <v>#DIV/0!</v>
      </c>
      <c r="R319" s="41">
        <v>0</v>
      </c>
      <c r="S319" s="41">
        <v>0</v>
      </c>
      <c r="T319" s="37">
        <f>M319/(M319+N319)</f>
        <v>0</v>
      </c>
      <c r="U319" s="37">
        <f>((0.5*V319)+M319)/L319</f>
        <v>0</v>
      </c>
      <c r="V319" s="41">
        <v>0</v>
      </c>
      <c r="W319" s="41">
        <v>0</v>
      </c>
      <c r="X319" s="41">
        <v>1</v>
      </c>
      <c r="Y319" s="41">
        <v>0</v>
      </c>
      <c r="Z319" s="41">
        <f>H319-'Season Summary_DEF'!H318</f>
        <v>0</v>
      </c>
      <c r="AA319" s="40">
        <f>(H319+W319+Y319+(2*(O319))+(0.5*V319))/((R319-S319)+(2*(N319+X319+J319)))</f>
        <v>0</v>
      </c>
      <c r="AB319" s="40">
        <f>AA319-$AA$1073</f>
        <v>-1.2469068597250252</v>
      </c>
      <c r="AC319" s="40">
        <f>AA319+'Season Summary_DEF'!AB319</f>
        <v>2</v>
      </c>
      <c r="AD319" s="40">
        <f>AC319-$AC$1073</f>
        <v>-0.58018203254076983</v>
      </c>
    </row>
    <row r="320" spans="1:123" outlineLevel="1" x14ac:dyDescent="0.3">
      <c r="A320" s="3" t="s">
        <v>66</v>
      </c>
      <c r="B320" s="3" t="s">
        <v>29</v>
      </c>
      <c r="C320" s="3" t="s">
        <v>25</v>
      </c>
      <c r="D320" s="3" t="s">
        <v>34</v>
      </c>
      <c r="E320" s="3" t="s">
        <v>30</v>
      </c>
      <c r="F320" s="3" t="s">
        <v>31</v>
      </c>
      <c r="Z320"/>
      <c r="AA320" s="29"/>
      <c r="AB320" s="29"/>
      <c r="AC320" s="3"/>
      <c r="AD320" s="3"/>
    </row>
    <row r="321" spans="1:30" outlineLevel="1" x14ac:dyDescent="0.3">
      <c r="A321" s="3" t="s">
        <v>67</v>
      </c>
      <c r="B321" s="3" t="s">
        <v>29</v>
      </c>
      <c r="C321" s="3" t="s">
        <v>25</v>
      </c>
      <c r="D321" s="3" t="s">
        <v>34</v>
      </c>
      <c r="E321" s="3" t="s">
        <v>30</v>
      </c>
      <c r="F321" s="3" t="s">
        <v>31</v>
      </c>
      <c r="AA321" s="29"/>
      <c r="AB321" s="29"/>
      <c r="AC321" s="3"/>
      <c r="AD321" s="3"/>
    </row>
    <row r="322" spans="1:30" outlineLevel="1" x14ac:dyDescent="0.3">
      <c r="A322" s="3" t="s">
        <v>68</v>
      </c>
      <c r="B322" s="3" t="s">
        <v>29</v>
      </c>
      <c r="C322" s="3" t="s">
        <v>25</v>
      </c>
      <c r="D322" s="3" t="s">
        <v>34</v>
      </c>
      <c r="E322" s="3" t="s">
        <v>30</v>
      </c>
      <c r="F322" s="3" t="s">
        <v>31</v>
      </c>
      <c r="AA322" s="29"/>
      <c r="AB322" s="29"/>
      <c r="AC322" s="3"/>
      <c r="AD322" s="3"/>
    </row>
    <row r="323" spans="1:30" x14ac:dyDescent="0.3">
      <c r="A323" s="35">
        <v>81</v>
      </c>
      <c r="B323" s="35" t="s">
        <v>29</v>
      </c>
      <c r="C323" s="35" t="s">
        <v>32</v>
      </c>
      <c r="D323" s="35" t="s">
        <v>31</v>
      </c>
      <c r="E323" s="35" t="s">
        <v>27</v>
      </c>
      <c r="F323" s="35" t="s">
        <v>28</v>
      </c>
      <c r="G323" s="41">
        <v>1</v>
      </c>
      <c r="H323" s="41">
        <v>0</v>
      </c>
      <c r="I323" s="40">
        <f>H323/((L323-W323)+J323+(0.44*R323))</f>
        <v>0</v>
      </c>
      <c r="J323" s="41">
        <v>0</v>
      </c>
      <c r="K323" s="37">
        <f>J323/G323</f>
        <v>0</v>
      </c>
      <c r="L323" s="41">
        <f>M323+N323</f>
        <v>1</v>
      </c>
      <c r="M323" s="41">
        <v>0</v>
      </c>
      <c r="N323" s="41">
        <v>1</v>
      </c>
      <c r="O323" s="41">
        <v>0</v>
      </c>
      <c r="P323" s="41">
        <f>P324+P325+P326</f>
        <v>0</v>
      </c>
      <c r="Q323" s="36" t="e">
        <f>P323/(L324+L325+L326)*100</f>
        <v>#DIV/0!</v>
      </c>
      <c r="R323" s="41">
        <v>0</v>
      </c>
      <c r="S323" s="41">
        <v>0</v>
      </c>
      <c r="T323" s="37">
        <f>M323/(M323+N323)</f>
        <v>0</v>
      </c>
      <c r="U323" s="37">
        <f>((0.5*V323)+M323)/L323</f>
        <v>0</v>
      </c>
      <c r="V323" s="41">
        <v>0</v>
      </c>
      <c r="W323" s="41">
        <v>0</v>
      </c>
      <c r="X323" s="41">
        <v>0</v>
      </c>
      <c r="Y323" s="41">
        <v>1</v>
      </c>
      <c r="Z323" s="41">
        <f>H323-'Season Summary_DEF'!H322</f>
        <v>0</v>
      </c>
      <c r="AA323" s="40">
        <f>(H323+W323+Y323+(2*(O323))+(0.5*V323))/((R323-S323)+(2*(N323+X323+J323)))</f>
        <v>0.5</v>
      </c>
      <c r="AB323" s="40">
        <f>AA323-$AA$1073</f>
        <v>-0.74690685972502524</v>
      </c>
      <c r="AC323" s="40">
        <f>AA323+'Season Summary_DEF'!AB323</f>
        <v>4.5</v>
      </c>
      <c r="AD323" s="40">
        <f>AC323-$AC$1073</f>
        <v>1.9198179674592302</v>
      </c>
    </row>
    <row r="324" spans="1:30" outlineLevel="1" x14ac:dyDescent="0.3">
      <c r="A324" s="3" t="s">
        <v>66</v>
      </c>
      <c r="B324" s="3" t="s">
        <v>29</v>
      </c>
      <c r="C324" s="3" t="s">
        <v>32</v>
      </c>
      <c r="D324" s="3" t="s">
        <v>31</v>
      </c>
      <c r="E324" s="3" t="s">
        <v>27</v>
      </c>
      <c r="F324" s="3" t="s">
        <v>28</v>
      </c>
      <c r="Z324"/>
      <c r="AA324" s="29"/>
      <c r="AB324" s="29"/>
      <c r="AC324" s="3"/>
      <c r="AD324" s="3"/>
    </row>
    <row r="325" spans="1:30" outlineLevel="1" x14ac:dyDescent="0.3">
      <c r="A325" s="3" t="s">
        <v>67</v>
      </c>
      <c r="B325" s="3" t="s">
        <v>29</v>
      </c>
      <c r="C325" s="3" t="s">
        <v>32</v>
      </c>
      <c r="D325" s="3" t="s">
        <v>31</v>
      </c>
      <c r="E325" s="3" t="s">
        <v>27</v>
      </c>
      <c r="F325" s="3" t="s">
        <v>28</v>
      </c>
      <c r="AA325" s="29"/>
      <c r="AB325" s="29"/>
      <c r="AC325" s="3"/>
      <c r="AD325" s="3"/>
    </row>
    <row r="326" spans="1:30" outlineLevel="1" x14ac:dyDescent="0.3">
      <c r="A326" s="3" t="s">
        <v>68</v>
      </c>
      <c r="B326" s="3" t="s">
        <v>29</v>
      </c>
      <c r="C326" s="3" t="s">
        <v>32</v>
      </c>
      <c r="D326" s="3" t="s">
        <v>31</v>
      </c>
      <c r="E326" s="3" t="s">
        <v>27</v>
      </c>
      <c r="F326" s="3" t="s">
        <v>28</v>
      </c>
      <c r="AA326" s="29"/>
      <c r="AB326" s="29"/>
      <c r="AC326" s="3"/>
      <c r="AD326" s="3"/>
    </row>
    <row r="327" spans="1:30" x14ac:dyDescent="0.3">
      <c r="A327" s="35">
        <v>82</v>
      </c>
      <c r="B327" s="35" t="s">
        <v>29</v>
      </c>
      <c r="C327" s="35" t="s">
        <v>25</v>
      </c>
      <c r="D327" s="35" t="s">
        <v>32</v>
      </c>
      <c r="E327" s="35" t="s">
        <v>33</v>
      </c>
      <c r="F327" s="35" t="s">
        <v>28</v>
      </c>
      <c r="G327" s="41">
        <v>1</v>
      </c>
      <c r="H327" s="41">
        <v>1</v>
      </c>
      <c r="I327" s="40">
        <f>H327/((L327-W327)+J327+(0.44*R327))</f>
        <v>1.1363636363636365</v>
      </c>
      <c r="J327" s="41">
        <v>0</v>
      </c>
      <c r="K327" s="37">
        <f>J327/G327</f>
        <v>0</v>
      </c>
      <c r="L327" s="41">
        <f>M327+N327</f>
        <v>0</v>
      </c>
      <c r="M327" s="41">
        <v>0</v>
      </c>
      <c r="N327" s="41">
        <v>0</v>
      </c>
      <c r="O327" s="41">
        <v>0</v>
      </c>
      <c r="P327" s="41">
        <f>P328+P329+P330</f>
        <v>0</v>
      </c>
      <c r="Q327" s="36" t="e">
        <f>P327/(L328+L329+L330)*100</f>
        <v>#DIV/0!</v>
      </c>
      <c r="R327" s="41">
        <v>2</v>
      </c>
      <c r="S327" s="41">
        <v>1</v>
      </c>
      <c r="T327" s="37" t="e">
        <f>M327/(M327+N327)</f>
        <v>#DIV/0!</v>
      </c>
      <c r="U327" s="37" t="e">
        <f>((0.5*V327)+M327)/L327</f>
        <v>#DIV/0!</v>
      </c>
      <c r="V327" s="41">
        <v>0</v>
      </c>
      <c r="W327" s="41">
        <v>0</v>
      </c>
      <c r="X327" s="41">
        <v>0</v>
      </c>
      <c r="Y327" s="41">
        <v>1</v>
      </c>
      <c r="Z327" s="41">
        <f>H327-'Season Summary_DEF'!H326</f>
        <v>1</v>
      </c>
      <c r="AA327" s="40">
        <f>(H327+W327+Y327+(2*(O327))+(0.5*V327))/((R327-S327)+(2*(N327+X327+J327)))</f>
        <v>2</v>
      </c>
      <c r="AB327" s="40">
        <f>AA327-$AA$1073</f>
        <v>0.75309314027497476</v>
      </c>
      <c r="AC327" s="40">
        <f>AA327+'Season Summary_DEF'!AB327</f>
        <v>3</v>
      </c>
      <c r="AD327" s="40">
        <f>AC327-$AC$1073</f>
        <v>0.41981796745923017</v>
      </c>
    </row>
    <row r="328" spans="1:30" outlineLevel="1" x14ac:dyDescent="0.3">
      <c r="A328" s="3" t="s">
        <v>66</v>
      </c>
      <c r="B328" s="3" t="s">
        <v>29</v>
      </c>
      <c r="C328" s="3" t="s">
        <v>25</v>
      </c>
      <c r="D328" s="3" t="s">
        <v>32</v>
      </c>
      <c r="E328" s="3" t="s">
        <v>33</v>
      </c>
      <c r="F328" s="3" t="s">
        <v>28</v>
      </c>
      <c r="Z328"/>
      <c r="AA328" s="29"/>
      <c r="AB328" s="29"/>
      <c r="AC328" s="3"/>
      <c r="AD328" s="3"/>
    </row>
    <row r="329" spans="1:30" outlineLevel="1" x14ac:dyDescent="0.3">
      <c r="A329" s="3" t="s">
        <v>67</v>
      </c>
      <c r="B329" s="3" t="s">
        <v>29</v>
      </c>
      <c r="C329" s="3" t="s">
        <v>25</v>
      </c>
      <c r="D329" s="3" t="s">
        <v>32</v>
      </c>
      <c r="E329" s="3" t="s">
        <v>33</v>
      </c>
      <c r="F329" s="3" t="s">
        <v>28</v>
      </c>
      <c r="AA329" s="29"/>
      <c r="AB329" s="29"/>
      <c r="AC329" s="3"/>
      <c r="AD329" s="3"/>
    </row>
    <row r="330" spans="1:30" outlineLevel="1" x14ac:dyDescent="0.3">
      <c r="A330" s="3" t="s">
        <v>68</v>
      </c>
      <c r="B330" s="3" t="s">
        <v>29</v>
      </c>
      <c r="C330" s="3" t="s">
        <v>25</v>
      </c>
      <c r="D330" s="3" t="s">
        <v>32</v>
      </c>
      <c r="E330" s="3" t="s">
        <v>33</v>
      </c>
      <c r="F330" s="3" t="s">
        <v>28</v>
      </c>
      <c r="AA330" s="29"/>
      <c r="AB330" s="29"/>
      <c r="AC330" s="3"/>
      <c r="AD330" s="3"/>
    </row>
    <row r="331" spans="1:30" x14ac:dyDescent="0.3">
      <c r="A331" s="35">
        <v>83</v>
      </c>
      <c r="B331" s="35" t="s">
        <v>29</v>
      </c>
      <c r="C331" s="35" t="s">
        <v>34</v>
      </c>
      <c r="D331" s="35" t="s">
        <v>32</v>
      </c>
      <c r="E331" s="35" t="s">
        <v>33</v>
      </c>
      <c r="F331" s="35" t="s">
        <v>28</v>
      </c>
      <c r="G331" s="41">
        <v>1</v>
      </c>
      <c r="H331" s="41">
        <v>0</v>
      </c>
      <c r="I331" s="40">
        <f>H331/((L331-W331)+J331+(0.44*R331))</f>
        <v>0</v>
      </c>
      <c r="J331" s="41">
        <v>0</v>
      </c>
      <c r="K331" s="37">
        <f>J331/G331</f>
        <v>0</v>
      </c>
      <c r="L331" s="41">
        <f>M331+N331</f>
        <v>1</v>
      </c>
      <c r="M331" s="41">
        <v>0</v>
      </c>
      <c r="N331" s="41">
        <v>1</v>
      </c>
      <c r="O331" s="41">
        <v>0</v>
      </c>
      <c r="P331" s="41">
        <f>P332+P333+P334</f>
        <v>0</v>
      </c>
      <c r="Q331" s="36" t="e">
        <f>P331/(L332+L333+L334)*100</f>
        <v>#DIV/0!</v>
      </c>
      <c r="R331" s="41">
        <v>0</v>
      </c>
      <c r="S331" s="41">
        <v>0</v>
      </c>
      <c r="T331" s="37">
        <f>M331/(M331+N331)</f>
        <v>0</v>
      </c>
      <c r="U331" s="37">
        <f>((0.5*V331)+M331)/L331</f>
        <v>0</v>
      </c>
      <c r="V331" s="41">
        <v>0</v>
      </c>
      <c r="W331" s="41">
        <v>0</v>
      </c>
      <c r="X331" s="41">
        <v>0</v>
      </c>
      <c r="Y331" s="41">
        <v>0</v>
      </c>
      <c r="Z331" s="41">
        <f>H331-'Season Summary_DEF'!H330</f>
        <v>0</v>
      </c>
      <c r="AA331" s="40">
        <f>(H331+W331+Y331+(2*(O331))+(0.5*V331))/((R331-S331)+(2*(N331+X331+J331)))</f>
        <v>0</v>
      </c>
      <c r="AB331" s="40">
        <f>AA331-$AA$1073</f>
        <v>-1.2469068597250252</v>
      </c>
      <c r="AC331" s="40">
        <f>AA331+'Season Summary_DEF'!AB331</f>
        <v>0.75</v>
      </c>
      <c r="AD331" s="40">
        <f>AC331-$AC$1073</f>
        <v>-1.8301820325407698</v>
      </c>
    </row>
    <row r="332" spans="1:30" outlineLevel="1" x14ac:dyDescent="0.3">
      <c r="A332" s="3" t="s">
        <v>66</v>
      </c>
      <c r="B332" s="3" t="s">
        <v>29</v>
      </c>
      <c r="C332" s="3" t="s">
        <v>34</v>
      </c>
      <c r="D332" s="3" t="s">
        <v>32</v>
      </c>
      <c r="E332" s="3" t="s">
        <v>33</v>
      </c>
      <c r="F332" s="3" t="s">
        <v>28</v>
      </c>
      <c r="Z332"/>
      <c r="AA332" s="29"/>
      <c r="AB332" s="29"/>
      <c r="AC332" s="3"/>
      <c r="AD332" s="3"/>
    </row>
    <row r="333" spans="1:30" outlineLevel="1" x14ac:dyDescent="0.3">
      <c r="A333" s="3" t="s">
        <v>67</v>
      </c>
      <c r="B333" s="3" t="s">
        <v>29</v>
      </c>
      <c r="C333" s="3" t="s">
        <v>34</v>
      </c>
      <c r="D333" s="3" t="s">
        <v>32</v>
      </c>
      <c r="E333" s="3" t="s">
        <v>33</v>
      </c>
      <c r="F333" s="3" t="s">
        <v>28</v>
      </c>
      <c r="AA333" s="29"/>
      <c r="AB333" s="29"/>
      <c r="AC333" s="3"/>
      <c r="AD333" s="3"/>
    </row>
    <row r="334" spans="1:30" outlineLevel="1" x14ac:dyDescent="0.3">
      <c r="A334" s="3" t="s">
        <v>68</v>
      </c>
      <c r="B334" s="3" t="s">
        <v>29</v>
      </c>
      <c r="C334" s="3" t="s">
        <v>34</v>
      </c>
      <c r="D334" s="3" t="s">
        <v>32</v>
      </c>
      <c r="E334" s="3" t="s">
        <v>33</v>
      </c>
      <c r="F334" s="3" t="s">
        <v>28</v>
      </c>
      <c r="AA334" s="29"/>
      <c r="AB334" s="29"/>
      <c r="AC334" s="3"/>
      <c r="AD334" s="3"/>
    </row>
    <row r="335" spans="1:30" x14ac:dyDescent="0.3">
      <c r="A335" s="35">
        <v>85</v>
      </c>
      <c r="B335" s="35" t="s">
        <v>29</v>
      </c>
      <c r="C335" s="35" t="s">
        <v>32</v>
      </c>
      <c r="D335" s="35" t="s">
        <v>26</v>
      </c>
      <c r="E335" s="35" t="s">
        <v>33</v>
      </c>
      <c r="F335" s="35" t="s">
        <v>34</v>
      </c>
      <c r="G335" s="41">
        <v>10</v>
      </c>
      <c r="H335" s="41">
        <v>13</v>
      </c>
      <c r="I335" s="40">
        <f>H335/((L335-W335)+J335+(0.44*R335))</f>
        <v>1.4444444444444444</v>
      </c>
      <c r="J335" s="41">
        <v>2</v>
      </c>
      <c r="K335" s="37">
        <f>J335/G335</f>
        <v>0.2</v>
      </c>
      <c r="L335" s="41">
        <f>M335+N335</f>
        <v>8</v>
      </c>
      <c r="M335" s="41">
        <v>6</v>
      </c>
      <c r="N335" s="41">
        <v>2</v>
      </c>
      <c r="O335" s="41">
        <v>5</v>
      </c>
      <c r="P335" s="41">
        <f>P336+P337+P338</f>
        <v>5</v>
      </c>
      <c r="Q335" s="36">
        <f>P335/(L336+L337+L338)*100</f>
        <v>250</v>
      </c>
      <c r="R335" s="41">
        <v>0</v>
      </c>
      <c r="S335" s="41">
        <v>0</v>
      </c>
      <c r="T335" s="37">
        <f>M335/(M335+N335)</f>
        <v>0.75</v>
      </c>
      <c r="U335" s="37">
        <f>((0.5*V335)+M335)/L335</f>
        <v>0.8125</v>
      </c>
      <c r="V335" s="41">
        <v>1</v>
      </c>
      <c r="W335" s="41">
        <v>1</v>
      </c>
      <c r="X335" s="41">
        <v>0</v>
      </c>
      <c r="Y335" s="41">
        <v>0</v>
      </c>
      <c r="Z335" s="41">
        <f>H335-'Season Summary_DEF'!H334</f>
        <v>13</v>
      </c>
      <c r="AA335" s="40">
        <f>(H335+W335+Y335+(2*(O335))+(0.5*V335))/((R335-S335)+(2*(N335+X335+J335)))</f>
        <v>3.0625</v>
      </c>
      <c r="AB335" s="40">
        <f>AA335-$AA$1073</f>
        <v>1.8155931402749748</v>
      </c>
      <c r="AC335" s="40">
        <f>AA335+'Season Summary_DEF'!AB335</f>
        <v>16.3125</v>
      </c>
      <c r="AD335" s="40">
        <f>AC335-$AC$1073</f>
        <v>13.732317967459231</v>
      </c>
    </row>
    <row r="336" spans="1:30" outlineLevel="1" x14ac:dyDescent="0.3">
      <c r="A336" s="3" t="s">
        <v>66</v>
      </c>
      <c r="B336" s="3" t="s">
        <v>29</v>
      </c>
      <c r="C336" s="3" t="s">
        <v>32</v>
      </c>
      <c r="D336" s="3" t="s">
        <v>26</v>
      </c>
      <c r="E336" s="3" t="s">
        <v>33</v>
      </c>
      <c r="F336" s="3" t="s">
        <v>34</v>
      </c>
      <c r="G336" s="3">
        <v>2</v>
      </c>
      <c r="H336" s="3">
        <v>0</v>
      </c>
      <c r="I336" s="29">
        <f>H336/((L336-W336)+J336+(0.44*R336))</f>
        <v>0</v>
      </c>
      <c r="J336" s="3">
        <v>2</v>
      </c>
      <c r="K336" s="32">
        <f>J336/G336</f>
        <v>1</v>
      </c>
      <c r="L336" s="3">
        <f>M336+N336</f>
        <v>0</v>
      </c>
      <c r="M336" s="3">
        <v>0</v>
      </c>
      <c r="N336" s="3">
        <v>0</v>
      </c>
      <c r="O336" s="3">
        <v>0</v>
      </c>
      <c r="P336" s="3">
        <v>0</v>
      </c>
      <c r="Q336" s="4" t="e">
        <f>P336/L336*100</f>
        <v>#DIV/0!</v>
      </c>
      <c r="R336" s="3">
        <v>0</v>
      </c>
      <c r="S336" s="3">
        <v>0</v>
      </c>
      <c r="T336" s="32" t="e">
        <f>M336/(M336+N336)</f>
        <v>#DIV/0!</v>
      </c>
      <c r="U336" s="32" t="e">
        <f>((0.5*V336)+M336)/L336</f>
        <v>#DIV/0!</v>
      </c>
      <c r="V336" s="3">
        <v>0</v>
      </c>
      <c r="W336" s="3">
        <v>0</v>
      </c>
      <c r="X336" s="3">
        <v>0</v>
      </c>
      <c r="Y336" s="3">
        <v>0</v>
      </c>
      <c r="Z336"/>
      <c r="AA336" s="29"/>
      <c r="AB336" s="29"/>
      <c r="AC336" s="3"/>
      <c r="AD336" s="3"/>
    </row>
    <row r="337" spans="1:30" outlineLevel="1" x14ac:dyDescent="0.3">
      <c r="A337" s="3" t="s">
        <v>67</v>
      </c>
      <c r="B337" s="3" t="s">
        <v>29</v>
      </c>
      <c r="C337" s="3" t="s">
        <v>32</v>
      </c>
      <c r="D337" s="3" t="s">
        <v>26</v>
      </c>
      <c r="E337" s="3" t="s">
        <v>33</v>
      </c>
      <c r="F337" s="3" t="s">
        <v>34</v>
      </c>
      <c r="G337" s="3">
        <v>3</v>
      </c>
      <c r="H337" s="3">
        <v>5</v>
      </c>
      <c r="I337" s="29">
        <f>H337/((L337-W337)+J337+(0.44*R337))</f>
        <v>-5</v>
      </c>
      <c r="J337" s="3">
        <v>0</v>
      </c>
      <c r="K337" s="32">
        <f>J337/G337</f>
        <v>0</v>
      </c>
      <c r="L337" s="3">
        <v>0</v>
      </c>
      <c r="M337" s="3">
        <v>2</v>
      </c>
      <c r="N337" s="3">
        <v>1</v>
      </c>
      <c r="O337" s="3">
        <v>1</v>
      </c>
      <c r="P337" s="3">
        <v>3</v>
      </c>
      <c r="Q337" s="4" t="e">
        <f>P337/L337*100</f>
        <v>#DIV/0!</v>
      </c>
      <c r="R337" s="3">
        <v>0</v>
      </c>
      <c r="S337" s="3">
        <v>0</v>
      </c>
      <c r="T337" s="32">
        <f>M337/(M337+N337)</f>
        <v>0.66666666666666663</v>
      </c>
      <c r="U337" s="32" t="e">
        <f>((0.5*V337)+M337)/L337</f>
        <v>#DIV/0!</v>
      </c>
      <c r="V337" s="3">
        <v>1</v>
      </c>
      <c r="W337" s="3">
        <v>1</v>
      </c>
      <c r="X337" s="3">
        <v>0</v>
      </c>
      <c r="Y337" s="3">
        <v>0</v>
      </c>
      <c r="AA337" s="29"/>
      <c r="AB337" s="29"/>
      <c r="AC337" s="3"/>
      <c r="AD337" s="3"/>
    </row>
    <row r="338" spans="1:30" outlineLevel="1" x14ac:dyDescent="0.3">
      <c r="A338" s="3" t="s">
        <v>68</v>
      </c>
      <c r="B338" s="3" t="s">
        <v>29</v>
      </c>
      <c r="C338" s="3" t="s">
        <v>32</v>
      </c>
      <c r="D338" s="3" t="s">
        <v>26</v>
      </c>
      <c r="E338" s="3" t="s">
        <v>33</v>
      </c>
      <c r="F338" s="3" t="s">
        <v>34</v>
      </c>
      <c r="G338" s="3">
        <v>2</v>
      </c>
      <c r="H338" s="3">
        <v>4</v>
      </c>
      <c r="I338" s="29">
        <f>H338/((L338-W338)+J338+(0.44*R338))</f>
        <v>2</v>
      </c>
      <c r="J338" s="3">
        <v>0</v>
      </c>
      <c r="K338" s="32">
        <f>J338/G338</f>
        <v>0</v>
      </c>
      <c r="L338" s="3">
        <f>M338+N338</f>
        <v>2</v>
      </c>
      <c r="M338" s="3">
        <v>2</v>
      </c>
      <c r="N338" s="3">
        <v>0</v>
      </c>
      <c r="O338" s="3">
        <v>2</v>
      </c>
      <c r="P338" s="3">
        <v>2</v>
      </c>
      <c r="Q338" s="4">
        <f>P338/L338*100</f>
        <v>100</v>
      </c>
      <c r="R338" s="3">
        <v>0</v>
      </c>
      <c r="S338" s="3">
        <v>0</v>
      </c>
      <c r="T338" s="32">
        <f>M338/(M338+N338)</f>
        <v>1</v>
      </c>
      <c r="U338" s="32">
        <f>((0.5*V338)+M338)/L338</f>
        <v>1</v>
      </c>
      <c r="V338" s="3">
        <v>0</v>
      </c>
      <c r="W338" s="3">
        <v>0</v>
      </c>
      <c r="X338" s="3">
        <v>0</v>
      </c>
      <c r="Y338" s="3">
        <v>0</v>
      </c>
      <c r="AA338" s="29"/>
      <c r="AB338" s="29"/>
      <c r="AC338" s="3"/>
      <c r="AD338" s="3"/>
    </row>
    <row r="339" spans="1:30" x14ac:dyDescent="0.3">
      <c r="A339" s="35">
        <v>86</v>
      </c>
      <c r="B339" s="35" t="s">
        <v>24</v>
      </c>
      <c r="C339" s="35" t="s">
        <v>25</v>
      </c>
      <c r="D339" s="35" t="s">
        <v>29</v>
      </c>
      <c r="E339" s="35" t="s">
        <v>27</v>
      </c>
      <c r="F339" s="35" t="s">
        <v>30</v>
      </c>
      <c r="G339" s="41">
        <v>3</v>
      </c>
      <c r="H339" s="41">
        <v>2</v>
      </c>
      <c r="I339" s="40">
        <f>H339/((L339-W339)+J339+(0.44*R339))</f>
        <v>0.66666666666666663</v>
      </c>
      <c r="J339" s="41">
        <v>1</v>
      </c>
      <c r="K339" s="37">
        <f>J339/G339</f>
        <v>0.33333333333333331</v>
      </c>
      <c r="L339" s="41">
        <f>M339+N339</f>
        <v>2</v>
      </c>
      <c r="M339" s="41">
        <v>1</v>
      </c>
      <c r="N339" s="41">
        <v>1</v>
      </c>
      <c r="O339" s="41">
        <v>0</v>
      </c>
      <c r="P339" s="41">
        <f>P340+P341+P342</f>
        <v>0</v>
      </c>
      <c r="Q339" s="36" t="e">
        <f>P339/(L340+L341+L342)*100</f>
        <v>#DIV/0!</v>
      </c>
      <c r="R339" s="41">
        <v>0</v>
      </c>
      <c r="S339" s="41">
        <v>0</v>
      </c>
      <c r="T339" s="37">
        <f>M339/(M339+N339)</f>
        <v>0.5</v>
      </c>
      <c r="U339" s="37">
        <f>((0.5*V339)+M339)/L339</f>
        <v>0.5</v>
      </c>
      <c r="V339" s="41">
        <v>0</v>
      </c>
      <c r="W339" s="41">
        <v>0</v>
      </c>
      <c r="X339" s="41">
        <v>0</v>
      </c>
      <c r="Y339" s="41">
        <v>0</v>
      </c>
      <c r="Z339" s="41">
        <f>H339-'Season Summary_DEF'!H338</f>
        <v>2</v>
      </c>
      <c r="AA339" s="40">
        <f>(H339+W339+Y339+(2*(O339))+(0.5*V339))/((R339-S339)+(2*(N339+X339+J339)))</f>
        <v>0.5</v>
      </c>
      <c r="AB339" s="40">
        <f>AA339-$AA$1073</f>
        <v>-0.74690685972502524</v>
      </c>
      <c r="AC339" s="40">
        <f>AA339+'Season Summary_DEF'!AB339</f>
        <v>2.166666666666667</v>
      </c>
      <c r="AD339" s="40">
        <f>AC339-$AC$1073</f>
        <v>-0.41351536587410287</v>
      </c>
    </row>
    <row r="340" spans="1:30" outlineLevel="1" x14ac:dyDescent="0.3">
      <c r="A340" s="3" t="s">
        <v>66</v>
      </c>
      <c r="B340" s="3" t="s">
        <v>24</v>
      </c>
      <c r="C340" s="3" t="s">
        <v>25</v>
      </c>
      <c r="D340" s="3" t="s">
        <v>29</v>
      </c>
      <c r="E340" s="3" t="s">
        <v>27</v>
      </c>
      <c r="F340" s="3" t="s">
        <v>30</v>
      </c>
      <c r="Z340"/>
      <c r="AA340" s="29"/>
      <c r="AB340" s="29"/>
      <c r="AC340" s="3"/>
      <c r="AD340" s="3"/>
    </row>
    <row r="341" spans="1:30" outlineLevel="1" x14ac:dyDescent="0.3">
      <c r="A341" s="3" t="s">
        <v>67</v>
      </c>
      <c r="B341" s="3" t="s">
        <v>24</v>
      </c>
      <c r="C341" s="3" t="s">
        <v>25</v>
      </c>
      <c r="D341" s="3" t="s">
        <v>29</v>
      </c>
      <c r="E341" s="3" t="s">
        <v>27</v>
      </c>
      <c r="F341" s="3" t="s">
        <v>30</v>
      </c>
      <c r="AA341" s="29"/>
      <c r="AB341" s="29"/>
      <c r="AC341" s="3"/>
      <c r="AD341" s="3"/>
    </row>
    <row r="342" spans="1:30" outlineLevel="1" x14ac:dyDescent="0.3">
      <c r="A342" s="3" t="s">
        <v>68</v>
      </c>
      <c r="B342" s="3" t="s">
        <v>24</v>
      </c>
      <c r="C342" s="3" t="s">
        <v>25</v>
      </c>
      <c r="D342" s="3" t="s">
        <v>29</v>
      </c>
      <c r="E342" s="3" t="s">
        <v>27</v>
      </c>
      <c r="F342" s="3" t="s">
        <v>30</v>
      </c>
      <c r="AA342" s="29"/>
      <c r="AB342" s="29"/>
      <c r="AC342" s="3"/>
      <c r="AD342" s="3"/>
    </row>
    <row r="343" spans="1:30" x14ac:dyDescent="0.3">
      <c r="A343" s="35">
        <v>87</v>
      </c>
      <c r="B343" s="35" t="s">
        <v>29</v>
      </c>
      <c r="C343" s="35" t="s">
        <v>25</v>
      </c>
      <c r="D343" s="35" t="s">
        <v>26</v>
      </c>
      <c r="E343" s="35" t="s">
        <v>33</v>
      </c>
      <c r="F343" s="35" t="s">
        <v>31</v>
      </c>
      <c r="G343" s="41">
        <v>13</v>
      </c>
      <c r="H343" s="41">
        <v>8</v>
      </c>
      <c r="I343" s="40">
        <f>H343/((L343-W343)+J343+(0.44*R343))</f>
        <v>0.88888888888888884</v>
      </c>
      <c r="J343" s="41">
        <v>3</v>
      </c>
      <c r="K343" s="37">
        <f>J343/G343</f>
        <v>0.23076923076923078</v>
      </c>
      <c r="L343" s="41">
        <f>M343+N343</f>
        <v>10</v>
      </c>
      <c r="M343" s="41">
        <v>4</v>
      </c>
      <c r="N343" s="41">
        <v>6</v>
      </c>
      <c r="O343" s="41">
        <v>3</v>
      </c>
      <c r="P343" s="41">
        <f>P344+P345+P346</f>
        <v>1</v>
      </c>
      <c r="Q343" s="36">
        <f>P343/(L344+L345+L346)*100</f>
        <v>50</v>
      </c>
      <c r="R343" s="41">
        <v>0</v>
      </c>
      <c r="S343" s="41">
        <v>0</v>
      </c>
      <c r="T343" s="37">
        <f>M343/(M343+N343)</f>
        <v>0.4</v>
      </c>
      <c r="U343" s="37">
        <f>((0.5*V343)+M343)/L343</f>
        <v>0.4</v>
      </c>
      <c r="V343" s="41">
        <v>0</v>
      </c>
      <c r="W343" s="41">
        <v>4</v>
      </c>
      <c r="X343" s="41">
        <v>0</v>
      </c>
      <c r="Y343" s="41">
        <v>1</v>
      </c>
      <c r="Z343" s="41">
        <f>H343-'Season Summary_DEF'!H342</f>
        <v>8</v>
      </c>
      <c r="AA343" s="40">
        <f>(H343+W343+Y343+(2*(O343))+(0.5*V343))/((R343-S343)+(2*(N343+X343+J343)))</f>
        <v>1.0555555555555556</v>
      </c>
      <c r="AB343" s="40">
        <f>AA343-$AA$1073</f>
        <v>-0.19135130416946966</v>
      </c>
      <c r="AC343" s="40">
        <f>AA343+'Season Summary_DEF'!AB343</f>
        <v>1.8888888888888888</v>
      </c>
      <c r="AD343" s="40">
        <f>AC343-$AC$1073</f>
        <v>-0.69129314365188099</v>
      </c>
    </row>
    <row r="344" spans="1:30" outlineLevel="1" x14ac:dyDescent="0.3">
      <c r="A344" s="3" t="s">
        <v>66</v>
      </c>
      <c r="B344" s="3" t="s">
        <v>29</v>
      </c>
      <c r="C344" s="3" t="s">
        <v>25</v>
      </c>
      <c r="D344" s="3" t="s">
        <v>26</v>
      </c>
      <c r="E344" s="3" t="s">
        <v>33</v>
      </c>
      <c r="F344" s="3" t="s">
        <v>31</v>
      </c>
      <c r="G344" s="3">
        <v>3</v>
      </c>
      <c r="H344" s="3">
        <v>2</v>
      </c>
      <c r="I344" s="29">
        <f>H344/((L344-W344)+J344+(0.44*R344))</f>
        <v>0.66666666666666663</v>
      </c>
      <c r="J344" s="3">
        <v>1</v>
      </c>
      <c r="K344" s="32">
        <f>J344/G344</f>
        <v>0.33333333333333331</v>
      </c>
      <c r="L344" s="3">
        <f>M344+N344</f>
        <v>2</v>
      </c>
      <c r="M344" s="3">
        <v>1</v>
      </c>
      <c r="N344" s="3">
        <v>1</v>
      </c>
      <c r="O344" s="3">
        <v>1</v>
      </c>
      <c r="P344" s="3">
        <v>1</v>
      </c>
      <c r="Q344" s="4">
        <f>P344/L344*100</f>
        <v>50</v>
      </c>
      <c r="R344" s="3">
        <v>0</v>
      </c>
      <c r="S344" s="3">
        <v>0</v>
      </c>
      <c r="T344" s="32">
        <f>M344/(M344+N344)</f>
        <v>0.5</v>
      </c>
      <c r="U344" s="32">
        <f>((0.5*V344)+M344)/L344</f>
        <v>0.5</v>
      </c>
      <c r="V344" s="3">
        <v>0</v>
      </c>
      <c r="W344" s="3">
        <v>0</v>
      </c>
      <c r="X344" s="3">
        <v>0</v>
      </c>
      <c r="Y344" s="3">
        <v>1</v>
      </c>
      <c r="Z344"/>
      <c r="AA344" s="29"/>
      <c r="AB344" s="29"/>
      <c r="AC344" s="3"/>
      <c r="AD344" s="3"/>
    </row>
    <row r="345" spans="1:30" outlineLevel="1" x14ac:dyDescent="0.3">
      <c r="A345" s="3" t="s">
        <v>67</v>
      </c>
      <c r="B345" s="3" t="s">
        <v>29</v>
      </c>
      <c r="C345" s="3" t="s">
        <v>25</v>
      </c>
      <c r="D345" s="3" t="s">
        <v>26</v>
      </c>
      <c r="E345" s="3" t="s">
        <v>33</v>
      </c>
      <c r="F345" s="3" t="s">
        <v>31</v>
      </c>
      <c r="G345" s="3">
        <v>0</v>
      </c>
      <c r="H345" s="3">
        <v>0</v>
      </c>
      <c r="J345" s="3">
        <v>0</v>
      </c>
      <c r="K345" s="32" t="e">
        <f>J345/G345</f>
        <v>#DIV/0!</v>
      </c>
      <c r="L345" s="3">
        <f>M345+N345</f>
        <v>0</v>
      </c>
      <c r="M345" s="3">
        <v>0</v>
      </c>
      <c r="N345" s="3">
        <v>0</v>
      </c>
      <c r="O345" s="3">
        <v>0</v>
      </c>
      <c r="P345" s="3">
        <v>0</v>
      </c>
      <c r="Q345" s="4" t="e">
        <f>P345/L345*100</f>
        <v>#DIV/0!</v>
      </c>
      <c r="R345" s="3">
        <v>0</v>
      </c>
      <c r="S345" s="3">
        <v>0</v>
      </c>
      <c r="T345" s="32" t="e">
        <f>M345/(M345+N345)</f>
        <v>#DIV/0!</v>
      </c>
      <c r="U345" s="32" t="e">
        <f>((0.5*V345)+M345)/L345</f>
        <v>#DIV/0!</v>
      </c>
      <c r="V345" s="3">
        <v>0</v>
      </c>
      <c r="W345" s="3">
        <v>0</v>
      </c>
      <c r="X345" s="3">
        <v>0</v>
      </c>
      <c r="Y345" s="3">
        <v>0</v>
      </c>
      <c r="AA345" s="29"/>
      <c r="AB345" s="29"/>
      <c r="AC345" s="3"/>
      <c r="AD345" s="3"/>
    </row>
    <row r="346" spans="1:30" outlineLevel="1" x14ac:dyDescent="0.3">
      <c r="A346" s="3" t="s">
        <v>68</v>
      </c>
      <c r="B346" s="3" t="s">
        <v>29</v>
      </c>
      <c r="C346" s="3" t="s">
        <v>25</v>
      </c>
      <c r="D346" s="3" t="s">
        <v>26</v>
      </c>
      <c r="E346" s="3" t="s">
        <v>33</v>
      </c>
      <c r="F346" s="3" t="s">
        <v>31</v>
      </c>
      <c r="G346" s="3">
        <v>0</v>
      </c>
      <c r="H346" s="3">
        <v>0</v>
      </c>
      <c r="J346" s="3">
        <v>0</v>
      </c>
      <c r="K346" s="32" t="e">
        <f>J346/G346</f>
        <v>#DIV/0!</v>
      </c>
      <c r="L346" s="3">
        <f>M346+N346</f>
        <v>0</v>
      </c>
      <c r="M346" s="3">
        <v>0</v>
      </c>
      <c r="N346" s="3">
        <v>0</v>
      </c>
      <c r="O346" s="3">
        <v>0</v>
      </c>
      <c r="P346" s="3">
        <v>0</v>
      </c>
      <c r="Q346" s="4" t="e">
        <f>P346/L346*100</f>
        <v>#DIV/0!</v>
      </c>
      <c r="R346" s="3">
        <v>0</v>
      </c>
      <c r="S346" s="3">
        <v>0</v>
      </c>
      <c r="T346" s="32" t="e">
        <f>M346/(M346+N346)</f>
        <v>#DIV/0!</v>
      </c>
      <c r="U346" s="32" t="e">
        <f>((0.5*V346)+M346)/L346</f>
        <v>#DIV/0!</v>
      </c>
      <c r="V346" s="3">
        <v>0</v>
      </c>
      <c r="W346" s="3">
        <v>0</v>
      </c>
      <c r="X346" s="3">
        <v>0</v>
      </c>
      <c r="Y346" s="3">
        <v>0</v>
      </c>
      <c r="AA346" s="29"/>
      <c r="AB346" s="29"/>
      <c r="AC346" s="3"/>
      <c r="AD346" s="3"/>
    </row>
    <row r="347" spans="1:30" x14ac:dyDescent="0.3">
      <c r="A347" s="35">
        <v>88</v>
      </c>
      <c r="B347" s="35" t="s">
        <v>31</v>
      </c>
      <c r="C347" s="35" t="s">
        <v>33</v>
      </c>
      <c r="D347" s="35" t="s">
        <v>26</v>
      </c>
      <c r="E347" s="35" t="s">
        <v>27</v>
      </c>
      <c r="F347" s="35" t="s">
        <v>28</v>
      </c>
      <c r="G347" s="41">
        <v>0</v>
      </c>
      <c r="H347" s="41">
        <v>0</v>
      </c>
      <c r="I347" s="40"/>
      <c r="J347" s="41">
        <v>0</v>
      </c>
      <c r="K347" s="37" t="e">
        <f>J347/G347</f>
        <v>#DIV/0!</v>
      </c>
      <c r="L347" s="41">
        <f>M347+N347</f>
        <v>0</v>
      </c>
      <c r="M347" s="41">
        <v>0</v>
      </c>
      <c r="N347" s="41">
        <v>0</v>
      </c>
      <c r="O347" s="41">
        <v>0</v>
      </c>
      <c r="P347" s="41">
        <f>P348+P349+P350</f>
        <v>0</v>
      </c>
      <c r="Q347" s="36" t="e">
        <f>P347/(L348+L349+L350)*100</f>
        <v>#DIV/0!</v>
      </c>
      <c r="R347" s="41">
        <v>0</v>
      </c>
      <c r="S347" s="41">
        <v>0</v>
      </c>
      <c r="T347" s="37" t="e">
        <f>M347/(M347+N347)</f>
        <v>#DIV/0!</v>
      </c>
      <c r="U347" s="37" t="e">
        <f>((0.5*V347)+M347)/L347</f>
        <v>#DIV/0!</v>
      </c>
      <c r="V347" s="41">
        <v>0</v>
      </c>
      <c r="W347" s="41">
        <v>0</v>
      </c>
      <c r="X347" s="41">
        <v>0</v>
      </c>
      <c r="Y347" s="41">
        <v>0</v>
      </c>
      <c r="Z347" s="41">
        <f>H347-'Season Summary_DEF'!H346</f>
        <v>0</v>
      </c>
      <c r="AA347" s="40"/>
      <c r="AB347" s="40"/>
      <c r="AC347" s="40">
        <f>AA347+'Season Summary_DEF'!AB347</f>
        <v>0.5</v>
      </c>
      <c r="AD347" s="40">
        <f>AC347-$AC$1073</f>
        <v>-2.0801820325407698</v>
      </c>
    </row>
    <row r="348" spans="1:30" outlineLevel="1" x14ac:dyDescent="0.3">
      <c r="A348" s="3" t="s">
        <v>66</v>
      </c>
      <c r="B348" s="3" t="s">
        <v>31</v>
      </c>
      <c r="C348" s="3" t="s">
        <v>33</v>
      </c>
      <c r="D348" s="3" t="s">
        <v>26</v>
      </c>
      <c r="E348" s="3" t="s">
        <v>27</v>
      </c>
      <c r="F348" s="3" t="s">
        <v>28</v>
      </c>
      <c r="Z348"/>
      <c r="AA348" s="29"/>
      <c r="AB348" s="29"/>
      <c r="AC348" s="3"/>
      <c r="AD348" s="3"/>
    </row>
    <row r="349" spans="1:30" outlineLevel="1" x14ac:dyDescent="0.3">
      <c r="A349" s="3" t="s">
        <v>67</v>
      </c>
      <c r="B349" s="3" t="s">
        <v>31</v>
      </c>
      <c r="C349" s="3" t="s">
        <v>33</v>
      </c>
      <c r="D349" s="3" t="s">
        <v>26</v>
      </c>
      <c r="E349" s="3" t="s">
        <v>27</v>
      </c>
      <c r="F349" s="3" t="s">
        <v>28</v>
      </c>
      <c r="AA349" s="29"/>
      <c r="AB349" s="29"/>
      <c r="AC349" s="3"/>
      <c r="AD349" s="3"/>
    </row>
    <row r="350" spans="1:30" outlineLevel="1" x14ac:dyDescent="0.3">
      <c r="A350" s="3" t="s">
        <v>68</v>
      </c>
      <c r="B350" s="3" t="s">
        <v>31</v>
      </c>
      <c r="C350" s="3" t="s">
        <v>33</v>
      </c>
      <c r="D350" s="3" t="s">
        <v>26</v>
      </c>
      <c r="E350" s="3" t="s">
        <v>27</v>
      </c>
      <c r="F350" s="3" t="s">
        <v>28</v>
      </c>
      <c r="AA350" s="29"/>
      <c r="AB350" s="29"/>
      <c r="AC350" s="3"/>
      <c r="AD350" s="3"/>
    </row>
    <row r="351" spans="1:30" x14ac:dyDescent="0.3">
      <c r="A351" s="35">
        <v>89</v>
      </c>
      <c r="B351" s="35" t="s">
        <v>31</v>
      </c>
      <c r="C351" s="35" t="s">
        <v>34</v>
      </c>
      <c r="D351" s="35" t="s">
        <v>26</v>
      </c>
      <c r="E351" s="35" t="s">
        <v>27</v>
      </c>
      <c r="F351" s="35" t="s">
        <v>28</v>
      </c>
      <c r="G351" s="41">
        <v>10</v>
      </c>
      <c r="H351" s="41">
        <v>7</v>
      </c>
      <c r="I351" s="40">
        <f>H351/((L351-W351)+J351+(0.44*R351))</f>
        <v>0.77777777777777779</v>
      </c>
      <c r="J351" s="41">
        <v>3</v>
      </c>
      <c r="K351" s="37">
        <f t="shared" ref="K351:K359" si="79">J351/G351</f>
        <v>0.3</v>
      </c>
      <c r="L351" s="41">
        <f t="shared" ref="L351:L359" si="80">M351+N351</f>
        <v>7</v>
      </c>
      <c r="M351" s="41">
        <v>3</v>
      </c>
      <c r="N351" s="41">
        <v>4</v>
      </c>
      <c r="O351" s="41">
        <v>3</v>
      </c>
      <c r="P351" s="41">
        <f>P352+P353+P354</f>
        <v>1</v>
      </c>
      <c r="Q351" s="36">
        <f>P351/(L352+L353+L354)*100</f>
        <v>100</v>
      </c>
      <c r="R351" s="41">
        <v>0</v>
      </c>
      <c r="S351" s="41">
        <v>0</v>
      </c>
      <c r="T351" s="37">
        <f t="shared" ref="T351:T359" si="81">M351/(M351+N351)</f>
        <v>0.42857142857142855</v>
      </c>
      <c r="U351" s="37">
        <f t="shared" ref="U351:U359" si="82">((0.5*V351)+M351)/L351</f>
        <v>0.5</v>
      </c>
      <c r="V351" s="41">
        <v>1</v>
      </c>
      <c r="W351" s="41">
        <v>1</v>
      </c>
      <c r="X351" s="41">
        <v>1</v>
      </c>
      <c r="Y351" s="41">
        <v>2</v>
      </c>
      <c r="Z351" s="41">
        <f>H351-'Season Summary_DEF'!H350</f>
        <v>7</v>
      </c>
      <c r="AA351" s="40">
        <f>(H351+W351+Y351+(2*(O351))+(0.5*V351))/((R351-S351)+(2*(N351+X351+J351)))</f>
        <v>1.03125</v>
      </c>
      <c r="AB351" s="40">
        <f>AA351-$AA$1073</f>
        <v>-0.21565685972502524</v>
      </c>
      <c r="AC351" s="40">
        <f>AA351+'Season Summary_DEF'!AB351</f>
        <v>1.9375</v>
      </c>
      <c r="AD351" s="40">
        <f>AC351-$AC$1073</f>
        <v>-0.64268203254076983</v>
      </c>
    </row>
    <row r="352" spans="1:30" outlineLevel="1" x14ac:dyDescent="0.3">
      <c r="A352" s="3" t="s">
        <v>66</v>
      </c>
      <c r="B352" s="3" t="s">
        <v>31</v>
      </c>
      <c r="C352" s="3" t="s">
        <v>34</v>
      </c>
      <c r="D352" s="3" t="s">
        <v>26</v>
      </c>
      <c r="E352" s="3" t="s">
        <v>27</v>
      </c>
      <c r="F352" s="3" t="s">
        <v>28</v>
      </c>
      <c r="G352" s="3">
        <v>0</v>
      </c>
      <c r="H352" s="3">
        <v>0</v>
      </c>
      <c r="J352" s="3">
        <v>0</v>
      </c>
      <c r="K352" s="32" t="e">
        <f t="shared" si="79"/>
        <v>#DIV/0!</v>
      </c>
      <c r="L352" s="3">
        <f t="shared" si="80"/>
        <v>0</v>
      </c>
      <c r="M352" s="3">
        <v>0</v>
      </c>
      <c r="N352" s="3">
        <v>0</v>
      </c>
      <c r="O352" s="3">
        <v>0</v>
      </c>
      <c r="P352" s="3">
        <v>0</v>
      </c>
      <c r="Q352" s="4" t="e">
        <f>P352/L352*100</f>
        <v>#DIV/0!</v>
      </c>
      <c r="R352" s="3">
        <v>0</v>
      </c>
      <c r="S352" s="3">
        <v>0</v>
      </c>
      <c r="T352" s="32" t="e">
        <f t="shared" si="81"/>
        <v>#DIV/0!</v>
      </c>
      <c r="U352" s="32" t="e">
        <f t="shared" si="82"/>
        <v>#DIV/0!</v>
      </c>
      <c r="V352" s="3">
        <v>0</v>
      </c>
      <c r="W352" s="3">
        <v>0</v>
      </c>
      <c r="X352" s="3">
        <v>0</v>
      </c>
      <c r="Y352" s="3">
        <v>0</v>
      </c>
      <c r="Z352"/>
      <c r="AA352" s="29"/>
      <c r="AB352" s="29"/>
      <c r="AC352" s="3"/>
      <c r="AD352" s="3"/>
    </row>
    <row r="353" spans="1:30" outlineLevel="1" x14ac:dyDescent="0.3">
      <c r="A353" s="3" t="s">
        <v>67</v>
      </c>
      <c r="B353" s="3" t="s">
        <v>31</v>
      </c>
      <c r="C353" s="3" t="s">
        <v>34</v>
      </c>
      <c r="D353" s="3" t="s">
        <v>26</v>
      </c>
      <c r="E353" s="3" t="s">
        <v>27</v>
      </c>
      <c r="F353" s="3" t="s">
        <v>28</v>
      </c>
      <c r="G353" s="3">
        <v>1</v>
      </c>
      <c r="H353" s="3">
        <v>0</v>
      </c>
      <c r="I353" s="29">
        <f>H353/((L353-W353)+J353+(0.44*R353))</f>
        <v>0</v>
      </c>
      <c r="J353" s="3">
        <v>0</v>
      </c>
      <c r="K353" s="32">
        <f t="shared" si="79"/>
        <v>0</v>
      </c>
      <c r="L353" s="3">
        <f t="shared" si="80"/>
        <v>1</v>
      </c>
      <c r="M353" s="3">
        <v>0</v>
      </c>
      <c r="N353" s="3">
        <v>1</v>
      </c>
      <c r="O353" s="3">
        <v>0</v>
      </c>
      <c r="P353" s="3">
        <v>1</v>
      </c>
      <c r="Q353" s="4">
        <f>P353/L353*100</f>
        <v>100</v>
      </c>
      <c r="R353" s="3">
        <v>0</v>
      </c>
      <c r="S353" s="3">
        <v>0</v>
      </c>
      <c r="T353" s="32">
        <f t="shared" si="81"/>
        <v>0</v>
      </c>
      <c r="U353" s="32">
        <f t="shared" si="82"/>
        <v>0</v>
      </c>
      <c r="V353" s="3">
        <v>0</v>
      </c>
      <c r="W353" s="3">
        <v>0</v>
      </c>
      <c r="X353" s="3">
        <v>0</v>
      </c>
      <c r="Y353" s="3">
        <v>0</v>
      </c>
      <c r="AA353" s="29"/>
      <c r="AB353" s="29"/>
      <c r="AC353" s="3"/>
      <c r="AD353" s="3"/>
    </row>
    <row r="354" spans="1:30" outlineLevel="1" x14ac:dyDescent="0.3">
      <c r="A354" s="3" t="s">
        <v>68</v>
      </c>
      <c r="B354" s="3" t="s">
        <v>31</v>
      </c>
      <c r="C354" s="3" t="s">
        <v>34</v>
      </c>
      <c r="D354" s="3" t="s">
        <v>26</v>
      </c>
      <c r="E354" s="3" t="s">
        <v>27</v>
      </c>
      <c r="F354" s="3" t="s">
        <v>28</v>
      </c>
      <c r="G354" s="3">
        <v>0</v>
      </c>
      <c r="H354" s="3">
        <v>0</v>
      </c>
      <c r="J354" s="3">
        <v>0</v>
      </c>
      <c r="K354" s="32" t="e">
        <f t="shared" si="79"/>
        <v>#DIV/0!</v>
      </c>
      <c r="L354" s="3">
        <f t="shared" si="80"/>
        <v>0</v>
      </c>
      <c r="M354" s="3">
        <v>0</v>
      </c>
      <c r="N354" s="3">
        <v>0</v>
      </c>
      <c r="O354" s="3">
        <v>0</v>
      </c>
      <c r="P354" s="3">
        <v>0</v>
      </c>
      <c r="Q354" s="4" t="e">
        <f>P354/L354*100</f>
        <v>#DIV/0!</v>
      </c>
      <c r="R354" s="3">
        <v>0</v>
      </c>
      <c r="S354" s="3">
        <v>0</v>
      </c>
      <c r="T354" s="32" t="e">
        <f t="shared" si="81"/>
        <v>#DIV/0!</v>
      </c>
      <c r="U354" s="32" t="e">
        <f t="shared" si="82"/>
        <v>#DIV/0!</v>
      </c>
      <c r="V354" s="3">
        <v>0</v>
      </c>
      <c r="W354" s="3">
        <v>0</v>
      </c>
      <c r="X354" s="3">
        <v>0</v>
      </c>
      <c r="Y354" s="3">
        <v>1</v>
      </c>
      <c r="AA354" s="29"/>
      <c r="AB354" s="29"/>
      <c r="AC354" s="3"/>
      <c r="AD354" s="3"/>
    </row>
    <row r="355" spans="1:30" x14ac:dyDescent="0.3">
      <c r="A355" s="35">
        <v>90</v>
      </c>
      <c r="B355" s="35" t="s">
        <v>24</v>
      </c>
      <c r="C355" s="35" t="s">
        <v>29</v>
      </c>
      <c r="D355" s="35" t="s">
        <v>26</v>
      </c>
      <c r="E355" s="35" t="s">
        <v>27</v>
      </c>
      <c r="F355" s="35" t="s">
        <v>30</v>
      </c>
      <c r="G355" s="41">
        <v>22</v>
      </c>
      <c r="H355" s="41">
        <v>25</v>
      </c>
      <c r="I355" s="40">
        <f>H355/((L355-W355)+J355+(0.44*R355))</f>
        <v>1.3736263736263736</v>
      </c>
      <c r="J355" s="41">
        <v>3</v>
      </c>
      <c r="K355" s="37">
        <f t="shared" si="79"/>
        <v>0.13636363636363635</v>
      </c>
      <c r="L355" s="41">
        <f t="shared" si="80"/>
        <v>18</v>
      </c>
      <c r="M355" s="41">
        <v>10</v>
      </c>
      <c r="N355" s="41">
        <v>8</v>
      </c>
      <c r="O355" s="41">
        <v>5</v>
      </c>
      <c r="P355" s="41">
        <f>P356+P357+P358</f>
        <v>3</v>
      </c>
      <c r="Q355" s="36">
        <f>P355/(L356+L357+L358)*100</f>
        <v>60</v>
      </c>
      <c r="R355" s="41">
        <v>5</v>
      </c>
      <c r="S355" s="41">
        <v>4</v>
      </c>
      <c r="T355" s="37">
        <f t="shared" si="81"/>
        <v>0.55555555555555558</v>
      </c>
      <c r="U355" s="37">
        <f t="shared" si="82"/>
        <v>0.58333333333333337</v>
      </c>
      <c r="V355" s="41">
        <v>1</v>
      </c>
      <c r="W355" s="41">
        <v>5</v>
      </c>
      <c r="X355" s="41">
        <v>0</v>
      </c>
      <c r="Y355" s="41">
        <v>6</v>
      </c>
      <c r="Z355" s="41">
        <f>H355-'Season Summary_DEF'!H354</f>
        <v>25</v>
      </c>
      <c r="AA355" s="40">
        <f>(H355+W355+Y355+(2*(O355))+(0.5*V355))/((R355-S355)+(2*(N355+X355+J355)))</f>
        <v>2.0217391304347827</v>
      </c>
      <c r="AB355" s="40">
        <f>AA355-$AA$1073</f>
        <v>0.77483227070975746</v>
      </c>
      <c r="AC355" s="40">
        <f>AA355+'Season Summary_DEF'!AB355</f>
        <v>3.3171936758893281</v>
      </c>
      <c r="AD355" s="40">
        <f>AC355-$AC$1073</f>
        <v>0.73701164334855829</v>
      </c>
    </row>
    <row r="356" spans="1:30" outlineLevel="1" x14ac:dyDescent="0.3">
      <c r="A356" s="3" t="s">
        <v>66</v>
      </c>
      <c r="B356" s="3" t="s">
        <v>24</v>
      </c>
      <c r="C356" s="3" t="s">
        <v>29</v>
      </c>
      <c r="D356" s="3" t="s">
        <v>26</v>
      </c>
      <c r="E356" s="3" t="s">
        <v>27</v>
      </c>
      <c r="F356" s="3" t="s">
        <v>30</v>
      </c>
      <c r="G356" s="3">
        <v>4</v>
      </c>
      <c r="H356" s="3">
        <v>6</v>
      </c>
      <c r="J356" s="3">
        <v>0</v>
      </c>
      <c r="K356" s="32">
        <f t="shared" si="79"/>
        <v>0</v>
      </c>
      <c r="L356" s="3">
        <f t="shared" si="80"/>
        <v>4</v>
      </c>
      <c r="M356" s="3">
        <v>3</v>
      </c>
      <c r="N356" s="3">
        <v>1</v>
      </c>
      <c r="O356" s="3">
        <v>1</v>
      </c>
      <c r="P356" s="3">
        <v>2</v>
      </c>
      <c r="Q356" s="4">
        <f>P356/L356*100</f>
        <v>50</v>
      </c>
      <c r="R356" s="3">
        <v>0</v>
      </c>
      <c r="S356" s="3">
        <v>0</v>
      </c>
      <c r="T356" s="32">
        <f t="shared" si="81"/>
        <v>0.75</v>
      </c>
      <c r="U356" s="32">
        <f t="shared" si="82"/>
        <v>0.75</v>
      </c>
      <c r="V356" s="3">
        <v>0</v>
      </c>
      <c r="W356" s="3">
        <v>4</v>
      </c>
      <c r="X356" s="3">
        <v>0</v>
      </c>
      <c r="Y356" s="3">
        <v>2</v>
      </c>
      <c r="Z356"/>
      <c r="AA356" s="29"/>
      <c r="AB356" s="29"/>
      <c r="AC356" s="3"/>
      <c r="AD356" s="3"/>
    </row>
    <row r="357" spans="1:30" outlineLevel="1" x14ac:dyDescent="0.3">
      <c r="A357" s="3" t="s">
        <v>67</v>
      </c>
      <c r="B357" s="3" t="s">
        <v>24</v>
      </c>
      <c r="C357" s="3" t="s">
        <v>29</v>
      </c>
      <c r="D357" s="3" t="s">
        <v>26</v>
      </c>
      <c r="E357" s="3" t="s">
        <v>27</v>
      </c>
      <c r="F357" s="3" t="s">
        <v>30</v>
      </c>
      <c r="G357" s="3">
        <v>1</v>
      </c>
      <c r="H357" s="3">
        <v>2</v>
      </c>
      <c r="I357" s="29">
        <f>H357/((L357-W357)+J357+(0.44*R357))</f>
        <v>2</v>
      </c>
      <c r="J357" s="3">
        <v>0</v>
      </c>
      <c r="K357" s="32">
        <f t="shared" si="79"/>
        <v>0</v>
      </c>
      <c r="L357" s="3">
        <f t="shared" si="80"/>
        <v>1</v>
      </c>
      <c r="M357" s="3">
        <v>1</v>
      </c>
      <c r="N357" s="3">
        <v>0</v>
      </c>
      <c r="O357" s="3">
        <v>1</v>
      </c>
      <c r="P357" s="3">
        <v>1</v>
      </c>
      <c r="Q357" s="4">
        <f>P357/L357*100</f>
        <v>100</v>
      </c>
      <c r="R357" s="3">
        <v>0</v>
      </c>
      <c r="S357" s="3">
        <v>0</v>
      </c>
      <c r="T357" s="32">
        <f t="shared" si="81"/>
        <v>1</v>
      </c>
      <c r="U357" s="32">
        <f t="shared" si="82"/>
        <v>1</v>
      </c>
      <c r="V357" s="3">
        <v>0</v>
      </c>
      <c r="W357" s="3">
        <v>0</v>
      </c>
      <c r="X357" s="3">
        <v>0</v>
      </c>
      <c r="Y357" s="3">
        <v>0</v>
      </c>
      <c r="AA357" s="29"/>
      <c r="AB357" s="29"/>
      <c r="AC357" s="3"/>
      <c r="AD357" s="3"/>
    </row>
    <row r="358" spans="1:30" outlineLevel="1" x14ac:dyDescent="0.3">
      <c r="A358" s="3" t="s">
        <v>68</v>
      </c>
      <c r="B358" s="3" t="s">
        <v>24</v>
      </c>
      <c r="C358" s="3" t="s">
        <v>29</v>
      </c>
      <c r="D358" s="3" t="s">
        <v>26</v>
      </c>
      <c r="E358" s="3" t="s">
        <v>27</v>
      </c>
      <c r="F358" s="3" t="s">
        <v>30</v>
      </c>
      <c r="G358" s="3">
        <v>2</v>
      </c>
      <c r="H358" s="3">
        <v>3</v>
      </c>
      <c r="I358" s="29">
        <f>H358/((L358-W358)+J358+(0.44*R358))</f>
        <v>1.0869565217391306</v>
      </c>
      <c r="J358" s="3">
        <v>1</v>
      </c>
      <c r="K358" s="32">
        <f t="shared" si="79"/>
        <v>0.5</v>
      </c>
      <c r="L358" s="3">
        <f t="shared" si="80"/>
        <v>0</v>
      </c>
      <c r="M358" s="3">
        <v>0</v>
      </c>
      <c r="N358" s="3">
        <v>0</v>
      </c>
      <c r="O358" s="3">
        <v>0</v>
      </c>
      <c r="P358" s="3">
        <v>0</v>
      </c>
      <c r="Q358" s="4" t="e">
        <f>P358/L358*100</f>
        <v>#DIV/0!</v>
      </c>
      <c r="R358" s="3">
        <v>4</v>
      </c>
      <c r="S358" s="3">
        <v>3</v>
      </c>
      <c r="T358" s="32" t="e">
        <f t="shared" si="81"/>
        <v>#DIV/0!</v>
      </c>
      <c r="U358" s="32" t="e">
        <f t="shared" si="82"/>
        <v>#DIV/0!</v>
      </c>
      <c r="V358" s="3">
        <v>0</v>
      </c>
      <c r="W358" s="3">
        <v>0</v>
      </c>
      <c r="X358" s="3">
        <v>0</v>
      </c>
      <c r="Y358" s="3">
        <v>2</v>
      </c>
      <c r="AA358" s="29"/>
      <c r="AB358" s="29"/>
      <c r="AC358" s="3"/>
      <c r="AD358" s="3"/>
    </row>
    <row r="359" spans="1:30" x14ac:dyDescent="0.3">
      <c r="A359" s="35">
        <v>91</v>
      </c>
      <c r="B359" s="35" t="s">
        <v>29</v>
      </c>
      <c r="C359" s="35" t="s">
        <v>25</v>
      </c>
      <c r="D359" s="35" t="s">
        <v>32</v>
      </c>
      <c r="E359" s="35" t="s">
        <v>27</v>
      </c>
      <c r="F359" s="35" t="s">
        <v>31</v>
      </c>
      <c r="G359" s="41">
        <v>0</v>
      </c>
      <c r="H359" s="41">
        <v>0</v>
      </c>
      <c r="I359" s="40"/>
      <c r="J359" s="41">
        <v>0</v>
      </c>
      <c r="K359" s="37" t="e">
        <f t="shared" si="79"/>
        <v>#DIV/0!</v>
      </c>
      <c r="L359" s="41">
        <f t="shared" si="80"/>
        <v>0</v>
      </c>
      <c r="M359" s="41">
        <v>0</v>
      </c>
      <c r="N359" s="41">
        <v>0</v>
      </c>
      <c r="O359" s="41">
        <v>0</v>
      </c>
      <c r="P359" s="41">
        <f>P360+P361+P362</f>
        <v>0</v>
      </c>
      <c r="Q359" s="36" t="e">
        <f>P359/(L360+L361+L362)*100</f>
        <v>#DIV/0!</v>
      </c>
      <c r="R359" s="41">
        <v>0</v>
      </c>
      <c r="S359" s="41">
        <v>0</v>
      </c>
      <c r="T359" s="37" t="e">
        <f t="shared" si="81"/>
        <v>#DIV/0!</v>
      </c>
      <c r="U359" s="37" t="e">
        <f t="shared" si="82"/>
        <v>#DIV/0!</v>
      </c>
      <c r="V359" s="41">
        <v>0</v>
      </c>
      <c r="W359" s="41">
        <v>0</v>
      </c>
      <c r="X359" s="41">
        <v>0</v>
      </c>
      <c r="Y359" s="41">
        <v>0</v>
      </c>
      <c r="Z359" s="41">
        <f>H359-'Season Summary_DEF'!H358</f>
        <v>0</v>
      </c>
      <c r="AA359" s="40"/>
      <c r="AB359" s="40"/>
      <c r="AC359" s="40"/>
      <c r="AD359" s="40"/>
    </row>
    <row r="360" spans="1:30" outlineLevel="1" x14ac:dyDescent="0.3">
      <c r="A360" s="3" t="s">
        <v>66</v>
      </c>
      <c r="B360" s="3" t="s">
        <v>29</v>
      </c>
      <c r="C360" s="3" t="s">
        <v>25</v>
      </c>
      <c r="D360" s="3" t="s">
        <v>32</v>
      </c>
      <c r="E360" s="3" t="s">
        <v>27</v>
      </c>
      <c r="F360" s="3" t="s">
        <v>31</v>
      </c>
      <c r="Z360"/>
      <c r="AA360" s="29"/>
      <c r="AB360" s="29"/>
      <c r="AC360" s="3"/>
      <c r="AD360" s="3"/>
    </row>
    <row r="361" spans="1:30" outlineLevel="1" x14ac:dyDescent="0.3">
      <c r="A361" s="3" t="s">
        <v>67</v>
      </c>
      <c r="B361" s="3" t="s">
        <v>29</v>
      </c>
      <c r="C361" s="3" t="s">
        <v>25</v>
      </c>
      <c r="D361" s="3" t="s">
        <v>32</v>
      </c>
      <c r="E361" s="3" t="s">
        <v>27</v>
      </c>
      <c r="F361" s="3" t="s">
        <v>31</v>
      </c>
      <c r="AA361" s="29"/>
      <c r="AB361" s="29"/>
      <c r="AC361" s="3"/>
      <c r="AD361" s="3"/>
    </row>
    <row r="362" spans="1:30" outlineLevel="1" x14ac:dyDescent="0.3">
      <c r="A362" s="3" t="s">
        <v>68</v>
      </c>
      <c r="B362" s="3" t="s">
        <v>29</v>
      </c>
      <c r="C362" s="3" t="s">
        <v>25</v>
      </c>
      <c r="D362" s="3" t="s">
        <v>32</v>
      </c>
      <c r="E362" s="3" t="s">
        <v>27</v>
      </c>
      <c r="F362" s="3" t="s">
        <v>31</v>
      </c>
      <c r="AA362" s="29"/>
      <c r="AB362" s="29"/>
      <c r="AC362" s="3"/>
      <c r="AD362" s="3"/>
    </row>
    <row r="363" spans="1:30" x14ac:dyDescent="0.3">
      <c r="A363" s="35">
        <v>92</v>
      </c>
      <c r="B363" s="35" t="s">
        <v>29</v>
      </c>
      <c r="C363" s="35" t="s">
        <v>32</v>
      </c>
      <c r="D363" s="35" t="s">
        <v>26</v>
      </c>
      <c r="E363" s="35" t="s">
        <v>27</v>
      </c>
      <c r="F363" s="35" t="s">
        <v>31</v>
      </c>
      <c r="G363" s="41">
        <v>6</v>
      </c>
      <c r="H363" s="41">
        <v>3</v>
      </c>
      <c r="I363" s="40">
        <f>H363/((L363-W363)+J363+(0.44*R363))</f>
        <v>0.63025210084033612</v>
      </c>
      <c r="J363" s="41">
        <v>1</v>
      </c>
      <c r="K363" s="37">
        <f>J363/G363</f>
        <v>0.16666666666666666</v>
      </c>
      <c r="L363" s="41">
        <f>M363+N363</f>
        <v>3</v>
      </c>
      <c r="M363" s="41">
        <v>0</v>
      </c>
      <c r="N363" s="41">
        <v>3</v>
      </c>
      <c r="O363" s="41">
        <v>0</v>
      </c>
      <c r="P363" s="41">
        <f>P364+P365+P366</f>
        <v>2</v>
      </c>
      <c r="Q363" s="36">
        <f>P363/(L364+L365+L366)*100</f>
        <v>100</v>
      </c>
      <c r="R363" s="41">
        <v>4</v>
      </c>
      <c r="S363" s="41">
        <v>3</v>
      </c>
      <c r="T363" s="37">
        <f>M363/(M363+N363)</f>
        <v>0</v>
      </c>
      <c r="U363" s="37">
        <f>((0.5*V363)+M363)/L363</f>
        <v>0</v>
      </c>
      <c r="V363" s="41">
        <v>0</v>
      </c>
      <c r="W363" s="41">
        <v>1</v>
      </c>
      <c r="X363" s="41">
        <v>0</v>
      </c>
      <c r="Y363" s="41">
        <v>2</v>
      </c>
      <c r="Z363" s="41">
        <f>H363-'Season Summary_DEF'!H362</f>
        <v>3</v>
      </c>
      <c r="AA363" s="40">
        <f>(H363+W363+Y363+(2*(O363))+(0.5*V363))/((R363-S363)+(2*(N363+X363+J363)))</f>
        <v>0.66666666666666663</v>
      </c>
      <c r="AB363" s="40">
        <f>AA363-$AA$1073</f>
        <v>-0.58024019305835861</v>
      </c>
      <c r="AC363" s="40">
        <f>AA363+'Season Summary_DEF'!AB363</f>
        <v>2.25</v>
      </c>
      <c r="AD363" s="40">
        <f>AC363-$AC$1073</f>
        <v>-0.33018203254076983</v>
      </c>
    </row>
    <row r="364" spans="1:30" outlineLevel="1" x14ac:dyDescent="0.3">
      <c r="A364" s="3" t="s">
        <v>66</v>
      </c>
      <c r="B364" s="3" t="s">
        <v>29</v>
      </c>
      <c r="C364" s="3" t="s">
        <v>32</v>
      </c>
      <c r="D364" s="3" t="s">
        <v>26</v>
      </c>
      <c r="E364" s="3" t="s">
        <v>27</v>
      </c>
      <c r="F364" s="3" t="s">
        <v>31</v>
      </c>
      <c r="G364" s="3">
        <v>4</v>
      </c>
      <c r="H364" s="3">
        <v>2</v>
      </c>
      <c r="I364" s="29">
        <f>H364/((L364-W364)+J364+(0.44*R364))</f>
        <v>0.69444444444444442</v>
      </c>
      <c r="J364" s="3">
        <v>1</v>
      </c>
      <c r="K364" s="32">
        <f>J364/G364</f>
        <v>0.25</v>
      </c>
      <c r="L364" s="3">
        <f>M364+N364</f>
        <v>2</v>
      </c>
      <c r="M364" s="3">
        <v>0</v>
      </c>
      <c r="N364" s="3">
        <v>2</v>
      </c>
      <c r="O364" s="3">
        <v>0</v>
      </c>
      <c r="P364" s="3">
        <v>2</v>
      </c>
      <c r="Q364" s="4">
        <f>P364/L364*100</f>
        <v>100</v>
      </c>
      <c r="R364" s="3">
        <v>2</v>
      </c>
      <c r="S364" s="3">
        <v>2</v>
      </c>
      <c r="T364" s="32">
        <f>M364/(M364+N364)</f>
        <v>0</v>
      </c>
      <c r="U364" s="32">
        <f>((0.5*V364)+M364)/L364</f>
        <v>0</v>
      </c>
      <c r="V364" s="3">
        <v>0</v>
      </c>
      <c r="W364" s="3">
        <v>1</v>
      </c>
      <c r="X364" s="3">
        <v>0</v>
      </c>
      <c r="Y364" s="3">
        <v>1</v>
      </c>
      <c r="Z364"/>
      <c r="AA364" s="29"/>
      <c r="AB364" s="29"/>
      <c r="AC364" s="3"/>
      <c r="AD364" s="3"/>
    </row>
    <row r="365" spans="1:30" outlineLevel="1" x14ac:dyDescent="0.3">
      <c r="A365" s="3" t="s">
        <v>67</v>
      </c>
      <c r="B365" s="3" t="s">
        <v>29</v>
      </c>
      <c r="C365" s="3" t="s">
        <v>32</v>
      </c>
      <c r="D365" s="3" t="s">
        <v>26</v>
      </c>
      <c r="E365" s="3" t="s">
        <v>27</v>
      </c>
      <c r="F365" s="3" t="s">
        <v>31</v>
      </c>
      <c r="G365" s="3">
        <v>0</v>
      </c>
      <c r="H365" s="3">
        <v>0</v>
      </c>
      <c r="J365" s="3">
        <v>0</v>
      </c>
      <c r="K365" s="32"/>
      <c r="L365" s="3">
        <f>M365+N365</f>
        <v>0</v>
      </c>
      <c r="M365" s="3">
        <v>0</v>
      </c>
      <c r="N365" s="3">
        <v>0</v>
      </c>
      <c r="O365" s="3">
        <v>0</v>
      </c>
      <c r="P365" s="3">
        <v>0</v>
      </c>
      <c r="Q365" s="4" t="e">
        <f>P365/L365*100</f>
        <v>#DIV/0!</v>
      </c>
      <c r="R365" s="3">
        <v>0</v>
      </c>
      <c r="S365" s="3">
        <v>0</v>
      </c>
      <c r="T365" s="32" t="e">
        <f>M365/(M365+N365)</f>
        <v>#DIV/0!</v>
      </c>
      <c r="U365" s="32" t="e">
        <f>((0.5*V365)+M365)/L365</f>
        <v>#DIV/0!</v>
      </c>
      <c r="V365" s="3">
        <v>0</v>
      </c>
      <c r="W365" s="3">
        <v>0</v>
      </c>
      <c r="X365" s="3">
        <v>0</v>
      </c>
      <c r="Y365" s="3">
        <v>0</v>
      </c>
      <c r="AA365" s="29"/>
      <c r="AB365" s="29"/>
      <c r="AC365" s="3"/>
      <c r="AD365" s="3"/>
    </row>
    <row r="366" spans="1:30" outlineLevel="1" x14ac:dyDescent="0.3">
      <c r="A366" s="3" t="s">
        <v>68</v>
      </c>
      <c r="B366" s="3" t="s">
        <v>29</v>
      </c>
      <c r="C366" s="3" t="s">
        <v>32</v>
      </c>
      <c r="D366" s="3" t="s">
        <v>26</v>
      </c>
      <c r="E366" s="3" t="s">
        <v>27</v>
      </c>
      <c r="F366" s="3" t="s">
        <v>31</v>
      </c>
      <c r="G366" s="3">
        <v>1</v>
      </c>
      <c r="H366" s="3">
        <v>1</v>
      </c>
      <c r="I366" s="29">
        <f>H366/((L366-W366)+J366+(0.44*R366))</f>
        <v>1.1363636363636365</v>
      </c>
      <c r="J366" s="3">
        <v>0</v>
      </c>
      <c r="K366" s="32">
        <f>J366/G366</f>
        <v>0</v>
      </c>
      <c r="L366" s="3">
        <f>M366+N366</f>
        <v>0</v>
      </c>
      <c r="M366" s="3">
        <v>0</v>
      </c>
      <c r="N366" s="3">
        <v>0</v>
      </c>
      <c r="O366" s="3">
        <v>0</v>
      </c>
      <c r="P366" s="3">
        <v>0</v>
      </c>
      <c r="Q366" s="4" t="e">
        <f>P366/L366*100</f>
        <v>#DIV/0!</v>
      </c>
      <c r="R366" s="3">
        <v>2</v>
      </c>
      <c r="S366" s="3">
        <v>1</v>
      </c>
      <c r="T366" s="32" t="e">
        <f>M366/(M366+N366)</f>
        <v>#DIV/0!</v>
      </c>
      <c r="U366" s="32" t="e">
        <f>((0.5*V366)+M366)/L366</f>
        <v>#DIV/0!</v>
      </c>
      <c r="V366" s="3">
        <v>0</v>
      </c>
      <c r="W366" s="3">
        <v>0</v>
      </c>
      <c r="X366" s="3">
        <v>0</v>
      </c>
      <c r="Y366" s="3">
        <v>1</v>
      </c>
      <c r="AA366" s="29"/>
      <c r="AB366" s="29"/>
      <c r="AC366" s="3"/>
      <c r="AD366" s="3"/>
    </row>
    <row r="367" spans="1:30" x14ac:dyDescent="0.3">
      <c r="A367" s="35">
        <v>93</v>
      </c>
      <c r="B367" s="35" t="s">
        <v>32</v>
      </c>
      <c r="C367" s="35" t="s">
        <v>25</v>
      </c>
      <c r="D367" s="35" t="s">
        <v>26</v>
      </c>
      <c r="E367" s="35" t="s">
        <v>30</v>
      </c>
      <c r="F367" s="35" t="s">
        <v>31</v>
      </c>
      <c r="G367" s="41">
        <v>4</v>
      </c>
      <c r="H367" s="41">
        <v>0</v>
      </c>
      <c r="I367" s="40">
        <f>H367/((L367-W367)+J367+(0.44*R367))</f>
        <v>0</v>
      </c>
      <c r="J367" s="41">
        <v>2</v>
      </c>
      <c r="K367" s="37">
        <f>J367/G367</f>
        <v>0.5</v>
      </c>
      <c r="L367" s="41">
        <f>M367+N367</f>
        <v>2</v>
      </c>
      <c r="M367" s="41">
        <v>0</v>
      </c>
      <c r="N367" s="41">
        <v>2</v>
      </c>
      <c r="O367" s="41">
        <v>0</v>
      </c>
      <c r="P367" s="41">
        <f>P368+P369+P370</f>
        <v>0</v>
      </c>
      <c r="Q367" s="36" t="e">
        <f>P367/(L368+L369+L370)*100</f>
        <v>#DIV/0!</v>
      </c>
      <c r="R367" s="41">
        <v>0</v>
      </c>
      <c r="S367" s="41">
        <v>0</v>
      </c>
      <c r="T367" s="37">
        <f>M367/(M367+N367)</f>
        <v>0</v>
      </c>
      <c r="U367" s="37">
        <f>((0.5*V367)+M367)/L367</f>
        <v>0</v>
      </c>
      <c r="V367" s="41">
        <v>0</v>
      </c>
      <c r="W367" s="41">
        <v>0</v>
      </c>
      <c r="X367" s="41">
        <v>0</v>
      </c>
      <c r="Y367" s="41">
        <v>2</v>
      </c>
      <c r="Z367" s="41">
        <f>H367-'Season Summary_DEF'!H366</f>
        <v>0</v>
      </c>
      <c r="AA367" s="40">
        <f>(H367+W367+Y367+(2*(O367))+(0.5*V367))/((R367-S367)+(2*(N367+X367+J367)))</f>
        <v>0.25</v>
      </c>
      <c r="AB367" s="40">
        <f>AA367-$AA$1073</f>
        <v>-0.99690685972502524</v>
      </c>
      <c r="AC367" s="40">
        <f>AA367+'Season Summary_DEF'!AB367</f>
        <v>0.85869565217391308</v>
      </c>
      <c r="AD367" s="40">
        <f>AC367-$AC$1073</f>
        <v>-1.7214863803668567</v>
      </c>
    </row>
    <row r="368" spans="1:30" outlineLevel="1" x14ac:dyDescent="0.3">
      <c r="A368" s="3" t="s">
        <v>66</v>
      </c>
      <c r="B368" s="3" t="s">
        <v>32</v>
      </c>
      <c r="C368" s="3" t="s">
        <v>25</v>
      </c>
      <c r="D368" s="3" t="s">
        <v>26</v>
      </c>
      <c r="E368" s="3" t="s">
        <v>30</v>
      </c>
      <c r="F368" s="3" t="s">
        <v>31</v>
      </c>
      <c r="Z368"/>
      <c r="AA368" s="29"/>
      <c r="AB368" s="29"/>
      <c r="AC368" s="3"/>
      <c r="AD368" s="3"/>
    </row>
    <row r="369" spans="1:30" outlineLevel="1" x14ac:dyDescent="0.3">
      <c r="A369" s="3" t="s">
        <v>67</v>
      </c>
      <c r="B369" s="3" t="s">
        <v>32</v>
      </c>
      <c r="C369" s="3" t="s">
        <v>25</v>
      </c>
      <c r="D369" s="3" t="s">
        <v>26</v>
      </c>
      <c r="E369" s="3" t="s">
        <v>30</v>
      </c>
      <c r="F369" s="3" t="s">
        <v>31</v>
      </c>
      <c r="AA369" s="29"/>
      <c r="AB369" s="29"/>
      <c r="AC369" s="3"/>
      <c r="AD369" s="3"/>
    </row>
    <row r="370" spans="1:30" outlineLevel="1" x14ac:dyDescent="0.3">
      <c r="A370" s="3" t="s">
        <v>68</v>
      </c>
      <c r="B370" s="3" t="s">
        <v>32</v>
      </c>
      <c r="C370" s="3" t="s">
        <v>25</v>
      </c>
      <c r="D370" s="3" t="s">
        <v>26</v>
      </c>
      <c r="E370" s="3" t="s">
        <v>30</v>
      </c>
      <c r="F370" s="3" t="s">
        <v>31</v>
      </c>
      <c r="AA370" s="29"/>
      <c r="AB370" s="29"/>
      <c r="AC370" s="3"/>
      <c r="AD370" s="3"/>
    </row>
    <row r="371" spans="1:30" x14ac:dyDescent="0.3">
      <c r="A371" s="35">
        <v>94</v>
      </c>
      <c r="B371" s="35" t="s">
        <v>24</v>
      </c>
      <c r="C371" s="35" t="s">
        <v>25</v>
      </c>
      <c r="D371" s="35" t="s">
        <v>26</v>
      </c>
      <c r="E371" s="35" t="s">
        <v>30</v>
      </c>
      <c r="F371" s="35" t="s">
        <v>31</v>
      </c>
      <c r="G371" s="41">
        <v>9</v>
      </c>
      <c r="H371" s="41">
        <v>5</v>
      </c>
      <c r="I371" s="40">
        <f>H371/((L371-W371)+J371+(0.44*R371))</f>
        <v>0.625</v>
      </c>
      <c r="J371" s="41">
        <v>5</v>
      </c>
      <c r="K371" s="37">
        <f>J371/G371</f>
        <v>0.55555555555555558</v>
      </c>
      <c r="L371" s="41">
        <f>M371+N371</f>
        <v>4</v>
      </c>
      <c r="M371" s="41">
        <v>2</v>
      </c>
      <c r="N371" s="41">
        <v>2</v>
      </c>
      <c r="O371" s="41">
        <v>2</v>
      </c>
      <c r="P371" s="41">
        <f>P372+P373+P374</f>
        <v>0</v>
      </c>
      <c r="Q371" s="36" t="e">
        <f>P371/(L372+L373+L374)*100</f>
        <v>#DIV/0!</v>
      </c>
      <c r="R371" s="41">
        <v>0</v>
      </c>
      <c r="S371" s="41">
        <v>0</v>
      </c>
      <c r="T371" s="37">
        <f>M371/(M371+N371)</f>
        <v>0.5</v>
      </c>
      <c r="U371" s="37">
        <f>((0.5*V371)+M371)/L371</f>
        <v>0.625</v>
      </c>
      <c r="V371" s="41">
        <v>1</v>
      </c>
      <c r="W371" s="41">
        <v>1</v>
      </c>
      <c r="X371" s="41">
        <v>0</v>
      </c>
      <c r="Y371" s="41">
        <v>0</v>
      </c>
      <c r="Z371" s="41">
        <f>H371-'Season Summary_DEF'!H370</f>
        <v>5</v>
      </c>
      <c r="AA371" s="40">
        <f>(H371+W371+Y371+(2*(O371))+(0.5*V371))/((R371-S371)+(2*(N371+X371+J371)))</f>
        <v>0.75</v>
      </c>
      <c r="AB371" s="40">
        <f>AA371-$AA$1073</f>
        <v>-0.49690685972502524</v>
      </c>
      <c r="AC371" s="40">
        <f>AA371+'Season Summary_DEF'!AB371</f>
        <v>3.125</v>
      </c>
      <c r="AD371" s="40">
        <f>AC371-$AC$1073</f>
        <v>0.54481796745923017</v>
      </c>
    </row>
    <row r="372" spans="1:30" outlineLevel="1" x14ac:dyDescent="0.3">
      <c r="A372" s="3" t="s">
        <v>66</v>
      </c>
      <c r="B372" s="3" t="s">
        <v>24</v>
      </c>
      <c r="C372" s="3" t="s">
        <v>25</v>
      </c>
      <c r="D372" s="3" t="s">
        <v>26</v>
      </c>
      <c r="E372" s="3" t="s">
        <v>30</v>
      </c>
      <c r="F372" s="3" t="s">
        <v>31</v>
      </c>
      <c r="Z372"/>
      <c r="AA372" s="29"/>
      <c r="AB372" s="29"/>
      <c r="AC372" s="3"/>
      <c r="AD372" s="3"/>
    </row>
    <row r="373" spans="1:30" outlineLevel="1" x14ac:dyDescent="0.3">
      <c r="A373" s="3" t="s">
        <v>67</v>
      </c>
      <c r="B373" s="3" t="s">
        <v>24</v>
      </c>
      <c r="C373" s="3" t="s">
        <v>25</v>
      </c>
      <c r="D373" s="3" t="s">
        <v>26</v>
      </c>
      <c r="E373" s="3" t="s">
        <v>30</v>
      </c>
      <c r="F373" s="3" t="s">
        <v>31</v>
      </c>
      <c r="AA373" s="29"/>
      <c r="AB373" s="29"/>
      <c r="AC373" s="3"/>
      <c r="AD373" s="3"/>
    </row>
    <row r="374" spans="1:30" outlineLevel="1" x14ac:dyDescent="0.3">
      <c r="A374" s="3" t="s">
        <v>68</v>
      </c>
      <c r="B374" s="3" t="s">
        <v>24</v>
      </c>
      <c r="C374" s="3" t="s">
        <v>25</v>
      </c>
      <c r="D374" s="3" t="s">
        <v>26</v>
      </c>
      <c r="E374" s="3" t="s">
        <v>30</v>
      </c>
      <c r="F374" s="3" t="s">
        <v>31</v>
      </c>
      <c r="AA374" s="29"/>
      <c r="AB374" s="29"/>
      <c r="AC374" s="3"/>
      <c r="AD374" s="3"/>
    </row>
    <row r="375" spans="1:30" x14ac:dyDescent="0.3">
      <c r="A375" s="35">
        <v>95</v>
      </c>
      <c r="B375" s="35" t="s">
        <v>29</v>
      </c>
      <c r="C375" s="35" t="s">
        <v>25</v>
      </c>
      <c r="D375" s="35" t="s">
        <v>26</v>
      </c>
      <c r="E375" s="35" t="s">
        <v>27</v>
      </c>
      <c r="F375" s="35" t="s">
        <v>33</v>
      </c>
      <c r="G375" s="41">
        <v>10</v>
      </c>
      <c r="H375" s="41">
        <v>11</v>
      </c>
      <c r="I375" s="40">
        <f>H375/((L375-W375)+J375+(0.44*R375))</f>
        <v>1.2222222222222223</v>
      </c>
      <c r="J375" s="41">
        <v>0</v>
      </c>
      <c r="K375" s="37">
        <f t="shared" ref="K375:K383" si="83">J375/G375</f>
        <v>0</v>
      </c>
      <c r="L375" s="41">
        <f t="shared" ref="L375:L383" si="84">M375+N375</f>
        <v>10</v>
      </c>
      <c r="M375" s="41">
        <v>5</v>
      </c>
      <c r="N375" s="41">
        <v>5</v>
      </c>
      <c r="O375" s="41">
        <v>3</v>
      </c>
      <c r="P375" s="41">
        <f>P376+P377+P378</f>
        <v>4</v>
      </c>
      <c r="Q375" s="36">
        <f>P375/(L376+L377+L378)*100</f>
        <v>66.666666666666657</v>
      </c>
      <c r="R375" s="41">
        <v>0</v>
      </c>
      <c r="S375" s="41">
        <v>0</v>
      </c>
      <c r="T375" s="37">
        <f t="shared" ref="T375:T383" si="85">M375/(M375+N375)</f>
        <v>0.5</v>
      </c>
      <c r="U375" s="37">
        <f t="shared" ref="U375:U383" si="86">((0.5*V375)+M375)/L375</f>
        <v>0.55000000000000004</v>
      </c>
      <c r="V375" s="41">
        <v>1</v>
      </c>
      <c r="W375" s="41">
        <v>1</v>
      </c>
      <c r="X375" s="41">
        <v>0</v>
      </c>
      <c r="Y375" s="41">
        <v>1</v>
      </c>
      <c r="Z375" s="41">
        <f>H375-'Season Summary_DEF'!H374</f>
        <v>11</v>
      </c>
      <c r="AA375" s="40">
        <f>(H375+W375+Y375+(2*(O375))+(0.5*V375))/((R375-S375)+(2*(N375+X375+J375)))</f>
        <v>1.95</v>
      </c>
      <c r="AB375" s="40">
        <f>AA375-$AA$1073</f>
        <v>0.70309314027497471</v>
      </c>
      <c r="AC375" s="40">
        <f>AA375+'Season Summary_DEF'!AB375</f>
        <v>3.8499999999999996</v>
      </c>
      <c r="AD375" s="40">
        <f>AC375-$AC$1073</f>
        <v>1.2698179674592298</v>
      </c>
    </row>
    <row r="376" spans="1:30" outlineLevel="1" x14ac:dyDescent="0.3">
      <c r="A376" s="3" t="s">
        <v>66</v>
      </c>
      <c r="B376" s="3" t="s">
        <v>29</v>
      </c>
      <c r="C376" s="3" t="s">
        <v>25</v>
      </c>
      <c r="D376" s="3" t="s">
        <v>26</v>
      </c>
      <c r="E376" s="3" t="s">
        <v>27</v>
      </c>
      <c r="F376" s="3" t="s">
        <v>33</v>
      </c>
      <c r="G376" s="3">
        <v>1</v>
      </c>
      <c r="H376" s="3">
        <v>2</v>
      </c>
      <c r="I376" s="29">
        <f>H376/((L376-W376)+J376+(0.44*R376))</f>
        <v>2</v>
      </c>
      <c r="J376" s="3">
        <v>0</v>
      </c>
      <c r="K376" s="32">
        <f t="shared" si="83"/>
        <v>0</v>
      </c>
      <c r="L376" s="3">
        <f t="shared" si="84"/>
        <v>1</v>
      </c>
      <c r="M376" s="3">
        <v>1</v>
      </c>
      <c r="N376" s="3">
        <v>0</v>
      </c>
      <c r="O376" s="3">
        <v>1</v>
      </c>
      <c r="P376" s="3">
        <v>1</v>
      </c>
      <c r="Q376" s="4">
        <f t="shared" ref="Q376:Q382" si="87">P376/L376*100</f>
        <v>100</v>
      </c>
      <c r="R376" s="3">
        <v>0</v>
      </c>
      <c r="S376" s="3">
        <v>0</v>
      </c>
      <c r="T376" s="32">
        <f t="shared" si="85"/>
        <v>1</v>
      </c>
      <c r="U376" s="32">
        <f t="shared" si="86"/>
        <v>1</v>
      </c>
      <c r="V376" s="3">
        <v>0</v>
      </c>
      <c r="W376" s="3">
        <v>0</v>
      </c>
      <c r="X376" s="3">
        <v>0</v>
      </c>
      <c r="Y376" s="3">
        <v>0</v>
      </c>
      <c r="Z376"/>
      <c r="AA376" s="29"/>
      <c r="AB376" s="29"/>
      <c r="AC376" s="3"/>
      <c r="AD376" s="3"/>
    </row>
    <row r="377" spans="1:30" outlineLevel="1" x14ac:dyDescent="0.3">
      <c r="A377" s="3" t="s">
        <v>67</v>
      </c>
      <c r="B377" s="3" t="s">
        <v>29</v>
      </c>
      <c r="C377" s="3" t="s">
        <v>25</v>
      </c>
      <c r="D377" s="3" t="s">
        <v>26</v>
      </c>
      <c r="E377" s="3" t="s">
        <v>27</v>
      </c>
      <c r="F377" s="3" t="s">
        <v>33</v>
      </c>
      <c r="G377" s="3">
        <v>4</v>
      </c>
      <c r="H377" s="3">
        <v>4</v>
      </c>
      <c r="I377" s="29">
        <f>H377/((L377-W377)+J377+(0.44*R377))</f>
        <v>1.3333333333333333</v>
      </c>
      <c r="J377" s="3">
        <v>0</v>
      </c>
      <c r="K377" s="32">
        <f t="shared" si="83"/>
        <v>0</v>
      </c>
      <c r="L377" s="3">
        <f t="shared" si="84"/>
        <v>4</v>
      </c>
      <c r="M377" s="3">
        <v>2</v>
      </c>
      <c r="N377" s="3">
        <v>2</v>
      </c>
      <c r="O377" s="3">
        <v>1</v>
      </c>
      <c r="P377" s="3">
        <v>2</v>
      </c>
      <c r="Q377" s="4">
        <f t="shared" si="87"/>
        <v>50</v>
      </c>
      <c r="R377" s="3">
        <v>0</v>
      </c>
      <c r="S377" s="3">
        <v>0</v>
      </c>
      <c r="T377" s="32">
        <f t="shared" si="85"/>
        <v>0.5</v>
      </c>
      <c r="U377" s="32">
        <f t="shared" si="86"/>
        <v>0.5</v>
      </c>
      <c r="V377" s="3">
        <v>0</v>
      </c>
      <c r="W377" s="3">
        <v>1</v>
      </c>
      <c r="X377" s="3">
        <v>0</v>
      </c>
      <c r="Y377" s="3">
        <v>0</v>
      </c>
      <c r="AA377" s="29"/>
      <c r="AB377" s="29"/>
      <c r="AC377" s="3"/>
      <c r="AD377" s="3"/>
    </row>
    <row r="378" spans="1:30" outlineLevel="1" x14ac:dyDescent="0.3">
      <c r="A378" s="3" t="s">
        <v>68</v>
      </c>
      <c r="B378" s="3" t="s">
        <v>29</v>
      </c>
      <c r="C378" s="3" t="s">
        <v>25</v>
      </c>
      <c r="D378" s="3" t="s">
        <v>26</v>
      </c>
      <c r="E378" s="3" t="s">
        <v>27</v>
      </c>
      <c r="F378" s="3" t="s">
        <v>33</v>
      </c>
      <c r="G378" s="3">
        <v>1</v>
      </c>
      <c r="H378" s="3">
        <v>3</v>
      </c>
      <c r="I378" s="29">
        <f>H378/((L378-W378)+J378+(0.44*R378))</f>
        <v>3</v>
      </c>
      <c r="J378" s="3">
        <v>0</v>
      </c>
      <c r="K378" s="32">
        <f t="shared" si="83"/>
        <v>0</v>
      </c>
      <c r="L378" s="3">
        <f t="shared" si="84"/>
        <v>1</v>
      </c>
      <c r="M378" s="3">
        <v>1</v>
      </c>
      <c r="N378" s="3">
        <v>0</v>
      </c>
      <c r="O378" s="3">
        <v>1</v>
      </c>
      <c r="P378" s="3">
        <v>1</v>
      </c>
      <c r="Q378" s="4">
        <f t="shared" si="87"/>
        <v>100</v>
      </c>
      <c r="R378" s="3">
        <v>0</v>
      </c>
      <c r="S378" s="3">
        <v>0</v>
      </c>
      <c r="T378" s="32">
        <f t="shared" si="85"/>
        <v>1</v>
      </c>
      <c r="U378" s="32">
        <f t="shared" si="86"/>
        <v>1.5</v>
      </c>
      <c r="V378" s="3">
        <v>1</v>
      </c>
      <c r="W378" s="3">
        <v>0</v>
      </c>
      <c r="X378" s="3">
        <v>0</v>
      </c>
      <c r="Y378" s="3">
        <v>0</v>
      </c>
      <c r="AA378" s="29"/>
      <c r="AB378" s="29"/>
      <c r="AC378" s="3"/>
      <c r="AD378" s="3"/>
    </row>
    <row r="379" spans="1:30" x14ac:dyDescent="0.3">
      <c r="A379" s="35">
        <v>96</v>
      </c>
      <c r="B379" s="35" t="s">
        <v>29</v>
      </c>
      <c r="C379" s="35" t="s">
        <v>25</v>
      </c>
      <c r="D379" s="35" t="s">
        <v>34</v>
      </c>
      <c r="E379" s="35" t="s">
        <v>27</v>
      </c>
      <c r="F379" s="35" t="s">
        <v>32</v>
      </c>
      <c r="G379" s="35">
        <f>G380+G381+G382</f>
        <v>2</v>
      </c>
      <c r="H379" s="35">
        <f>H380+H381+H382</f>
        <v>1</v>
      </c>
      <c r="I379" s="40">
        <f>H379/((L379-W379)+J379+(0.44*R379))</f>
        <v>1.1363636363636365</v>
      </c>
      <c r="J379" s="35">
        <f>J380+J381+J382</f>
        <v>0</v>
      </c>
      <c r="K379" s="37">
        <f t="shared" si="83"/>
        <v>0</v>
      </c>
      <c r="L379" s="35">
        <f t="shared" si="84"/>
        <v>1</v>
      </c>
      <c r="M379" s="35">
        <f>M380+M381+M382</f>
        <v>0</v>
      </c>
      <c r="N379" s="35">
        <f>N380+N381+N382</f>
        <v>1</v>
      </c>
      <c r="O379" s="35">
        <f>O380+O381+O382</f>
        <v>0</v>
      </c>
      <c r="P379" s="35">
        <f>P380+P381+P382</f>
        <v>1</v>
      </c>
      <c r="Q379" s="36">
        <f t="shared" si="87"/>
        <v>100</v>
      </c>
      <c r="R379" s="35">
        <f>R380+R381+R382</f>
        <v>2</v>
      </c>
      <c r="S379" s="35">
        <f>S380+S381+S382</f>
        <v>1</v>
      </c>
      <c r="T379" s="37">
        <f t="shared" si="85"/>
        <v>0</v>
      </c>
      <c r="U379" s="37">
        <f t="shared" si="86"/>
        <v>0</v>
      </c>
      <c r="V379" s="35">
        <f>V380+V381+V382</f>
        <v>0</v>
      </c>
      <c r="W379" s="35">
        <f>W380+W381+W382</f>
        <v>1</v>
      </c>
      <c r="X379" s="35">
        <f>X380+X381+X382</f>
        <v>0</v>
      </c>
      <c r="Y379" s="35">
        <f>Y380+Y381+Y382</f>
        <v>1</v>
      </c>
      <c r="Z379" s="41">
        <f>H379-'Season Summary_DEF'!H378</f>
        <v>1</v>
      </c>
      <c r="AA379" s="40">
        <f>(H379+W379+Y379+(2*(O379))+(0.5*V379))/((R379-S379)+(2*(N379+X379+J379)))</f>
        <v>1</v>
      </c>
      <c r="AB379" s="40">
        <f>AA379-$AA$1073</f>
        <v>-0.24690685972502524</v>
      </c>
      <c r="AC379" s="40">
        <f>AA379+'Season Summary_DEF'!AB379</f>
        <v>1.5</v>
      </c>
      <c r="AD379" s="40">
        <f>AC379-$AC$1073</f>
        <v>-1.0801820325407698</v>
      </c>
    </row>
    <row r="380" spans="1:30" outlineLevel="1" x14ac:dyDescent="0.3">
      <c r="A380" s="3" t="s">
        <v>66</v>
      </c>
      <c r="B380" s="3" t="s">
        <v>29</v>
      </c>
      <c r="C380" s="3" t="s">
        <v>25</v>
      </c>
      <c r="D380" s="3" t="s">
        <v>34</v>
      </c>
      <c r="E380" s="3" t="s">
        <v>27</v>
      </c>
      <c r="F380" s="3" t="s">
        <v>32</v>
      </c>
      <c r="G380" s="3">
        <v>0</v>
      </c>
      <c r="H380" s="3">
        <v>0</v>
      </c>
      <c r="J380" s="3">
        <v>0</v>
      </c>
      <c r="K380" s="32" t="e">
        <f t="shared" si="83"/>
        <v>#DIV/0!</v>
      </c>
      <c r="L380" s="3">
        <f t="shared" si="84"/>
        <v>0</v>
      </c>
      <c r="M380" s="3">
        <v>0</v>
      </c>
      <c r="N380" s="3">
        <v>0</v>
      </c>
      <c r="O380" s="3">
        <v>0</v>
      </c>
      <c r="P380" s="3">
        <v>0</v>
      </c>
      <c r="Q380" s="4" t="e">
        <f t="shared" si="87"/>
        <v>#DIV/0!</v>
      </c>
      <c r="R380" s="3">
        <v>0</v>
      </c>
      <c r="S380" s="3">
        <v>0</v>
      </c>
      <c r="T380" s="32" t="e">
        <f t="shared" si="85"/>
        <v>#DIV/0!</v>
      </c>
      <c r="U380" s="32" t="e">
        <f t="shared" si="86"/>
        <v>#DIV/0!</v>
      </c>
      <c r="V380" s="3">
        <v>0</v>
      </c>
      <c r="W380" s="3">
        <v>0</v>
      </c>
      <c r="X380" s="3">
        <v>0</v>
      </c>
      <c r="Y380" s="3">
        <v>0</v>
      </c>
      <c r="Z380"/>
      <c r="AA380" s="29"/>
      <c r="AB380" s="29"/>
      <c r="AC380" s="3"/>
      <c r="AD380" s="3"/>
    </row>
    <row r="381" spans="1:30" outlineLevel="1" x14ac:dyDescent="0.3">
      <c r="A381" s="3" t="s">
        <v>67</v>
      </c>
      <c r="B381" s="3" t="s">
        <v>29</v>
      </c>
      <c r="C381" s="3" t="s">
        <v>25</v>
      </c>
      <c r="D381" s="3" t="s">
        <v>34</v>
      </c>
      <c r="E381" s="3" t="s">
        <v>27</v>
      </c>
      <c r="F381" s="3" t="s">
        <v>32</v>
      </c>
      <c r="G381" s="3">
        <v>2</v>
      </c>
      <c r="H381" s="3">
        <v>1</v>
      </c>
      <c r="I381" s="29">
        <f>H381/((L381-W381)+J381+(0.44*R381))</f>
        <v>1.1363636363636365</v>
      </c>
      <c r="J381" s="3">
        <v>0</v>
      </c>
      <c r="K381" s="32">
        <f t="shared" si="83"/>
        <v>0</v>
      </c>
      <c r="L381" s="3">
        <f t="shared" si="84"/>
        <v>1</v>
      </c>
      <c r="M381" s="3">
        <v>0</v>
      </c>
      <c r="N381" s="3">
        <v>1</v>
      </c>
      <c r="O381" s="3">
        <v>0</v>
      </c>
      <c r="P381" s="3">
        <v>1</v>
      </c>
      <c r="Q381" s="4">
        <f t="shared" si="87"/>
        <v>100</v>
      </c>
      <c r="R381" s="3">
        <v>2</v>
      </c>
      <c r="S381" s="3">
        <v>1</v>
      </c>
      <c r="T381" s="32">
        <f t="shared" si="85"/>
        <v>0</v>
      </c>
      <c r="U381" s="32">
        <f t="shared" si="86"/>
        <v>0</v>
      </c>
      <c r="V381" s="3">
        <v>0</v>
      </c>
      <c r="W381" s="3">
        <v>1</v>
      </c>
      <c r="X381" s="3">
        <v>0</v>
      </c>
      <c r="Y381" s="3">
        <v>1</v>
      </c>
      <c r="AA381" s="29"/>
      <c r="AB381" s="29"/>
      <c r="AC381" s="3"/>
      <c r="AD381" s="3"/>
    </row>
    <row r="382" spans="1:30" outlineLevel="1" x14ac:dyDescent="0.3">
      <c r="A382" s="3" t="s">
        <v>68</v>
      </c>
      <c r="B382" s="3" t="s">
        <v>29</v>
      </c>
      <c r="C382" s="3" t="s">
        <v>25</v>
      </c>
      <c r="D382" s="3" t="s">
        <v>34</v>
      </c>
      <c r="E382" s="3" t="s">
        <v>27</v>
      </c>
      <c r="F382" s="3" t="s">
        <v>32</v>
      </c>
      <c r="G382" s="3">
        <v>0</v>
      </c>
      <c r="H382" s="3">
        <v>0</v>
      </c>
      <c r="J382" s="3">
        <v>0</v>
      </c>
      <c r="K382" s="32" t="e">
        <f t="shared" si="83"/>
        <v>#DIV/0!</v>
      </c>
      <c r="L382" s="3">
        <f t="shared" si="84"/>
        <v>0</v>
      </c>
      <c r="M382" s="3">
        <v>0</v>
      </c>
      <c r="N382" s="3">
        <v>0</v>
      </c>
      <c r="O382" s="3">
        <v>0</v>
      </c>
      <c r="P382" s="3">
        <v>0</v>
      </c>
      <c r="Q382" s="4" t="e">
        <f t="shared" si="87"/>
        <v>#DIV/0!</v>
      </c>
      <c r="R382" s="3">
        <v>0</v>
      </c>
      <c r="S382" s="3">
        <v>0</v>
      </c>
      <c r="T382" s="32" t="e">
        <f t="shared" si="85"/>
        <v>#DIV/0!</v>
      </c>
      <c r="U382" s="32" t="e">
        <f t="shared" si="86"/>
        <v>#DIV/0!</v>
      </c>
      <c r="V382" s="3">
        <v>0</v>
      </c>
      <c r="W382" s="3">
        <v>0</v>
      </c>
      <c r="X382" s="3">
        <v>0</v>
      </c>
      <c r="Y382" s="3">
        <v>0</v>
      </c>
      <c r="AA382" s="29"/>
      <c r="AB382" s="29"/>
      <c r="AC382" s="3"/>
      <c r="AD382" s="3"/>
    </row>
    <row r="383" spans="1:30" x14ac:dyDescent="0.3">
      <c r="A383" s="35">
        <v>97</v>
      </c>
      <c r="B383" s="35" t="s">
        <v>24</v>
      </c>
      <c r="C383" s="35" t="s">
        <v>29</v>
      </c>
      <c r="D383" s="35" t="s">
        <v>32</v>
      </c>
      <c r="E383" s="35" t="s">
        <v>33</v>
      </c>
      <c r="F383" s="35" t="s">
        <v>28</v>
      </c>
      <c r="G383" s="41">
        <v>10</v>
      </c>
      <c r="H383" s="41">
        <v>2</v>
      </c>
      <c r="I383" s="40">
        <f>H383/((L383-W383)+J383+(0.44*R383))</f>
        <v>0.2857142857142857</v>
      </c>
      <c r="J383" s="41">
        <v>3</v>
      </c>
      <c r="K383" s="37">
        <f t="shared" si="83"/>
        <v>0.3</v>
      </c>
      <c r="L383" s="41">
        <f t="shared" si="84"/>
        <v>7</v>
      </c>
      <c r="M383" s="41">
        <v>1</v>
      </c>
      <c r="N383" s="41">
        <v>6</v>
      </c>
      <c r="O383" s="41">
        <v>0</v>
      </c>
      <c r="P383" s="41">
        <f>P384+P385+P386</f>
        <v>3</v>
      </c>
      <c r="Q383" s="36">
        <f>P383/(L384+L385+L386)*100</f>
        <v>100</v>
      </c>
      <c r="R383" s="41">
        <v>0</v>
      </c>
      <c r="S383" s="41">
        <v>0</v>
      </c>
      <c r="T383" s="37">
        <f t="shared" si="85"/>
        <v>0.14285714285714285</v>
      </c>
      <c r="U383" s="37">
        <f t="shared" si="86"/>
        <v>0.14285714285714285</v>
      </c>
      <c r="V383" s="41">
        <v>0</v>
      </c>
      <c r="W383" s="41">
        <v>3</v>
      </c>
      <c r="X383" s="41">
        <v>0</v>
      </c>
      <c r="Y383" s="41">
        <v>2</v>
      </c>
      <c r="Z383" s="41">
        <f>H383-'Season Summary_DEF'!H382</f>
        <v>2</v>
      </c>
      <c r="AA383" s="40">
        <f>(H383+W383+Y383+(2*(O383))+(0.5*V383))/((R383-S383)+(2*(N383+X383+J383)))</f>
        <v>0.3888888888888889</v>
      </c>
      <c r="AB383" s="40">
        <f>AA383-$AA$1073</f>
        <v>-0.8580179708361364</v>
      </c>
      <c r="AC383" s="40">
        <f>AA383+'Season Summary_DEF'!AB383</f>
        <v>1.2537537537537538</v>
      </c>
      <c r="AD383" s="40">
        <f>AC383-$AC$1073</f>
        <v>-1.3264282787870161</v>
      </c>
    </row>
    <row r="384" spans="1:30" outlineLevel="1" x14ac:dyDescent="0.3">
      <c r="A384" s="3" t="s">
        <v>66</v>
      </c>
      <c r="B384" s="3" t="s">
        <v>24</v>
      </c>
      <c r="C384" s="3" t="s">
        <v>29</v>
      </c>
      <c r="D384" s="3" t="s">
        <v>32</v>
      </c>
      <c r="E384" s="3" t="s">
        <v>33</v>
      </c>
      <c r="F384" s="3" t="s">
        <v>28</v>
      </c>
      <c r="Z384"/>
      <c r="AA384" s="29"/>
      <c r="AB384" s="29"/>
      <c r="AC384" s="3"/>
      <c r="AD384" s="3"/>
    </row>
    <row r="385" spans="1:135" outlineLevel="1" x14ac:dyDescent="0.3">
      <c r="A385" s="3" t="s">
        <v>67</v>
      </c>
      <c r="B385" s="3" t="s">
        <v>24</v>
      </c>
      <c r="C385" s="3" t="s">
        <v>29</v>
      </c>
      <c r="D385" s="3" t="s">
        <v>32</v>
      </c>
      <c r="E385" s="3" t="s">
        <v>33</v>
      </c>
      <c r="F385" s="3" t="s">
        <v>28</v>
      </c>
      <c r="G385" s="3">
        <v>3</v>
      </c>
      <c r="H385" s="3">
        <v>0</v>
      </c>
      <c r="I385" s="29">
        <f>H385/((L385-W385)+J385+(0.44*R385))</f>
        <v>0</v>
      </c>
      <c r="J385" s="3">
        <v>0</v>
      </c>
      <c r="K385" s="32">
        <f t="shared" ref="K385:K391" si="88">J385/G385</f>
        <v>0</v>
      </c>
      <c r="L385" s="3">
        <f t="shared" ref="L385:L391" si="89">M385+N385</f>
        <v>3</v>
      </c>
      <c r="M385" s="3">
        <v>0</v>
      </c>
      <c r="N385" s="3">
        <v>3</v>
      </c>
      <c r="O385" s="3">
        <v>0</v>
      </c>
      <c r="P385" s="3">
        <v>3</v>
      </c>
      <c r="Q385" s="4">
        <f>P385/L385*100</f>
        <v>100</v>
      </c>
      <c r="R385" s="3">
        <v>0</v>
      </c>
      <c r="S385" s="3">
        <v>0</v>
      </c>
      <c r="T385" s="32">
        <f t="shared" ref="T385:T391" si="90">M385/(M385+N385)</f>
        <v>0</v>
      </c>
      <c r="U385" s="32">
        <f t="shared" ref="U385:U391" si="91">((0.5*V385)+M385)/L385</f>
        <v>0</v>
      </c>
      <c r="V385" s="3">
        <v>0</v>
      </c>
      <c r="W385" s="3">
        <v>1</v>
      </c>
      <c r="X385" s="3">
        <v>0</v>
      </c>
      <c r="Y385" s="3">
        <v>0</v>
      </c>
      <c r="AA385" s="29"/>
      <c r="AB385" s="29"/>
      <c r="AC385" s="3"/>
      <c r="AD385" s="3"/>
    </row>
    <row r="386" spans="1:135" outlineLevel="1" x14ac:dyDescent="0.3">
      <c r="A386" s="3" t="s">
        <v>68</v>
      </c>
      <c r="B386" s="3" t="s">
        <v>24</v>
      </c>
      <c r="C386" s="3" t="s">
        <v>29</v>
      </c>
      <c r="D386" s="3" t="s">
        <v>32</v>
      </c>
      <c r="E386" s="3" t="s">
        <v>33</v>
      </c>
      <c r="F386" s="3" t="s">
        <v>28</v>
      </c>
      <c r="G386" s="3">
        <v>1</v>
      </c>
      <c r="H386" s="3">
        <v>0</v>
      </c>
      <c r="I386" s="29">
        <f>H386/((L386-W386)+J386+(0.44*R386))</f>
        <v>0</v>
      </c>
      <c r="J386" s="3">
        <v>1</v>
      </c>
      <c r="K386" s="32">
        <f t="shared" si="88"/>
        <v>1</v>
      </c>
      <c r="L386" s="3">
        <f t="shared" si="89"/>
        <v>0</v>
      </c>
      <c r="M386" s="3">
        <v>0</v>
      </c>
      <c r="N386" s="3">
        <v>0</v>
      </c>
      <c r="O386" s="3">
        <v>0</v>
      </c>
      <c r="P386" s="3">
        <v>0</v>
      </c>
      <c r="Q386" s="4" t="e">
        <f>P386/L386*100</f>
        <v>#DIV/0!</v>
      </c>
      <c r="R386" s="3">
        <v>0</v>
      </c>
      <c r="S386" s="3">
        <v>0</v>
      </c>
      <c r="T386" s="32" t="e">
        <f t="shared" si="90"/>
        <v>#DIV/0!</v>
      </c>
      <c r="U386" s="32" t="e">
        <f t="shared" si="91"/>
        <v>#DIV/0!</v>
      </c>
      <c r="V386" s="3">
        <v>0</v>
      </c>
      <c r="W386" s="3">
        <v>0</v>
      </c>
      <c r="X386" s="3">
        <v>0</v>
      </c>
      <c r="Y386" s="3">
        <v>0</v>
      </c>
      <c r="AA386" s="29"/>
      <c r="AB386" s="29"/>
      <c r="AC386" s="3"/>
      <c r="AD386" s="3"/>
    </row>
    <row r="387" spans="1:135" s="38" customFormat="1" x14ac:dyDescent="0.3">
      <c r="A387" s="35">
        <v>98</v>
      </c>
      <c r="B387" s="35" t="s">
        <v>29</v>
      </c>
      <c r="C387" s="35" t="s">
        <v>25</v>
      </c>
      <c r="D387" s="35" t="s">
        <v>26</v>
      </c>
      <c r="E387" s="35" t="s">
        <v>27</v>
      </c>
      <c r="F387" s="35" t="s">
        <v>32</v>
      </c>
      <c r="G387" s="41">
        <v>6</v>
      </c>
      <c r="H387" s="41">
        <v>5</v>
      </c>
      <c r="I387" s="40">
        <f>H387/((L387-W387)+J387+(0.44*R387))</f>
        <v>1.7361111111111112</v>
      </c>
      <c r="J387" s="41">
        <v>1</v>
      </c>
      <c r="K387" s="37">
        <f t="shared" si="88"/>
        <v>0.16666666666666666</v>
      </c>
      <c r="L387" s="41">
        <f t="shared" si="89"/>
        <v>4</v>
      </c>
      <c r="M387" s="41">
        <v>1</v>
      </c>
      <c r="N387" s="41">
        <v>3</v>
      </c>
      <c r="O387" s="41">
        <v>1</v>
      </c>
      <c r="P387" s="41">
        <f>P388+P389+P390</f>
        <v>2</v>
      </c>
      <c r="Q387" s="36">
        <f>P387/(L388+L389+L390)*100</f>
        <v>100</v>
      </c>
      <c r="R387" s="41">
        <v>2</v>
      </c>
      <c r="S387" s="41">
        <v>2</v>
      </c>
      <c r="T387" s="37">
        <f t="shared" si="90"/>
        <v>0.25</v>
      </c>
      <c r="U387" s="37">
        <f t="shared" si="91"/>
        <v>0.375</v>
      </c>
      <c r="V387" s="41">
        <v>1</v>
      </c>
      <c r="W387" s="41">
        <v>3</v>
      </c>
      <c r="X387" s="41">
        <v>0</v>
      </c>
      <c r="Y387" s="41">
        <v>2</v>
      </c>
      <c r="Z387" s="41">
        <f>H387-'Season Summary_DEF'!H386</f>
        <v>5</v>
      </c>
      <c r="AA387" s="40">
        <f>(H387+W387+Y387+(2*(O387))+(0.5*V387))/((R387-S387)+(2*(N387+X387+J387)))</f>
        <v>1.5625</v>
      </c>
      <c r="AB387" s="40">
        <f>AA387-$AA$1073</f>
        <v>0.31559314027497476</v>
      </c>
      <c r="AC387" s="40">
        <f>AA387+'Season Summary_DEF'!AB387</f>
        <v>1.9103260869565217</v>
      </c>
      <c r="AD387" s="40">
        <f>AC387-$AC$1073</f>
        <v>-0.6698559455842481</v>
      </c>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row>
    <row r="388" spans="1:135" outlineLevel="1" x14ac:dyDescent="0.3">
      <c r="A388" s="3" t="s">
        <v>66</v>
      </c>
      <c r="B388" s="3" t="s">
        <v>29</v>
      </c>
      <c r="C388" s="3" t="s">
        <v>25</v>
      </c>
      <c r="D388" s="3" t="s">
        <v>26</v>
      </c>
      <c r="E388" s="3" t="s">
        <v>27</v>
      </c>
      <c r="F388" s="3" t="s">
        <v>32</v>
      </c>
      <c r="G388" s="3">
        <v>0</v>
      </c>
      <c r="H388" s="3">
        <v>0</v>
      </c>
      <c r="J388" s="3">
        <v>0</v>
      </c>
      <c r="K388" s="32" t="e">
        <f t="shared" si="88"/>
        <v>#DIV/0!</v>
      </c>
      <c r="L388" s="3">
        <f t="shared" si="89"/>
        <v>0</v>
      </c>
      <c r="M388" s="3">
        <v>0</v>
      </c>
      <c r="N388" s="3">
        <v>0</v>
      </c>
      <c r="O388" s="3">
        <v>0</v>
      </c>
      <c r="P388" s="3">
        <v>0</v>
      </c>
      <c r="Q388" s="4" t="e">
        <f>P388/L388*100</f>
        <v>#DIV/0!</v>
      </c>
      <c r="R388" s="3">
        <v>0</v>
      </c>
      <c r="S388" s="3">
        <v>0</v>
      </c>
      <c r="T388" s="32" t="e">
        <f t="shared" si="90"/>
        <v>#DIV/0!</v>
      </c>
      <c r="U388" s="32" t="e">
        <f t="shared" si="91"/>
        <v>#DIV/0!</v>
      </c>
      <c r="V388" s="3">
        <v>0</v>
      </c>
      <c r="W388" s="3">
        <v>0</v>
      </c>
      <c r="X388" s="3">
        <v>0</v>
      </c>
      <c r="Y388" s="3">
        <v>0</v>
      </c>
      <c r="Z388"/>
      <c r="AA388" s="29"/>
      <c r="AB388" s="29"/>
      <c r="AC388" s="3"/>
      <c r="AD388" s="3"/>
    </row>
    <row r="389" spans="1:135" outlineLevel="1" x14ac:dyDescent="0.3">
      <c r="A389" s="3" t="s">
        <v>67</v>
      </c>
      <c r="B389" s="3" t="s">
        <v>29</v>
      </c>
      <c r="C389" s="3" t="s">
        <v>25</v>
      </c>
      <c r="D389" s="3" t="s">
        <v>26</v>
      </c>
      <c r="E389" s="3" t="s">
        <v>27</v>
      </c>
      <c r="F389" s="3" t="s">
        <v>32</v>
      </c>
      <c r="G389" s="3">
        <v>3</v>
      </c>
      <c r="H389" s="3">
        <v>3</v>
      </c>
      <c r="I389" s="29">
        <f>H389/((L389-W389)+J389+(0.44*R389))</f>
        <v>1.5</v>
      </c>
      <c r="J389" s="3">
        <v>1</v>
      </c>
      <c r="K389" s="32">
        <f t="shared" si="88"/>
        <v>0.33333333333333331</v>
      </c>
      <c r="L389" s="3">
        <f t="shared" si="89"/>
        <v>2</v>
      </c>
      <c r="M389" s="3">
        <v>1</v>
      </c>
      <c r="N389" s="3">
        <v>1</v>
      </c>
      <c r="O389" s="3">
        <v>1</v>
      </c>
      <c r="P389" s="3">
        <v>2</v>
      </c>
      <c r="Q389" s="4">
        <f>P389/L389*100</f>
        <v>100</v>
      </c>
      <c r="R389" s="3">
        <v>0</v>
      </c>
      <c r="S389" s="3">
        <v>0</v>
      </c>
      <c r="T389" s="32">
        <f t="shared" si="90"/>
        <v>0.5</v>
      </c>
      <c r="U389" s="32">
        <f t="shared" si="91"/>
        <v>0.75</v>
      </c>
      <c r="V389" s="3">
        <v>1</v>
      </c>
      <c r="W389" s="3">
        <v>1</v>
      </c>
      <c r="X389" s="3">
        <v>0</v>
      </c>
      <c r="Y389" s="3">
        <v>0</v>
      </c>
      <c r="AA389" s="29"/>
      <c r="AB389" s="29"/>
      <c r="AC389" s="3"/>
      <c r="AD389" s="3"/>
    </row>
    <row r="390" spans="1:135" outlineLevel="1" x14ac:dyDescent="0.3">
      <c r="A390" s="3" t="s">
        <v>68</v>
      </c>
      <c r="B390" s="3" t="s">
        <v>29</v>
      </c>
      <c r="C390" s="3" t="s">
        <v>25</v>
      </c>
      <c r="D390" s="3" t="s">
        <v>26</v>
      </c>
      <c r="E390" s="3" t="s">
        <v>27</v>
      </c>
      <c r="F390" s="3" t="s">
        <v>32</v>
      </c>
      <c r="G390" s="3">
        <v>0</v>
      </c>
      <c r="H390" s="3">
        <v>0</v>
      </c>
      <c r="J390" s="3">
        <v>0</v>
      </c>
      <c r="K390" s="32" t="e">
        <f t="shared" si="88"/>
        <v>#DIV/0!</v>
      </c>
      <c r="L390" s="3">
        <f t="shared" si="89"/>
        <v>0</v>
      </c>
      <c r="M390" s="3">
        <v>0</v>
      </c>
      <c r="N390" s="3">
        <v>0</v>
      </c>
      <c r="O390" s="3">
        <v>0</v>
      </c>
      <c r="P390" s="3">
        <v>0</v>
      </c>
      <c r="Q390" s="4" t="e">
        <f>P390/L390*100</f>
        <v>#DIV/0!</v>
      </c>
      <c r="R390" s="3">
        <v>0</v>
      </c>
      <c r="S390" s="3">
        <v>0</v>
      </c>
      <c r="T390" s="32" t="e">
        <f t="shared" si="90"/>
        <v>#DIV/0!</v>
      </c>
      <c r="U390" s="32" t="e">
        <f t="shared" si="91"/>
        <v>#DIV/0!</v>
      </c>
      <c r="V390" s="3">
        <v>0</v>
      </c>
      <c r="W390" s="3">
        <v>0</v>
      </c>
      <c r="X390" s="3">
        <v>0</v>
      </c>
      <c r="Y390" s="3">
        <v>0</v>
      </c>
      <c r="AA390" s="29"/>
      <c r="AB390" s="29"/>
      <c r="AC390" s="3"/>
      <c r="AD390" s="3"/>
    </row>
    <row r="391" spans="1:135" x14ac:dyDescent="0.3">
      <c r="A391" s="35">
        <v>99</v>
      </c>
      <c r="B391" s="35" t="s">
        <v>29</v>
      </c>
      <c r="C391" s="35" t="s">
        <v>25</v>
      </c>
      <c r="D391" s="35" t="s">
        <v>32</v>
      </c>
      <c r="E391" s="35" t="s">
        <v>27</v>
      </c>
      <c r="F391" s="35" t="s">
        <v>28</v>
      </c>
      <c r="G391" s="41">
        <v>6</v>
      </c>
      <c r="H391" s="41">
        <v>2</v>
      </c>
      <c r="I391" s="40">
        <f>H391/((L391-W391)+J391+(0.44*R391))</f>
        <v>0.33333333333333331</v>
      </c>
      <c r="J391" s="41">
        <v>1</v>
      </c>
      <c r="K391" s="37">
        <f t="shared" si="88"/>
        <v>0.16666666666666666</v>
      </c>
      <c r="L391" s="41">
        <f t="shared" si="89"/>
        <v>5</v>
      </c>
      <c r="M391" s="41">
        <v>1</v>
      </c>
      <c r="N391" s="41">
        <v>4</v>
      </c>
      <c r="O391" s="41">
        <v>0</v>
      </c>
      <c r="P391" s="41">
        <f>P392+P393+P394</f>
        <v>2</v>
      </c>
      <c r="Q391" s="36">
        <f>P391/(L392+L393+L394)*100</f>
        <v>66.666666666666657</v>
      </c>
      <c r="R391" s="41">
        <v>0</v>
      </c>
      <c r="S391" s="41">
        <v>0</v>
      </c>
      <c r="T391" s="37">
        <f t="shared" si="90"/>
        <v>0.2</v>
      </c>
      <c r="U391" s="37">
        <f t="shared" si="91"/>
        <v>0.2</v>
      </c>
      <c r="V391" s="41">
        <v>0</v>
      </c>
      <c r="W391" s="41">
        <v>0</v>
      </c>
      <c r="X391" s="41">
        <v>0</v>
      </c>
      <c r="Y391" s="41">
        <v>1</v>
      </c>
      <c r="Z391" s="41">
        <f>H391-'Season Summary_DEF'!H390</f>
        <v>2</v>
      </c>
      <c r="AA391" s="40">
        <f>(H391+W391+Y391+(2*(O391))+(0.5*V391))/((R391-S391)+(2*(N391+X391+J391)))</f>
        <v>0.3</v>
      </c>
      <c r="AB391" s="40">
        <f>AA391-$AA$1073</f>
        <v>-0.9469068597250252</v>
      </c>
      <c r="AC391" s="40">
        <f>AA391+'Season Summary_DEF'!AB391</f>
        <v>1.1000000000000001</v>
      </c>
      <c r="AD391" s="40">
        <f>AC391-$AC$1073</f>
        <v>-1.4801820325407697</v>
      </c>
    </row>
    <row r="392" spans="1:135" outlineLevel="1" x14ac:dyDescent="0.3">
      <c r="A392" s="3" t="s">
        <v>66</v>
      </c>
      <c r="B392" s="3" t="s">
        <v>29</v>
      </c>
      <c r="C392" s="3" t="s">
        <v>25</v>
      </c>
      <c r="D392" s="3" t="s">
        <v>32</v>
      </c>
      <c r="E392" s="3" t="s">
        <v>27</v>
      </c>
      <c r="F392" s="3" t="s">
        <v>28</v>
      </c>
      <c r="Z392"/>
      <c r="AA392" s="29"/>
      <c r="AB392" s="29"/>
      <c r="AC392" s="3"/>
      <c r="AD392" s="3"/>
    </row>
    <row r="393" spans="1:135" outlineLevel="1" x14ac:dyDescent="0.3">
      <c r="A393" s="3" t="s">
        <v>67</v>
      </c>
      <c r="B393" s="3" t="s">
        <v>29</v>
      </c>
      <c r="C393" s="3" t="s">
        <v>25</v>
      </c>
      <c r="D393" s="3" t="s">
        <v>32</v>
      </c>
      <c r="E393" s="3" t="s">
        <v>27</v>
      </c>
      <c r="F393" s="3" t="s">
        <v>28</v>
      </c>
      <c r="G393" s="3">
        <v>3</v>
      </c>
      <c r="H393" s="3">
        <v>0</v>
      </c>
      <c r="I393" s="29">
        <f>H393/((L393-W393)+J393+(0.44*R393))</f>
        <v>0</v>
      </c>
      <c r="J393" s="3">
        <v>1</v>
      </c>
      <c r="K393" s="32">
        <f>J393/G393</f>
        <v>0.33333333333333331</v>
      </c>
      <c r="L393" s="3">
        <f>M393+N393</f>
        <v>2</v>
      </c>
      <c r="M393" s="3">
        <v>0</v>
      </c>
      <c r="N393" s="3">
        <v>2</v>
      </c>
      <c r="O393" s="3">
        <v>0</v>
      </c>
      <c r="P393" s="3">
        <v>1</v>
      </c>
      <c r="Q393" s="4">
        <f>P393/L393*100</f>
        <v>50</v>
      </c>
      <c r="R393" s="3">
        <v>0</v>
      </c>
      <c r="S393" s="3">
        <v>0</v>
      </c>
      <c r="T393" s="32">
        <f>M393/(M393+N393)</f>
        <v>0</v>
      </c>
      <c r="U393" s="32">
        <f>((0.5*V393)+M393)/L393</f>
        <v>0</v>
      </c>
      <c r="V393" s="3">
        <v>0</v>
      </c>
      <c r="W393" s="3">
        <v>0</v>
      </c>
      <c r="X393" s="3">
        <v>0</v>
      </c>
      <c r="Y393" s="3">
        <v>0</v>
      </c>
      <c r="AA393" s="29"/>
      <c r="AB393" s="29"/>
      <c r="AC393" s="3"/>
      <c r="AD393" s="3"/>
    </row>
    <row r="394" spans="1:135" outlineLevel="1" x14ac:dyDescent="0.3">
      <c r="A394" s="3" t="s">
        <v>68</v>
      </c>
      <c r="B394" s="3" t="s">
        <v>29</v>
      </c>
      <c r="C394" s="3" t="s">
        <v>25</v>
      </c>
      <c r="D394" s="3" t="s">
        <v>32</v>
      </c>
      <c r="E394" s="3" t="s">
        <v>27</v>
      </c>
      <c r="F394" s="3" t="s">
        <v>28</v>
      </c>
      <c r="G394" s="3">
        <v>1</v>
      </c>
      <c r="H394" s="3">
        <v>0</v>
      </c>
      <c r="I394" s="29">
        <f>H394/((L394-W394)+J394+(0.44*R394))</f>
        <v>0</v>
      </c>
      <c r="J394" s="3">
        <v>0</v>
      </c>
      <c r="K394" s="32">
        <f>J394/G394</f>
        <v>0</v>
      </c>
      <c r="L394" s="3">
        <f>M394+N394</f>
        <v>1</v>
      </c>
      <c r="M394" s="3">
        <v>0</v>
      </c>
      <c r="N394" s="3">
        <v>1</v>
      </c>
      <c r="O394" s="3">
        <v>0</v>
      </c>
      <c r="P394" s="3">
        <v>1</v>
      </c>
      <c r="Q394" s="4">
        <f>P394/L394*100</f>
        <v>100</v>
      </c>
      <c r="R394" s="3">
        <v>0</v>
      </c>
      <c r="S394" s="3">
        <v>0</v>
      </c>
      <c r="T394" s="32">
        <f>M394/(M394+N394)</f>
        <v>0</v>
      </c>
      <c r="U394" s="32">
        <f>((0.5*V394)+M394)/L394</f>
        <v>0</v>
      </c>
      <c r="V394" s="3">
        <v>0</v>
      </c>
      <c r="W394" s="3">
        <v>0</v>
      </c>
      <c r="X394" s="3">
        <v>0</v>
      </c>
      <c r="Y394" s="3">
        <v>0</v>
      </c>
      <c r="AA394" s="29"/>
      <c r="AB394" s="29"/>
      <c r="AC394" s="3"/>
      <c r="AD394" s="3"/>
    </row>
    <row r="395" spans="1:135" s="38" customFormat="1" x14ac:dyDescent="0.3">
      <c r="A395" s="35">
        <v>100</v>
      </c>
      <c r="B395" s="35" t="s">
        <v>29</v>
      </c>
      <c r="C395" s="35" t="s">
        <v>25</v>
      </c>
      <c r="D395" s="35" t="s">
        <v>32</v>
      </c>
      <c r="E395" s="35" t="s">
        <v>30</v>
      </c>
      <c r="F395" s="35" t="s">
        <v>28</v>
      </c>
      <c r="G395" s="41">
        <v>16</v>
      </c>
      <c r="H395" s="41">
        <v>16</v>
      </c>
      <c r="I395" s="40">
        <f>H395/((L395-W395)+J395+(0.44*R395))</f>
        <v>1.0840108401084012</v>
      </c>
      <c r="J395" s="41">
        <v>2</v>
      </c>
      <c r="K395" s="37">
        <f>J395/G395</f>
        <v>0.125</v>
      </c>
      <c r="L395" s="41">
        <f>M395+N395</f>
        <v>12</v>
      </c>
      <c r="M395" s="41">
        <v>6</v>
      </c>
      <c r="N395" s="41">
        <v>6</v>
      </c>
      <c r="O395" s="41">
        <v>4</v>
      </c>
      <c r="P395" s="41">
        <f>P396+P397+P398</f>
        <v>7</v>
      </c>
      <c r="Q395" s="36">
        <f>P395/(L396+L397+L398)*100</f>
        <v>87.5</v>
      </c>
      <c r="R395" s="41">
        <v>4</v>
      </c>
      <c r="S395" s="41">
        <v>3</v>
      </c>
      <c r="T395" s="37">
        <f>M395/(M395+N395)</f>
        <v>0.5</v>
      </c>
      <c r="U395" s="37">
        <f>((0.5*V395)+M395)/L395</f>
        <v>0.54166666666666663</v>
      </c>
      <c r="V395" s="41">
        <v>1</v>
      </c>
      <c r="W395" s="41">
        <v>1</v>
      </c>
      <c r="X395" s="41">
        <v>0</v>
      </c>
      <c r="Y395" s="41">
        <v>3</v>
      </c>
      <c r="Z395" s="41">
        <f>H395-'Season Summary_DEF'!H394</f>
        <v>14</v>
      </c>
      <c r="AA395" s="40">
        <f>(H395+W395+Y395+(2*(O395))+(0.5*V395))/((R395-S395)+(2*(N395+X395+J395)))</f>
        <v>1.6764705882352942</v>
      </c>
      <c r="AB395" s="40">
        <f>AA395-$AA$1073</f>
        <v>0.42956372851026892</v>
      </c>
      <c r="AC395" s="40">
        <f>AA395+'Season Summary_DEF'!AB395</f>
        <v>3.035444947209653</v>
      </c>
      <c r="AD395" s="40">
        <f>AC395-$AC$1073</f>
        <v>0.45526291466888313</v>
      </c>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row>
    <row r="396" spans="1:135" outlineLevel="1" x14ac:dyDescent="0.3">
      <c r="A396" s="3" t="s">
        <v>66</v>
      </c>
      <c r="B396" s="3" t="s">
        <v>29</v>
      </c>
      <c r="C396" s="3" t="s">
        <v>25</v>
      </c>
      <c r="D396" s="3" t="s">
        <v>32</v>
      </c>
      <c r="E396" s="3" t="s">
        <v>30</v>
      </c>
      <c r="F396" s="3" t="s">
        <v>28</v>
      </c>
      <c r="G396" s="3">
        <v>11</v>
      </c>
      <c r="H396" s="3">
        <v>12</v>
      </c>
      <c r="I396" s="29">
        <f>H396/((L396-W396)+J396+(0.44*R396))</f>
        <v>1.214574898785425</v>
      </c>
      <c r="J396" s="3">
        <v>2</v>
      </c>
      <c r="K396" s="32">
        <f>J396/G396</f>
        <v>0.18181818181818182</v>
      </c>
      <c r="L396" s="3">
        <f>M396+N396</f>
        <v>8</v>
      </c>
      <c r="M396" s="3">
        <v>5</v>
      </c>
      <c r="N396" s="3">
        <v>3</v>
      </c>
      <c r="O396" s="3">
        <v>3</v>
      </c>
      <c r="P396" s="3">
        <v>7</v>
      </c>
      <c r="Q396" s="4">
        <f>P396/L396*100</f>
        <v>87.5</v>
      </c>
      <c r="R396" s="3">
        <v>2</v>
      </c>
      <c r="S396" s="3">
        <v>2</v>
      </c>
      <c r="T396" s="32">
        <f>M396/(M396+N396)</f>
        <v>0.625</v>
      </c>
      <c r="U396" s="32">
        <f>((0.5*V396)+M396)/L396</f>
        <v>0.625</v>
      </c>
      <c r="V396" s="3">
        <v>0</v>
      </c>
      <c r="W396" s="3">
        <v>1</v>
      </c>
      <c r="X396" s="3">
        <v>0</v>
      </c>
      <c r="Y396" s="3">
        <v>1</v>
      </c>
      <c r="Z396"/>
      <c r="AA396" s="29"/>
      <c r="AB396" s="29"/>
      <c r="AC396" s="3"/>
      <c r="AD396" s="3"/>
    </row>
    <row r="397" spans="1:135" outlineLevel="1" x14ac:dyDescent="0.3">
      <c r="A397" s="3" t="s">
        <v>67</v>
      </c>
      <c r="B397" s="3" t="s">
        <v>29</v>
      </c>
      <c r="C397" s="3" t="s">
        <v>25</v>
      </c>
      <c r="D397" s="3" t="s">
        <v>32</v>
      </c>
      <c r="E397" s="3" t="s">
        <v>30</v>
      </c>
      <c r="F397" s="3" t="s">
        <v>28</v>
      </c>
      <c r="AA397" s="29"/>
      <c r="AB397" s="29"/>
      <c r="AC397" s="3"/>
      <c r="AD397" s="3"/>
    </row>
    <row r="398" spans="1:135" outlineLevel="1" x14ac:dyDescent="0.3">
      <c r="A398" s="3" t="s">
        <v>68</v>
      </c>
      <c r="B398" s="3" t="s">
        <v>29</v>
      </c>
      <c r="C398" s="3" t="s">
        <v>25</v>
      </c>
      <c r="D398" s="3" t="s">
        <v>32</v>
      </c>
      <c r="E398" s="3" t="s">
        <v>30</v>
      </c>
      <c r="F398" s="3" t="s">
        <v>28</v>
      </c>
      <c r="AA398" s="29"/>
      <c r="AB398" s="29"/>
      <c r="AC398" s="3"/>
      <c r="AD398" s="3"/>
    </row>
    <row r="399" spans="1:135" x14ac:dyDescent="0.3">
      <c r="A399" s="35">
        <v>101</v>
      </c>
      <c r="B399" s="35" t="s">
        <v>24</v>
      </c>
      <c r="C399" s="35" t="s">
        <v>34</v>
      </c>
      <c r="D399" s="35" t="s">
        <v>26</v>
      </c>
      <c r="E399" s="35" t="s">
        <v>30</v>
      </c>
      <c r="F399" s="35" t="s">
        <v>28</v>
      </c>
      <c r="G399" s="41">
        <v>4</v>
      </c>
      <c r="H399" s="41">
        <v>5</v>
      </c>
      <c r="I399" s="40">
        <f>H399/((L399-W399)+J399+(0.44*R399))</f>
        <v>1.1261261261261259</v>
      </c>
      <c r="J399" s="41">
        <v>0</v>
      </c>
      <c r="K399" s="37">
        <f>J399/G399</f>
        <v>0</v>
      </c>
      <c r="L399" s="41">
        <f>M399+N399</f>
        <v>4</v>
      </c>
      <c r="M399" s="41">
        <v>2</v>
      </c>
      <c r="N399" s="41">
        <v>2</v>
      </c>
      <c r="O399" s="41">
        <v>0</v>
      </c>
      <c r="P399" s="41">
        <f>P400+P401+P402</f>
        <v>1</v>
      </c>
      <c r="Q399" s="36">
        <f>P399/(L400+L401+L402)*100</f>
        <v>100</v>
      </c>
      <c r="R399" s="41">
        <v>1</v>
      </c>
      <c r="S399" s="41">
        <v>1</v>
      </c>
      <c r="T399" s="37">
        <f>M399/(M399+N399)</f>
        <v>0.5</v>
      </c>
      <c r="U399" s="37">
        <f>((0.5*V399)+M399)/L399</f>
        <v>0.5</v>
      </c>
      <c r="V399" s="41">
        <v>0</v>
      </c>
      <c r="W399" s="41">
        <v>0</v>
      </c>
      <c r="X399" s="41">
        <v>0</v>
      </c>
      <c r="Y399" s="41">
        <v>1</v>
      </c>
      <c r="Z399" s="41">
        <f>H399-'Season Summary_DEF'!H398</f>
        <v>3</v>
      </c>
      <c r="AA399" s="40">
        <f>(H399+W399+Y399+(2*(O399))+(0.5*V399))/((R399-S399)+(2*(N399+X399+J399)))</f>
        <v>1.5</v>
      </c>
      <c r="AB399" s="40">
        <f>AA399-$AA$1073</f>
        <v>0.25309314027497476</v>
      </c>
      <c r="AC399" s="40">
        <f>AA399+'Season Summary_DEF'!AB399</f>
        <v>2.75</v>
      </c>
      <c r="AD399" s="40">
        <f>AC399-$AC$1073</f>
        <v>0.16981796745923017</v>
      </c>
    </row>
    <row r="400" spans="1:135" outlineLevel="1" x14ac:dyDescent="0.3">
      <c r="A400" s="3" t="s">
        <v>66</v>
      </c>
      <c r="B400" s="3" t="s">
        <v>24</v>
      </c>
      <c r="C400" s="3" t="s">
        <v>34</v>
      </c>
      <c r="D400" s="3" t="s">
        <v>26</v>
      </c>
      <c r="E400" s="3" t="s">
        <v>30</v>
      </c>
      <c r="F400" s="3" t="s">
        <v>28</v>
      </c>
      <c r="G400" s="3">
        <v>1</v>
      </c>
      <c r="H400" s="3">
        <v>3</v>
      </c>
      <c r="I400" s="29">
        <f>H400/((L400-W400)+J400+(0.44*R400))</f>
        <v>2.0833333333333335</v>
      </c>
      <c r="J400" s="3">
        <v>0</v>
      </c>
      <c r="K400" s="32">
        <f>J400/G400</f>
        <v>0</v>
      </c>
      <c r="L400" s="3">
        <f>M400+N400</f>
        <v>1</v>
      </c>
      <c r="M400" s="3">
        <v>1</v>
      </c>
      <c r="N400" s="3">
        <v>0</v>
      </c>
      <c r="O400" s="3">
        <v>0</v>
      </c>
      <c r="P400" s="3">
        <v>1</v>
      </c>
      <c r="Q400" s="4">
        <f>P400/L400*100</f>
        <v>100</v>
      </c>
      <c r="R400" s="3">
        <v>1</v>
      </c>
      <c r="S400" s="3">
        <v>1</v>
      </c>
      <c r="T400" s="32">
        <f>M400/(M400+N400)</f>
        <v>1</v>
      </c>
      <c r="U400" s="32">
        <f>((0.5*V400)+M400)/L400</f>
        <v>1</v>
      </c>
      <c r="V400" s="3">
        <v>0</v>
      </c>
      <c r="W400" s="3">
        <v>0</v>
      </c>
      <c r="X400" s="3">
        <v>0</v>
      </c>
      <c r="Y400" s="3">
        <v>1</v>
      </c>
      <c r="Z400"/>
      <c r="AA400" s="29"/>
      <c r="AB400" s="29"/>
      <c r="AC400" s="3"/>
      <c r="AD400" s="3"/>
    </row>
    <row r="401" spans="1:135" outlineLevel="1" x14ac:dyDescent="0.3">
      <c r="A401" s="3" t="s">
        <v>67</v>
      </c>
      <c r="B401" s="3" t="s">
        <v>24</v>
      </c>
      <c r="C401" s="3" t="s">
        <v>34</v>
      </c>
      <c r="D401" s="3" t="s">
        <v>26</v>
      </c>
      <c r="E401" s="3" t="s">
        <v>30</v>
      </c>
      <c r="F401" s="3" t="s">
        <v>28</v>
      </c>
      <c r="AA401" s="29"/>
      <c r="AB401" s="29"/>
      <c r="AC401" s="3"/>
      <c r="AD401" s="3"/>
    </row>
    <row r="402" spans="1:135" outlineLevel="1" x14ac:dyDescent="0.3">
      <c r="A402" s="3" t="s">
        <v>68</v>
      </c>
      <c r="B402" s="3" t="s">
        <v>24</v>
      </c>
      <c r="C402" s="3" t="s">
        <v>34</v>
      </c>
      <c r="D402" s="3" t="s">
        <v>26</v>
      </c>
      <c r="E402" s="3" t="s">
        <v>30</v>
      </c>
      <c r="F402" s="3" t="s">
        <v>28</v>
      </c>
      <c r="AA402" s="29"/>
      <c r="AB402" s="29"/>
      <c r="AC402" s="3"/>
      <c r="AD402" s="3"/>
    </row>
    <row r="403" spans="1:135" x14ac:dyDescent="0.3">
      <c r="A403" s="35">
        <v>102</v>
      </c>
      <c r="B403" s="35" t="s">
        <v>24</v>
      </c>
      <c r="C403" s="35" t="s">
        <v>34</v>
      </c>
      <c r="D403" s="35" t="s">
        <v>26</v>
      </c>
      <c r="E403" s="35" t="s">
        <v>27</v>
      </c>
      <c r="F403" s="35" t="s">
        <v>28</v>
      </c>
      <c r="G403" s="41">
        <v>5</v>
      </c>
      <c r="H403" s="41">
        <v>3</v>
      </c>
      <c r="I403" s="40">
        <f>H403/((L403-W403)+J403+(0.44*R403))</f>
        <v>0.77319587628865982</v>
      </c>
      <c r="J403" s="41">
        <v>2</v>
      </c>
      <c r="K403" s="37">
        <f t="shared" ref="K403:K412" si="92">J403/G403</f>
        <v>0.4</v>
      </c>
      <c r="L403" s="41">
        <f t="shared" ref="L403:L412" si="93">M403+N403</f>
        <v>2</v>
      </c>
      <c r="M403" s="41">
        <v>1</v>
      </c>
      <c r="N403" s="41">
        <v>1</v>
      </c>
      <c r="O403" s="41">
        <v>1</v>
      </c>
      <c r="P403" s="41">
        <f>P404+P405+P406</f>
        <v>0</v>
      </c>
      <c r="Q403" s="36" t="e">
        <f>P403/(L404+L405+L406)*100</f>
        <v>#DIV/0!</v>
      </c>
      <c r="R403" s="41">
        <v>2</v>
      </c>
      <c r="S403" s="41">
        <v>0</v>
      </c>
      <c r="T403" s="37">
        <f t="shared" ref="T403:T412" si="94">M403/(M403+N403)</f>
        <v>0.5</v>
      </c>
      <c r="U403" s="37">
        <f t="shared" ref="U403:U412" si="95">((0.5*V403)+M403)/L403</f>
        <v>0.75</v>
      </c>
      <c r="V403" s="41">
        <v>1</v>
      </c>
      <c r="W403" s="41">
        <v>1</v>
      </c>
      <c r="X403" s="41">
        <v>0</v>
      </c>
      <c r="Y403" s="41">
        <v>1</v>
      </c>
      <c r="Z403" s="41">
        <f>H403-'Season Summary_DEF'!H402</f>
        <v>3</v>
      </c>
      <c r="AA403" s="40">
        <f>(H403+W403+Y403+(2*(O403))+(0.5*V403))/((R403-S403)+(2*(N403+X403+J403)))</f>
        <v>0.9375</v>
      </c>
      <c r="AB403" s="40">
        <f>AA403-$AA$1073</f>
        <v>-0.30940685972502524</v>
      </c>
      <c r="AC403" s="40">
        <f>AA403+'Season Summary_DEF'!AB403</f>
        <v>0.9375</v>
      </c>
      <c r="AD403" s="40">
        <f>AC403-$AC$1073</f>
        <v>-1.6426820325407698</v>
      </c>
    </row>
    <row r="404" spans="1:135" outlineLevel="1" x14ac:dyDescent="0.3">
      <c r="A404" s="3" t="s">
        <v>66</v>
      </c>
      <c r="B404" s="3" t="s">
        <v>24</v>
      </c>
      <c r="C404" s="3" t="s">
        <v>34</v>
      </c>
      <c r="D404" s="3" t="s">
        <v>26</v>
      </c>
      <c r="E404" s="3" t="s">
        <v>27</v>
      </c>
      <c r="F404" s="3" t="s">
        <v>28</v>
      </c>
      <c r="G404" s="3">
        <v>0</v>
      </c>
      <c r="H404" s="3">
        <v>0</v>
      </c>
      <c r="J404" s="3">
        <v>0</v>
      </c>
      <c r="K404" s="32" t="e">
        <f t="shared" si="92"/>
        <v>#DIV/0!</v>
      </c>
      <c r="L404" s="3">
        <f t="shared" si="93"/>
        <v>0</v>
      </c>
      <c r="M404" s="3">
        <v>0</v>
      </c>
      <c r="N404" s="3">
        <v>0</v>
      </c>
      <c r="O404" s="3">
        <v>0</v>
      </c>
      <c r="P404" s="3">
        <v>0</v>
      </c>
      <c r="Q404" s="4" t="e">
        <f>P404/L404*100</f>
        <v>#DIV/0!</v>
      </c>
      <c r="R404" s="3">
        <v>0</v>
      </c>
      <c r="S404" s="3">
        <v>0</v>
      </c>
      <c r="T404" s="32" t="e">
        <f t="shared" si="94"/>
        <v>#DIV/0!</v>
      </c>
      <c r="U404" s="32" t="e">
        <f t="shared" si="95"/>
        <v>#DIV/0!</v>
      </c>
      <c r="V404" s="3">
        <v>0</v>
      </c>
      <c r="W404" s="3">
        <v>0</v>
      </c>
      <c r="X404" s="3">
        <v>0</v>
      </c>
      <c r="Y404" s="3">
        <v>0</v>
      </c>
      <c r="Z404"/>
      <c r="AA404" s="29"/>
      <c r="AB404" s="29"/>
      <c r="AC404" s="3"/>
      <c r="AD404" s="3"/>
    </row>
    <row r="405" spans="1:135" outlineLevel="1" x14ac:dyDescent="0.3">
      <c r="A405" s="3" t="s">
        <v>67</v>
      </c>
      <c r="B405" s="3" t="s">
        <v>24</v>
      </c>
      <c r="C405" s="3" t="s">
        <v>34</v>
      </c>
      <c r="D405" s="3" t="s">
        <v>26</v>
      </c>
      <c r="E405" s="3" t="s">
        <v>27</v>
      </c>
      <c r="F405" s="3" t="s">
        <v>28</v>
      </c>
      <c r="G405" s="3">
        <v>1</v>
      </c>
      <c r="H405" s="3">
        <v>0</v>
      </c>
      <c r="I405" s="29">
        <f>H405/((L405-W405)+J405+(0.44*R405))</f>
        <v>0</v>
      </c>
      <c r="J405" s="3">
        <v>1</v>
      </c>
      <c r="K405" s="32">
        <f t="shared" si="92"/>
        <v>1</v>
      </c>
      <c r="L405" s="3">
        <f t="shared" si="93"/>
        <v>0</v>
      </c>
      <c r="M405" s="3">
        <v>0</v>
      </c>
      <c r="N405" s="3">
        <v>0</v>
      </c>
      <c r="O405" s="3">
        <v>0</v>
      </c>
      <c r="P405" s="3">
        <v>0</v>
      </c>
      <c r="Q405" s="4" t="e">
        <f>P405/L405*100</f>
        <v>#DIV/0!</v>
      </c>
      <c r="R405" s="3">
        <v>0</v>
      </c>
      <c r="S405" s="3">
        <v>0</v>
      </c>
      <c r="T405" s="32" t="e">
        <f t="shared" si="94"/>
        <v>#DIV/0!</v>
      </c>
      <c r="U405" s="32" t="e">
        <f t="shared" si="95"/>
        <v>#DIV/0!</v>
      </c>
      <c r="V405" s="3">
        <v>0</v>
      </c>
      <c r="W405" s="3">
        <v>0</v>
      </c>
      <c r="X405" s="3">
        <v>0</v>
      </c>
      <c r="Y405" s="3">
        <v>0</v>
      </c>
      <c r="AA405" s="29"/>
      <c r="AB405" s="29"/>
      <c r="AC405" s="3"/>
      <c r="AD405" s="3"/>
    </row>
    <row r="406" spans="1:135" outlineLevel="1" x14ac:dyDescent="0.3">
      <c r="A406" s="3" t="s">
        <v>68</v>
      </c>
      <c r="B406" s="3" t="s">
        <v>24</v>
      </c>
      <c r="C406" s="3" t="s">
        <v>34</v>
      </c>
      <c r="D406" s="3" t="s">
        <v>26</v>
      </c>
      <c r="E406" s="3" t="s">
        <v>27</v>
      </c>
      <c r="F406" s="3" t="s">
        <v>28</v>
      </c>
      <c r="G406" s="3">
        <v>0</v>
      </c>
      <c r="H406" s="3">
        <v>0</v>
      </c>
      <c r="J406" s="3">
        <v>0</v>
      </c>
      <c r="K406" s="32" t="e">
        <f t="shared" si="92"/>
        <v>#DIV/0!</v>
      </c>
      <c r="L406" s="3">
        <f t="shared" si="93"/>
        <v>0</v>
      </c>
      <c r="M406" s="3">
        <v>0</v>
      </c>
      <c r="N406" s="3">
        <v>0</v>
      </c>
      <c r="O406" s="3">
        <v>0</v>
      </c>
      <c r="P406" s="3">
        <v>0</v>
      </c>
      <c r="Q406" s="4" t="e">
        <f>P406/L406*100</f>
        <v>#DIV/0!</v>
      </c>
      <c r="R406" s="3">
        <v>0</v>
      </c>
      <c r="S406" s="3">
        <v>0</v>
      </c>
      <c r="T406" s="32" t="e">
        <f t="shared" si="94"/>
        <v>#DIV/0!</v>
      </c>
      <c r="U406" s="32" t="e">
        <f t="shared" si="95"/>
        <v>#DIV/0!</v>
      </c>
      <c r="V406" s="3">
        <v>0</v>
      </c>
      <c r="W406" s="3">
        <v>0</v>
      </c>
      <c r="X406" s="3">
        <v>0</v>
      </c>
      <c r="Y406" s="3">
        <v>0</v>
      </c>
      <c r="AA406" s="29"/>
      <c r="AB406" s="29"/>
      <c r="AC406" s="3"/>
      <c r="AD406" s="3"/>
    </row>
    <row r="407" spans="1:135" x14ac:dyDescent="0.3">
      <c r="A407" s="35">
        <v>103</v>
      </c>
      <c r="B407" s="35" t="s">
        <v>24</v>
      </c>
      <c r="C407" s="35" t="s">
        <v>25</v>
      </c>
      <c r="D407" s="35" t="s">
        <v>33</v>
      </c>
      <c r="E407" s="35" t="s">
        <v>27</v>
      </c>
      <c r="F407" s="35" t="s">
        <v>28</v>
      </c>
      <c r="G407" s="41">
        <v>1</v>
      </c>
      <c r="H407" s="41">
        <v>2</v>
      </c>
      <c r="I407" s="40">
        <f>H407/((L407-W407)+J407+(0.44*R407))</f>
        <v>2</v>
      </c>
      <c r="J407" s="41">
        <v>0</v>
      </c>
      <c r="K407" s="37">
        <f t="shared" si="92"/>
        <v>0</v>
      </c>
      <c r="L407" s="41">
        <f t="shared" si="93"/>
        <v>1</v>
      </c>
      <c r="M407" s="41">
        <v>1</v>
      </c>
      <c r="N407" s="41">
        <v>0</v>
      </c>
      <c r="O407" s="41">
        <v>1</v>
      </c>
      <c r="P407" s="41">
        <f>P408+P409+P410</f>
        <v>1</v>
      </c>
      <c r="Q407" s="36">
        <f>P407/(L408+L409+L410)*100</f>
        <v>100</v>
      </c>
      <c r="R407" s="41">
        <v>0</v>
      </c>
      <c r="S407" s="41">
        <v>0</v>
      </c>
      <c r="T407" s="37">
        <f t="shared" si="94"/>
        <v>1</v>
      </c>
      <c r="U407" s="37">
        <f t="shared" si="95"/>
        <v>1</v>
      </c>
      <c r="V407" s="41">
        <v>0</v>
      </c>
      <c r="W407" s="41">
        <v>0</v>
      </c>
      <c r="X407" s="41">
        <v>0</v>
      </c>
      <c r="Y407" s="41">
        <v>1</v>
      </c>
      <c r="Z407" s="41">
        <f>H407-'Season Summary_DEF'!H406</f>
        <v>2</v>
      </c>
      <c r="AA407" s="40"/>
      <c r="AB407" s="40"/>
      <c r="AC407" s="40">
        <f>AA407+'Season Summary_DEF'!AB407</f>
        <v>0.78947368421052633</v>
      </c>
      <c r="AD407" s="40">
        <f>AC407-$AC$1073</f>
        <v>-1.7907083483302435</v>
      </c>
    </row>
    <row r="408" spans="1:135" outlineLevel="1" x14ac:dyDescent="0.3">
      <c r="A408" s="3" t="s">
        <v>66</v>
      </c>
      <c r="B408" s="3" t="s">
        <v>24</v>
      </c>
      <c r="C408" s="3" t="s">
        <v>25</v>
      </c>
      <c r="D408" s="3" t="s">
        <v>33</v>
      </c>
      <c r="E408" s="3" t="s">
        <v>27</v>
      </c>
      <c r="F408" s="3" t="s">
        <v>28</v>
      </c>
      <c r="G408" s="3">
        <v>0</v>
      </c>
      <c r="H408" s="3">
        <v>0</v>
      </c>
      <c r="J408" s="3">
        <v>0</v>
      </c>
      <c r="K408" s="32" t="e">
        <f t="shared" si="92"/>
        <v>#DIV/0!</v>
      </c>
      <c r="L408" s="3">
        <f t="shared" si="93"/>
        <v>0</v>
      </c>
      <c r="M408" s="3">
        <v>0</v>
      </c>
      <c r="N408" s="3">
        <v>0</v>
      </c>
      <c r="O408" s="3">
        <v>0</v>
      </c>
      <c r="P408" s="3">
        <v>0</v>
      </c>
      <c r="Q408" s="4" t="e">
        <f>P408/L408*100</f>
        <v>#DIV/0!</v>
      </c>
      <c r="R408" s="3">
        <v>0</v>
      </c>
      <c r="S408" s="3">
        <v>0</v>
      </c>
      <c r="T408" s="32" t="e">
        <f t="shared" si="94"/>
        <v>#DIV/0!</v>
      </c>
      <c r="U408" s="32" t="e">
        <f t="shared" si="95"/>
        <v>#DIV/0!</v>
      </c>
      <c r="V408" s="3">
        <v>0</v>
      </c>
      <c r="W408" s="3">
        <v>0</v>
      </c>
      <c r="X408" s="3">
        <v>0</v>
      </c>
      <c r="Y408" s="3">
        <v>0</v>
      </c>
      <c r="Z408"/>
      <c r="AA408" s="29"/>
      <c r="AB408" s="29"/>
      <c r="AC408" s="3"/>
      <c r="AD408" s="3"/>
    </row>
    <row r="409" spans="1:135" outlineLevel="1" x14ac:dyDescent="0.3">
      <c r="A409" s="3" t="s">
        <v>67</v>
      </c>
      <c r="B409" s="3" t="s">
        <v>24</v>
      </c>
      <c r="C409" s="3" t="s">
        <v>25</v>
      </c>
      <c r="D409" s="3" t="s">
        <v>33</v>
      </c>
      <c r="E409" s="3" t="s">
        <v>27</v>
      </c>
      <c r="F409" s="3" t="s">
        <v>28</v>
      </c>
      <c r="G409" s="3">
        <v>0</v>
      </c>
      <c r="H409" s="3">
        <v>0</v>
      </c>
      <c r="J409" s="3">
        <v>0</v>
      </c>
      <c r="K409" s="32" t="e">
        <f t="shared" si="92"/>
        <v>#DIV/0!</v>
      </c>
      <c r="L409" s="3">
        <f t="shared" si="93"/>
        <v>0</v>
      </c>
      <c r="M409" s="3">
        <v>0</v>
      </c>
      <c r="N409" s="3">
        <v>0</v>
      </c>
      <c r="O409" s="3">
        <v>0</v>
      </c>
      <c r="P409" s="3">
        <v>0</v>
      </c>
      <c r="Q409" s="4" t="e">
        <f>P409/L409*100</f>
        <v>#DIV/0!</v>
      </c>
      <c r="R409" s="3">
        <v>0</v>
      </c>
      <c r="S409" s="3">
        <v>0</v>
      </c>
      <c r="T409" s="32" t="e">
        <f t="shared" si="94"/>
        <v>#DIV/0!</v>
      </c>
      <c r="U409" s="32" t="e">
        <f t="shared" si="95"/>
        <v>#DIV/0!</v>
      </c>
      <c r="V409" s="3">
        <v>0</v>
      </c>
      <c r="W409" s="3">
        <v>0</v>
      </c>
      <c r="X409" s="3">
        <v>0</v>
      </c>
      <c r="Y409" s="3">
        <v>0</v>
      </c>
      <c r="AA409" s="29"/>
      <c r="AB409" s="29"/>
      <c r="AC409" s="3"/>
      <c r="AD409" s="3"/>
    </row>
    <row r="410" spans="1:135" outlineLevel="1" x14ac:dyDescent="0.3">
      <c r="A410" s="3" t="s">
        <v>68</v>
      </c>
      <c r="B410" s="3" t="s">
        <v>24</v>
      </c>
      <c r="C410" s="3" t="s">
        <v>25</v>
      </c>
      <c r="D410" s="3" t="s">
        <v>33</v>
      </c>
      <c r="E410" s="3" t="s">
        <v>27</v>
      </c>
      <c r="F410" s="3" t="s">
        <v>28</v>
      </c>
      <c r="G410" s="3">
        <v>1</v>
      </c>
      <c r="H410" s="3">
        <v>2</v>
      </c>
      <c r="I410" s="29">
        <f>H410/((L410-W410)+J410+(0.44*R410))</f>
        <v>2</v>
      </c>
      <c r="J410" s="3">
        <v>0</v>
      </c>
      <c r="K410" s="32">
        <f t="shared" si="92"/>
        <v>0</v>
      </c>
      <c r="L410" s="3">
        <f t="shared" si="93"/>
        <v>1</v>
      </c>
      <c r="M410" s="3">
        <v>1</v>
      </c>
      <c r="N410" s="3">
        <v>0</v>
      </c>
      <c r="O410" s="3">
        <v>1</v>
      </c>
      <c r="P410" s="3">
        <v>1</v>
      </c>
      <c r="Q410" s="4">
        <f>P410/L410*100</f>
        <v>100</v>
      </c>
      <c r="R410" s="3">
        <v>0</v>
      </c>
      <c r="S410" s="3">
        <v>0</v>
      </c>
      <c r="T410" s="32">
        <f t="shared" si="94"/>
        <v>1</v>
      </c>
      <c r="U410" s="32">
        <f t="shared" si="95"/>
        <v>1</v>
      </c>
      <c r="V410" s="3">
        <v>0</v>
      </c>
      <c r="W410" s="3">
        <v>0</v>
      </c>
      <c r="X410" s="3">
        <v>0</v>
      </c>
      <c r="Y410" s="3">
        <v>0</v>
      </c>
      <c r="AA410" s="29"/>
      <c r="AB410" s="29"/>
      <c r="AC410" s="3"/>
      <c r="AD410" s="3"/>
    </row>
    <row r="411" spans="1:135" s="38" customFormat="1" x14ac:dyDescent="0.3">
      <c r="A411" s="35">
        <v>104</v>
      </c>
      <c r="B411" s="35" t="s">
        <v>24</v>
      </c>
      <c r="C411" s="35" t="s">
        <v>29</v>
      </c>
      <c r="D411" s="35" t="s">
        <v>33</v>
      </c>
      <c r="E411" s="35" t="s">
        <v>27</v>
      </c>
      <c r="F411" s="35" t="s">
        <v>28</v>
      </c>
      <c r="G411" s="41">
        <v>5</v>
      </c>
      <c r="H411" s="41">
        <v>2</v>
      </c>
      <c r="I411" s="40">
        <f>H411/((L411-W411)+J411+(0.44*R411))</f>
        <v>0.5</v>
      </c>
      <c r="J411" s="41">
        <v>1</v>
      </c>
      <c r="K411" s="37">
        <f t="shared" si="92"/>
        <v>0.2</v>
      </c>
      <c r="L411" s="41">
        <f t="shared" si="93"/>
        <v>4</v>
      </c>
      <c r="M411" s="41">
        <v>1</v>
      </c>
      <c r="N411" s="41">
        <v>3</v>
      </c>
      <c r="O411" s="41">
        <v>0</v>
      </c>
      <c r="P411" s="41">
        <f>P412+P413+P414</f>
        <v>1</v>
      </c>
      <c r="Q411" s="36">
        <f>P411/(L412+L413+L414)*100</f>
        <v>50</v>
      </c>
      <c r="R411" s="41">
        <v>0</v>
      </c>
      <c r="S411" s="41">
        <v>0</v>
      </c>
      <c r="T411" s="37">
        <f t="shared" si="94"/>
        <v>0.25</v>
      </c>
      <c r="U411" s="37">
        <f t="shared" si="95"/>
        <v>0.25</v>
      </c>
      <c r="V411" s="41">
        <v>0</v>
      </c>
      <c r="W411" s="41">
        <v>1</v>
      </c>
      <c r="X411" s="41">
        <v>0</v>
      </c>
      <c r="Y411" s="41">
        <v>1</v>
      </c>
      <c r="Z411" s="41">
        <f>H411-'Season Summary_DEF'!H410</f>
        <v>2</v>
      </c>
      <c r="AA411" s="40">
        <f>(H411+W411+Y411+(2*(O411))+(0.5*V411))/((R411-S411)+(2*(N411+X411+J411)))</f>
        <v>0.5</v>
      </c>
      <c r="AB411" s="40">
        <f>AA411-$AA$1073</f>
        <v>-0.74690685972502524</v>
      </c>
      <c r="AC411" s="40">
        <f>AA411+'Season Summary_DEF'!AB411</f>
        <v>3.5</v>
      </c>
      <c r="AD411" s="40">
        <f>AC411-$AC$1073</f>
        <v>0.91981796745923017</v>
      </c>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row>
    <row r="412" spans="1:135" outlineLevel="1" x14ac:dyDescent="0.3">
      <c r="A412" s="3" t="s">
        <v>66</v>
      </c>
      <c r="B412" s="3" t="s">
        <v>24</v>
      </c>
      <c r="C412" s="3" t="s">
        <v>29</v>
      </c>
      <c r="D412" s="3" t="s">
        <v>33</v>
      </c>
      <c r="E412" s="3" t="s">
        <v>27</v>
      </c>
      <c r="F412" s="3" t="s">
        <v>28</v>
      </c>
      <c r="G412" s="3">
        <v>3</v>
      </c>
      <c r="H412" s="3">
        <v>2</v>
      </c>
      <c r="I412" s="29">
        <f>H412/((L412-W412)+J412+(0.44*R412))</f>
        <v>1</v>
      </c>
      <c r="J412" s="3">
        <v>1</v>
      </c>
      <c r="K412" s="32">
        <f t="shared" si="92"/>
        <v>0.33333333333333331</v>
      </c>
      <c r="L412" s="3">
        <f t="shared" si="93"/>
        <v>2</v>
      </c>
      <c r="M412" s="3">
        <v>1</v>
      </c>
      <c r="N412" s="3">
        <v>1</v>
      </c>
      <c r="O412" s="3">
        <v>0</v>
      </c>
      <c r="P412" s="3">
        <v>1</v>
      </c>
      <c r="Q412" s="4">
        <f>P412/L412*100</f>
        <v>50</v>
      </c>
      <c r="R412" s="3">
        <v>0</v>
      </c>
      <c r="S412" s="3">
        <v>0</v>
      </c>
      <c r="T412" s="32">
        <f t="shared" si="94"/>
        <v>0.5</v>
      </c>
      <c r="U412" s="32">
        <f t="shared" si="95"/>
        <v>0.5</v>
      </c>
      <c r="V412" s="3">
        <v>0</v>
      </c>
      <c r="W412" s="3">
        <v>1</v>
      </c>
      <c r="X412" s="3">
        <v>0</v>
      </c>
      <c r="Y412" s="3">
        <v>0</v>
      </c>
      <c r="Z412"/>
      <c r="AA412" s="29"/>
      <c r="AB412" s="29"/>
      <c r="AC412" s="3"/>
      <c r="AD412" s="3"/>
    </row>
    <row r="413" spans="1:135" outlineLevel="1" x14ac:dyDescent="0.3">
      <c r="A413" s="3" t="s">
        <v>67</v>
      </c>
      <c r="B413" s="3" t="s">
        <v>24</v>
      </c>
      <c r="C413" s="3" t="s">
        <v>29</v>
      </c>
      <c r="D413" s="3" t="s">
        <v>33</v>
      </c>
      <c r="E413" s="3" t="s">
        <v>27</v>
      </c>
      <c r="F413" s="3" t="s">
        <v>28</v>
      </c>
      <c r="AA413" s="29"/>
      <c r="AB413" s="29"/>
      <c r="AC413" s="3"/>
      <c r="AD413" s="3"/>
    </row>
    <row r="414" spans="1:135" outlineLevel="1" x14ac:dyDescent="0.3">
      <c r="A414" s="3" t="s">
        <v>68</v>
      </c>
      <c r="B414" s="3" t="s">
        <v>24</v>
      </c>
      <c r="C414" s="3" t="s">
        <v>29</v>
      </c>
      <c r="D414" s="3" t="s">
        <v>33</v>
      </c>
      <c r="E414" s="3" t="s">
        <v>27</v>
      </c>
      <c r="F414" s="3" t="s">
        <v>28</v>
      </c>
      <c r="AA414" s="29"/>
      <c r="AB414" s="29"/>
      <c r="AC414" s="3"/>
      <c r="AD414" s="3"/>
    </row>
    <row r="415" spans="1:135" x14ac:dyDescent="0.3">
      <c r="A415" s="35">
        <v>105</v>
      </c>
      <c r="B415" s="35" t="s">
        <v>24</v>
      </c>
      <c r="C415" s="35" t="s">
        <v>29</v>
      </c>
      <c r="D415" s="35" t="s">
        <v>26</v>
      </c>
      <c r="E415" s="35" t="s">
        <v>33</v>
      </c>
      <c r="F415" s="35" t="s">
        <v>32</v>
      </c>
      <c r="G415" s="41">
        <f>4+SUM(G416:G418)</f>
        <v>5</v>
      </c>
      <c r="H415" s="41">
        <f>3+SUM(H416:H418)</f>
        <v>3</v>
      </c>
      <c r="I415" s="40">
        <f>H415/((L415-W415)+J415+(0.44*R415))</f>
        <v>1.5</v>
      </c>
      <c r="J415" s="41">
        <f>SUM(J416:J418)</f>
        <v>1</v>
      </c>
      <c r="K415" s="37">
        <f>J415/G415</f>
        <v>0.2</v>
      </c>
      <c r="L415" s="41">
        <f>M415+N415</f>
        <v>4</v>
      </c>
      <c r="M415" s="41">
        <f>1+SUM(M416:M418)</f>
        <v>1</v>
      </c>
      <c r="N415" s="41">
        <f>3+SUM(N416:N418)</f>
        <v>3</v>
      </c>
      <c r="O415" s="41">
        <f>1+SUM(O416:O418)</f>
        <v>1</v>
      </c>
      <c r="P415" s="41">
        <f>SUM(P416:P418)</f>
        <v>0</v>
      </c>
      <c r="Q415" s="36" t="e">
        <f>P415/(L416+L417+L418)*100</f>
        <v>#DIV/0!</v>
      </c>
      <c r="R415" s="41">
        <f>SUM(R416:R418)</f>
        <v>0</v>
      </c>
      <c r="S415" s="41">
        <f>SUM(S416:S418)</f>
        <v>0</v>
      </c>
      <c r="T415" s="37">
        <f>M415/(M415+N415)</f>
        <v>0.25</v>
      </c>
      <c r="U415" s="37">
        <f>((0.5*V415)+M415)/L415</f>
        <v>0.375</v>
      </c>
      <c r="V415" s="41">
        <f>1+SUM(V416:V418)</f>
        <v>1</v>
      </c>
      <c r="W415" s="41">
        <f>3+SUM(W416:W418)</f>
        <v>3</v>
      </c>
      <c r="X415" s="41">
        <f>SUM(X416:X418)</f>
        <v>0</v>
      </c>
      <c r="Y415" s="41">
        <f>SUM(Y416:Y418)</f>
        <v>0</v>
      </c>
      <c r="Z415" s="41">
        <f>H415-'Season Summary_DEF'!H414</f>
        <v>3</v>
      </c>
      <c r="AA415" s="40">
        <f>(H415+W415+Y415+(2*(O415))+(0.5*V415))/((R415-S415)+(2*(N415+X415+J415)))</f>
        <v>1.0625</v>
      </c>
      <c r="AB415" s="40">
        <f>AA415-$AA$1073</f>
        <v>-0.18440685972502524</v>
      </c>
      <c r="AC415" s="40">
        <f>AA415+'Season Summary_DEF'!AB415</f>
        <v>1.7291666666666665</v>
      </c>
      <c r="AD415" s="40">
        <f>AC415-$AC$1073</f>
        <v>-0.85101536587410331</v>
      </c>
    </row>
    <row r="416" spans="1:135" outlineLevel="1" x14ac:dyDescent="0.3">
      <c r="A416" s="3" t="s">
        <v>66</v>
      </c>
      <c r="B416" s="3" t="s">
        <v>24</v>
      </c>
      <c r="C416" s="3" t="s">
        <v>29</v>
      </c>
      <c r="D416" s="3" t="s">
        <v>26</v>
      </c>
      <c r="E416" s="3" t="s">
        <v>33</v>
      </c>
      <c r="F416" s="3" t="s">
        <v>32</v>
      </c>
      <c r="G416" s="3">
        <v>0</v>
      </c>
      <c r="H416" s="3">
        <v>0</v>
      </c>
      <c r="J416" s="3">
        <v>0</v>
      </c>
      <c r="K416" s="32"/>
      <c r="L416" s="3">
        <f t="shared" ref="L416:L418" si="96">M416+N416</f>
        <v>0</v>
      </c>
      <c r="M416" s="3">
        <v>0</v>
      </c>
      <c r="N416" s="3">
        <v>0</v>
      </c>
      <c r="O416" s="3">
        <v>0</v>
      </c>
      <c r="P416" s="3">
        <v>0</v>
      </c>
      <c r="Q416" s="4"/>
      <c r="R416" s="3">
        <v>0</v>
      </c>
      <c r="S416" s="3">
        <v>0</v>
      </c>
      <c r="T416" s="32" t="e">
        <f t="shared" ref="T416:T418" si="97">M416/(M416+N416)</f>
        <v>#DIV/0!</v>
      </c>
      <c r="U416" s="32" t="e">
        <f t="shared" ref="U416:U418" si="98">((0.5*V416)+M416)/L416</f>
        <v>#DIV/0!</v>
      </c>
      <c r="V416" s="3">
        <v>0</v>
      </c>
      <c r="W416" s="3">
        <v>0</v>
      </c>
      <c r="X416" s="3">
        <v>0</v>
      </c>
      <c r="Y416" s="3">
        <v>0</v>
      </c>
      <c r="Z416"/>
      <c r="AA416" s="29"/>
      <c r="AB416" s="29"/>
      <c r="AC416" s="3"/>
      <c r="AD416" s="3"/>
    </row>
    <row r="417" spans="1:30" outlineLevel="1" x14ac:dyDescent="0.3">
      <c r="A417" s="3" t="s">
        <v>67</v>
      </c>
      <c r="B417" s="3" t="s">
        <v>24</v>
      </c>
      <c r="C417" s="3" t="s">
        <v>29</v>
      </c>
      <c r="D417" s="3" t="s">
        <v>26</v>
      </c>
      <c r="E417" s="3" t="s">
        <v>33</v>
      </c>
      <c r="F417" s="3" t="s">
        <v>32</v>
      </c>
      <c r="G417" s="3">
        <v>0</v>
      </c>
      <c r="H417" s="3">
        <v>0</v>
      </c>
      <c r="J417" s="3">
        <v>0</v>
      </c>
      <c r="K417" s="32"/>
      <c r="L417" s="3">
        <v>0</v>
      </c>
      <c r="M417" s="3">
        <v>0</v>
      </c>
      <c r="N417" s="3">
        <v>0</v>
      </c>
      <c r="O417" s="3">
        <v>0</v>
      </c>
      <c r="P417" s="3">
        <v>0</v>
      </c>
      <c r="Q417" s="4"/>
      <c r="R417" s="3">
        <v>0</v>
      </c>
      <c r="S417" s="3">
        <v>0</v>
      </c>
      <c r="T417" s="32" t="e">
        <f t="shared" si="97"/>
        <v>#DIV/0!</v>
      </c>
      <c r="U417" s="32" t="e">
        <f t="shared" si="98"/>
        <v>#DIV/0!</v>
      </c>
      <c r="V417" s="3">
        <v>0</v>
      </c>
      <c r="W417" s="3">
        <v>0</v>
      </c>
      <c r="X417" s="3">
        <v>0</v>
      </c>
      <c r="Y417" s="3">
        <v>0</v>
      </c>
      <c r="AA417" s="29"/>
      <c r="AB417" s="29"/>
      <c r="AC417" s="3"/>
      <c r="AD417" s="3"/>
    </row>
    <row r="418" spans="1:30" outlineLevel="1" x14ac:dyDescent="0.3">
      <c r="A418" s="3" t="s">
        <v>68</v>
      </c>
      <c r="B418" s="3" t="s">
        <v>24</v>
      </c>
      <c r="C418" s="3" t="s">
        <v>29</v>
      </c>
      <c r="D418" s="3" t="s">
        <v>26</v>
      </c>
      <c r="E418" s="3" t="s">
        <v>33</v>
      </c>
      <c r="F418" s="3" t="s">
        <v>32</v>
      </c>
      <c r="G418" s="3">
        <v>1</v>
      </c>
      <c r="H418" s="3">
        <v>0</v>
      </c>
      <c r="I418" s="29">
        <f t="shared" ref="I416:I418" si="99">H418/((L418-W418)+J418+(0.44*R418))</f>
        <v>0</v>
      </c>
      <c r="J418" s="3">
        <v>1</v>
      </c>
      <c r="K418" s="32">
        <f t="shared" ref="K416:K418" si="100">J418/G418</f>
        <v>1</v>
      </c>
      <c r="L418" s="3">
        <f t="shared" ref="L418" si="101">M418+N418</f>
        <v>0</v>
      </c>
      <c r="M418" s="3">
        <v>0</v>
      </c>
      <c r="N418" s="3">
        <v>0</v>
      </c>
      <c r="O418" s="3">
        <v>0</v>
      </c>
      <c r="P418" s="3">
        <v>0</v>
      </c>
      <c r="Q418" s="4" t="e">
        <f t="shared" ref="Q418:Q426" si="102">P418/L418*100</f>
        <v>#DIV/0!</v>
      </c>
      <c r="R418" s="3">
        <v>0</v>
      </c>
      <c r="S418" s="3">
        <v>0</v>
      </c>
      <c r="T418" s="32" t="e">
        <f t="shared" si="97"/>
        <v>#DIV/0!</v>
      </c>
      <c r="U418" s="32" t="e">
        <f t="shared" si="98"/>
        <v>#DIV/0!</v>
      </c>
      <c r="V418" s="3">
        <v>0</v>
      </c>
      <c r="W418" s="3">
        <v>0</v>
      </c>
      <c r="X418" s="3">
        <v>0</v>
      </c>
      <c r="Y418" s="3">
        <v>0</v>
      </c>
      <c r="AA418" s="29"/>
      <c r="AB418" s="29"/>
      <c r="AC418" s="3"/>
      <c r="AD418" s="3"/>
    </row>
    <row r="419" spans="1:30" x14ac:dyDescent="0.3">
      <c r="A419" s="35">
        <v>106</v>
      </c>
      <c r="B419" s="35" t="s">
        <v>29</v>
      </c>
      <c r="C419" s="35" t="s">
        <v>25</v>
      </c>
      <c r="D419" s="35" t="s">
        <v>26</v>
      </c>
      <c r="E419" s="35" t="s">
        <v>33</v>
      </c>
      <c r="F419" s="35" t="s">
        <v>32</v>
      </c>
      <c r="G419" s="41">
        <v>8</v>
      </c>
      <c r="H419" s="41">
        <v>6</v>
      </c>
      <c r="I419" s="40">
        <f>H419/((L419-W419)+J419+(0.44*R419))</f>
        <v>0.8571428571428571</v>
      </c>
      <c r="J419" s="41">
        <v>2</v>
      </c>
      <c r="K419" s="37">
        <f t="shared" ref="K419:K432" si="103">J419/G419</f>
        <v>0.25</v>
      </c>
      <c r="L419" s="41">
        <f t="shared" ref="L419:L437" si="104">M419+N419</f>
        <v>5</v>
      </c>
      <c r="M419" s="41">
        <v>3</v>
      </c>
      <c r="N419" s="41">
        <v>2</v>
      </c>
      <c r="O419" s="41">
        <v>2</v>
      </c>
      <c r="P419" s="41">
        <f>P420+P421+P422</f>
        <v>2</v>
      </c>
      <c r="Q419" s="36">
        <f>P419/(L420+L421+L422)*100</f>
        <v>66.666666666666657</v>
      </c>
      <c r="R419" s="41">
        <v>0</v>
      </c>
      <c r="S419" s="41">
        <v>0</v>
      </c>
      <c r="T419" s="37">
        <f>M419/(M419+N419)</f>
        <v>0.6</v>
      </c>
      <c r="U419" s="37">
        <f>N419/(N419+O419)</f>
        <v>0.5</v>
      </c>
      <c r="V419" s="41">
        <v>0</v>
      </c>
      <c r="W419" s="41">
        <v>0</v>
      </c>
      <c r="X419" s="41">
        <v>0</v>
      </c>
      <c r="Y419" s="41">
        <v>0</v>
      </c>
      <c r="Z419" s="41">
        <f>H419-'Season Summary_DEF'!H418</f>
        <v>6</v>
      </c>
      <c r="AA419" s="40">
        <f>(H419+W419+Y419+(2*(O419))+(0.5*V419))/((R419-S419)+(2*(N419+X419+J419)))</f>
        <v>1.25</v>
      </c>
      <c r="AB419" s="40">
        <f>AA419-$AA$1073</f>
        <v>3.0931402749747594E-3</v>
      </c>
      <c r="AC419" s="40">
        <f>AA419+'Season Summary_DEF'!AB419</f>
        <v>3.65</v>
      </c>
      <c r="AD419" s="40">
        <f>AC419-$AC$1073</f>
        <v>1.0698179674592301</v>
      </c>
    </row>
    <row r="420" spans="1:30" outlineLevel="1" x14ac:dyDescent="0.3">
      <c r="A420" s="3" t="s">
        <v>66</v>
      </c>
      <c r="B420" s="3" t="s">
        <v>29</v>
      </c>
      <c r="C420" s="3" t="s">
        <v>25</v>
      </c>
      <c r="D420" s="3" t="s">
        <v>26</v>
      </c>
      <c r="E420" s="3" t="s">
        <v>33</v>
      </c>
      <c r="F420" s="3" t="s">
        <v>32</v>
      </c>
      <c r="G420" s="3">
        <v>2</v>
      </c>
      <c r="H420" s="3">
        <v>2</v>
      </c>
      <c r="I420" s="29">
        <f>H420/((L420-W420)+J420+(0.44*R420))</f>
        <v>1</v>
      </c>
      <c r="J420" s="3">
        <v>0</v>
      </c>
      <c r="K420" s="32">
        <f t="shared" si="103"/>
        <v>0</v>
      </c>
      <c r="L420" s="3">
        <f t="shared" si="104"/>
        <v>2</v>
      </c>
      <c r="M420" s="3">
        <v>1</v>
      </c>
      <c r="N420" s="3">
        <v>1</v>
      </c>
      <c r="O420" s="3">
        <v>0</v>
      </c>
      <c r="P420" s="3">
        <v>1</v>
      </c>
      <c r="Q420" s="4">
        <f t="shared" si="102"/>
        <v>50</v>
      </c>
      <c r="R420" s="3">
        <v>0</v>
      </c>
      <c r="S420" s="3">
        <v>0</v>
      </c>
      <c r="T420" s="32">
        <f t="shared" ref="T420:T432" si="105">M420/(M420+N420)</f>
        <v>0.5</v>
      </c>
      <c r="U420" s="32">
        <f t="shared" ref="U420:U432" si="106">((0.5*V420)+M420)/L420</f>
        <v>0.5</v>
      </c>
      <c r="V420" s="3">
        <v>0</v>
      </c>
      <c r="W420" s="3">
        <v>0</v>
      </c>
      <c r="X420" s="3">
        <v>0</v>
      </c>
      <c r="Y420" s="3">
        <v>0</v>
      </c>
      <c r="Z420"/>
      <c r="AA420" s="29"/>
      <c r="AB420" s="29"/>
      <c r="AC420" s="3"/>
      <c r="AD420" s="3"/>
    </row>
    <row r="421" spans="1:30" outlineLevel="1" x14ac:dyDescent="0.3">
      <c r="A421" s="3" t="s">
        <v>67</v>
      </c>
      <c r="B421" s="3" t="s">
        <v>29</v>
      </c>
      <c r="C421" s="3" t="s">
        <v>25</v>
      </c>
      <c r="D421" s="3" t="s">
        <v>26</v>
      </c>
      <c r="E421" s="3" t="s">
        <v>33</v>
      </c>
      <c r="F421" s="3" t="s">
        <v>32</v>
      </c>
      <c r="G421" s="3">
        <v>2</v>
      </c>
      <c r="H421" s="3">
        <v>2</v>
      </c>
      <c r="I421" s="29">
        <f>H421/((L421-W421)+J421+(0.44*R421))</f>
        <v>1</v>
      </c>
      <c r="J421" s="3">
        <v>1</v>
      </c>
      <c r="K421" s="32">
        <f t="shared" si="103"/>
        <v>0.5</v>
      </c>
      <c r="L421" s="3">
        <f t="shared" si="104"/>
        <v>1</v>
      </c>
      <c r="M421" s="3">
        <v>1</v>
      </c>
      <c r="N421" s="3">
        <v>0</v>
      </c>
      <c r="O421" s="3">
        <v>1</v>
      </c>
      <c r="P421" s="3">
        <v>1</v>
      </c>
      <c r="Q421" s="4">
        <f t="shared" si="102"/>
        <v>100</v>
      </c>
      <c r="R421" s="3">
        <v>0</v>
      </c>
      <c r="S421" s="3">
        <v>0</v>
      </c>
      <c r="T421" s="32">
        <f t="shared" si="105"/>
        <v>1</v>
      </c>
      <c r="U421" s="32">
        <f t="shared" si="106"/>
        <v>1</v>
      </c>
      <c r="V421" s="3">
        <v>0</v>
      </c>
      <c r="W421" s="3">
        <v>0</v>
      </c>
      <c r="X421" s="3">
        <v>0</v>
      </c>
      <c r="Y421" s="3">
        <v>0</v>
      </c>
      <c r="AA421" s="29"/>
      <c r="AB421" s="29"/>
      <c r="AC421" s="3"/>
      <c r="AD421" s="3"/>
    </row>
    <row r="422" spans="1:30" outlineLevel="1" x14ac:dyDescent="0.3">
      <c r="A422" s="3" t="s">
        <v>68</v>
      </c>
      <c r="B422" s="3" t="s">
        <v>29</v>
      </c>
      <c r="C422" s="3" t="s">
        <v>25</v>
      </c>
      <c r="D422" s="3" t="s">
        <v>26</v>
      </c>
      <c r="E422" s="3" t="s">
        <v>33</v>
      </c>
      <c r="F422" s="3" t="s">
        <v>32</v>
      </c>
      <c r="G422" s="3">
        <v>1</v>
      </c>
      <c r="H422" s="3">
        <v>0</v>
      </c>
      <c r="I422" s="29">
        <f>H422/((L422-W422)+J422+(0.44*R422))</f>
        <v>0</v>
      </c>
      <c r="J422" s="3">
        <v>1</v>
      </c>
      <c r="K422" s="32">
        <f t="shared" si="103"/>
        <v>1</v>
      </c>
      <c r="L422" s="3">
        <f t="shared" si="104"/>
        <v>0</v>
      </c>
      <c r="M422" s="3">
        <v>0</v>
      </c>
      <c r="N422" s="3">
        <v>0</v>
      </c>
      <c r="O422" s="3">
        <v>0</v>
      </c>
      <c r="P422" s="3">
        <v>0</v>
      </c>
      <c r="Q422" s="4" t="e">
        <f t="shared" si="102"/>
        <v>#DIV/0!</v>
      </c>
      <c r="R422" s="3">
        <v>0</v>
      </c>
      <c r="S422" s="3">
        <v>0</v>
      </c>
      <c r="T422" s="32" t="e">
        <f t="shared" si="105"/>
        <v>#DIV/0!</v>
      </c>
      <c r="U422" s="32" t="e">
        <f t="shared" si="106"/>
        <v>#DIV/0!</v>
      </c>
      <c r="V422" s="3">
        <v>0</v>
      </c>
      <c r="W422" s="3">
        <v>0</v>
      </c>
      <c r="X422" s="3">
        <v>0</v>
      </c>
      <c r="Y422" s="3">
        <v>0</v>
      </c>
      <c r="AA422" s="29"/>
      <c r="AB422" s="29"/>
      <c r="AC422" s="3"/>
      <c r="AD422" s="3"/>
    </row>
    <row r="423" spans="1:30" x14ac:dyDescent="0.3">
      <c r="A423" s="35">
        <v>107</v>
      </c>
      <c r="B423" s="35" t="s">
        <v>29</v>
      </c>
      <c r="C423" s="35" t="s">
        <v>25</v>
      </c>
      <c r="D423" s="35" t="s">
        <v>34</v>
      </c>
      <c r="E423" s="35" t="s">
        <v>27</v>
      </c>
      <c r="F423" s="35" t="s">
        <v>28</v>
      </c>
      <c r="G423" s="35">
        <f>G424+G425+G426</f>
        <v>0</v>
      </c>
      <c r="H423" s="35">
        <f>H424+H425+H426</f>
        <v>0</v>
      </c>
      <c r="I423" s="40"/>
      <c r="J423" s="35">
        <f>J424+J425+J426</f>
        <v>0</v>
      </c>
      <c r="K423" s="37" t="e">
        <f t="shared" si="103"/>
        <v>#DIV/0!</v>
      </c>
      <c r="L423" s="35">
        <f t="shared" si="104"/>
        <v>0</v>
      </c>
      <c r="M423" s="35">
        <f>M424+M425+M426</f>
        <v>0</v>
      </c>
      <c r="N423" s="35">
        <f>N424+N425+N426</f>
        <v>0</v>
      </c>
      <c r="O423" s="35">
        <f>O424+O425+O426</f>
        <v>0</v>
      </c>
      <c r="P423" s="35">
        <f>P424+P425+P426</f>
        <v>0</v>
      </c>
      <c r="Q423" s="36" t="e">
        <f t="shared" si="102"/>
        <v>#DIV/0!</v>
      </c>
      <c r="R423" s="35">
        <f>R424+R425+R426</f>
        <v>0</v>
      </c>
      <c r="S423" s="35">
        <f>S424+S425+S426</f>
        <v>0</v>
      </c>
      <c r="T423" s="37" t="e">
        <f t="shared" si="105"/>
        <v>#DIV/0!</v>
      </c>
      <c r="U423" s="37" t="e">
        <f t="shared" si="106"/>
        <v>#DIV/0!</v>
      </c>
      <c r="V423" s="35">
        <f>V424+V425+V426</f>
        <v>0</v>
      </c>
      <c r="W423" s="35">
        <f>W424+W425+W426</f>
        <v>0</v>
      </c>
      <c r="X423" s="35">
        <f>X424+X425+X426</f>
        <v>0</v>
      </c>
      <c r="Y423" s="35">
        <f>Y424+Y425+Y426</f>
        <v>0</v>
      </c>
      <c r="Z423" s="41">
        <f>H423-'Season Summary_DEF'!H422</f>
        <v>0</v>
      </c>
      <c r="AA423" s="40"/>
      <c r="AB423" s="40"/>
      <c r="AC423" s="40"/>
      <c r="AD423" s="40"/>
    </row>
    <row r="424" spans="1:30" outlineLevel="1" x14ac:dyDescent="0.3">
      <c r="A424" s="3" t="s">
        <v>66</v>
      </c>
      <c r="B424" s="3" t="s">
        <v>29</v>
      </c>
      <c r="C424" s="3" t="s">
        <v>25</v>
      </c>
      <c r="D424" s="3" t="s">
        <v>34</v>
      </c>
      <c r="E424" s="3" t="s">
        <v>27</v>
      </c>
      <c r="F424" s="3" t="s">
        <v>28</v>
      </c>
      <c r="G424" s="3">
        <v>0</v>
      </c>
      <c r="H424" s="3">
        <v>0</v>
      </c>
      <c r="J424" s="3">
        <v>0</v>
      </c>
      <c r="K424" s="32" t="e">
        <f t="shared" si="103"/>
        <v>#DIV/0!</v>
      </c>
      <c r="L424" s="3">
        <f t="shared" si="104"/>
        <v>0</v>
      </c>
      <c r="M424" s="3">
        <v>0</v>
      </c>
      <c r="N424" s="3">
        <v>0</v>
      </c>
      <c r="O424" s="3">
        <v>0</v>
      </c>
      <c r="P424" s="3">
        <v>0</v>
      </c>
      <c r="Q424" s="4" t="e">
        <f t="shared" si="102"/>
        <v>#DIV/0!</v>
      </c>
      <c r="R424" s="3">
        <v>0</v>
      </c>
      <c r="S424" s="3">
        <v>0</v>
      </c>
      <c r="T424" s="32" t="e">
        <f t="shared" si="105"/>
        <v>#DIV/0!</v>
      </c>
      <c r="U424" s="32" t="e">
        <f t="shared" si="106"/>
        <v>#DIV/0!</v>
      </c>
      <c r="V424" s="3">
        <v>0</v>
      </c>
      <c r="W424" s="3">
        <v>0</v>
      </c>
      <c r="X424" s="3">
        <v>0</v>
      </c>
      <c r="Y424" s="3">
        <v>0</v>
      </c>
      <c r="Z424"/>
      <c r="AA424" s="29"/>
      <c r="AB424" s="29"/>
      <c r="AC424" s="3"/>
      <c r="AD424" s="3"/>
    </row>
    <row r="425" spans="1:30" outlineLevel="1" x14ac:dyDescent="0.3">
      <c r="A425" s="3" t="s">
        <v>67</v>
      </c>
      <c r="B425" s="3" t="s">
        <v>29</v>
      </c>
      <c r="C425" s="3" t="s">
        <v>25</v>
      </c>
      <c r="D425" s="3" t="s">
        <v>34</v>
      </c>
      <c r="E425" s="3" t="s">
        <v>27</v>
      </c>
      <c r="F425" s="3" t="s">
        <v>28</v>
      </c>
      <c r="G425" s="3">
        <v>0</v>
      </c>
      <c r="H425" s="3">
        <v>0</v>
      </c>
      <c r="J425" s="3">
        <v>0</v>
      </c>
      <c r="K425" s="32" t="e">
        <f t="shared" si="103"/>
        <v>#DIV/0!</v>
      </c>
      <c r="L425" s="3">
        <f t="shared" si="104"/>
        <v>0</v>
      </c>
      <c r="M425" s="3">
        <v>0</v>
      </c>
      <c r="N425" s="3">
        <v>0</v>
      </c>
      <c r="O425" s="3">
        <v>0</v>
      </c>
      <c r="P425" s="3">
        <v>0</v>
      </c>
      <c r="Q425" s="4" t="e">
        <f t="shared" si="102"/>
        <v>#DIV/0!</v>
      </c>
      <c r="R425" s="3">
        <v>0</v>
      </c>
      <c r="S425" s="3">
        <v>0</v>
      </c>
      <c r="T425" s="32" t="e">
        <f t="shared" si="105"/>
        <v>#DIV/0!</v>
      </c>
      <c r="U425" s="32" t="e">
        <f t="shared" si="106"/>
        <v>#DIV/0!</v>
      </c>
      <c r="V425" s="3">
        <v>0</v>
      </c>
      <c r="W425" s="3">
        <v>0</v>
      </c>
      <c r="X425" s="3">
        <v>0</v>
      </c>
      <c r="Y425" s="3">
        <v>0</v>
      </c>
      <c r="AA425" s="29"/>
      <c r="AB425" s="29"/>
      <c r="AC425" s="3"/>
      <c r="AD425" s="3"/>
    </row>
    <row r="426" spans="1:30" outlineLevel="1" x14ac:dyDescent="0.3">
      <c r="A426" s="3" t="s">
        <v>68</v>
      </c>
      <c r="B426" s="3" t="s">
        <v>29</v>
      </c>
      <c r="C426" s="3" t="s">
        <v>25</v>
      </c>
      <c r="D426" s="3" t="s">
        <v>34</v>
      </c>
      <c r="E426" s="3" t="s">
        <v>27</v>
      </c>
      <c r="F426" s="3" t="s">
        <v>28</v>
      </c>
      <c r="G426" s="3">
        <v>0</v>
      </c>
      <c r="H426" s="3">
        <v>0</v>
      </c>
      <c r="J426" s="3">
        <v>0</v>
      </c>
      <c r="K426" s="32" t="e">
        <f t="shared" si="103"/>
        <v>#DIV/0!</v>
      </c>
      <c r="L426" s="3">
        <f t="shared" si="104"/>
        <v>0</v>
      </c>
      <c r="M426" s="3">
        <v>0</v>
      </c>
      <c r="N426" s="3">
        <v>0</v>
      </c>
      <c r="O426" s="3">
        <v>0</v>
      </c>
      <c r="P426" s="3">
        <v>0</v>
      </c>
      <c r="Q426" s="4" t="e">
        <f t="shared" si="102"/>
        <v>#DIV/0!</v>
      </c>
      <c r="R426" s="3">
        <v>0</v>
      </c>
      <c r="S426" s="3">
        <v>0</v>
      </c>
      <c r="T426" s="32" t="e">
        <f t="shared" si="105"/>
        <v>#DIV/0!</v>
      </c>
      <c r="U426" s="32" t="e">
        <f t="shared" si="106"/>
        <v>#DIV/0!</v>
      </c>
      <c r="V426" s="3">
        <v>0</v>
      </c>
      <c r="W426" s="3">
        <v>0</v>
      </c>
      <c r="X426" s="3">
        <v>0</v>
      </c>
      <c r="Y426" s="3">
        <v>0</v>
      </c>
      <c r="AA426" s="29"/>
      <c r="AB426" s="29"/>
      <c r="AC426" s="3"/>
      <c r="AD426" s="3"/>
    </row>
    <row r="427" spans="1:30" x14ac:dyDescent="0.3">
      <c r="A427" s="35">
        <v>108</v>
      </c>
      <c r="B427" s="35" t="s">
        <v>31</v>
      </c>
      <c r="C427" s="35" t="s">
        <v>25</v>
      </c>
      <c r="D427" s="35" t="s">
        <v>26</v>
      </c>
      <c r="E427" s="35" t="s">
        <v>30</v>
      </c>
      <c r="F427" s="35" t="s">
        <v>28</v>
      </c>
      <c r="G427" s="41">
        <v>8</v>
      </c>
      <c r="H427" s="41">
        <v>5</v>
      </c>
      <c r="I427" s="40">
        <f>H427/((L427-W427)+J427+(0.44*R427))</f>
        <v>0.60096153846153844</v>
      </c>
      <c r="J427" s="41">
        <v>3</v>
      </c>
      <c r="K427" s="37">
        <f t="shared" si="103"/>
        <v>0.375</v>
      </c>
      <c r="L427" s="41">
        <f t="shared" si="104"/>
        <v>5</v>
      </c>
      <c r="M427" s="41">
        <v>1</v>
      </c>
      <c r="N427" s="41">
        <v>4</v>
      </c>
      <c r="O427" s="41">
        <v>1</v>
      </c>
      <c r="P427" s="41">
        <f>P428+P429+P430</f>
        <v>4</v>
      </c>
      <c r="Q427" s="36">
        <f>P427/(L428+L429+L430)*100</f>
        <v>80</v>
      </c>
      <c r="R427" s="41">
        <v>3</v>
      </c>
      <c r="S427" s="41">
        <v>3</v>
      </c>
      <c r="T427" s="37">
        <f t="shared" si="105"/>
        <v>0.2</v>
      </c>
      <c r="U427" s="37">
        <f t="shared" si="106"/>
        <v>0.2</v>
      </c>
      <c r="V427" s="41">
        <v>0</v>
      </c>
      <c r="W427" s="41">
        <v>1</v>
      </c>
      <c r="X427" s="41">
        <v>0</v>
      </c>
      <c r="Y427" s="41">
        <v>2</v>
      </c>
      <c r="Z427" s="41">
        <f>H427-'Season Summary_DEF'!H426</f>
        <v>5</v>
      </c>
      <c r="AA427" s="40">
        <f>(H427+W427+Y427+(2*(O427))+(0.5*V427))/((R427-S427)+(2*(N427+X427+J427)))</f>
        <v>0.7142857142857143</v>
      </c>
      <c r="AB427" s="40">
        <f>AA427-$AA$1073</f>
        <v>-0.53262114543931094</v>
      </c>
      <c r="AC427" s="40">
        <f>AA427+'Season Summary_DEF'!AB427</f>
        <v>1.4285714285714286</v>
      </c>
      <c r="AD427" s="40">
        <f>AC427-$AC$1073</f>
        <v>-1.1516106039693412</v>
      </c>
    </row>
    <row r="428" spans="1:30" outlineLevel="1" x14ac:dyDescent="0.3">
      <c r="A428" s="3" t="s">
        <v>66</v>
      </c>
      <c r="B428" s="3" t="s">
        <v>31</v>
      </c>
      <c r="C428" s="3" t="s">
        <v>25</v>
      </c>
      <c r="D428" s="3" t="s">
        <v>26</v>
      </c>
      <c r="E428" s="3" t="s">
        <v>30</v>
      </c>
      <c r="F428" s="3" t="s">
        <v>28</v>
      </c>
      <c r="G428" s="3">
        <v>5</v>
      </c>
      <c r="H428" s="3">
        <v>2</v>
      </c>
      <c r="I428" s="29">
        <f>H428/((L428-W428)+J428+(0.44*R428))</f>
        <v>0.4098360655737705</v>
      </c>
      <c r="J428" s="3">
        <v>1</v>
      </c>
      <c r="K428" s="32">
        <f t="shared" si="103"/>
        <v>0.2</v>
      </c>
      <c r="L428" s="3">
        <f t="shared" si="104"/>
        <v>4</v>
      </c>
      <c r="M428" s="3">
        <v>0</v>
      </c>
      <c r="N428" s="3">
        <v>4</v>
      </c>
      <c r="O428" s="3">
        <v>0</v>
      </c>
      <c r="P428" s="3">
        <v>3</v>
      </c>
      <c r="Q428" s="4">
        <f>P428/L428*100</f>
        <v>75</v>
      </c>
      <c r="R428" s="3">
        <v>2</v>
      </c>
      <c r="S428" s="3">
        <v>2</v>
      </c>
      <c r="T428" s="32">
        <f t="shared" si="105"/>
        <v>0</v>
      </c>
      <c r="U428" s="32">
        <f t="shared" si="106"/>
        <v>0</v>
      </c>
      <c r="V428" s="3">
        <v>0</v>
      </c>
      <c r="W428" s="3">
        <v>1</v>
      </c>
      <c r="X428" s="3">
        <v>0</v>
      </c>
      <c r="Y428" s="3">
        <v>1</v>
      </c>
      <c r="Z428"/>
      <c r="AA428" s="29"/>
      <c r="AB428" s="29"/>
      <c r="AC428" s="3"/>
      <c r="AD428" s="3"/>
    </row>
    <row r="429" spans="1:30" outlineLevel="1" x14ac:dyDescent="0.3">
      <c r="A429" s="3" t="s">
        <v>67</v>
      </c>
      <c r="B429" s="3" t="s">
        <v>31</v>
      </c>
      <c r="C429" s="3" t="s">
        <v>25</v>
      </c>
      <c r="D429" s="3" t="s">
        <v>26</v>
      </c>
      <c r="E429" s="3" t="s">
        <v>30</v>
      </c>
      <c r="F429" s="3" t="s">
        <v>28</v>
      </c>
      <c r="G429" s="3">
        <v>1</v>
      </c>
      <c r="H429" s="3">
        <v>3</v>
      </c>
      <c r="I429" s="29">
        <f>H429/((L429-W429)+J429+(0.44*R429))</f>
        <v>2.0833333333333335</v>
      </c>
      <c r="J429" s="3">
        <v>0</v>
      </c>
      <c r="K429" s="32">
        <f t="shared" si="103"/>
        <v>0</v>
      </c>
      <c r="L429" s="3">
        <f t="shared" si="104"/>
        <v>1</v>
      </c>
      <c r="M429" s="3">
        <v>1</v>
      </c>
      <c r="N429" s="3">
        <v>0</v>
      </c>
      <c r="O429" s="3">
        <v>1</v>
      </c>
      <c r="P429" s="3">
        <v>1</v>
      </c>
      <c r="Q429" s="4">
        <f>P429/L429*100</f>
        <v>100</v>
      </c>
      <c r="R429" s="3">
        <v>1</v>
      </c>
      <c r="S429" s="3">
        <v>1</v>
      </c>
      <c r="T429" s="32">
        <f t="shared" si="105"/>
        <v>1</v>
      </c>
      <c r="U429" s="32">
        <f t="shared" si="106"/>
        <v>1</v>
      </c>
      <c r="V429" s="3">
        <v>0</v>
      </c>
      <c r="W429" s="3">
        <v>0</v>
      </c>
      <c r="X429" s="3">
        <v>0</v>
      </c>
      <c r="Y429" s="3">
        <v>1</v>
      </c>
      <c r="AA429" s="29"/>
      <c r="AB429" s="29"/>
      <c r="AC429" s="3"/>
      <c r="AD429" s="3"/>
    </row>
    <row r="430" spans="1:30" outlineLevel="1" x14ac:dyDescent="0.3">
      <c r="A430" s="3" t="s">
        <v>68</v>
      </c>
      <c r="B430" s="3" t="s">
        <v>31</v>
      </c>
      <c r="C430" s="3" t="s">
        <v>25</v>
      </c>
      <c r="D430" s="3" t="s">
        <v>26</v>
      </c>
      <c r="E430" s="3" t="s">
        <v>30</v>
      </c>
      <c r="F430" s="3" t="s">
        <v>28</v>
      </c>
      <c r="G430" s="3">
        <v>0</v>
      </c>
      <c r="H430" s="3">
        <v>0</v>
      </c>
      <c r="J430" s="3">
        <v>0</v>
      </c>
      <c r="K430" s="32" t="e">
        <f t="shared" si="103"/>
        <v>#DIV/0!</v>
      </c>
      <c r="L430" s="3">
        <f t="shared" si="104"/>
        <v>0</v>
      </c>
      <c r="M430" s="3">
        <v>0</v>
      </c>
      <c r="N430" s="3">
        <v>0</v>
      </c>
      <c r="O430" s="3">
        <v>0</v>
      </c>
      <c r="P430" s="3">
        <v>0</v>
      </c>
      <c r="Q430" s="4" t="e">
        <f>P430/L430*100</f>
        <v>#DIV/0!</v>
      </c>
      <c r="R430" s="3">
        <v>0</v>
      </c>
      <c r="S430" s="3">
        <v>0</v>
      </c>
      <c r="T430" s="32" t="e">
        <f t="shared" si="105"/>
        <v>#DIV/0!</v>
      </c>
      <c r="U430" s="32" t="e">
        <f t="shared" si="106"/>
        <v>#DIV/0!</v>
      </c>
      <c r="V430" s="3">
        <v>0</v>
      </c>
      <c r="W430" s="3">
        <v>0</v>
      </c>
      <c r="X430" s="3">
        <v>0</v>
      </c>
      <c r="Y430" s="3">
        <v>0</v>
      </c>
      <c r="AA430" s="29"/>
      <c r="AB430" s="29"/>
      <c r="AC430" s="3"/>
      <c r="AD430" s="3"/>
    </row>
    <row r="431" spans="1:30" x14ac:dyDescent="0.3">
      <c r="A431" s="35">
        <v>109</v>
      </c>
      <c r="B431" s="35" t="s">
        <v>24</v>
      </c>
      <c r="C431" s="35" t="s">
        <v>29</v>
      </c>
      <c r="D431" s="35" t="s">
        <v>33</v>
      </c>
      <c r="E431" s="35" t="s">
        <v>30</v>
      </c>
      <c r="F431" s="35" t="s">
        <v>32</v>
      </c>
      <c r="G431" s="41">
        <v>6</v>
      </c>
      <c r="H431" s="41">
        <v>6</v>
      </c>
      <c r="I431" s="40">
        <f>H431/((L431-W431)+J431+(0.44*R431))</f>
        <v>1.0204081632653061</v>
      </c>
      <c r="J431" s="41">
        <v>3</v>
      </c>
      <c r="K431" s="37">
        <f t="shared" si="103"/>
        <v>0.5</v>
      </c>
      <c r="L431" s="41">
        <f t="shared" si="104"/>
        <v>4</v>
      </c>
      <c r="M431" s="41">
        <v>2</v>
      </c>
      <c r="N431" s="41">
        <v>2</v>
      </c>
      <c r="O431" s="41">
        <v>1</v>
      </c>
      <c r="P431" s="41">
        <f>P432+P433+P434</f>
        <v>1</v>
      </c>
      <c r="Q431" s="36">
        <f>P431/(L432+L433+L434)*100</f>
        <v>33.333333333333329</v>
      </c>
      <c r="R431" s="41">
        <v>2</v>
      </c>
      <c r="S431" s="41">
        <v>2</v>
      </c>
      <c r="T431" s="37">
        <f t="shared" si="105"/>
        <v>0.5</v>
      </c>
      <c r="U431" s="37">
        <f t="shared" si="106"/>
        <v>0.5</v>
      </c>
      <c r="V431" s="41">
        <v>0</v>
      </c>
      <c r="W431" s="41">
        <v>2</v>
      </c>
      <c r="X431" s="41">
        <v>0</v>
      </c>
      <c r="Y431" s="41">
        <v>1</v>
      </c>
      <c r="Z431" s="41">
        <f>H431-'Season Summary_DEF'!H430</f>
        <v>3</v>
      </c>
      <c r="AA431" s="40">
        <f>(H431+W431+Y431+(2*(O431))+(0.5*V431))/((R431-S431)+(2*(N431+X431+J431)))</f>
        <v>1.1000000000000001</v>
      </c>
      <c r="AB431" s="40">
        <f>AA431-$AA$1073</f>
        <v>-0.14690685972502515</v>
      </c>
      <c r="AC431" s="40">
        <f>AA431+'Season Summary_DEF'!AB431</f>
        <v>1.861904761904762</v>
      </c>
      <c r="AD431" s="40">
        <f>AC431-$AC$1073</f>
        <v>-0.71827727063600788</v>
      </c>
    </row>
    <row r="432" spans="1:30" outlineLevel="1" x14ac:dyDescent="0.3">
      <c r="A432" s="3" t="s">
        <v>66</v>
      </c>
      <c r="B432" s="3" t="s">
        <v>24</v>
      </c>
      <c r="C432" s="3" t="s">
        <v>29</v>
      </c>
      <c r="D432" s="3" t="s">
        <v>33</v>
      </c>
      <c r="E432" s="3" t="s">
        <v>30</v>
      </c>
      <c r="F432" s="3" t="s">
        <v>32</v>
      </c>
      <c r="G432" s="3">
        <v>2</v>
      </c>
      <c r="H432" s="3">
        <v>2</v>
      </c>
      <c r="I432" s="29">
        <f>H432/((L432-W432)+J432+(0.44*R432))</f>
        <v>2</v>
      </c>
      <c r="J432" s="3">
        <v>0</v>
      </c>
      <c r="K432" s="32">
        <f t="shared" si="103"/>
        <v>0</v>
      </c>
      <c r="L432" s="3">
        <f t="shared" si="104"/>
        <v>2</v>
      </c>
      <c r="M432" s="3">
        <v>1</v>
      </c>
      <c r="N432" s="3">
        <v>1</v>
      </c>
      <c r="O432" s="3">
        <v>0</v>
      </c>
      <c r="P432" s="3">
        <v>1</v>
      </c>
      <c r="Q432" s="4">
        <f>P432/L432*100</f>
        <v>50</v>
      </c>
      <c r="R432" s="3">
        <v>0</v>
      </c>
      <c r="S432" s="3">
        <v>0</v>
      </c>
      <c r="T432" s="32">
        <f t="shared" si="105"/>
        <v>0.5</v>
      </c>
      <c r="U432" s="32">
        <f t="shared" si="106"/>
        <v>0.5</v>
      </c>
      <c r="V432" s="3">
        <v>0</v>
      </c>
      <c r="W432" s="3">
        <v>1</v>
      </c>
      <c r="X432" s="3">
        <v>0</v>
      </c>
      <c r="Y432" s="3">
        <v>0</v>
      </c>
      <c r="Z432"/>
      <c r="AA432" s="29"/>
      <c r="AB432" s="29"/>
      <c r="AC432" s="3"/>
      <c r="AD432" s="3"/>
    </row>
    <row r="433" spans="1:30" outlineLevel="1" x14ac:dyDescent="0.3">
      <c r="A433" s="3" t="s">
        <v>67</v>
      </c>
      <c r="B433" s="3" t="s">
        <v>24</v>
      </c>
      <c r="C433" s="3" t="s">
        <v>29</v>
      </c>
      <c r="D433" s="3" t="s">
        <v>33</v>
      </c>
      <c r="E433" s="3" t="s">
        <v>30</v>
      </c>
      <c r="F433" s="3" t="s">
        <v>32</v>
      </c>
      <c r="G433" s="3">
        <v>0</v>
      </c>
      <c r="H433" s="3">
        <v>0</v>
      </c>
      <c r="J433" s="3">
        <v>0</v>
      </c>
      <c r="K433" s="32"/>
      <c r="L433" s="3">
        <f t="shared" si="104"/>
        <v>0</v>
      </c>
      <c r="M433" s="3">
        <v>0</v>
      </c>
      <c r="N433" s="3">
        <v>0</v>
      </c>
      <c r="O433" s="3">
        <v>0</v>
      </c>
      <c r="P433" s="3">
        <v>0</v>
      </c>
      <c r="Q433" s="4" t="e">
        <f>P433/L433*100</f>
        <v>#DIV/0!</v>
      </c>
      <c r="R433" s="3">
        <v>0</v>
      </c>
      <c r="S433" s="3">
        <v>0</v>
      </c>
      <c r="T433" s="32"/>
      <c r="U433" s="32"/>
      <c r="V433" s="3">
        <v>0</v>
      </c>
      <c r="W433" s="3">
        <v>0</v>
      </c>
      <c r="X433" s="3">
        <v>0</v>
      </c>
      <c r="Y433" s="3">
        <v>0</v>
      </c>
      <c r="AA433" s="29"/>
      <c r="AB433" s="29"/>
      <c r="AC433" s="3"/>
      <c r="AD433" s="3"/>
    </row>
    <row r="434" spans="1:30" outlineLevel="1" x14ac:dyDescent="0.3">
      <c r="A434" s="3" t="s">
        <v>68</v>
      </c>
      <c r="B434" s="3" t="s">
        <v>24</v>
      </c>
      <c r="C434" s="3" t="s">
        <v>29</v>
      </c>
      <c r="D434" s="3" t="s">
        <v>33</v>
      </c>
      <c r="E434" s="3" t="s">
        <v>30</v>
      </c>
      <c r="F434" s="3" t="s">
        <v>32</v>
      </c>
      <c r="G434" s="3">
        <v>2</v>
      </c>
      <c r="H434" s="3">
        <v>0</v>
      </c>
      <c r="I434" s="29">
        <f>H434/((L434-W434)+J434+(0.44*R434))</f>
        <v>0</v>
      </c>
      <c r="J434" s="3">
        <v>1</v>
      </c>
      <c r="K434" s="32">
        <f t="shared" ref="K434:K439" si="107">J434/G434</f>
        <v>0.5</v>
      </c>
      <c r="L434" s="3">
        <f t="shared" si="104"/>
        <v>1</v>
      </c>
      <c r="M434" s="3">
        <v>0</v>
      </c>
      <c r="N434" s="3">
        <v>1</v>
      </c>
      <c r="O434" s="3">
        <v>0</v>
      </c>
      <c r="P434" s="3">
        <v>0</v>
      </c>
      <c r="Q434" s="4">
        <f>P434/L434*100</f>
        <v>0</v>
      </c>
      <c r="R434" s="3">
        <v>0</v>
      </c>
      <c r="S434" s="3">
        <v>0</v>
      </c>
      <c r="T434" s="32">
        <f t="shared" ref="T434:T439" si="108">M434/(M434+N434)</f>
        <v>0</v>
      </c>
      <c r="U434" s="32">
        <f t="shared" ref="U434:U439" si="109">((0.5*V434)+M434)/L434</f>
        <v>0</v>
      </c>
      <c r="V434" s="3">
        <v>0</v>
      </c>
      <c r="W434" s="3">
        <v>1</v>
      </c>
      <c r="X434" s="3">
        <v>0</v>
      </c>
      <c r="Y434" s="3">
        <v>0</v>
      </c>
      <c r="AA434" s="29"/>
      <c r="AB434" s="29"/>
      <c r="AC434" s="3"/>
      <c r="AD434" s="3"/>
    </row>
    <row r="435" spans="1:30" x14ac:dyDescent="0.3">
      <c r="A435" s="35">
        <v>110</v>
      </c>
      <c r="B435" s="35" t="s">
        <v>24</v>
      </c>
      <c r="C435" s="35" t="s">
        <v>25</v>
      </c>
      <c r="D435" s="35" t="s">
        <v>26</v>
      </c>
      <c r="E435" s="35" t="s">
        <v>30</v>
      </c>
      <c r="F435" s="35" t="s">
        <v>34</v>
      </c>
      <c r="G435" s="41">
        <v>17</v>
      </c>
      <c r="H435" s="41">
        <v>22</v>
      </c>
      <c r="I435" s="40">
        <f>H435/((L435-W435)+J435+(0.44*R435))</f>
        <v>1.8333333333333333</v>
      </c>
      <c r="J435" s="41">
        <v>1</v>
      </c>
      <c r="K435" s="37">
        <f t="shared" si="107"/>
        <v>5.8823529411764705E-2</v>
      </c>
      <c r="L435" s="41">
        <f t="shared" si="104"/>
        <v>15</v>
      </c>
      <c r="M435" s="41">
        <v>9</v>
      </c>
      <c r="N435" s="41">
        <v>6</v>
      </c>
      <c r="O435" s="41">
        <v>8</v>
      </c>
      <c r="P435" s="41">
        <f>P436+P437+P438</f>
        <v>9</v>
      </c>
      <c r="Q435" s="36">
        <f>P435/(L436+L437+L438)*100</f>
        <v>112.5</v>
      </c>
      <c r="R435" s="41">
        <v>0</v>
      </c>
      <c r="S435" s="41">
        <v>0</v>
      </c>
      <c r="T435" s="37">
        <f t="shared" si="108"/>
        <v>0.6</v>
      </c>
      <c r="U435" s="37">
        <f t="shared" si="109"/>
        <v>0.7</v>
      </c>
      <c r="V435" s="41">
        <v>3</v>
      </c>
      <c r="W435" s="41">
        <v>4</v>
      </c>
      <c r="X435" s="41">
        <v>0</v>
      </c>
      <c r="Y435" s="41">
        <v>1</v>
      </c>
      <c r="Z435" s="41">
        <f>H435-'Season Summary_DEF'!H434</f>
        <v>22</v>
      </c>
      <c r="AA435" s="40">
        <f>(H435+W435+Y435+(2*(O435))+(0.5*V435))/((R435-S435)+(2*(N435+X435+J435)))</f>
        <v>3.1785714285714284</v>
      </c>
      <c r="AB435" s="40">
        <f>AA435-$AA$1073</f>
        <v>1.9316645688464031</v>
      </c>
      <c r="AC435" s="40">
        <f>AA435+'Season Summary_DEF'!AB435</f>
        <v>8.511904761904761</v>
      </c>
      <c r="AD435" s="40">
        <f>AC435-$AC$1073</f>
        <v>5.9317227293639911</v>
      </c>
    </row>
    <row r="436" spans="1:30" outlineLevel="1" x14ac:dyDescent="0.3">
      <c r="A436" s="3" t="s">
        <v>66</v>
      </c>
      <c r="B436" s="3" t="s">
        <v>24</v>
      </c>
      <c r="C436" s="3" t="s">
        <v>25</v>
      </c>
      <c r="D436" s="3" t="s">
        <v>26</v>
      </c>
      <c r="E436" s="3" t="s">
        <v>30</v>
      </c>
      <c r="F436" s="3" t="s">
        <v>34</v>
      </c>
      <c r="G436" s="3">
        <v>2</v>
      </c>
      <c r="H436" s="3">
        <v>2</v>
      </c>
      <c r="I436" s="29">
        <f>H436/((L436-W436)+J436+(0.44*R436))</f>
        <v>2</v>
      </c>
      <c r="J436" s="3">
        <v>0</v>
      </c>
      <c r="K436" s="32">
        <f t="shared" si="107"/>
        <v>0</v>
      </c>
      <c r="L436" s="3">
        <f t="shared" si="104"/>
        <v>2</v>
      </c>
      <c r="M436" s="3">
        <v>1</v>
      </c>
      <c r="N436" s="3">
        <v>1</v>
      </c>
      <c r="O436" s="3">
        <v>1</v>
      </c>
      <c r="P436" s="3">
        <v>2</v>
      </c>
      <c r="Q436" s="4">
        <f>P436/L436*100</f>
        <v>100</v>
      </c>
      <c r="R436" s="3">
        <v>0</v>
      </c>
      <c r="S436" s="3">
        <v>0</v>
      </c>
      <c r="T436" s="32">
        <f t="shared" si="108"/>
        <v>0.5</v>
      </c>
      <c r="U436" s="32">
        <f t="shared" si="109"/>
        <v>0.5</v>
      </c>
      <c r="V436" s="3">
        <v>0</v>
      </c>
      <c r="W436" s="3">
        <v>1</v>
      </c>
      <c r="X436" s="3">
        <v>0</v>
      </c>
      <c r="Y436" s="3">
        <v>0</v>
      </c>
      <c r="Z436"/>
      <c r="AA436" s="29"/>
      <c r="AB436" s="29"/>
      <c r="AC436" s="3"/>
      <c r="AD436" s="3"/>
    </row>
    <row r="437" spans="1:30" outlineLevel="1" x14ac:dyDescent="0.3">
      <c r="A437" s="3" t="s">
        <v>67</v>
      </c>
      <c r="B437" s="3" t="s">
        <v>24</v>
      </c>
      <c r="C437" s="3" t="s">
        <v>25</v>
      </c>
      <c r="D437" s="3" t="s">
        <v>26</v>
      </c>
      <c r="E437" s="3" t="s">
        <v>30</v>
      </c>
      <c r="F437" s="3" t="s">
        <v>34</v>
      </c>
      <c r="G437" s="3">
        <v>7</v>
      </c>
      <c r="H437" s="3">
        <v>5</v>
      </c>
      <c r="I437" s="29">
        <f>H437/((L437-W437)+J437+(0.44*R437))</f>
        <v>1.0245901639344261</v>
      </c>
      <c r="J437" s="3">
        <v>0</v>
      </c>
      <c r="K437" s="32">
        <f t="shared" si="107"/>
        <v>0</v>
      </c>
      <c r="L437" s="3">
        <f t="shared" si="104"/>
        <v>6</v>
      </c>
      <c r="M437" s="3">
        <v>2</v>
      </c>
      <c r="N437" s="3">
        <v>4</v>
      </c>
      <c r="O437" s="3">
        <v>1</v>
      </c>
      <c r="P437" s="3">
        <v>3</v>
      </c>
      <c r="Q437" s="4">
        <f>P437/L437*100</f>
        <v>50</v>
      </c>
      <c r="R437" s="3">
        <v>2</v>
      </c>
      <c r="S437" s="3">
        <v>1</v>
      </c>
      <c r="T437" s="32">
        <f t="shared" si="108"/>
        <v>0.33333333333333331</v>
      </c>
      <c r="U437" s="32">
        <f t="shared" si="109"/>
        <v>0.33333333333333331</v>
      </c>
      <c r="V437" s="3">
        <v>0</v>
      </c>
      <c r="W437" s="3">
        <v>2</v>
      </c>
      <c r="X437" s="3">
        <v>0</v>
      </c>
      <c r="Y437" s="3">
        <v>1</v>
      </c>
      <c r="AA437" s="29"/>
      <c r="AB437" s="29"/>
      <c r="AC437" s="3"/>
      <c r="AD437" s="3"/>
    </row>
    <row r="438" spans="1:30" outlineLevel="1" x14ac:dyDescent="0.3">
      <c r="A438" s="3" t="s">
        <v>68</v>
      </c>
      <c r="B438" s="3" t="s">
        <v>24</v>
      </c>
      <c r="C438" s="3" t="s">
        <v>25</v>
      </c>
      <c r="D438" s="3" t="s">
        <v>26</v>
      </c>
      <c r="E438" s="3" t="s">
        <v>30</v>
      </c>
      <c r="F438" s="3" t="s">
        <v>34</v>
      </c>
      <c r="G438" s="3">
        <v>5</v>
      </c>
      <c r="H438" s="3">
        <v>8</v>
      </c>
      <c r="J438" s="3">
        <v>1</v>
      </c>
      <c r="K438" s="32">
        <f t="shared" si="107"/>
        <v>0.2</v>
      </c>
      <c r="L438" s="3">
        <v>0</v>
      </c>
      <c r="M438" s="3">
        <v>3</v>
      </c>
      <c r="N438" s="3">
        <v>1</v>
      </c>
      <c r="O438" s="3">
        <v>3</v>
      </c>
      <c r="P438" s="3">
        <v>4</v>
      </c>
      <c r="Q438" s="4" t="e">
        <f>P438/L438*100</f>
        <v>#DIV/0!</v>
      </c>
      <c r="R438" s="3">
        <v>0</v>
      </c>
      <c r="S438" s="3">
        <v>0</v>
      </c>
      <c r="T438" s="32">
        <f t="shared" si="108"/>
        <v>0.75</v>
      </c>
      <c r="U438" s="32" t="e">
        <f t="shared" si="109"/>
        <v>#DIV/0!</v>
      </c>
      <c r="V438" s="3">
        <v>2</v>
      </c>
      <c r="W438" s="3">
        <v>1</v>
      </c>
      <c r="X438" s="3">
        <v>0</v>
      </c>
      <c r="Y438" s="3">
        <v>0</v>
      </c>
      <c r="AA438" s="29"/>
      <c r="AB438" s="29"/>
      <c r="AC438" s="3"/>
      <c r="AD438" s="3"/>
    </row>
    <row r="439" spans="1:30" x14ac:dyDescent="0.3">
      <c r="A439" s="35">
        <v>111</v>
      </c>
      <c r="B439" s="35" t="s">
        <v>29</v>
      </c>
      <c r="C439" s="35" t="s">
        <v>32</v>
      </c>
      <c r="D439" s="35" t="s">
        <v>26</v>
      </c>
      <c r="E439" s="35" t="s">
        <v>30</v>
      </c>
      <c r="F439" s="35" t="s">
        <v>34</v>
      </c>
      <c r="G439" s="41">
        <v>3</v>
      </c>
      <c r="H439" s="41">
        <v>2</v>
      </c>
      <c r="I439" s="40">
        <f>H439/((L439-W439)+J439+(0.44*R439))</f>
        <v>1</v>
      </c>
      <c r="J439" s="41">
        <v>0</v>
      </c>
      <c r="K439" s="37">
        <f t="shared" si="107"/>
        <v>0</v>
      </c>
      <c r="L439" s="41">
        <f>M439+N439</f>
        <v>3</v>
      </c>
      <c r="M439" s="41">
        <v>1</v>
      </c>
      <c r="N439" s="41">
        <v>2</v>
      </c>
      <c r="O439" s="41">
        <v>0</v>
      </c>
      <c r="P439" s="41">
        <f>P440+P441+P442</f>
        <v>0</v>
      </c>
      <c r="Q439" s="36" t="e">
        <f>P439/(L440+L441+L442)*100</f>
        <v>#DIV/0!</v>
      </c>
      <c r="R439" s="41">
        <v>0</v>
      </c>
      <c r="S439" s="41">
        <v>0</v>
      </c>
      <c r="T439" s="37">
        <f t="shared" si="108"/>
        <v>0.33333333333333331</v>
      </c>
      <c r="U439" s="37">
        <f t="shared" si="109"/>
        <v>0.33333333333333331</v>
      </c>
      <c r="V439" s="41">
        <v>0</v>
      </c>
      <c r="W439" s="41">
        <v>1</v>
      </c>
      <c r="X439" s="41">
        <v>0</v>
      </c>
      <c r="Y439" s="41">
        <v>0</v>
      </c>
      <c r="Z439" s="41">
        <f>H439-'Season Summary_DEF'!H438</f>
        <v>2</v>
      </c>
      <c r="AA439" s="40">
        <f>(H439+W439+Y439+(2*(O439))+(0.5*V439))/((R439-S439)+(2*(N439+X439+J439)))</f>
        <v>0.75</v>
      </c>
      <c r="AB439" s="40">
        <f>AA439-$AA$1073</f>
        <v>-0.49690685972502524</v>
      </c>
      <c r="AC439" s="40">
        <f>AA439+'Season Summary_DEF'!AB439</f>
        <v>2.25</v>
      </c>
      <c r="AD439" s="40">
        <f>AC439-$AC$1073</f>
        <v>-0.33018203254076983</v>
      </c>
    </row>
    <row r="440" spans="1:30" outlineLevel="1" x14ac:dyDescent="0.3">
      <c r="A440" s="3" t="s">
        <v>66</v>
      </c>
      <c r="B440" s="3" t="s">
        <v>29</v>
      </c>
      <c r="C440" s="3" t="s">
        <v>32</v>
      </c>
      <c r="D440" s="3" t="s">
        <v>26</v>
      </c>
      <c r="E440" s="3" t="s">
        <v>30</v>
      </c>
      <c r="F440" s="3" t="s">
        <v>34</v>
      </c>
      <c r="Z440"/>
      <c r="AA440" s="29"/>
      <c r="AB440" s="29"/>
      <c r="AC440" s="3"/>
      <c r="AD440" s="3"/>
    </row>
    <row r="441" spans="1:30" outlineLevel="1" x14ac:dyDescent="0.3">
      <c r="A441" s="3" t="s">
        <v>67</v>
      </c>
      <c r="B441" s="3" t="s">
        <v>29</v>
      </c>
      <c r="C441" s="3" t="s">
        <v>32</v>
      </c>
      <c r="D441" s="3" t="s">
        <v>26</v>
      </c>
      <c r="E441" s="3" t="s">
        <v>30</v>
      </c>
      <c r="F441" s="3" t="s">
        <v>34</v>
      </c>
      <c r="AA441" s="29"/>
      <c r="AB441" s="29"/>
      <c r="AC441" s="3"/>
      <c r="AD441" s="3"/>
    </row>
    <row r="442" spans="1:30" outlineLevel="1" x14ac:dyDescent="0.3">
      <c r="A442" s="3" t="s">
        <v>68</v>
      </c>
      <c r="B442" s="3" t="s">
        <v>29</v>
      </c>
      <c r="C442" s="3" t="s">
        <v>32</v>
      </c>
      <c r="D442" s="3" t="s">
        <v>26</v>
      </c>
      <c r="E442" s="3" t="s">
        <v>30</v>
      </c>
      <c r="F442" s="3" t="s">
        <v>34</v>
      </c>
      <c r="AA442" s="29"/>
      <c r="AB442" s="29"/>
      <c r="AC442" s="3"/>
      <c r="AD442" s="3"/>
    </row>
    <row r="443" spans="1:30" x14ac:dyDescent="0.3">
      <c r="A443" s="35">
        <v>112</v>
      </c>
      <c r="B443" s="35" t="s">
        <v>29</v>
      </c>
      <c r="C443" s="35" t="s">
        <v>32</v>
      </c>
      <c r="D443" s="35" t="s">
        <v>26</v>
      </c>
      <c r="E443" s="35" t="s">
        <v>30</v>
      </c>
      <c r="F443" s="35" t="s">
        <v>31</v>
      </c>
      <c r="G443" s="41">
        <v>18</v>
      </c>
      <c r="H443" s="41">
        <v>17</v>
      </c>
      <c r="I443" s="40">
        <f>H443/((L443-W443)+J443+(0.44*R443))</f>
        <v>1.0625</v>
      </c>
      <c r="J443" s="41">
        <v>3</v>
      </c>
      <c r="K443" s="37">
        <f>J443/G443</f>
        <v>0.16666666666666666</v>
      </c>
      <c r="L443" s="41">
        <f>M443+N443</f>
        <v>15</v>
      </c>
      <c r="M443" s="41">
        <v>8</v>
      </c>
      <c r="N443" s="41">
        <v>7</v>
      </c>
      <c r="O443" s="41">
        <v>7</v>
      </c>
      <c r="P443" s="41">
        <f>P444+P445+P446</f>
        <v>5</v>
      </c>
      <c r="Q443" s="36">
        <f>P443/(L444+L445+L446)*100</f>
        <v>83.333333333333343</v>
      </c>
      <c r="R443" s="41">
        <v>0</v>
      </c>
      <c r="S443" s="41">
        <v>0</v>
      </c>
      <c r="T443" s="37">
        <f>M443/(M443+N443)</f>
        <v>0.53333333333333333</v>
      </c>
      <c r="U443" s="37">
        <f>((0.5*V443)+M443)/L443</f>
        <v>0.56666666666666665</v>
      </c>
      <c r="V443" s="41">
        <v>1</v>
      </c>
      <c r="W443" s="41">
        <v>2</v>
      </c>
      <c r="X443" s="41">
        <v>1</v>
      </c>
      <c r="Y443" s="41">
        <v>1</v>
      </c>
      <c r="Z443" s="41">
        <f>H443-'Season Summary_DEF'!H442</f>
        <v>17</v>
      </c>
      <c r="AA443" s="40">
        <f>(H443+W443+Y443+(2*(O443))+(0.5*V443))/((R443-S443)+(2*(N443+X443+J443)))</f>
        <v>1.5681818181818181</v>
      </c>
      <c r="AB443" s="40">
        <f>AA443-$AA$1073</f>
        <v>0.32127495845679288</v>
      </c>
      <c r="AC443" s="40">
        <f>AA443+'Season Summary_DEF'!AB443</f>
        <v>2.645104895104895</v>
      </c>
      <c r="AD443" s="40">
        <f>AC443-$AC$1073</f>
        <v>6.4922862564125161E-2</v>
      </c>
    </row>
    <row r="444" spans="1:30" outlineLevel="1" x14ac:dyDescent="0.3">
      <c r="A444" s="3" t="s">
        <v>66</v>
      </c>
      <c r="B444" s="3" t="s">
        <v>29</v>
      </c>
      <c r="C444" s="3" t="s">
        <v>32</v>
      </c>
      <c r="D444" s="3" t="s">
        <v>26</v>
      </c>
      <c r="E444" s="3" t="s">
        <v>30</v>
      </c>
      <c r="F444" s="3" t="s">
        <v>31</v>
      </c>
      <c r="G444" s="3">
        <v>7</v>
      </c>
      <c r="H444" s="3">
        <v>6</v>
      </c>
      <c r="I444" s="29">
        <f>H444/((L444-W444)+J444+(0.44*R444))</f>
        <v>0.8571428571428571</v>
      </c>
      <c r="J444" s="3">
        <v>1</v>
      </c>
      <c r="K444" s="32">
        <f>J444/G444</f>
        <v>0.14285714285714285</v>
      </c>
      <c r="L444" s="3">
        <f>M444+N444</f>
        <v>6</v>
      </c>
      <c r="M444" s="3">
        <v>3</v>
      </c>
      <c r="N444" s="3">
        <v>3</v>
      </c>
      <c r="O444" s="3">
        <v>3</v>
      </c>
      <c r="P444" s="3">
        <v>5</v>
      </c>
      <c r="Q444" s="4">
        <f>P444/L444*100</f>
        <v>83.333333333333343</v>
      </c>
      <c r="R444" s="3">
        <v>0</v>
      </c>
      <c r="S444" s="3">
        <v>0</v>
      </c>
      <c r="T444" s="32">
        <f>M444/(M444+N444)</f>
        <v>0.5</v>
      </c>
      <c r="U444" s="32">
        <f>((0.5*V444)+M444)/L444</f>
        <v>0.5</v>
      </c>
      <c r="V444" s="3">
        <v>0</v>
      </c>
      <c r="W444" s="3">
        <v>0</v>
      </c>
      <c r="X444" s="3">
        <v>1</v>
      </c>
      <c r="Y444" s="3">
        <v>0</v>
      </c>
      <c r="Z444"/>
      <c r="AA444" s="29"/>
      <c r="AB444" s="29"/>
      <c r="AC444" s="3"/>
      <c r="AD444" s="3"/>
    </row>
    <row r="445" spans="1:30" outlineLevel="1" x14ac:dyDescent="0.3">
      <c r="A445" s="3" t="s">
        <v>67</v>
      </c>
      <c r="B445" s="3" t="s">
        <v>29</v>
      </c>
      <c r="C445" s="3" t="s">
        <v>32</v>
      </c>
      <c r="D445" s="3" t="s">
        <v>26</v>
      </c>
      <c r="E445" s="3" t="s">
        <v>30</v>
      </c>
      <c r="F445" s="3" t="s">
        <v>31</v>
      </c>
      <c r="G445" s="3">
        <v>0</v>
      </c>
      <c r="H445" s="3">
        <v>0</v>
      </c>
      <c r="J445" s="3">
        <v>0</v>
      </c>
      <c r="K445" s="32" t="e">
        <f>J445/G445</f>
        <v>#DIV/0!</v>
      </c>
      <c r="L445" s="3">
        <f>M445+N445</f>
        <v>0</v>
      </c>
      <c r="M445" s="3">
        <v>0</v>
      </c>
      <c r="N445" s="3">
        <v>0</v>
      </c>
      <c r="O445" s="3">
        <v>0</v>
      </c>
      <c r="P445" s="3">
        <v>0</v>
      </c>
      <c r="Q445" s="4" t="e">
        <f>P445/L445*100</f>
        <v>#DIV/0!</v>
      </c>
      <c r="R445" s="3">
        <v>0</v>
      </c>
      <c r="S445" s="3">
        <v>0</v>
      </c>
      <c r="T445" s="32" t="e">
        <f>M445/(M445+N445)</f>
        <v>#DIV/0!</v>
      </c>
      <c r="U445" s="32" t="e">
        <f>((0.5*V445)+M445)/L445</f>
        <v>#DIV/0!</v>
      </c>
      <c r="V445" s="3">
        <v>0</v>
      </c>
      <c r="W445" s="3">
        <v>0</v>
      </c>
      <c r="X445" s="3">
        <v>0</v>
      </c>
      <c r="Y445" s="3">
        <v>0</v>
      </c>
      <c r="AA445" s="29"/>
      <c r="AB445" s="29"/>
      <c r="AC445" s="3"/>
      <c r="AD445" s="3"/>
    </row>
    <row r="446" spans="1:30" outlineLevel="1" x14ac:dyDescent="0.3">
      <c r="A446" s="3" t="s">
        <v>68</v>
      </c>
      <c r="B446" s="3" t="s">
        <v>29</v>
      </c>
      <c r="C446" s="3" t="s">
        <v>32</v>
      </c>
      <c r="D446" s="3" t="s">
        <v>26</v>
      </c>
      <c r="E446" s="3" t="s">
        <v>30</v>
      </c>
      <c r="F446" s="3" t="s">
        <v>31</v>
      </c>
      <c r="G446" s="3">
        <v>0</v>
      </c>
      <c r="H446" s="3">
        <v>0</v>
      </c>
      <c r="J446" s="3">
        <v>0</v>
      </c>
      <c r="K446" s="32" t="e">
        <f>J446/G446</f>
        <v>#DIV/0!</v>
      </c>
      <c r="L446" s="3">
        <f>M446+N446</f>
        <v>0</v>
      </c>
      <c r="M446" s="3">
        <v>0</v>
      </c>
      <c r="N446" s="3">
        <v>0</v>
      </c>
      <c r="O446" s="3">
        <v>0</v>
      </c>
      <c r="P446" s="3">
        <v>0</v>
      </c>
      <c r="Q446" s="4" t="e">
        <f>P446/L446*100</f>
        <v>#DIV/0!</v>
      </c>
      <c r="R446" s="3">
        <v>0</v>
      </c>
      <c r="S446" s="3">
        <v>0</v>
      </c>
      <c r="T446" s="32" t="e">
        <f>M446/(M446+N446)</f>
        <v>#DIV/0!</v>
      </c>
      <c r="U446" s="32" t="e">
        <f>((0.5*V446)+M446)/L446</f>
        <v>#DIV/0!</v>
      </c>
      <c r="V446" s="3">
        <v>0</v>
      </c>
      <c r="W446" s="3">
        <v>0</v>
      </c>
      <c r="X446" s="3">
        <v>0</v>
      </c>
      <c r="Y446" s="3">
        <v>0</v>
      </c>
      <c r="AA446" s="29"/>
      <c r="AB446" s="29"/>
      <c r="AC446" s="3"/>
      <c r="AD446" s="3"/>
    </row>
    <row r="447" spans="1:30" x14ac:dyDescent="0.3">
      <c r="A447" s="35">
        <v>113</v>
      </c>
      <c r="B447" s="35" t="s">
        <v>24</v>
      </c>
      <c r="C447" s="35" t="s">
        <v>25</v>
      </c>
      <c r="D447" s="35" t="s">
        <v>29</v>
      </c>
      <c r="E447" s="35" t="s">
        <v>33</v>
      </c>
      <c r="F447" s="35" t="s">
        <v>32</v>
      </c>
      <c r="G447" s="41">
        <v>3</v>
      </c>
      <c r="H447" s="41">
        <v>0</v>
      </c>
      <c r="I447" s="40">
        <f>H447/((L447-W447)+J447+(0.44*R447))</f>
        <v>0</v>
      </c>
      <c r="J447" s="41">
        <v>0</v>
      </c>
      <c r="K447" s="37">
        <f>J447/G447</f>
        <v>0</v>
      </c>
      <c r="L447" s="41">
        <f>M447+N447</f>
        <v>3</v>
      </c>
      <c r="M447" s="41">
        <v>0</v>
      </c>
      <c r="N447" s="41">
        <v>3</v>
      </c>
      <c r="O447" s="41">
        <v>0</v>
      </c>
      <c r="P447" s="41">
        <f>P448+P449+P450</f>
        <v>0</v>
      </c>
      <c r="Q447" s="36" t="e">
        <f>P447/(L448+L449+L450)*100</f>
        <v>#DIV/0!</v>
      </c>
      <c r="R447" s="41">
        <v>0</v>
      </c>
      <c r="S447" s="41">
        <v>0</v>
      </c>
      <c r="T447" s="37">
        <f>M447/(M447+N447)</f>
        <v>0</v>
      </c>
      <c r="U447" s="37">
        <f>((0.5*V447)+M447)/L447</f>
        <v>0</v>
      </c>
      <c r="V447" s="41">
        <v>0</v>
      </c>
      <c r="W447" s="41">
        <v>1</v>
      </c>
      <c r="X447" s="41">
        <v>0</v>
      </c>
      <c r="Y447" s="41">
        <v>0</v>
      </c>
      <c r="Z447" s="41">
        <f>H447-'Season Summary_DEF'!H446</f>
        <v>-2</v>
      </c>
      <c r="AA447" s="40">
        <f>(H447+W447+Y447+(2*(O447))+(0.5*V447))/((R447-S447)+(2*(N447+X447+J447)))</f>
        <v>0.16666666666666666</v>
      </c>
      <c r="AB447" s="40">
        <f>AA447-$AA$1073</f>
        <v>-1.0802401930583585</v>
      </c>
      <c r="AC447" s="40">
        <f>AA447+'Season Summary_DEF'!AB447</f>
        <v>0.16666666666666666</v>
      </c>
      <c r="AD447" s="40">
        <f>AC447-$AC$1073</f>
        <v>-2.4135153658741033</v>
      </c>
    </row>
    <row r="448" spans="1:30" outlineLevel="1" x14ac:dyDescent="0.3">
      <c r="A448" s="3" t="s">
        <v>66</v>
      </c>
      <c r="B448" s="3" t="s">
        <v>24</v>
      </c>
      <c r="C448" s="3" t="s">
        <v>25</v>
      </c>
      <c r="D448" s="3" t="s">
        <v>29</v>
      </c>
      <c r="E448" s="3" t="s">
        <v>33</v>
      </c>
      <c r="F448" s="3" t="s">
        <v>32</v>
      </c>
      <c r="Z448"/>
      <c r="AA448" s="29"/>
      <c r="AB448" s="29"/>
      <c r="AC448" s="3"/>
      <c r="AD448" s="3"/>
    </row>
    <row r="449" spans="1:135" outlineLevel="1" x14ac:dyDescent="0.3">
      <c r="A449" s="3" t="s">
        <v>67</v>
      </c>
      <c r="B449" s="3" t="s">
        <v>24</v>
      </c>
      <c r="C449" s="3" t="s">
        <v>25</v>
      </c>
      <c r="D449" s="3" t="s">
        <v>29</v>
      </c>
      <c r="E449" s="3" t="s">
        <v>33</v>
      </c>
      <c r="F449" s="3" t="s">
        <v>32</v>
      </c>
      <c r="AA449" s="29"/>
      <c r="AB449" s="29"/>
      <c r="AC449" s="3"/>
      <c r="AD449" s="3"/>
    </row>
    <row r="450" spans="1:135" outlineLevel="1" x14ac:dyDescent="0.3">
      <c r="A450" s="3" t="s">
        <v>68</v>
      </c>
      <c r="B450" s="3" t="s">
        <v>24</v>
      </c>
      <c r="C450" s="3" t="s">
        <v>25</v>
      </c>
      <c r="D450" s="3" t="s">
        <v>29</v>
      </c>
      <c r="E450" s="3" t="s">
        <v>33</v>
      </c>
      <c r="F450" s="3" t="s">
        <v>32</v>
      </c>
      <c r="AA450" s="29"/>
      <c r="AB450" s="29"/>
      <c r="AC450" s="3"/>
      <c r="AD450" s="3"/>
    </row>
    <row r="451" spans="1:135" x14ac:dyDescent="0.3">
      <c r="A451" s="35">
        <v>114</v>
      </c>
      <c r="B451" s="35" t="s">
        <v>24</v>
      </c>
      <c r="C451" s="35" t="s">
        <v>25</v>
      </c>
      <c r="D451" s="35" t="s">
        <v>29</v>
      </c>
      <c r="E451" s="35" t="s">
        <v>27</v>
      </c>
      <c r="F451" s="35" t="s">
        <v>33</v>
      </c>
      <c r="G451" s="41">
        <v>3</v>
      </c>
      <c r="H451" s="41">
        <v>0</v>
      </c>
      <c r="I451" s="40">
        <f>H451/((L451-W451)+J451+(0.44*R451))</f>
        <v>0</v>
      </c>
      <c r="J451" s="41">
        <v>2</v>
      </c>
      <c r="K451" s="37">
        <f>J451/G451</f>
        <v>0.66666666666666663</v>
      </c>
      <c r="L451" s="41">
        <f>M451+N451</f>
        <v>1</v>
      </c>
      <c r="M451" s="41">
        <v>0</v>
      </c>
      <c r="N451" s="41">
        <v>1</v>
      </c>
      <c r="O451" s="41">
        <v>0</v>
      </c>
      <c r="P451" s="41">
        <f>P452+P453+P454</f>
        <v>0</v>
      </c>
      <c r="Q451" s="36" t="e">
        <f>P451/(L452+L453+L454)*100</f>
        <v>#DIV/0!</v>
      </c>
      <c r="R451" s="41">
        <v>0</v>
      </c>
      <c r="S451" s="41">
        <v>0</v>
      </c>
      <c r="T451" s="37">
        <f>M451/(M451+N451)</f>
        <v>0</v>
      </c>
      <c r="U451" s="37">
        <f>((0.5*V451)+M451)/L451</f>
        <v>0</v>
      </c>
      <c r="V451" s="41">
        <v>0</v>
      </c>
      <c r="W451" s="41">
        <v>0</v>
      </c>
      <c r="X451" s="41">
        <v>1</v>
      </c>
      <c r="Y451" s="41">
        <v>0</v>
      </c>
      <c r="Z451" s="41">
        <f>H451-'Season Summary_DEF'!H450</f>
        <v>0</v>
      </c>
      <c r="AA451" s="40">
        <f>(H451+W451+Y451+(2*(O451))+(0.5*V451))/((R451-S451)+(2*(N451+X451+J451)))</f>
        <v>0</v>
      </c>
      <c r="AB451" s="40">
        <f>AA451-$AA$1073</f>
        <v>-1.2469068597250252</v>
      </c>
      <c r="AC451" s="40">
        <f>AA451+'Season Summary_DEF'!AB451</f>
        <v>2</v>
      </c>
      <c r="AD451" s="40">
        <f>AC451-$AC$1073</f>
        <v>-0.58018203254076983</v>
      </c>
    </row>
    <row r="452" spans="1:135" outlineLevel="1" x14ac:dyDescent="0.3">
      <c r="A452" s="3" t="s">
        <v>66</v>
      </c>
      <c r="B452" s="3" t="s">
        <v>24</v>
      </c>
      <c r="C452" s="3" t="s">
        <v>25</v>
      </c>
      <c r="D452" s="3" t="s">
        <v>29</v>
      </c>
      <c r="E452" s="3" t="s">
        <v>27</v>
      </c>
      <c r="F452" s="3" t="s">
        <v>33</v>
      </c>
      <c r="Z452"/>
      <c r="AA452" s="29"/>
      <c r="AB452" s="29"/>
      <c r="AC452" s="3"/>
      <c r="AD452" s="3"/>
    </row>
    <row r="453" spans="1:135" outlineLevel="1" x14ac:dyDescent="0.3">
      <c r="A453" s="3" t="s">
        <v>67</v>
      </c>
      <c r="B453" s="3" t="s">
        <v>24</v>
      </c>
      <c r="C453" s="3" t="s">
        <v>25</v>
      </c>
      <c r="D453" s="3" t="s">
        <v>29</v>
      </c>
      <c r="E453" s="3" t="s">
        <v>27</v>
      </c>
      <c r="F453" s="3" t="s">
        <v>33</v>
      </c>
      <c r="AA453" s="29"/>
      <c r="AB453" s="29"/>
      <c r="AC453" s="3"/>
      <c r="AD453" s="3"/>
    </row>
    <row r="454" spans="1:135" outlineLevel="1" x14ac:dyDescent="0.3">
      <c r="A454" s="3" t="s">
        <v>68</v>
      </c>
      <c r="B454" s="3" t="s">
        <v>24</v>
      </c>
      <c r="C454" s="3" t="s">
        <v>25</v>
      </c>
      <c r="D454" s="3" t="s">
        <v>29</v>
      </c>
      <c r="E454" s="3" t="s">
        <v>27</v>
      </c>
      <c r="F454" s="3" t="s">
        <v>33</v>
      </c>
      <c r="AA454" s="29"/>
      <c r="AB454" s="29"/>
      <c r="AC454" s="3"/>
      <c r="AD454" s="3"/>
    </row>
    <row r="455" spans="1:135" x14ac:dyDescent="0.3">
      <c r="A455" s="35">
        <v>115</v>
      </c>
      <c r="B455" s="35" t="s">
        <v>24</v>
      </c>
      <c r="C455" s="35" t="s">
        <v>29</v>
      </c>
      <c r="D455" s="35" t="s">
        <v>26</v>
      </c>
      <c r="E455" s="35" t="s">
        <v>30</v>
      </c>
      <c r="F455" s="35" t="s">
        <v>32</v>
      </c>
      <c r="G455" s="41">
        <v>10</v>
      </c>
      <c r="H455" s="41">
        <v>6</v>
      </c>
      <c r="I455" s="40">
        <f>H455/((L455-W455)+J455+(0.44*R455))</f>
        <v>0.80645161290322576</v>
      </c>
      <c r="J455" s="41">
        <v>2</v>
      </c>
      <c r="K455" s="37">
        <f t="shared" ref="K455:K460" si="110">J455/G455</f>
        <v>0.2</v>
      </c>
      <c r="L455" s="41">
        <f t="shared" ref="L455:L460" si="111">M455+N455</f>
        <v>8</v>
      </c>
      <c r="M455" s="41">
        <v>3</v>
      </c>
      <c r="N455" s="41">
        <v>5</v>
      </c>
      <c r="O455" s="41">
        <v>1</v>
      </c>
      <c r="P455" s="41">
        <f>P456+P457+P458</f>
        <v>3</v>
      </c>
      <c r="Q455" s="36">
        <f>P455/(L456+L457+L458)*100</f>
        <v>75</v>
      </c>
      <c r="R455" s="41">
        <v>1</v>
      </c>
      <c r="S455" s="41">
        <v>0</v>
      </c>
      <c r="T455" s="37">
        <f t="shared" ref="T455:T460" si="112">M455/(M455+N455)</f>
        <v>0.375</v>
      </c>
      <c r="U455" s="37">
        <f t="shared" ref="U455:U460" si="113">((0.5*V455)+M455)/L455</f>
        <v>0.375</v>
      </c>
      <c r="V455" s="41">
        <v>0</v>
      </c>
      <c r="W455" s="41">
        <v>3</v>
      </c>
      <c r="X455" s="41">
        <v>0</v>
      </c>
      <c r="Y455" s="41">
        <v>0</v>
      </c>
      <c r="Z455" s="41">
        <f>H455-'Season Summary_DEF'!H454</f>
        <v>6</v>
      </c>
      <c r="AA455" s="40">
        <f>(H455+W455+Y455+(2*(O455))+(0.5*V455))/((R455-S455)+(2*(N455+X455+J455)))</f>
        <v>0.73333333333333328</v>
      </c>
      <c r="AB455" s="40">
        <f>AA455-$AA$1073</f>
        <v>-0.51357352639169196</v>
      </c>
      <c r="AC455" s="40">
        <f>AA455+'Season Summary_DEF'!AB455</f>
        <v>2.3139784946236559</v>
      </c>
      <c r="AD455" s="40">
        <f>AC455-$AC$1073</f>
        <v>-0.26620353791711393</v>
      </c>
    </row>
    <row r="456" spans="1:135" outlineLevel="1" x14ac:dyDescent="0.3">
      <c r="A456" s="3" t="s">
        <v>66</v>
      </c>
      <c r="B456" s="3" t="s">
        <v>24</v>
      </c>
      <c r="C456" s="3" t="s">
        <v>29</v>
      </c>
      <c r="D456" s="3" t="s">
        <v>26</v>
      </c>
      <c r="E456" s="3" t="s">
        <v>30</v>
      </c>
      <c r="F456" s="3" t="s">
        <v>32</v>
      </c>
      <c r="G456" s="3">
        <v>0</v>
      </c>
      <c r="H456" s="3">
        <v>0</v>
      </c>
      <c r="J456" s="3">
        <v>0</v>
      </c>
      <c r="K456" s="32" t="e">
        <f t="shared" si="110"/>
        <v>#DIV/0!</v>
      </c>
      <c r="L456" s="3">
        <f t="shared" si="111"/>
        <v>0</v>
      </c>
      <c r="M456" s="3">
        <v>0</v>
      </c>
      <c r="N456" s="3">
        <v>0</v>
      </c>
      <c r="O456" s="3">
        <v>0</v>
      </c>
      <c r="P456" s="3">
        <v>0</v>
      </c>
      <c r="Q456" s="4" t="e">
        <f>P456/L456*100</f>
        <v>#DIV/0!</v>
      </c>
      <c r="R456" s="3">
        <v>0</v>
      </c>
      <c r="S456" s="3">
        <v>0</v>
      </c>
      <c r="T456" s="32" t="e">
        <f t="shared" si="112"/>
        <v>#DIV/0!</v>
      </c>
      <c r="U456" s="32" t="e">
        <f t="shared" si="113"/>
        <v>#DIV/0!</v>
      </c>
      <c r="V456" s="3">
        <v>0</v>
      </c>
      <c r="W456" s="3">
        <v>0</v>
      </c>
      <c r="X456" s="3">
        <v>0</v>
      </c>
      <c r="Y456" s="3">
        <v>0</v>
      </c>
      <c r="Z456"/>
      <c r="AA456" s="29"/>
      <c r="AB456" s="29"/>
      <c r="AC456" s="3"/>
      <c r="AD456" s="3"/>
    </row>
    <row r="457" spans="1:135" outlineLevel="1" x14ac:dyDescent="0.3">
      <c r="A457" s="3" t="s">
        <v>67</v>
      </c>
      <c r="B457" s="3" t="s">
        <v>24</v>
      </c>
      <c r="C457" s="3" t="s">
        <v>29</v>
      </c>
      <c r="D457" s="3" t="s">
        <v>26</v>
      </c>
      <c r="E457" s="3" t="s">
        <v>30</v>
      </c>
      <c r="F457" s="3" t="s">
        <v>32</v>
      </c>
      <c r="G457" s="3">
        <v>4</v>
      </c>
      <c r="H457" s="3">
        <v>0</v>
      </c>
      <c r="I457" s="29">
        <f>H457/((L457-W457)+J457+(0.44*R457))</f>
        <v>0</v>
      </c>
      <c r="J457" s="3">
        <v>1</v>
      </c>
      <c r="K457" s="32">
        <f t="shared" si="110"/>
        <v>0.25</v>
      </c>
      <c r="L457" s="3">
        <f t="shared" si="111"/>
        <v>3</v>
      </c>
      <c r="M457" s="3">
        <v>0</v>
      </c>
      <c r="N457" s="3">
        <v>3</v>
      </c>
      <c r="O457" s="3">
        <v>0</v>
      </c>
      <c r="P457" s="3">
        <v>2</v>
      </c>
      <c r="Q457" s="4">
        <f>P457/L457*100</f>
        <v>66.666666666666657</v>
      </c>
      <c r="R457" s="3">
        <v>0</v>
      </c>
      <c r="S457" s="3">
        <v>0</v>
      </c>
      <c r="T457" s="32">
        <f t="shared" si="112"/>
        <v>0</v>
      </c>
      <c r="U457" s="32">
        <f t="shared" si="113"/>
        <v>0</v>
      </c>
      <c r="V457" s="3">
        <v>0</v>
      </c>
      <c r="W457" s="3">
        <v>3</v>
      </c>
      <c r="X457" s="3">
        <v>0</v>
      </c>
      <c r="Y457" s="3">
        <v>0</v>
      </c>
      <c r="AA457" s="29"/>
      <c r="AB457" s="29"/>
      <c r="AC457" s="3"/>
      <c r="AD457" s="3"/>
    </row>
    <row r="458" spans="1:135" outlineLevel="1" x14ac:dyDescent="0.3">
      <c r="A458" s="3" t="s">
        <v>68</v>
      </c>
      <c r="B458" s="3" t="s">
        <v>24</v>
      </c>
      <c r="C458" s="3" t="s">
        <v>29</v>
      </c>
      <c r="D458" s="3" t="s">
        <v>26</v>
      </c>
      <c r="E458" s="3" t="s">
        <v>30</v>
      </c>
      <c r="F458" s="3" t="s">
        <v>32</v>
      </c>
      <c r="G458" s="3">
        <v>1</v>
      </c>
      <c r="H458" s="3">
        <v>2</v>
      </c>
      <c r="I458" s="29">
        <f>H458/((L458-W458)+J458+(0.44*R458))</f>
        <v>1.3888888888888888</v>
      </c>
      <c r="J458" s="3">
        <v>0</v>
      </c>
      <c r="K458" s="32">
        <f t="shared" si="110"/>
        <v>0</v>
      </c>
      <c r="L458" s="3">
        <f t="shared" si="111"/>
        <v>1</v>
      </c>
      <c r="M458" s="3">
        <v>1</v>
      </c>
      <c r="N458" s="3">
        <v>0</v>
      </c>
      <c r="O458" s="3">
        <v>0</v>
      </c>
      <c r="P458" s="3">
        <v>1</v>
      </c>
      <c r="Q458" s="4">
        <f>P458/L458*100</f>
        <v>100</v>
      </c>
      <c r="R458" s="3">
        <v>1</v>
      </c>
      <c r="S458" s="3">
        <v>0</v>
      </c>
      <c r="T458" s="32">
        <f t="shared" si="112"/>
        <v>1</v>
      </c>
      <c r="U458" s="32">
        <f t="shared" si="113"/>
        <v>1</v>
      </c>
      <c r="V458" s="3">
        <v>0</v>
      </c>
      <c r="W458" s="3">
        <v>0</v>
      </c>
      <c r="X458" s="3">
        <v>0</v>
      </c>
      <c r="Y458" s="3">
        <v>0</v>
      </c>
      <c r="AA458" s="29"/>
      <c r="AB458" s="29"/>
      <c r="AC458" s="3"/>
      <c r="AD458" s="3"/>
    </row>
    <row r="459" spans="1:135" s="38" customFormat="1" x14ac:dyDescent="0.3">
      <c r="A459" s="35">
        <v>116</v>
      </c>
      <c r="B459" s="35" t="s">
        <v>24</v>
      </c>
      <c r="C459" s="35" t="s">
        <v>29</v>
      </c>
      <c r="D459" s="35" t="s">
        <v>32</v>
      </c>
      <c r="E459" s="35" t="s">
        <v>30</v>
      </c>
      <c r="F459" s="35" t="s">
        <v>31</v>
      </c>
      <c r="G459" s="41">
        <v>4</v>
      </c>
      <c r="H459" s="41">
        <v>4</v>
      </c>
      <c r="I459" s="40">
        <f>H459/((L459-W459)+J459+(0.44*R459))</f>
        <v>2</v>
      </c>
      <c r="J459" s="41">
        <v>0</v>
      </c>
      <c r="K459" s="37">
        <f t="shared" si="110"/>
        <v>0</v>
      </c>
      <c r="L459" s="41">
        <f t="shared" si="111"/>
        <v>4</v>
      </c>
      <c r="M459" s="41">
        <v>2</v>
      </c>
      <c r="N459" s="41">
        <v>2</v>
      </c>
      <c r="O459" s="41">
        <v>1</v>
      </c>
      <c r="P459" s="41">
        <f>P460+P461+P462</f>
        <v>2</v>
      </c>
      <c r="Q459" s="36">
        <f>P459/(L460+L461+L462)*100</f>
        <v>66.666666666666657</v>
      </c>
      <c r="R459" s="41">
        <v>0</v>
      </c>
      <c r="S459" s="41">
        <v>0</v>
      </c>
      <c r="T459" s="37">
        <f t="shared" si="112"/>
        <v>0.5</v>
      </c>
      <c r="U459" s="37">
        <f t="shared" si="113"/>
        <v>0.5</v>
      </c>
      <c r="V459" s="41">
        <v>0</v>
      </c>
      <c r="W459" s="41">
        <v>2</v>
      </c>
      <c r="X459" s="41">
        <v>0</v>
      </c>
      <c r="Y459" s="41">
        <v>0</v>
      </c>
      <c r="Z459" s="41">
        <f>H459-'Season Summary_DEF'!H458</f>
        <v>2</v>
      </c>
      <c r="AA459" s="40">
        <f>(H459+W459+Y459+(2*(O459))+(0.5*V459))/((R459-S459)+(2*(N459+X459+J459)))</f>
        <v>2</v>
      </c>
      <c r="AB459" s="40">
        <f>AA459-$AA$1073</f>
        <v>0.75309314027497476</v>
      </c>
      <c r="AC459" s="40">
        <f>AA459+'Season Summary_DEF'!AB459</f>
        <v>2</v>
      </c>
      <c r="AD459" s="40">
        <f>AC459-$AC$1073</f>
        <v>-0.58018203254076983</v>
      </c>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row>
    <row r="460" spans="1:135" outlineLevel="1" x14ac:dyDescent="0.3">
      <c r="A460" s="3" t="s">
        <v>66</v>
      </c>
      <c r="B460" s="3" t="s">
        <v>24</v>
      </c>
      <c r="C460" s="3" t="s">
        <v>29</v>
      </c>
      <c r="D460" s="3" t="s">
        <v>32</v>
      </c>
      <c r="E460" s="3" t="s">
        <v>30</v>
      </c>
      <c r="F460" s="3" t="s">
        <v>31</v>
      </c>
      <c r="G460" s="3">
        <v>3</v>
      </c>
      <c r="H460" s="3">
        <v>2</v>
      </c>
      <c r="I460" s="29">
        <f>H460/((L460-W460)+J460+(0.44*R460))</f>
        <v>2</v>
      </c>
      <c r="J460" s="3">
        <v>0</v>
      </c>
      <c r="K460" s="32">
        <f t="shared" si="110"/>
        <v>0</v>
      </c>
      <c r="L460" s="3">
        <f t="shared" si="111"/>
        <v>3</v>
      </c>
      <c r="M460" s="3">
        <v>1</v>
      </c>
      <c r="N460" s="3">
        <v>2</v>
      </c>
      <c r="O460" s="3">
        <v>0</v>
      </c>
      <c r="P460" s="3">
        <v>2</v>
      </c>
      <c r="Q460" s="4">
        <f>P460/L460*100</f>
        <v>66.666666666666657</v>
      </c>
      <c r="R460" s="3">
        <v>0</v>
      </c>
      <c r="S460" s="3">
        <v>0</v>
      </c>
      <c r="T460" s="32">
        <f t="shared" si="112"/>
        <v>0.33333333333333331</v>
      </c>
      <c r="U460" s="32">
        <f t="shared" si="113"/>
        <v>0.33333333333333331</v>
      </c>
      <c r="V460" s="3">
        <v>0</v>
      </c>
      <c r="W460" s="3">
        <v>2</v>
      </c>
      <c r="X460" s="3">
        <v>0</v>
      </c>
      <c r="Y460" s="3">
        <v>0</v>
      </c>
      <c r="Z460"/>
      <c r="AA460" s="29"/>
      <c r="AB460" s="29"/>
      <c r="AC460" s="3"/>
      <c r="AD460" s="3"/>
    </row>
    <row r="461" spans="1:135" outlineLevel="1" x14ac:dyDescent="0.3">
      <c r="A461" s="3" t="s">
        <v>67</v>
      </c>
      <c r="B461" s="3" t="s">
        <v>24</v>
      </c>
      <c r="C461" s="3" t="s">
        <v>29</v>
      </c>
      <c r="D461" s="3" t="s">
        <v>32</v>
      </c>
      <c r="E461" s="3" t="s">
        <v>30</v>
      </c>
      <c r="F461" s="3" t="s">
        <v>31</v>
      </c>
      <c r="AA461" s="29"/>
      <c r="AB461" s="29"/>
      <c r="AC461" s="3"/>
      <c r="AD461" s="3"/>
    </row>
    <row r="462" spans="1:135" outlineLevel="1" x14ac:dyDescent="0.3">
      <c r="A462" s="3" t="s">
        <v>68</v>
      </c>
      <c r="B462" s="3" t="s">
        <v>24</v>
      </c>
      <c r="C462" s="3" t="s">
        <v>29</v>
      </c>
      <c r="D462" s="3" t="s">
        <v>32</v>
      </c>
      <c r="E462" s="3" t="s">
        <v>30</v>
      </c>
      <c r="F462" s="3" t="s">
        <v>31</v>
      </c>
      <c r="AA462" s="29"/>
      <c r="AB462" s="29"/>
      <c r="AC462" s="3"/>
      <c r="AD462" s="3"/>
    </row>
    <row r="463" spans="1:135" x14ac:dyDescent="0.3">
      <c r="A463" s="35">
        <v>117</v>
      </c>
      <c r="B463" s="35" t="s">
        <v>24</v>
      </c>
      <c r="C463" s="35" t="s">
        <v>29</v>
      </c>
      <c r="D463" s="35" t="s">
        <v>32</v>
      </c>
      <c r="E463" s="35" t="s">
        <v>33</v>
      </c>
      <c r="F463" s="35" t="s">
        <v>31</v>
      </c>
      <c r="G463" s="41">
        <v>25</v>
      </c>
      <c r="H463" s="41">
        <v>24</v>
      </c>
      <c r="I463" s="40">
        <f>H463/((L463-W463)+J463+(0.44*R463))</f>
        <v>1.0810810810810811</v>
      </c>
      <c r="J463" s="41">
        <v>6</v>
      </c>
      <c r="K463" s="37">
        <f t="shared" ref="K463:K477" si="114">J463/G463</f>
        <v>0.24</v>
      </c>
      <c r="L463" s="41">
        <f t="shared" ref="L463:L476" si="115">M463+N463</f>
        <v>18</v>
      </c>
      <c r="M463" s="41">
        <v>11</v>
      </c>
      <c r="N463" s="41">
        <v>7</v>
      </c>
      <c r="O463" s="41">
        <v>6</v>
      </c>
      <c r="P463" s="41">
        <f>P464+P465+P466</f>
        <v>12</v>
      </c>
      <c r="Q463" s="36">
        <f>P463/(L464+L465+L466)*100</f>
        <v>85.714285714285708</v>
      </c>
      <c r="R463" s="41">
        <v>5</v>
      </c>
      <c r="S463" s="41">
        <v>3</v>
      </c>
      <c r="T463" s="37">
        <f t="shared" ref="T463:T477" si="116">M463/(M463+N463)</f>
        <v>0.61111111111111116</v>
      </c>
      <c r="U463" s="37">
        <f t="shared" ref="U463:U477" si="117">((0.5*V463)+M463)/L463</f>
        <v>0.63888888888888884</v>
      </c>
      <c r="V463" s="41">
        <v>1</v>
      </c>
      <c r="W463" s="41">
        <v>4</v>
      </c>
      <c r="X463" s="41">
        <v>0</v>
      </c>
      <c r="Y463" s="41">
        <v>4</v>
      </c>
      <c r="Z463" s="41">
        <f>H463-'Season Summary_DEF'!H462</f>
        <v>24</v>
      </c>
      <c r="AA463" s="40">
        <f>(H463+W463+Y463+(2*(O463))+(0.5*V463))/((R463-S463)+(2*(N463+X463+J463)))</f>
        <v>1.5892857142857142</v>
      </c>
      <c r="AB463" s="40">
        <f>AA463-$AA$1073</f>
        <v>0.34237885456068895</v>
      </c>
      <c r="AC463" s="40">
        <f>AA463+'Season Summary_DEF'!AB463</f>
        <v>3.3165584415584415</v>
      </c>
      <c r="AD463" s="40">
        <f>AC463-$AC$1073</f>
        <v>0.73637640901767165</v>
      </c>
    </row>
    <row r="464" spans="1:135" outlineLevel="1" x14ac:dyDescent="0.3">
      <c r="A464" s="3" t="s">
        <v>66</v>
      </c>
      <c r="B464" s="3" t="s">
        <v>24</v>
      </c>
      <c r="C464" s="3" t="s">
        <v>29</v>
      </c>
      <c r="D464" s="3" t="s">
        <v>32</v>
      </c>
      <c r="E464" s="3" t="s">
        <v>33</v>
      </c>
      <c r="F464" s="3" t="s">
        <v>31</v>
      </c>
      <c r="G464" s="3">
        <v>14</v>
      </c>
      <c r="H464" s="3">
        <v>12</v>
      </c>
      <c r="I464" s="29">
        <f>H464/((L464-W464)+J464+(0.44*R464))</f>
        <v>1.0204081632653061</v>
      </c>
      <c r="J464" s="3">
        <v>4</v>
      </c>
      <c r="K464" s="32">
        <f t="shared" si="114"/>
        <v>0.2857142857142857</v>
      </c>
      <c r="L464" s="3">
        <f t="shared" si="115"/>
        <v>9</v>
      </c>
      <c r="M464" s="3">
        <v>5</v>
      </c>
      <c r="N464" s="3">
        <v>4</v>
      </c>
      <c r="O464" s="3">
        <v>2</v>
      </c>
      <c r="P464" s="3">
        <v>8</v>
      </c>
      <c r="Q464" s="4">
        <f>P464/L464*100</f>
        <v>88.888888888888886</v>
      </c>
      <c r="R464" s="3">
        <v>4</v>
      </c>
      <c r="S464" s="3">
        <v>3</v>
      </c>
      <c r="T464" s="32">
        <f t="shared" si="116"/>
        <v>0.55555555555555558</v>
      </c>
      <c r="U464" s="32">
        <f t="shared" si="117"/>
        <v>0.61111111111111116</v>
      </c>
      <c r="V464" s="3">
        <v>1</v>
      </c>
      <c r="W464" s="3">
        <v>3</v>
      </c>
      <c r="X464" s="3">
        <v>0</v>
      </c>
      <c r="Y464" s="3">
        <v>3</v>
      </c>
      <c r="Z464"/>
      <c r="AA464" s="29"/>
      <c r="AB464" s="29"/>
      <c r="AC464" s="3"/>
      <c r="AD464" s="3"/>
    </row>
    <row r="465" spans="1:30" outlineLevel="1" x14ac:dyDescent="0.3">
      <c r="A465" s="3" t="s">
        <v>67</v>
      </c>
      <c r="B465" s="3" t="s">
        <v>24</v>
      </c>
      <c r="C465" s="3" t="s">
        <v>29</v>
      </c>
      <c r="D465" s="3" t="s">
        <v>32</v>
      </c>
      <c r="E465" s="3" t="s">
        <v>33</v>
      </c>
      <c r="F465" s="3" t="s">
        <v>31</v>
      </c>
      <c r="G465" s="3">
        <v>0</v>
      </c>
      <c r="H465" s="3">
        <v>0</v>
      </c>
      <c r="J465" s="3">
        <v>0</v>
      </c>
      <c r="K465" s="32" t="e">
        <f t="shared" si="114"/>
        <v>#DIV/0!</v>
      </c>
      <c r="L465" s="3">
        <f t="shared" si="115"/>
        <v>0</v>
      </c>
      <c r="M465" s="3">
        <v>0</v>
      </c>
      <c r="N465" s="3">
        <v>0</v>
      </c>
      <c r="O465" s="3">
        <v>0</v>
      </c>
      <c r="P465" s="3">
        <v>0</v>
      </c>
      <c r="Q465" s="4" t="e">
        <f>P465/L465*100</f>
        <v>#DIV/0!</v>
      </c>
      <c r="R465" s="3">
        <v>0</v>
      </c>
      <c r="S465" s="3">
        <v>0</v>
      </c>
      <c r="T465" s="32" t="e">
        <f t="shared" si="116"/>
        <v>#DIV/0!</v>
      </c>
      <c r="U465" s="32" t="e">
        <f t="shared" si="117"/>
        <v>#DIV/0!</v>
      </c>
      <c r="V465" s="3">
        <v>0</v>
      </c>
      <c r="W465" s="3">
        <v>0</v>
      </c>
      <c r="X465" s="3">
        <v>0</v>
      </c>
      <c r="Y465" s="3">
        <v>0</v>
      </c>
      <c r="AA465" s="29"/>
      <c r="AB465" s="29"/>
      <c r="AC465" s="3"/>
      <c r="AD465" s="3"/>
    </row>
    <row r="466" spans="1:30" outlineLevel="1" x14ac:dyDescent="0.3">
      <c r="A466" s="3" t="s">
        <v>68</v>
      </c>
      <c r="B466" s="3" t="s">
        <v>24</v>
      </c>
      <c r="C466" s="3" t="s">
        <v>29</v>
      </c>
      <c r="D466" s="3" t="s">
        <v>32</v>
      </c>
      <c r="E466" s="3" t="s">
        <v>33</v>
      </c>
      <c r="F466" s="3" t="s">
        <v>31</v>
      </c>
      <c r="G466" s="3">
        <v>6</v>
      </c>
      <c r="H466" s="3">
        <v>6</v>
      </c>
      <c r="I466" s="29">
        <f t="shared" ref="I466:I471" si="118">H466/((L466-W466)+J466+(0.44*R466))</f>
        <v>1.2</v>
      </c>
      <c r="J466" s="3">
        <v>1</v>
      </c>
      <c r="K466" s="32">
        <f t="shared" si="114"/>
        <v>0.16666666666666666</v>
      </c>
      <c r="L466" s="3">
        <f t="shared" si="115"/>
        <v>5</v>
      </c>
      <c r="M466" s="3">
        <v>3</v>
      </c>
      <c r="N466" s="3">
        <v>2</v>
      </c>
      <c r="O466" s="3">
        <v>2</v>
      </c>
      <c r="P466" s="3">
        <v>4</v>
      </c>
      <c r="Q466" s="4">
        <f>P466/L466*100</f>
        <v>80</v>
      </c>
      <c r="R466" s="3">
        <v>0</v>
      </c>
      <c r="S466" s="3">
        <v>0</v>
      </c>
      <c r="T466" s="32">
        <f t="shared" si="116"/>
        <v>0.6</v>
      </c>
      <c r="U466" s="32">
        <f t="shared" si="117"/>
        <v>0.6</v>
      </c>
      <c r="V466" s="3">
        <v>0</v>
      </c>
      <c r="W466" s="3">
        <v>1</v>
      </c>
      <c r="X466" s="3">
        <v>0</v>
      </c>
      <c r="Y466" s="3">
        <v>0</v>
      </c>
      <c r="AA466" s="29"/>
      <c r="AB466" s="29"/>
      <c r="AC466" s="3"/>
      <c r="AD466" s="3"/>
    </row>
    <row r="467" spans="1:30" x14ac:dyDescent="0.3">
      <c r="A467" s="35">
        <v>118</v>
      </c>
      <c r="B467" s="35" t="s">
        <v>24</v>
      </c>
      <c r="C467" s="35" t="s">
        <v>32</v>
      </c>
      <c r="D467" s="35" t="s">
        <v>33</v>
      </c>
      <c r="E467" s="35" t="s">
        <v>34</v>
      </c>
      <c r="F467" s="35" t="s">
        <v>31</v>
      </c>
      <c r="G467" s="41">
        <v>13</v>
      </c>
      <c r="H467" s="41">
        <v>18</v>
      </c>
      <c r="I467" s="40">
        <f t="shared" si="118"/>
        <v>1.267605633802817</v>
      </c>
      <c r="J467" s="41">
        <v>3</v>
      </c>
      <c r="K467" s="37">
        <f t="shared" si="114"/>
        <v>0.23076923076923078</v>
      </c>
      <c r="L467" s="41">
        <f t="shared" si="115"/>
        <v>9</v>
      </c>
      <c r="M467" s="41">
        <v>8</v>
      </c>
      <c r="N467" s="41">
        <v>1</v>
      </c>
      <c r="O467" s="41">
        <v>7</v>
      </c>
      <c r="P467" s="41">
        <f>P468+P469+P470</f>
        <v>6</v>
      </c>
      <c r="Q467" s="36">
        <f>P467/(L468+L469+L470)*100</f>
        <v>100</v>
      </c>
      <c r="R467" s="41">
        <v>5</v>
      </c>
      <c r="S467" s="41">
        <v>2</v>
      </c>
      <c r="T467" s="37">
        <f t="shared" si="116"/>
        <v>0.88888888888888884</v>
      </c>
      <c r="U467" s="37">
        <f t="shared" si="117"/>
        <v>1</v>
      </c>
      <c r="V467" s="41">
        <v>2</v>
      </c>
      <c r="W467" s="41">
        <v>0</v>
      </c>
      <c r="X467" s="41">
        <v>0</v>
      </c>
      <c r="Y467" s="41">
        <v>3</v>
      </c>
      <c r="Z467" s="41">
        <f>H467-'Season Summary_DEF'!H466</f>
        <v>15</v>
      </c>
      <c r="AA467" s="40">
        <f>(H467+W467+Y467+(2*(O467))+(0.5*V467))/((R467-S467)+(2*(N467+X467+J467)))</f>
        <v>3.2727272727272729</v>
      </c>
      <c r="AB467" s="40">
        <f>AA467-$AA$1073</f>
        <v>2.0258204130022479</v>
      </c>
      <c r="AC467" s="40">
        <f>AA467+'Season Summary_DEF'!AB467</f>
        <v>4.9914772727272734</v>
      </c>
      <c r="AD467" s="40">
        <f>AC467-$AC$1073</f>
        <v>2.4112952401865035</v>
      </c>
    </row>
    <row r="468" spans="1:30" outlineLevel="1" x14ac:dyDescent="0.3">
      <c r="A468" s="3" t="s">
        <v>66</v>
      </c>
      <c r="B468" s="3" t="s">
        <v>24</v>
      </c>
      <c r="C468" s="3" t="s">
        <v>32</v>
      </c>
      <c r="D468" s="3" t="s">
        <v>33</v>
      </c>
      <c r="E468" s="3" t="s">
        <v>34</v>
      </c>
      <c r="F468" s="3" t="s">
        <v>31</v>
      </c>
      <c r="G468" s="3">
        <v>5</v>
      </c>
      <c r="H468" s="3">
        <v>9</v>
      </c>
      <c r="I468" s="29">
        <f t="shared" si="118"/>
        <v>1.8</v>
      </c>
      <c r="J468" s="3">
        <v>1</v>
      </c>
      <c r="K468" s="32">
        <f t="shared" si="114"/>
        <v>0.2</v>
      </c>
      <c r="L468" s="3">
        <f t="shared" si="115"/>
        <v>4</v>
      </c>
      <c r="M468" s="3">
        <v>4</v>
      </c>
      <c r="N468" s="3">
        <v>0</v>
      </c>
      <c r="O468" s="3">
        <v>4</v>
      </c>
      <c r="P468" s="3">
        <v>4</v>
      </c>
      <c r="Q468" s="4">
        <f>P468/L468*100</f>
        <v>100</v>
      </c>
      <c r="R468" s="3">
        <v>0</v>
      </c>
      <c r="S468" s="3">
        <v>0</v>
      </c>
      <c r="T468" s="32">
        <f t="shared" si="116"/>
        <v>1</v>
      </c>
      <c r="U468" s="32">
        <f t="shared" si="117"/>
        <v>1.125</v>
      </c>
      <c r="V468" s="3">
        <v>1</v>
      </c>
      <c r="W468" s="3">
        <v>0</v>
      </c>
      <c r="X468" s="3">
        <v>0</v>
      </c>
      <c r="Y468" s="3">
        <v>0</v>
      </c>
      <c r="Z468"/>
      <c r="AA468" s="29"/>
      <c r="AB468" s="29"/>
      <c r="AC468" s="3"/>
      <c r="AD468" s="3"/>
    </row>
    <row r="469" spans="1:30" outlineLevel="1" x14ac:dyDescent="0.3">
      <c r="A469" s="3" t="s">
        <v>67</v>
      </c>
      <c r="B469" s="3" t="s">
        <v>24</v>
      </c>
      <c r="C469" s="3" t="s">
        <v>32</v>
      </c>
      <c r="D469" s="3" t="s">
        <v>33</v>
      </c>
      <c r="E469" s="3" t="s">
        <v>34</v>
      </c>
      <c r="F469" s="3" t="s">
        <v>31</v>
      </c>
      <c r="G469" s="3">
        <v>2</v>
      </c>
      <c r="H469" s="3">
        <v>1</v>
      </c>
      <c r="I469" s="29">
        <f t="shared" si="118"/>
        <v>0.53191489361702127</v>
      </c>
      <c r="J469" s="3">
        <v>0</v>
      </c>
      <c r="K469" s="32">
        <f t="shared" si="114"/>
        <v>0</v>
      </c>
      <c r="L469" s="3">
        <f t="shared" si="115"/>
        <v>1</v>
      </c>
      <c r="M469" s="3">
        <v>0</v>
      </c>
      <c r="N469" s="3">
        <v>1</v>
      </c>
      <c r="O469" s="3">
        <v>0</v>
      </c>
      <c r="P469" s="3">
        <v>1</v>
      </c>
      <c r="Q469" s="4">
        <f>P469/L469*100</f>
        <v>100</v>
      </c>
      <c r="R469" s="3">
        <v>2</v>
      </c>
      <c r="S469" s="3">
        <v>1</v>
      </c>
      <c r="T469" s="32">
        <f t="shared" si="116"/>
        <v>0</v>
      </c>
      <c r="U469" s="32">
        <f t="shared" si="117"/>
        <v>0</v>
      </c>
      <c r="V469" s="3">
        <v>0</v>
      </c>
      <c r="W469" s="3">
        <v>0</v>
      </c>
      <c r="X469" s="3">
        <v>0</v>
      </c>
      <c r="Y469" s="3">
        <v>2</v>
      </c>
      <c r="AA469" s="29"/>
      <c r="AB469" s="29"/>
      <c r="AC469" s="3"/>
      <c r="AD469" s="3"/>
    </row>
    <row r="470" spans="1:30" outlineLevel="1" x14ac:dyDescent="0.3">
      <c r="A470" s="3" t="s">
        <v>68</v>
      </c>
      <c r="B470" s="3" t="s">
        <v>24</v>
      </c>
      <c r="C470" s="3" t="s">
        <v>32</v>
      </c>
      <c r="D470" s="3" t="s">
        <v>33</v>
      </c>
      <c r="E470" s="3" t="s">
        <v>34</v>
      </c>
      <c r="F470" s="3" t="s">
        <v>31</v>
      </c>
      <c r="G470" s="3">
        <v>2</v>
      </c>
      <c r="H470" s="3">
        <v>3</v>
      </c>
      <c r="I470" s="29">
        <f t="shared" si="118"/>
        <v>1.0416666666666667</v>
      </c>
      <c r="J470" s="3">
        <v>1</v>
      </c>
      <c r="K470" s="32">
        <f t="shared" si="114"/>
        <v>0.5</v>
      </c>
      <c r="L470" s="3">
        <f t="shared" si="115"/>
        <v>1</v>
      </c>
      <c r="M470" s="3">
        <v>1</v>
      </c>
      <c r="N470" s="3">
        <v>0</v>
      </c>
      <c r="O470" s="3">
        <v>1</v>
      </c>
      <c r="P470" s="3">
        <v>1</v>
      </c>
      <c r="Q470" s="4">
        <f>P470/L470*100</f>
        <v>100</v>
      </c>
      <c r="R470" s="3">
        <v>2</v>
      </c>
      <c r="S470" s="3">
        <v>1</v>
      </c>
      <c r="T470" s="32">
        <f t="shared" si="116"/>
        <v>1</v>
      </c>
      <c r="U470" s="32">
        <f t="shared" si="117"/>
        <v>1</v>
      </c>
      <c r="V470" s="3">
        <v>0</v>
      </c>
      <c r="W470" s="3">
        <v>0</v>
      </c>
      <c r="X470" s="3">
        <v>0</v>
      </c>
      <c r="Y470" s="3">
        <v>0</v>
      </c>
      <c r="AA470" s="29"/>
      <c r="AB470" s="29"/>
      <c r="AC470" s="3"/>
      <c r="AD470" s="3"/>
    </row>
    <row r="471" spans="1:30" x14ac:dyDescent="0.3">
      <c r="A471" s="35">
        <v>119</v>
      </c>
      <c r="B471" s="35" t="s">
        <v>24</v>
      </c>
      <c r="C471" s="35" t="s">
        <v>34</v>
      </c>
      <c r="D471" s="35" t="s">
        <v>26</v>
      </c>
      <c r="E471" s="35" t="s">
        <v>33</v>
      </c>
      <c r="F471" s="35" t="s">
        <v>31</v>
      </c>
      <c r="G471" s="41">
        <v>2</v>
      </c>
      <c r="H471" s="41">
        <v>0</v>
      </c>
      <c r="I471" s="40">
        <f t="shared" si="118"/>
        <v>0</v>
      </c>
      <c r="J471" s="41">
        <v>1</v>
      </c>
      <c r="K471" s="37">
        <f t="shared" si="114"/>
        <v>0.5</v>
      </c>
      <c r="L471" s="41">
        <f t="shared" si="115"/>
        <v>1</v>
      </c>
      <c r="M471" s="41">
        <v>0</v>
      </c>
      <c r="N471" s="41">
        <v>1</v>
      </c>
      <c r="O471" s="41">
        <v>0</v>
      </c>
      <c r="P471" s="41">
        <f>P472+P473+P474</f>
        <v>0</v>
      </c>
      <c r="Q471" s="36" t="e">
        <f>P471/(L472+L473+L474)*100</f>
        <v>#DIV/0!</v>
      </c>
      <c r="R471" s="41">
        <v>0</v>
      </c>
      <c r="S471" s="41">
        <v>0</v>
      </c>
      <c r="T471" s="37">
        <f t="shared" si="116"/>
        <v>0</v>
      </c>
      <c r="U471" s="37">
        <f t="shared" si="117"/>
        <v>0</v>
      </c>
      <c r="V471" s="41">
        <v>0</v>
      </c>
      <c r="W471" s="41">
        <v>0</v>
      </c>
      <c r="X471" s="41">
        <v>0</v>
      </c>
      <c r="Y471" s="41">
        <v>0</v>
      </c>
      <c r="Z471" s="41">
        <f>H471-'Season Summary_DEF'!H470</f>
        <v>0</v>
      </c>
      <c r="AA471" s="40">
        <f>(H471+W471+Y471+(2*(O471))+(0.5*V471))/((R471-S471)+(2*(N471+X471+J471)))</f>
        <v>0</v>
      </c>
      <c r="AB471" s="40">
        <f>AA471-$AA$1073</f>
        <v>-1.2469068597250252</v>
      </c>
      <c r="AC471" s="40">
        <f>AA471+'Season Summary_DEF'!AB471</f>
        <v>2.5</v>
      </c>
      <c r="AD471" s="40">
        <f>AC471-$AC$1073</f>
        <v>-8.0182032540769832E-2</v>
      </c>
    </row>
    <row r="472" spans="1:30" outlineLevel="1" x14ac:dyDescent="0.3">
      <c r="A472" s="3" t="s">
        <v>66</v>
      </c>
      <c r="B472" s="3" t="s">
        <v>24</v>
      </c>
      <c r="C472" s="3" t="s">
        <v>34</v>
      </c>
      <c r="D472" s="3" t="s">
        <v>26</v>
      </c>
      <c r="E472" s="3" t="s">
        <v>33</v>
      </c>
      <c r="F472" s="3" t="s">
        <v>31</v>
      </c>
      <c r="G472" s="3">
        <v>0</v>
      </c>
      <c r="H472" s="3">
        <v>0</v>
      </c>
      <c r="J472" s="3">
        <v>0</v>
      </c>
      <c r="K472" s="32" t="e">
        <f t="shared" si="114"/>
        <v>#DIV/0!</v>
      </c>
      <c r="L472" s="3">
        <f t="shared" si="115"/>
        <v>0</v>
      </c>
      <c r="M472" s="3">
        <v>0</v>
      </c>
      <c r="N472" s="3">
        <v>0</v>
      </c>
      <c r="O472" s="3">
        <v>0</v>
      </c>
      <c r="P472" s="3">
        <v>0</v>
      </c>
      <c r="Q472" s="4" t="e">
        <f>P472/L472*100</f>
        <v>#DIV/0!</v>
      </c>
      <c r="R472" s="3">
        <v>0</v>
      </c>
      <c r="S472" s="3">
        <v>0</v>
      </c>
      <c r="T472" s="32" t="e">
        <f t="shared" si="116"/>
        <v>#DIV/0!</v>
      </c>
      <c r="U472" s="32" t="e">
        <f t="shared" si="117"/>
        <v>#DIV/0!</v>
      </c>
      <c r="V472" s="3">
        <v>0</v>
      </c>
      <c r="W472" s="3">
        <v>0</v>
      </c>
      <c r="X472" s="3">
        <v>0</v>
      </c>
      <c r="Y472" s="3">
        <v>0</v>
      </c>
      <c r="Z472"/>
      <c r="AA472" s="29"/>
      <c r="AB472" s="29"/>
      <c r="AC472" s="3"/>
      <c r="AD472" s="3"/>
    </row>
    <row r="473" spans="1:30" outlineLevel="1" x14ac:dyDescent="0.3">
      <c r="A473" s="3" t="s">
        <v>67</v>
      </c>
      <c r="B473" s="3" t="s">
        <v>24</v>
      </c>
      <c r="C473" s="3" t="s">
        <v>34</v>
      </c>
      <c r="D473" s="3" t="s">
        <v>26</v>
      </c>
      <c r="E473" s="3" t="s">
        <v>33</v>
      </c>
      <c r="F473" s="3" t="s">
        <v>31</v>
      </c>
      <c r="G473" s="3">
        <v>0</v>
      </c>
      <c r="H473" s="3">
        <v>0</v>
      </c>
      <c r="J473" s="3">
        <v>0</v>
      </c>
      <c r="K473" s="32" t="e">
        <f t="shared" si="114"/>
        <v>#DIV/0!</v>
      </c>
      <c r="L473" s="3">
        <f t="shared" si="115"/>
        <v>0</v>
      </c>
      <c r="M473" s="3">
        <v>0</v>
      </c>
      <c r="N473" s="3">
        <v>0</v>
      </c>
      <c r="O473" s="3">
        <v>0</v>
      </c>
      <c r="P473" s="3">
        <v>0</v>
      </c>
      <c r="Q473" s="4" t="e">
        <f>P473/L473*100</f>
        <v>#DIV/0!</v>
      </c>
      <c r="R473" s="3">
        <v>0</v>
      </c>
      <c r="S473" s="3">
        <v>0</v>
      </c>
      <c r="T473" s="32" t="e">
        <f t="shared" si="116"/>
        <v>#DIV/0!</v>
      </c>
      <c r="U473" s="32" t="e">
        <f t="shared" si="117"/>
        <v>#DIV/0!</v>
      </c>
      <c r="V473" s="3">
        <v>0</v>
      </c>
      <c r="W473" s="3">
        <v>0</v>
      </c>
      <c r="X473" s="3">
        <v>0</v>
      </c>
      <c r="Y473" s="3">
        <v>0</v>
      </c>
      <c r="AA473" s="29"/>
      <c r="AB473" s="29"/>
      <c r="AC473" s="3"/>
      <c r="AD473" s="3"/>
    </row>
    <row r="474" spans="1:30" outlineLevel="1" x14ac:dyDescent="0.3">
      <c r="A474" s="3" t="s">
        <v>68</v>
      </c>
      <c r="B474" s="3" t="s">
        <v>24</v>
      </c>
      <c r="C474" s="3" t="s">
        <v>34</v>
      </c>
      <c r="D474" s="3" t="s">
        <v>26</v>
      </c>
      <c r="E474" s="3" t="s">
        <v>33</v>
      </c>
      <c r="F474" s="3" t="s">
        <v>31</v>
      </c>
      <c r="G474" s="3">
        <v>0</v>
      </c>
      <c r="H474" s="3">
        <v>0</v>
      </c>
      <c r="J474" s="3">
        <v>0</v>
      </c>
      <c r="K474" s="32" t="e">
        <f t="shared" si="114"/>
        <v>#DIV/0!</v>
      </c>
      <c r="L474" s="3">
        <f t="shared" si="115"/>
        <v>0</v>
      </c>
      <c r="M474" s="3">
        <v>0</v>
      </c>
      <c r="N474" s="3">
        <v>0</v>
      </c>
      <c r="O474" s="3">
        <v>0</v>
      </c>
      <c r="P474" s="3">
        <v>0</v>
      </c>
      <c r="Q474" s="4" t="e">
        <f>P474/L474*100</f>
        <v>#DIV/0!</v>
      </c>
      <c r="R474" s="3">
        <v>0</v>
      </c>
      <c r="S474" s="3">
        <v>0</v>
      </c>
      <c r="T474" s="32" t="e">
        <f t="shared" si="116"/>
        <v>#DIV/0!</v>
      </c>
      <c r="U474" s="32" t="e">
        <f t="shared" si="117"/>
        <v>#DIV/0!</v>
      </c>
      <c r="V474" s="3">
        <v>0</v>
      </c>
      <c r="W474" s="3">
        <v>0</v>
      </c>
      <c r="X474" s="3">
        <v>0</v>
      </c>
      <c r="Y474" s="3">
        <v>0</v>
      </c>
      <c r="AA474" s="29"/>
      <c r="AB474" s="29"/>
      <c r="AC474" s="3"/>
      <c r="AD474" s="3"/>
    </row>
    <row r="475" spans="1:30" x14ac:dyDescent="0.3">
      <c r="A475" s="35">
        <v>120</v>
      </c>
      <c r="B475" s="35" t="s">
        <v>32</v>
      </c>
      <c r="C475" s="35" t="s">
        <v>25</v>
      </c>
      <c r="D475" s="35" t="s">
        <v>26</v>
      </c>
      <c r="E475" s="35" t="s">
        <v>27</v>
      </c>
      <c r="F475" s="35" t="s">
        <v>30</v>
      </c>
      <c r="G475" s="41">
        <v>11</v>
      </c>
      <c r="H475" s="41">
        <v>17</v>
      </c>
      <c r="I475" s="40">
        <f>H475/((L475-W475)+J475+(0.44*R475))</f>
        <v>1.7206477732793521</v>
      </c>
      <c r="J475" s="41">
        <v>0</v>
      </c>
      <c r="K475" s="37">
        <f t="shared" si="114"/>
        <v>0</v>
      </c>
      <c r="L475" s="41">
        <f t="shared" si="115"/>
        <v>10</v>
      </c>
      <c r="M475" s="41">
        <v>6</v>
      </c>
      <c r="N475" s="41">
        <v>4</v>
      </c>
      <c r="O475" s="41">
        <v>5</v>
      </c>
      <c r="P475" s="41">
        <f>P476+P477+P478</f>
        <v>1</v>
      </c>
      <c r="Q475" s="36" t="e">
        <f>P475/(L476+L477+L478)*100</f>
        <v>#DIV/0!</v>
      </c>
      <c r="R475" s="41">
        <v>2</v>
      </c>
      <c r="S475" s="41">
        <v>2</v>
      </c>
      <c r="T475" s="37">
        <f t="shared" si="116"/>
        <v>0.6</v>
      </c>
      <c r="U475" s="37">
        <f t="shared" si="117"/>
        <v>0.75</v>
      </c>
      <c r="V475" s="41">
        <v>3</v>
      </c>
      <c r="W475" s="41">
        <v>1</v>
      </c>
      <c r="X475" s="41">
        <v>0</v>
      </c>
      <c r="Y475" s="41">
        <v>1</v>
      </c>
      <c r="Z475" s="41">
        <f>H475-'Season Summary_DEF'!H474</f>
        <v>17</v>
      </c>
      <c r="AA475" s="40">
        <f>(H475+W475+Y475+(2*(O475))+(0.5*V475))/((R475-S475)+(2*(N475+X475+J475)))</f>
        <v>3.8125</v>
      </c>
      <c r="AB475" s="40">
        <f>AA475-$AA$1073</f>
        <v>2.5655931402749745</v>
      </c>
      <c r="AC475" s="40">
        <f>AA475+'Season Summary_DEF'!AB475</f>
        <v>5.6360294117647056</v>
      </c>
      <c r="AD475" s="40">
        <f>AC475-$AC$1073</f>
        <v>3.0558473792239358</v>
      </c>
    </row>
    <row r="476" spans="1:30" outlineLevel="1" x14ac:dyDescent="0.3">
      <c r="A476" s="3" t="s">
        <v>66</v>
      </c>
      <c r="B476" s="3" t="s">
        <v>32</v>
      </c>
      <c r="C476" s="3" t="s">
        <v>25</v>
      </c>
      <c r="D476" s="3" t="s">
        <v>26</v>
      </c>
      <c r="E476" s="3" t="s">
        <v>27</v>
      </c>
      <c r="F476" s="3" t="s">
        <v>30</v>
      </c>
      <c r="G476" s="3">
        <v>1</v>
      </c>
      <c r="H476" s="3">
        <v>2</v>
      </c>
      <c r="I476" s="29">
        <f>H476/((L476-W476)+J476+(0.44*R476))</f>
        <v>2.2727272727272729</v>
      </c>
      <c r="J476" s="3">
        <v>0</v>
      </c>
      <c r="K476" s="32">
        <f t="shared" si="114"/>
        <v>0</v>
      </c>
      <c r="L476" s="3">
        <f t="shared" si="115"/>
        <v>0</v>
      </c>
      <c r="M476" s="3">
        <v>0</v>
      </c>
      <c r="N476" s="3">
        <v>0</v>
      </c>
      <c r="O476" s="3">
        <v>0</v>
      </c>
      <c r="P476" s="3">
        <v>0</v>
      </c>
      <c r="Q476" s="4" t="e">
        <f>P476/L476*100</f>
        <v>#DIV/0!</v>
      </c>
      <c r="R476" s="3">
        <v>2</v>
      </c>
      <c r="S476" s="3">
        <v>2</v>
      </c>
      <c r="T476" s="32" t="e">
        <f t="shared" si="116"/>
        <v>#DIV/0!</v>
      </c>
      <c r="U476" s="32" t="e">
        <f t="shared" si="117"/>
        <v>#DIV/0!</v>
      </c>
      <c r="V476" s="3">
        <v>0</v>
      </c>
      <c r="W476" s="3">
        <v>0</v>
      </c>
      <c r="X476" s="3">
        <v>0</v>
      </c>
      <c r="Y476" s="3">
        <v>1</v>
      </c>
      <c r="Z476"/>
      <c r="AA476" s="29"/>
      <c r="AB476" s="29"/>
      <c r="AC476" s="3"/>
      <c r="AD476" s="3"/>
    </row>
    <row r="477" spans="1:30" outlineLevel="1" x14ac:dyDescent="0.3">
      <c r="A477" s="3" t="s">
        <v>67</v>
      </c>
      <c r="B477" s="3" t="s">
        <v>32</v>
      </c>
      <c r="C477" s="3" t="s">
        <v>25</v>
      </c>
      <c r="D477" s="3" t="s">
        <v>26</v>
      </c>
      <c r="E477" s="3" t="s">
        <v>27</v>
      </c>
      <c r="F477" s="3" t="s">
        <v>30</v>
      </c>
      <c r="G477" s="3">
        <v>1</v>
      </c>
      <c r="H477" s="3">
        <v>3</v>
      </c>
      <c r="J477" s="3">
        <v>0</v>
      </c>
      <c r="K477" s="32">
        <f t="shared" si="114"/>
        <v>0</v>
      </c>
      <c r="L477" s="3">
        <v>0</v>
      </c>
      <c r="M477" s="3">
        <v>1</v>
      </c>
      <c r="N477" s="3">
        <v>0</v>
      </c>
      <c r="O477" s="3">
        <v>1</v>
      </c>
      <c r="P477" s="3">
        <v>1</v>
      </c>
      <c r="Q477" s="4" t="e">
        <f>P477/L477*100</f>
        <v>#DIV/0!</v>
      </c>
      <c r="R477" s="3">
        <v>0</v>
      </c>
      <c r="S477" s="3">
        <v>0</v>
      </c>
      <c r="T477" s="32">
        <f t="shared" si="116"/>
        <v>1</v>
      </c>
      <c r="U477" s="32" t="e">
        <f t="shared" si="117"/>
        <v>#DIV/0!</v>
      </c>
      <c r="V477" s="3">
        <v>1</v>
      </c>
      <c r="W477" s="3">
        <v>0</v>
      </c>
      <c r="X477" s="3">
        <v>0</v>
      </c>
      <c r="Y477" s="3">
        <v>0</v>
      </c>
      <c r="AA477" s="29"/>
      <c r="AB477" s="29"/>
      <c r="AC477" s="3"/>
      <c r="AD477" s="3"/>
    </row>
    <row r="478" spans="1:30" outlineLevel="1" x14ac:dyDescent="0.3">
      <c r="A478" s="3" t="s">
        <v>68</v>
      </c>
      <c r="B478" s="3" t="s">
        <v>32</v>
      </c>
      <c r="C478" s="3" t="s">
        <v>25</v>
      </c>
      <c r="D478" s="3" t="s">
        <v>26</v>
      </c>
      <c r="E478" s="3" t="s">
        <v>27</v>
      </c>
      <c r="F478" s="3" t="s">
        <v>30</v>
      </c>
      <c r="AA478" s="29"/>
      <c r="AB478" s="29"/>
      <c r="AC478" s="3"/>
      <c r="AD478" s="3"/>
    </row>
    <row r="479" spans="1:30" x14ac:dyDescent="0.3">
      <c r="A479" s="35">
        <v>121</v>
      </c>
      <c r="B479" s="35" t="s">
        <v>32</v>
      </c>
      <c r="C479" s="35" t="s">
        <v>25</v>
      </c>
      <c r="D479" s="35" t="s">
        <v>34</v>
      </c>
      <c r="E479" s="35" t="s">
        <v>33</v>
      </c>
      <c r="F479" s="35" t="s">
        <v>31</v>
      </c>
      <c r="G479" s="41">
        <v>27</v>
      </c>
      <c r="H479" s="41">
        <v>18</v>
      </c>
      <c r="I479" s="40">
        <f>H479/((L479-W479)+J479+(0.44*R479))</f>
        <v>0.86705202312138718</v>
      </c>
      <c r="J479" s="41">
        <v>5</v>
      </c>
      <c r="K479" s="37">
        <f>J479/G479</f>
        <v>0.18518518518518517</v>
      </c>
      <c r="L479" s="41">
        <f>M479+N479</f>
        <v>21</v>
      </c>
      <c r="M479" s="41">
        <v>8</v>
      </c>
      <c r="N479" s="41">
        <v>13</v>
      </c>
      <c r="O479" s="41">
        <v>5</v>
      </c>
      <c r="P479" s="41">
        <f>P480+P481+P482</f>
        <v>6</v>
      </c>
      <c r="Q479" s="36">
        <f>P479/(L480+L481+L482)*100</f>
        <v>85.714285714285708</v>
      </c>
      <c r="R479" s="41">
        <v>4</v>
      </c>
      <c r="S479" s="41">
        <v>2</v>
      </c>
      <c r="T479" s="37">
        <f>M479/(M479+N479)</f>
        <v>0.38095238095238093</v>
      </c>
      <c r="U479" s="37">
        <f>((0.5*V479)+M479)/L479</f>
        <v>0.38095238095238093</v>
      </c>
      <c r="V479" s="41">
        <v>0</v>
      </c>
      <c r="W479" s="41">
        <v>7</v>
      </c>
      <c r="X479" s="41">
        <v>0</v>
      </c>
      <c r="Y479" s="41">
        <v>3</v>
      </c>
      <c r="Z479" s="41">
        <f>H479-'Season Summary_DEF'!H478</f>
        <v>15</v>
      </c>
      <c r="AA479" s="40">
        <f>(H479+W479+Y479+(2*(O479))+(0.5*V479))/((R479-S479)+(2*(N479+X479+J479)))</f>
        <v>1</v>
      </c>
      <c r="AB479" s="40">
        <f>AA479-$AA$1073</f>
        <v>-0.24690685972502524</v>
      </c>
      <c r="AC479" s="40">
        <f>AA479+'Season Summary_DEF'!AB479</f>
        <v>2.2777777777777777</v>
      </c>
      <c r="AD479" s="40">
        <f>AC479-$AC$1073</f>
        <v>-0.30240425476299215</v>
      </c>
    </row>
    <row r="480" spans="1:30" outlineLevel="1" x14ac:dyDescent="0.3">
      <c r="A480" s="3" t="s">
        <v>66</v>
      </c>
      <c r="B480" s="3" t="s">
        <v>32</v>
      </c>
      <c r="C480" s="3" t="s">
        <v>25</v>
      </c>
      <c r="D480" s="3" t="s">
        <v>34</v>
      </c>
      <c r="E480" s="3" t="s">
        <v>33</v>
      </c>
      <c r="F480" s="3" t="s">
        <v>31</v>
      </c>
      <c r="G480" s="3">
        <v>3</v>
      </c>
      <c r="H480" s="3">
        <v>4</v>
      </c>
      <c r="I480" s="29">
        <f>H480/((L480-W480)+J480+(0.44*R480))</f>
        <v>1.3888888888888888</v>
      </c>
      <c r="J480" s="3">
        <v>0</v>
      </c>
      <c r="K480" s="32">
        <f>J480/G480</f>
        <v>0</v>
      </c>
      <c r="L480" s="3">
        <f>M480+N480</f>
        <v>2</v>
      </c>
      <c r="M480" s="3">
        <v>2</v>
      </c>
      <c r="N480" s="3">
        <v>0</v>
      </c>
      <c r="O480" s="3">
        <v>1</v>
      </c>
      <c r="P480" s="3">
        <v>2</v>
      </c>
      <c r="Q480" s="4">
        <f>P480/L480*100</f>
        <v>100</v>
      </c>
      <c r="R480" s="3">
        <v>2</v>
      </c>
      <c r="S480" s="3">
        <v>0</v>
      </c>
      <c r="T480" s="32">
        <f>M480/(M480+N480)</f>
        <v>1</v>
      </c>
      <c r="U480" s="32">
        <f>((0.5*V480)+M480)/L480</f>
        <v>1</v>
      </c>
      <c r="V480" s="3">
        <v>0</v>
      </c>
      <c r="W480" s="3">
        <v>0</v>
      </c>
      <c r="X480" s="3">
        <v>0</v>
      </c>
      <c r="Y480" s="3">
        <v>1</v>
      </c>
      <c r="Z480"/>
      <c r="AA480" s="29"/>
      <c r="AB480" s="29"/>
      <c r="AC480" s="3"/>
      <c r="AD480" s="3"/>
    </row>
    <row r="481" spans="1:135" outlineLevel="1" x14ac:dyDescent="0.3">
      <c r="A481" s="3" t="s">
        <v>67</v>
      </c>
      <c r="B481" s="3" t="s">
        <v>32</v>
      </c>
      <c r="C481" s="3" t="s">
        <v>25</v>
      </c>
      <c r="D481" s="3" t="s">
        <v>34</v>
      </c>
      <c r="E481" s="3" t="s">
        <v>33</v>
      </c>
      <c r="F481" s="3" t="s">
        <v>31</v>
      </c>
      <c r="G481" s="3">
        <v>5</v>
      </c>
      <c r="H481" s="3">
        <v>4</v>
      </c>
      <c r="I481" s="29">
        <f>H481/((L481-W481)+J481+(0.44*R481))</f>
        <v>1.0309278350515465</v>
      </c>
      <c r="J481" s="3">
        <v>1</v>
      </c>
      <c r="K481" s="32">
        <f>J481/G481</f>
        <v>0.2</v>
      </c>
      <c r="L481" s="3">
        <f>M481+N481</f>
        <v>4</v>
      </c>
      <c r="M481" s="3">
        <v>1</v>
      </c>
      <c r="N481" s="3">
        <v>3</v>
      </c>
      <c r="O481" s="3">
        <v>1</v>
      </c>
      <c r="P481" s="3">
        <v>3</v>
      </c>
      <c r="Q481" s="4">
        <f>P481/L481*100</f>
        <v>75</v>
      </c>
      <c r="R481" s="3">
        <v>2</v>
      </c>
      <c r="S481" s="3">
        <v>2</v>
      </c>
      <c r="T481" s="32">
        <f>M481/(M481+N481)</f>
        <v>0.25</v>
      </c>
      <c r="U481" s="32">
        <f>((0.5*V481)+M481)/L481</f>
        <v>0.25</v>
      </c>
      <c r="V481" s="3">
        <v>0</v>
      </c>
      <c r="W481" s="3">
        <v>2</v>
      </c>
      <c r="X481" s="3">
        <v>0</v>
      </c>
      <c r="Y481" s="3">
        <v>1</v>
      </c>
      <c r="AA481" s="29"/>
      <c r="AB481" s="29"/>
      <c r="AC481" s="3"/>
      <c r="AD481" s="3"/>
    </row>
    <row r="482" spans="1:135" outlineLevel="1" x14ac:dyDescent="0.3">
      <c r="A482" s="3" t="s">
        <v>68</v>
      </c>
      <c r="B482" s="3" t="s">
        <v>32</v>
      </c>
      <c r="C482" s="3" t="s">
        <v>25</v>
      </c>
      <c r="D482" s="3" t="s">
        <v>34</v>
      </c>
      <c r="E482" s="3" t="s">
        <v>33</v>
      </c>
      <c r="F482" s="3" t="s">
        <v>31</v>
      </c>
      <c r="G482" s="3">
        <v>2</v>
      </c>
      <c r="H482" s="3">
        <v>2</v>
      </c>
      <c r="I482" s="29">
        <f>H482/((L482-W482)+J482+(0.44*R482))</f>
        <v>2</v>
      </c>
      <c r="J482" s="3">
        <v>1</v>
      </c>
      <c r="K482" s="32">
        <f>J482/G482</f>
        <v>0.5</v>
      </c>
      <c r="L482" s="3">
        <f>M482+N482</f>
        <v>1</v>
      </c>
      <c r="M482" s="3">
        <v>1</v>
      </c>
      <c r="N482" s="3">
        <v>0</v>
      </c>
      <c r="O482" s="3">
        <v>1</v>
      </c>
      <c r="P482" s="3">
        <v>1</v>
      </c>
      <c r="Q482" s="4">
        <f>P482/L482*100</f>
        <v>100</v>
      </c>
      <c r="R482" s="3">
        <v>0</v>
      </c>
      <c r="S482" s="3">
        <v>0</v>
      </c>
      <c r="T482" s="32">
        <f>M482/(M482+N482)</f>
        <v>1</v>
      </c>
      <c r="U482" s="32">
        <f>((0.5*V482)+M482)/L482</f>
        <v>1</v>
      </c>
      <c r="V482" s="3">
        <v>0</v>
      </c>
      <c r="W482" s="3">
        <v>1</v>
      </c>
      <c r="X482" s="3">
        <v>0</v>
      </c>
      <c r="Y482" s="3">
        <v>1</v>
      </c>
      <c r="AA482" s="29"/>
      <c r="AB482" s="29"/>
      <c r="AC482" s="3"/>
      <c r="AD482" s="3"/>
    </row>
    <row r="483" spans="1:135" x14ac:dyDescent="0.3">
      <c r="A483" s="35">
        <v>122</v>
      </c>
      <c r="B483" s="35" t="s">
        <v>32</v>
      </c>
      <c r="C483" s="35" t="s">
        <v>25</v>
      </c>
      <c r="D483" s="35" t="s">
        <v>46</v>
      </c>
      <c r="E483" s="35" t="s">
        <v>30</v>
      </c>
      <c r="F483" s="35" t="s">
        <v>33</v>
      </c>
      <c r="G483" s="41">
        <v>2</v>
      </c>
      <c r="H483" s="41">
        <v>0</v>
      </c>
      <c r="I483" s="40">
        <f>H483/((L483-W483)+J483+(0.44*R483))</f>
        <v>0</v>
      </c>
      <c r="J483" s="41">
        <v>0</v>
      </c>
      <c r="K483" s="37">
        <f>J483/G483</f>
        <v>0</v>
      </c>
      <c r="L483" s="41">
        <f>M483+N483</f>
        <v>2</v>
      </c>
      <c r="M483" s="41">
        <v>0</v>
      </c>
      <c r="N483" s="41">
        <v>2</v>
      </c>
      <c r="O483" s="41">
        <v>0</v>
      </c>
      <c r="P483" s="41">
        <f>P484+P485+P486</f>
        <v>0</v>
      </c>
      <c r="Q483" s="36" t="e">
        <f>P483/(L484+L485+L486)*100</f>
        <v>#DIV/0!</v>
      </c>
      <c r="R483" s="41">
        <v>0</v>
      </c>
      <c r="S483" s="41">
        <v>0</v>
      </c>
      <c r="T483" s="37">
        <f>M483/(M483+N483)</f>
        <v>0</v>
      </c>
      <c r="U483" s="37">
        <f>((0.5*V483)+M483)/L483</f>
        <v>0</v>
      </c>
      <c r="V483" s="41">
        <v>0</v>
      </c>
      <c r="W483" s="41">
        <v>1</v>
      </c>
      <c r="X483" s="41">
        <v>0</v>
      </c>
      <c r="Y483" s="41">
        <v>0</v>
      </c>
      <c r="Z483" s="41">
        <f>H483-'Season Summary_DEF'!H482</f>
        <v>0</v>
      </c>
      <c r="AA483" s="40">
        <f>(H483+W483+Y483+(2*(O483))+(0.5*V483))/((R483-S483)+(2*(N483+X483+J483)))</f>
        <v>0.25</v>
      </c>
      <c r="AB483" s="40">
        <f>AA483-$AA$1073</f>
        <v>-0.99690685972502524</v>
      </c>
      <c r="AC483" s="40">
        <f>AA483+'Season Summary_DEF'!AB483</f>
        <v>0.25</v>
      </c>
      <c r="AD483" s="40">
        <f>AC483-$AC$1073</f>
        <v>-2.3301820325407698</v>
      </c>
    </row>
    <row r="484" spans="1:135" outlineLevel="1" x14ac:dyDescent="0.3">
      <c r="A484" s="3" t="s">
        <v>66</v>
      </c>
      <c r="B484" s="3" t="s">
        <v>32</v>
      </c>
      <c r="C484" s="3" t="s">
        <v>25</v>
      </c>
      <c r="D484" s="3" t="s">
        <v>46</v>
      </c>
      <c r="E484" s="3" t="s">
        <v>30</v>
      </c>
      <c r="F484" s="3" t="s">
        <v>33</v>
      </c>
      <c r="Z484"/>
      <c r="AA484" s="29"/>
      <c r="AB484" s="29"/>
      <c r="AC484" s="3"/>
      <c r="AD484" s="3"/>
    </row>
    <row r="485" spans="1:135" outlineLevel="1" x14ac:dyDescent="0.3">
      <c r="A485" s="3" t="s">
        <v>67</v>
      </c>
      <c r="B485" s="3" t="s">
        <v>32</v>
      </c>
      <c r="C485" s="3" t="s">
        <v>25</v>
      </c>
      <c r="D485" s="3" t="s">
        <v>46</v>
      </c>
      <c r="E485" s="3" t="s">
        <v>30</v>
      </c>
      <c r="F485" s="3" t="s">
        <v>33</v>
      </c>
      <c r="AA485" s="29"/>
      <c r="AB485" s="29"/>
      <c r="AC485" s="3"/>
      <c r="AD485" s="3"/>
    </row>
    <row r="486" spans="1:135" outlineLevel="1" x14ac:dyDescent="0.3">
      <c r="A486" s="3" t="s">
        <v>68</v>
      </c>
      <c r="B486" s="3" t="s">
        <v>32</v>
      </c>
      <c r="C486" s="3" t="s">
        <v>25</v>
      </c>
      <c r="D486" s="3" t="s">
        <v>46</v>
      </c>
      <c r="E486" s="3" t="s">
        <v>30</v>
      </c>
      <c r="F486" s="3" t="s">
        <v>33</v>
      </c>
      <c r="AA486" s="29"/>
      <c r="AB486" s="29"/>
      <c r="AC486" s="3"/>
      <c r="AD486" s="3"/>
    </row>
    <row r="487" spans="1:135" x14ac:dyDescent="0.3">
      <c r="A487" s="35">
        <v>123</v>
      </c>
      <c r="B487" s="35" t="s">
        <v>24</v>
      </c>
      <c r="C487" s="35" t="s">
        <v>29</v>
      </c>
      <c r="D487" s="35" t="s">
        <v>31</v>
      </c>
      <c r="E487" s="35" t="s">
        <v>30</v>
      </c>
      <c r="F487" s="35" t="s">
        <v>28</v>
      </c>
      <c r="G487" s="41">
        <v>6</v>
      </c>
      <c r="H487" s="41">
        <v>6</v>
      </c>
      <c r="I487" s="40">
        <f>H487/((L487-W487)+J487+(0.44*R487))</f>
        <v>1.5</v>
      </c>
      <c r="J487" s="41">
        <v>1</v>
      </c>
      <c r="K487" s="37">
        <f>J487/G487</f>
        <v>0.16666666666666666</v>
      </c>
      <c r="L487" s="41">
        <f>M487+N487</f>
        <v>4</v>
      </c>
      <c r="M487" s="41">
        <v>3</v>
      </c>
      <c r="N487" s="41">
        <v>1</v>
      </c>
      <c r="O487" s="41">
        <v>2</v>
      </c>
      <c r="P487" s="41">
        <f>P488+P489+P490</f>
        <v>0</v>
      </c>
      <c r="Q487" s="36" t="e">
        <f>P487/(L488+L489+L490)*100</f>
        <v>#DIV/0!</v>
      </c>
      <c r="R487" s="41">
        <v>0</v>
      </c>
      <c r="S487" s="41">
        <v>0</v>
      </c>
      <c r="T487" s="37">
        <f>M487/(M487+N487)</f>
        <v>0.75</v>
      </c>
      <c r="U487" s="37">
        <f>((0.5*V487)+M487)/L487</f>
        <v>0.75</v>
      </c>
      <c r="V487" s="41">
        <v>0</v>
      </c>
      <c r="W487" s="41">
        <v>1</v>
      </c>
      <c r="X487" s="41">
        <v>1</v>
      </c>
      <c r="Y487" s="41">
        <v>0</v>
      </c>
      <c r="Z487" s="41">
        <f>H487-'Season Summary_DEF'!H486</f>
        <v>6</v>
      </c>
      <c r="AA487" s="40">
        <f>(H487+W487+Y487+(2*(O487))+(0.5*V487))/((R487-S487)+(2*(N487+X487+J487)))</f>
        <v>1.8333333333333333</v>
      </c>
      <c r="AB487" s="40">
        <f>AA487-$AA$1073</f>
        <v>0.58642647360830802</v>
      </c>
      <c r="AC487" s="40">
        <f>AA487+'Season Summary_DEF'!AB487</f>
        <v>1.8333333333333333</v>
      </c>
      <c r="AD487" s="40">
        <f>AC487-$AC$1073</f>
        <v>-0.74684869920743657</v>
      </c>
    </row>
    <row r="488" spans="1:135" outlineLevel="1" x14ac:dyDescent="0.3">
      <c r="A488" s="3" t="s">
        <v>66</v>
      </c>
      <c r="B488" s="3" t="s">
        <v>24</v>
      </c>
      <c r="C488" s="3" t="s">
        <v>29</v>
      </c>
      <c r="D488" s="3" t="s">
        <v>31</v>
      </c>
      <c r="E488" s="3" t="s">
        <v>30</v>
      </c>
      <c r="F488" s="3" t="s">
        <v>28</v>
      </c>
      <c r="Z488"/>
      <c r="AA488" s="29"/>
      <c r="AB488" s="29"/>
      <c r="AC488" s="3"/>
      <c r="AD488" s="3"/>
    </row>
    <row r="489" spans="1:135" outlineLevel="1" x14ac:dyDescent="0.3">
      <c r="A489" s="3" t="s">
        <v>67</v>
      </c>
      <c r="B489" s="3" t="s">
        <v>24</v>
      </c>
      <c r="C489" s="3" t="s">
        <v>29</v>
      </c>
      <c r="D489" s="3" t="s">
        <v>31</v>
      </c>
      <c r="E489" s="3" t="s">
        <v>30</v>
      </c>
      <c r="F489" s="3" t="s">
        <v>28</v>
      </c>
      <c r="AA489" s="29"/>
      <c r="AB489" s="29"/>
      <c r="AC489" s="3"/>
      <c r="AD489" s="3"/>
    </row>
    <row r="490" spans="1:135" outlineLevel="1" x14ac:dyDescent="0.3">
      <c r="A490" s="3" t="s">
        <v>68</v>
      </c>
      <c r="B490" s="3" t="s">
        <v>24</v>
      </c>
      <c r="C490" s="3" t="s">
        <v>29</v>
      </c>
      <c r="D490" s="3" t="s">
        <v>31</v>
      </c>
      <c r="E490" s="3" t="s">
        <v>30</v>
      </c>
      <c r="F490" s="3" t="s">
        <v>28</v>
      </c>
      <c r="AA490" s="29"/>
      <c r="AB490" s="29"/>
      <c r="AC490" s="3"/>
      <c r="AD490" s="3"/>
    </row>
    <row r="491" spans="1:135" x14ac:dyDescent="0.3">
      <c r="A491" s="35">
        <v>124</v>
      </c>
      <c r="B491" s="35" t="s">
        <v>24</v>
      </c>
      <c r="C491" s="35" t="s">
        <v>29</v>
      </c>
      <c r="D491" s="35" t="s">
        <v>26</v>
      </c>
      <c r="E491" s="35" t="s">
        <v>30</v>
      </c>
      <c r="F491" s="35" t="s">
        <v>31</v>
      </c>
      <c r="G491" s="41">
        <v>1</v>
      </c>
      <c r="H491" s="41">
        <v>0</v>
      </c>
      <c r="I491" s="40">
        <f>H491/((L491-W491)+J491+(0.44*R491))</f>
        <v>0</v>
      </c>
      <c r="J491" s="41">
        <v>0</v>
      </c>
      <c r="K491" s="37">
        <f>J491/G491</f>
        <v>0</v>
      </c>
      <c r="L491" s="41">
        <f>M491+N491</f>
        <v>1</v>
      </c>
      <c r="M491" s="41">
        <v>0</v>
      </c>
      <c r="N491" s="41">
        <v>1</v>
      </c>
      <c r="O491" s="41">
        <v>0</v>
      </c>
      <c r="P491" s="41">
        <f>P492+P493+P494</f>
        <v>0</v>
      </c>
      <c r="Q491" s="36" t="e">
        <f>P491/(L492+L493+L494)*100</f>
        <v>#DIV/0!</v>
      </c>
      <c r="R491" s="41">
        <v>0</v>
      </c>
      <c r="S491" s="41">
        <v>0</v>
      </c>
      <c r="T491" s="37">
        <f>M491/(M491+N491)</f>
        <v>0</v>
      </c>
      <c r="U491" s="37">
        <f>((0.5*V491)+M491)/L491</f>
        <v>0</v>
      </c>
      <c r="V491" s="41">
        <v>0</v>
      </c>
      <c r="W491" s="41">
        <v>0</v>
      </c>
      <c r="X491" s="41">
        <v>0</v>
      </c>
      <c r="Y491" s="41">
        <v>0</v>
      </c>
      <c r="Z491" s="41">
        <f>H491-'Season Summary_DEF'!H490</f>
        <v>0</v>
      </c>
      <c r="AA491" s="40">
        <f>(H491+W491+Y491+(2*(O491))+(0.5*V491))/((R491-S491)+(2*(N491+X491+J491)))</f>
        <v>0</v>
      </c>
      <c r="AB491" s="40">
        <f>AA491-$AA$1073</f>
        <v>-1.2469068597250252</v>
      </c>
      <c r="AC491" s="40">
        <f>AA491+'Season Summary_DEF'!AB491</f>
        <v>0.58333333333333337</v>
      </c>
      <c r="AD491" s="40">
        <f>AC491-$AC$1073</f>
        <v>-1.9968486992074364</v>
      </c>
    </row>
    <row r="492" spans="1:135" outlineLevel="1" x14ac:dyDescent="0.3">
      <c r="A492" s="3" t="s">
        <v>66</v>
      </c>
      <c r="B492" s="3" t="s">
        <v>24</v>
      </c>
      <c r="C492" s="3" t="s">
        <v>29</v>
      </c>
      <c r="D492" s="3" t="s">
        <v>26</v>
      </c>
      <c r="E492" s="3" t="s">
        <v>30</v>
      </c>
      <c r="F492" s="3" t="s">
        <v>31</v>
      </c>
      <c r="Z492"/>
      <c r="AA492" s="29"/>
      <c r="AB492" s="29"/>
      <c r="AC492" s="3"/>
      <c r="AD492" s="3"/>
    </row>
    <row r="493" spans="1:135" outlineLevel="1" x14ac:dyDescent="0.3">
      <c r="A493" s="3" t="s">
        <v>67</v>
      </c>
      <c r="B493" s="3" t="s">
        <v>24</v>
      </c>
      <c r="C493" s="3" t="s">
        <v>29</v>
      </c>
      <c r="D493" s="3" t="s">
        <v>26</v>
      </c>
      <c r="E493" s="3" t="s">
        <v>30</v>
      </c>
      <c r="F493" s="3" t="s">
        <v>31</v>
      </c>
      <c r="AA493" s="29"/>
      <c r="AB493" s="29"/>
      <c r="AC493" s="3"/>
      <c r="AD493" s="3"/>
    </row>
    <row r="494" spans="1:135" outlineLevel="1" x14ac:dyDescent="0.3">
      <c r="A494" s="3" t="s">
        <v>68</v>
      </c>
      <c r="B494" s="3" t="s">
        <v>24</v>
      </c>
      <c r="C494" s="3" t="s">
        <v>29</v>
      </c>
      <c r="D494" s="3" t="s">
        <v>26</v>
      </c>
      <c r="E494" s="3" t="s">
        <v>30</v>
      </c>
      <c r="F494" s="3" t="s">
        <v>31</v>
      </c>
      <c r="AA494" s="29"/>
      <c r="AB494" s="29"/>
      <c r="AC494" s="3"/>
      <c r="AD494" s="3"/>
    </row>
    <row r="495" spans="1:135" s="38" customFormat="1" x14ac:dyDescent="0.3">
      <c r="A495" s="35">
        <v>125</v>
      </c>
      <c r="B495" s="35" t="s">
        <v>24</v>
      </c>
      <c r="C495" s="35" t="s">
        <v>29</v>
      </c>
      <c r="D495" s="35" t="s">
        <v>34</v>
      </c>
      <c r="E495" s="35" t="s">
        <v>30</v>
      </c>
      <c r="F495" s="35" t="s">
        <v>32</v>
      </c>
      <c r="G495" s="41">
        <v>3</v>
      </c>
      <c r="H495" s="41">
        <v>4</v>
      </c>
      <c r="I495" s="40">
        <f>H495/((L495-W495)+J495+(0.44*R495))</f>
        <v>1.0309278350515465</v>
      </c>
      <c r="J495" s="41">
        <v>1</v>
      </c>
      <c r="K495" s="37">
        <f>J495/G495</f>
        <v>0.33333333333333331</v>
      </c>
      <c r="L495" s="41">
        <f>M495+N495</f>
        <v>3</v>
      </c>
      <c r="M495" s="41">
        <v>1</v>
      </c>
      <c r="N495" s="41">
        <v>2</v>
      </c>
      <c r="O495" s="41">
        <v>0</v>
      </c>
      <c r="P495" s="41">
        <f>P496+P497+P498</f>
        <v>0</v>
      </c>
      <c r="Q495" s="36" t="e">
        <f>P495/(L496+L497+L498)*100</f>
        <v>#DIV/0!</v>
      </c>
      <c r="R495" s="41">
        <v>2</v>
      </c>
      <c r="S495" s="41">
        <v>2</v>
      </c>
      <c r="T495" s="37">
        <f>M495/(M495+N495)</f>
        <v>0.33333333333333331</v>
      </c>
      <c r="U495" s="37">
        <f>((0.5*V495)+M495)/L495</f>
        <v>0.33333333333333331</v>
      </c>
      <c r="V495" s="41">
        <v>0</v>
      </c>
      <c r="W495" s="41">
        <v>1</v>
      </c>
      <c r="X495" s="41">
        <v>0</v>
      </c>
      <c r="Y495" s="41">
        <v>1</v>
      </c>
      <c r="Z495" s="41">
        <f>H495-'Season Summary_DEF'!H494</f>
        <v>4</v>
      </c>
      <c r="AA495" s="40">
        <f>(H495+W495+Y495+(2*(O495))+(0.5*V495))/((R495-S495)+(2*(N495+X495+J495)))</f>
        <v>1</v>
      </c>
      <c r="AB495" s="40">
        <f>AA495-$AA$1073</f>
        <v>-0.24690685972502524</v>
      </c>
      <c r="AC495" s="40">
        <f>AA495+'Season Summary_DEF'!AB495</f>
        <v>1</v>
      </c>
      <c r="AD495" s="40">
        <f>AC495-$AC$1073</f>
        <v>-1.5801820325407698</v>
      </c>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row>
    <row r="496" spans="1:135" outlineLevel="1" x14ac:dyDescent="0.3">
      <c r="A496" s="3" t="s">
        <v>66</v>
      </c>
      <c r="B496" s="3" t="s">
        <v>24</v>
      </c>
      <c r="C496" s="3" t="s">
        <v>29</v>
      </c>
      <c r="D496" s="3" t="s">
        <v>34</v>
      </c>
      <c r="E496" s="3" t="s">
        <v>30</v>
      </c>
      <c r="F496" s="3" t="s">
        <v>32</v>
      </c>
      <c r="Z496"/>
      <c r="AA496" s="29"/>
      <c r="AB496" s="29"/>
      <c r="AC496" s="3"/>
      <c r="AD496" s="3"/>
    </row>
    <row r="497" spans="1:30" outlineLevel="1" x14ac:dyDescent="0.3">
      <c r="A497" s="3" t="s">
        <v>67</v>
      </c>
      <c r="B497" s="3" t="s">
        <v>24</v>
      </c>
      <c r="C497" s="3" t="s">
        <v>29</v>
      </c>
      <c r="D497" s="3" t="s">
        <v>34</v>
      </c>
      <c r="E497" s="3" t="s">
        <v>30</v>
      </c>
      <c r="F497" s="3" t="s">
        <v>32</v>
      </c>
      <c r="AA497" s="29"/>
      <c r="AB497" s="29"/>
      <c r="AC497" s="3"/>
      <c r="AD497" s="3"/>
    </row>
    <row r="498" spans="1:30" outlineLevel="1" x14ac:dyDescent="0.3">
      <c r="A498" s="3" t="s">
        <v>68</v>
      </c>
      <c r="B498" s="3" t="s">
        <v>24</v>
      </c>
      <c r="C498" s="3" t="s">
        <v>29</v>
      </c>
      <c r="D498" s="3" t="s">
        <v>34</v>
      </c>
      <c r="E498" s="3" t="s">
        <v>30</v>
      </c>
      <c r="F498" s="3" t="s">
        <v>32</v>
      </c>
      <c r="AA498" s="29"/>
      <c r="AB498" s="29"/>
      <c r="AC498" s="3"/>
      <c r="AD498" s="3"/>
    </row>
    <row r="499" spans="1:30" x14ac:dyDescent="0.3">
      <c r="A499" s="35">
        <v>126</v>
      </c>
      <c r="B499" s="35" t="s">
        <v>24</v>
      </c>
      <c r="C499" s="35" t="s">
        <v>29</v>
      </c>
      <c r="D499" s="35" t="s">
        <v>32</v>
      </c>
      <c r="E499" s="35" t="s">
        <v>33</v>
      </c>
      <c r="F499" s="35" t="s">
        <v>34</v>
      </c>
      <c r="G499" s="41">
        <v>4</v>
      </c>
      <c r="H499" s="41">
        <v>0</v>
      </c>
      <c r="I499" s="40">
        <f>H499/((L499-W499)+J499+(0.44*R499))</f>
        <v>0</v>
      </c>
      <c r="J499" s="41">
        <v>0</v>
      </c>
      <c r="K499" s="37">
        <f>J499/G499</f>
        <v>0</v>
      </c>
      <c r="L499" s="41">
        <f>M499+N499</f>
        <v>4</v>
      </c>
      <c r="M499" s="41">
        <v>0</v>
      </c>
      <c r="N499" s="41">
        <v>4</v>
      </c>
      <c r="O499" s="41">
        <v>0</v>
      </c>
      <c r="P499" s="41">
        <f>P500+P501+P502</f>
        <v>2</v>
      </c>
      <c r="Q499" s="36">
        <f>P499/(L500+L501+L502)*100</f>
        <v>66.666666666666657</v>
      </c>
      <c r="R499" s="41">
        <v>0</v>
      </c>
      <c r="S499" s="41">
        <v>0</v>
      </c>
      <c r="T499" s="37">
        <f>M499/(M499+N499)</f>
        <v>0</v>
      </c>
      <c r="U499" s="37">
        <f>((0.5*V499)+M499)/L499</f>
        <v>0</v>
      </c>
      <c r="V499" s="41">
        <v>0</v>
      </c>
      <c r="W499" s="41">
        <v>2</v>
      </c>
      <c r="X499" s="41">
        <v>0</v>
      </c>
      <c r="Y499" s="41">
        <v>0</v>
      </c>
      <c r="Z499" s="41">
        <f>H499-'Season Summary_DEF'!H498</f>
        <v>0</v>
      </c>
      <c r="AA499" s="40">
        <f>(H499+W499+Y499+(2*(O499))+(0.5*V499))/((R499-S499)+(2*(N499+X499+J499)))</f>
        <v>0.25</v>
      </c>
      <c r="AB499" s="40">
        <f>AA499-$AA$1073</f>
        <v>-0.99690685972502524</v>
      </c>
      <c r="AC499" s="40">
        <f>AA499+'Season Summary_DEF'!AB499</f>
        <v>1.75</v>
      </c>
      <c r="AD499" s="40">
        <f>AC499-$AC$1073</f>
        <v>-0.83018203254076983</v>
      </c>
    </row>
    <row r="500" spans="1:30" outlineLevel="1" x14ac:dyDescent="0.3">
      <c r="A500" s="3" t="s">
        <v>66</v>
      </c>
      <c r="B500" s="3" t="s">
        <v>24</v>
      </c>
      <c r="C500" s="3" t="s">
        <v>29</v>
      </c>
      <c r="D500" s="3" t="s">
        <v>32</v>
      </c>
      <c r="E500" s="3" t="s">
        <v>33</v>
      </c>
      <c r="F500" s="3" t="s">
        <v>34</v>
      </c>
      <c r="G500" s="3">
        <v>3</v>
      </c>
      <c r="H500" s="3">
        <v>0</v>
      </c>
      <c r="I500" s="29">
        <f>H500/((L500-W500)+J500+(0.44*R500))</f>
        <v>0</v>
      </c>
      <c r="J500" s="3">
        <v>0</v>
      </c>
      <c r="K500" s="32">
        <f>J500/G500</f>
        <v>0</v>
      </c>
      <c r="L500" s="3">
        <f>M500+N500</f>
        <v>3</v>
      </c>
      <c r="M500" s="3">
        <v>0</v>
      </c>
      <c r="N500" s="3">
        <v>3</v>
      </c>
      <c r="O500" s="3">
        <v>0</v>
      </c>
      <c r="P500" s="3">
        <v>2</v>
      </c>
      <c r="Q500" s="4">
        <f>P500/L500*100</f>
        <v>66.666666666666657</v>
      </c>
      <c r="R500" s="3">
        <v>0</v>
      </c>
      <c r="S500" s="3">
        <v>0</v>
      </c>
      <c r="T500" s="32">
        <f>M500/(M500+N500)</f>
        <v>0</v>
      </c>
      <c r="U500" s="32">
        <f>((0.5*V500)+M500)/L500</f>
        <v>0</v>
      </c>
      <c r="V500" s="3">
        <v>0</v>
      </c>
      <c r="W500" s="3">
        <v>2</v>
      </c>
      <c r="X500" s="3">
        <v>0</v>
      </c>
      <c r="Y500" s="3">
        <v>0</v>
      </c>
      <c r="Z500"/>
      <c r="AA500" s="29"/>
      <c r="AB500" s="29"/>
      <c r="AC500" s="3"/>
      <c r="AD500" s="3"/>
    </row>
    <row r="501" spans="1:30" outlineLevel="1" x14ac:dyDescent="0.3">
      <c r="A501" s="3" t="s">
        <v>67</v>
      </c>
      <c r="B501" s="3" t="s">
        <v>24</v>
      </c>
      <c r="C501" s="3" t="s">
        <v>29</v>
      </c>
      <c r="D501" s="3" t="s">
        <v>32</v>
      </c>
      <c r="E501" s="3" t="s">
        <v>33</v>
      </c>
      <c r="F501" s="3" t="s">
        <v>34</v>
      </c>
      <c r="AA501" s="29"/>
      <c r="AB501" s="29"/>
      <c r="AC501" s="3"/>
      <c r="AD501" s="3"/>
    </row>
    <row r="502" spans="1:30" outlineLevel="1" x14ac:dyDescent="0.3">
      <c r="A502" s="3" t="s">
        <v>68</v>
      </c>
      <c r="B502" s="3" t="s">
        <v>24</v>
      </c>
      <c r="C502" s="3" t="s">
        <v>29</v>
      </c>
      <c r="D502" s="3" t="s">
        <v>32</v>
      </c>
      <c r="E502" s="3" t="s">
        <v>33</v>
      </c>
      <c r="F502" s="3" t="s">
        <v>34</v>
      </c>
      <c r="AA502" s="29"/>
      <c r="AB502" s="29"/>
      <c r="AC502" s="3"/>
      <c r="AD502" s="3"/>
    </row>
    <row r="503" spans="1:30" x14ac:dyDescent="0.3">
      <c r="A503" s="35">
        <v>127</v>
      </c>
      <c r="B503" s="35" t="s">
        <v>29</v>
      </c>
      <c r="C503" s="35" t="s">
        <v>32</v>
      </c>
      <c r="D503" s="35" t="s">
        <v>26</v>
      </c>
      <c r="E503" s="35" t="s">
        <v>33</v>
      </c>
      <c r="F503" s="35" t="s">
        <v>28</v>
      </c>
      <c r="G503" s="41">
        <f>5+SUM(G504:G506)</f>
        <v>14</v>
      </c>
      <c r="H503" s="41">
        <f>5+SUM(H504:H506)</f>
        <v>16</v>
      </c>
      <c r="I503" s="40">
        <f>H503/((L503-W503)+J503+(0.44*R503))</f>
        <v>1.1527377521613833</v>
      </c>
      <c r="J503" s="41">
        <f>1+SUM(J504:J506)</f>
        <v>2</v>
      </c>
      <c r="K503" s="37">
        <f t="shared" ref="K503:K511" si="119">J503/G503</f>
        <v>0.14285714285714285</v>
      </c>
      <c r="L503" s="41">
        <f>M503+N503</f>
        <v>15</v>
      </c>
      <c r="M503" s="41">
        <f>1+SUM(M504:M506)</f>
        <v>7</v>
      </c>
      <c r="N503" s="41">
        <f>3+SUM(N504:N506)</f>
        <v>8</v>
      </c>
      <c r="O503" s="41">
        <f>1+SUM(O504:O506)</f>
        <v>7</v>
      </c>
      <c r="P503" s="41">
        <f>P504+P505+P506</f>
        <v>7</v>
      </c>
      <c r="Q503" s="36">
        <f>P503/(L504+L505+L506)*100</f>
        <v>63.636363636363633</v>
      </c>
      <c r="R503" s="41">
        <v>2</v>
      </c>
      <c r="S503" s="41">
        <v>2</v>
      </c>
      <c r="T503" s="37">
        <f t="shared" ref="T503:T511" si="120">M503/(M503+N503)</f>
        <v>0.46666666666666667</v>
      </c>
      <c r="U503" s="37">
        <f t="shared" ref="U503:U511" si="121">((0.5*V503)+M503)/L503</f>
        <v>0.5</v>
      </c>
      <c r="V503" s="41">
        <f>SUM(V504:V506)</f>
        <v>1</v>
      </c>
      <c r="W503" s="41">
        <f>2+SUM(W504:W506)</f>
        <v>4</v>
      </c>
      <c r="X503" s="41">
        <f>1+SUM(X504:X506)</f>
        <v>2</v>
      </c>
      <c r="Y503" s="41">
        <f>SUM(Y504:Y506)</f>
        <v>1</v>
      </c>
      <c r="Z503" s="41">
        <f>H503-'Season Summary_DEF'!H502</f>
        <v>16</v>
      </c>
      <c r="AA503" s="40">
        <f>(H503+W503+Y503+(2*(O503))+(0.5*V503))/((R503-S503)+(2*(N503+X503+J503)))</f>
        <v>1.4791666666666667</v>
      </c>
      <c r="AB503" s="40">
        <f>AA503-$AA$1073</f>
        <v>0.2322598069416415</v>
      </c>
      <c r="AC503" s="40">
        <f>AA503+'Season Summary_DEF'!AB503</f>
        <v>2.7591666666666668</v>
      </c>
      <c r="AD503" s="40">
        <f>AC503-$AC$1073</f>
        <v>0.17898463412589694</v>
      </c>
    </row>
    <row r="504" spans="1:30" outlineLevel="1" x14ac:dyDescent="0.3">
      <c r="A504" s="3" t="s">
        <v>66</v>
      </c>
      <c r="B504" s="3" t="s">
        <v>29</v>
      </c>
      <c r="C504" s="3" t="s">
        <v>32</v>
      </c>
      <c r="D504" s="3" t="s">
        <v>26</v>
      </c>
      <c r="E504" s="3" t="s">
        <v>33</v>
      </c>
      <c r="F504" s="3" t="s">
        <v>28</v>
      </c>
      <c r="G504" s="3">
        <v>1</v>
      </c>
      <c r="H504" s="3">
        <v>2</v>
      </c>
      <c r="I504" s="29">
        <f>H504/((L504-W504)+J504+(0.44*R504))</f>
        <v>0.5</v>
      </c>
      <c r="J504" s="3">
        <v>0</v>
      </c>
      <c r="K504" s="32">
        <f t="shared" si="119"/>
        <v>0</v>
      </c>
      <c r="L504" s="3">
        <f t="shared" ref="L503:L511" si="122">M504+N504</f>
        <v>4</v>
      </c>
      <c r="M504" s="3">
        <v>2</v>
      </c>
      <c r="N504" s="3">
        <v>2</v>
      </c>
      <c r="O504" s="3">
        <v>2</v>
      </c>
      <c r="P504" s="3">
        <v>1</v>
      </c>
      <c r="Q504" s="4">
        <f t="shared" ref="Q504:Q510" si="123">P504/L504*100</f>
        <v>25</v>
      </c>
      <c r="R504" s="3">
        <v>0</v>
      </c>
      <c r="S504" s="3">
        <v>0</v>
      </c>
      <c r="T504" s="32">
        <f t="shared" si="120"/>
        <v>0.5</v>
      </c>
      <c r="U504" s="32">
        <f t="shared" si="121"/>
        <v>0.5</v>
      </c>
      <c r="V504" s="3">
        <v>0</v>
      </c>
      <c r="W504" s="3">
        <v>0</v>
      </c>
      <c r="X504" s="3">
        <v>0</v>
      </c>
      <c r="Y504" s="3">
        <v>1</v>
      </c>
      <c r="Z504"/>
      <c r="AA504" s="29"/>
      <c r="AB504" s="29"/>
      <c r="AC504" s="3"/>
      <c r="AD504" s="3"/>
    </row>
    <row r="505" spans="1:30" outlineLevel="1" x14ac:dyDescent="0.3">
      <c r="A505" s="3" t="s">
        <v>67</v>
      </c>
      <c r="B505" s="3" t="s">
        <v>29</v>
      </c>
      <c r="C505" s="3" t="s">
        <v>32</v>
      </c>
      <c r="D505" s="3" t="s">
        <v>26</v>
      </c>
      <c r="E505" s="3" t="s">
        <v>33</v>
      </c>
      <c r="F505" s="3" t="s">
        <v>28</v>
      </c>
      <c r="G505" s="3">
        <v>4</v>
      </c>
      <c r="H505" s="3">
        <v>2</v>
      </c>
      <c r="I505" s="29">
        <f>H505/((L505-W505)+J505+(0.44*R505))</f>
        <v>1</v>
      </c>
      <c r="J505" s="3">
        <v>0</v>
      </c>
      <c r="K505" s="32">
        <f t="shared" si="119"/>
        <v>0</v>
      </c>
      <c r="L505" s="3">
        <f t="shared" si="122"/>
        <v>4</v>
      </c>
      <c r="M505" s="3">
        <v>1</v>
      </c>
      <c r="N505" s="3">
        <v>3</v>
      </c>
      <c r="O505" s="3">
        <v>1</v>
      </c>
      <c r="P505" s="3">
        <v>3</v>
      </c>
      <c r="Q505" s="4">
        <f t="shared" si="123"/>
        <v>75</v>
      </c>
      <c r="R505" s="3">
        <v>0</v>
      </c>
      <c r="S505" s="3">
        <v>0</v>
      </c>
      <c r="T505" s="32">
        <f t="shared" si="120"/>
        <v>0.25</v>
      </c>
      <c r="U505" s="32">
        <f t="shared" si="121"/>
        <v>0.25</v>
      </c>
      <c r="V505" s="3">
        <v>0</v>
      </c>
      <c r="W505" s="3">
        <v>2</v>
      </c>
      <c r="X505" s="3">
        <v>0</v>
      </c>
      <c r="Y505" s="3">
        <v>0</v>
      </c>
      <c r="AA505" s="29"/>
      <c r="AB505" s="29"/>
      <c r="AC505" s="3"/>
      <c r="AD505" s="3"/>
    </row>
    <row r="506" spans="1:30" outlineLevel="1" x14ac:dyDescent="0.3">
      <c r="A506" s="3" t="s">
        <v>68</v>
      </c>
      <c r="B506" s="3" t="s">
        <v>29</v>
      </c>
      <c r="C506" s="3" t="s">
        <v>32</v>
      </c>
      <c r="D506" s="3" t="s">
        <v>26</v>
      </c>
      <c r="E506" s="3" t="s">
        <v>33</v>
      </c>
      <c r="F506" s="3" t="s">
        <v>28</v>
      </c>
      <c r="G506" s="3">
        <v>4</v>
      </c>
      <c r="H506" s="3">
        <v>7</v>
      </c>
      <c r="I506" s="29">
        <f>H506/((L506-W506)+J506+(0.44*R506))</f>
        <v>1.75</v>
      </c>
      <c r="J506" s="3">
        <v>1</v>
      </c>
      <c r="K506" s="32">
        <f t="shared" si="119"/>
        <v>0.25</v>
      </c>
      <c r="L506" s="3">
        <f t="shared" si="122"/>
        <v>3</v>
      </c>
      <c r="M506" s="3">
        <v>3</v>
      </c>
      <c r="N506" s="3">
        <v>0</v>
      </c>
      <c r="O506" s="3">
        <v>3</v>
      </c>
      <c r="P506" s="3">
        <v>3</v>
      </c>
      <c r="Q506" s="4">
        <f t="shared" si="123"/>
        <v>100</v>
      </c>
      <c r="R506" s="3">
        <v>0</v>
      </c>
      <c r="S506" s="3">
        <v>0</v>
      </c>
      <c r="T506" s="32">
        <f t="shared" si="120"/>
        <v>1</v>
      </c>
      <c r="U506" s="32">
        <f t="shared" si="121"/>
        <v>1.1666666666666667</v>
      </c>
      <c r="V506" s="3">
        <v>1</v>
      </c>
      <c r="W506" s="3">
        <v>0</v>
      </c>
      <c r="X506" s="3">
        <v>1</v>
      </c>
      <c r="Y506" s="3">
        <v>0</v>
      </c>
      <c r="AA506" s="29"/>
      <c r="AB506" s="29"/>
      <c r="AC506" s="3"/>
      <c r="AD506" s="3"/>
    </row>
    <row r="507" spans="1:30" x14ac:dyDescent="0.3">
      <c r="A507" s="35">
        <v>128</v>
      </c>
      <c r="B507" s="35" t="s">
        <v>24</v>
      </c>
      <c r="C507" s="35" t="s">
        <v>25</v>
      </c>
      <c r="D507" s="35" t="s">
        <v>32</v>
      </c>
      <c r="E507" s="35" t="s">
        <v>34</v>
      </c>
      <c r="F507" s="35" t="s">
        <v>31</v>
      </c>
      <c r="G507" s="35">
        <f>G508+G509+G510</f>
        <v>1</v>
      </c>
      <c r="H507" s="35">
        <f>H508+H509+H510</f>
        <v>3</v>
      </c>
      <c r="I507" s="40">
        <f>H507/((L507-W507)+J507+(0.44*R507))</f>
        <v>3</v>
      </c>
      <c r="J507" s="35">
        <f>J508+J509+J510</f>
        <v>0</v>
      </c>
      <c r="K507" s="37">
        <f t="shared" si="119"/>
        <v>0</v>
      </c>
      <c r="L507" s="35">
        <f t="shared" si="122"/>
        <v>1</v>
      </c>
      <c r="M507" s="35">
        <f>M508+M509+M510</f>
        <v>1</v>
      </c>
      <c r="N507" s="35">
        <f>N508+N509+N510</f>
        <v>0</v>
      </c>
      <c r="O507" s="35">
        <f>O508+O509+O510</f>
        <v>1</v>
      </c>
      <c r="P507" s="35">
        <f>P508+P509+P510</f>
        <v>1</v>
      </c>
      <c r="Q507" s="36">
        <f t="shared" si="123"/>
        <v>100</v>
      </c>
      <c r="R507" s="35">
        <f>R508+R509+R510</f>
        <v>0</v>
      </c>
      <c r="S507" s="35">
        <f>S508+S509+S510</f>
        <v>0</v>
      </c>
      <c r="T507" s="37">
        <f t="shared" si="120"/>
        <v>1</v>
      </c>
      <c r="U507" s="37">
        <f t="shared" si="121"/>
        <v>1.5</v>
      </c>
      <c r="V507" s="35">
        <f>V508+V509+V510</f>
        <v>1</v>
      </c>
      <c r="W507" s="35">
        <f>W508+W509+W510</f>
        <v>0</v>
      </c>
      <c r="X507" s="35">
        <f>X508+X509+X510</f>
        <v>0</v>
      </c>
      <c r="Y507" s="35">
        <f>Y508+Y509+Y510</f>
        <v>0</v>
      </c>
      <c r="Z507" s="41">
        <f>H507-'Season Summary_DEF'!H506</f>
        <v>2</v>
      </c>
      <c r="AA507" s="40"/>
      <c r="AB507" s="40"/>
      <c r="AC507" s="40"/>
      <c r="AD507" s="40"/>
    </row>
    <row r="508" spans="1:30" outlineLevel="1" x14ac:dyDescent="0.3">
      <c r="A508" s="3" t="s">
        <v>66</v>
      </c>
      <c r="B508" s="3" t="s">
        <v>24</v>
      </c>
      <c r="C508" s="3" t="s">
        <v>25</v>
      </c>
      <c r="D508" s="3" t="s">
        <v>32</v>
      </c>
      <c r="E508" s="3" t="s">
        <v>34</v>
      </c>
      <c r="F508" s="3" t="s">
        <v>31</v>
      </c>
      <c r="G508" s="3">
        <v>0</v>
      </c>
      <c r="H508" s="3">
        <v>0</v>
      </c>
      <c r="J508" s="3">
        <v>0</v>
      </c>
      <c r="K508" s="32" t="e">
        <f t="shared" si="119"/>
        <v>#DIV/0!</v>
      </c>
      <c r="L508" s="3">
        <f t="shared" si="122"/>
        <v>0</v>
      </c>
      <c r="M508" s="3">
        <v>0</v>
      </c>
      <c r="N508" s="3">
        <v>0</v>
      </c>
      <c r="O508" s="3">
        <v>0</v>
      </c>
      <c r="P508" s="3">
        <v>0</v>
      </c>
      <c r="Q508" s="4" t="e">
        <f t="shared" si="123"/>
        <v>#DIV/0!</v>
      </c>
      <c r="R508" s="3">
        <v>0</v>
      </c>
      <c r="S508" s="3">
        <v>0</v>
      </c>
      <c r="T508" s="32" t="e">
        <f t="shared" si="120"/>
        <v>#DIV/0!</v>
      </c>
      <c r="U508" s="32" t="e">
        <f t="shared" si="121"/>
        <v>#DIV/0!</v>
      </c>
      <c r="V508" s="3">
        <v>0</v>
      </c>
      <c r="W508" s="3">
        <v>0</v>
      </c>
      <c r="X508" s="3">
        <v>0</v>
      </c>
      <c r="Y508" s="3">
        <v>0</v>
      </c>
      <c r="Z508"/>
      <c r="AA508" s="29"/>
      <c r="AB508" s="29"/>
      <c r="AC508" s="3"/>
      <c r="AD508" s="3"/>
    </row>
    <row r="509" spans="1:30" outlineLevel="1" x14ac:dyDescent="0.3">
      <c r="A509" s="3" t="s">
        <v>67</v>
      </c>
      <c r="B509" s="3" t="s">
        <v>24</v>
      </c>
      <c r="C509" s="3" t="s">
        <v>25</v>
      </c>
      <c r="D509" s="3" t="s">
        <v>32</v>
      </c>
      <c r="E509" s="3" t="s">
        <v>34</v>
      </c>
      <c r="F509" s="3" t="s">
        <v>31</v>
      </c>
      <c r="G509" s="3">
        <v>1</v>
      </c>
      <c r="H509" s="3">
        <v>3</v>
      </c>
      <c r="I509" s="29">
        <f>H509/((L509-W509)+J509+(0.44*R509))</f>
        <v>3</v>
      </c>
      <c r="J509" s="3">
        <v>0</v>
      </c>
      <c r="K509" s="32">
        <f t="shared" si="119"/>
        <v>0</v>
      </c>
      <c r="L509" s="3">
        <f t="shared" si="122"/>
        <v>1</v>
      </c>
      <c r="M509" s="3">
        <v>1</v>
      </c>
      <c r="N509" s="3">
        <v>0</v>
      </c>
      <c r="O509" s="3">
        <v>1</v>
      </c>
      <c r="P509" s="3">
        <v>1</v>
      </c>
      <c r="Q509" s="4">
        <f t="shared" si="123"/>
        <v>100</v>
      </c>
      <c r="R509" s="3">
        <v>0</v>
      </c>
      <c r="S509" s="3">
        <v>0</v>
      </c>
      <c r="T509" s="32">
        <f t="shared" si="120"/>
        <v>1</v>
      </c>
      <c r="U509" s="32">
        <f t="shared" si="121"/>
        <v>1.5</v>
      </c>
      <c r="V509" s="3">
        <v>1</v>
      </c>
      <c r="W509" s="3">
        <v>0</v>
      </c>
      <c r="X509" s="3">
        <v>0</v>
      </c>
      <c r="Y509" s="3">
        <v>0</v>
      </c>
      <c r="AA509" s="29"/>
      <c r="AB509" s="29"/>
      <c r="AC509" s="3"/>
      <c r="AD509" s="3"/>
    </row>
    <row r="510" spans="1:30" outlineLevel="1" x14ac:dyDescent="0.3">
      <c r="A510" s="3" t="s">
        <v>68</v>
      </c>
      <c r="B510" s="3" t="s">
        <v>24</v>
      </c>
      <c r="C510" s="3" t="s">
        <v>25</v>
      </c>
      <c r="D510" s="3" t="s">
        <v>32</v>
      </c>
      <c r="E510" s="3" t="s">
        <v>34</v>
      </c>
      <c r="F510" s="3" t="s">
        <v>31</v>
      </c>
      <c r="G510" s="3">
        <v>0</v>
      </c>
      <c r="H510" s="3">
        <v>0</v>
      </c>
      <c r="J510" s="3">
        <v>0</v>
      </c>
      <c r="K510" s="32" t="e">
        <f t="shared" si="119"/>
        <v>#DIV/0!</v>
      </c>
      <c r="L510" s="3">
        <f t="shared" si="122"/>
        <v>0</v>
      </c>
      <c r="M510" s="3">
        <v>0</v>
      </c>
      <c r="N510" s="3">
        <v>0</v>
      </c>
      <c r="O510" s="3">
        <v>0</v>
      </c>
      <c r="P510" s="3">
        <v>0</v>
      </c>
      <c r="Q510" s="4" t="e">
        <f t="shared" si="123"/>
        <v>#DIV/0!</v>
      </c>
      <c r="R510" s="3">
        <v>0</v>
      </c>
      <c r="S510" s="3">
        <v>0</v>
      </c>
      <c r="T510" s="32" t="e">
        <f t="shared" si="120"/>
        <v>#DIV/0!</v>
      </c>
      <c r="U510" s="32" t="e">
        <f t="shared" si="121"/>
        <v>#DIV/0!</v>
      </c>
      <c r="V510" s="3">
        <v>0</v>
      </c>
      <c r="W510" s="3">
        <v>0</v>
      </c>
      <c r="X510" s="3">
        <v>0</v>
      </c>
      <c r="Y510" s="3">
        <v>0</v>
      </c>
      <c r="AA510" s="29"/>
      <c r="AB510" s="29"/>
      <c r="AC510" s="3"/>
      <c r="AD510" s="3"/>
    </row>
    <row r="511" spans="1:30" x14ac:dyDescent="0.3">
      <c r="A511" s="35">
        <v>129</v>
      </c>
      <c r="B511" s="35" t="s">
        <v>24</v>
      </c>
      <c r="C511" s="35" t="s">
        <v>25</v>
      </c>
      <c r="D511" s="35" t="s">
        <v>29</v>
      </c>
      <c r="E511" s="35" t="s">
        <v>27</v>
      </c>
      <c r="F511" s="35" t="s">
        <v>31</v>
      </c>
      <c r="G511" s="41">
        <v>3</v>
      </c>
      <c r="H511" s="41">
        <v>2</v>
      </c>
      <c r="I511" s="40">
        <f>H511/((L511-W511)+J511+(0.44*R511))</f>
        <v>1</v>
      </c>
      <c r="J511" s="41">
        <v>1</v>
      </c>
      <c r="K511" s="37">
        <f t="shared" si="119"/>
        <v>0.33333333333333331</v>
      </c>
      <c r="L511" s="41">
        <f t="shared" si="122"/>
        <v>2</v>
      </c>
      <c r="M511" s="41">
        <v>1</v>
      </c>
      <c r="N511" s="41">
        <v>1</v>
      </c>
      <c r="O511" s="41">
        <v>1</v>
      </c>
      <c r="P511" s="41">
        <f>P512+P513+P514</f>
        <v>0</v>
      </c>
      <c r="Q511" s="36" t="e">
        <f>P511/(L512+L513+L514)*100</f>
        <v>#DIV/0!</v>
      </c>
      <c r="R511" s="41">
        <v>0</v>
      </c>
      <c r="S511" s="41">
        <v>0</v>
      </c>
      <c r="T511" s="37">
        <f t="shared" si="120"/>
        <v>0.5</v>
      </c>
      <c r="U511" s="37">
        <f t="shared" si="121"/>
        <v>0.5</v>
      </c>
      <c r="V511" s="41">
        <v>0</v>
      </c>
      <c r="W511" s="41">
        <v>1</v>
      </c>
      <c r="X511" s="41">
        <v>0</v>
      </c>
      <c r="Y511" s="41">
        <v>1</v>
      </c>
      <c r="Z511" s="41">
        <f>H511-'Season Summary_DEF'!H510</f>
        <v>2</v>
      </c>
      <c r="AA511" s="40">
        <f>(H511+W511+Y511+(2*(O511))+(0.5*V511))/((R511-S511)+(2*(N511+X511+J511)))</f>
        <v>1.5</v>
      </c>
      <c r="AB511" s="40">
        <f>AA511-$AA$1073</f>
        <v>0.25309314027497476</v>
      </c>
      <c r="AC511" s="40">
        <f>AA511+'Season Summary_DEF'!AB511</f>
        <v>1.5</v>
      </c>
      <c r="AD511" s="40">
        <f>AC511-$AC$1073</f>
        <v>-1.0801820325407698</v>
      </c>
    </row>
    <row r="512" spans="1:30" outlineLevel="1" x14ac:dyDescent="0.3">
      <c r="A512" s="3" t="s">
        <v>66</v>
      </c>
      <c r="B512" s="3" t="s">
        <v>24</v>
      </c>
      <c r="C512" s="3" t="s">
        <v>25</v>
      </c>
      <c r="D512" s="3" t="s">
        <v>29</v>
      </c>
      <c r="E512" s="3" t="s">
        <v>27</v>
      </c>
      <c r="F512" s="3" t="s">
        <v>31</v>
      </c>
      <c r="Z512"/>
      <c r="AA512" s="29"/>
      <c r="AB512" s="29"/>
      <c r="AC512" s="3"/>
      <c r="AD512" s="3"/>
    </row>
    <row r="513" spans="1:135" outlineLevel="1" x14ac:dyDescent="0.3">
      <c r="A513" s="3" t="s">
        <v>67</v>
      </c>
      <c r="B513" s="3" t="s">
        <v>24</v>
      </c>
      <c r="C513" s="3" t="s">
        <v>25</v>
      </c>
      <c r="D513" s="3" t="s">
        <v>29</v>
      </c>
      <c r="E513" s="3" t="s">
        <v>27</v>
      </c>
      <c r="F513" s="3" t="s">
        <v>31</v>
      </c>
      <c r="AA513" s="29"/>
      <c r="AB513" s="29"/>
      <c r="AC513" s="3"/>
      <c r="AD513" s="3"/>
    </row>
    <row r="514" spans="1:135" outlineLevel="1" x14ac:dyDescent="0.3">
      <c r="A514" s="3" t="s">
        <v>68</v>
      </c>
      <c r="B514" s="3" t="s">
        <v>24</v>
      </c>
      <c r="C514" s="3" t="s">
        <v>25</v>
      </c>
      <c r="D514" s="3" t="s">
        <v>29</v>
      </c>
      <c r="E514" s="3" t="s">
        <v>27</v>
      </c>
      <c r="F514" s="3" t="s">
        <v>31</v>
      </c>
      <c r="AA514" s="29"/>
      <c r="AB514" s="29"/>
      <c r="AC514" s="3"/>
      <c r="AD514" s="3"/>
    </row>
    <row r="515" spans="1:135" s="38" customFormat="1" x14ac:dyDescent="0.3">
      <c r="A515" s="35">
        <v>130</v>
      </c>
      <c r="B515" s="35" t="s">
        <v>24</v>
      </c>
      <c r="C515" s="35" t="s">
        <v>32</v>
      </c>
      <c r="D515" s="35" t="s">
        <v>30</v>
      </c>
      <c r="E515" s="35" t="s">
        <v>27</v>
      </c>
      <c r="F515" s="35" t="s">
        <v>28</v>
      </c>
      <c r="G515" s="41">
        <v>3</v>
      </c>
      <c r="H515" s="41">
        <v>3</v>
      </c>
      <c r="I515" s="40">
        <f>H515/((L515-W515)+J515+(0.44*R515))</f>
        <v>1.5</v>
      </c>
      <c r="J515" s="41">
        <v>1</v>
      </c>
      <c r="K515" s="37">
        <f>J515/G515</f>
        <v>0.33333333333333331</v>
      </c>
      <c r="L515" s="41">
        <f>M515+N515</f>
        <v>2</v>
      </c>
      <c r="M515" s="41">
        <v>1</v>
      </c>
      <c r="N515" s="41">
        <v>1</v>
      </c>
      <c r="O515" s="41">
        <v>1</v>
      </c>
      <c r="P515" s="41">
        <f>P516+P517+P518</f>
        <v>0</v>
      </c>
      <c r="Q515" s="36" t="e">
        <f>P515/(L516+L517+L518)*100</f>
        <v>#DIV/0!</v>
      </c>
      <c r="R515" s="41">
        <v>0</v>
      </c>
      <c r="S515" s="41">
        <v>0</v>
      </c>
      <c r="T515" s="37">
        <f>M515/(M515+N515)</f>
        <v>0.5</v>
      </c>
      <c r="U515" s="37">
        <f>((0.5*V515)+M515)/L515</f>
        <v>0.75</v>
      </c>
      <c r="V515" s="41">
        <v>1</v>
      </c>
      <c r="W515" s="41">
        <v>1</v>
      </c>
      <c r="X515" s="41">
        <v>0</v>
      </c>
      <c r="Y515" s="41">
        <v>0</v>
      </c>
      <c r="Z515" s="41">
        <f>H515-'Season Summary_DEF'!H514</f>
        <v>3</v>
      </c>
      <c r="AA515" s="40">
        <f>(H515+W515+Y515+(2*(O515))+(0.5*V515))/((R515-S515)+(2*(N515+X515+J515)))</f>
        <v>1.625</v>
      </c>
      <c r="AB515" s="40">
        <f>AA515-$AA$1073</f>
        <v>0.37809314027497476</v>
      </c>
      <c r="AC515" s="40">
        <f>AA515+'Season Summary_DEF'!AB515</f>
        <v>3.625</v>
      </c>
      <c r="AD515" s="40">
        <f>AC515-$AC$1073</f>
        <v>1.0448179674592302</v>
      </c>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row>
    <row r="516" spans="1:135" outlineLevel="1" x14ac:dyDescent="0.3">
      <c r="A516" s="3" t="s">
        <v>66</v>
      </c>
      <c r="B516" s="3" t="s">
        <v>24</v>
      </c>
      <c r="C516" s="3" t="s">
        <v>32</v>
      </c>
      <c r="D516" s="3" t="s">
        <v>30</v>
      </c>
      <c r="E516" s="3" t="s">
        <v>27</v>
      </c>
      <c r="F516" s="3" t="s">
        <v>28</v>
      </c>
      <c r="Z516"/>
      <c r="AA516" s="29"/>
      <c r="AB516" s="29"/>
      <c r="AC516" s="3"/>
      <c r="AD516" s="3"/>
    </row>
    <row r="517" spans="1:135" outlineLevel="1" x14ac:dyDescent="0.3">
      <c r="A517" s="3" t="s">
        <v>67</v>
      </c>
      <c r="B517" s="3" t="s">
        <v>24</v>
      </c>
      <c r="C517" s="3" t="s">
        <v>32</v>
      </c>
      <c r="D517" s="3" t="s">
        <v>30</v>
      </c>
      <c r="E517" s="3" t="s">
        <v>27</v>
      </c>
      <c r="F517" s="3" t="s">
        <v>28</v>
      </c>
      <c r="AA517" s="29"/>
      <c r="AB517" s="29"/>
      <c r="AC517" s="3"/>
      <c r="AD517" s="3"/>
    </row>
    <row r="518" spans="1:135" outlineLevel="1" x14ac:dyDescent="0.3">
      <c r="A518" s="3" t="s">
        <v>68</v>
      </c>
      <c r="B518" s="3" t="s">
        <v>24</v>
      </c>
      <c r="C518" s="3" t="s">
        <v>32</v>
      </c>
      <c r="D518" s="3" t="s">
        <v>30</v>
      </c>
      <c r="E518" s="3" t="s">
        <v>27</v>
      </c>
      <c r="F518" s="3" t="s">
        <v>28</v>
      </c>
      <c r="AA518" s="29"/>
      <c r="AB518" s="29"/>
      <c r="AC518" s="3"/>
      <c r="AD518" s="3"/>
    </row>
    <row r="519" spans="1:135" s="38" customFormat="1" x14ac:dyDescent="0.3">
      <c r="A519" s="35">
        <v>131</v>
      </c>
      <c r="B519" s="35" t="s">
        <v>32</v>
      </c>
      <c r="C519" s="35" t="s">
        <v>34</v>
      </c>
      <c r="D519" s="35" t="s">
        <v>26</v>
      </c>
      <c r="E519" s="35" t="s">
        <v>33</v>
      </c>
      <c r="F519" s="35" t="s">
        <v>28</v>
      </c>
      <c r="G519" s="41">
        <v>6</v>
      </c>
      <c r="H519" s="41">
        <v>2</v>
      </c>
      <c r="I519" s="40">
        <f>H519/((L519-W519)+J519+(0.44*R519))</f>
        <v>0.4</v>
      </c>
      <c r="J519" s="41">
        <v>2</v>
      </c>
      <c r="K519" s="37">
        <f t="shared" ref="K519:K528" si="124">J519/G519</f>
        <v>0.33333333333333331</v>
      </c>
      <c r="L519" s="41">
        <f t="shared" ref="L519:L528" si="125">M519+N519</f>
        <v>4</v>
      </c>
      <c r="M519" s="41">
        <v>1</v>
      </c>
      <c r="N519" s="41">
        <v>3</v>
      </c>
      <c r="O519" s="41">
        <v>1</v>
      </c>
      <c r="P519" s="41">
        <f>P520+P521+P522</f>
        <v>0</v>
      </c>
      <c r="Q519" s="36">
        <f>P519/(L520+L521+L522)*100</f>
        <v>0</v>
      </c>
      <c r="R519" s="41">
        <v>0</v>
      </c>
      <c r="S519" s="41">
        <v>0</v>
      </c>
      <c r="T519" s="37">
        <f t="shared" ref="T519:T528" si="126">M519/(M519+N519)</f>
        <v>0.25</v>
      </c>
      <c r="U519" s="37">
        <f t="shared" ref="U519:U528" si="127">((0.5*V519)+M519)/L519</f>
        <v>0.25</v>
      </c>
      <c r="V519" s="41">
        <v>0</v>
      </c>
      <c r="W519" s="41">
        <v>1</v>
      </c>
      <c r="X519" s="41">
        <v>0</v>
      </c>
      <c r="Y519" s="41">
        <v>0</v>
      </c>
      <c r="Z519" s="41">
        <f>H519-'Season Summary_DEF'!H518</f>
        <v>2</v>
      </c>
      <c r="AA519" s="40">
        <f>(H519+W519+Y519+(2*(O519))+(0.5*V519))/((R519-S519)+(2*(N519+X519+J519)))</f>
        <v>0.5</v>
      </c>
      <c r="AB519" s="40">
        <f>AA519-$AA$1073</f>
        <v>-0.74690685972502524</v>
      </c>
      <c r="AC519" s="40">
        <f>AA519+'Season Summary_DEF'!AB519</f>
        <v>4.5</v>
      </c>
      <c r="AD519" s="40">
        <f>AC519-$AC$1073</f>
        <v>1.9198179674592302</v>
      </c>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row>
    <row r="520" spans="1:135" outlineLevel="1" x14ac:dyDescent="0.3">
      <c r="A520" s="3" t="s">
        <v>66</v>
      </c>
      <c r="B520" s="3" t="s">
        <v>32</v>
      </c>
      <c r="C520" s="3" t="s">
        <v>34</v>
      </c>
      <c r="D520" s="3" t="s">
        <v>26</v>
      </c>
      <c r="E520" s="3" t="s">
        <v>33</v>
      </c>
      <c r="F520" s="3" t="s">
        <v>28</v>
      </c>
      <c r="G520" s="3">
        <v>1</v>
      </c>
      <c r="H520" s="3">
        <v>0</v>
      </c>
      <c r="I520" s="29">
        <f>H520/((L520-W520)+J520+(0.44*R520))</f>
        <v>0</v>
      </c>
      <c r="J520" s="3">
        <v>0</v>
      </c>
      <c r="K520" s="32">
        <f t="shared" si="124"/>
        <v>0</v>
      </c>
      <c r="L520" s="3">
        <f t="shared" si="125"/>
        <v>1</v>
      </c>
      <c r="M520" s="3">
        <v>0</v>
      </c>
      <c r="N520" s="3">
        <v>1</v>
      </c>
      <c r="O520" s="3">
        <v>0</v>
      </c>
      <c r="P520" s="3">
        <v>0</v>
      </c>
      <c r="Q520" s="4">
        <f>P520/L520*100</f>
        <v>0</v>
      </c>
      <c r="R520" s="3">
        <v>0</v>
      </c>
      <c r="S520" s="3">
        <v>0</v>
      </c>
      <c r="T520" s="32">
        <f t="shared" si="126"/>
        <v>0</v>
      </c>
      <c r="U520" s="32">
        <f t="shared" si="127"/>
        <v>0</v>
      </c>
      <c r="V520" s="3">
        <v>0</v>
      </c>
      <c r="W520" s="3">
        <v>0</v>
      </c>
      <c r="X520" s="3">
        <v>0</v>
      </c>
      <c r="Y520" s="3">
        <v>0</v>
      </c>
      <c r="Z520"/>
      <c r="AA520" s="29"/>
      <c r="AB520" s="29"/>
      <c r="AC520" s="3"/>
      <c r="AD520" s="3"/>
    </row>
    <row r="521" spans="1:135" outlineLevel="1" x14ac:dyDescent="0.3">
      <c r="A521" s="3" t="s">
        <v>67</v>
      </c>
      <c r="B521" s="3" t="s">
        <v>32</v>
      </c>
      <c r="C521" s="3" t="s">
        <v>34</v>
      </c>
      <c r="D521" s="3" t="s">
        <v>26</v>
      </c>
      <c r="E521" s="3" t="s">
        <v>33</v>
      </c>
      <c r="F521" s="3" t="s">
        <v>28</v>
      </c>
      <c r="G521" s="3">
        <v>0</v>
      </c>
      <c r="H521" s="3">
        <v>0</v>
      </c>
      <c r="J521" s="3">
        <v>0</v>
      </c>
      <c r="K521" s="32" t="e">
        <f t="shared" si="124"/>
        <v>#DIV/0!</v>
      </c>
      <c r="L521" s="3">
        <f t="shared" si="125"/>
        <v>0</v>
      </c>
      <c r="M521" s="3">
        <v>0</v>
      </c>
      <c r="N521" s="3">
        <v>0</v>
      </c>
      <c r="O521" s="3">
        <v>0</v>
      </c>
      <c r="P521" s="3">
        <v>0</v>
      </c>
      <c r="Q521" s="4" t="e">
        <f>P521/L521*100</f>
        <v>#DIV/0!</v>
      </c>
      <c r="R521" s="3">
        <v>0</v>
      </c>
      <c r="S521" s="3">
        <v>0</v>
      </c>
      <c r="T521" s="32" t="e">
        <f t="shared" si="126"/>
        <v>#DIV/0!</v>
      </c>
      <c r="U521" s="32" t="e">
        <f t="shared" si="127"/>
        <v>#DIV/0!</v>
      </c>
      <c r="V521" s="3">
        <v>0</v>
      </c>
      <c r="W521" s="3">
        <v>0</v>
      </c>
      <c r="X521" s="3">
        <v>0</v>
      </c>
      <c r="Y521" s="3">
        <v>0</v>
      </c>
      <c r="AA521" s="29"/>
      <c r="AB521" s="29"/>
      <c r="AC521" s="3"/>
      <c r="AD521" s="3"/>
    </row>
    <row r="522" spans="1:135" outlineLevel="1" x14ac:dyDescent="0.3">
      <c r="A522" s="3" t="s">
        <v>68</v>
      </c>
      <c r="B522" s="3" t="s">
        <v>32</v>
      </c>
      <c r="C522" s="3" t="s">
        <v>34</v>
      </c>
      <c r="D522" s="3" t="s">
        <v>26</v>
      </c>
      <c r="E522" s="3" t="s">
        <v>33</v>
      </c>
      <c r="F522" s="3" t="s">
        <v>28</v>
      </c>
      <c r="G522" s="3">
        <v>0</v>
      </c>
      <c r="H522" s="3">
        <v>0</v>
      </c>
      <c r="J522" s="3">
        <v>0</v>
      </c>
      <c r="K522" s="32" t="e">
        <f t="shared" si="124"/>
        <v>#DIV/0!</v>
      </c>
      <c r="L522" s="3">
        <f t="shared" si="125"/>
        <v>0</v>
      </c>
      <c r="M522" s="3">
        <v>0</v>
      </c>
      <c r="N522" s="3">
        <v>0</v>
      </c>
      <c r="O522" s="3">
        <v>0</v>
      </c>
      <c r="P522" s="3">
        <v>0</v>
      </c>
      <c r="Q522" s="4" t="e">
        <f>P522/L522*100</f>
        <v>#DIV/0!</v>
      </c>
      <c r="R522" s="3">
        <v>0</v>
      </c>
      <c r="S522" s="3">
        <v>0</v>
      </c>
      <c r="T522" s="32" t="e">
        <f t="shared" si="126"/>
        <v>#DIV/0!</v>
      </c>
      <c r="U522" s="32" t="e">
        <f t="shared" si="127"/>
        <v>#DIV/0!</v>
      </c>
      <c r="V522" s="3">
        <v>0</v>
      </c>
      <c r="W522" s="3">
        <v>0</v>
      </c>
      <c r="X522" s="3">
        <v>0</v>
      </c>
      <c r="Y522" s="3">
        <v>0</v>
      </c>
      <c r="AA522" s="29"/>
      <c r="AB522" s="29"/>
      <c r="AC522" s="3"/>
      <c r="AD522" s="3"/>
    </row>
    <row r="523" spans="1:135" x14ac:dyDescent="0.3">
      <c r="A523" s="35">
        <v>132</v>
      </c>
      <c r="B523" s="35" t="s">
        <v>32</v>
      </c>
      <c r="C523" s="35" t="s">
        <v>25</v>
      </c>
      <c r="D523" s="35" t="s">
        <v>26</v>
      </c>
      <c r="E523" s="35" t="s">
        <v>30</v>
      </c>
      <c r="F523" s="35" t="s">
        <v>33</v>
      </c>
      <c r="G523" s="41">
        <v>7</v>
      </c>
      <c r="H523" s="41">
        <v>3</v>
      </c>
      <c r="I523" s="40">
        <f t="shared" ref="I523:I528" si="128">H523/((L523-W523)+J523+(0.44*R523))</f>
        <v>0.51020408163265307</v>
      </c>
      <c r="J523" s="41">
        <v>2</v>
      </c>
      <c r="K523" s="37">
        <f t="shared" si="124"/>
        <v>0.2857142857142857</v>
      </c>
      <c r="L523" s="41">
        <f t="shared" si="125"/>
        <v>4</v>
      </c>
      <c r="M523" s="41">
        <v>1</v>
      </c>
      <c r="N523" s="41">
        <v>3</v>
      </c>
      <c r="O523" s="41">
        <v>0</v>
      </c>
      <c r="P523" s="41">
        <f>P524+P525+P526</f>
        <v>1</v>
      </c>
      <c r="Q523" s="36">
        <f>P523/(L524+L525+L526)*100</f>
        <v>50</v>
      </c>
      <c r="R523" s="41">
        <v>2</v>
      </c>
      <c r="S523" s="41">
        <v>1</v>
      </c>
      <c r="T523" s="37">
        <f t="shared" si="126"/>
        <v>0.25</v>
      </c>
      <c r="U523" s="37">
        <f t="shared" si="127"/>
        <v>0.25</v>
      </c>
      <c r="V523" s="41">
        <v>0</v>
      </c>
      <c r="W523" s="41">
        <v>1</v>
      </c>
      <c r="X523" s="41">
        <v>0</v>
      </c>
      <c r="Y523" s="41">
        <v>1</v>
      </c>
      <c r="Z523" s="41">
        <f>H523-'Season Summary_DEF'!H522</f>
        <v>3</v>
      </c>
      <c r="AA523" s="40">
        <f>(H523+W523+Y523+(2*(O523))+(0.5*V523))/((R523-S523)+(2*(N523+X523+J523)))</f>
        <v>0.45454545454545453</v>
      </c>
      <c r="AB523" s="40">
        <f>AA523-$AA$1073</f>
        <v>-0.79236140517957065</v>
      </c>
      <c r="AC523" s="40">
        <f>AA523+'Season Summary_DEF'!AB523</f>
        <v>1.4188311688311688</v>
      </c>
      <c r="AD523" s="40">
        <f>AC523-$AC$1073</f>
        <v>-1.1613508637096011</v>
      </c>
    </row>
    <row r="524" spans="1:135" outlineLevel="1" x14ac:dyDescent="0.3">
      <c r="A524" s="3" t="s">
        <v>66</v>
      </c>
      <c r="B524" s="3" t="s">
        <v>32</v>
      </c>
      <c r="C524" s="3" t="s">
        <v>25</v>
      </c>
      <c r="D524" s="3" t="s">
        <v>26</v>
      </c>
      <c r="E524" s="3" t="s">
        <v>30</v>
      </c>
      <c r="F524" s="3" t="s">
        <v>33</v>
      </c>
      <c r="G524" s="3">
        <v>2</v>
      </c>
      <c r="H524" s="3">
        <v>1</v>
      </c>
      <c r="I524" s="29">
        <f t="shared" si="128"/>
        <v>0.53191489361702127</v>
      </c>
      <c r="J524" s="3">
        <v>1</v>
      </c>
      <c r="K524" s="32">
        <f t="shared" si="124"/>
        <v>0.5</v>
      </c>
      <c r="L524" s="3">
        <f t="shared" si="125"/>
        <v>0</v>
      </c>
      <c r="M524" s="3">
        <v>0</v>
      </c>
      <c r="N524" s="3">
        <v>0</v>
      </c>
      <c r="O524" s="3">
        <v>0</v>
      </c>
      <c r="P524" s="3">
        <v>0</v>
      </c>
      <c r="Q524" s="4" t="e">
        <f>P524/L524*100</f>
        <v>#DIV/0!</v>
      </c>
      <c r="R524" s="3">
        <v>2</v>
      </c>
      <c r="S524" s="3">
        <v>1</v>
      </c>
      <c r="T524" s="32" t="e">
        <f t="shared" si="126"/>
        <v>#DIV/0!</v>
      </c>
      <c r="U524" s="32" t="e">
        <f t="shared" si="127"/>
        <v>#DIV/0!</v>
      </c>
      <c r="V524" s="3">
        <v>0</v>
      </c>
      <c r="W524" s="3">
        <v>0</v>
      </c>
      <c r="X524" s="3">
        <v>0</v>
      </c>
      <c r="Y524" s="3">
        <v>1</v>
      </c>
      <c r="Z524"/>
      <c r="AA524" s="29"/>
      <c r="AB524" s="29"/>
      <c r="AC524" s="3"/>
      <c r="AD524" s="3"/>
    </row>
    <row r="525" spans="1:135" outlineLevel="1" x14ac:dyDescent="0.3">
      <c r="A525" s="3" t="s">
        <v>67</v>
      </c>
      <c r="B525" s="3" t="s">
        <v>32</v>
      </c>
      <c r="C525" s="3" t="s">
        <v>25</v>
      </c>
      <c r="D525" s="3" t="s">
        <v>26</v>
      </c>
      <c r="E525" s="3" t="s">
        <v>30</v>
      </c>
      <c r="F525" s="3" t="s">
        <v>33</v>
      </c>
      <c r="G525" s="3">
        <v>2</v>
      </c>
      <c r="H525" s="3">
        <v>0</v>
      </c>
      <c r="I525" s="29">
        <f t="shared" si="128"/>
        <v>0</v>
      </c>
      <c r="J525" s="3">
        <v>1</v>
      </c>
      <c r="K525" s="32">
        <f t="shared" si="124"/>
        <v>0.5</v>
      </c>
      <c r="L525" s="3">
        <f t="shared" si="125"/>
        <v>1</v>
      </c>
      <c r="M525" s="3">
        <v>0</v>
      </c>
      <c r="N525" s="3">
        <v>1</v>
      </c>
      <c r="O525" s="3">
        <v>0</v>
      </c>
      <c r="P525" s="3">
        <v>1</v>
      </c>
      <c r="Q525" s="4">
        <f>P525/L525*100</f>
        <v>100</v>
      </c>
      <c r="R525" s="3">
        <v>0</v>
      </c>
      <c r="S525" s="3">
        <v>0</v>
      </c>
      <c r="T525" s="32">
        <f t="shared" si="126"/>
        <v>0</v>
      </c>
      <c r="U525" s="32">
        <f t="shared" si="127"/>
        <v>0</v>
      </c>
      <c r="V525" s="3">
        <v>0</v>
      </c>
      <c r="W525" s="3">
        <v>1</v>
      </c>
      <c r="X525" s="3">
        <v>0</v>
      </c>
      <c r="Y525" s="3">
        <v>0</v>
      </c>
      <c r="AA525" s="29"/>
      <c r="AB525" s="29"/>
      <c r="AC525" s="3"/>
      <c r="AD525" s="3"/>
    </row>
    <row r="526" spans="1:135" outlineLevel="1" x14ac:dyDescent="0.3">
      <c r="A526" s="3" t="s">
        <v>68</v>
      </c>
      <c r="B526" s="3" t="s">
        <v>32</v>
      </c>
      <c r="C526" s="3" t="s">
        <v>25</v>
      </c>
      <c r="D526" s="3" t="s">
        <v>26</v>
      </c>
      <c r="E526" s="3" t="s">
        <v>30</v>
      </c>
      <c r="F526" s="3" t="s">
        <v>33</v>
      </c>
      <c r="G526" s="3">
        <v>1</v>
      </c>
      <c r="H526" s="3">
        <v>2</v>
      </c>
      <c r="I526" s="29">
        <f t="shared" si="128"/>
        <v>2</v>
      </c>
      <c r="J526" s="3">
        <v>0</v>
      </c>
      <c r="K526" s="32">
        <f t="shared" si="124"/>
        <v>0</v>
      </c>
      <c r="L526" s="3">
        <f t="shared" si="125"/>
        <v>1</v>
      </c>
      <c r="M526" s="3">
        <v>1</v>
      </c>
      <c r="N526" s="3">
        <v>0</v>
      </c>
      <c r="O526" s="3">
        <v>0</v>
      </c>
      <c r="P526" s="3">
        <v>0</v>
      </c>
      <c r="Q526" s="4">
        <f>P526/L526*100</f>
        <v>0</v>
      </c>
      <c r="R526" s="3">
        <v>0</v>
      </c>
      <c r="S526" s="3">
        <v>0</v>
      </c>
      <c r="T526" s="32">
        <f t="shared" si="126"/>
        <v>1</v>
      </c>
      <c r="U526" s="32">
        <f t="shared" si="127"/>
        <v>1</v>
      </c>
      <c r="V526" s="3">
        <v>0</v>
      </c>
      <c r="W526" s="3">
        <v>0</v>
      </c>
      <c r="X526" s="3">
        <v>0</v>
      </c>
      <c r="Y526" s="3">
        <v>0</v>
      </c>
      <c r="AA526" s="29"/>
      <c r="AB526" s="29"/>
      <c r="AC526" s="3"/>
      <c r="AD526" s="3"/>
    </row>
    <row r="527" spans="1:135" x14ac:dyDescent="0.3">
      <c r="A527" s="35">
        <v>133</v>
      </c>
      <c r="B527" s="35" t="s">
        <v>32</v>
      </c>
      <c r="C527" s="35" t="s">
        <v>25</v>
      </c>
      <c r="D527" s="35" t="s">
        <v>26</v>
      </c>
      <c r="E527" s="35" t="s">
        <v>33</v>
      </c>
      <c r="F527" s="35" t="s">
        <v>28</v>
      </c>
      <c r="G527" s="41">
        <v>3</v>
      </c>
      <c r="H527" s="41">
        <v>2</v>
      </c>
      <c r="I527" s="40">
        <f t="shared" si="128"/>
        <v>0.81967213114754101</v>
      </c>
      <c r="J527" s="41">
        <v>0</v>
      </c>
      <c r="K527" s="37">
        <f t="shared" si="124"/>
        <v>0</v>
      </c>
      <c r="L527" s="41">
        <f t="shared" si="125"/>
        <v>3</v>
      </c>
      <c r="M527" s="41">
        <v>1</v>
      </c>
      <c r="N527" s="41">
        <v>2</v>
      </c>
      <c r="O527" s="41">
        <v>0</v>
      </c>
      <c r="P527" s="41">
        <f>P528+P529+P530</f>
        <v>1</v>
      </c>
      <c r="Q527" s="36">
        <f>P527/(L528+L529+L530)*100</f>
        <v>100</v>
      </c>
      <c r="R527" s="41">
        <v>1</v>
      </c>
      <c r="S527" s="41">
        <v>0</v>
      </c>
      <c r="T527" s="37">
        <f t="shared" si="126"/>
        <v>0.33333333333333331</v>
      </c>
      <c r="U527" s="37">
        <f t="shared" si="127"/>
        <v>0.33333333333333331</v>
      </c>
      <c r="V527" s="41">
        <v>0</v>
      </c>
      <c r="W527" s="41">
        <v>1</v>
      </c>
      <c r="X527" s="41">
        <v>0</v>
      </c>
      <c r="Y527" s="41">
        <v>1</v>
      </c>
      <c r="Z527" s="41">
        <f>H527-'Season Summary_DEF'!H526</f>
        <v>2</v>
      </c>
      <c r="AA527" s="40">
        <f>(H527+W527+Y527+(2*(O527))+(0.5*V527))/((R527-S527)+(2*(N527+X527+J527)))</f>
        <v>0.8</v>
      </c>
      <c r="AB527" s="40">
        <f>AA527-$AA$1073</f>
        <v>-0.4469068597250252</v>
      </c>
      <c r="AC527" s="40">
        <f>AA527+'Season Summary_DEF'!AB527</f>
        <v>1.3625</v>
      </c>
      <c r="AD527" s="40">
        <f>AC527-$AC$1073</f>
        <v>-1.2176820325407698</v>
      </c>
    </row>
    <row r="528" spans="1:135" outlineLevel="1" x14ac:dyDescent="0.3">
      <c r="A528" s="3" t="s">
        <v>66</v>
      </c>
      <c r="B528" s="3" t="s">
        <v>32</v>
      </c>
      <c r="C528" s="3" t="s">
        <v>25</v>
      </c>
      <c r="D528" s="3" t="s">
        <v>26</v>
      </c>
      <c r="E528" s="3" t="s">
        <v>33</v>
      </c>
      <c r="F528" s="3" t="s">
        <v>28</v>
      </c>
      <c r="G528" s="3">
        <v>1</v>
      </c>
      <c r="H528" s="3">
        <v>0</v>
      </c>
      <c r="I528" s="29">
        <f t="shared" si="128"/>
        <v>0</v>
      </c>
      <c r="J528" s="3">
        <v>0</v>
      </c>
      <c r="K528" s="32">
        <f t="shared" si="124"/>
        <v>0</v>
      </c>
      <c r="L528" s="3">
        <f t="shared" si="125"/>
        <v>1</v>
      </c>
      <c r="M528" s="3">
        <v>0</v>
      </c>
      <c r="N528" s="3">
        <v>1</v>
      </c>
      <c r="O528" s="3">
        <v>0</v>
      </c>
      <c r="P528" s="3">
        <v>1</v>
      </c>
      <c r="Q528" s="4">
        <f>P528/L528*100</f>
        <v>100</v>
      </c>
      <c r="R528" s="3">
        <v>0</v>
      </c>
      <c r="S528" s="3">
        <v>0</v>
      </c>
      <c r="T528" s="32">
        <f t="shared" si="126"/>
        <v>0</v>
      </c>
      <c r="U528" s="32">
        <f t="shared" si="127"/>
        <v>0</v>
      </c>
      <c r="V528" s="3">
        <v>0</v>
      </c>
      <c r="W528" s="3">
        <v>0</v>
      </c>
      <c r="X528" s="3">
        <v>0</v>
      </c>
      <c r="Y528" s="3">
        <v>0</v>
      </c>
      <c r="Z528"/>
      <c r="AA528" s="29"/>
      <c r="AB528" s="29"/>
      <c r="AC528" s="3"/>
      <c r="AD528" s="3"/>
    </row>
    <row r="529" spans="1:135" outlineLevel="1" x14ac:dyDescent="0.3">
      <c r="A529" s="3" t="s">
        <v>67</v>
      </c>
      <c r="B529" s="3" t="s">
        <v>32</v>
      </c>
      <c r="C529" s="3" t="s">
        <v>25</v>
      </c>
      <c r="D529" s="3" t="s">
        <v>26</v>
      </c>
      <c r="E529" s="3" t="s">
        <v>33</v>
      </c>
      <c r="F529" s="3" t="s">
        <v>28</v>
      </c>
      <c r="AA529" s="29"/>
      <c r="AB529" s="29"/>
      <c r="AC529" s="3"/>
      <c r="AD529" s="3"/>
    </row>
    <row r="530" spans="1:135" outlineLevel="1" x14ac:dyDescent="0.3">
      <c r="A530" s="3" t="s">
        <v>68</v>
      </c>
      <c r="B530" s="3" t="s">
        <v>32</v>
      </c>
      <c r="C530" s="3" t="s">
        <v>25</v>
      </c>
      <c r="D530" s="3" t="s">
        <v>26</v>
      </c>
      <c r="E530" s="3" t="s">
        <v>33</v>
      </c>
      <c r="F530" s="3" t="s">
        <v>28</v>
      </c>
      <c r="AA530" s="29"/>
      <c r="AB530" s="29"/>
      <c r="AC530" s="3"/>
      <c r="AD530" s="3"/>
    </row>
    <row r="531" spans="1:135" x14ac:dyDescent="0.3">
      <c r="A531" s="35">
        <v>134</v>
      </c>
      <c r="B531" s="35" t="s">
        <v>29</v>
      </c>
      <c r="C531" s="35" t="s">
        <v>32</v>
      </c>
      <c r="D531" s="35" t="s">
        <v>26</v>
      </c>
      <c r="E531" s="35" t="s">
        <v>27</v>
      </c>
      <c r="F531" s="35" t="s">
        <v>33</v>
      </c>
      <c r="G531" s="41">
        <v>1</v>
      </c>
      <c r="H531" s="41">
        <v>0</v>
      </c>
      <c r="I531" s="40">
        <f>H531/((L531-W531)+J531+(0.44*R531))</f>
        <v>0</v>
      </c>
      <c r="J531" s="41">
        <v>1</v>
      </c>
      <c r="K531" s="37">
        <f>J531/G531</f>
        <v>1</v>
      </c>
      <c r="L531" s="41">
        <f>M531+N531</f>
        <v>0</v>
      </c>
      <c r="M531" s="41">
        <v>0</v>
      </c>
      <c r="N531" s="41">
        <v>0</v>
      </c>
      <c r="O531" s="41">
        <v>0</v>
      </c>
      <c r="P531" s="41">
        <f>P532+P533+P534</f>
        <v>0</v>
      </c>
      <c r="Q531" s="36" t="e">
        <f>P531/(L532+L533+L534)*100</f>
        <v>#DIV/0!</v>
      </c>
      <c r="R531" s="41">
        <v>0</v>
      </c>
      <c r="S531" s="41">
        <v>0</v>
      </c>
      <c r="T531" s="37" t="e">
        <f>M531/(M531+N531)</f>
        <v>#DIV/0!</v>
      </c>
      <c r="U531" s="37" t="e">
        <f>((0.5*V531)+M531)/L531</f>
        <v>#DIV/0!</v>
      </c>
      <c r="V531" s="41">
        <v>0</v>
      </c>
      <c r="W531" s="41">
        <v>0</v>
      </c>
      <c r="X531" s="41">
        <v>0</v>
      </c>
      <c r="Y531" s="41">
        <v>2</v>
      </c>
      <c r="Z531" s="41">
        <f>H531-'Season Summary_DEF'!H530</f>
        <v>-2</v>
      </c>
      <c r="AA531" s="40">
        <f>(H531+W531+Y531+(2*(O531))+(0.5*V531))/((R531-S531)+(2*(N531+X531+J531)))</f>
        <v>1</v>
      </c>
      <c r="AB531" s="40">
        <f>AA531-$AA$1073</f>
        <v>-0.24690685972502524</v>
      </c>
      <c r="AC531" s="40">
        <f>AA531+'Season Summary_DEF'!AB531</f>
        <v>1.625</v>
      </c>
      <c r="AD531" s="40">
        <f>AC531-$AC$1073</f>
        <v>-0.95518203254076983</v>
      </c>
    </row>
    <row r="532" spans="1:135" outlineLevel="1" x14ac:dyDescent="0.3">
      <c r="A532" s="3" t="s">
        <v>66</v>
      </c>
      <c r="B532" s="3" t="s">
        <v>29</v>
      </c>
      <c r="C532" s="3" t="s">
        <v>32</v>
      </c>
      <c r="D532" s="3" t="s">
        <v>26</v>
      </c>
      <c r="E532" s="3" t="s">
        <v>27</v>
      </c>
      <c r="F532" s="3" t="s">
        <v>33</v>
      </c>
      <c r="Z532"/>
      <c r="AA532" s="29"/>
      <c r="AB532" s="29"/>
      <c r="AC532" s="3"/>
      <c r="AD532" s="3"/>
    </row>
    <row r="533" spans="1:135" outlineLevel="1" x14ac:dyDescent="0.3">
      <c r="A533" s="3" t="s">
        <v>67</v>
      </c>
      <c r="B533" s="3" t="s">
        <v>29</v>
      </c>
      <c r="C533" s="3" t="s">
        <v>32</v>
      </c>
      <c r="D533" s="3" t="s">
        <v>26</v>
      </c>
      <c r="E533" s="3" t="s">
        <v>27</v>
      </c>
      <c r="F533" s="3" t="s">
        <v>33</v>
      </c>
      <c r="AA533" s="29"/>
      <c r="AB533" s="29"/>
      <c r="AC533" s="3"/>
      <c r="AD533" s="3"/>
    </row>
    <row r="534" spans="1:135" outlineLevel="1" x14ac:dyDescent="0.3">
      <c r="A534" s="3" t="s">
        <v>68</v>
      </c>
      <c r="B534" s="3" t="s">
        <v>29</v>
      </c>
      <c r="C534" s="3" t="s">
        <v>32</v>
      </c>
      <c r="D534" s="3" t="s">
        <v>26</v>
      </c>
      <c r="E534" s="3" t="s">
        <v>27</v>
      </c>
      <c r="F534" s="3" t="s">
        <v>33</v>
      </c>
      <c r="AA534" s="29"/>
      <c r="AB534" s="29"/>
      <c r="AC534" s="3"/>
      <c r="AD534" s="3"/>
    </row>
    <row r="535" spans="1:135" x14ac:dyDescent="0.3">
      <c r="A535" s="35">
        <v>135</v>
      </c>
      <c r="B535" s="35" t="s">
        <v>29</v>
      </c>
      <c r="C535" s="35" t="s">
        <v>32</v>
      </c>
      <c r="D535" s="35" t="s">
        <v>26</v>
      </c>
      <c r="E535" s="35" t="s">
        <v>27</v>
      </c>
      <c r="F535" s="35" t="s">
        <v>28</v>
      </c>
      <c r="G535" s="41">
        <v>13</v>
      </c>
      <c r="H535" s="41">
        <v>15</v>
      </c>
      <c r="I535" s="40">
        <f>H535/((L535-W535)+J535+(0.44*R535))</f>
        <v>1.5560165975103732</v>
      </c>
      <c r="J535" s="41">
        <v>0</v>
      </c>
      <c r="K535" s="37">
        <f t="shared" ref="K535:K548" si="129">J535/G535</f>
        <v>0</v>
      </c>
      <c r="L535" s="41">
        <f t="shared" ref="L535:L548" si="130">M535+N535</f>
        <v>10</v>
      </c>
      <c r="M535" s="41">
        <v>4</v>
      </c>
      <c r="N535" s="41">
        <v>6</v>
      </c>
      <c r="O535" s="41">
        <v>2</v>
      </c>
      <c r="P535" s="41">
        <f>P536+P537+P538</f>
        <v>2</v>
      </c>
      <c r="Q535" s="36">
        <f>P535/(L536+L537+L538)*100</f>
        <v>50</v>
      </c>
      <c r="R535" s="41">
        <v>6</v>
      </c>
      <c r="S535" s="41">
        <v>6</v>
      </c>
      <c r="T535" s="37">
        <f t="shared" ref="T535:T548" si="131">M535/(M535+N535)</f>
        <v>0.4</v>
      </c>
      <c r="U535" s="37">
        <f t="shared" ref="U535:U548" si="132">((0.5*V535)+M535)/L535</f>
        <v>0.4</v>
      </c>
      <c r="V535" s="41">
        <v>0</v>
      </c>
      <c r="W535" s="41">
        <v>3</v>
      </c>
      <c r="X535" s="41">
        <v>0</v>
      </c>
      <c r="Y535" s="41">
        <v>4</v>
      </c>
      <c r="Z535" s="41">
        <f>H535-'Season Summary_DEF'!H534</f>
        <v>15</v>
      </c>
      <c r="AA535" s="40">
        <f>(H535+W535+Y535+(2*(O535))+(0.5*V535))/((R535-S535)+(2*(N535+X535+J535)))</f>
        <v>2.1666666666666665</v>
      </c>
      <c r="AB535" s="40">
        <f>AA535-$AA$1073</f>
        <v>0.91975980694164128</v>
      </c>
      <c r="AC535" s="40">
        <f>AA535+'Season Summary_DEF'!AB535</f>
        <v>3.8137254901960782</v>
      </c>
      <c r="AD535" s="40">
        <f>AC535-$AC$1073</f>
        <v>1.2335434576553084</v>
      </c>
    </row>
    <row r="536" spans="1:135" outlineLevel="1" x14ac:dyDescent="0.3">
      <c r="A536" s="3" t="s">
        <v>66</v>
      </c>
      <c r="B536" s="3" t="s">
        <v>29</v>
      </c>
      <c r="C536" s="3" t="s">
        <v>32</v>
      </c>
      <c r="D536" s="3" t="s">
        <v>26</v>
      </c>
      <c r="E536" s="3" t="s">
        <v>27</v>
      </c>
      <c r="F536" s="3" t="s">
        <v>28</v>
      </c>
      <c r="G536" s="3">
        <v>3</v>
      </c>
      <c r="H536" s="3">
        <v>2</v>
      </c>
      <c r="I536" s="29">
        <f>H536/((L536-W536)+J536+(0.44*R536))</f>
        <v>1.0638297872340425</v>
      </c>
      <c r="J536" s="3">
        <v>0</v>
      </c>
      <c r="K536" s="32">
        <f t="shared" si="129"/>
        <v>0</v>
      </c>
      <c r="L536" s="3">
        <f t="shared" si="130"/>
        <v>2</v>
      </c>
      <c r="M536" s="3">
        <v>0</v>
      </c>
      <c r="N536" s="3">
        <v>2</v>
      </c>
      <c r="O536" s="3">
        <v>0</v>
      </c>
      <c r="P536" s="3">
        <v>0</v>
      </c>
      <c r="Q536" s="4">
        <f>P536/L536*100</f>
        <v>0</v>
      </c>
      <c r="R536" s="3">
        <v>2</v>
      </c>
      <c r="S536" s="3">
        <v>2</v>
      </c>
      <c r="T536" s="32">
        <f t="shared" si="131"/>
        <v>0</v>
      </c>
      <c r="U536" s="32">
        <f t="shared" si="132"/>
        <v>0</v>
      </c>
      <c r="V536" s="3">
        <v>0</v>
      </c>
      <c r="W536" s="3">
        <v>1</v>
      </c>
      <c r="X536" s="3">
        <v>0</v>
      </c>
      <c r="Y536" s="3">
        <v>1</v>
      </c>
      <c r="Z536"/>
      <c r="AA536" s="29"/>
      <c r="AB536" s="29"/>
      <c r="AC536" s="3"/>
      <c r="AD536" s="3"/>
    </row>
    <row r="537" spans="1:135" outlineLevel="1" x14ac:dyDescent="0.3">
      <c r="A537" s="3" t="s">
        <v>67</v>
      </c>
      <c r="B537" s="3" t="s">
        <v>29</v>
      </c>
      <c r="C537" s="3" t="s">
        <v>32</v>
      </c>
      <c r="D537" s="3" t="s">
        <v>26</v>
      </c>
      <c r="E537" s="3" t="s">
        <v>27</v>
      </c>
      <c r="F537" s="3" t="s">
        <v>28</v>
      </c>
      <c r="G537" s="3">
        <v>1</v>
      </c>
      <c r="H537" s="3">
        <v>0</v>
      </c>
      <c r="I537" s="29">
        <f>H537/((L537-W537)+J537+(0.44*R537))</f>
        <v>0</v>
      </c>
      <c r="J537" s="3">
        <v>0</v>
      </c>
      <c r="K537" s="32">
        <f t="shared" si="129"/>
        <v>0</v>
      </c>
      <c r="L537" s="3">
        <f t="shared" si="130"/>
        <v>1</v>
      </c>
      <c r="M537" s="3">
        <v>0</v>
      </c>
      <c r="N537" s="3">
        <v>1</v>
      </c>
      <c r="O537" s="3">
        <v>0</v>
      </c>
      <c r="P537" s="3">
        <v>1</v>
      </c>
      <c r="Q537" s="4">
        <f>P537/L537*100</f>
        <v>100</v>
      </c>
      <c r="R537" s="3">
        <v>0</v>
      </c>
      <c r="S537" s="3">
        <v>0</v>
      </c>
      <c r="T537" s="32">
        <f t="shared" si="131"/>
        <v>0</v>
      </c>
      <c r="U537" s="32">
        <f t="shared" si="132"/>
        <v>0</v>
      </c>
      <c r="V537" s="3">
        <v>0</v>
      </c>
      <c r="W537" s="3">
        <v>0</v>
      </c>
      <c r="X537" s="3">
        <v>0</v>
      </c>
      <c r="Y537" s="3">
        <v>0</v>
      </c>
      <c r="AA537" s="29"/>
      <c r="AB537" s="29"/>
      <c r="AC537" s="3"/>
      <c r="AD537" s="3"/>
    </row>
    <row r="538" spans="1:135" outlineLevel="1" x14ac:dyDescent="0.3">
      <c r="A538" s="3" t="s">
        <v>68</v>
      </c>
      <c r="B538" s="3" t="s">
        <v>29</v>
      </c>
      <c r="C538" s="3" t="s">
        <v>32</v>
      </c>
      <c r="D538" s="3" t="s">
        <v>26</v>
      </c>
      <c r="E538" s="3" t="s">
        <v>27</v>
      </c>
      <c r="F538" s="3" t="s">
        <v>28</v>
      </c>
      <c r="G538" s="3">
        <v>1</v>
      </c>
      <c r="H538" s="3">
        <v>0</v>
      </c>
      <c r="J538" s="3">
        <v>0</v>
      </c>
      <c r="K538" s="32">
        <f t="shared" si="129"/>
        <v>0</v>
      </c>
      <c r="L538" s="3">
        <f t="shared" si="130"/>
        <v>1</v>
      </c>
      <c r="M538" s="3">
        <v>0</v>
      </c>
      <c r="N538" s="3">
        <v>1</v>
      </c>
      <c r="O538" s="3">
        <v>0</v>
      </c>
      <c r="P538" s="3">
        <v>1</v>
      </c>
      <c r="Q538" s="4">
        <f>P538/L538*100</f>
        <v>100</v>
      </c>
      <c r="R538" s="3">
        <v>0</v>
      </c>
      <c r="S538" s="3">
        <v>0</v>
      </c>
      <c r="T538" s="32">
        <f t="shared" si="131"/>
        <v>0</v>
      </c>
      <c r="U538" s="32">
        <f t="shared" si="132"/>
        <v>0</v>
      </c>
      <c r="V538" s="3">
        <v>0</v>
      </c>
      <c r="W538" s="3">
        <v>1</v>
      </c>
      <c r="X538" s="3">
        <v>0</v>
      </c>
      <c r="Y538" s="3">
        <v>0</v>
      </c>
      <c r="AA538" s="29"/>
      <c r="AB538" s="29"/>
      <c r="AC538" s="3"/>
      <c r="AD538" s="3"/>
    </row>
    <row r="539" spans="1:135" s="38" customFormat="1" x14ac:dyDescent="0.3">
      <c r="A539" s="35">
        <v>136</v>
      </c>
      <c r="B539" s="35" t="s">
        <v>24</v>
      </c>
      <c r="C539" s="35" t="s">
        <v>25</v>
      </c>
      <c r="D539" s="35" t="s">
        <v>26</v>
      </c>
      <c r="E539" s="35" t="s">
        <v>33</v>
      </c>
      <c r="F539" s="35" t="s">
        <v>32</v>
      </c>
      <c r="G539" s="41">
        <v>2</v>
      </c>
      <c r="H539" s="41">
        <v>0</v>
      </c>
      <c r="I539" s="40">
        <f>H539/((L539-W539)+J539+(0.44*R539))</f>
        <v>0</v>
      </c>
      <c r="J539" s="41">
        <v>1</v>
      </c>
      <c r="K539" s="37">
        <f t="shared" si="129"/>
        <v>0.5</v>
      </c>
      <c r="L539" s="41">
        <f t="shared" si="130"/>
        <v>1</v>
      </c>
      <c r="M539" s="41">
        <v>0</v>
      </c>
      <c r="N539" s="41">
        <v>1</v>
      </c>
      <c r="O539" s="41">
        <v>0</v>
      </c>
      <c r="P539" s="41">
        <f>P540+P541+P542</f>
        <v>0</v>
      </c>
      <c r="Q539" s="36" t="e">
        <f>P539/(L540+L541+L542)*100</f>
        <v>#DIV/0!</v>
      </c>
      <c r="R539" s="41">
        <v>0</v>
      </c>
      <c r="S539" s="41">
        <v>0</v>
      </c>
      <c r="T539" s="37">
        <f t="shared" si="131"/>
        <v>0</v>
      </c>
      <c r="U539" s="37">
        <f t="shared" si="132"/>
        <v>0</v>
      </c>
      <c r="V539" s="41">
        <v>0</v>
      </c>
      <c r="W539" s="41">
        <v>0</v>
      </c>
      <c r="X539" s="41">
        <v>0</v>
      </c>
      <c r="Y539" s="41">
        <v>0</v>
      </c>
      <c r="Z539" s="41">
        <f>H539-'Season Summary_DEF'!H538</f>
        <v>0</v>
      </c>
      <c r="AA539" s="40">
        <f>(H539+W539+Y539+(2*(O539))+(0.5*V539))/((R539-S539)+(2*(N539+X539+J539)))</f>
        <v>0</v>
      </c>
      <c r="AB539" s="40">
        <f>AA539-$AA$1073</f>
        <v>-1.2469068597250252</v>
      </c>
      <c r="AC539" s="40">
        <f>AA539+'Season Summary_DEF'!AB539</f>
        <v>0.75</v>
      </c>
      <c r="AD539" s="40">
        <f>AC539-$AC$1073</f>
        <v>-1.8301820325407698</v>
      </c>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row>
    <row r="540" spans="1:135" outlineLevel="1" x14ac:dyDescent="0.3">
      <c r="A540" s="3" t="s">
        <v>66</v>
      </c>
      <c r="B540" s="3" t="s">
        <v>24</v>
      </c>
      <c r="C540" s="3" t="s">
        <v>25</v>
      </c>
      <c r="D540" s="3" t="s">
        <v>26</v>
      </c>
      <c r="E540" s="3" t="s">
        <v>33</v>
      </c>
      <c r="F540" s="3" t="s">
        <v>32</v>
      </c>
      <c r="G540" s="3">
        <v>1</v>
      </c>
      <c r="H540" s="3">
        <v>0</v>
      </c>
      <c r="I540" s="29">
        <f>H540/((L540-W540)+J540+(0.44*R540))</f>
        <v>0</v>
      </c>
      <c r="J540" s="3">
        <v>1</v>
      </c>
      <c r="K540" s="32">
        <f t="shared" si="129"/>
        <v>1</v>
      </c>
      <c r="L540" s="3">
        <f t="shared" si="130"/>
        <v>0</v>
      </c>
      <c r="M540" s="3">
        <v>0</v>
      </c>
      <c r="N540" s="3">
        <v>0</v>
      </c>
      <c r="O540" s="3">
        <v>0</v>
      </c>
      <c r="P540" s="3">
        <v>0</v>
      </c>
      <c r="Q540" s="4" t="e">
        <f>P540/L540*100</f>
        <v>#DIV/0!</v>
      </c>
      <c r="R540" s="3">
        <v>0</v>
      </c>
      <c r="S540" s="3">
        <v>0</v>
      </c>
      <c r="T540" s="32" t="e">
        <f t="shared" si="131"/>
        <v>#DIV/0!</v>
      </c>
      <c r="U540" s="32" t="e">
        <f t="shared" si="132"/>
        <v>#DIV/0!</v>
      </c>
      <c r="V540" s="3">
        <v>0</v>
      </c>
      <c r="W540" s="3">
        <v>0</v>
      </c>
      <c r="X540" s="3">
        <v>0</v>
      </c>
      <c r="Y540" s="3">
        <v>0</v>
      </c>
      <c r="Z540"/>
      <c r="AA540" s="29"/>
      <c r="AB540" s="29"/>
      <c r="AC540" s="3"/>
      <c r="AD540" s="3"/>
    </row>
    <row r="541" spans="1:135" outlineLevel="1" x14ac:dyDescent="0.3">
      <c r="A541" s="3" t="s">
        <v>67</v>
      </c>
      <c r="B541" s="3" t="s">
        <v>24</v>
      </c>
      <c r="C541" s="3" t="s">
        <v>25</v>
      </c>
      <c r="D541" s="3" t="s">
        <v>26</v>
      </c>
      <c r="E541" s="3" t="s">
        <v>33</v>
      </c>
      <c r="F541" s="3" t="s">
        <v>32</v>
      </c>
      <c r="G541" s="3">
        <v>0</v>
      </c>
      <c r="H541" s="3">
        <v>0</v>
      </c>
      <c r="J541" s="3">
        <v>0</v>
      </c>
      <c r="K541" s="32" t="e">
        <f t="shared" si="129"/>
        <v>#DIV/0!</v>
      </c>
      <c r="L541" s="3">
        <f t="shared" si="130"/>
        <v>0</v>
      </c>
      <c r="M541" s="3">
        <v>0</v>
      </c>
      <c r="N541" s="3">
        <v>0</v>
      </c>
      <c r="O541" s="3">
        <v>0</v>
      </c>
      <c r="P541" s="3">
        <v>0</v>
      </c>
      <c r="Q541" s="4" t="e">
        <f>P541/L541*100</f>
        <v>#DIV/0!</v>
      </c>
      <c r="R541" s="3">
        <v>0</v>
      </c>
      <c r="S541" s="3">
        <v>0</v>
      </c>
      <c r="T541" s="32" t="e">
        <f t="shared" si="131"/>
        <v>#DIV/0!</v>
      </c>
      <c r="U541" s="32" t="e">
        <f t="shared" si="132"/>
        <v>#DIV/0!</v>
      </c>
      <c r="V541" s="3">
        <v>0</v>
      </c>
      <c r="W541" s="3">
        <v>0</v>
      </c>
      <c r="X541" s="3">
        <v>0</v>
      </c>
      <c r="Y541" s="3">
        <v>0</v>
      </c>
      <c r="AA541" s="29"/>
      <c r="AB541" s="29"/>
      <c r="AC541" s="3"/>
      <c r="AD541" s="3"/>
    </row>
    <row r="542" spans="1:135" outlineLevel="1" x14ac:dyDescent="0.3">
      <c r="A542" s="3" t="s">
        <v>68</v>
      </c>
      <c r="B542" s="3" t="s">
        <v>24</v>
      </c>
      <c r="C542" s="3" t="s">
        <v>25</v>
      </c>
      <c r="D542" s="3" t="s">
        <v>26</v>
      </c>
      <c r="E542" s="3" t="s">
        <v>33</v>
      </c>
      <c r="F542" s="3" t="s">
        <v>32</v>
      </c>
      <c r="G542" s="3">
        <v>0</v>
      </c>
      <c r="H542" s="3">
        <v>0</v>
      </c>
      <c r="J542" s="3">
        <v>0</v>
      </c>
      <c r="K542" s="32" t="e">
        <f t="shared" si="129"/>
        <v>#DIV/0!</v>
      </c>
      <c r="L542" s="3">
        <f t="shared" si="130"/>
        <v>0</v>
      </c>
      <c r="M542" s="3">
        <v>0</v>
      </c>
      <c r="N542" s="3">
        <v>0</v>
      </c>
      <c r="O542" s="3">
        <v>0</v>
      </c>
      <c r="P542" s="3">
        <v>0</v>
      </c>
      <c r="Q542" s="4" t="e">
        <f>P542/L542*100</f>
        <v>#DIV/0!</v>
      </c>
      <c r="R542" s="3">
        <v>0</v>
      </c>
      <c r="S542" s="3">
        <v>0</v>
      </c>
      <c r="T542" s="32" t="e">
        <f t="shared" si="131"/>
        <v>#DIV/0!</v>
      </c>
      <c r="U542" s="32" t="e">
        <f t="shared" si="132"/>
        <v>#DIV/0!</v>
      </c>
      <c r="V542" s="3">
        <v>0</v>
      </c>
      <c r="W542" s="3">
        <v>0</v>
      </c>
      <c r="X542" s="3">
        <v>0</v>
      </c>
      <c r="Y542" s="3">
        <v>0</v>
      </c>
      <c r="AA542" s="29"/>
      <c r="AB542" s="29"/>
      <c r="AC542" s="3"/>
      <c r="AD542" s="3"/>
    </row>
    <row r="543" spans="1:135" x14ac:dyDescent="0.3">
      <c r="A543" s="35">
        <v>137</v>
      </c>
      <c r="B543" s="35" t="s">
        <v>24</v>
      </c>
      <c r="C543" s="35" t="s">
        <v>25</v>
      </c>
      <c r="D543" s="35" t="s">
        <v>26</v>
      </c>
      <c r="E543" s="35" t="s">
        <v>27</v>
      </c>
      <c r="F543" s="35" t="s">
        <v>33</v>
      </c>
      <c r="G543" s="41">
        <v>3</v>
      </c>
      <c r="H543" s="41">
        <v>2</v>
      </c>
      <c r="I543" s="40">
        <f>H543/((L543-W543)+J543+(0.44*R543))</f>
        <v>0.66666666666666663</v>
      </c>
      <c r="J543" s="41">
        <v>1</v>
      </c>
      <c r="K543" s="37">
        <f t="shared" si="129"/>
        <v>0.33333333333333331</v>
      </c>
      <c r="L543" s="41">
        <f t="shared" si="130"/>
        <v>2</v>
      </c>
      <c r="M543" s="41">
        <v>1</v>
      </c>
      <c r="N543" s="41">
        <v>1</v>
      </c>
      <c r="O543" s="41">
        <v>1</v>
      </c>
      <c r="P543" s="41">
        <f>P544+P545+P546</f>
        <v>2</v>
      </c>
      <c r="Q543" s="36">
        <f>P543/(L544+L545+L546)*100</f>
        <v>100</v>
      </c>
      <c r="R543" s="41">
        <v>0</v>
      </c>
      <c r="S543" s="41">
        <v>0</v>
      </c>
      <c r="T543" s="37">
        <f t="shared" si="131"/>
        <v>0.5</v>
      </c>
      <c r="U543" s="37">
        <f t="shared" si="132"/>
        <v>0.5</v>
      </c>
      <c r="V543" s="41">
        <v>0</v>
      </c>
      <c r="W543" s="41">
        <v>0</v>
      </c>
      <c r="X543" s="41">
        <v>0</v>
      </c>
      <c r="Y543" s="41">
        <v>0</v>
      </c>
      <c r="Z543" s="41">
        <f>H543-'Season Summary_DEF'!H542</f>
        <v>0</v>
      </c>
      <c r="AA543" s="40">
        <f>(H543+W543+Y543+(2*(O543))+(0.5*V543))/((R543-S543)+(2*(N543+X543+J543)))</f>
        <v>1</v>
      </c>
      <c r="AB543" s="40">
        <f>AA543-$AA$1073</f>
        <v>-0.24690685972502524</v>
      </c>
      <c r="AC543" s="40">
        <f>AA543+'Season Summary_DEF'!AB543</f>
        <v>1</v>
      </c>
      <c r="AD543" s="40">
        <f>AC543-$AC$1073</f>
        <v>-1.5801820325407698</v>
      </c>
    </row>
    <row r="544" spans="1:135" outlineLevel="1" x14ac:dyDescent="0.3">
      <c r="A544" s="3" t="s">
        <v>66</v>
      </c>
      <c r="B544" s="3" t="s">
        <v>24</v>
      </c>
      <c r="C544" s="3" t="s">
        <v>25</v>
      </c>
      <c r="D544" s="3" t="s">
        <v>26</v>
      </c>
      <c r="E544" s="3" t="s">
        <v>27</v>
      </c>
      <c r="F544" s="3" t="s">
        <v>33</v>
      </c>
      <c r="G544" s="3">
        <v>1</v>
      </c>
      <c r="H544" s="3">
        <v>2</v>
      </c>
      <c r="I544" s="29">
        <f>H544/((L544-W544)+J544+(0.44*R544))</f>
        <v>2</v>
      </c>
      <c r="J544" s="3">
        <v>0</v>
      </c>
      <c r="K544" s="32">
        <f t="shared" si="129"/>
        <v>0</v>
      </c>
      <c r="L544" s="3">
        <f t="shared" si="130"/>
        <v>1</v>
      </c>
      <c r="M544" s="3">
        <v>1</v>
      </c>
      <c r="N544" s="3">
        <v>0</v>
      </c>
      <c r="O544" s="3">
        <v>1</v>
      </c>
      <c r="P544" s="3">
        <v>1</v>
      </c>
      <c r="Q544" s="4">
        <f>P544/L544*100</f>
        <v>100</v>
      </c>
      <c r="R544" s="3">
        <v>0</v>
      </c>
      <c r="S544" s="3">
        <v>0</v>
      </c>
      <c r="T544" s="32">
        <f t="shared" si="131"/>
        <v>1</v>
      </c>
      <c r="U544" s="32">
        <f t="shared" si="132"/>
        <v>1</v>
      </c>
      <c r="V544" s="3">
        <v>0</v>
      </c>
      <c r="W544" s="3">
        <v>0</v>
      </c>
      <c r="X544" s="3">
        <v>0</v>
      </c>
      <c r="Y544" s="3">
        <v>0</v>
      </c>
      <c r="Z544"/>
      <c r="AA544" s="29"/>
      <c r="AB544" s="29"/>
      <c r="AC544" s="3"/>
      <c r="AD544" s="3"/>
    </row>
    <row r="545" spans="1:30" outlineLevel="1" x14ac:dyDescent="0.3">
      <c r="A545" s="3" t="s">
        <v>67</v>
      </c>
      <c r="B545" s="3" t="s">
        <v>24</v>
      </c>
      <c r="C545" s="3" t="s">
        <v>25</v>
      </c>
      <c r="D545" s="3" t="s">
        <v>26</v>
      </c>
      <c r="E545" s="3" t="s">
        <v>27</v>
      </c>
      <c r="F545" s="3" t="s">
        <v>33</v>
      </c>
      <c r="G545" s="3">
        <v>0</v>
      </c>
      <c r="H545" s="3">
        <v>0</v>
      </c>
      <c r="J545" s="3">
        <v>0</v>
      </c>
      <c r="K545" s="32" t="e">
        <f t="shared" si="129"/>
        <v>#DIV/0!</v>
      </c>
      <c r="L545" s="3">
        <f t="shared" si="130"/>
        <v>0</v>
      </c>
      <c r="M545" s="3">
        <v>0</v>
      </c>
      <c r="N545" s="3">
        <v>0</v>
      </c>
      <c r="O545" s="3">
        <v>0</v>
      </c>
      <c r="P545" s="3">
        <v>0</v>
      </c>
      <c r="Q545" s="4" t="e">
        <f>P545/L545*100</f>
        <v>#DIV/0!</v>
      </c>
      <c r="R545" s="3">
        <v>0</v>
      </c>
      <c r="S545" s="3">
        <v>0</v>
      </c>
      <c r="T545" s="32" t="e">
        <f t="shared" si="131"/>
        <v>#DIV/0!</v>
      </c>
      <c r="U545" s="32" t="e">
        <f t="shared" si="132"/>
        <v>#DIV/0!</v>
      </c>
      <c r="V545" s="3">
        <v>0</v>
      </c>
      <c r="W545" s="3">
        <v>0</v>
      </c>
      <c r="X545" s="3">
        <v>0</v>
      </c>
      <c r="Y545" s="3">
        <v>0</v>
      </c>
      <c r="AA545" s="29"/>
      <c r="AB545" s="29"/>
      <c r="AC545" s="3"/>
      <c r="AD545" s="3"/>
    </row>
    <row r="546" spans="1:30" outlineLevel="1" x14ac:dyDescent="0.3">
      <c r="A546" s="3" t="s">
        <v>68</v>
      </c>
      <c r="B546" s="3" t="s">
        <v>24</v>
      </c>
      <c r="C546" s="3" t="s">
        <v>25</v>
      </c>
      <c r="D546" s="3" t="s">
        <v>26</v>
      </c>
      <c r="E546" s="3" t="s">
        <v>27</v>
      </c>
      <c r="F546" s="3" t="s">
        <v>33</v>
      </c>
      <c r="G546" s="3">
        <v>1</v>
      </c>
      <c r="H546" s="3">
        <v>0</v>
      </c>
      <c r="I546" s="29">
        <f>H546/((L546-W546)+J546+(0.44*R546))</f>
        <v>0</v>
      </c>
      <c r="J546" s="3">
        <v>0</v>
      </c>
      <c r="K546" s="32">
        <f t="shared" si="129"/>
        <v>0</v>
      </c>
      <c r="L546" s="3">
        <f t="shared" si="130"/>
        <v>1</v>
      </c>
      <c r="M546" s="3">
        <v>0</v>
      </c>
      <c r="N546" s="3">
        <v>1</v>
      </c>
      <c r="O546" s="3">
        <v>0</v>
      </c>
      <c r="P546" s="3">
        <v>1</v>
      </c>
      <c r="Q546" s="4">
        <f>P546/L546*100</f>
        <v>100</v>
      </c>
      <c r="R546" s="3">
        <v>0</v>
      </c>
      <c r="S546" s="3">
        <v>0</v>
      </c>
      <c r="T546" s="32">
        <f t="shared" si="131"/>
        <v>0</v>
      </c>
      <c r="U546" s="32">
        <f t="shared" si="132"/>
        <v>0</v>
      </c>
      <c r="V546" s="3">
        <v>0</v>
      </c>
      <c r="W546" s="3">
        <v>0</v>
      </c>
      <c r="X546" s="3">
        <v>0</v>
      </c>
      <c r="Y546" s="3">
        <v>0</v>
      </c>
      <c r="AA546" s="29"/>
      <c r="AB546" s="29"/>
      <c r="AC546" s="3"/>
      <c r="AD546" s="3"/>
    </row>
    <row r="547" spans="1:30" x14ac:dyDescent="0.3">
      <c r="A547" s="35">
        <v>138</v>
      </c>
      <c r="B547" s="35" t="s">
        <v>29</v>
      </c>
      <c r="C547" s="35" t="s">
        <v>32</v>
      </c>
      <c r="D547" s="35" t="s">
        <v>34</v>
      </c>
      <c r="E547" s="35" t="s">
        <v>30</v>
      </c>
      <c r="F547" s="35" t="s">
        <v>28</v>
      </c>
      <c r="G547" s="41">
        <v>5</v>
      </c>
      <c r="H547" s="41">
        <v>9</v>
      </c>
      <c r="I547" s="40">
        <f>H547/((L547-W547)+J547+(0.44*R547))</f>
        <v>1.8442622950819672</v>
      </c>
      <c r="J547" s="41">
        <v>0</v>
      </c>
      <c r="K547" s="37">
        <f t="shared" si="129"/>
        <v>0</v>
      </c>
      <c r="L547" s="41">
        <f t="shared" si="130"/>
        <v>4</v>
      </c>
      <c r="M547" s="41">
        <v>3</v>
      </c>
      <c r="N547" s="41">
        <v>1</v>
      </c>
      <c r="O547" s="41">
        <v>2</v>
      </c>
      <c r="P547" s="41">
        <f>P548+P549+P550</f>
        <v>2</v>
      </c>
      <c r="Q547" s="36">
        <f>P547/(L548+L549+L550)*100</f>
        <v>100</v>
      </c>
      <c r="R547" s="41">
        <v>2</v>
      </c>
      <c r="S547" s="41">
        <v>1</v>
      </c>
      <c r="T547" s="37">
        <f t="shared" si="131"/>
        <v>0.75</v>
      </c>
      <c r="U547" s="37">
        <f t="shared" si="132"/>
        <v>1</v>
      </c>
      <c r="V547" s="41">
        <v>2</v>
      </c>
      <c r="W547" s="41">
        <v>0</v>
      </c>
      <c r="X547" s="41">
        <v>0</v>
      </c>
      <c r="Y547" s="41">
        <v>1</v>
      </c>
      <c r="Z547" s="41">
        <f>H547-'Season Summary_DEF'!H546</f>
        <v>9</v>
      </c>
      <c r="AA547" s="40">
        <f>(H547+W547+Y547+(2*(O547))+(0.5*V547))/((R547-S547)+(2*(N547+X547+J547)))</f>
        <v>5</v>
      </c>
      <c r="AB547" s="40">
        <f>AA547-$AA$1073</f>
        <v>3.7530931402749745</v>
      </c>
      <c r="AC547" s="40">
        <f>AA547+'Season Summary_DEF'!AB547</f>
        <v>5.6470588235294121</v>
      </c>
      <c r="AD547" s="40">
        <f>AC547-$AC$1073</f>
        <v>3.0668767909886423</v>
      </c>
    </row>
    <row r="548" spans="1:30" outlineLevel="1" x14ac:dyDescent="0.3">
      <c r="A548" s="3" t="s">
        <v>66</v>
      </c>
      <c r="B548" s="3" t="s">
        <v>29</v>
      </c>
      <c r="C548" s="3" t="s">
        <v>32</v>
      </c>
      <c r="D548" s="3" t="s">
        <v>34</v>
      </c>
      <c r="E548" s="3" t="s">
        <v>30</v>
      </c>
      <c r="F548" s="3" t="s">
        <v>28</v>
      </c>
      <c r="G548" s="3">
        <v>2</v>
      </c>
      <c r="H548" s="3">
        <v>3</v>
      </c>
      <c r="I548" s="29">
        <f>H548/((L548-W548)+J548+(0.44*R548))</f>
        <v>1.595744680851064</v>
      </c>
      <c r="J548" s="3">
        <v>0</v>
      </c>
      <c r="K548" s="32">
        <f t="shared" si="129"/>
        <v>0</v>
      </c>
      <c r="L548" s="3">
        <f t="shared" si="130"/>
        <v>1</v>
      </c>
      <c r="M548" s="3">
        <v>1</v>
      </c>
      <c r="N548" s="3">
        <v>0</v>
      </c>
      <c r="O548" s="3">
        <v>1</v>
      </c>
      <c r="P548" s="3">
        <v>1</v>
      </c>
      <c r="Q548" s="4">
        <f>P548/L548*100</f>
        <v>100</v>
      </c>
      <c r="R548" s="3">
        <v>2</v>
      </c>
      <c r="S548" s="3">
        <v>1</v>
      </c>
      <c r="T548" s="32">
        <f t="shared" si="131"/>
        <v>1</v>
      </c>
      <c r="U548" s="32">
        <f t="shared" si="132"/>
        <v>1</v>
      </c>
      <c r="V548" s="3">
        <v>0</v>
      </c>
      <c r="W548" s="3">
        <v>0</v>
      </c>
      <c r="X548" s="3">
        <v>0</v>
      </c>
      <c r="Y548" s="3">
        <v>1</v>
      </c>
      <c r="Z548"/>
      <c r="AA548" s="29"/>
      <c r="AB548" s="29"/>
      <c r="AC548" s="3"/>
      <c r="AD548" s="3"/>
    </row>
    <row r="549" spans="1:30" outlineLevel="1" x14ac:dyDescent="0.3">
      <c r="A549" s="3" t="s">
        <v>67</v>
      </c>
      <c r="B549" s="3" t="s">
        <v>29</v>
      </c>
      <c r="C549" s="3" t="s">
        <v>32</v>
      </c>
      <c r="D549" s="3" t="s">
        <v>34</v>
      </c>
      <c r="E549" s="3" t="s">
        <v>30</v>
      </c>
      <c r="F549" s="3" t="s">
        <v>28</v>
      </c>
      <c r="AA549" s="29"/>
      <c r="AB549" s="29"/>
      <c r="AC549" s="3"/>
      <c r="AD549" s="3"/>
    </row>
    <row r="550" spans="1:30" outlineLevel="1" x14ac:dyDescent="0.3">
      <c r="A550" s="3" t="s">
        <v>68</v>
      </c>
      <c r="B550" s="3" t="s">
        <v>29</v>
      </c>
      <c r="C550" s="3" t="s">
        <v>32</v>
      </c>
      <c r="D550" s="3" t="s">
        <v>34</v>
      </c>
      <c r="E550" s="3" t="s">
        <v>30</v>
      </c>
      <c r="F550" s="3" t="s">
        <v>28</v>
      </c>
      <c r="G550" s="3">
        <v>1</v>
      </c>
      <c r="H550" s="3">
        <v>3</v>
      </c>
      <c r="I550" s="29">
        <f>H550/((L550-W550)+J550+(0.44*R550))</f>
        <v>3</v>
      </c>
      <c r="J550" s="3">
        <v>0</v>
      </c>
      <c r="K550" s="32">
        <f t="shared" ref="K550:K555" si="133">J550/G550</f>
        <v>0</v>
      </c>
      <c r="L550" s="3">
        <f t="shared" ref="L550:L555" si="134">M550+N550</f>
        <v>1</v>
      </c>
      <c r="M550" s="3">
        <v>1</v>
      </c>
      <c r="N550" s="3">
        <v>0</v>
      </c>
      <c r="O550" s="3">
        <v>1</v>
      </c>
      <c r="P550" s="3">
        <v>1</v>
      </c>
      <c r="Q550" s="4">
        <f>P550/L550*100</f>
        <v>100</v>
      </c>
      <c r="R550" s="3">
        <v>0</v>
      </c>
      <c r="S550" s="3">
        <v>0</v>
      </c>
      <c r="T550" s="32">
        <f t="shared" ref="T550:T555" si="135">M550/(M550+N550)</f>
        <v>1</v>
      </c>
      <c r="U550" s="32">
        <f t="shared" ref="U550:U555" si="136">((0.5*V550)+M550)/L550</f>
        <v>1.5</v>
      </c>
      <c r="V550" s="3">
        <v>1</v>
      </c>
      <c r="W550" s="3">
        <v>0</v>
      </c>
      <c r="X550" s="3">
        <v>0</v>
      </c>
      <c r="Y550" s="3">
        <v>0</v>
      </c>
      <c r="AA550" s="29"/>
      <c r="AB550" s="29"/>
      <c r="AC550" s="3"/>
      <c r="AD550" s="3"/>
    </row>
    <row r="551" spans="1:30" x14ac:dyDescent="0.3">
      <c r="A551" s="35">
        <v>139</v>
      </c>
      <c r="B551" s="35" t="s">
        <v>24</v>
      </c>
      <c r="C551" s="35" t="s">
        <v>31</v>
      </c>
      <c r="D551" s="35" t="s">
        <v>26</v>
      </c>
      <c r="E551" s="35" t="s">
        <v>27</v>
      </c>
      <c r="F551" s="35" t="s">
        <v>28</v>
      </c>
      <c r="G551" s="41">
        <v>8</v>
      </c>
      <c r="H551" s="41">
        <v>6</v>
      </c>
      <c r="I551" s="40">
        <f>H551/((L551-W551)+J551+(0.44*R551))</f>
        <v>0.93167701863354035</v>
      </c>
      <c r="J551" s="41">
        <v>0</v>
      </c>
      <c r="K551" s="37">
        <f t="shared" si="133"/>
        <v>0</v>
      </c>
      <c r="L551" s="41">
        <f t="shared" si="134"/>
        <v>8</v>
      </c>
      <c r="M551" s="41">
        <v>3</v>
      </c>
      <c r="N551" s="41">
        <v>5</v>
      </c>
      <c r="O551" s="41">
        <v>1</v>
      </c>
      <c r="P551" s="41">
        <f>P552+P553+P554</f>
        <v>3</v>
      </c>
      <c r="Q551" s="36">
        <f>P551/(L552+L553+L554)*100</f>
        <v>42.857142857142854</v>
      </c>
      <c r="R551" s="41">
        <v>1</v>
      </c>
      <c r="S551" s="41">
        <v>0</v>
      </c>
      <c r="T551" s="37">
        <f t="shared" si="135"/>
        <v>0.375</v>
      </c>
      <c r="U551" s="37">
        <f t="shared" si="136"/>
        <v>0.375</v>
      </c>
      <c r="V551" s="41">
        <v>0</v>
      </c>
      <c r="W551" s="41">
        <v>2</v>
      </c>
      <c r="X551" s="41">
        <v>0</v>
      </c>
      <c r="Y551" s="41">
        <v>2</v>
      </c>
      <c r="Z551" s="41">
        <f>H551-'Season Summary_DEF'!H550</f>
        <v>6</v>
      </c>
      <c r="AA551" s="40">
        <f>(H551+W551+Y551+(2*(O551))+(0.5*V551))/((R551-S551)+(2*(N551+X551+J551)))</f>
        <v>1.0909090909090908</v>
      </c>
      <c r="AB551" s="40">
        <f>AA551-$AA$1073</f>
        <v>-0.15599776881593441</v>
      </c>
      <c r="AC551" s="40">
        <f>AA551+'Season Summary_DEF'!AB551</f>
        <v>1.0909090909090908</v>
      </c>
      <c r="AD551" s="40">
        <f>AC551-$AC$1073</f>
        <v>-1.489272941631679</v>
      </c>
    </row>
    <row r="552" spans="1:30" outlineLevel="1" x14ac:dyDescent="0.3">
      <c r="A552" s="3" t="s">
        <v>66</v>
      </c>
      <c r="B552" s="3" t="s">
        <v>24</v>
      </c>
      <c r="C552" s="3" t="s">
        <v>31</v>
      </c>
      <c r="D552" s="3" t="s">
        <v>26</v>
      </c>
      <c r="E552" s="3" t="s">
        <v>27</v>
      </c>
      <c r="F552" s="3" t="s">
        <v>28</v>
      </c>
      <c r="G552" s="3">
        <v>1</v>
      </c>
      <c r="H552" s="3">
        <v>0</v>
      </c>
      <c r="I552" s="29">
        <f>H552/((L552-W552)+J552+(0.44*R552))</f>
        <v>0</v>
      </c>
      <c r="J552" s="3">
        <v>0</v>
      </c>
      <c r="K552" s="32">
        <f t="shared" si="133"/>
        <v>0</v>
      </c>
      <c r="L552" s="3">
        <f t="shared" si="134"/>
        <v>1</v>
      </c>
      <c r="M552" s="3">
        <v>0</v>
      </c>
      <c r="N552" s="3">
        <v>1</v>
      </c>
      <c r="O552" s="3">
        <v>0</v>
      </c>
      <c r="P552" s="3">
        <v>0</v>
      </c>
      <c r="Q552" s="4">
        <f>P552/L552*100</f>
        <v>0</v>
      </c>
      <c r="R552" s="3">
        <v>0</v>
      </c>
      <c r="S552" s="3">
        <v>0</v>
      </c>
      <c r="T552" s="32">
        <f t="shared" si="135"/>
        <v>0</v>
      </c>
      <c r="U552" s="32">
        <f t="shared" si="136"/>
        <v>0</v>
      </c>
      <c r="V552" s="3">
        <v>0</v>
      </c>
      <c r="W552" s="3">
        <v>0</v>
      </c>
      <c r="X552" s="3">
        <v>0</v>
      </c>
      <c r="Y552" s="3">
        <v>0</v>
      </c>
      <c r="Z552"/>
      <c r="AA552" s="29"/>
      <c r="AB552" s="29"/>
      <c r="AC552" s="3"/>
      <c r="AD552" s="3"/>
    </row>
    <row r="553" spans="1:30" outlineLevel="1" x14ac:dyDescent="0.3">
      <c r="A553" s="3" t="s">
        <v>67</v>
      </c>
      <c r="B553" s="3" t="s">
        <v>24</v>
      </c>
      <c r="C553" s="3" t="s">
        <v>31</v>
      </c>
      <c r="D553" s="3" t="s">
        <v>26</v>
      </c>
      <c r="E553" s="3" t="s">
        <v>27</v>
      </c>
      <c r="F553" s="3" t="s">
        <v>28</v>
      </c>
      <c r="G553" s="3">
        <v>5</v>
      </c>
      <c r="H553" s="3">
        <v>4</v>
      </c>
      <c r="I553" s="29">
        <f>H553/((L553-W553)+J553+(0.44*R553))</f>
        <v>0.9009009009009008</v>
      </c>
      <c r="J553" s="3">
        <v>0</v>
      </c>
      <c r="K553" s="32">
        <f t="shared" si="133"/>
        <v>0</v>
      </c>
      <c r="L553" s="3">
        <f t="shared" si="134"/>
        <v>5</v>
      </c>
      <c r="M553" s="3">
        <v>2</v>
      </c>
      <c r="N553" s="3">
        <v>3</v>
      </c>
      <c r="O553" s="3">
        <v>0</v>
      </c>
      <c r="P553" s="3">
        <v>3</v>
      </c>
      <c r="Q553" s="4">
        <f>P553/L553*100</f>
        <v>60</v>
      </c>
      <c r="R553" s="3">
        <v>1</v>
      </c>
      <c r="S553" s="3">
        <v>0</v>
      </c>
      <c r="T553" s="32">
        <f t="shared" si="135"/>
        <v>0.4</v>
      </c>
      <c r="U553" s="32">
        <f t="shared" si="136"/>
        <v>0.4</v>
      </c>
      <c r="V553" s="3">
        <v>0</v>
      </c>
      <c r="W553" s="3">
        <v>1</v>
      </c>
      <c r="X553" s="3">
        <v>0</v>
      </c>
      <c r="Y553" s="3">
        <v>1</v>
      </c>
      <c r="AA553" s="29"/>
      <c r="AB553" s="29"/>
      <c r="AC553" s="3"/>
      <c r="AD553" s="3"/>
    </row>
    <row r="554" spans="1:30" outlineLevel="1" x14ac:dyDescent="0.3">
      <c r="A554" s="3" t="s">
        <v>68</v>
      </c>
      <c r="B554" s="3" t="s">
        <v>24</v>
      </c>
      <c r="C554" s="3" t="s">
        <v>31</v>
      </c>
      <c r="D554" s="3" t="s">
        <v>26</v>
      </c>
      <c r="E554" s="3" t="s">
        <v>27</v>
      </c>
      <c r="F554" s="3" t="s">
        <v>28</v>
      </c>
      <c r="G554" s="3">
        <v>1</v>
      </c>
      <c r="H554" s="3">
        <v>0</v>
      </c>
      <c r="J554" s="3">
        <v>0</v>
      </c>
      <c r="K554" s="32">
        <f t="shared" si="133"/>
        <v>0</v>
      </c>
      <c r="L554" s="3">
        <f t="shared" si="134"/>
        <v>1</v>
      </c>
      <c r="M554" s="3">
        <v>0</v>
      </c>
      <c r="N554" s="3">
        <v>1</v>
      </c>
      <c r="O554" s="3">
        <v>0</v>
      </c>
      <c r="P554" s="3">
        <v>0</v>
      </c>
      <c r="Q554" s="4">
        <f>P554/L554*100</f>
        <v>0</v>
      </c>
      <c r="R554" s="3">
        <v>0</v>
      </c>
      <c r="S554" s="3">
        <v>0</v>
      </c>
      <c r="T554" s="32">
        <f t="shared" si="135"/>
        <v>0</v>
      </c>
      <c r="U554" s="32">
        <f t="shared" si="136"/>
        <v>0</v>
      </c>
      <c r="V554" s="3">
        <v>0</v>
      </c>
      <c r="W554" s="3">
        <v>1</v>
      </c>
      <c r="X554" s="3">
        <v>0</v>
      </c>
      <c r="Y554" s="3">
        <v>0</v>
      </c>
      <c r="AA554" s="29"/>
      <c r="AB554" s="29"/>
      <c r="AC554" s="3"/>
      <c r="AD554" s="3"/>
    </row>
    <row r="555" spans="1:30" x14ac:dyDescent="0.3">
      <c r="A555" s="35">
        <v>140</v>
      </c>
      <c r="B555" s="35" t="s">
        <v>32</v>
      </c>
      <c r="C555" s="35" t="s">
        <v>34</v>
      </c>
      <c r="D555" s="35" t="s">
        <v>26</v>
      </c>
      <c r="E555" s="35" t="s">
        <v>27</v>
      </c>
      <c r="F555" s="35" t="s">
        <v>28</v>
      </c>
      <c r="G555" s="41">
        <v>1</v>
      </c>
      <c r="H555" s="41">
        <v>0</v>
      </c>
      <c r="I555" s="40">
        <f>H555/((L555-W555)+J555+(0.44*R555))</f>
        <v>0</v>
      </c>
      <c r="J555" s="41">
        <v>1</v>
      </c>
      <c r="K555" s="37">
        <f t="shared" si="133"/>
        <v>1</v>
      </c>
      <c r="L555" s="41">
        <f t="shared" si="134"/>
        <v>0</v>
      </c>
      <c r="M555" s="41">
        <v>0</v>
      </c>
      <c r="N555" s="41">
        <v>0</v>
      </c>
      <c r="O555" s="41">
        <v>0</v>
      </c>
      <c r="P555" s="41">
        <f>P556+P557+P558</f>
        <v>0</v>
      </c>
      <c r="Q555" s="36" t="e">
        <f>P555/(L556+L557+L558)*100</f>
        <v>#DIV/0!</v>
      </c>
      <c r="R555" s="41">
        <v>0</v>
      </c>
      <c r="S555" s="41">
        <v>0</v>
      </c>
      <c r="T555" s="37" t="e">
        <f t="shared" si="135"/>
        <v>#DIV/0!</v>
      </c>
      <c r="U555" s="37" t="e">
        <f t="shared" si="136"/>
        <v>#DIV/0!</v>
      </c>
      <c r="V555" s="41">
        <v>0</v>
      </c>
      <c r="W555" s="41">
        <v>0</v>
      </c>
      <c r="X555" s="41">
        <v>0</v>
      </c>
      <c r="Y555" s="41">
        <v>0</v>
      </c>
      <c r="Z555" s="41">
        <f>H555-'Season Summary_DEF'!H554</f>
        <v>0</v>
      </c>
      <c r="AA555" s="40">
        <f>(H555+W555+Y555+(2*(O555))+(0.5*V555))/((R555-S555)+(2*(N555+X555+J555)))</f>
        <v>0</v>
      </c>
      <c r="AB555" s="40">
        <f>AA555-$AA$1073</f>
        <v>-1.2469068597250252</v>
      </c>
      <c r="AC555" s="40">
        <f>AA555+'Season Summary_DEF'!AB555</f>
        <v>0</v>
      </c>
      <c r="AD555" s="40">
        <f>AC555-$AC$1073</f>
        <v>-2.5801820325407698</v>
      </c>
    </row>
    <row r="556" spans="1:30" outlineLevel="1" x14ac:dyDescent="0.3">
      <c r="A556" s="3" t="s">
        <v>66</v>
      </c>
      <c r="B556" s="3" t="s">
        <v>32</v>
      </c>
      <c r="C556" s="3" t="s">
        <v>34</v>
      </c>
      <c r="D556" s="3" t="s">
        <v>26</v>
      </c>
      <c r="E556" s="3" t="s">
        <v>27</v>
      </c>
      <c r="F556" s="3" t="s">
        <v>28</v>
      </c>
      <c r="Z556"/>
      <c r="AA556" s="29"/>
      <c r="AB556" s="29"/>
      <c r="AC556" s="3"/>
      <c r="AD556" s="3"/>
    </row>
    <row r="557" spans="1:30" outlineLevel="1" x14ac:dyDescent="0.3">
      <c r="A557" s="3" t="s">
        <v>67</v>
      </c>
      <c r="B557" s="3" t="s">
        <v>32</v>
      </c>
      <c r="C557" s="3" t="s">
        <v>34</v>
      </c>
      <c r="D557" s="3" t="s">
        <v>26</v>
      </c>
      <c r="E557" s="3" t="s">
        <v>27</v>
      </c>
      <c r="F557" s="3" t="s">
        <v>28</v>
      </c>
      <c r="AA557" s="29"/>
      <c r="AB557" s="29"/>
      <c r="AC557" s="3"/>
      <c r="AD557" s="3"/>
    </row>
    <row r="558" spans="1:30" outlineLevel="1" x14ac:dyDescent="0.3">
      <c r="A558" s="3" t="s">
        <v>68</v>
      </c>
      <c r="B558" s="3" t="s">
        <v>32</v>
      </c>
      <c r="C558" s="3" t="s">
        <v>34</v>
      </c>
      <c r="D558" s="3" t="s">
        <v>26</v>
      </c>
      <c r="E558" s="3" t="s">
        <v>27</v>
      </c>
      <c r="F558" s="3" t="s">
        <v>28</v>
      </c>
      <c r="AA558" s="29"/>
      <c r="AB558" s="29"/>
      <c r="AC558" s="3"/>
      <c r="AD558" s="3"/>
    </row>
    <row r="559" spans="1:30" x14ac:dyDescent="0.3">
      <c r="A559" s="35">
        <v>141</v>
      </c>
      <c r="B559" s="35" t="s">
        <v>24</v>
      </c>
      <c r="C559" s="35" t="s">
        <v>25</v>
      </c>
      <c r="D559" s="35" t="s">
        <v>32</v>
      </c>
      <c r="E559" s="35" t="s">
        <v>30</v>
      </c>
      <c r="F559" s="35" t="s">
        <v>34</v>
      </c>
      <c r="G559" s="41">
        <v>3</v>
      </c>
      <c r="H559" s="41">
        <v>5</v>
      </c>
      <c r="I559" s="40">
        <f>H559/((L559-W559)+J559+(0.44*R559))</f>
        <v>1.7361111111111112</v>
      </c>
      <c r="J559" s="41">
        <v>1</v>
      </c>
      <c r="K559" s="37">
        <f t="shared" ref="K559:K567" si="137">J559/G559</f>
        <v>0.33333333333333331</v>
      </c>
      <c r="L559" s="41">
        <f t="shared" ref="L559:L567" si="138">M559+N559</f>
        <v>1</v>
      </c>
      <c r="M559" s="41">
        <v>1</v>
      </c>
      <c r="N559" s="41">
        <v>0</v>
      </c>
      <c r="O559" s="41">
        <v>1</v>
      </c>
      <c r="P559" s="41">
        <f>P560+P561+P562</f>
        <v>0</v>
      </c>
      <c r="Q559" s="36" t="e">
        <f>P559/(L560+L561+L562)*100</f>
        <v>#DIV/0!</v>
      </c>
      <c r="R559" s="41">
        <v>2</v>
      </c>
      <c r="S559" s="41">
        <v>2</v>
      </c>
      <c r="T559" s="37">
        <f t="shared" ref="T559:T567" si="139">M559/(M559+N559)</f>
        <v>1</v>
      </c>
      <c r="U559" s="37">
        <f t="shared" ref="U559:U567" si="140">((0.5*V559)+M559)/L559</f>
        <v>1.5</v>
      </c>
      <c r="V559" s="41">
        <v>1</v>
      </c>
      <c r="W559" s="41">
        <v>0</v>
      </c>
      <c r="X559" s="41">
        <v>0</v>
      </c>
      <c r="Y559" s="41">
        <v>1</v>
      </c>
      <c r="Z559" s="41">
        <f>H559-'Season Summary_DEF'!H558</f>
        <v>5</v>
      </c>
      <c r="AA559" s="40">
        <f>(H559+W559+Y559+(2*(O559))+(0.5*V559))/((R559-S559)+(2*(N559+X559+J559)))</f>
        <v>4.25</v>
      </c>
      <c r="AB559" s="40">
        <f>AA559-$AA$1073</f>
        <v>3.0030931402749745</v>
      </c>
      <c r="AC559" s="40">
        <f>AA559+'Season Summary_DEF'!AB559</f>
        <v>5.25</v>
      </c>
      <c r="AD559" s="40">
        <f>AC559-$AC$1073</f>
        <v>2.6698179674592302</v>
      </c>
    </row>
    <row r="560" spans="1:30" outlineLevel="1" x14ac:dyDescent="0.3">
      <c r="A560" s="3" t="s">
        <v>66</v>
      </c>
      <c r="B560" s="3" t="s">
        <v>24</v>
      </c>
      <c r="C560" s="3" t="s">
        <v>25</v>
      </c>
      <c r="D560" s="3" t="s">
        <v>32</v>
      </c>
      <c r="E560" s="3" t="s">
        <v>30</v>
      </c>
      <c r="F560" s="3" t="s">
        <v>34</v>
      </c>
      <c r="G560" s="3">
        <v>1</v>
      </c>
      <c r="H560" s="3">
        <v>2</v>
      </c>
      <c r="I560" s="29">
        <f>H560/((L560-W560)+J560+(0.44*R560))</f>
        <v>2.2727272727272729</v>
      </c>
      <c r="J560" s="3">
        <v>0</v>
      </c>
      <c r="K560" s="32">
        <f t="shared" si="137"/>
        <v>0</v>
      </c>
      <c r="L560" s="3">
        <f t="shared" si="138"/>
        <v>0</v>
      </c>
      <c r="M560" s="3">
        <v>0</v>
      </c>
      <c r="N560" s="3">
        <v>0</v>
      </c>
      <c r="O560" s="3">
        <v>0</v>
      </c>
      <c r="P560" s="3">
        <v>0</v>
      </c>
      <c r="Q560" s="4" t="e">
        <f>P560/L560*100</f>
        <v>#DIV/0!</v>
      </c>
      <c r="R560" s="3">
        <v>2</v>
      </c>
      <c r="S560" s="3">
        <v>2</v>
      </c>
      <c r="T560" s="32" t="e">
        <f t="shared" si="139"/>
        <v>#DIV/0!</v>
      </c>
      <c r="U560" s="32" t="e">
        <f t="shared" si="140"/>
        <v>#DIV/0!</v>
      </c>
      <c r="V560" s="3">
        <v>0</v>
      </c>
      <c r="W560" s="3">
        <v>0</v>
      </c>
      <c r="X560" s="3">
        <v>0</v>
      </c>
      <c r="Y560" s="3">
        <v>1</v>
      </c>
      <c r="Z560"/>
      <c r="AA560" s="29"/>
      <c r="AB560" s="29"/>
      <c r="AC560" s="3"/>
      <c r="AD560" s="3"/>
    </row>
    <row r="561" spans="1:30" outlineLevel="1" x14ac:dyDescent="0.3">
      <c r="A561" s="3" t="s">
        <v>67</v>
      </c>
      <c r="B561" s="3" t="s">
        <v>24</v>
      </c>
      <c r="C561" s="3" t="s">
        <v>25</v>
      </c>
      <c r="D561" s="3" t="s">
        <v>32</v>
      </c>
      <c r="E561" s="3" t="s">
        <v>30</v>
      </c>
      <c r="F561" s="3" t="s">
        <v>34</v>
      </c>
      <c r="G561" s="3">
        <v>0</v>
      </c>
      <c r="H561" s="3">
        <v>0</v>
      </c>
      <c r="J561" s="3">
        <v>0</v>
      </c>
      <c r="K561" s="32" t="e">
        <f t="shared" si="137"/>
        <v>#DIV/0!</v>
      </c>
      <c r="L561" s="3">
        <f t="shared" si="138"/>
        <v>0</v>
      </c>
      <c r="M561" s="3">
        <v>0</v>
      </c>
      <c r="N561" s="3">
        <v>0</v>
      </c>
      <c r="O561" s="3">
        <v>0</v>
      </c>
      <c r="P561" s="3">
        <v>0</v>
      </c>
      <c r="Q561" s="4" t="e">
        <f>P561/L561*100</f>
        <v>#DIV/0!</v>
      </c>
      <c r="R561" s="3">
        <v>0</v>
      </c>
      <c r="S561" s="3">
        <v>0</v>
      </c>
      <c r="T561" s="32" t="e">
        <f t="shared" si="139"/>
        <v>#DIV/0!</v>
      </c>
      <c r="U561" s="32" t="e">
        <f t="shared" si="140"/>
        <v>#DIV/0!</v>
      </c>
      <c r="V561" s="3">
        <v>0</v>
      </c>
      <c r="W561" s="3">
        <v>0</v>
      </c>
      <c r="X561" s="3">
        <v>0</v>
      </c>
      <c r="Y561" s="3">
        <v>0</v>
      </c>
      <c r="AA561" s="29"/>
      <c r="AB561" s="29"/>
      <c r="AC561" s="3"/>
      <c r="AD561" s="3"/>
    </row>
    <row r="562" spans="1:30" outlineLevel="1" x14ac:dyDescent="0.3">
      <c r="A562" s="3" t="s">
        <v>68</v>
      </c>
      <c r="B562" s="3" t="s">
        <v>24</v>
      </c>
      <c r="C562" s="3" t="s">
        <v>25</v>
      </c>
      <c r="D562" s="3" t="s">
        <v>32</v>
      </c>
      <c r="E562" s="3" t="s">
        <v>30</v>
      </c>
      <c r="F562" s="3" t="s">
        <v>34</v>
      </c>
      <c r="G562" s="3">
        <v>0</v>
      </c>
      <c r="H562" s="3">
        <v>0</v>
      </c>
      <c r="J562" s="3">
        <v>0</v>
      </c>
      <c r="K562" s="32" t="e">
        <f t="shared" si="137"/>
        <v>#DIV/0!</v>
      </c>
      <c r="L562" s="3">
        <f t="shared" si="138"/>
        <v>0</v>
      </c>
      <c r="M562" s="3">
        <v>0</v>
      </c>
      <c r="N562" s="3">
        <v>0</v>
      </c>
      <c r="O562" s="3">
        <v>0</v>
      </c>
      <c r="P562" s="3">
        <v>0</v>
      </c>
      <c r="Q562" s="4" t="e">
        <f>P562/L562*100</f>
        <v>#DIV/0!</v>
      </c>
      <c r="R562" s="3">
        <v>0</v>
      </c>
      <c r="S562" s="3">
        <v>0</v>
      </c>
      <c r="T562" s="32" t="e">
        <f t="shared" si="139"/>
        <v>#DIV/0!</v>
      </c>
      <c r="U562" s="32" t="e">
        <f t="shared" si="140"/>
        <v>#DIV/0!</v>
      </c>
      <c r="V562" s="3">
        <v>0</v>
      </c>
      <c r="W562" s="3">
        <v>0</v>
      </c>
      <c r="X562" s="3">
        <v>0</v>
      </c>
      <c r="Y562" s="3">
        <v>0</v>
      </c>
      <c r="AA562" s="29"/>
      <c r="AB562" s="29"/>
      <c r="AC562" s="3"/>
      <c r="AD562" s="3"/>
    </row>
    <row r="563" spans="1:30" x14ac:dyDescent="0.3">
      <c r="A563" s="35">
        <v>142</v>
      </c>
      <c r="B563" s="35" t="s">
        <v>24</v>
      </c>
      <c r="C563" s="35" t="s">
        <v>32</v>
      </c>
      <c r="D563" s="35" t="s">
        <v>33</v>
      </c>
      <c r="E563" s="35" t="s">
        <v>30</v>
      </c>
      <c r="F563" s="35" t="s">
        <v>31</v>
      </c>
      <c r="G563" s="41">
        <v>8</v>
      </c>
      <c r="H563" s="41">
        <v>10</v>
      </c>
      <c r="I563" s="40">
        <f>H563/((L563-W563)+J563+(0.44*R563))</f>
        <v>1.1415525114155252</v>
      </c>
      <c r="J563" s="41">
        <v>2</v>
      </c>
      <c r="K563" s="37">
        <f t="shared" si="137"/>
        <v>0.25</v>
      </c>
      <c r="L563" s="41">
        <f t="shared" si="138"/>
        <v>6</v>
      </c>
      <c r="M563" s="41">
        <v>4</v>
      </c>
      <c r="N563" s="41">
        <v>2</v>
      </c>
      <c r="O563" s="41">
        <v>4</v>
      </c>
      <c r="P563" s="41">
        <f>P564+P565+P566</f>
        <v>4</v>
      </c>
      <c r="Q563" s="36">
        <f>P563/(L564+L565+L566)*100</f>
        <v>100</v>
      </c>
      <c r="R563" s="41">
        <v>4</v>
      </c>
      <c r="S563" s="41">
        <v>1</v>
      </c>
      <c r="T563" s="37">
        <f t="shared" si="139"/>
        <v>0.66666666666666663</v>
      </c>
      <c r="U563" s="37">
        <f t="shared" si="140"/>
        <v>0.75</v>
      </c>
      <c r="V563" s="41">
        <v>1</v>
      </c>
      <c r="W563" s="41">
        <v>1</v>
      </c>
      <c r="X563" s="41">
        <v>0</v>
      </c>
      <c r="Y563" s="41">
        <v>3</v>
      </c>
      <c r="Z563" s="41">
        <f>H563-'Season Summary_DEF'!H562</f>
        <v>10</v>
      </c>
      <c r="AA563" s="40">
        <f>(H563+W563+Y563+(2*(O563))+(0.5*V563))/((R563-S563)+(2*(N563+X563+J563)))</f>
        <v>2.0454545454545454</v>
      </c>
      <c r="AB563" s="40">
        <f>AA563-$AA$1073</f>
        <v>0.79854768572952017</v>
      </c>
      <c r="AC563" s="40">
        <f>AA563+'Season Summary_DEF'!AB563</f>
        <v>2.9928229665071768</v>
      </c>
      <c r="AD563" s="40">
        <f>AC563-$AC$1073</f>
        <v>0.412640933966407</v>
      </c>
    </row>
    <row r="564" spans="1:30" outlineLevel="1" x14ac:dyDescent="0.3">
      <c r="A564" s="3" t="s">
        <v>66</v>
      </c>
      <c r="B564" s="3" t="s">
        <v>24</v>
      </c>
      <c r="C564" s="3" t="s">
        <v>32</v>
      </c>
      <c r="D564" s="3" t="s">
        <v>33</v>
      </c>
      <c r="E564" s="3" t="s">
        <v>30</v>
      </c>
      <c r="F564" s="3" t="s">
        <v>31</v>
      </c>
      <c r="G564" s="3">
        <v>4</v>
      </c>
      <c r="H564" s="3">
        <v>7</v>
      </c>
      <c r="I564" s="29">
        <f>H564/((L564-W564)+J564+(0.44*R564))</f>
        <v>1.75</v>
      </c>
      <c r="J564" s="3">
        <v>1</v>
      </c>
      <c r="K564" s="32">
        <f t="shared" si="137"/>
        <v>0.25</v>
      </c>
      <c r="L564" s="3">
        <f t="shared" si="138"/>
        <v>3</v>
      </c>
      <c r="M564" s="3">
        <v>3</v>
      </c>
      <c r="N564" s="3">
        <v>0</v>
      </c>
      <c r="O564" s="3">
        <v>3</v>
      </c>
      <c r="P564" s="3">
        <v>3</v>
      </c>
      <c r="Q564" s="4">
        <f>P564/L564*100</f>
        <v>100</v>
      </c>
      <c r="R564" s="3">
        <v>0</v>
      </c>
      <c r="S564" s="3">
        <v>0</v>
      </c>
      <c r="T564" s="32">
        <f t="shared" si="139"/>
        <v>1</v>
      </c>
      <c r="U564" s="32">
        <f t="shared" si="140"/>
        <v>1.1666666666666667</v>
      </c>
      <c r="V564" s="3">
        <v>1</v>
      </c>
      <c r="W564" s="3">
        <v>0</v>
      </c>
      <c r="X564" s="3">
        <v>0</v>
      </c>
      <c r="Y564" s="3">
        <v>0</v>
      </c>
      <c r="Z564"/>
      <c r="AA564" s="29"/>
      <c r="AB564" s="29"/>
      <c r="AC564" s="3"/>
      <c r="AD564" s="3"/>
    </row>
    <row r="565" spans="1:30" outlineLevel="1" x14ac:dyDescent="0.3">
      <c r="A565" s="3" t="s">
        <v>67</v>
      </c>
      <c r="B565" s="3" t="s">
        <v>24</v>
      </c>
      <c r="C565" s="3" t="s">
        <v>32</v>
      </c>
      <c r="D565" s="3" t="s">
        <v>33</v>
      </c>
      <c r="E565" s="3" t="s">
        <v>30</v>
      </c>
      <c r="F565" s="3" t="s">
        <v>31</v>
      </c>
      <c r="G565" s="3">
        <v>0</v>
      </c>
      <c r="H565" s="3">
        <v>0</v>
      </c>
      <c r="J565" s="3">
        <v>0</v>
      </c>
      <c r="K565" s="32" t="e">
        <f t="shared" si="137"/>
        <v>#DIV/0!</v>
      </c>
      <c r="L565" s="3">
        <f t="shared" si="138"/>
        <v>0</v>
      </c>
      <c r="M565" s="3">
        <v>0</v>
      </c>
      <c r="N565" s="3">
        <v>0</v>
      </c>
      <c r="O565" s="3">
        <v>0</v>
      </c>
      <c r="P565" s="3">
        <v>0</v>
      </c>
      <c r="Q565" s="4" t="e">
        <f>P565/L565*100</f>
        <v>#DIV/0!</v>
      </c>
      <c r="R565" s="3">
        <v>0</v>
      </c>
      <c r="S565" s="3">
        <v>0</v>
      </c>
      <c r="T565" s="32" t="e">
        <f t="shared" si="139"/>
        <v>#DIV/0!</v>
      </c>
      <c r="U565" s="32" t="e">
        <f t="shared" si="140"/>
        <v>#DIV/0!</v>
      </c>
      <c r="V565" s="3">
        <v>0</v>
      </c>
      <c r="W565" s="3">
        <v>0</v>
      </c>
      <c r="X565" s="3">
        <v>0</v>
      </c>
      <c r="Y565" s="3">
        <v>0</v>
      </c>
      <c r="AA565" s="29"/>
      <c r="AB565" s="29"/>
      <c r="AC565" s="3"/>
      <c r="AD565" s="3"/>
    </row>
    <row r="566" spans="1:30" outlineLevel="1" x14ac:dyDescent="0.3">
      <c r="A566" s="3" t="s">
        <v>68</v>
      </c>
      <c r="B566" s="3" t="s">
        <v>24</v>
      </c>
      <c r="C566" s="3" t="s">
        <v>32</v>
      </c>
      <c r="D566" s="3" t="s">
        <v>33</v>
      </c>
      <c r="E566" s="3" t="s">
        <v>30</v>
      </c>
      <c r="F566" s="3" t="s">
        <v>31</v>
      </c>
      <c r="G566" s="3">
        <v>1</v>
      </c>
      <c r="H566" s="3">
        <v>2</v>
      </c>
      <c r="I566" s="29">
        <f>H566/((L566-W566)+J566+(0.44*R566))</f>
        <v>2</v>
      </c>
      <c r="J566" s="3">
        <v>0</v>
      </c>
      <c r="K566" s="32">
        <f t="shared" si="137"/>
        <v>0</v>
      </c>
      <c r="L566" s="3">
        <f t="shared" si="138"/>
        <v>1</v>
      </c>
      <c r="M566" s="3">
        <v>1</v>
      </c>
      <c r="N566" s="3">
        <v>0</v>
      </c>
      <c r="O566" s="3">
        <v>1</v>
      </c>
      <c r="P566" s="3">
        <v>1</v>
      </c>
      <c r="Q566" s="4">
        <f>P566/L566*100</f>
        <v>100</v>
      </c>
      <c r="R566" s="3">
        <v>0</v>
      </c>
      <c r="S566" s="3">
        <v>0</v>
      </c>
      <c r="T566" s="32">
        <f t="shared" si="139"/>
        <v>1</v>
      </c>
      <c r="U566" s="32">
        <f t="shared" si="140"/>
        <v>1</v>
      </c>
      <c r="V566" s="3">
        <v>0</v>
      </c>
      <c r="W566" s="3">
        <v>0</v>
      </c>
      <c r="X566" s="3">
        <v>0</v>
      </c>
      <c r="Y566" s="3">
        <v>0</v>
      </c>
      <c r="AA566" s="29"/>
      <c r="AB566" s="29"/>
      <c r="AC566" s="3"/>
      <c r="AD566" s="3"/>
    </row>
    <row r="567" spans="1:30" x14ac:dyDescent="0.3">
      <c r="A567" s="35">
        <v>143</v>
      </c>
      <c r="B567" s="35" t="s">
        <v>24</v>
      </c>
      <c r="C567" s="35" t="s">
        <v>30</v>
      </c>
      <c r="D567" s="35" t="s">
        <v>34</v>
      </c>
      <c r="E567" s="35" t="s">
        <v>27</v>
      </c>
      <c r="F567" s="35" t="s">
        <v>28</v>
      </c>
      <c r="G567" s="41">
        <v>3</v>
      </c>
      <c r="H567" s="41">
        <v>0</v>
      </c>
      <c r="I567" s="40">
        <f>H567/((L567-W567)+J567+(0.44*R567))</f>
        <v>0</v>
      </c>
      <c r="J567" s="41">
        <v>1</v>
      </c>
      <c r="K567" s="37">
        <f t="shared" si="137"/>
        <v>0.33333333333333331</v>
      </c>
      <c r="L567" s="41">
        <f t="shared" si="138"/>
        <v>2</v>
      </c>
      <c r="M567" s="41">
        <v>0</v>
      </c>
      <c r="N567" s="41">
        <v>2</v>
      </c>
      <c r="O567" s="41">
        <v>0</v>
      </c>
      <c r="P567" s="41">
        <f>P568+P569+P570</f>
        <v>0</v>
      </c>
      <c r="Q567" s="36" t="e">
        <f>P567/(L568+L569+L570)*100</f>
        <v>#DIV/0!</v>
      </c>
      <c r="R567" s="41">
        <v>0</v>
      </c>
      <c r="S567" s="41">
        <v>0</v>
      </c>
      <c r="T567" s="37">
        <f t="shared" si="139"/>
        <v>0</v>
      </c>
      <c r="U567" s="37">
        <f t="shared" si="140"/>
        <v>0</v>
      </c>
      <c r="V567" s="41">
        <v>0</v>
      </c>
      <c r="W567" s="41">
        <v>0</v>
      </c>
      <c r="X567" s="41">
        <v>0</v>
      </c>
      <c r="Y567" s="41">
        <v>0</v>
      </c>
      <c r="Z567" s="41">
        <f>H567-'Season Summary_DEF'!H566</f>
        <v>0</v>
      </c>
      <c r="AA567" s="40">
        <f>(H567+W567+Y567+(2*(O567))+(0.5*V567))/((R567-S567)+(2*(N567+X567+J567)))</f>
        <v>0</v>
      </c>
      <c r="AB567" s="40">
        <f>AA567-$AA$1073</f>
        <v>-1.2469068597250252</v>
      </c>
      <c r="AC567" s="40">
        <f>AA567+'Season Summary_DEF'!AB567</f>
        <v>4</v>
      </c>
      <c r="AD567" s="40">
        <f>AC567-$AC$1073</f>
        <v>1.4198179674592302</v>
      </c>
    </row>
    <row r="568" spans="1:30" outlineLevel="1" x14ac:dyDescent="0.3">
      <c r="A568" s="3" t="s">
        <v>66</v>
      </c>
      <c r="B568" s="3" t="s">
        <v>24</v>
      </c>
      <c r="C568" s="3" t="s">
        <v>30</v>
      </c>
      <c r="D568" s="3" t="s">
        <v>34</v>
      </c>
      <c r="E568" s="3" t="s">
        <v>27</v>
      </c>
      <c r="F568" s="3" t="s">
        <v>28</v>
      </c>
      <c r="Z568"/>
      <c r="AA568" s="29"/>
      <c r="AB568" s="29"/>
      <c r="AC568" s="3"/>
      <c r="AD568" s="3"/>
    </row>
    <row r="569" spans="1:30" outlineLevel="1" x14ac:dyDescent="0.3">
      <c r="A569" s="3" t="s">
        <v>67</v>
      </c>
      <c r="B569" s="3" t="s">
        <v>24</v>
      </c>
      <c r="C569" s="3" t="s">
        <v>30</v>
      </c>
      <c r="D569" s="3" t="s">
        <v>34</v>
      </c>
      <c r="E569" s="3" t="s">
        <v>27</v>
      </c>
      <c r="F569" s="3" t="s">
        <v>28</v>
      </c>
      <c r="AA569" s="29"/>
      <c r="AB569" s="29"/>
      <c r="AC569" s="3"/>
      <c r="AD569" s="3"/>
    </row>
    <row r="570" spans="1:30" outlineLevel="1" x14ac:dyDescent="0.3">
      <c r="A570" s="3" t="s">
        <v>68</v>
      </c>
      <c r="B570" s="3" t="s">
        <v>24</v>
      </c>
      <c r="C570" s="3" t="s">
        <v>30</v>
      </c>
      <c r="D570" s="3" t="s">
        <v>34</v>
      </c>
      <c r="E570" s="3" t="s">
        <v>27</v>
      </c>
      <c r="F570" s="3" t="s">
        <v>28</v>
      </c>
      <c r="AA570" s="29"/>
      <c r="AB570" s="29"/>
      <c r="AC570" s="3"/>
      <c r="AD570" s="3"/>
    </row>
    <row r="571" spans="1:30" x14ac:dyDescent="0.3">
      <c r="A571" s="35">
        <v>144</v>
      </c>
      <c r="B571" s="35" t="s">
        <v>32</v>
      </c>
      <c r="C571" s="35" t="s">
        <v>25</v>
      </c>
      <c r="D571" s="35" t="s">
        <v>26</v>
      </c>
      <c r="E571" s="35" t="s">
        <v>27</v>
      </c>
      <c r="F571" s="35" t="s">
        <v>33</v>
      </c>
      <c r="G571" s="41">
        <v>4</v>
      </c>
      <c r="H571" s="41">
        <v>5</v>
      </c>
      <c r="I571" s="40">
        <f>H571/((L571-W571)+J571+(0.44*R571))</f>
        <v>2.0491803278688523</v>
      </c>
      <c r="J571" s="41">
        <v>0</v>
      </c>
      <c r="K571" s="37">
        <f>J571/G571</f>
        <v>0</v>
      </c>
      <c r="L571" s="41">
        <f>M571+N571</f>
        <v>4</v>
      </c>
      <c r="M571" s="41">
        <v>2</v>
      </c>
      <c r="N571" s="41">
        <v>2</v>
      </c>
      <c r="O571" s="41">
        <v>1</v>
      </c>
      <c r="P571" s="41">
        <f>P572+P573+P574</f>
        <v>0</v>
      </c>
      <c r="Q571" s="36" t="e">
        <f>P571/(L572+L573+L574)*100</f>
        <v>#DIV/0!</v>
      </c>
      <c r="R571" s="41">
        <v>1</v>
      </c>
      <c r="S571" s="41">
        <v>0</v>
      </c>
      <c r="T571" s="37">
        <f>M571/(M571+N571)</f>
        <v>0.5</v>
      </c>
      <c r="U571" s="37">
        <f>((0.5*V571)+M571)/L571</f>
        <v>0.625</v>
      </c>
      <c r="V571" s="41">
        <v>1</v>
      </c>
      <c r="W571" s="41">
        <v>2</v>
      </c>
      <c r="X571" s="41">
        <v>0</v>
      </c>
      <c r="Y571" s="41">
        <v>1</v>
      </c>
      <c r="Z571" s="41">
        <f>H571-'Season Summary_DEF'!H570</f>
        <v>5</v>
      </c>
      <c r="AA571" s="40">
        <f>(H571+W571+Y571+(2*(O571))+(0.5*V571))/((R571-S571)+(2*(N571+X571+J571)))</f>
        <v>2.1</v>
      </c>
      <c r="AB571" s="40">
        <f>AA571-$AA$1073</f>
        <v>0.85309314027497485</v>
      </c>
      <c r="AC571" s="40">
        <f>AA571+'Season Summary_DEF'!AB571</f>
        <v>2.1</v>
      </c>
      <c r="AD571" s="40">
        <f>AC571-$AC$1073</f>
        <v>-0.48018203254076974</v>
      </c>
    </row>
    <row r="572" spans="1:30" outlineLevel="1" x14ac:dyDescent="0.3">
      <c r="A572" s="3" t="s">
        <v>66</v>
      </c>
      <c r="B572" s="3" t="s">
        <v>32</v>
      </c>
      <c r="C572" s="3" t="s">
        <v>25</v>
      </c>
      <c r="D572" s="3" t="s">
        <v>26</v>
      </c>
      <c r="E572" s="3" t="s">
        <v>27</v>
      </c>
      <c r="F572" s="3" t="s">
        <v>33</v>
      </c>
      <c r="Z572"/>
      <c r="AA572" s="29"/>
      <c r="AB572" s="29"/>
      <c r="AC572" s="3"/>
      <c r="AD572" s="3"/>
    </row>
    <row r="573" spans="1:30" outlineLevel="1" x14ac:dyDescent="0.3">
      <c r="A573" s="3" t="s">
        <v>67</v>
      </c>
      <c r="B573" s="3" t="s">
        <v>32</v>
      </c>
      <c r="C573" s="3" t="s">
        <v>25</v>
      </c>
      <c r="D573" s="3" t="s">
        <v>26</v>
      </c>
      <c r="E573" s="3" t="s">
        <v>27</v>
      </c>
      <c r="F573" s="3" t="s">
        <v>33</v>
      </c>
      <c r="AA573" s="29"/>
      <c r="AB573" s="29"/>
      <c r="AC573" s="3"/>
      <c r="AD573" s="3"/>
    </row>
    <row r="574" spans="1:30" outlineLevel="1" x14ac:dyDescent="0.3">
      <c r="A574" s="3" t="s">
        <v>68</v>
      </c>
      <c r="B574" s="3" t="s">
        <v>32</v>
      </c>
      <c r="C574" s="3" t="s">
        <v>25</v>
      </c>
      <c r="D574" s="3" t="s">
        <v>26</v>
      </c>
      <c r="E574" s="3" t="s">
        <v>27</v>
      </c>
      <c r="F574" s="3" t="s">
        <v>33</v>
      </c>
      <c r="AA574" s="29"/>
      <c r="AB574" s="29"/>
      <c r="AC574" s="3"/>
      <c r="AD574" s="3"/>
    </row>
    <row r="575" spans="1:30" x14ac:dyDescent="0.3">
      <c r="A575" s="35">
        <v>145</v>
      </c>
      <c r="B575" s="35" t="s">
        <v>29</v>
      </c>
      <c r="C575" s="35" t="s">
        <v>32</v>
      </c>
      <c r="D575" s="35" t="s">
        <v>26</v>
      </c>
      <c r="E575" s="35" t="s">
        <v>27</v>
      </c>
      <c r="F575" s="35" t="s">
        <v>30</v>
      </c>
      <c r="G575" s="41">
        <v>8</v>
      </c>
      <c r="H575" s="41">
        <v>7</v>
      </c>
      <c r="I575" s="40">
        <f>H575/((L575-W575)+J575+(0.44*R575))</f>
        <v>1.0174418604651163</v>
      </c>
      <c r="J575" s="41">
        <v>2</v>
      </c>
      <c r="K575" s="37">
        <f>J575/G575</f>
        <v>0.25</v>
      </c>
      <c r="L575" s="41">
        <f>M575+N575</f>
        <v>5</v>
      </c>
      <c r="M575" s="41">
        <v>3</v>
      </c>
      <c r="N575" s="41">
        <v>2</v>
      </c>
      <c r="O575" s="41">
        <v>2</v>
      </c>
      <c r="P575" s="41">
        <f>P576+P577+P578</f>
        <v>3</v>
      </c>
      <c r="Q575" s="36">
        <f>P575/(L576+L577+L578)*100</f>
        <v>75</v>
      </c>
      <c r="R575" s="41">
        <v>2</v>
      </c>
      <c r="S575" s="41">
        <v>1</v>
      </c>
      <c r="T575" s="37">
        <f>M575/(M575+N575)</f>
        <v>0.6</v>
      </c>
      <c r="U575" s="37">
        <f>((0.5*V575)+M575)/L575</f>
        <v>0.6</v>
      </c>
      <c r="V575" s="41">
        <v>0</v>
      </c>
      <c r="W575" s="41">
        <v>1</v>
      </c>
      <c r="X575" s="41">
        <v>0</v>
      </c>
      <c r="Y575" s="41">
        <v>1</v>
      </c>
      <c r="Z575" s="41">
        <f>H575-'Season Summary_DEF'!H574</f>
        <v>7</v>
      </c>
      <c r="AA575" s="40">
        <f>(H575+W575+Y575+(2*(O575))+(0.5*V575))/((R575-S575)+(2*(N575+X575+J575)))</f>
        <v>1.4444444444444444</v>
      </c>
      <c r="AB575" s="40">
        <f>AA575-$AA$1073</f>
        <v>0.19753758471941918</v>
      </c>
      <c r="AC575" s="40">
        <f>AA575+'Season Summary_DEF'!AB575</f>
        <v>4.3611111111111107</v>
      </c>
      <c r="AD575" s="40">
        <f>AC575-$AC$1073</f>
        <v>1.7809290785703409</v>
      </c>
    </row>
    <row r="576" spans="1:30" outlineLevel="1" x14ac:dyDescent="0.3">
      <c r="A576" s="3" t="s">
        <v>66</v>
      </c>
      <c r="B576" s="3" t="s">
        <v>29</v>
      </c>
      <c r="C576" s="3" t="s">
        <v>32</v>
      </c>
      <c r="D576" s="3" t="s">
        <v>26</v>
      </c>
      <c r="E576" s="3" t="s">
        <v>27</v>
      </c>
      <c r="F576" s="3" t="s">
        <v>30</v>
      </c>
      <c r="G576" s="3">
        <v>5</v>
      </c>
      <c r="H576" s="3">
        <v>4</v>
      </c>
      <c r="I576" s="29">
        <f>H576/((L576-W576)+J576+(0.44*R576))</f>
        <v>1</v>
      </c>
      <c r="J576" s="3">
        <v>1</v>
      </c>
      <c r="K576" s="32">
        <f>J576/G576</f>
        <v>0.2</v>
      </c>
      <c r="L576" s="3">
        <f>M576+N576</f>
        <v>4</v>
      </c>
      <c r="M576" s="3">
        <v>2</v>
      </c>
      <c r="N576" s="3">
        <v>2</v>
      </c>
      <c r="O576" s="3">
        <v>1</v>
      </c>
      <c r="P576" s="3">
        <v>3</v>
      </c>
      <c r="Q576" s="4">
        <f>P576/L576*100</f>
        <v>75</v>
      </c>
      <c r="R576" s="3">
        <v>0</v>
      </c>
      <c r="S576" s="3">
        <v>0</v>
      </c>
      <c r="T576" s="32">
        <f>M576/(M576+N576)</f>
        <v>0.5</v>
      </c>
      <c r="U576" s="32">
        <f>((0.5*V576)+M576)/L576</f>
        <v>0.5</v>
      </c>
      <c r="V576" s="3">
        <v>0</v>
      </c>
      <c r="W576" s="3">
        <v>1</v>
      </c>
      <c r="X576" s="3">
        <v>0</v>
      </c>
      <c r="Y576" s="3">
        <v>0</v>
      </c>
      <c r="Z576"/>
      <c r="AA576" s="29"/>
      <c r="AB576" s="29"/>
      <c r="AC576" s="3"/>
      <c r="AD576" s="3"/>
    </row>
    <row r="577" spans="1:30" outlineLevel="1" x14ac:dyDescent="0.3">
      <c r="A577" s="3" t="s">
        <v>67</v>
      </c>
      <c r="B577" s="3" t="s">
        <v>29</v>
      </c>
      <c r="C577" s="3" t="s">
        <v>32</v>
      </c>
      <c r="D577" s="3" t="s">
        <v>26</v>
      </c>
      <c r="E577" s="3" t="s">
        <v>27</v>
      </c>
      <c r="F577" s="3" t="s">
        <v>30</v>
      </c>
      <c r="G577" s="3">
        <v>0</v>
      </c>
      <c r="H577" s="3">
        <v>0</v>
      </c>
      <c r="J577" s="3">
        <v>0</v>
      </c>
      <c r="K577" s="32" t="e">
        <f>J577/G577</f>
        <v>#DIV/0!</v>
      </c>
      <c r="L577" s="3">
        <f>M577+N577</f>
        <v>0</v>
      </c>
      <c r="M577" s="3">
        <v>0</v>
      </c>
      <c r="N577" s="3">
        <v>0</v>
      </c>
      <c r="O577" s="3">
        <v>0</v>
      </c>
      <c r="P577" s="3">
        <v>0</v>
      </c>
      <c r="Q577" s="4" t="e">
        <f>P577/L577*100</f>
        <v>#DIV/0!</v>
      </c>
      <c r="R577" s="3">
        <v>0</v>
      </c>
      <c r="S577" s="3">
        <v>0</v>
      </c>
      <c r="T577" s="32" t="e">
        <f>M577/(M577+N577)</f>
        <v>#DIV/0!</v>
      </c>
      <c r="U577" s="32" t="e">
        <f>((0.5*V577)+M577)/L577</f>
        <v>#DIV/0!</v>
      </c>
      <c r="V577" s="3">
        <v>0</v>
      </c>
      <c r="W577" s="3">
        <v>0</v>
      </c>
      <c r="X577" s="3">
        <v>0</v>
      </c>
      <c r="Y577" s="3">
        <v>0</v>
      </c>
      <c r="AA577" s="29"/>
      <c r="AB577" s="29"/>
      <c r="AC577" s="3"/>
      <c r="AD577" s="3"/>
    </row>
    <row r="578" spans="1:30" outlineLevel="1" x14ac:dyDescent="0.3">
      <c r="A578" s="3" t="s">
        <v>68</v>
      </c>
      <c r="B578" s="3" t="s">
        <v>29</v>
      </c>
      <c r="C578" s="3" t="s">
        <v>32</v>
      </c>
      <c r="D578" s="3" t="s">
        <v>26</v>
      </c>
      <c r="E578" s="3" t="s">
        <v>27</v>
      </c>
      <c r="F578" s="3" t="s">
        <v>30</v>
      </c>
      <c r="G578" s="3">
        <v>0</v>
      </c>
      <c r="H578" s="3">
        <v>0</v>
      </c>
      <c r="J578" s="3">
        <v>0</v>
      </c>
      <c r="K578" s="32" t="e">
        <f>J578/G578</f>
        <v>#DIV/0!</v>
      </c>
      <c r="L578" s="3">
        <f>M578+N578</f>
        <v>0</v>
      </c>
      <c r="M578" s="3">
        <v>0</v>
      </c>
      <c r="N578" s="3">
        <v>0</v>
      </c>
      <c r="O578" s="3">
        <v>0</v>
      </c>
      <c r="P578" s="3">
        <v>0</v>
      </c>
      <c r="Q578" s="4" t="e">
        <f>P578/L578*100</f>
        <v>#DIV/0!</v>
      </c>
      <c r="R578" s="3">
        <v>0</v>
      </c>
      <c r="S578" s="3">
        <v>0</v>
      </c>
      <c r="T578" s="32" t="e">
        <f>M578/(M578+N578)</f>
        <v>#DIV/0!</v>
      </c>
      <c r="U578" s="32" t="e">
        <f>((0.5*V578)+M578)/L578</f>
        <v>#DIV/0!</v>
      </c>
      <c r="V578" s="3">
        <v>0</v>
      </c>
      <c r="W578" s="3">
        <v>0</v>
      </c>
      <c r="X578" s="3">
        <v>0</v>
      </c>
      <c r="Y578" s="3">
        <v>0</v>
      </c>
      <c r="AA578" s="29"/>
      <c r="AB578" s="29"/>
      <c r="AC578" s="3"/>
      <c r="AD578" s="3"/>
    </row>
    <row r="579" spans="1:30" x14ac:dyDescent="0.3">
      <c r="A579" s="35">
        <v>146</v>
      </c>
      <c r="B579" s="35" t="s">
        <v>24</v>
      </c>
      <c r="C579" s="35" t="s">
        <v>33</v>
      </c>
      <c r="D579" s="35" t="s">
        <v>30</v>
      </c>
      <c r="E579" s="35" t="s">
        <v>27</v>
      </c>
      <c r="F579" s="35" t="s">
        <v>28</v>
      </c>
      <c r="G579" s="41">
        <v>2</v>
      </c>
      <c r="H579" s="41">
        <v>3</v>
      </c>
      <c r="I579" s="40">
        <f>H579/((L579-W579)+J579+(0.44*R579))</f>
        <v>1.2295081967213115</v>
      </c>
      <c r="J579" s="41">
        <v>1</v>
      </c>
      <c r="K579" s="37">
        <f>J579/G579</f>
        <v>0.5</v>
      </c>
      <c r="L579" s="41">
        <f>M579+N579</f>
        <v>1</v>
      </c>
      <c r="M579" s="41">
        <v>1</v>
      </c>
      <c r="N579" s="41">
        <v>0</v>
      </c>
      <c r="O579" s="41">
        <v>1</v>
      </c>
      <c r="P579" s="41">
        <f>P580+P581+P582</f>
        <v>0</v>
      </c>
      <c r="Q579" s="36" t="e">
        <f>P579/(L580+L581+L582)*100</f>
        <v>#DIV/0!</v>
      </c>
      <c r="R579" s="41">
        <v>1</v>
      </c>
      <c r="S579" s="41">
        <v>1</v>
      </c>
      <c r="T579" s="37">
        <f>M579/(M579+N579)</f>
        <v>1</v>
      </c>
      <c r="U579" s="37">
        <f>((0.5*V579)+M579)/L579</f>
        <v>1</v>
      </c>
      <c r="V579" s="41">
        <v>0</v>
      </c>
      <c r="W579" s="41">
        <v>0</v>
      </c>
      <c r="X579" s="41">
        <v>0</v>
      </c>
      <c r="Y579" s="41">
        <v>1</v>
      </c>
      <c r="Z579" s="41">
        <f>H579-'Season Summary_DEF'!H578</f>
        <v>3</v>
      </c>
      <c r="AA579" s="40">
        <f>(H579+W579+Y579+(2*(O579))+(0.5*V579))/((R579-S579)+(2*(N579+X579+J579)))</f>
        <v>3</v>
      </c>
      <c r="AB579" s="40">
        <f>AA579-$AA$1073</f>
        <v>1.7530931402749748</v>
      </c>
      <c r="AC579" s="40">
        <f>AA579+'Season Summary_DEF'!AB579</f>
        <v>3</v>
      </c>
      <c r="AD579" s="40">
        <f>AC579-$AC$1073</f>
        <v>0.41981796745923017</v>
      </c>
    </row>
    <row r="580" spans="1:30" outlineLevel="1" x14ac:dyDescent="0.3">
      <c r="A580" s="3" t="s">
        <v>66</v>
      </c>
      <c r="B580" s="3" t="s">
        <v>24</v>
      </c>
      <c r="C580" s="3" t="s">
        <v>33</v>
      </c>
      <c r="D580" s="3" t="s">
        <v>30</v>
      </c>
      <c r="E580" s="3" t="s">
        <v>27</v>
      </c>
      <c r="F580" s="3" t="s">
        <v>28</v>
      </c>
      <c r="Z580"/>
      <c r="AA580" s="29"/>
      <c r="AB580" s="29"/>
      <c r="AC580" s="3"/>
      <c r="AD580" s="3"/>
    </row>
    <row r="581" spans="1:30" outlineLevel="1" x14ac:dyDescent="0.3">
      <c r="A581" s="3" t="s">
        <v>67</v>
      </c>
      <c r="B581" s="3" t="s">
        <v>24</v>
      </c>
      <c r="C581" s="3" t="s">
        <v>33</v>
      </c>
      <c r="D581" s="3" t="s">
        <v>30</v>
      </c>
      <c r="E581" s="3" t="s">
        <v>27</v>
      </c>
      <c r="F581" s="3" t="s">
        <v>28</v>
      </c>
      <c r="AA581" s="29"/>
      <c r="AB581" s="29"/>
      <c r="AC581" s="3"/>
      <c r="AD581" s="3"/>
    </row>
    <row r="582" spans="1:30" outlineLevel="1" x14ac:dyDescent="0.3">
      <c r="A582" s="3" t="s">
        <v>68</v>
      </c>
      <c r="B582" s="3" t="s">
        <v>24</v>
      </c>
      <c r="C582" s="3" t="s">
        <v>33</v>
      </c>
      <c r="D582" s="3" t="s">
        <v>30</v>
      </c>
      <c r="E582" s="3" t="s">
        <v>27</v>
      </c>
      <c r="F582" s="3" t="s">
        <v>28</v>
      </c>
      <c r="AA582" s="29"/>
      <c r="AB582" s="29"/>
      <c r="AC582" s="3"/>
      <c r="AD582" s="3"/>
    </row>
    <row r="583" spans="1:30" x14ac:dyDescent="0.3">
      <c r="A583" s="35">
        <v>147</v>
      </c>
      <c r="B583" s="35" t="s">
        <v>24</v>
      </c>
      <c r="C583" s="35" t="s">
        <v>31</v>
      </c>
      <c r="D583" s="35" t="s">
        <v>30</v>
      </c>
      <c r="E583" s="35" t="s">
        <v>27</v>
      </c>
      <c r="F583" s="35" t="s">
        <v>28</v>
      </c>
      <c r="G583" s="35">
        <f>G584+G585+G586</f>
        <v>2</v>
      </c>
      <c r="H583" s="35">
        <f>H584+H585+H586</f>
        <v>0</v>
      </c>
      <c r="I583" s="40">
        <f>H583/((L583-W583)+J583+(0.44*R583))</f>
        <v>0</v>
      </c>
      <c r="J583" s="35">
        <f>J584+J585+J586</f>
        <v>2</v>
      </c>
      <c r="K583" s="37">
        <f>J583/G583</f>
        <v>1</v>
      </c>
      <c r="L583" s="35">
        <f>M583+N583</f>
        <v>0</v>
      </c>
      <c r="M583" s="35">
        <f>M584+M585+M586</f>
        <v>0</v>
      </c>
      <c r="N583" s="35">
        <f>N584+N585+N586</f>
        <v>0</v>
      </c>
      <c r="O583" s="35">
        <f>O584+O585+O586</f>
        <v>0</v>
      </c>
      <c r="P583" s="35">
        <f>P584+P585+P586</f>
        <v>0</v>
      </c>
      <c r="Q583" s="36" t="e">
        <f>P583/L583*100</f>
        <v>#DIV/0!</v>
      </c>
      <c r="R583" s="35">
        <f>R584+R585+R586</f>
        <v>0</v>
      </c>
      <c r="S583" s="35">
        <f>S584+S585+S586</f>
        <v>0</v>
      </c>
      <c r="T583" s="37" t="e">
        <f>M583/(M583+N583)</f>
        <v>#DIV/0!</v>
      </c>
      <c r="U583" s="37" t="e">
        <f>((0.5*V583)+M583)/L583</f>
        <v>#DIV/0!</v>
      </c>
      <c r="V583" s="35">
        <f>V584+V585+V586</f>
        <v>0</v>
      </c>
      <c r="W583" s="35">
        <f>W584+W585+W586</f>
        <v>0</v>
      </c>
      <c r="X583" s="35">
        <f>X584+X585+X586</f>
        <v>0</v>
      </c>
      <c r="Y583" s="35">
        <f>Y584+Y585+Y586</f>
        <v>0</v>
      </c>
      <c r="Z583" s="41">
        <f>H583-'Season Summary_DEF'!H582</f>
        <v>0</v>
      </c>
      <c r="AA583" s="40">
        <f>(H583+W583+Y583+(2*(O583))+(0.5*V583))/((R583-S583)+(2*(N583+X583+J583)))</f>
        <v>0</v>
      </c>
      <c r="AB583" s="40">
        <f>AA583-$AA$1073</f>
        <v>-1.2469068597250252</v>
      </c>
      <c r="AC583" s="40">
        <f>AA583+'Season Summary_DEF'!AB583</f>
        <v>0.66666666666666663</v>
      </c>
      <c r="AD583" s="40">
        <f>AC583-$AC$1073</f>
        <v>-1.9135153658741033</v>
      </c>
    </row>
    <row r="584" spans="1:30" outlineLevel="1" x14ac:dyDescent="0.3">
      <c r="A584" s="3" t="s">
        <v>66</v>
      </c>
      <c r="B584" s="3" t="s">
        <v>24</v>
      </c>
      <c r="C584" s="3" t="s">
        <v>31</v>
      </c>
      <c r="D584" s="3" t="s">
        <v>30</v>
      </c>
      <c r="E584" s="3" t="s">
        <v>27</v>
      </c>
      <c r="F584" s="3" t="s">
        <v>28</v>
      </c>
      <c r="G584" s="3">
        <v>2</v>
      </c>
      <c r="H584" s="3">
        <v>0</v>
      </c>
      <c r="I584" s="29">
        <f>H584/((L584-W584)+J584+(0.44*R584))</f>
        <v>0</v>
      </c>
      <c r="J584" s="3">
        <v>2</v>
      </c>
      <c r="K584" s="32">
        <f>J584/G584</f>
        <v>1</v>
      </c>
      <c r="L584" s="3">
        <f>M584+N584</f>
        <v>0</v>
      </c>
      <c r="M584" s="3">
        <v>0</v>
      </c>
      <c r="N584" s="3">
        <v>0</v>
      </c>
      <c r="O584" s="3">
        <v>0</v>
      </c>
      <c r="P584" s="3">
        <v>0</v>
      </c>
      <c r="Q584" s="4" t="e">
        <f>P584/L584*100</f>
        <v>#DIV/0!</v>
      </c>
      <c r="R584" s="3">
        <v>0</v>
      </c>
      <c r="S584" s="3">
        <v>0</v>
      </c>
      <c r="T584" s="32" t="e">
        <f>M584/(M584+N584)</f>
        <v>#DIV/0!</v>
      </c>
      <c r="U584" s="32" t="e">
        <f>((0.5*V584)+M584)/L584</f>
        <v>#DIV/0!</v>
      </c>
      <c r="V584" s="3">
        <v>0</v>
      </c>
      <c r="W584" s="3">
        <v>0</v>
      </c>
      <c r="X584" s="3">
        <v>0</v>
      </c>
      <c r="Y584" s="3">
        <v>0</v>
      </c>
      <c r="Z584"/>
      <c r="AA584" s="29"/>
      <c r="AB584" s="29"/>
      <c r="AC584" s="3"/>
      <c r="AD584" s="3"/>
    </row>
    <row r="585" spans="1:30" outlineLevel="1" x14ac:dyDescent="0.3">
      <c r="A585" s="3" t="s">
        <v>67</v>
      </c>
      <c r="B585" s="3" t="s">
        <v>24</v>
      </c>
      <c r="C585" s="3" t="s">
        <v>31</v>
      </c>
      <c r="D585" s="3" t="s">
        <v>30</v>
      </c>
      <c r="E585" s="3" t="s">
        <v>27</v>
      </c>
      <c r="F585" s="3" t="s">
        <v>28</v>
      </c>
      <c r="G585" s="3">
        <v>0</v>
      </c>
      <c r="H585" s="3">
        <v>0</v>
      </c>
      <c r="J585" s="3">
        <v>0</v>
      </c>
      <c r="K585" s="32" t="e">
        <f>J585/G585</f>
        <v>#DIV/0!</v>
      </c>
      <c r="L585" s="3">
        <f>M585+N585</f>
        <v>0</v>
      </c>
      <c r="M585" s="3">
        <v>0</v>
      </c>
      <c r="N585" s="3">
        <v>0</v>
      </c>
      <c r="O585" s="3">
        <v>0</v>
      </c>
      <c r="P585" s="3">
        <v>0</v>
      </c>
      <c r="Q585" s="4" t="e">
        <f>P585/L585*100</f>
        <v>#DIV/0!</v>
      </c>
      <c r="R585" s="3">
        <v>0</v>
      </c>
      <c r="S585" s="3">
        <v>0</v>
      </c>
      <c r="T585" s="32" t="e">
        <f>M585/(M585+N585)</f>
        <v>#DIV/0!</v>
      </c>
      <c r="U585" s="32" t="e">
        <f>((0.5*V585)+M585)/L585</f>
        <v>#DIV/0!</v>
      </c>
      <c r="V585" s="3">
        <v>0</v>
      </c>
      <c r="W585" s="3">
        <v>0</v>
      </c>
      <c r="X585" s="3">
        <v>0</v>
      </c>
      <c r="Y585" s="3">
        <v>0</v>
      </c>
      <c r="AA585" s="29"/>
      <c r="AB585" s="29"/>
      <c r="AC585" s="3"/>
      <c r="AD585" s="3"/>
    </row>
    <row r="586" spans="1:30" outlineLevel="1" x14ac:dyDescent="0.3">
      <c r="A586" s="3" t="s">
        <v>68</v>
      </c>
      <c r="B586" s="3" t="s">
        <v>24</v>
      </c>
      <c r="C586" s="3" t="s">
        <v>31</v>
      </c>
      <c r="D586" s="3" t="s">
        <v>30</v>
      </c>
      <c r="E586" s="3" t="s">
        <v>27</v>
      </c>
      <c r="F586" s="3" t="s">
        <v>28</v>
      </c>
      <c r="G586" s="3">
        <v>0</v>
      </c>
      <c r="H586" s="3">
        <v>0</v>
      </c>
      <c r="J586" s="3">
        <v>0</v>
      </c>
      <c r="K586" s="32" t="e">
        <f>J586/G586</f>
        <v>#DIV/0!</v>
      </c>
      <c r="L586" s="3">
        <f>M586+N586</f>
        <v>0</v>
      </c>
      <c r="M586" s="3">
        <v>0</v>
      </c>
      <c r="N586" s="3">
        <v>0</v>
      </c>
      <c r="O586" s="3">
        <v>0</v>
      </c>
      <c r="P586" s="3">
        <v>0</v>
      </c>
      <c r="Q586" s="4" t="e">
        <f>P586/L586*100</f>
        <v>#DIV/0!</v>
      </c>
      <c r="R586" s="3">
        <v>0</v>
      </c>
      <c r="S586" s="3">
        <v>0</v>
      </c>
      <c r="T586" s="32" t="e">
        <f>M586/(M586+N586)</f>
        <v>#DIV/0!</v>
      </c>
      <c r="U586" s="32" t="e">
        <f>((0.5*V586)+M586)/L586</f>
        <v>#DIV/0!</v>
      </c>
      <c r="V586" s="3">
        <v>0</v>
      </c>
      <c r="W586" s="3">
        <v>0</v>
      </c>
      <c r="X586" s="3">
        <v>0</v>
      </c>
      <c r="Y586" s="3">
        <v>0</v>
      </c>
      <c r="AA586" s="29"/>
      <c r="AB586" s="29"/>
      <c r="AC586" s="3"/>
      <c r="AD586" s="3"/>
    </row>
    <row r="587" spans="1:30" x14ac:dyDescent="0.3">
      <c r="A587" s="35">
        <v>148</v>
      </c>
      <c r="B587" s="35" t="s">
        <v>32</v>
      </c>
      <c r="C587" s="35" t="s">
        <v>30</v>
      </c>
      <c r="D587" s="35" t="s">
        <v>31</v>
      </c>
      <c r="E587" s="35" t="s">
        <v>33</v>
      </c>
      <c r="F587" s="35" t="s">
        <v>28</v>
      </c>
      <c r="G587" s="41">
        <v>3</v>
      </c>
      <c r="H587" s="41">
        <v>2</v>
      </c>
      <c r="I587" s="40">
        <f>H587/((L587-W587)+J587+(0.44*R587))</f>
        <v>0.81967213114754101</v>
      </c>
      <c r="J587" s="41">
        <v>0</v>
      </c>
      <c r="K587" s="37">
        <f>J587/G587</f>
        <v>0</v>
      </c>
      <c r="L587" s="41">
        <f>M587+N587</f>
        <v>3</v>
      </c>
      <c r="M587" s="41">
        <v>1</v>
      </c>
      <c r="N587" s="41">
        <v>2</v>
      </c>
      <c r="O587" s="41">
        <v>1</v>
      </c>
      <c r="P587" s="41">
        <f>P588+P589+P590</f>
        <v>0</v>
      </c>
      <c r="Q587" s="36" t="e">
        <f>P587/(L588+L589+L590)*100</f>
        <v>#DIV/0!</v>
      </c>
      <c r="R587" s="41">
        <v>1</v>
      </c>
      <c r="S587" s="41">
        <v>0</v>
      </c>
      <c r="T587" s="37">
        <f>M587/(M587+N587)</f>
        <v>0.33333333333333331</v>
      </c>
      <c r="U587" s="37">
        <f>((0.5*V587)+M587)/L587</f>
        <v>0.33333333333333331</v>
      </c>
      <c r="V587" s="41">
        <v>0</v>
      </c>
      <c r="W587" s="41">
        <v>1</v>
      </c>
      <c r="X587" s="41">
        <v>0</v>
      </c>
      <c r="Y587" s="41">
        <v>1</v>
      </c>
      <c r="Z587" s="41">
        <f>H587-'Season Summary_DEF'!H586</f>
        <v>1</v>
      </c>
      <c r="AA587" s="40">
        <f>(H587+W587+Y587+(2*(O587))+(0.5*V587))/((R587-S587)+(2*(N587+X587+J587)))</f>
        <v>1.2</v>
      </c>
      <c r="AB587" s="40">
        <f>AA587-$AA$1073</f>
        <v>-4.6906859725025285E-2</v>
      </c>
      <c r="AC587" s="40">
        <f>AA587+'Season Summary_DEF'!AB587</f>
        <v>5.2</v>
      </c>
      <c r="AD587" s="40">
        <f>AC587-$AC$1073</f>
        <v>2.6198179674592303</v>
      </c>
    </row>
    <row r="588" spans="1:30" outlineLevel="1" x14ac:dyDescent="0.3">
      <c r="A588" s="3" t="s">
        <v>66</v>
      </c>
      <c r="B588" s="3" t="s">
        <v>32</v>
      </c>
      <c r="C588" s="3" t="s">
        <v>30</v>
      </c>
      <c r="D588" s="3" t="s">
        <v>31</v>
      </c>
      <c r="E588" s="3" t="s">
        <v>33</v>
      </c>
      <c r="F588" s="3" t="s">
        <v>28</v>
      </c>
      <c r="Z588"/>
      <c r="AA588" s="29"/>
      <c r="AB588" s="29"/>
      <c r="AC588" s="3"/>
      <c r="AD588" s="3"/>
    </row>
    <row r="589" spans="1:30" outlineLevel="1" x14ac:dyDescent="0.3">
      <c r="A589" s="3" t="s">
        <v>67</v>
      </c>
      <c r="B589" s="3" t="s">
        <v>32</v>
      </c>
      <c r="C589" s="3" t="s">
        <v>30</v>
      </c>
      <c r="D589" s="3" t="s">
        <v>31</v>
      </c>
      <c r="E589" s="3" t="s">
        <v>33</v>
      </c>
      <c r="F589" s="3" t="s">
        <v>28</v>
      </c>
      <c r="AA589" s="29"/>
      <c r="AB589" s="29"/>
      <c r="AC589" s="3"/>
      <c r="AD589" s="3"/>
    </row>
    <row r="590" spans="1:30" outlineLevel="1" x14ac:dyDescent="0.3">
      <c r="A590" s="3" t="s">
        <v>68</v>
      </c>
      <c r="B590" s="3" t="s">
        <v>32</v>
      </c>
      <c r="C590" s="3" t="s">
        <v>30</v>
      </c>
      <c r="D590" s="3" t="s">
        <v>31</v>
      </c>
      <c r="E590" s="3" t="s">
        <v>33</v>
      </c>
      <c r="F590" s="3" t="s">
        <v>28</v>
      </c>
      <c r="AA590" s="29"/>
      <c r="AB590" s="29"/>
      <c r="AC590" s="3"/>
      <c r="AD590" s="3"/>
    </row>
    <row r="591" spans="1:30" x14ac:dyDescent="0.3">
      <c r="A591" s="35">
        <v>149</v>
      </c>
      <c r="B591" s="35" t="s">
        <v>31</v>
      </c>
      <c r="C591" s="35" t="s">
        <v>25</v>
      </c>
      <c r="D591" s="35" t="s">
        <v>26</v>
      </c>
      <c r="E591" s="35" t="s">
        <v>33</v>
      </c>
      <c r="F591" s="35" t="s">
        <v>30</v>
      </c>
      <c r="G591" s="41">
        <v>6</v>
      </c>
      <c r="H591" s="41">
        <v>0</v>
      </c>
      <c r="I591" s="40">
        <f>H591/((L591-W591)+J591+(0.44*R591))</f>
        <v>0</v>
      </c>
      <c r="J591" s="41">
        <v>0</v>
      </c>
      <c r="K591" s="37">
        <f>J591/G591</f>
        <v>0</v>
      </c>
      <c r="L591" s="41">
        <f>M591+N591</f>
        <v>6</v>
      </c>
      <c r="M591" s="41">
        <v>0</v>
      </c>
      <c r="N591" s="41">
        <v>6</v>
      </c>
      <c r="O591" s="41">
        <v>0</v>
      </c>
      <c r="P591" s="41">
        <f>P592+P593+P594</f>
        <v>0</v>
      </c>
      <c r="Q591" s="36" t="e">
        <f>P591/(L592+L593+L594)*100</f>
        <v>#DIV/0!</v>
      </c>
      <c r="R591" s="41">
        <v>0</v>
      </c>
      <c r="S591" s="41">
        <v>0</v>
      </c>
      <c r="T591" s="37">
        <f>M591/(M591+N591)</f>
        <v>0</v>
      </c>
      <c r="U591" s="37">
        <f>((0.5*V591)+M591)/L591</f>
        <v>0</v>
      </c>
      <c r="V591" s="41">
        <v>0</v>
      </c>
      <c r="W591" s="41">
        <v>3</v>
      </c>
      <c r="X591" s="41">
        <v>0</v>
      </c>
      <c r="Y591" s="41">
        <v>0</v>
      </c>
      <c r="Z591" s="41">
        <f>H591-'Season Summary_DEF'!H590</f>
        <v>0</v>
      </c>
      <c r="AA591" s="40">
        <f>(H591+W591+Y591+(2*(O591))+(0.5*V591))/((R591-S591)+(2*(N591+X591+J591)))</f>
        <v>0.25</v>
      </c>
      <c r="AB591" s="40">
        <f>AA591-$AA$1073</f>
        <v>-0.99690685972502524</v>
      </c>
      <c r="AC591" s="40">
        <f>AA591+'Season Summary_DEF'!AB591</f>
        <v>0.25</v>
      </c>
      <c r="AD591" s="40">
        <f>AC591-$AC$1073</f>
        <v>-2.3301820325407698</v>
      </c>
    </row>
    <row r="592" spans="1:30" outlineLevel="1" x14ac:dyDescent="0.3">
      <c r="A592" s="3" t="s">
        <v>66</v>
      </c>
      <c r="B592" s="3" t="s">
        <v>31</v>
      </c>
      <c r="C592" s="3" t="s">
        <v>25</v>
      </c>
      <c r="D592" s="3" t="s">
        <v>26</v>
      </c>
      <c r="E592" s="3" t="s">
        <v>33</v>
      </c>
      <c r="F592" s="3" t="s">
        <v>30</v>
      </c>
      <c r="Z592"/>
      <c r="AA592" s="29"/>
      <c r="AB592" s="29"/>
      <c r="AC592" s="3"/>
      <c r="AD592" s="3"/>
    </row>
    <row r="593" spans="1:30" outlineLevel="1" x14ac:dyDescent="0.3">
      <c r="A593" s="3" t="s">
        <v>67</v>
      </c>
      <c r="B593" s="3" t="s">
        <v>31</v>
      </c>
      <c r="C593" s="3" t="s">
        <v>25</v>
      </c>
      <c r="D593" s="3" t="s">
        <v>26</v>
      </c>
      <c r="E593" s="3" t="s">
        <v>33</v>
      </c>
      <c r="F593" s="3" t="s">
        <v>30</v>
      </c>
      <c r="AA593" s="29"/>
      <c r="AB593" s="29"/>
      <c r="AC593" s="3"/>
      <c r="AD593" s="3"/>
    </row>
    <row r="594" spans="1:30" outlineLevel="1" x14ac:dyDescent="0.3">
      <c r="A594" s="3" t="s">
        <v>68</v>
      </c>
      <c r="B594" s="3" t="s">
        <v>31</v>
      </c>
      <c r="C594" s="3" t="s">
        <v>25</v>
      </c>
      <c r="D594" s="3" t="s">
        <v>26</v>
      </c>
      <c r="E594" s="3" t="s">
        <v>33</v>
      </c>
      <c r="F594" s="3" t="s">
        <v>30</v>
      </c>
      <c r="AA594" s="29"/>
      <c r="AB594" s="29"/>
      <c r="AC594" s="3"/>
      <c r="AD594" s="3"/>
    </row>
    <row r="595" spans="1:30" x14ac:dyDescent="0.3">
      <c r="A595" s="35">
        <v>150</v>
      </c>
      <c r="B595" s="35" t="s">
        <v>24</v>
      </c>
      <c r="C595" s="35" t="s">
        <v>32</v>
      </c>
      <c r="D595" s="35" t="s">
        <v>26</v>
      </c>
      <c r="E595" s="35" t="s">
        <v>34</v>
      </c>
      <c r="F595" s="35" t="s">
        <v>31</v>
      </c>
      <c r="G595" s="35">
        <f>G596+G597+G598</f>
        <v>2</v>
      </c>
      <c r="H595" s="35">
        <f>H596+H597+H598</f>
        <v>3</v>
      </c>
      <c r="I595" s="40">
        <f>H595/((L595-W595)+J595+(0.44*R595))</f>
        <v>1.5</v>
      </c>
      <c r="J595" s="35">
        <f>J596+J597+J598</f>
        <v>0</v>
      </c>
      <c r="K595" s="37">
        <f t="shared" ref="K595:K610" si="141">J595/G595</f>
        <v>0</v>
      </c>
      <c r="L595" s="35">
        <f t="shared" ref="L595:L608" si="142">M595+N595</f>
        <v>2</v>
      </c>
      <c r="M595" s="35">
        <f>M596+M597+M598</f>
        <v>1</v>
      </c>
      <c r="N595" s="35">
        <f>N596+N597+N598</f>
        <v>1</v>
      </c>
      <c r="O595" s="35">
        <f>O596+O597+O598</f>
        <v>0</v>
      </c>
      <c r="P595" s="35">
        <f>P596+P597+P598</f>
        <v>2</v>
      </c>
      <c r="Q595" s="36">
        <f>P595/L595*100</f>
        <v>100</v>
      </c>
      <c r="R595" s="35">
        <f>R596+R597+R598</f>
        <v>0</v>
      </c>
      <c r="S595" s="35">
        <f>S596+S597+S598</f>
        <v>0</v>
      </c>
      <c r="T595" s="37">
        <f t="shared" ref="T595:T610" si="143">M595/(M595+N595)</f>
        <v>0.5</v>
      </c>
      <c r="U595" s="37">
        <f t="shared" ref="U595:U610" si="144">((0.5*V595)+M595)/L595</f>
        <v>0.75</v>
      </c>
      <c r="V595" s="35">
        <f>V596+V597+V598</f>
        <v>1</v>
      </c>
      <c r="W595" s="35">
        <f>W596+W597+W598</f>
        <v>0</v>
      </c>
      <c r="X595" s="35">
        <f>X596+X597+X598</f>
        <v>0</v>
      </c>
      <c r="Y595" s="35">
        <f>Y596+Y597+Y598</f>
        <v>0</v>
      </c>
      <c r="Z595" s="41">
        <f>H595-'Season Summary_DEF'!H594</f>
        <v>3</v>
      </c>
      <c r="AA595" s="40">
        <f>(H595+W595+Y595+(2*(O595))+(0.5*V595))/((R595-S595)+(2*(N595+X595+J595)))</f>
        <v>1.75</v>
      </c>
      <c r="AB595" s="40">
        <f>AA595-$AA$1073</f>
        <v>0.50309314027497476</v>
      </c>
      <c r="AC595" s="40">
        <f>AA595+'Season Summary_DEF'!AB595</f>
        <v>3.15</v>
      </c>
      <c r="AD595" s="40">
        <f>AC595-$AC$1073</f>
        <v>0.56981796745923008</v>
      </c>
    </row>
    <row r="596" spans="1:30" outlineLevel="1" x14ac:dyDescent="0.3">
      <c r="A596" s="3" t="s">
        <v>66</v>
      </c>
      <c r="B596" s="3" t="s">
        <v>24</v>
      </c>
      <c r="C596" s="3" t="s">
        <v>32</v>
      </c>
      <c r="D596" s="3" t="s">
        <v>26</v>
      </c>
      <c r="E596" s="3" t="s">
        <v>34</v>
      </c>
      <c r="F596" s="3" t="s">
        <v>31</v>
      </c>
      <c r="G596" s="3">
        <v>2</v>
      </c>
      <c r="H596" s="3">
        <v>3</v>
      </c>
      <c r="I596" s="29">
        <f>H596/((L596-W596)+J596+(0.44*R596))</f>
        <v>1.5</v>
      </c>
      <c r="J596" s="3">
        <v>0</v>
      </c>
      <c r="K596" s="32">
        <f t="shared" si="141"/>
        <v>0</v>
      </c>
      <c r="L596" s="3">
        <f t="shared" si="142"/>
        <v>2</v>
      </c>
      <c r="M596" s="3">
        <v>1</v>
      </c>
      <c r="N596" s="3">
        <v>1</v>
      </c>
      <c r="O596" s="3">
        <v>0</v>
      </c>
      <c r="P596" s="3">
        <v>2</v>
      </c>
      <c r="Q596" s="4">
        <f>P596/L596*100</f>
        <v>100</v>
      </c>
      <c r="R596" s="3">
        <v>0</v>
      </c>
      <c r="S596" s="3">
        <v>0</v>
      </c>
      <c r="T596" s="32">
        <f t="shared" si="143"/>
        <v>0.5</v>
      </c>
      <c r="U596" s="32">
        <f t="shared" si="144"/>
        <v>0.75</v>
      </c>
      <c r="V596" s="3">
        <v>1</v>
      </c>
      <c r="W596" s="3">
        <v>0</v>
      </c>
      <c r="X596" s="3">
        <v>0</v>
      </c>
      <c r="Y596" s="3">
        <v>0</v>
      </c>
      <c r="Z596"/>
      <c r="AA596" s="29"/>
      <c r="AB596" s="29"/>
      <c r="AC596" s="3"/>
      <c r="AD596" s="3"/>
    </row>
    <row r="597" spans="1:30" outlineLevel="1" x14ac:dyDescent="0.3">
      <c r="A597" s="3" t="s">
        <v>67</v>
      </c>
      <c r="B597" s="3" t="s">
        <v>24</v>
      </c>
      <c r="C597" s="3" t="s">
        <v>32</v>
      </c>
      <c r="D597" s="3" t="s">
        <v>26</v>
      </c>
      <c r="E597" s="3" t="s">
        <v>34</v>
      </c>
      <c r="F597" s="3" t="s">
        <v>31</v>
      </c>
      <c r="G597" s="3">
        <v>0</v>
      </c>
      <c r="H597" s="3">
        <v>0</v>
      </c>
      <c r="J597" s="3">
        <v>0</v>
      </c>
      <c r="K597" s="32" t="e">
        <f t="shared" si="141"/>
        <v>#DIV/0!</v>
      </c>
      <c r="L597" s="3">
        <f t="shared" si="142"/>
        <v>0</v>
      </c>
      <c r="M597" s="3">
        <v>0</v>
      </c>
      <c r="N597" s="3">
        <v>0</v>
      </c>
      <c r="O597" s="3">
        <v>0</v>
      </c>
      <c r="P597" s="3">
        <v>0</v>
      </c>
      <c r="Q597" s="4" t="e">
        <f>P597/L597*100</f>
        <v>#DIV/0!</v>
      </c>
      <c r="R597" s="3">
        <v>0</v>
      </c>
      <c r="S597" s="3">
        <v>0</v>
      </c>
      <c r="T597" s="32" t="e">
        <f t="shared" si="143"/>
        <v>#DIV/0!</v>
      </c>
      <c r="U597" s="32" t="e">
        <f t="shared" si="144"/>
        <v>#DIV/0!</v>
      </c>
      <c r="V597" s="3">
        <v>0</v>
      </c>
      <c r="W597" s="3">
        <v>0</v>
      </c>
      <c r="X597" s="3">
        <v>0</v>
      </c>
      <c r="Y597" s="3">
        <v>0</v>
      </c>
      <c r="AA597" s="29"/>
      <c r="AB597" s="29"/>
      <c r="AC597" s="3"/>
      <c r="AD597" s="3"/>
    </row>
    <row r="598" spans="1:30" outlineLevel="1" x14ac:dyDescent="0.3">
      <c r="A598" s="3" t="s">
        <v>68</v>
      </c>
      <c r="B598" s="3" t="s">
        <v>24</v>
      </c>
      <c r="C598" s="3" t="s">
        <v>32</v>
      </c>
      <c r="D598" s="3" t="s">
        <v>26</v>
      </c>
      <c r="E598" s="3" t="s">
        <v>34</v>
      </c>
      <c r="F598" s="3" t="s">
        <v>31</v>
      </c>
      <c r="G598" s="3">
        <v>0</v>
      </c>
      <c r="H598" s="3">
        <v>0</v>
      </c>
      <c r="J598" s="3">
        <v>0</v>
      </c>
      <c r="K598" s="32" t="e">
        <f t="shared" si="141"/>
        <v>#DIV/0!</v>
      </c>
      <c r="L598" s="3">
        <f t="shared" si="142"/>
        <v>0</v>
      </c>
      <c r="M598" s="3">
        <v>0</v>
      </c>
      <c r="N598" s="3">
        <v>0</v>
      </c>
      <c r="O598" s="3">
        <v>0</v>
      </c>
      <c r="P598" s="3">
        <v>0</v>
      </c>
      <c r="Q598" s="4" t="e">
        <f>P598/L598*100</f>
        <v>#DIV/0!</v>
      </c>
      <c r="R598" s="3">
        <v>0</v>
      </c>
      <c r="S598" s="3">
        <v>0</v>
      </c>
      <c r="T598" s="32" t="e">
        <f t="shared" si="143"/>
        <v>#DIV/0!</v>
      </c>
      <c r="U598" s="32" t="e">
        <f t="shared" si="144"/>
        <v>#DIV/0!</v>
      </c>
      <c r="V598" s="3">
        <v>0</v>
      </c>
      <c r="W598" s="3">
        <v>0</v>
      </c>
      <c r="X598" s="3">
        <v>0</v>
      </c>
      <c r="Y598" s="3">
        <v>0</v>
      </c>
      <c r="AA598" s="29"/>
      <c r="AB598" s="29"/>
      <c r="AC598" s="3"/>
      <c r="AD598" s="3"/>
    </row>
    <row r="599" spans="1:30" x14ac:dyDescent="0.3">
      <c r="A599" s="35">
        <v>151</v>
      </c>
      <c r="B599" s="35" t="s">
        <v>30</v>
      </c>
      <c r="C599" s="35" t="s">
        <v>25</v>
      </c>
      <c r="D599" s="35" t="s">
        <v>26</v>
      </c>
      <c r="E599" s="35" t="s">
        <v>27</v>
      </c>
      <c r="F599" s="35" t="s">
        <v>31</v>
      </c>
      <c r="G599" s="41">
        <v>8</v>
      </c>
      <c r="H599" s="41">
        <v>4</v>
      </c>
      <c r="I599" s="40">
        <f>H599/((L599-W599)+J599+(0.44*R599))</f>
        <v>0.66666666666666663</v>
      </c>
      <c r="J599" s="41">
        <v>0</v>
      </c>
      <c r="K599" s="37">
        <f t="shared" si="141"/>
        <v>0</v>
      </c>
      <c r="L599" s="41">
        <f t="shared" si="142"/>
        <v>8</v>
      </c>
      <c r="M599" s="41">
        <v>2</v>
      </c>
      <c r="N599" s="41">
        <v>6</v>
      </c>
      <c r="O599" s="41">
        <v>1</v>
      </c>
      <c r="P599" s="41">
        <f>P600+P601+P602</f>
        <v>2</v>
      </c>
      <c r="Q599" s="36">
        <f>P599/(L600+L601+L602)*100</f>
        <v>66.666666666666657</v>
      </c>
      <c r="R599" s="41">
        <v>0</v>
      </c>
      <c r="S599" s="41">
        <v>0</v>
      </c>
      <c r="T599" s="37">
        <f t="shared" si="143"/>
        <v>0.25</v>
      </c>
      <c r="U599" s="37">
        <f t="shared" si="144"/>
        <v>0.25</v>
      </c>
      <c r="V599" s="41">
        <v>0</v>
      </c>
      <c r="W599" s="41">
        <v>2</v>
      </c>
      <c r="X599" s="41">
        <v>0</v>
      </c>
      <c r="Y599" s="41">
        <v>0</v>
      </c>
      <c r="Z599" s="41">
        <f>H599-'Season Summary_DEF'!H598</f>
        <v>4</v>
      </c>
      <c r="AA599" s="40">
        <f>(H599+W599+Y599+(2*(O599))+(0.5*V599))/((R599-S599)+(2*(N599+X599+J599)))</f>
        <v>0.66666666666666663</v>
      </c>
      <c r="AB599" s="40">
        <f>AA599-$AA$1073</f>
        <v>-0.58024019305835861</v>
      </c>
      <c r="AC599" s="40">
        <f>AA599+'Season Summary_DEF'!AB599</f>
        <v>6.041666666666667</v>
      </c>
      <c r="AD599" s="40">
        <f>AC599-$AC$1073</f>
        <v>3.4614846341258971</v>
      </c>
    </row>
    <row r="600" spans="1:30" outlineLevel="1" x14ac:dyDescent="0.3">
      <c r="A600" s="3" t="s">
        <v>66</v>
      </c>
      <c r="B600" s="3" t="s">
        <v>30</v>
      </c>
      <c r="C600" s="3" t="s">
        <v>25</v>
      </c>
      <c r="D600" s="3" t="s">
        <v>26</v>
      </c>
      <c r="E600" s="3" t="s">
        <v>27</v>
      </c>
      <c r="F600" s="3" t="s">
        <v>31</v>
      </c>
      <c r="G600" s="3">
        <v>0</v>
      </c>
      <c r="H600" s="3">
        <v>0</v>
      </c>
      <c r="J600" s="3">
        <v>0</v>
      </c>
      <c r="K600" s="32" t="e">
        <f t="shared" si="141"/>
        <v>#DIV/0!</v>
      </c>
      <c r="L600" s="3">
        <f t="shared" si="142"/>
        <v>0</v>
      </c>
      <c r="M600" s="3">
        <v>0</v>
      </c>
      <c r="N600" s="3">
        <v>0</v>
      </c>
      <c r="O600" s="3">
        <v>0</v>
      </c>
      <c r="P600" s="3">
        <v>0</v>
      </c>
      <c r="Q600" s="4" t="e">
        <f>P600/L600*100</f>
        <v>#DIV/0!</v>
      </c>
      <c r="R600" s="3">
        <v>0</v>
      </c>
      <c r="S600" s="3">
        <v>0</v>
      </c>
      <c r="T600" s="32" t="e">
        <f t="shared" si="143"/>
        <v>#DIV/0!</v>
      </c>
      <c r="U600" s="32" t="e">
        <f t="shared" si="144"/>
        <v>#DIV/0!</v>
      </c>
      <c r="V600" s="3">
        <v>0</v>
      </c>
      <c r="W600" s="3">
        <v>0</v>
      </c>
      <c r="X600" s="3">
        <v>0</v>
      </c>
      <c r="Y600" s="3">
        <v>0</v>
      </c>
      <c r="Z600"/>
      <c r="AA600" s="29"/>
      <c r="AB600" s="29"/>
      <c r="AC600" s="3"/>
      <c r="AD600" s="3"/>
    </row>
    <row r="601" spans="1:30" outlineLevel="1" x14ac:dyDescent="0.3">
      <c r="A601" s="3" t="s">
        <v>67</v>
      </c>
      <c r="B601" s="3" t="s">
        <v>30</v>
      </c>
      <c r="C601" s="3" t="s">
        <v>25</v>
      </c>
      <c r="D601" s="3" t="s">
        <v>26</v>
      </c>
      <c r="E601" s="3" t="s">
        <v>27</v>
      </c>
      <c r="F601" s="3" t="s">
        <v>31</v>
      </c>
      <c r="G601" s="3">
        <v>0</v>
      </c>
      <c r="H601" s="3">
        <v>0</v>
      </c>
      <c r="J601" s="3">
        <v>0</v>
      </c>
      <c r="K601" s="32" t="e">
        <f t="shared" si="141"/>
        <v>#DIV/0!</v>
      </c>
      <c r="L601" s="3">
        <f t="shared" si="142"/>
        <v>0</v>
      </c>
      <c r="M601" s="3">
        <v>0</v>
      </c>
      <c r="N601" s="3">
        <v>0</v>
      </c>
      <c r="O601" s="3">
        <v>0</v>
      </c>
      <c r="P601" s="3">
        <v>0</v>
      </c>
      <c r="Q601" s="4" t="e">
        <f>P601/L601*100</f>
        <v>#DIV/0!</v>
      </c>
      <c r="R601" s="3">
        <v>0</v>
      </c>
      <c r="S601" s="3">
        <v>0</v>
      </c>
      <c r="T601" s="32" t="e">
        <f t="shared" si="143"/>
        <v>#DIV/0!</v>
      </c>
      <c r="U601" s="32" t="e">
        <f t="shared" si="144"/>
        <v>#DIV/0!</v>
      </c>
      <c r="V601" s="3">
        <v>0</v>
      </c>
      <c r="W601" s="3">
        <v>0</v>
      </c>
      <c r="X601" s="3">
        <v>0</v>
      </c>
      <c r="Y601" s="3">
        <v>0</v>
      </c>
      <c r="AA601" s="29"/>
      <c r="AB601" s="29"/>
      <c r="AC601" s="3"/>
      <c r="AD601" s="3"/>
    </row>
    <row r="602" spans="1:30" outlineLevel="1" x14ac:dyDescent="0.3">
      <c r="A602" s="3" t="s">
        <v>68</v>
      </c>
      <c r="B602" s="3" t="s">
        <v>30</v>
      </c>
      <c r="C602" s="3" t="s">
        <v>25</v>
      </c>
      <c r="D602" s="3" t="s">
        <v>26</v>
      </c>
      <c r="E602" s="3" t="s">
        <v>27</v>
      </c>
      <c r="F602" s="3" t="s">
        <v>31</v>
      </c>
      <c r="G602" s="3">
        <v>3</v>
      </c>
      <c r="H602" s="3">
        <v>2</v>
      </c>
      <c r="I602" s="29">
        <f>H602/((L602-W602)+J602+(0.44*R602))</f>
        <v>1</v>
      </c>
      <c r="J602" s="3">
        <v>0</v>
      </c>
      <c r="K602" s="32">
        <f t="shared" si="141"/>
        <v>0</v>
      </c>
      <c r="L602" s="3">
        <f t="shared" si="142"/>
        <v>3</v>
      </c>
      <c r="M602" s="3">
        <v>1</v>
      </c>
      <c r="N602" s="3">
        <v>2</v>
      </c>
      <c r="O602" s="3">
        <v>0</v>
      </c>
      <c r="P602" s="3">
        <v>2</v>
      </c>
      <c r="Q602" s="4">
        <f>P602/L602*100</f>
        <v>66.666666666666657</v>
      </c>
      <c r="R602" s="3">
        <v>0</v>
      </c>
      <c r="S602" s="3">
        <v>0</v>
      </c>
      <c r="T602" s="32">
        <f t="shared" si="143"/>
        <v>0.33333333333333331</v>
      </c>
      <c r="U602" s="32">
        <f t="shared" si="144"/>
        <v>0.33333333333333331</v>
      </c>
      <c r="V602" s="3">
        <v>0</v>
      </c>
      <c r="W602" s="3">
        <v>1</v>
      </c>
      <c r="X602" s="3">
        <v>0</v>
      </c>
      <c r="Y602" s="3">
        <v>0</v>
      </c>
      <c r="AA602" s="29"/>
      <c r="AB602" s="29"/>
      <c r="AC602" s="3"/>
      <c r="AD602" s="3"/>
    </row>
    <row r="603" spans="1:30" x14ac:dyDescent="0.3">
      <c r="A603" s="35">
        <v>152</v>
      </c>
      <c r="B603" s="35" t="s">
        <v>32</v>
      </c>
      <c r="C603" s="35" t="s">
        <v>31</v>
      </c>
      <c r="D603" s="35" t="s">
        <v>26</v>
      </c>
      <c r="E603" s="35" t="s">
        <v>27</v>
      </c>
      <c r="F603" s="35" t="s">
        <v>28</v>
      </c>
      <c r="G603" s="41">
        <v>2</v>
      </c>
      <c r="H603" s="41">
        <v>2</v>
      </c>
      <c r="I603" s="40">
        <f>H603/((L603-W603)+J603+(0.44*R603))</f>
        <v>1</v>
      </c>
      <c r="J603" s="41">
        <v>1</v>
      </c>
      <c r="K603" s="37">
        <f t="shared" si="141"/>
        <v>0.5</v>
      </c>
      <c r="L603" s="41">
        <f t="shared" si="142"/>
        <v>1</v>
      </c>
      <c r="M603" s="41">
        <v>1</v>
      </c>
      <c r="N603" s="41">
        <v>0</v>
      </c>
      <c r="O603" s="41">
        <v>1</v>
      </c>
      <c r="P603" s="41">
        <f>P604+P605+P606</f>
        <v>1</v>
      </c>
      <c r="Q603" s="36">
        <f>P603/(L604+L605+L606)*100</f>
        <v>100</v>
      </c>
      <c r="R603" s="41">
        <v>0</v>
      </c>
      <c r="S603" s="41">
        <v>0</v>
      </c>
      <c r="T603" s="37">
        <f t="shared" si="143"/>
        <v>1</v>
      </c>
      <c r="U603" s="37">
        <f t="shared" si="144"/>
        <v>1</v>
      </c>
      <c r="V603" s="41">
        <v>0</v>
      </c>
      <c r="W603" s="41">
        <v>0</v>
      </c>
      <c r="X603" s="41">
        <v>0</v>
      </c>
      <c r="Y603" s="41">
        <v>0</v>
      </c>
      <c r="Z603" s="41">
        <f>H603-'Season Summary_DEF'!H602</f>
        <v>2</v>
      </c>
      <c r="AA603" s="40">
        <f>(H603+W603+Y603+(2*(O603))+(0.5*V603))/((R603-S603)+(2*(N603+X603+J603)))</f>
        <v>2</v>
      </c>
      <c r="AB603" s="40">
        <f>AA603-$AA$1073</f>
        <v>0.75309314027497476</v>
      </c>
      <c r="AC603" s="40">
        <f>AA603+'Season Summary_DEF'!AB603</f>
        <v>2</v>
      </c>
      <c r="AD603" s="40">
        <f>AC603-$AC$1073</f>
        <v>-0.58018203254076983</v>
      </c>
    </row>
    <row r="604" spans="1:30" outlineLevel="1" x14ac:dyDescent="0.3">
      <c r="A604" s="3" t="s">
        <v>66</v>
      </c>
      <c r="B604" s="3" t="s">
        <v>32</v>
      </c>
      <c r="C604" s="3" t="s">
        <v>31</v>
      </c>
      <c r="D604" s="3" t="s">
        <v>26</v>
      </c>
      <c r="E604" s="3" t="s">
        <v>27</v>
      </c>
      <c r="F604" s="3" t="s">
        <v>28</v>
      </c>
      <c r="G604" s="3">
        <v>1</v>
      </c>
      <c r="H604" s="3">
        <v>2</v>
      </c>
      <c r="I604" s="29">
        <f>H604/((L604-W604)+J604+(0.44*R604))</f>
        <v>2</v>
      </c>
      <c r="J604" s="3">
        <v>0</v>
      </c>
      <c r="K604" s="32">
        <f t="shared" si="141"/>
        <v>0</v>
      </c>
      <c r="L604" s="3">
        <f t="shared" si="142"/>
        <v>1</v>
      </c>
      <c r="M604" s="3">
        <v>1</v>
      </c>
      <c r="N604" s="3">
        <v>0</v>
      </c>
      <c r="O604" s="3">
        <v>1</v>
      </c>
      <c r="P604" s="3">
        <v>1</v>
      </c>
      <c r="Q604" s="4">
        <f>P604/L604*100</f>
        <v>100</v>
      </c>
      <c r="R604" s="3">
        <v>0</v>
      </c>
      <c r="S604" s="3">
        <v>0</v>
      </c>
      <c r="T604" s="32">
        <f t="shared" si="143"/>
        <v>1</v>
      </c>
      <c r="U604" s="32">
        <f t="shared" si="144"/>
        <v>1</v>
      </c>
      <c r="V604" s="3">
        <v>0</v>
      </c>
      <c r="W604" s="3">
        <v>0</v>
      </c>
      <c r="X604" s="3">
        <v>0</v>
      </c>
      <c r="Y604" s="3">
        <v>0</v>
      </c>
      <c r="Z604"/>
      <c r="AA604" s="29"/>
      <c r="AB604" s="29"/>
      <c r="AC604" s="3"/>
      <c r="AD604" s="3"/>
    </row>
    <row r="605" spans="1:30" outlineLevel="1" x14ac:dyDescent="0.3">
      <c r="A605" s="3" t="s">
        <v>67</v>
      </c>
      <c r="B605" s="3" t="s">
        <v>32</v>
      </c>
      <c r="C605" s="3" t="s">
        <v>31</v>
      </c>
      <c r="D605" s="3" t="s">
        <v>26</v>
      </c>
      <c r="E605" s="3" t="s">
        <v>27</v>
      </c>
      <c r="F605" s="3" t="s">
        <v>28</v>
      </c>
      <c r="G605" s="3">
        <v>0</v>
      </c>
      <c r="H605" s="3">
        <v>0</v>
      </c>
      <c r="J605" s="3">
        <v>0</v>
      </c>
      <c r="K605" s="32" t="e">
        <f t="shared" si="141"/>
        <v>#DIV/0!</v>
      </c>
      <c r="L605" s="3">
        <f t="shared" si="142"/>
        <v>0</v>
      </c>
      <c r="M605" s="3">
        <v>0</v>
      </c>
      <c r="N605" s="3">
        <v>0</v>
      </c>
      <c r="O605" s="3">
        <v>0</v>
      </c>
      <c r="P605" s="3">
        <v>0</v>
      </c>
      <c r="Q605" s="4" t="e">
        <f>P605/L605*100</f>
        <v>#DIV/0!</v>
      </c>
      <c r="R605" s="3">
        <v>0</v>
      </c>
      <c r="S605" s="3">
        <v>0</v>
      </c>
      <c r="T605" s="32" t="e">
        <f t="shared" si="143"/>
        <v>#DIV/0!</v>
      </c>
      <c r="U605" s="32" t="e">
        <f t="shared" si="144"/>
        <v>#DIV/0!</v>
      </c>
      <c r="V605" s="3">
        <v>0</v>
      </c>
      <c r="W605" s="3">
        <v>0</v>
      </c>
      <c r="X605" s="3">
        <v>0</v>
      </c>
      <c r="Y605" s="3">
        <v>0</v>
      </c>
      <c r="AA605" s="29"/>
      <c r="AB605" s="29"/>
      <c r="AC605" s="3"/>
      <c r="AD605" s="3"/>
    </row>
    <row r="606" spans="1:30" outlineLevel="1" x14ac:dyDescent="0.3">
      <c r="A606" s="3" t="s">
        <v>68</v>
      </c>
      <c r="B606" s="3" t="s">
        <v>32</v>
      </c>
      <c r="C606" s="3" t="s">
        <v>31</v>
      </c>
      <c r="D606" s="3" t="s">
        <v>26</v>
      </c>
      <c r="E606" s="3" t="s">
        <v>27</v>
      </c>
      <c r="F606" s="3" t="s">
        <v>28</v>
      </c>
      <c r="G606" s="3">
        <v>0</v>
      </c>
      <c r="H606" s="3">
        <v>0</v>
      </c>
      <c r="J606" s="3">
        <v>0</v>
      </c>
      <c r="K606" s="32" t="e">
        <f t="shared" si="141"/>
        <v>#DIV/0!</v>
      </c>
      <c r="L606" s="3">
        <f t="shared" si="142"/>
        <v>0</v>
      </c>
      <c r="M606" s="3">
        <v>0</v>
      </c>
      <c r="N606" s="3">
        <v>0</v>
      </c>
      <c r="O606" s="3">
        <v>0</v>
      </c>
      <c r="P606" s="3">
        <v>0</v>
      </c>
      <c r="Q606" s="4" t="e">
        <f>P606/L606*100</f>
        <v>#DIV/0!</v>
      </c>
      <c r="R606" s="3">
        <v>0</v>
      </c>
      <c r="S606" s="3">
        <v>0</v>
      </c>
      <c r="T606" s="32" t="e">
        <f t="shared" si="143"/>
        <v>#DIV/0!</v>
      </c>
      <c r="U606" s="32" t="e">
        <f t="shared" si="144"/>
        <v>#DIV/0!</v>
      </c>
      <c r="V606" s="3">
        <v>0</v>
      </c>
      <c r="W606" s="3">
        <v>0</v>
      </c>
      <c r="X606" s="3">
        <v>0</v>
      </c>
      <c r="Y606" s="3">
        <v>0</v>
      </c>
      <c r="AA606" s="29"/>
      <c r="AB606" s="29"/>
      <c r="AC606" s="3"/>
      <c r="AD606" s="3"/>
    </row>
    <row r="607" spans="1:30" x14ac:dyDescent="0.3">
      <c r="A607" s="35">
        <v>153</v>
      </c>
      <c r="B607" s="35" t="s">
        <v>29</v>
      </c>
      <c r="C607" s="35" t="s">
        <v>33</v>
      </c>
      <c r="D607" s="35" t="s">
        <v>26</v>
      </c>
      <c r="E607" s="35" t="s">
        <v>27</v>
      </c>
      <c r="F607" s="35" t="s">
        <v>28</v>
      </c>
      <c r="G607" s="35">
        <f t="shared" ref="G607:H607" si="145">G608+G609+G610</f>
        <v>6</v>
      </c>
      <c r="H607" s="35">
        <f t="shared" si="145"/>
        <v>7</v>
      </c>
      <c r="I607" s="40">
        <f t="shared" ref="I607:I610" si="146">H607/((L607-W607)+J607+(0.44*R607))</f>
        <v>1.3257575757575757</v>
      </c>
      <c r="J607" s="35">
        <f t="shared" ref="J607" si="147">J608+J609+J610</f>
        <v>0</v>
      </c>
      <c r="K607" s="37">
        <f t="shared" si="141"/>
        <v>0</v>
      </c>
      <c r="L607" s="35">
        <f t="shared" si="142"/>
        <v>0</v>
      </c>
      <c r="M607" s="35">
        <f t="shared" ref="M607:P607" si="148">M608+M609+M610</f>
        <v>0</v>
      </c>
      <c r="N607" s="35">
        <f t="shared" si="148"/>
        <v>0</v>
      </c>
      <c r="O607" s="35">
        <f t="shared" si="148"/>
        <v>0</v>
      </c>
      <c r="P607" s="35">
        <f t="shared" si="148"/>
        <v>0</v>
      </c>
      <c r="Q607" s="36" t="e">
        <f t="shared" ref="Q607:Q610" si="149">P607/L607*100</f>
        <v>#DIV/0!</v>
      </c>
      <c r="R607" s="35">
        <f t="shared" ref="R607:S607" si="150">R608+R609+R610</f>
        <v>12</v>
      </c>
      <c r="S607" s="35">
        <f t="shared" si="150"/>
        <v>7</v>
      </c>
      <c r="T607" s="37" t="e">
        <f t="shared" si="143"/>
        <v>#DIV/0!</v>
      </c>
      <c r="U607" s="37" t="e">
        <f t="shared" si="144"/>
        <v>#DIV/0!</v>
      </c>
      <c r="V607" s="35">
        <f t="shared" ref="V607:Y607" si="151">V608+V609+V610</f>
        <v>0</v>
      </c>
      <c r="W607" s="35">
        <f t="shared" si="151"/>
        <v>0</v>
      </c>
      <c r="X607" s="35">
        <f t="shared" si="151"/>
        <v>0</v>
      </c>
      <c r="Y607" s="35">
        <f t="shared" si="151"/>
        <v>6</v>
      </c>
      <c r="Z607" s="41">
        <f>H607-'Season Summary_DEF'!H606</f>
        <v>7</v>
      </c>
      <c r="AA607" s="40">
        <f>(H607+W607+Y607+(2*(O607))+(0.5*V607))/((R607-S607)+(2*(N607+X607+J607)))</f>
        <v>2.6</v>
      </c>
      <c r="AB607" s="40">
        <f>AA607-$AA$1073</f>
        <v>1.3530931402749748</v>
      </c>
      <c r="AC607" s="40">
        <f>AA607+'Season Summary_DEF'!AB607</f>
        <v>3.2363636363636363</v>
      </c>
      <c r="AD607" s="40">
        <f>AC607-$AC$1073</f>
        <v>0.6561816038228665</v>
      </c>
    </row>
    <row r="608" spans="1:30" outlineLevel="1" x14ac:dyDescent="0.3">
      <c r="A608" s="3" t="s">
        <v>66</v>
      </c>
      <c r="B608" s="3" t="s">
        <v>29</v>
      </c>
      <c r="C608" s="3" t="s">
        <v>33</v>
      </c>
      <c r="D608" s="3" t="s">
        <v>26</v>
      </c>
      <c r="E608" s="3" t="s">
        <v>27</v>
      </c>
      <c r="F608" s="3" t="s">
        <v>28</v>
      </c>
      <c r="G608" s="3">
        <v>0</v>
      </c>
      <c r="H608" s="3">
        <v>0</v>
      </c>
      <c r="I608" s="29" t="e">
        <f t="shared" si="146"/>
        <v>#DIV/0!</v>
      </c>
      <c r="J608" s="3">
        <v>0</v>
      </c>
      <c r="K608" s="32" t="e">
        <f t="shared" si="141"/>
        <v>#DIV/0!</v>
      </c>
      <c r="L608" s="3">
        <f t="shared" si="142"/>
        <v>0</v>
      </c>
      <c r="M608" s="3">
        <v>0</v>
      </c>
      <c r="N608" s="3">
        <v>0</v>
      </c>
      <c r="O608" s="3">
        <v>0</v>
      </c>
      <c r="P608" s="3">
        <v>0</v>
      </c>
      <c r="Q608" s="4" t="e">
        <f t="shared" si="149"/>
        <v>#DIV/0!</v>
      </c>
      <c r="R608" s="3">
        <v>0</v>
      </c>
      <c r="S608" s="3">
        <v>0</v>
      </c>
      <c r="T608" s="32" t="e">
        <f t="shared" si="143"/>
        <v>#DIV/0!</v>
      </c>
      <c r="U608" s="32" t="e">
        <f t="shared" si="144"/>
        <v>#DIV/0!</v>
      </c>
      <c r="V608" s="3">
        <v>0</v>
      </c>
      <c r="W608" s="3">
        <v>0</v>
      </c>
      <c r="X608" s="3">
        <v>0</v>
      </c>
      <c r="Y608" s="3">
        <v>0</v>
      </c>
      <c r="Z608"/>
      <c r="AA608" s="29"/>
      <c r="AB608" s="29"/>
      <c r="AC608" s="3"/>
      <c r="AD608" s="3"/>
    </row>
    <row r="609" spans="1:135" outlineLevel="1" x14ac:dyDescent="0.3">
      <c r="A609" s="3" t="s">
        <v>67</v>
      </c>
      <c r="B609" s="3" t="s">
        <v>29</v>
      </c>
      <c r="C609" s="3" t="s">
        <v>33</v>
      </c>
      <c r="D609" s="3" t="s">
        <v>26</v>
      </c>
      <c r="E609" s="3" t="s">
        <v>27</v>
      </c>
      <c r="F609" s="3" t="s">
        <v>28</v>
      </c>
      <c r="G609" s="3">
        <v>0</v>
      </c>
      <c r="H609" s="3">
        <v>0</v>
      </c>
      <c r="I609" s="29" t="e">
        <f t="shared" si="146"/>
        <v>#DIV/0!</v>
      </c>
      <c r="J609" s="3">
        <v>0</v>
      </c>
      <c r="K609" s="32" t="e">
        <f t="shared" si="141"/>
        <v>#DIV/0!</v>
      </c>
      <c r="L609" s="3">
        <v>0</v>
      </c>
      <c r="M609" s="3">
        <v>0</v>
      </c>
      <c r="N609" s="3">
        <v>0</v>
      </c>
      <c r="O609" s="3">
        <v>0</v>
      </c>
      <c r="P609" s="3">
        <v>0</v>
      </c>
      <c r="Q609" s="4" t="e">
        <f t="shared" si="149"/>
        <v>#DIV/0!</v>
      </c>
      <c r="R609" s="3">
        <v>0</v>
      </c>
      <c r="S609" s="3">
        <v>0</v>
      </c>
      <c r="T609" s="32" t="e">
        <f t="shared" si="143"/>
        <v>#DIV/0!</v>
      </c>
      <c r="U609" s="32" t="e">
        <f t="shared" si="144"/>
        <v>#DIV/0!</v>
      </c>
      <c r="V609" s="3">
        <v>0</v>
      </c>
      <c r="W609" s="3">
        <v>0</v>
      </c>
      <c r="X609" s="3">
        <v>0</v>
      </c>
      <c r="Y609" s="3">
        <v>0</v>
      </c>
      <c r="AA609" s="29"/>
      <c r="AB609" s="29"/>
      <c r="AC609" s="3"/>
      <c r="AD609" s="3"/>
    </row>
    <row r="610" spans="1:135" outlineLevel="1" x14ac:dyDescent="0.3">
      <c r="A610" s="3" t="s">
        <v>68</v>
      </c>
      <c r="B610" s="3" t="s">
        <v>29</v>
      </c>
      <c r="C610" s="3" t="s">
        <v>33</v>
      </c>
      <c r="D610" s="3" t="s">
        <v>26</v>
      </c>
      <c r="E610" s="3" t="s">
        <v>27</v>
      </c>
      <c r="F610" s="3" t="s">
        <v>28</v>
      </c>
      <c r="G610" s="3">
        <v>6</v>
      </c>
      <c r="H610" s="3">
        <v>7</v>
      </c>
      <c r="I610" s="29">
        <f t="shared" si="146"/>
        <v>1.3257575757575757</v>
      </c>
      <c r="J610" s="3">
        <v>0</v>
      </c>
      <c r="K610" s="32">
        <f t="shared" si="141"/>
        <v>0</v>
      </c>
      <c r="L610" s="3">
        <f t="shared" ref="L610" si="152">M610+N610</f>
        <v>0</v>
      </c>
      <c r="M610" s="3">
        <v>0</v>
      </c>
      <c r="N610" s="3">
        <v>0</v>
      </c>
      <c r="O610" s="3">
        <v>0</v>
      </c>
      <c r="P610" s="3">
        <v>0</v>
      </c>
      <c r="Q610" s="4" t="e">
        <f t="shared" si="149"/>
        <v>#DIV/0!</v>
      </c>
      <c r="R610" s="3">
        <v>12</v>
      </c>
      <c r="S610" s="3">
        <v>7</v>
      </c>
      <c r="T610" s="32" t="e">
        <f t="shared" si="143"/>
        <v>#DIV/0!</v>
      </c>
      <c r="U610" s="32" t="e">
        <f t="shared" si="144"/>
        <v>#DIV/0!</v>
      </c>
      <c r="V610" s="3">
        <v>0</v>
      </c>
      <c r="W610" s="3">
        <v>0</v>
      </c>
      <c r="X610" s="3">
        <v>0</v>
      </c>
      <c r="Y610" s="3">
        <v>6</v>
      </c>
      <c r="AA610" s="29"/>
      <c r="AB610" s="29"/>
      <c r="AC610" s="3"/>
      <c r="AD610" s="3"/>
    </row>
    <row r="611" spans="1:135" x14ac:dyDescent="0.3">
      <c r="A611" s="35">
        <v>154</v>
      </c>
      <c r="B611" s="35" t="s">
        <v>29</v>
      </c>
      <c r="C611" s="35" t="s">
        <v>31</v>
      </c>
      <c r="D611" s="35" t="s">
        <v>30</v>
      </c>
      <c r="E611" s="35" t="s">
        <v>27</v>
      </c>
      <c r="F611" s="35" t="s">
        <v>28</v>
      </c>
      <c r="G611" s="41">
        <v>5</v>
      </c>
      <c r="H611" s="41">
        <v>4</v>
      </c>
      <c r="I611" s="40">
        <f>H611/((L611-W611)+J611+(0.44*R611))</f>
        <v>0.8</v>
      </c>
      <c r="J611" s="41">
        <v>0</v>
      </c>
      <c r="K611" s="37">
        <f>J611/G611</f>
        <v>0</v>
      </c>
      <c r="L611" s="41">
        <f>M611+N611</f>
        <v>5</v>
      </c>
      <c r="M611" s="41">
        <v>2</v>
      </c>
      <c r="N611" s="41">
        <v>3</v>
      </c>
      <c r="O611" s="41">
        <v>1</v>
      </c>
      <c r="P611" s="41">
        <f>P612+P613+P614</f>
        <v>2</v>
      </c>
      <c r="Q611" s="36">
        <f>P611/(L612+L613+L614)*100</f>
        <v>66.666666666666657</v>
      </c>
      <c r="R611" s="41">
        <v>0</v>
      </c>
      <c r="S611" s="41">
        <v>0</v>
      </c>
      <c r="T611" s="37">
        <f>M611/(M611+N611)</f>
        <v>0.4</v>
      </c>
      <c r="U611" s="37">
        <f>((0.5*V611)+M611)/L611</f>
        <v>0.4</v>
      </c>
      <c r="V611" s="41">
        <v>0</v>
      </c>
      <c r="W611" s="41">
        <v>0</v>
      </c>
      <c r="X611" s="41">
        <v>0</v>
      </c>
      <c r="Y611" s="41">
        <v>0</v>
      </c>
      <c r="Z611" s="41">
        <f>H611-'Season Summary_DEF'!H610</f>
        <v>1</v>
      </c>
      <c r="AA611" s="40">
        <f>(H611+W611+Y611+(2*(O611))+(0.5*V611))/((R611-S611)+(2*(N611+X611+J611)))</f>
        <v>1</v>
      </c>
      <c r="AB611" s="40">
        <f>AA611-$AA$1073</f>
        <v>-0.24690685972502524</v>
      </c>
      <c r="AC611" s="40">
        <f>AA611+'Season Summary_DEF'!AB611</f>
        <v>3.25</v>
      </c>
      <c r="AD611" s="40">
        <f>AC611-$AC$1073</f>
        <v>0.66981796745923017</v>
      </c>
    </row>
    <row r="612" spans="1:135" outlineLevel="1" x14ac:dyDescent="0.3">
      <c r="A612" s="3" t="s">
        <v>66</v>
      </c>
      <c r="B612" s="3" t="s">
        <v>29</v>
      </c>
      <c r="C612" s="3" t="s">
        <v>31</v>
      </c>
      <c r="D612" s="3" t="s">
        <v>30</v>
      </c>
      <c r="E612" s="3" t="s">
        <v>27</v>
      </c>
      <c r="F612" s="3" t="s">
        <v>28</v>
      </c>
      <c r="G612" s="3">
        <v>0</v>
      </c>
      <c r="H612" s="3">
        <v>0</v>
      </c>
      <c r="J612" s="3">
        <v>0</v>
      </c>
      <c r="K612" s="32" t="e">
        <f>J612/G612</f>
        <v>#DIV/0!</v>
      </c>
      <c r="L612" s="3">
        <f>M612+N612</f>
        <v>0</v>
      </c>
      <c r="M612" s="3">
        <v>0</v>
      </c>
      <c r="N612" s="3">
        <v>0</v>
      </c>
      <c r="O612" s="3">
        <v>0</v>
      </c>
      <c r="P612" s="3">
        <v>0</v>
      </c>
      <c r="Q612" s="4" t="e">
        <f>P612/L612*100</f>
        <v>#DIV/0!</v>
      </c>
      <c r="R612" s="3">
        <v>0</v>
      </c>
      <c r="S612" s="3">
        <v>0</v>
      </c>
      <c r="T612" s="32" t="e">
        <f>M612/(M612+N612)</f>
        <v>#DIV/0!</v>
      </c>
      <c r="U612" s="32" t="e">
        <f>((0.5*V612)+M612)/L612</f>
        <v>#DIV/0!</v>
      </c>
      <c r="V612" s="3">
        <v>0</v>
      </c>
      <c r="W612" s="3">
        <v>0</v>
      </c>
      <c r="X612" s="3">
        <v>0</v>
      </c>
      <c r="Y612" s="3">
        <v>0</v>
      </c>
      <c r="Z612"/>
      <c r="AA612" s="29"/>
      <c r="AB612" s="29"/>
      <c r="AC612" s="3"/>
      <c r="AD612" s="3"/>
    </row>
    <row r="613" spans="1:135" outlineLevel="1" x14ac:dyDescent="0.3">
      <c r="A613" s="3" t="s">
        <v>67</v>
      </c>
      <c r="B613" s="3" t="s">
        <v>29</v>
      </c>
      <c r="C613" s="3" t="s">
        <v>31</v>
      </c>
      <c r="D613" s="3" t="s">
        <v>30</v>
      </c>
      <c r="E613" s="3" t="s">
        <v>27</v>
      </c>
      <c r="F613" s="3" t="s">
        <v>28</v>
      </c>
      <c r="G613" s="3">
        <v>3</v>
      </c>
      <c r="H613" s="3">
        <v>0</v>
      </c>
      <c r="I613" s="29">
        <f>H613/((L613-W613)+J613+(0.44*R613))</f>
        <v>0</v>
      </c>
      <c r="J613" s="3">
        <v>0</v>
      </c>
      <c r="K613" s="32">
        <f>J613/G613</f>
        <v>0</v>
      </c>
      <c r="L613" s="3">
        <f>M613+N613</f>
        <v>3</v>
      </c>
      <c r="M613" s="3">
        <v>0</v>
      </c>
      <c r="N613" s="3">
        <v>3</v>
      </c>
      <c r="O613" s="3">
        <v>0</v>
      </c>
      <c r="P613" s="3">
        <v>2</v>
      </c>
      <c r="Q613" s="4">
        <f>P613/L613*100</f>
        <v>66.666666666666657</v>
      </c>
      <c r="R613" s="3">
        <v>0</v>
      </c>
      <c r="S613" s="3">
        <v>0</v>
      </c>
      <c r="T613" s="32">
        <f>M613/(M613+N613)</f>
        <v>0</v>
      </c>
      <c r="U613" s="32">
        <f>((0.5*V613)+M613)/L613</f>
        <v>0</v>
      </c>
      <c r="V613" s="3">
        <v>0</v>
      </c>
      <c r="W613" s="3">
        <v>0</v>
      </c>
      <c r="X613" s="3">
        <v>0</v>
      </c>
      <c r="Y613" s="3">
        <v>0</v>
      </c>
      <c r="AA613" s="29"/>
      <c r="AB613" s="29"/>
      <c r="AC613" s="3"/>
      <c r="AD613" s="3"/>
    </row>
    <row r="614" spans="1:135" outlineLevel="1" x14ac:dyDescent="0.3">
      <c r="A614" s="3" t="s">
        <v>68</v>
      </c>
      <c r="B614" s="3" t="s">
        <v>29</v>
      </c>
      <c r="C614" s="3" t="s">
        <v>31</v>
      </c>
      <c r="D614" s="3" t="s">
        <v>30</v>
      </c>
      <c r="E614" s="3" t="s">
        <v>27</v>
      </c>
      <c r="F614" s="3" t="s">
        <v>28</v>
      </c>
      <c r="G614" s="3">
        <v>0</v>
      </c>
      <c r="H614" s="3">
        <v>0</v>
      </c>
      <c r="J614" s="3">
        <v>0</v>
      </c>
      <c r="K614" s="32" t="e">
        <f>J614/G614</f>
        <v>#DIV/0!</v>
      </c>
      <c r="L614" s="3">
        <f>M614+N614</f>
        <v>0</v>
      </c>
      <c r="M614" s="3">
        <v>0</v>
      </c>
      <c r="N614" s="3">
        <v>0</v>
      </c>
      <c r="O614" s="3">
        <v>0</v>
      </c>
      <c r="P614" s="3">
        <v>0</v>
      </c>
      <c r="Q614" s="4" t="e">
        <f>P614/L614*100</f>
        <v>#DIV/0!</v>
      </c>
      <c r="R614" s="3">
        <v>0</v>
      </c>
      <c r="S614" s="3">
        <v>0</v>
      </c>
      <c r="T614" s="32" t="e">
        <f>M614/(M614+N614)</f>
        <v>#DIV/0!</v>
      </c>
      <c r="U614" s="32" t="e">
        <f>((0.5*V614)+M614)/L614</f>
        <v>#DIV/0!</v>
      </c>
      <c r="V614" s="3">
        <v>0</v>
      </c>
      <c r="W614" s="3">
        <v>0</v>
      </c>
      <c r="X614" s="3">
        <v>0</v>
      </c>
      <c r="Y614" s="3">
        <v>0</v>
      </c>
      <c r="AA614" s="29"/>
      <c r="AB614" s="29"/>
      <c r="AC614" s="3"/>
      <c r="AD614" s="3"/>
    </row>
    <row r="615" spans="1:135" x14ac:dyDescent="0.3">
      <c r="A615" s="35">
        <v>155</v>
      </c>
      <c r="B615" s="35" t="s">
        <v>29</v>
      </c>
      <c r="C615" s="35" t="s">
        <v>32</v>
      </c>
      <c r="D615" s="35" t="s">
        <v>26</v>
      </c>
      <c r="E615" s="35" t="s">
        <v>33</v>
      </c>
      <c r="F615" s="35" t="s">
        <v>31</v>
      </c>
      <c r="G615" s="41">
        <v>1</v>
      </c>
      <c r="H615" s="41">
        <v>3</v>
      </c>
      <c r="I615" s="40">
        <f>H615/((L615-W615)+J615+(0.44*R615))</f>
        <v>3</v>
      </c>
      <c r="J615" s="41">
        <v>0</v>
      </c>
      <c r="K615" s="37">
        <f>J615/G615</f>
        <v>0</v>
      </c>
      <c r="L615" s="41">
        <f>M615+N615</f>
        <v>1</v>
      </c>
      <c r="M615" s="41">
        <v>1</v>
      </c>
      <c r="N615" s="41">
        <v>0</v>
      </c>
      <c r="O615" s="41">
        <v>1</v>
      </c>
      <c r="P615" s="41">
        <f>P616+P617+P618</f>
        <v>0</v>
      </c>
      <c r="Q615" s="36" t="e">
        <f>P615/(L616+L617+L618)*100</f>
        <v>#DIV/0!</v>
      </c>
      <c r="R615" s="41">
        <v>0</v>
      </c>
      <c r="S615" s="41">
        <v>0</v>
      </c>
      <c r="T615" s="37">
        <f>M615/(M615+N615)</f>
        <v>1</v>
      </c>
      <c r="U615" s="37">
        <f>((0.5*V615)+M615)/L615</f>
        <v>1.5</v>
      </c>
      <c r="V615" s="41">
        <v>1</v>
      </c>
      <c r="W615" s="41">
        <v>0</v>
      </c>
      <c r="X615" s="41">
        <v>0</v>
      </c>
      <c r="Y615" s="41">
        <v>1</v>
      </c>
      <c r="Z615" s="41">
        <f>H615-'Season Summary_DEF'!H614</f>
        <v>3</v>
      </c>
      <c r="AA615" s="40"/>
      <c r="AB615" s="40"/>
      <c r="AC615" s="40">
        <f>AA615+'Season Summary_DEF'!AB615</f>
        <v>0.45454545454545453</v>
      </c>
      <c r="AD615" s="40">
        <f>AC615-$AC$1073</f>
        <v>-2.1256365779953152</v>
      </c>
    </row>
    <row r="616" spans="1:135" outlineLevel="1" x14ac:dyDescent="0.3">
      <c r="A616" s="3" t="s">
        <v>66</v>
      </c>
      <c r="B616" s="3" t="s">
        <v>29</v>
      </c>
      <c r="C616" s="3" t="s">
        <v>32</v>
      </c>
      <c r="D616" s="3" t="s">
        <v>26</v>
      </c>
      <c r="E616" s="3" t="s">
        <v>33</v>
      </c>
      <c r="F616" s="3" t="s">
        <v>31</v>
      </c>
      <c r="Z616"/>
      <c r="AA616" s="29"/>
      <c r="AB616" s="29"/>
      <c r="AC616" s="3"/>
      <c r="AD616" s="3"/>
    </row>
    <row r="617" spans="1:135" outlineLevel="1" x14ac:dyDescent="0.3">
      <c r="A617" s="3" t="s">
        <v>67</v>
      </c>
      <c r="B617" s="3" t="s">
        <v>29</v>
      </c>
      <c r="C617" s="3" t="s">
        <v>32</v>
      </c>
      <c r="D617" s="3" t="s">
        <v>26</v>
      </c>
      <c r="E617" s="3" t="s">
        <v>33</v>
      </c>
      <c r="F617" s="3" t="s">
        <v>31</v>
      </c>
      <c r="AA617" s="29"/>
      <c r="AB617" s="29"/>
      <c r="AC617" s="3"/>
      <c r="AD617" s="3"/>
    </row>
    <row r="618" spans="1:135" outlineLevel="1" x14ac:dyDescent="0.3">
      <c r="A618" s="3" t="s">
        <v>68</v>
      </c>
      <c r="B618" s="3" t="s">
        <v>29</v>
      </c>
      <c r="C618" s="3" t="s">
        <v>32</v>
      </c>
      <c r="D618" s="3" t="s">
        <v>26</v>
      </c>
      <c r="E618" s="3" t="s">
        <v>33</v>
      </c>
      <c r="F618" s="3" t="s">
        <v>31</v>
      </c>
      <c r="AA618" s="29"/>
      <c r="AB618" s="29"/>
      <c r="AC618" s="3"/>
      <c r="AD618" s="3"/>
    </row>
    <row r="619" spans="1:135" x14ac:dyDescent="0.3">
      <c r="A619" s="35">
        <v>156</v>
      </c>
      <c r="B619" s="35" t="s">
        <v>24</v>
      </c>
      <c r="C619" s="35" t="s">
        <v>25</v>
      </c>
      <c r="D619" s="35" t="s">
        <v>26</v>
      </c>
      <c r="E619" s="35" t="s">
        <v>27</v>
      </c>
      <c r="F619" s="35" t="s">
        <v>32</v>
      </c>
      <c r="G619" s="41">
        <v>9</v>
      </c>
      <c r="H619" s="41">
        <v>6</v>
      </c>
      <c r="I619" s="40">
        <f>H619/((L619-W619)+J619+(0.44*R619))</f>
        <v>1</v>
      </c>
      <c r="J619" s="41">
        <v>1</v>
      </c>
      <c r="K619" s="37">
        <f t="shared" ref="K619:K627" si="153">J619/G619</f>
        <v>0.1111111111111111</v>
      </c>
      <c r="L619" s="41">
        <f t="shared" ref="L619:L627" si="154">M619+N619</f>
        <v>8</v>
      </c>
      <c r="M619" s="41">
        <v>4</v>
      </c>
      <c r="N619" s="41">
        <v>4</v>
      </c>
      <c r="O619" s="41">
        <v>2</v>
      </c>
      <c r="P619" s="41">
        <f>P620+P621+P622</f>
        <v>6</v>
      </c>
      <c r="Q619" s="36">
        <f>P619/(L620+L621+L622)*100</f>
        <v>85.714285714285708</v>
      </c>
      <c r="R619" s="41">
        <v>0</v>
      </c>
      <c r="S619" s="41">
        <v>0</v>
      </c>
      <c r="T619" s="37">
        <f t="shared" ref="T619:T627" si="155">M619/(M619+N619)</f>
        <v>0.5</v>
      </c>
      <c r="U619" s="37">
        <f t="shared" ref="U619:U627" si="156">((0.5*V619)+M619)/L619</f>
        <v>0.5</v>
      </c>
      <c r="V619" s="41">
        <v>0</v>
      </c>
      <c r="W619" s="41">
        <v>3</v>
      </c>
      <c r="X619" s="41">
        <v>0</v>
      </c>
      <c r="Y619" s="41">
        <v>0</v>
      </c>
      <c r="Z619" s="41">
        <f>H619-'Season Summary_DEF'!H618</f>
        <v>6</v>
      </c>
      <c r="AA619" s="40">
        <f>(H619+W619+Y619+(2*(O619))+(0.5*V619))/((R619-S619)+(2*(N619+X619+J619)))</f>
        <v>1.3</v>
      </c>
      <c r="AB619" s="40">
        <f>AA619-$AA$1073</f>
        <v>5.3093140274974804E-2</v>
      </c>
      <c r="AC619" s="40">
        <f>AA619+'Season Summary_DEF'!AB619</f>
        <v>3.3666666666666671</v>
      </c>
      <c r="AD619" s="40">
        <f>AC619-$AC$1073</f>
        <v>0.78648463412589731</v>
      </c>
    </row>
    <row r="620" spans="1:135" outlineLevel="1" x14ac:dyDescent="0.3">
      <c r="A620" s="3" t="s">
        <v>66</v>
      </c>
      <c r="B620" s="3" t="s">
        <v>24</v>
      </c>
      <c r="C620" s="3" t="s">
        <v>25</v>
      </c>
      <c r="D620" s="3" t="s">
        <v>26</v>
      </c>
      <c r="E620" s="3" t="s">
        <v>27</v>
      </c>
      <c r="F620" s="3" t="s">
        <v>32</v>
      </c>
      <c r="G620" s="3">
        <v>7</v>
      </c>
      <c r="H620" s="3">
        <v>4</v>
      </c>
      <c r="I620" s="29">
        <f>H620/((L620-W620)+J620+(0.44*R620))</f>
        <v>1</v>
      </c>
      <c r="J620" s="3">
        <v>1</v>
      </c>
      <c r="K620" s="32">
        <f t="shared" si="153"/>
        <v>0.14285714285714285</v>
      </c>
      <c r="L620" s="3">
        <f t="shared" si="154"/>
        <v>6</v>
      </c>
      <c r="M620" s="3">
        <v>2</v>
      </c>
      <c r="N620" s="3">
        <v>4</v>
      </c>
      <c r="O620" s="3">
        <v>1</v>
      </c>
      <c r="P620" s="3">
        <v>5</v>
      </c>
      <c r="Q620" s="4">
        <f>P620/L620*100</f>
        <v>83.333333333333343</v>
      </c>
      <c r="R620" s="3">
        <v>0</v>
      </c>
      <c r="S620" s="3">
        <v>0</v>
      </c>
      <c r="T620" s="32">
        <f t="shared" si="155"/>
        <v>0.33333333333333331</v>
      </c>
      <c r="U620" s="32">
        <f t="shared" si="156"/>
        <v>0.33333333333333331</v>
      </c>
      <c r="V620" s="3">
        <v>0</v>
      </c>
      <c r="W620" s="3">
        <v>3</v>
      </c>
      <c r="X620" s="3">
        <v>0</v>
      </c>
      <c r="Y620" s="3">
        <v>0</v>
      </c>
      <c r="Z620"/>
      <c r="AA620" s="29"/>
      <c r="AB620" s="29"/>
      <c r="AC620" s="3"/>
      <c r="AD620" s="3"/>
    </row>
    <row r="621" spans="1:135" outlineLevel="1" x14ac:dyDescent="0.3">
      <c r="A621" s="3" t="s">
        <v>67</v>
      </c>
      <c r="B621" s="3" t="s">
        <v>24</v>
      </c>
      <c r="C621" s="3" t="s">
        <v>25</v>
      </c>
      <c r="D621" s="3" t="s">
        <v>26</v>
      </c>
      <c r="E621" s="3" t="s">
        <v>27</v>
      </c>
      <c r="F621" s="3" t="s">
        <v>32</v>
      </c>
      <c r="G621" s="3">
        <v>0</v>
      </c>
      <c r="H621" s="3">
        <v>0</v>
      </c>
      <c r="J621" s="3">
        <v>0</v>
      </c>
      <c r="K621" s="32" t="e">
        <f t="shared" si="153"/>
        <v>#DIV/0!</v>
      </c>
      <c r="L621" s="3">
        <f t="shared" si="154"/>
        <v>0</v>
      </c>
      <c r="M621" s="3">
        <v>0</v>
      </c>
      <c r="N621" s="3">
        <v>0</v>
      </c>
      <c r="O621" s="3">
        <v>0</v>
      </c>
      <c r="P621" s="3">
        <v>0</v>
      </c>
      <c r="Q621" s="4" t="e">
        <f>P621/L621*100</f>
        <v>#DIV/0!</v>
      </c>
      <c r="R621" s="3">
        <v>0</v>
      </c>
      <c r="S621" s="3">
        <v>0</v>
      </c>
      <c r="T621" s="32" t="e">
        <f t="shared" si="155"/>
        <v>#DIV/0!</v>
      </c>
      <c r="U621" s="32" t="e">
        <f t="shared" si="156"/>
        <v>#DIV/0!</v>
      </c>
      <c r="V621" s="3">
        <v>0</v>
      </c>
      <c r="W621" s="3">
        <v>0</v>
      </c>
      <c r="X621" s="3">
        <v>0</v>
      </c>
      <c r="Y621" s="3">
        <v>0</v>
      </c>
      <c r="AA621" s="29"/>
      <c r="AB621" s="29"/>
      <c r="AC621" s="3"/>
      <c r="AD621" s="3"/>
    </row>
    <row r="622" spans="1:135" outlineLevel="1" x14ac:dyDescent="0.3">
      <c r="A622" s="3" t="s">
        <v>68</v>
      </c>
      <c r="B622" s="3" t="s">
        <v>24</v>
      </c>
      <c r="C622" s="3" t="s">
        <v>25</v>
      </c>
      <c r="D622" s="3" t="s">
        <v>26</v>
      </c>
      <c r="E622" s="3" t="s">
        <v>27</v>
      </c>
      <c r="F622" s="3" t="s">
        <v>32</v>
      </c>
      <c r="G622" s="3">
        <v>1</v>
      </c>
      <c r="H622" s="3">
        <v>2</v>
      </c>
      <c r="I622" s="29">
        <f t="shared" ref="I622:I627" si="157">H622/((L622-W622)+J622+(0.44*R622))</f>
        <v>2</v>
      </c>
      <c r="J622" s="3">
        <v>0</v>
      </c>
      <c r="K622" s="32">
        <f t="shared" si="153"/>
        <v>0</v>
      </c>
      <c r="L622" s="3">
        <f t="shared" si="154"/>
        <v>1</v>
      </c>
      <c r="M622" s="3">
        <v>1</v>
      </c>
      <c r="N622" s="3">
        <v>0</v>
      </c>
      <c r="O622" s="3">
        <v>1</v>
      </c>
      <c r="P622" s="3">
        <v>1</v>
      </c>
      <c r="Q622" s="4">
        <f>P622/L622*100</f>
        <v>100</v>
      </c>
      <c r="R622" s="3">
        <v>0</v>
      </c>
      <c r="S622" s="3">
        <v>0</v>
      </c>
      <c r="T622" s="32">
        <f t="shared" si="155"/>
        <v>1</v>
      </c>
      <c r="U622" s="32">
        <f t="shared" si="156"/>
        <v>1</v>
      </c>
      <c r="V622" s="3">
        <v>0</v>
      </c>
      <c r="W622" s="3">
        <v>0</v>
      </c>
      <c r="X622" s="3">
        <v>0</v>
      </c>
      <c r="Y622" s="3">
        <v>0</v>
      </c>
      <c r="AA622" s="29"/>
      <c r="AB622" s="29"/>
      <c r="AC622" s="3"/>
      <c r="AD622" s="3"/>
    </row>
    <row r="623" spans="1:135" s="38" customFormat="1" x14ac:dyDescent="0.3">
      <c r="A623" s="35">
        <v>157</v>
      </c>
      <c r="B623" s="35" t="s">
        <v>29</v>
      </c>
      <c r="C623" s="35" t="s">
        <v>25</v>
      </c>
      <c r="D623" s="35" t="s">
        <v>26</v>
      </c>
      <c r="E623" s="35" t="s">
        <v>30</v>
      </c>
      <c r="F623" s="35" t="s">
        <v>32</v>
      </c>
      <c r="G623" s="41">
        <f>3+G624+G625+G626</f>
        <v>23</v>
      </c>
      <c r="H623" s="41">
        <f>4+H624+H625+H626</f>
        <v>15</v>
      </c>
      <c r="I623" s="40">
        <f t="shared" si="157"/>
        <v>0.75452716297786726</v>
      </c>
      <c r="J623" s="41">
        <f>J624+J625+J626</f>
        <v>6</v>
      </c>
      <c r="K623" s="37">
        <f t="shared" si="153"/>
        <v>0.2608695652173913</v>
      </c>
      <c r="L623" s="41">
        <f t="shared" si="154"/>
        <v>17</v>
      </c>
      <c r="M623" s="41">
        <f>2+M624+M625+M626</f>
        <v>7</v>
      </c>
      <c r="N623" s="41">
        <f>2+N624+N625+N626</f>
        <v>10</v>
      </c>
      <c r="O623" s="41">
        <f>O624+O625+O626</f>
        <v>2</v>
      </c>
      <c r="P623" s="41">
        <f>P624+P625+P626</f>
        <v>9</v>
      </c>
      <c r="Q623" s="36">
        <f>P623/(L624+L625+L626)*100</f>
        <v>69.230769230769226</v>
      </c>
      <c r="R623" s="41">
        <f>SUM(R624:R626)</f>
        <v>2</v>
      </c>
      <c r="S623" s="41">
        <f>SUM(S624:S626)</f>
        <v>1</v>
      </c>
      <c r="T623" s="37">
        <f t="shared" si="155"/>
        <v>0.41176470588235292</v>
      </c>
      <c r="U623" s="37">
        <f t="shared" si="156"/>
        <v>0.41176470588235292</v>
      </c>
      <c r="V623" s="41">
        <f>SUM(V624:V626)</f>
        <v>0</v>
      </c>
      <c r="W623" s="41">
        <f>SUM(W624:W626)</f>
        <v>4</v>
      </c>
      <c r="X623" s="41">
        <f>SUM(X624:X626)</f>
        <v>0</v>
      </c>
      <c r="Y623" s="41">
        <f>SUM(Y624:Y626)</f>
        <v>3</v>
      </c>
      <c r="Z623" s="41">
        <f>H623-'Season Summary_DEF'!H622</f>
        <v>13</v>
      </c>
      <c r="AA623" s="40">
        <f>(H623+W623+Y623+(2*(O623))+(0.5*V623))/((R623-S623)+(2*(N623+X623+J623)))</f>
        <v>0.78787878787878785</v>
      </c>
      <c r="AB623" s="40">
        <f>AA623-$AA$1073</f>
        <v>-0.4590280718462374</v>
      </c>
      <c r="AC623" s="40">
        <f>AA623+'Season Summary_DEF'!AB623</f>
        <v>2.8387262455059066</v>
      </c>
      <c r="AD623" s="40">
        <f>AC623-$AC$1073</f>
        <v>0.25854421296513674</v>
      </c>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row>
    <row r="624" spans="1:135" outlineLevel="1" x14ac:dyDescent="0.3">
      <c r="A624" s="3" t="s">
        <v>66</v>
      </c>
      <c r="B624" s="3" t="s">
        <v>29</v>
      </c>
      <c r="C624" s="3" t="s">
        <v>25</v>
      </c>
      <c r="D624" s="3" t="s">
        <v>26</v>
      </c>
      <c r="E624" s="3" t="s">
        <v>30</v>
      </c>
      <c r="F624" s="3" t="s">
        <v>32</v>
      </c>
      <c r="G624" s="3">
        <v>8</v>
      </c>
      <c r="H624" s="3">
        <v>5</v>
      </c>
      <c r="I624" s="29">
        <f t="shared" si="157"/>
        <v>0.85034013605442182</v>
      </c>
      <c r="J624" s="3">
        <v>2</v>
      </c>
      <c r="K624" s="32">
        <f t="shared" si="153"/>
        <v>0.25</v>
      </c>
      <c r="L624" s="3">
        <f t="shared" si="154"/>
        <v>5</v>
      </c>
      <c r="M624" s="3">
        <v>2</v>
      </c>
      <c r="N624" s="3">
        <v>3</v>
      </c>
      <c r="O624" s="3">
        <v>0</v>
      </c>
      <c r="P624" s="3">
        <v>3</v>
      </c>
      <c r="Q624" s="4">
        <f>P624/L624*100</f>
        <v>60</v>
      </c>
      <c r="R624" s="3">
        <v>2</v>
      </c>
      <c r="S624" s="3">
        <v>1</v>
      </c>
      <c r="T624" s="32">
        <f t="shared" si="155"/>
        <v>0.4</v>
      </c>
      <c r="U624" s="32">
        <f t="shared" si="156"/>
        <v>0.4</v>
      </c>
      <c r="V624" s="3">
        <v>0</v>
      </c>
      <c r="W624" s="3">
        <v>2</v>
      </c>
      <c r="X624" s="3">
        <v>0</v>
      </c>
      <c r="Y624" s="3">
        <v>1</v>
      </c>
      <c r="Z624"/>
      <c r="AA624" s="29"/>
      <c r="AB624" s="29"/>
      <c r="AC624" s="3"/>
      <c r="AD624" s="3"/>
    </row>
    <row r="625" spans="1:30" outlineLevel="1" x14ac:dyDescent="0.3">
      <c r="A625" s="3" t="s">
        <v>67</v>
      </c>
      <c r="B625" s="3" t="s">
        <v>29</v>
      </c>
      <c r="C625" s="3" t="s">
        <v>25</v>
      </c>
      <c r="D625" s="3" t="s">
        <v>26</v>
      </c>
      <c r="E625" s="3" t="s">
        <v>30</v>
      </c>
      <c r="F625" s="3" t="s">
        <v>32</v>
      </c>
      <c r="G625" s="3">
        <v>5</v>
      </c>
      <c r="H625" s="3">
        <v>2</v>
      </c>
      <c r="I625" s="29">
        <f t="shared" si="157"/>
        <v>0.66666666666666663</v>
      </c>
      <c r="J625" s="3">
        <v>2</v>
      </c>
      <c r="K625" s="32">
        <f t="shared" si="153"/>
        <v>0.4</v>
      </c>
      <c r="L625" s="3">
        <f t="shared" si="154"/>
        <v>3</v>
      </c>
      <c r="M625" s="3">
        <v>1</v>
      </c>
      <c r="N625" s="3">
        <v>2</v>
      </c>
      <c r="O625" s="3">
        <v>1</v>
      </c>
      <c r="P625" s="3">
        <v>2</v>
      </c>
      <c r="Q625" s="4">
        <f>P625/L625*100</f>
        <v>66.666666666666657</v>
      </c>
      <c r="R625" s="3">
        <v>0</v>
      </c>
      <c r="S625" s="3">
        <v>0</v>
      </c>
      <c r="T625" s="32">
        <f t="shared" si="155"/>
        <v>0.33333333333333331</v>
      </c>
      <c r="U625" s="32">
        <f t="shared" si="156"/>
        <v>0.33333333333333331</v>
      </c>
      <c r="V625" s="3">
        <v>0</v>
      </c>
      <c r="W625" s="3">
        <v>2</v>
      </c>
      <c r="X625" s="3">
        <v>0</v>
      </c>
      <c r="Y625" s="3">
        <v>1</v>
      </c>
      <c r="AA625" s="29"/>
      <c r="AB625" s="29"/>
      <c r="AC625" s="3"/>
      <c r="AD625" s="3"/>
    </row>
    <row r="626" spans="1:30" outlineLevel="1" x14ac:dyDescent="0.3">
      <c r="A626" s="3" t="s">
        <v>68</v>
      </c>
      <c r="B626" s="3" t="s">
        <v>29</v>
      </c>
      <c r="C626" s="3" t="s">
        <v>25</v>
      </c>
      <c r="D626" s="3" t="s">
        <v>26</v>
      </c>
      <c r="E626" s="3" t="s">
        <v>30</v>
      </c>
      <c r="F626" s="3" t="s">
        <v>32</v>
      </c>
      <c r="G626" s="3">
        <v>7</v>
      </c>
      <c r="H626" s="3">
        <v>4</v>
      </c>
      <c r="I626" s="29">
        <f t="shared" si="157"/>
        <v>0.5714285714285714</v>
      </c>
      <c r="J626" s="3">
        <v>2</v>
      </c>
      <c r="K626" s="32">
        <f t="shared" si="153"/>
        <v>0.2857142857142857</v>
      </c>
      <c r="L626" s="3">
        <f t="shared" si="154"/>
        <v>5</v>
      </c>
      <c r="M626" s="3">
        <v>2</v>
      </c>
      <c r="N626" s="3">
        <v>3</v>
      </c>
      <c r="O626" s="3">
        <v>1</v>
      </c>
      <c r="P626" s="3">
        <v>4</v>
      </c>
      <c r="Q626" s="4">
        <f>P626/L626*100</f>
        <v>80</v>
      </c>
      <c r="R626" s="3">
        <v>0</v>
      </c>
      <c r="S626" s="3">
        <v>0</v>
      </c>
      <c r="T626" s="32">
        <f t="shared" si="155"/>
        <v>0.4</v>
      </c>
      <c r="U626" s="32">
        <f t="shared" si="156"/>
        <v>0.4</v>
      </c>
      <c r="V626" s="3">
        <v>0</v>
      </c>
      <c r="W626" s="3">
        <v>0</v>
      </c>
      <c r="X626" s="3">
        <v>0</v>
      </c>
      <c r="Y626" s="3">
        <v>1</v>
      </c>
      <c r="AA626" s="29"/>
      <c r="AB626" s="29"/>
      <c r="AC626" s="3"/>
      <c r="AD626" s="3"/>
    </row>
    <row r="627" spans="1:30" x14ac:dyDescent="0.3">
      <c r="A627" s="35">
        <v>158</v>
      </c>
      <c r="B627" s="35" t="s">
        <v>32</v>
      </c>
      <c r="C627" s="35" t="s">
        <v>25</v>
      </c>
      <c r="D627" s="35" t="s">
        <v>31</v>
      </c>
      <c r="E627" s="35" t="s">
        <v>30</v>
      </c>
      <c r="F627" s="35" t="s">
        <v>28</v>
      </c>
      <c r="G627" s="41">
        <v>5</v>
      </c>
      <c r="H627" s="41">
        <v>2</v>
      </c>
      <c r="I627" s="40">
        <f t="shared" si="157"/>
        <v>0.5</v>
      </c>
      <c r="J627" s="41">
        <v>2</v>
      </c>
      <c r="K627" s="37">
        <f t="shared" si="153"/>
        <v>0.4</v>
      </c>
      <c r="L627" s="41">
        <f t="shared" si="154"/>
        <v>3</v>
      </c>
      <c r="M627" s="41">
        <v>1</v>
      </c>
      <c r="N627" s="41">
        <v>2</v>
      </c>
      <c r="O627" s="41">
        <v>0</v>
      </c>
      <c r="P627" s="41">
        <f>P628+P629+P630</f>
        <v>2</v>
      </c>
      <c r="Q627" s="36" t="e">
        <f>P627/(L628+L629+L630)*100</f>
        <v>#DIV/0!</v>
      </c>
      <c r="R627" s="41">
        <v>0</v>
      </c>
      <c r="S627" s="41">
        <v>0</v>
      </c>
      <c r="T627" s="37">
        <f t="shared" si="155"/>
        <v>0.33333333333333331</v>
      </c>
      <c r="U627" s="37">
        <f t="shared" si="156"/>
        <v>0.33333333333333331</v>
      </c>
      <c r="V627" s="41">
        <v>0</v>
      </c>
      <c r="W627" s="41">
        <v>1</v>
      </c>
      <c r="X627" s="41">
        <v>0</v>
      </c>
      <c r="Y627" s="41">
        <v>0</v>
      </c>
      <c r="Z627" s="41">
        <f>H627-'Season Summary_DEF'!H626</f>
        <v>-2</v>
      </c>
      <c r="AA627" s="40">
        <f>(H627+W627+Y627+(2*(O627))+(0.5*V627))/((R627-S627)+(2*(N627+X627+J627)))</f>
        <v>0.375</v>
      </c>
      <c r="AB627" s="40">
        <f>AA627-$AA$1073</f>
        <v>-0.87190685972502524</v>
      </c>
      <c r="AC627" s="40">
        <f>AA627+'Season Summary_DEF'!AB627</f>
        <v>1.25</v>
      </c>
      <c r="AD627" s="40">
        <f>AC627-$AC$1073</f>
        <v>-1.3301820325407698</v>
      </c>
    </row>
    <row r="628" spans="1:30" outlineLevel="1" x14ac:dyDescent="0.3">
      <c r="A628" s="3" t="s">
        <v>66</v>
      </c>
      <c r="B628" s="3" t="s">
        <v>32</v>
      </c>
      <c r="C628" s="3" t="s">
        <v>25</v>
      </c>
      <c r="D628" s="3" t="s">
        <v>31</v>
      </c>
      <c r="E628" s="3" t="s">
        <v>30</v>
      </c>
      <c r="F628" s="3" t="s">
        <v>28</v>
      </c>
      <c r="Z628"/>
      <c r="AA628" s="29"/>
      <c r="AB628" s="29"/>
      <c r="AC628" s="3"/>
      <c r="AD628" s="3"/>
    </row>
    <row r="629" spans="1:30" outlineLevel="1" x14ac:dyDescent="0.3">
      <c r="A629" s="3" t="s">
        <v>67</v>
      </c>
      <c r="B629" s="3" t="s">
        <v>32</v>
      </c>
      <c r="C629" s="3" t="s">
        <v>25</v>
      </c>
      <c r="D629" s="3" t="s">
        <v>31</v>
      </c>
      <c r="E629" s="3" t="s">
        <v>30</v>
      </c>
      <c r="F629" s="3" t="s">
        <v>28</v>
      </c>
      <c r="G629" s="3">
        <v>2</v>
      </c>
      <c r="H629" s="3">
        <v>0</v>
      </c>
      <c r="I629" s="29">
        <f>H629/((L629-W629)+J629+(0.44*R629))</f>
        <v>0</v>
      </c>
      <c r="J629" s="3">
        <v>0</v>
      </c>
      <c r="K629" s="32">
        <f>J629/G629</f>
        <v>0</v>
      </c>
      <c r="L629" s="3">
        <v>0</v>
      </c>
      <c r="M629" s="3">
        <v>0</v>
      </c>
      <c r="N629" s="3">
        <v>2</v>
      </c>
      <c r="O629" s="3">
        <v>0</v>
      </c>
      <c r="P629" s="3">
        <v>2</v>
      </c>
      <c r="Q629" s="4" t="e">
        <f>P629/L629*100</f>
        <v>#DIV/0!</v>
      </c>
      <c r="R629" s="3">
        <v>0</v>
      </c>
      <c r="S629" s="3">
        <v>0</v>
      </c>
      <c r="T629" s="32">
        <f>M629/(M629+N629)</f>
        <v>0</v>
      </c>
      <c r="U629" s="32" t="e">
        <f>((0.5*V629)+M629)/L629</f>
        <v>#DIV/0!</v>
      </c>
      <c r="V629" s="3">
        <v>0</v>
      </c>
      <c r="W629" s="3">
        <v>1</v>
      </c>
      <c r="X629" s="3">
        <v>0</v>
      </c>
      <c r="Y629" s="3">
        <v>0</v>
      </c>
      <c r="AA629" s="29"/>
      <c r="AB629" s="29"/>
      <c r="AC629" s="3"/>
      <c r="AD629" s="3"/>
    </row>
    <row r="630" spans="1:30" outlineLevel="1" x14ac:dyDescent="0.3">
      <c r="A630" s="3" t="s">
        <v>68</v>
      </c>
      <c r="B630" s="3" t="s">
        <v>32</v>
      </c>
      <c r="C630" s="3" t="s">
        <v>25</v>
      </c>
      <c r="D630" s="3" t="s">
        <v>31</v>
      </c>
      <c r="E630" s="3" t="s">
        <v>30</v>
      </c>
      <c r="F630" s="3" t="s">
        <v>28</v>
      </c>
      <c r="AA630" s="29"/>
      <c r="AB630" s="29"/>
      <c r="AC630" s="3"/>
      <c r="AD630" s="3"/>
    </row>
    <row r="631" spans="1:30" x14ac:dyDescent="0.3">
      <c r="A631" s="35">
        <v>159</v>
      </c>
      <c r="B631" s="35" t="s">
        <v>32</v>
      </c>
      <c r="C631" s="35" t="s">
        <v>25</v>
      </c>
      <c r="D631" s="35" t="s">
        <v>31</v>
      </c>
      <c r="E631" s="35" t="s">
        <v>33</v>
      </c>
      <c r="F631" s="35" t="s">
        <v>28</v>
      </c>
      <c r="G631" s="41">
        <v>1</v>
      </c>
      <c r="H631" s="41">
        <v>2</v>
      </c>
      <c r="I631" s="40">
        <f>H631/((L631-W631)+J631+(0.44*R631))</f>
        <v>2</v>
      </c>
      <c r="J631" s="41">
        <v>0</v>
      </c>
      <c r="K631" s="37">
        <f>J631/G631</f>
        <v>0</v>
      </c>
      <c r="L631" s="41">
        <f>M631+N631</f>
        <v>1</v>
      </c>
      <c r="M631" s="41">
        <v>1</v>
      </c>
      <c r="N631" s="41">
        <v>0</v>
      </c>
      <c r="O631" s="41">
        <v>0</v>
      </c>
      <c r="P631" s="41">
        <f>P632+P633+P634</f>
        <v>0</v>
      </c>
      <c r="Q631" s="36" t="e">
        <f>P631/(L632+L633+L634)*100</f>
        <v>#DIV/0!</v>
      </c>
      <c r="R631" s="41">
        <v>0</v>
      </c>
      <c r="S631" s="41">
        <v>0</v>
      </c>
      <c r="T631" s="37">
        <f>M631/(M631+N631)</f>
        <v>1</v>
      </c>
      <c r="U631" s="37">
        <f>((0.5*V631)+M631)/L631</f>
        <v>1</v>
      </c>
      <c r="V631" s="41">
        <v>0</v>
      </c>
      <c r="W631" s="41">
        <v>0</v>
      </c>
      <c r="X631" s="41">
        <v>0</v>
      </c>
      <c r="Y631" s="41">
        <v>0</v>
      </c>
      <c r="Z631" s="41">
        <f>H631-'Season Summary_DEF'!H630</f>
        <v>2</v>
      </c>
      <c r="AA631" s="40"/>
      <c r="AB631" s="40"/>
      <c r="AC631" s="40">
        <f>AA631+'Season Summary_DEF'!AB631</f>
        <v>0.5</v>
      </c>
      <c r="AD631" s="40">
        <f>AC631-$AC$1073</f>
        <v>-2.0801820325407698</v>
      </c>
    </row>
    <row r="632" spans="1:30" outlineLevel="1" x14ac:dyDescent="0.3">
      <c r="A632" s="3" t="s">
        <v>66</v>
      </c>
      <c r="B632" s="3" t="s">
        <v>32</v>
      </c>
      <c r="C632" s="3" t="s">
        <v>25</v>
      </c>
      <c r="D632" s="3" t="s">
        <v>31</v>
      </c>
      <c r="E632" s="3" t="s">
        <v>33</v>
      </c>
      <c r="F632" s="3" t="s">
        <v>28</v>
      </c>
      <c r="Z632"/>
      <c r="AA632" s="29"/>
      <c r="AB632" s="29"/>
      <c r="AC632" s="3"/>
      <c r="AD632" s="3"/>
    </row>
    <row r="633" spans="1:30" outlineLevel="1" x14ac:dyDescent="0.3">
      <c r="A633" s="3" t="s">
        <v>67</v>
      </c>
      <c r="B633" s="3" t="s">
        <v>32</v>
      </c>
      <c r="C633" s="3" t="s">
        <v>25</v>
      </c>
      <c r="D633" s="3" t="s">
        <v>31</v>
      </c>
      <c r="E633" s="3" t="s">
        <v>33</v>
      </c>
      <c r="F633" s="3" t="s">
        <v>28</v>
      </c>
      <c r="AA633" s="29"/>
      <c r="AB633" s="29"/>
      <c r="AC633" s="3"/>
      <c r="AD633" s="3"/>
    </row>
    <row r="634" spans="1:30" outlineLevel="1" x14ac:dyDescent="0.3">
      <c r="A634" s="3" t="s">
        <v>68</v>
      </c>
      <c r="B634" s="3" t="s">
        <v>32</v>
      </c>
      <c r="C634" s="3" t="s">
        <v>25</v>
      </c>
      <c r="D634" s="3" t="s">
        <v>31</v>
      </c>
      <c r="E634" s="3" t="s">
        <v>33</v>
      </c>
      <c r="F634" s="3" t="s">
        <v>28</v>
      </c>
      <c r="AA634" s="29"/>
      <c r="AB634" s="29"/>
      <c r="AC634" s="3"/>
      <c r="AD634" s="3"/>
    </row>
    <row r="635" spans="1:30" x14ac:dyDescent="0.3">
      <c r="A635" s="35">
        <v>160</v>
      </c>
      <c r="B635" s="35" t="s">
        <v>31</v>
      </c>
      <c r="C635" s="35" t="s">
        <v>25</v>
      </c>
      <c r="D635" s="35" t="s">
        <v>33</v>
      </c>
      <c r="E635" s="35" t="s">
        <v>27</v>
      </c>
      <c r="F635" s="35" t="s">
        <v>28</v>
      </c>
      <c r="G635" s="41">
        <v>1</v>
      </c>
      <c r="H635" s="41">
        <v>0</v>
      </c>
      <c r="I635" s="40">
        <f>H635/((L635-W635)+J635+(0.44*R635))</f>
        <v>0</v>
      </c>
      <c r="J635" s="41">
        <v>0</v>
      </c>
      <c r="K635" s="37">
        <f>J635/G635</f>
        <v>0</v>
      </c>
      <c r="L635" s="41">
        <f>M635+N635</f>
        <v>1</v>
      </c>
      <c r="M635" s="41">
        <v>0</v>
      </c>
      <c r="N635" s="41">
        <v>1</v>
      </c>
      <c r="O635" s="41">
        <v>0</v>
      </c>
      <c r="P635" s="41">
        <f>P636+P637+P638</f>
        <v>0</v>
      </c>
      <c r="Q635" s="36" t="e">
        <f>P635/(L636+L637+L638)*100</f>
        <v>#DIV/0!</v>
      </c>
      <c r="R635" s="41">
        <v>0</v>
      </c>
      <c r="S635" s="41">
        <v>0</v>
      </c>
      <c r="T635" s="37">
        <f>M635/(M635+N635)</f>
        <v>0</v>
      </c>
      <c r="U635" s="37">
        <f>((0.5*V635)+M635)/L635</f>
        <v>0</v>
      </c>
      <c r="V635" s="41">
        <v>0</v>
      </c>
      <c r="W635" s="41">
        <v>0</v>
      </c>
      <c r="X635" s="41">
        <v>0</v>
      </c>
      <c r="Y635" s="41">
        <v>0</v>
      </c>
      <c r="Z635" s="41">
        <f>H635-'Season Summary_DEF'!H634</f>
        <v>0</v>
      </c>
      <c r="AA635" s="40">
        <f>(H635+W635+Y635+(2*(O635))+(0.5*V635))/((R635-S635)+(2*(N635+X635+J635)))</f>
        <v>0</v>
      </c>
      <c r="AB635" s="40">
        <f>AA635-$AA$1073</f>
        <v>-1.2469068597250252</v>
      </c>
      <c r="AC635" s="40">
        <f>AA635+'Season Summary_DEF'!AB635</f>
        <v>0</v>
      </c>
      <c r="AD635" s="40">
        <f>AC635-$AC$1073</f>
        <v>-2.5801820325407698</v>
      </c>
    </row>
    <row r="636" spans="1:30" outlineLevel="1" x14ac:dyDescent="0.3">
      <c r="A636" s="3" t="s">
        <v>66</v>
      </c>
      <c r="B636" s="3" t="s">
        <v>31</v>
      </c>
      <c r="C636" s="3" t="s">
        <v>25</v>
      </c>
      <c r="D636" s="3" t="s">
        <v>33</v>
      </c>
      <c r="E636" s="3" t="s">
        <v>27</v>
      </c>
      <c r="F636" s="3" t="s">
        <v>28</v>
      </c>
      <c r="Z636"/>
      <c r="AA636" s="29"/>
      <c r="AB636" s="29"/>
      <c r="AC636" s="3"/>
      <c r="AD636" s="3"/>
    </row>
    <row r="637" spans="1:30" outlineLevel="1" x14ac:dyDescent="0.3">
      <c r="A637" s="3" t="s">
        <v>67</v>
      </c>
      <c r="B637" s="3" t="s">
        <v>31</v>
      </c>
      <c r="C637" s="3" t="s">
        <v>25</v>
      </c>
      <c r="D637" s="3" t="s">
        <v>33</v>
      </c>
      <c r="E637" s="3" t="s">
        <v>27</v>
      </c>
      <c r="F637" s="3" t="s">
        <v>28</v>
      </c>
      <c r="AA637" s="29"/>
      <c r="AB637" s="29"/>
      <c r="AC637" s="3"/>
      <c r="AD637" s="3"/>
    </row>
    <row r="638" spans="1:30" outlineLevel="1" x14ac:dyDescent="0.3">
      <c r="A638" s="3" t="s">
        <v>68</v>
      </c>
      <c r="B638" s="3" t="s">
        <v>31</v>
      </c>
      <c r="C638" s="3" t="s">
        <v>25</v>
      </c>
      <c r="D638" s="3" t="s">
        <v>33</v>
      </c>
      <c r="E638" s="3" t="s">
        <v>27</v>
      </c>
      <c r="F638" s="3" t="s">
        <v>28</v>
      </c>
      <c r="AA638" s="29"/>
      <c r="AB638" s="29"/>
      <c r="AC638" s="3"/>
      <c r="AD638" s="3"/>
    </row>
    <row r="639" spans="1:30" x14ac:dyDescent="0.3">
      <c r="A639" s="35">
        <v>161</v>
      </c>
      <c r="B639" s="35" t="s">
        <v>24</v>
      </c>
      <c r="C639" s="35" t="s">
        <v>31</v>
      </c>
      <c r="D639" s="35" t="s">
        <v>33</v>
      </c>
      <c r="E639" s="35" t="s">
        <v>27</v>
      </c>
      <c r="F639" s="35" t="s">
        <v>28</v>
      </c>
      <c r="G639" s="41">
        <v>2</v>
      </c>
      <c r="H639" s="41">
        <v>0</v>
      </c>
      <c r="I639" s="40">
        <f>H639/((L639-W639)+J639+(0.44*R639))</f>
        <v>0</v>
      </c>
      <c r="J639" s="41">
        <v>1</v>
      </c>
      <c r="K639" s="37">
        <f>J639/G639</f>
        <v>0.5</v>
      </c>
      <c r="L639" s="41">
        <f>M639+N639</f>
        <v>1</v>
      </c>
      <c r="M639" s="41">
        <v>0</v>
      </c>
      <c r="N639" s="41">
        <v>1</v>
      </c>
      <c r="O639" s="41">
        <v>0</v>
      </c>
      <c r="P639" s="41">
        <f>P640+P641+P642</f>
        <v>0</v>
      </c>
      <c r="Q639" s="36" t="e">
        <f>P639/(L640+L641+L642)*100</f>
        <v>#DIV/0!</v>
      </c>
      <c r="R639" s="41">
        <v>0</v>
      </c>
      <c r="S639" s="41">
        <v>0</v>
      </c>
      <c r="T639" s="37">
        <f>M639/(M639+N639)</f>
        <v>0</v>
      </c>
      <c r="U639" s="37">
        <f>((0.5*V639)+M639)/L639</f>
        <v>0</v>
      </c>
      <c r="V639" s="41">
        <v>0</v>
      </c>
      <c r="W639" s="41">
        <v>0</v>
      </c>
      <c r="X639" s="41">
        <v>0</v>
      </c>
      <c r="Y639" s="41">
        <v>3</v>
      </c>
      <c r="Z639" s="41">
        <f>H639-'Season Summary_DEF'!H638</f>
        <v>0</v>
      </c>
      <c r="AA639" s="40">
        <f>(H639+W639+Y639+(2*(O639))+(0.5*V639))/((R639-S639)+(2*(N639+X639+J639)))</f>
        <v>0.75</v>
      </c>
      <c r="AB639" s="40">
        <f>AA639-$AA$1073</f>
        <v>-0.49690685972502524</v>
      </c>
      <c r="AC639" s="40">
        <f>AA639+'Season Summary_DEF'!AB639</f>
        <v>0.75</v>
      </c>
      <c r="AD639" s="40">
        <f>AC639-$AC$1073</f>
        <v>-1.8301820325407698</v>
      </c>
    </row>
    <row r="640" spans="1:30" outlineLevel="1" x14ac:dyDescent="0.3">
      <c r="A640" s="3" t="s">
        <v>66</v>
      </c>
      <c r="B640" s="3" t="s">
        <v>24</v>
      </c>
      <c r="C640" s="3" t="s">
        <v>31</v>
      </c>
      <c r="D640" s="3" t="s">
        <v>33</v>
      </c>
      <c r="E640" s="3" t="s">
        <v>27</v>
      </c>
      <c r="F640" s="3" t="s">
        <v>28</v>
      </c>
      <c r="Z640"/>
      <c r="AA640" s="29"/>
      <c r="AB640" s="29"/>
      <c r="AC640" s="3"/>
      <c r="AD640" s="3"/>
    </row>
    <row r="641" spans="1:30" outlineLevel="1" x14ac:dyDescent="0.3">
      <c r="A641" s="3" t="s">
        <v>67</v>
      </c>
      <c r="B641" s="3" t="s">
        <v>24</v>
      </c>
      <c r="C641" s="3" t="s">
        <v>31</v>
      </c>
      <c r="D641" s="3" t="s">
        <v>33</v>
      </c>
      <c r="E641" s="3" t="s">
        <v>27</v>
      </c>
      <c r="F641" s="3" t="s">
        <v>28</v>
      </c>
      <c r="AA641" s="29"/>
      <c r="AB641" s="29"/>
      <c r="AC641" s="3"/>
      <c r="AD641" s="3"/>
    </row>
    <row r="642" spans="1:30" outlineLevel="1" x14ac:dyDescent="0.3">
      <c r="A642" s="3" t="s">
        <v>68</v>
      </c>
      <c r="B642" s="3" t="s">
        <v>24</v>
      </c>
      <c r="C642" s="3" t="s">
        <v>31</v>
      </c>
      <c r="D642" s="3" t="s">
        <v>33</v>
      </c>
      <c r="E642" s="3" t="s">
        <v>27</v>
      </c>
      <c r="F642" s="3" t="s">
        <v>28</v>
      </c>
      <c r="AA642" s="29"/>
      <c r="AB642" s="29"/>
      <c r="AC642" s="3"/>
      <c r="AD642" s="3"/>
    </row>
    <row r="643" spans="1:30" x14ac:dyDescent="0.3">
      <c r="A643" s="35">
        <v>162</v>
      </c>
      <c r="B643" s="35" t="s">
        <v>24</v>
      </c>
      <c r="C643" s="35" t="s">
        <v>31</v>
      </c>
      <c r="D643" s="35" t="s">
        <v>29</v>
      </c>
      <c r="E643" s="35" t="s">
        <v>33</v>
      </c>
      <c r="F643" s="35" t="s">
        <v>30</v>
      </c>
      <c r="G643" s="41">
        <v>1</v>
      </c>
      <c r="H643" s="41">
        <v>0</v>
      </c>
      <c r="I643" s="40">
        <f>H643/((L643-W643)+J643+(0.44*R643))</f>
        <v>0</v>
      </c>
      <c r="J643" s="41">
        <v>1</v>
      </c>
      <c r="K643" s="37">
        <f>J643/G643</f>
        <v>1</v>
      </c>
      <c r="L643" s="41">
        <f>M643+N643</f>
        <v>0</v>
      </c>
      <c r="M643" s="41">
        <v>0</v>
      </c>
      <c r="N643" s="41">
        <v>0</v>
      </c>
      <c r="O643" s="41">
        <v>0</v>
      </c>
      <c r="P643" s="41">
        <f>P644+P645+P646</f>
        <v>0</v>
      </c>
      <c r="Q643" s="36" t="e">
        <f>P643/(L644+L645+L646)*100</f>
        <v>#DIV/0!</v>
      </c>
      <c r="R643" s="41">
        <v>0</v>
      </c>
      <c r="S643" s="41">
        <v>0</v>
      </c>
      <c r="T643" s="37" t="e">
        <f>M643/(M643+N643)</f>
        <v>#DIV/0!</v>
      </c>
      <c r="U643" s="37" t="e">
        <f>((0.5*V643)+M643)/L643</f>
        <v>#DIV/0!</v>
      </c>
      <c r="V643" s="41">
        <v>0</v>
      </c>
      <c r="W643" s="41">
        <v>0</v>
      </c>
      <c r="X643" s="41">
        <v>0</v>
      </c>
      <c r="Y643" s="41">
        <v>0</v>
      </c>
      <c r="Z643" s="41">
        <f>H643-'Season Summary_DEF'!H642</f>
        <v>0</v>
      </c>
      <c r="AA643" s="40">
        <f>(H643+W643+Y643+(2*(O643))+(0.5*V643))/((R643-S643)+(2*(N643+X643+J643)))</f>
        <v>0</v>
      </c>
      <c r="AB643" s="40">
        <f>AA643-$AA$1073</f>
        <v>-1.2469068597250252</v>
      </c>
      <c r="AC643" s="40">
        <f>AA643+'Season Summary_DEF'!AB643</f>
        <v>3.5</v>
      </c>
      <c r="AD643" s="40">
        <f>AC643-$AC$1073</f>
        <v>0.91981796745923017</v>
      </c>
    </row>
    <row r="644" spans="1:30" outlineLevel="1" x14ac:dyDescent="0.3">
      <c r="A644" s="3" t="s">
        <v>66</v>
      </c>
      <c r="B644" s="3" t="s">
        <v>24</v>
      </c>
      <c r="C644" s="3" t="s">
        <v>31</v>
      </c>
      <c r="D644" s="3" t="s">
        <v>29</v>
      </c>
      <c r="E644" s="3" t="s">
        <v>33</v>
      </c>
      <c r="F644" s="3" t="s">
        <v>30</v>
      </c>
      <c r="Z644"/>
      <c r="AA644" s="29"/>
      <c r="AB644" s="29"/>
      <c r="AC644" s="3"/>
      <c r="AD644" s="3"/>
    </row>
    <row r="645" spans="1:30" outlineLevel="1" x14ac:dyDescent="0.3">
      <c r="A645" s="3" t="s">
        <v>67</v>
      </c>
      <c r="B645" s="3" t="s">
        <v>24</v>
      </c>
      <c r="C645" s="3" t="s">
        <v>31</v>
      </c>
      <c r="D645" s="3" t="s">
        <v>29</v>
      </c>
      <c r="E645" s="3" t="s">
        <v>33</v>
      </c>
      <c r="F645" s="3" t="s">
        <v>30</v>
      </c>
      <c r="AA645" s="29"/>
      <c r="AB645" s="29"/>
      <c r="AC645" s="3"/>
      <c r="AD645" s="3"/>
    </row>
    <row r="646" spans="1:30" outlineLevel="1" x14ac:dyDescent="0.3">
      <c r="A646" s="3" t="s">
        <v>68</v>
      </c>
      <c r="B646" s="3" t="s">
        <v>24</v>
      </c>
      <c r="C646" s="3" t="s">
        <v>31</v>
      </c>
      <c r="D646" s="3" t="s">
        <v>29</v>
      </c>
      <c r="E646" s="3" t="s">
        <v>33</v>
      </c>
      <c r="F646" s="3" t="s">
        <v>30</v>
      </c>
      <c r="AA646" s="29"/>
      <c r="AB646" s="29"/>
      <c r="AC646" s="3"/>
      <c r="AD646" s="3"/>
    </row>
    <row r="647" spans="1:30" x14ac:dyDescent="0.3">
      <c r="A647" s="35">
        <v>163</v>
      </c>
      <c r="B647" s="35" t="s">
        <v>24</v>
      </c>
      <c r="C647" s="35" t="s">
        <v>25</v>
      </c>
      <c r="D647" s="35" t="s">
        <v>29</v>
      </c>
      <c r="E647" s="35" t="s">
        <v>33</v>
      </c>
      <c r="F647" s="35" t="s">
        <v>30</v>
      </c>
      <c r="G647" s="41">
        <v>7</v>
      </c>
      <c r="H647" s="41">
        <f>H648+H649+H650</f>
        <v>6</v>
      </c>
      <c r="I647" s="40">
        <f>H647/((L647-W647)+J647+(0.44*R647))</f>
        <v>1</v>
      </c>
      <c r="J647" s="41">
        <f>J648+J649+J650</f>
        <v>0</v>
      </c>
      <c r="K647" s="37">
        <f>J647/G647</f>
        <v>0</v>
      </c>
      <c r="L647" s="41">
        <f>M647+N647</f>
        <v>7</v>
      </c>
      <c r="M647" s="41">
        <f>M648+M649+M650</f>
        <v>3</v>
      </c>
      <c r="N647" s="41">
        <v>4</v>
      </c>
      <c r="O647" s="41">
        <f>O648+O649+O650</f>
        <v>1</v>
      </c>
      <c r="P647" s="41">
        <f>P648+P649+P650</f>
        <v>4</v>
      </c>
      <c r="Q647" s="36">
        <f>P647/(L648+L649+L650)*100</f>
        <v>66.666666666666657</v>
      </c>
      <c r="R647" s="41">
        <v>0</v>
      </c>
      <c r="S647" s="41">
        <v>0</v>
      </c>
      <c r="T647" s="37">
        <f>M647/(M647+N647)</f>
        <v>0.42857142857142855</v>
      </c>
      <c r="U647" s="37">
        <f>((0.5*V647)+M647)/L647</f>
        <v>0.42857142857142855</v>
      </c>
      <c r="V647" s="41">
        <f>V648+V649+V650</f>
        <v>0</v>
      </c>
      <c r="W647" s="41">
        <v>1</v>
      </c>
      <c r="X647" s="41">
        <f>X648+X649+X650</f>
        <v>0</v>
      </c>
      <c r="Y647" s="41">
        <f>Y648+Y649+Y650</f>
        <v>0</v>
      </c>
      <c r="Z647" s="41">
        <f>H647-'Season Summary_DEF'!H646</f>
        <v>6</v>
      </c>
      <c r="AA647" s="40">
        <f>(H647+W647+Y647+(2*(O647))+(0.5*V647))/((R647-S647)+(2*(N647+X647+J647)))</f>
        <v>1.125</v>
      </c>
      <c r="AB647" s="40">
        <f>AA647-$AA$1073</f>
        <v>-0.12190685972502524</v>
      </c>
      <c r="AC647" s="40">
        <f>AA647+'Season Summary_DEF'!AB647</f>
        <v>1.125</v>
      </c>
      <c r="AD647" s="40">
        <f>AC647-$AC$1073</f>
        <v>-1.4551820325407698</v>
      </c>
    </row>
    <row r="648" spans="1:30" outlineLevel="1" x14ac:dyDescent="0.3">
      <c r="A648" s="3" t="s">
        <v>66</v>
      </c>
      <c r="B648" s="3" t="s">
        <v>24</v>
      </c>
      <c r="C648" s="3" t="s">
        <v>25</v>
      </c>
      <c r="D648" s="3" t="s">
        <v>29</v>
      </c>
      <c r="E648" s="3" t="s">
        <v>33</v>
      </c>
      <c r="F648" s="3" t="s">
        <v>30</v>
      </c>
      <c r="G648" s="3">
        <v>0</v>
      </c>
      <c r="H648" s="3">
        <v>0</v>
      </c>
      <c r="J648" s="3">
        <v>0</v>
      </c>
      <c r="K648" s="32" t="e">
        <f>J648/G648</f>
        <v>#DIV/0!</v>
      </c>
      <c r="L648" s="3">
        <f>M648+N648</f>
        <v>0</v>
      </c>
      <c r="M648" s="3">
        <v>0</v>
      </c>
      <c r="N648" s="3">
        <v>0</v>
      </c>
      <c r="O648" s="3">
        <v>0</v>
      </c>
      <c r="P648" s="3">
        <v>0</v>
      </c>
      <c r="Q648" s="4" t="e">
        <f>P648/L648*100</f>
        <v>#DIV/0!</v>
      </c>
      <c r="R648" s="3">
        <v>0</v>
      </c>
      <c r="S648" s="3">
        <v>0</v>
      </c>
      <c r="T648" s="32" t="e">
        <f>M648/(M648+N648)</f>
        <v>#DIV/0!</v>
      </c>
      <c r="U648" s="32" t="e">
        <f>((0.5*V648)+M648)/L648</f>
        <v>#DIV/0!</v>
      </c>
      <c r="V648" s="3">
        <v>0</v>
      </c>
      <c r="W648" s="3">
        <v>0</v>
      </c>
      <c r="X648" s="3">
        <v>0</v>
      </c>
      <c r="Y648" s="3">
        <v>0</v>
      </c>
      <c r="Z648"/>
      <c r="AA648" s="29"/>
      <c r="AB648" s="29"/>
      <c r="AC648" s="3"/>
      <c r="AD648" s="3"/>
    </row>
    <row r="649" spans="1:30" outlineLevel="1" x14ac:dyDescent="0.3">
      <c r="A649" s="3" t="s">
        <v>67</v>
      </c>
      <c r="B649" s="3" t="s">
        <v>24</v>
      </c>
      <c r="C649" s="3" t="s">
        <v>25</v>
      </c>
      <c r="D649" s="3" t="s">
        <v>29</v>
      </c>
      <c r="E649" s="3" t="s">
        <v>33</v>
      </c>
      <c r="F649" s="3" t="s">
        <v>30</v>
      </c>
      <c r="G649" s="3">
        <v>1</v>
      </c>
      <c r="H649" s="3">
        <v>0</v>
      </c>
      <c r="I649" s="29">
        <f>H649/((L649-W649)+J649+(0.44*R649))</f>
        <v>0</v>
      </c>
      <c r="J649" s="3">
        <v>0</v>
      </c>
      <c r="K649" s="32">
        <f>J649/G649</f>
        <v>0</v>
      </c>
      <c r="L649" s="3">
        <f>M649+N649</f>
        <v>1</v>
      </c>
      <c r="M649" s="3">
        <v>0</v>
      </c>
      <c r="N649" s="3">
        <v>1</v>
      </c>
      <c r="O649" s="3">
        <v>0</v>
      </c>
      <c r="P649" s="3">
        <v>0</v>
      </c>
      <c r="Q649" s="4">
        <f>P649/L649*100</f>
        <v>0</v>
      </c>
      <c r="R649" s="3">
        <v>0</v>
      </c>
      <c r="S649" s="3">
        <v>0</v>
      </c>
      <c r="T649" s="32">
        <f>M649/(M649+N649)</f>
        <v>0</v>
      </c>
      <c r="U649" s="32">
        <f>((0.5*V649)+M649)/L649</f>
        <v>0</v>
      </c>
      <c r="V649" s="3">
        <v>0</v>
      </c>
      <c r="W649" s="3">
        <v>0</v>
      </c>
      <c r="X649" s="3">
        <v>0</v>
      </c>
      <c r="Y649" s="3">
        <v>0</v>
      </c>
      <c r="AA649" s="29"/>
      <c r="AB649" s="29"/>
      <c r="AC649" s="3"/>
      <c r="AD649" s="3"/>
    </row>
    <row r="650" spans="1:30" outlineLevel="1" x14ac:dyDescent="0.3">
      <c r="A650" s="3" t="s">
        <v>68</v>
      </c>
      <c r="B650" s="3" t="s">
        <v>24</v>
      </c>
      <c r="C650" s="3" t="s">
        <v>25</v>
      </c>
      <c r="D650" s="3" t="s">
        <v>29</v>
      </c>
      <c r="E650" s="3" t="s">
        <v>33</v>
      </c>
      <c r="F650" s="3" t="s">
        <v>30</v>
      </c>
      <c r="G650" s="3">
        <v>5</v>
      </c>
      <c r="H650" s="3">
        <v>6</v>
      </c>
      <c r="I650" s="29">
        <f>H650/((L650-W650)+J650+(0.44*R650))</f>
        <v>1.5</v>
      </c>
      <c r="J650" s="3">
        <v>0</v>
      </c>
      <c r="K650" s="32">
        <f>J650/G650</f>
        <v>0</v>
      </c>
      <c r="L650" s="3">
        <f>M650+N650</f>
        <v>5</v>
      </c>
      <c r="M650" s="3">
        <v>3</v>
      </c>
      <c r="N650" s="3">
        <v>2</v>
      </c>
      <c r="O650" s="3">
        <v>1</v>
      </c>
      <c r="P650" s="3">
        <v>4</v>
      </c>
      <c r="Q650" s="4">
        <f>P650/L650*100</f>
        <v>80</v>
      </c>
      <c r="R650" s="3">
        <v>0</v>
      </c>
      <c r="S650" s="3">
        <v>0</v>
      </c>
      <c r="T650" s="32">
        <f>M650/(M650+N650)</f>
        <v>0.6</v>
      </c>
      <c r="U650" s="32">
        <f>((0.5*V650)+M650)/L650</f>
        <v>0.6</v>
      </c>
      <c r="V650" s="3">
        <v>0</v>
      </c>
      <c r="W650" s="3">
        <v>1</v>
      </c>
      <c r="X650" s="3">
        <v>0</v>
      </c>
      <c r="Y650" s="3">
        <v>0</v>
      </c>
      <c r="AA650" s="29"/>
      <c r="AB650" s="29"/>
      <c r="AC650" s="3"/>
      <c r="AD650" s="3"/>
    </row>
    <row r="651" spans="1:30" x14ac:dyDescent="0.3">
      <c r="A651" s="35">
        <v>164</v>
      </c>
      <c r="B651" s="35" t="s">
        <v>32</v>
      </c>
      <c r="C651" s="35" t="s">
        <v>25</v>
      </c>
      <c r="D651" s="35" t="s">
        <v>29</v>
      </c>
      <c r="E651" s="35" t="s">
        <v>33</v>
      </c>
      <c r="F651" s="35" t="s">
        <v>30</v>
      </c>
      <c r="G651" s="41">
        <v>3</v>
      </c>
      <c r="H651" s="41">
        <v>5</v>
      </c>
      <c r="I651" s="40">
        <f>H651/((L651-W651)+J651+(0.44*R651))</f>
        <v>1.7361111111111112</v>
      </c>
      <c r="J651" s="41">
        <v>0</v>
      </c>
      <c r="K651" s="37">
        <f>J651/G651</f>
        <v>0</v>
      </c>
      <c r="L651" s="41">
        <f>M651+N651</f>
        <v>2</v>
      </c>
      <c r="M651" s="41">
        <v>1</v>
      </c>
      <c r="N651" s="41">
        <v>1</v>
      </c>
      <c r="O651" s="41">
        <v>1</v>
      </c>
      <c r="P651" s="41">
        <f>P652+P653+P654</f>
        <v>0</v>
      </c>
      <c r="Q651" s="36" t="e">
        <f>P651/(L652+L653+L654)*100</f>
        <v>#DIV/0!</v>
      </c>
      <c r="R651" s="41">
        <v>2</v>
      </c>
      <c r="S651" s="41">
        <v>2</v>
      </c>
      <c r="T651" s="37">
        <f>M651/(M651+N651)</f>
        <v>0.5</v>
      </c>
      <c r="U651" s="37">
        <f>((0.5*V651)+M651)/L651</f>
        <v>0.75</v>
      </c>
      <c r="V651" s="41">
        <v>1</v>
      </c>
      <c r="W651" s="41">
        <v>0</v>
      </c>
      <c r="X651" s="41">
        <v>0</v>
      </c>
      <c r="Y651" s="41">
        <v>1</v>
      </c>
      <c r="Z651" s="41">
        <f>H651-'Season Summary_DEF'!H650</f>
        <v>5</v>
      </c>
      <c r="AA651" s="40">
        <f>(H651+W651+Y651+(2*(O651))+(0.5*V651))/((R651-S651)+(2*(N651+X651+J651)))</f>
        <v>4.25</v>
      </c>
      <c r="AB651" s="40">
        <f>AA651-$AA$1073</f>
        <v>3.0030931402749745</v>
      </c>
      <c r="AC651" s="40">
        <f>AA651+'Season Summary_DEF'!AB651</f>
        <v>6</v>
      </c>
      <c r="AD651" s="40">
        <f>AC651-$AC$1073</f>
        <v>3.4198179674592302</v>
      </c>
    </row>
    <row r="652" spans="1:30" outlineLevel="1" x14ac:dyDescent="0.3">
      <c r="A652" s="3" t="s">
        <v>66</v>
      </c>
      <c r="B652" s="3" t="s">
        <v>32</v>
      </c>
      <c r="C652" s="3" t="s">
        <v>25</v>
      </c>
      <c r="D652" s="3" t="s">
        <v>29</v>
      </c>
      <c r="E652" s="3" t="s">
        <v>33</v>
      </c>
      <c r="F652" s="3" t="s">
        <v>30</v>
      </c>
      <c r="Z652"/>
      <c r="AA652" s="29"/>
      <c r="AB652" s="29"/>
      <c r="AC652" s="3"/>
      <c r="AD652" s="3"/>
    </row>
    <row r="653" spans="1:30" outlineLevel="1" x14ac:dyDescent="0.3">
      <c r="A653" s="3" t="s">
        <v>67</v>
      </c>
      <c r="B653" s="3" t="s">
        <v>32</v>
      </c>
      <c r="C653" s="3" t="s">
        <v>25</v>
      </c>
      <c r="D653" s="3" t="s">
        <v>29</v>
      </c>
      <c r="E653" s="3" t="s">
        <v>33</v>
      </c>
      <c r="F653" s="3" t="s">
        <v>30</v>
      </c>
      <c r="AA653" s="29"/>
      <c r="AB653" s="29"/>
      <c r="AC653" s="3"/>
      <c r="AD653" s="3"/>
    </row>
    <row r="654" spans="1:30" outlineLevel="1" x14ac:dyDescent="0.3">
      <c r="A654" s="3" t="s">
        <v>68</v>
      </c>
      <c r="B654" s="3" t="s">
        <v>32</v>
      </c>
      <c r="C654" s="3" t="s">
        <v>25</v>
      </c>
      <c r="D654" s="3" t="s">
        <v>29</v>
      </c>
      <c r="E654" s="3" t="s">
        <v>33</v>
      </c>
      <c r="F654" s="3" t="s">
        <v>30</v>
      </c>
      <c r="AA654" s="29"/>
      <c r="AB654" s="29"/>
      <c r="AC654" s="3"/>
      <c r="AD654" s="3"/>
    </row>
    <row r="655" spans="1:30" x14ac:dyDescent="0.3">
      <c r="A655" s="35">
        <v>165</v>
      </c>
      <c r="B655" s="35" t="s">
        <v>29</v>
      </c>
      <c r="C655" s="35" t="s">
        <v>25</v>
      </c>
      <c r="D655" s="35" t="s">
        <v>32</v>
      </c>
      <c r="E655" s="35" t="s">
        <v>30</v>
      </c>
      <c r="F655" s="35" t="s">
        <v>31</v>
      </c>
      <c r="G655" s="41">
        <v>3</v>
      </c>
      <c r="H655" s="41">
        <v>0</v>
      </c>
      <c r="I655" s="40">
        <f>H655/((L655-W655)+J655+(0.44*R655))</f>
        <v>0</v>
      </c>
      <c r="J655" s="41">
        <v>1</v>
      </c>
      <c r="K655" s="37">
        <f>J655/G655</f>
        <v>0.33333333333333331</v>
      </c>
      <c r="L655" s="41">
        <f>M655+N655</f>
        <v>2</v>
      </c>
      <c r="M655" s="41">
        <v>0</v>
      </c>
      <c r="N655" s="41">
        <v>2</v>
      </c>
      <c r="O655" s="41">
        <v>0</v>
      </c>
      <c r="P655" s="41">
        <f>P656+P657+P658</f>
        <v>0</v>
      </c>
      <c r="Q655" s="36" t="e">
        <f>P655/(L656+L657+L658)*100</f>
        <v>#DIV/0!</v>
      </c>
      <c r="R655" s="41">
        <v>0</v>
      </c>
      <c r="S655" s="41">
        <v>0</v>
      </c>
      <c r="T655" s="37">
        <f>M655/(M655+N655)</f>
        <v>0</v>
      </c>
      <c r="U655" s="37">
        <f>((0.5*V655)+M655)/L655</f>
        <v>0</v>
      </c>
      <c r="V655" s="41">
        <v>0</v>
      </c>
      <c r="W655" s="41">
        <v>0</v>
      </c>
      <c r="X655" s="41">
        <v>0</v>
      </c>
      <c r="Y655" s="41">
        <v>2</v>
      </c>
      <c r="Z655" s="41">
        <f>H655-'Season Summary_DEF'!H654</f>
        <v>0</v>
      </c>
      <c r="AA655" s="40">
        <f>(H655+W655+Y655+(2*(O655))+(0.5*V655))/((R655-S655)+(2*(N655+X655+J655)))</f>
        <v>0.33333333333333331</v>
      </c>
      <c r="AB655" s="40">
        <f>AA655-$AA$1073</f>
        <v>-0.91357352639169198</v>
      </c>
      <c r="AC655" s="40">
        <f>AA655+'Season Summary_DEF'!AB655</f>
        <v>1.0980392156862744</v>
      </c>
      <c r="AD655" s="40">
        <f>AC655-$AC$1073</f>
        <v>-1.4821428168544954</v>
      </c>
    </row>
    <row r="656" spans="1:30" outlineLevel="1" x14ac:dyDescent="0.3">
      <c r="A656" s="3" t="s">
        <v>66</v>
      </c>
      <c r="B656" s="3" t="s">
        <v>29</v>
      </c>
      <c r="C656" s="3" t="s">
        <v>25</v>
      </c>
      <c r="D656" s="3" t="s">
        <v>32</v>
      </c>
      <c r="E656" s="3" t="s">
        <v>30</v>
      </c>
      <c r="F656" s="3" t="s">
        <v>31</v>
      </c>
      <c r="Z656"/>
      <c r="AA656" s="29"/>
      <c r="AB656" s="29"/>
      <c r="AC656" s="3"/>
      <c r="AD656" s="3"/>
    </row>
    <row r="657" spans="1:30" outlineLevel="1" x14ac:dyDescent="0.3">
      <c r="A657" s="3" t="s">
        <v>67</v>
      </c>
      <c r="B657" s="3" t="s">
        <v>29</v>
      </c>
      <c r="C657" s="3" t="s">
        <v>25</v>
      </c>
      <c r="D657" s="3" t="s">
        <v>32</v>
      </c>
      <c r="E657" s="3" t="s">
        <v>30</v>
      </c>
      <c r="F657" s="3" t="s">
        <v>31</v>
      </c>
      <c r="G657" s="3">
        <v>1</v>
      </c>
      <c r="H657" s="3">
        <v>0</v>
      </c>
      <c r="J657" s="3">
        <v>0</v>
      </c>
      <c r="K657" s="32">
        <f>J657/G657</f>
        <v>0</v>
      </c>
      <c r="L657" s="3">
        <v>0</v>
      </c>
      <c r="M657" s="3">
        <v>0</v>
      </c>
      <c r="N657" s="3">
        <v>1</v>
      </c>
      <c r="O657" s="3">
        <v>0</v>
      </c>
      <c r="P657" s="3">
        <v>0</v>
      </c>
      <c r="Q657" s="4" t="e">
        <f>P657/L657*100</f>
        <v>#DIV/0!</v>
      </c>
      <c r="R657" s="3">
        <v>0</v>
      </c>
      <c r="S657" s="3">
        <v>0</v>
      </c>
      <c r="T657" s="32">
        <f>M657/(M657+N657)</f>
        <v>0</v>
      </c>
      <c r="U657" s="32" t="e">
        <f>((0.5*V657)+M657)/L657</f>
        <v>#DIV/0!</v>
      </c>
      <c r="V657" s="3">
        <v>0</v>
      </c>
      <c r="W657" s="3">
        <v>0</v>
      </c>
      <c r="X657" s="3">
        <v>0</v>
      </c>
      <c r="Y657" s="3">
        <v>2</v>
      </c>
      <c r="AA657" s="29"/>
      <c r="AB657" s="29"/>
      <c r="AC657" s="3"/>
      <c r="AD657" s="3"/>
    </row>
    <row r="658" spans="1:30" outlineLevel="1" x14ac:dyDescent="0.3">
      <c r="A658" s="3" t="s">
        <v>68</v>
      </c>
      <c r="B658" s="3" t="s">
        <v>29</v>
      </c>
      <c r="C658" s="3" t="s">
        <v>25</v>
      </c>
      <c r="D658" s="3" t="s">
        <v>32</v>
      </c>
      <c r="E658" s="3" t="s">
        <v>30</v>
      </c>
      <c r="F658" s="3" t="s">
        <v>31</v>
      </c>
      <c r="AA658" s="29"/>
      <c r="AB658" s="29"/>
      <c r="AC658" s="3"/>
      <c r="AD658" s="3"/>
    </row>
    <row r="659" spans="1:30" x14ac:dyDescent="0.3">
      <c r="A659" s="35">
        <v>166</v>
      </c>
      <c r="B659" s="35" t="s">
        <v>29</v>
      </c>
      <c r="C659" s="35" t="s">
        <v>25</v>
      </c>
      <c r="D659" s="35" t="s">
        <v>32</v>
      </c>
      <c r="E659" s="35" t="s">
        <v>34</v>
      </c>
      <c r="F659" s="35" t="s">
        <v>31</v>
      </c>
      <c r="G659" s="41">
        <v>2</v>
      </c>
      <c r="H659" s="41">
        <v>0</v>
      </c>
      <c r="I659" s="40">
        <f>H659/((L659-W659)+J659+(0.44*R659))</f>
        <v>0</v>
      </c>
      <c r="J659" s="41">
        <v>1</v>
      </c>
      <c r="K659" s="37">
        <f>J659/G659</f>
        <v>0.5</v>
      </c>
      <c r="L659" s="41">
        <f>M659+N659</f>
        <v>1</v>
      </c>
      <c r="M659" s="41">
        <v>0</v>
      </c>
      <c r="N659" s="41">
        <v>1</v>
      </c>
      <c r="O659" s="41">
        <v>0</v>
      </c>
      <c r="P659" s="41">
        <f>P660+P661+P662</f>
        <v>0</v>
      </c>
      <c r="Q659" s="36" t="e">
        <f>P659/(L660+L661+L662)*100</f>
        <v>#DIV/0!</v>
      </c>
      <c r="R659" s="41">
        <v>0</v>
      </c>
      <c r="S659" s="41">
        <v>0</v>
      </c>
      <c r="T659" s="37">
        <f>M659/(M659+N659)</f>
        <v>0</v>
      </c>
      <c r="U659" s="37">
        <f>((0.5*V659)+M659)/L659</f>
        <v>0</v>
      </c>
      <c r="V659" s="41">
        <v>0</v>
      </c>
      <c r="W659" s="41">
        <v>0</v>
      </c>
      <c r="X659" s="41">
        <v>0</v>
      </c>
      <c r="Y659" s="41">
        <v>0</v>
      </c>
      <c r="Z659" s="41">
        <f>H659-'Season Summary_DEF'!H658</f>
        <v>0</v>
      </c>
      <c r="AA659" s="40">
        <f>(H659+W659+Y659+(2*(O659))+(0.5*V659))/((R659-S659)+(2*(N659+X659+J659)))</f>
        <v>0</v>
      </c>
      <c r="AB659" s="40">
        <f>AA659-$AA$1073</f>
        <v>-1.2469068597250252</v>
      </c>
      <c r="AC659" s="40">
        <f>AA659+'Season Summary_DEF'!AB659</f>
        <v>1.75</v>
      </c>
      <c r="AD659" s="40">
        <f>AC659-$AC$1073</f>
        <v>-0.83018203254076983</v>
      </c>
    </row>
    <row r="660" spans="1:30" outlineLevel="1" x14ac:dyDescent="0.3">
      <c r="A660" s="3" t="s">
        <v>66</v>
      </c>
      <c r="B660" s="3" t="s">
        <v>29</v>
      </c>
      <c r="C660" s="3" t="s">
        <v>25</v>
      </c>
      <c r="D660" s="3" t="s">
        <v>32</v>
      </c>
      <c r="E660" s="3" t="s">
        <v>34</v>
      </c>
      <c r="F660" s="3" t="s">
        <v>31</v>
      </c>
      <c r="Z660"/>
      <c r="AA660" s="29"/>
      <c r="AB660" s="29"/>
      <c r="AC660" s="3"/>
      <c r="AD660" s="3"/>
    </row>
    <row r="661" spans="1:30" outlineLevel="1" x14ac:dyDescent="0.3">
      <c r="A661" s="3" t="s">
        <v>67</v>
      </c>
      <c r="B661" s="3" t="s">
        <v>29</v>
      </c>
      <c r="C661" s="3" t="s">
        <v>25</v>
      </c>
      <c r="D661" s="3" t="s">
        <v>32</v>
      </c>
      <c r="E661" s="3" t="s">
        <v>34</v>
      </c>
      <c r="F661" s="3" t="s">
        <v>31</v>
      </c>
      <c r="AA661" s="29"/>
      <c r="AB661" s="29"/>
      <c r="AC661" s="3"/>
      <c r="AD661" s="3"/>
    </row>
    <row r="662" spans="1:30" outlineLevel="1" x14ac:dyDescent="0.3">
      <c r="A662" s="3" t="s">
        <v>68</v>
      </c>
      <c r="B662" s="3" t="s">
        <v>29</v>
      </c>
      <c r="C662" s="3" t="s">
        <v>25</v>
      </c>
      <c r="D662" s="3" t="s">
        <v>32</v>
      </c>
      <c r="E662" s="3" t="s">
        <v>34</v>
      </c>
      <c r="F662" s="3" t="s">
        <v>31</v>
      </c>
      <c r="AA662" s="29"/>
      <c r="AB662" s="29"/>
      <c r="AC662" s="3"/>
      <c r="AD662" s="3"/>
    </row>
    <row r="663" spans="1:30" x14ac:dyDescent="0.3">
      <c r="A663" s="35">
        <v>167</v>
      </c>
      <c r="B663" s="35" t="s">
        <v>24</v>
      </c>
      <c r="C663" s="35" t="s">
        <v>29</v>
      </c>
      <c r="D663" s="35" t="s">
        <v>26</v>
      </c>
      <c r="E663" s="35" t="s">
        <v>30</v>
      </c>
      <c r="F663" s="35" t="s">
        <v>33</v>
      </c>
      <c r="G663" s="41">
        <v>7</v>
      </c>
      <c r="H663" s="41">
        <f>H664+H665+H666</f>
        <v>9</v>
      </c>
      <c r="I663" s="40">
        <f>H663/((L663-W663)+J663+(0.44*R663))</f>
        <v>1.5</v>
      </c>
      <c r="J663" s="41">
        <f>J664+J665+J666</f>
        <v>2</v>
      </c>
      <c r="K663" s="37">
        <f>J663/G663</f>
        <v>0.2857142857142857</v>
      </c>
      <c r="L663" s="41">
        <f>M663+N663</f>
        <v>4</v>
      </c>
      <c r="M663" s="41">
        <f>M664+M665+M666</f>
        <v>4</v>
      </c>
      <c r="N663" s="41">
        <f>N664+N665+N666</f>
        <v>0</v>
      </c>
      <c r="O663" s="41">
        <f>O664+O665+O666</f>
        <v>4</v>
      </c>
      <c r="P663" s="41">
        <f>P664+P665+P666</f>
        <v>4</v>
      </c>
      <c r="Q663" s="36">
        <f>P663/(L664+L665+L666)*100</f>
        <v>100</v>
      </c>
      <c r="R663" s="41">
        <f>R664+R665+R666</f>
        <v>0</v>
      </c>
      <c r="S663" s="41">
        <f>S664+S665+S666</f>
        <v>0</v>
      </c>
      <c r="T663" s="37">
        <f>M663/(M663+N663)</f>
        <v>1</v>
      </c>
      <c r="U663" s="37">
        <f>((0.5*V663)+M663)/L663</f>
        <v>1.125</v>
      </c>
      <c r="V663" s="41">
        <f>V664+V665+V666</f>
        <v>1</v>
      </c>
      <c r="W663" s="41">
        <f>W664+W665+W666</f>
        <v>0</v>
      </c>
      <c r="X663" s="41">
        <f>X664+X665+X666</f>
        <v>0</v>
      </c>
      <c r="Y663" s="41">
        <f>Y664+Y665+Y666</f>
        <v>0</v>
      </c>
      <c r="Z663" s="41">
        <f>H663-'Season Summary_DEF'!H662</f>
        <v>9</v>
      </c>
      <c r="AA663" s="40">
        <f>(H663+W663+Y663+(2*(O663))+(0.5*V663))/((R663-S663)+(2*(N663+X663+J663)))</f>
        <v>4.375</v>
      </c>
      <c r="AB663" s="40">
        <f>AA663-$AA$1073</f>
        <v>3.1280931402749745</v>
      </c>
      <c r="AC663" s="40">
        <f>AA663+'Season Summary_DEF'!AB663</f>
        <v>6.1826923076923075</v>
      </c>
      <c r="AD663" s="40">
        <f>AC663-$AC$1073</f>
        <v>3.6025102751515377</v>
      </c>
    </row>
    <row r="664" spans="1:30" outlineLevel="1" x14ac:dyDescent="0.3">
      <c r="A664" s="3" t="s">
        <v>66</v>
      </c>
      <c r="B664" s="3" t="s">
        <v>24</v>
      </c>
      <c r="C664" s="3" t="s">
        <v>29</v>
      </c>
      <c r="D664" s="3" t="s">
        <v>26</v>
      </c>
      <c r="E664" s="3" t="s">
        <v>30</v>
      </c>
      <c r="F664" s="3" t="s">
        <v>33</v>
      </c>
      <c r="G664" s="3">
        <v>1</v>
      </c>
      <c r="H664" s="3">
        <v>2</v>
      </c>
      <c r="I664" s="29">
        <f>H664/((L664-W664)+J664+(0.44*R664))</f>
        <v>2</v>
      </c>
      <c r="J664" s="3">
        <v>0</v>
      </c>
      <c r="K664" s="32">
        <f>J664/G664</f>
        <v>0</v>
      </c>
      <c r="L664" s="3">
        <f>M664+N664</f>
        <v>1</v>
      </c>
      <c r="M664" s="3">
        <v>1</v>
      </c>
      <c r="N664" s="3">
        <v>0</v>
      </c>
      <c r="O664" s="3">
        <v>1</v>
      </c>
      <c r="P664" s="3">
        <v>1</v>
      </c>
      <c r="Q664" s="4">
        <f>P664/L664*100</f>
        <v>100</v>
      </c>
      <c r="R664" s="3">
        <v>0</v>
      </c>
      <c r="S664" s="3">
        <v>0</v>
      </c>
      <c r="T664" s="32">
        <f>M664/(M664+N664)</f>
        <v>1</v>
      </c>
      <c r="U664" s="32">
        <f>((0.5*V664)+M664)/L664</f>
        <v>1</v>
      </c>
      <c r="V664" s="3">
        <v>0</v>
      </c>
      <c r="W664" s="3">
        <v>0</v>
      </c>
      <c r="X664" s="3">
        <v>0</v>
      </c>
      <c r="Y664" s="3">
        <v>0</v>
      </c>
      <c r="Z664"/>
      <c r="AA664" s="29"/>
      <c r="AB664" s="29"/>
      <c r="AC664" s="3"/>
      <c r="AD664" s="3"/>
    </row>
    <row r="665" spans="1:30" outlineLevel="1" x14ac:dyDescent="0.3">
      <c r="A665" s="3" t="s">
        <v>67</v>
      </c>
      <c r="B665" s="3" t="s">
        <v>24</v>
      </c>
      <c r="C665" s="3" t="s">
        <v>29</v>
      </c>
      <c r="D665" s="3" t="s">
        <v>26</v>
      </c>
      <c r="E665" s="3" t="s">
        <v>30</v>
      </c>
      <c r="F665" s="3" t="s">
        <v>33</v>
      </c>
      <c r="G665" s="3">
        <v>4</v>
      </c>
      <c r="H665" s="3">
        <v>5</v>
      </c>
      <c r="I665" s="29">
        <f>H665/((L665-W665)+J665+(0.44*R665))</f>
        <v>1.25</v>
      </c>
      <c r="J665" s="3">
        <v>2</v>
      </c>
      <c r="K665" s="32">
        <f>J665/G665</f>
        <v>0.5</v>
      </c>
      <c r="L665" s="3">
        <f>M665+N665</f>
        <v>2</v>
      </c>
      <c r="M665" s="3">
        <v>2</v>
      </c>
      <c r="N665" s="3">
        <v>0</v>
      </c>
      <c r="O665" s="3">
        <v>2</v>
      </c>
      <c r="P665" s="3">
        <v>2</v>
      </c>
      <c r="Q665" s="4">
        <f>P665/L665*100</f>
        <v>100</v>
      </c>
      <c r="R665" s="3">
        <v>0</v>
      </c>
      <c r="S665" s="3">
        <v>0</v>
      </c>
      <c r="T665" s="32">
        <f>M665/(M665+N665)</f>
        <v>1</v>
      </c>
      <c r="U665" s="32">
        <f>((0.5*V665)+M665)/L665</f>
        <v>1.25</v>
      </c>
      <c r="V665" s="3">
        <v>1</v>
      </c>
      <c r="W665" s="3">
        <v>0</v>
      </c>
      <c r="X665" s="3">
        <v>0</v>
      </c>
      <c r="Y665" s="3">
        <v>0</v>
      </c>
      <c r="AA665" s="29"/>
      <c r="AB665" s="29"/>
      <c r="AC665" s="3"/>
      <c r="AD665" s="3"/>
    </row>
    <row r="666" spans="1:30" outlineLevel="1" x14ac:dyDescent="0.3">
      <c r="A666" s="3" t="s">
        <v>68</v>
      </c>
      <c r="B666" s="3" t="s">
        <v>24</v>
      </c>
      <c r="C666" s="3" t="s">
        <v>29</v>
      </c>
      <c r="D666" s="3" t="s">
        <v>26</v>
      </c>
      <c r="E666" s="3" t="s">
        <v>30</v>
      </c>
      <c r="F666" s="3" t="s">
        <v>33</v>
      </c>
      <c r="G666" s="3">
        <v>1</v>
      </c>
      <c r="H666" s="3">
        <v>2</v>
      </c>
      <c r="I666" s="29">
        <f>H666/((L666-W666)+J666+(0.44*R666))</f>
        <v>2</v>
      </c>
      <c r="J666" s="3">
        <v>0</v>
      </c>
      <c r="K666" s="32">
        <f>J666/G666</f>
        <v>0</v>
      </c>
      <c r="L666" s="3">
        <f>M666+N666</f>
        <v>1</v>
      </c>
      <c r="M666" s="3">
        <v>1</v>
      </c>
      <c r="N666" s="3">
        <v>0</v>
      </c>
      <c r="O666" s="3">
        <v>1</v>
      </c>
      <c r="P666" s="3">
        <v>1</v>
      </c>
      <c r="Q666" s="4">
        <f>P666/L666*100</f>
        <v>100</v>
      </c>
      <c r="R666" s="3">
        <v>0</v>
      </c>
      <c r="S666" s="3">
        <v>0</v>
      </c>
      <c r="T666" s="32">
        <f>M666/(M666+N666)</f>
        <v>1</v>
      </c>
      <c r="U666" s="32">
        <f>((0.5*V666)+M666)/L666</f>
        <v>1</v>
      </c>
      <c r="V666" s="3">
        <v>0</v>
      </c>
      <c r="W666" s="3">
        <v>0</v>
      </c>
      <c r="X666" s="3">
        <v>0</v>
      </c>
      <c r="Y666" s="3">
        <v>0</v>
      </c>
      <c r="AA666" s="29"/>
      <c r="AB666" s="29"/>
      <c r="AC666" s="3"/>
      <c r="AD666" s="3"/>
    </row>
    <row r="667" spans="1:30" x14ac:dyDescent="0.3">
      <c r="A667" s="35">
        <v>168</v>
      </c>
      <c r="B667" s="35" t="s">
        <v>24</v>
      </c>
      <c r="C667" s="35" t="s">
        <v>25</v>
      </c>
      <c r="D667" s="35" t="s">
        <v>29</v>
      </c>
      <c r="E667" s="35" t="s">
        <v>33</v>
      </c>
      <c r="F667" s="35" t="s">
        <v>34</v>
      </c>
      <c r="G667" s="41">
        <v>4</v>
      </c>
      <c r="H667" s="41">
        <v>0</v>
      </c>
      <c r="I667" s="40">
        <f>H667/((L667-W667)+J667+(0.44*R667))</f>
        <v>0</v>
      </c>
      <c r="J667" s="41">
        <v>1</v>
      </c>
      <c r="K667" s="37">
        <f>J667/G667</f>
        <v>0.25</v>
      </c>
      <c r="L667" s="41">
        <f>M667+N667</f>
        <v>3</v>
      </c>
      <c r="M667" s="41">
        <v>0</v>
      </c>
      <c r="N667" s="41">
        <v>3</v>
      </c>
      <c r="O667" s="41">
        <v>0</v>
      </c>
      <c r="P667" s="41">
        <f>P668+P669+P670</f>
        <v>0</v>
      </c>
      <c r="Q667" s="36" t="e">
        <f>P667/(L668+L669+L670)*100</f>
        <v>#DIV/0!</v>
      </c>
      <c r="R667" s="41">
        <v>0</v>
      </c>
      <c r="S667" s="41">
        <v>0</v>
      </c>
      <c r="T667" s="37">
        <f>M667/(M667+N667)</f>
        <v>0</v>
      </c>
      <c r="U667" s="37">
        <f>((0.5*V667)+M667)/L667</f>
        <v>0</v>
      </c>
      <c r="V667" s="41">
        <v>0</v>
      </c>
      <c r="W667" s="41">
        <v>1</v>
      </c>
      <c r="X667" s="41">
        <v>0</v>
      </c>
      <c r="Y667" s="41">
        <v>0</v>
      </c>
      <c r="Z667" s="41">
        <f>H667-'Season Summary_DEF'!H666</f>
        <v>0</v>
      </c>
      <c r="AA667" s="40">
        <f>(H667+W667+Y667+(2*(O667))+(0.5*V667))/((R667-S667)+(2*(N667+X667+J667)))</f>
        <v>0.125</v>
      </c>
      <c r="AB667" s="40">
        <f>AA667-$AA$1073</f>
        <v>-1.1219068597250252</v>
      </c>
      <c r="AC667" s="40">
        <f>AA667+'Season Summary_DEF'!AB667</f>
        <v>1.7916666666666667</v>
      </c>
      <c r="AD667" s="40">
        <f>AC667-$AC$1073</f>
        <v>-0.78851536587410309</v>
      </c>
    </row>
    <row r="668" spans="1:30" outlineLevel="1" x14ac:dyDescent="0.3">
      <c r="A668" s="3" t="s">
        <v>66</v>
      </c>
      <c r="B668" s="3" t="s">
        <v>24</v>
      </c>
      <c r="C668" s="3" t="s">
        <v>25</v>
      </c>
      <c r="D668" s="3" t="s">
        <v>29</v>
      </c>
      <c r="E668" s="3" t="s">
        <v>33</v>
      </c>
      <c r="F668" s="3" t="s">
        <v>34</v>
      </c>
      <c r="Z668"/>
      <c r="AA668" s="29"/>
      <c r="AB668" s="29"/>
      <c r="AC668" s="3"/>
      <c r="AD668" s="3"/>
    </row>
    <row r="669" spans="1:30" outlineLevel="1" x14ac:dyDescent="0.3">
      <c r="A669" s="3" t="s">
        <v>67</v>
      </c>
      <c r="B669" s="3" t="s">
        <v>24</v>
      </c>
      <c r="C669" s="3" t="s">
        <v>25</v>
      </c>
      <c r="D669" s="3" t="s">
        <v>29</v>
      </c>
      <c r="E669" s="3" t="s">
        <v>33</v>
      </c>
      <c r="F669" s="3" t="s">
        <v>34</v>
      </c>
      <c r="AA669" s="29"/>
      <c r="AB669" s="29"/>
      <c r="AC669" s="3"/>
      <c r="AD669" s="3"/>
    </row>
    <row r="670" spans="1:30" outlineLevel="1" x14ac:dyDescent="0.3">
      <c r="A670" s="3" t="s">
        <v>68</v>
      </c>
      <c r="B670" s="3" t="s">
        <v>24</v>
      </c>
      <c r="C670" s="3" t="s">
        <v>25</v>
      </c>
      <c r="D670" s="3" t="s">
        <v>29</v>
      </c>
      <c r="E670" s="3" t="s">
        <v>33</v>
      </c>
      <c r="F670" s="3" t="s">
        <v>34</v>
      </c>
      <c r="AA670" s="29"/>
      <c r="AB670" s="29"/>
      <c r="AC670" s="3"/>
      <c r="AD670" s="3"/>
    </row>
    <row r="671" spans="1:30" x14ac:dyDescent="0.3">
      <c r="A671" s="35">
        <v>169</v>
      </c>
      <c r="B671" s="35" t="s">
        <v>24</v>
      </c>
      <c r="C671" s="35" t="s">
        <v>25</v>
      </c>
      <c r="D671" s="35" t="s">
        <v>32</v>
      </c>
      <c r="E671" s="35" t="s">
        <v>33</v>
      </c>
      <c r="F671" s="35" t="s">
        <v>34</v>
      </c>
      <c r="G671" s="41">
        <v>7</v>
      </c>
      <c r="H671" s="41">
        <v>4</v>
      </c>
      <c r="I671" s="40">
        <f>H671/((L671-W671)+J671+(0.44*R671))</f>
        <v>0.58139534883720934</v>
      </c>
      <c r="J671" s="41">
        <v>4</v>
      </c>
      <c r="K671" s="37">
        <f>J671/G671</f>
        <v>0.5714285714285714</v>
      </c>
      <c r="L671" s="41">
        <f>M671+N671</f>
        <v>2</v>
      </c>
      <c r="M671" s="41">
        <v>1</v>
      </c>
      <c r="N671" s="41">
        <v>1</v>
      </c>
      <c r="O671" s="41">
        <v>1</v>
      </c>
      <c r="P671" s="41">
        <f>P672+P673+P674</f>
        <v>1</v>
      </c>
      <c r="Q671" s="36">
        <f>P671/(L672+L673+L674)*100</f>
        <v>100</v>
      </c>
      <c r="R671" s="41">
        <v>2</v>
      </c>
      <c r="S671" s="41">
        <v>2</v>
      </c>
      <c r="T671" s="37">
        <f>M671/(M671+N671)</f>
        <v>0.5</v>
      </c>
      <c r="U671" s="37">
        <f>((0.5*V671)+M671)/L671</f>
        <v>0.5</v>
      </c>
      <c r="V671" s="41">
        <v>0</v>
      </c>
      <c r="W671" s="41">
        <v>0</v>
      </c>
      <c r="X671" s="41">
        <v>0</v>
      </c>
      <c r="Y671" s="41">
        <v>1</v>
      </c>
      <c r="Z671" s="41">
        <f>H671-'Season Summary_DEF'!H670</f>
        <v>4</v>
      </c>
      <c r="AA671" s="40">
        <f>(H671+W671+Y671+(2*(O671))+(0.5*V671))/((R671-S671)+(2*(N671+X671+J671)))</f>
        <v>0.7</v>
      </c>
      <c r="AB671" s="40">
        <f>AA671-$AA$1073</f>
        <v>-0.54690685972502529</v>
      </c>
      <c r="AC671" s="40">
        <f>AA671+'Season Summary_DEF'!AB671</f>
        <v>2.0750000000000002</v>
      </c>
      <c r="AD671" s="40">
        <f>AC671-$AC$1073</f>
        <v>-0.50518203254076965</v>
      </c>
    </row>
    <row r="672" spans="1:30" outlineLevel="1" x14ac:dyDescent="0.3">
      <c r="A672" s="3" t="s">
        <v>66</v>
      </c>
      <c r="B672" s="3" t="s">
        <v>24</v>
      </c>
      <c r="C672" s="3" t="s">
        <v>25</v>
      </c>
      <c r="D672" s="3" t="s">
        <v>32</v>
      </c>
      <c r="E672" s="3" t="s">
        <v>33</v>
      </c>
      <c r="F672" s="3" t="s">
        <v>34</v>
      </c>
      <c r="G672" s="3">
        <v>2</v>
      </c>
      <c r="H672" s="3">
        <v>2</v>
      </c>
      <c r="I672" s="29">
        <f>H672/((L672-W672)+J672+(0.44*R672))</f>
        <v>1.0638297872340425</v>
      </c>
      <c r="J672" s="3">
        <v>1</v>
      </c>
      <c r="K672" s="32">
        <f>J672/G672</f>
        <v>0.5</v>
      </c>
      <c r="L672" s="3">
        <f>M672+N672</f>
        <v>0</v>
      </c>
      <c r="M672" s="3">
        <v>0</v>
      </c>
      <c r="N672" s="3">
        <v>0</v>
      </c>
      <c r="O672" s="3">
        <v>0</v>
      </c>
      <c r="P672" s="3">
        <v>0</v>
      </c>
      <c r="Q672" s="4" t="e">
        <f>P672/L672*100</f>
        <v>#DIV/0!</v>
      </c>
      <c r="R672" s="3">
        <v>2</v>
      </c>
      <c r="S672" s="3">
        <v>2</v>
      </c>
      <c r="T672" s="32" t="e">
        <f>M672/(M672+N672)</f>
        <v>#DIV/0!</v>
      </c>
      <c r="U672" s="32" t="e">
        <f>((0.5*V672)+M672)/L672</f>
        <v>#DIV/0!</v>
      </c>
      <c r="V672" s="3">
        <v>0</v>
      </c>
      <c r="W672" s="3">
        <v>0</v>
      </c>
      <c r="X672" s="3">
        <v>0</v>
      </c>
      <c r="Y672" s="3">
        <v>1</v>
      </c>
      <c r="Z672"/>
      <c r="AA672" s="29"/>
      <c r="AB672" s="29"/>
      <c r="AC672" s="3"/>
      <c r="AD672" s="3"/>
    </row>
    <row r="673" spans="1:30" outlineLevel="1" x14ac:dyDescent="0.3">
      <c r="A673" s="3" t="s">
        <v>67</v>
      </c>
      <c r="B673" s="3" t="s">
        <v>24</v>
      </c>
      <c r="C673" s="3" t="s">
        <v>25</v>
      </c>
      <c r="D673" s="3" t="s">
        <v>32</v>
      </c>
      <c r="E673" s="3" t="s">
        <v>33</v>
      </c>
      <c r="F673" s="3" t="s">
        <v>34</v>
      </c>
      <c r="G673" s="3">
        <v>0</v>
      </c>
      <c r="H673" s="3">
        <v>0</v>
      </c>
      <c r="J673" s="3">
        <v>0</v>
      </c>
      <c r="K673" s="32" t="e">
        <f>J673/G673</f>
        <v>#DIV/0!</v>
      </c>
      <c r="L673" s="3">
        <f>M673+N673</f>
        <v>0</v>
      </c>
      <c r="M673" s="3">
        <v>0</v>
      </c>
      <c r="N673" s="3">
        <v>0</v>
      </c>
      <c r="O673" s="3">
        <v>0</v>
      </c>
      <c r="P673" s="3">
        <v>0</v>
      </c>
      <c r="Q673" s="4" t="e">
        <f>P673/L673*100</f>
        <v>#DIV/0!</v>
      </c>
      <c r="R673" s="3">
        <v>0</v>
      </c>
      <c r="S673" s="3">
        <v>0</v>
      </c>
      <c r="T673" s="32" t="e">
        <f>M673/(M673+N673)</f>
        <v>#DIV/0!</v>
      </c>
      <c r="U673" s="32" t="e">
        <f>((0.5*V673)+M673)/L673</f>
        <v>#DIV/0!</v>
      </c>
      <c r="V673" s="3">
        <v>0</v>
      </c>
      <c r="W673" s="3">
        <v>0</v>
      </c>
      <c r="X673" s="3">
        <v>0</v>
      </c>
      <c r="Y673" s="3">
        <v>0</v>
      </c>
      <c r="AA673" s="29"/>
      <c r="AB673" s="29"/>
      <c r="AC673" s="3"/>
      <c r="AD673" s="3"/>
    </row>
    <row r="674" spans="1:30" outlineLevel="1" x14ac:dyDescent="0.3">
      <c r="A674" s="3" t="s">
        <v>68</v>
      </c>
      <c r="B674" s="3" t="s">
        <v>24</v>
      </c>
      <c r="C674" s="3" t="s">
        <v>25</v>
      </c>
      <c r="D674" s="3" t="s">
        <v>32</v>
      </c>
      <c r="E674" s="3" t="s">
        <v>33</v>
      </c>
      <c r="F674" s="3" t="s">
        <v>34</v>
      </c>
      <c r="G674" s="3">
        <v>3</v>
      </c>
      <c r="H674" s="3">
        <v>0</v>
      </c>
      <c r="I674" s="29">
        <f>H674/((L674-W674)+J674+(0.44*R674))</f>
        <v>0</v>
      </c>
      <c r="J674" s="3">
        <v>2</v>
      </c>
      <c r="K674" s="32">
        <f>J674/G674</f>
        <v>0.66666666666666663</v>
      </c>
      <c r="L674" s="3">
        <f>M674+N674</f>
        <v>1</v>
      </c>
      <c r="M674" s="3">
        <v>0</v>
      </c>
      <c r="N674" s="3">
        <v>1</v>
      </c>
      <c r="O674" s="3">
        <v>0</v>
      </c>
      <c r="P674" s="3">
        <v>1</v>
      </c>
      <c r="Q674" s="4">
        <f>P674/L674*100</f>
        <v>100</v>
      </c>
      <c r="R674" s="3">
        <v>0</v>
      </c>
      <c r="S674" s="3">
        <v>0</v>
      </c>
      <c r="T674" s="32">
        <f>M674/(M674+N674)</f>
        <v>0</v>
      </c>
      <c r="U674" s="32">
        <f>((0.5*V674)+M674)/L674</f>
        <v>0</v>
      </c>
      <c r="V674" s="3">
        <v>0</v>
      </c>
      <c r="W674" s="3">
        <v>0</v>
      </c>
      <c r="X674" s="3">
        <v>0</v>
      </c>
      <c r="Y674" s="3">
        <v>0</v>
      </c>
      <c r="AA674" s="29"/>
      <c r="AB674" s="29"/>
      <c r="AC674" s="3"/>
      <c r="AD674" s="3"/>
    </row>
    <row r="675" spans="1:30" x14ac:dyDescent="0.3">
      <c r="A675" s="35">
        <v>170</v>
      </c>
      <c r="B675" s="35" t="s">
        <v>34</v>
      </c>
      <c r="C675" s="35" t="s">
        <v>30</v>
      </c>
      <c r="D675" s="35" t="s">
        <v>26</v>
      </c>
      <c r="E675" s="35" t="s">
        <v>27</v>
      </c>
      <c r="F675" s="35" t="s">
        <v>28</v>
      </c>
      <c r="G675" s="41">
        <v>5</v>
      </c>
      <c r="H675" s="41">
        <v>3</v>
      </c>
      <c r="I675" s="40">
        <f>H675/((L675-W675)+J675+(0.44*R675))</f>
        <v>0.77319587628865982</v>
      </c>
      <c r="J675" s="41">
        <v>0</v>
      </c>
      <c r="K675" s="37">
        <f>J675/G675</f>
        <v>0</v>
      </c>
      <c r="L675" s="41">
        <f>M675+N675</f>
        <v>4</v>
      </c>
      <c r="M675" s="41">
        <v>1</v>
      </c>
      <c r="N675" s="41">
        <v>3</v>
      </c>
      <c r="O675" s="41">
        <v>1</v>
      </c>
      <c r="P675" s="41">
        <f>P676+P677+P678</f>
        <v>0</v>
      </c>
      <c r="Q675" s="36" t="e">
        <f>P675/(L676+L677+L678)*100</f>
        <v>#DIV/0!</v>
      </c>
      <c r="R675" s="41">
        <v>2</v>
      </c>
      <c r="S675" s="41">
        <v>0</v>
      </c>
      <c r="T675" s="37">
        <f>M675/(M675+N675)</f>
        <v>0.25</v>
      </c>
      <c r="U675" s="37">
        <f>((0.5*V675)+M675)/L675</f>
        <v>0.375</v>
      </c>
      <c r="V675" s="41">
        <v>1</v>
      </c>
      <c r="W675" s="41">
        <v>1</v>
      </c>
      <c r="X675" s="41">
        <v>0</v>
      </c>
      <c r="Y675" s="41">
        <v>1</v>
      </c>
      <c r="Z675" s="41">
        <f>H675-'Season Summary_DEF'!H674</f>
        <v>3</v>
      </c>
      <c r="AA675" s="40">
        <f>(H675+W675+Y675+(2*(O675))+(0.5*V675))/((R675-S675)+(2*(N675+X675+J675)))</f>
        <v>0.9375</v>
      </c>
      <c r="AB675" s="40">
        <f>AA675-$AA$1073</f>
        <v>-0.30940685972502524</v>
      </c>
      <c r="AC675" s="40">
        <f>AA675+'Season Summary_DEF'!AB675</f>
        <v>1.7708333333333335</v>
      </c>
      <c r="AD675" s="40">
        <f>AC675-$AC$1073</f>
        <v>-0.80934869920743635</v>
      </c>
    </row>
    <row r="676" spans="1:30" outlineLevel="1" x14ac:dyDescent="0.3">
      <c r="A676" s="3" t="s">
        <v>66</v>
      </c>
      <c r="B676" s="3" t="s">
        <v>34</v>
      </c>
      <c r="C676" s="3" t="s">
        <v>30</v>
      </c>
      <c r="D676" s="3" t="s">
        <v>26</v>
      </c>
      <c r="E676" s="3" t="s">
        <v>27</v>
      </c>
      <c r="F676" s="3" t="s">
        <v>28</v>
      </c>
      <c r="Z676"/>
      <c r="AA676" s="29"/>
      <c r="AB676" s="29"/>
      <c r="AC676" s="3"/>
      <c r="AD676" s="3"/>
    </row>
    <row r="677" spans="1:30" outlineLevel="1" x14ac:dyDescent="0.3">
      <c r="A677" s="3" t="s">
        <v>67</v>
      </c>
      <c r="B677" s="3" t="s">
        <v>34</v>
      </c>
      <c r="C677" s="3" t="s">
        <v>30</v>
      </c>
      <c r="D677" s="3" t="s">
        <v>26</v>
      </c>
      <c r="E677" s="3" t="s">
        <v>27</v>
      </c>
      <c r="F677" s="3" t="s">
        <v>28</v>
      </c>
      <c r="AA677" s="29"/>
      <c r="AB677" s="29"/>
      <c r="AC677" s="3"/>
      <c r="AD677" s="3"/>
    </row>
    <row r="678" spans="1:30" outlineLevel="1" x14ac:dyDescent="0.3">
      <c r="A678" s="3" t="s">
        <v>68</v>
      </c>
      <c r="B678" s="3" t="s">
        <v>34</v>
      </c>
      <c r="C678" s="3" t="s">
        <v>30</v>
      </c>
      <c r="D678" s="3" t="s">
        <v>26</v>
      </c>
      <c r="E678" s="3" t="s">
        <v>27</v>
      </c>
      <c r="F678" s="3" t="s">
        <v>28</v>
      </c>
      <c r="AA678" s="29"/>
      <c r="AB678" s="29"/>
      <c r="AC678" s="3"/>
      <c r="AD678" s="3"/>
    </row>
    <row r="679" spans="1:30" x14ac:dyDescent="0.3">
      <c r="A679" s="35">
        <v>171</v>
      </c>
      <c r="B679" s="35" t="s">
        <v>29</v>
      </c>
      <c r="C679" s="35" t="s">
        <v>30</v>
      </c>
      <c r="D679" s="35" t="s">
        <v>26</v>
      </c>
      <c r="E679" s="35" t="s">
        <v>34</v>
      </c>
      <c r="F679" s="35" t="s">
        <v>28</v>
      </c>
      <c r="G679" s="41">
        <v>5</v>
      </c>
      <c r="H679" s="41">
        <v>7</v>
      </c>
      <c r="I679" s="40">
        <f>H679/((L679-W679)+J679+(0.44*R679))</f>
        <v>1.4705882352941178</v>
      </c>
      <c r="J679" s="41">
        <v>0</v>
      </c>
      <c r="K679" s="37">
        <f>J679/G679</f>
        <v>0</v>
      </c>
      <c r="L679" s="41">
        <f>M679+N679</f>
        <v>4</v>
      </c>
      <c r="M679" s="41">
        <v>2</v>
      </c>
      <c r="N679" s="41">
        <v>2</v>
      </c>
      <c r="O679" s="41">
        <v>2</v>
      </c>
      <c r="P679" s="41">
        <f>P680+P681+P682</f>
        <v>0</v>
      </c>
      <c r="Q679" s="36" t="e">
        <f>P679/(L680+L681+L682)*100</f>
        <v>#DIV/0!</v>
      </c>
      <c r="R679" s="41">
        <v>4</v>
      </c>
      <c r="S679" s="41">
        <v>3</v>
      </c>
      <c r="T679" s="37">
        <f>M679/(M679+N679)</f>
        <v>0.5</v>
      </c>
      <c r="U679" s="37">
        <f>((0.5*V679)+M679)/L679</f>
        <v>0.5</v>
      </c>
      <c r="V679" s="41">
        <v>0</v>
      </c>
      <c r="W679" s="41">
        <v>1</v>
      </c>
      <c r="X679" s="41">
        <v>0</v>
      </c>
      <c r="Y679" s="41">
        <v>3</v>
      </c>
      <c r="Z679" s="41">
        <f>H679-'Season Summary_DEF'!H678</f>
        <v>7</v>
      </c>
      <c r="AA679" s="40">
        <f>(H679+W679+Y679+(2*(O679))+(0.5*V679))/((R679-S679)+(2*(N679+X679+J679)))</f>
        <v>3</v>
      </c>
      <c r="AB679" s="40">
        <f>AA679-$AA$1073</f>
        <v>1.7530931402749748</v>
      </c>
      <c r="AC679" s="40">
        <f>AA679+'Season Summary_DEF'!AB679</f>
        <v>5</v>
      </c>
      <c r="AD679" s="40">
        <f>AC679-$AC$1073</f>
        <v>2.4198179674592302</v>
      </c>
    </row>
    <row r="680" spans="1:30" outlineLevel="1" x14ac:dyDescent="0.3">
      <c r="A680" s="3" t="s">
        <v>66</v>
      </c>
      <c r="B680" s="3" t="s">
        <v>29</v>
      </c>
      <c r="C680" s="3" t="s">
        <v>30</v>
      </c>
      <c r="D680" s="3" t="s">
        <v>26</v>
      </c>
      <c r="E680" s="3" t="s">
        <v>34</v>
      </c>
      <c r="F680" s="3" t="s">
        <v>28</v>
      </c>
      <c r="Z680"/>
      <c r="AA680" s="29"/>
      <c r="AB680" s="29"/>
      <c r="AC680" s="3"/>
      <c r="AD680" s="3"/>
    </row>
    <row r="681" spans="1:30" outlineLevel="1" x14ac:dyDescent="0.3">
      <c r="A681" s="3" t="s">
        <v>67</v>
      </c>
      <c r="B681" s="3" t="s">
        <v>29</v>
      </c>
      <c r="C681" s="3" t="s">
        <v>30</v>
      </c>
      <c r="D681" s="3" t="s">
        <v>26</v>
      </c>
      <c r="E681" s="3" t="s">
        <v>34</v>
      </c>
      <c r="F681" s="3" t="s">
        <v>28</v>
      </c>
      <c r="AA681" s="29"/>
      <c r="AB681" s="29"/>
      <c r="AC681" s="3"/>
      <c r="AD681" s="3"/>
    </row>
    <row r="682" spans="1:30" outlineLevel="1" x14ac:dyDescent="0.3">
      <c r="A682" s="3" t="s">
        <v>68</v>
      </c>
      <c r="B682" s="3" t="s">
        <v>29</v>
      </c>
      <c r="C682" s="3" t="s">
        <v>30</v>
      </c>
      <c r="D682" s="3" t="s">
        <v>26</v>
      </c>
      <c r="E682" s="3" t="s">
        <v>34</v>
      </c>
      <c r="F682" s="3" t="s">
        <v>28</v>
      </c>
      <c r="AA682" s="29"/>
      <c r="AB682" s="29"/>
      <c r="AC682" s="3"/>
      <c r="AD682" s="3"/>
    </row>
    <row r="683" spans="1:30" x14ac:dyDescent="0.3">
      <c r="A683" s="35">
        <v>172</v>
      </c>
      <c r="B683" s="35" t="s">
        <v>24</v>
      </c>
      <c r="C683" s="35" t="s">
        <v>32</v>
      </c>
      <c r="D683" s="35" t="s">
        <v>26</v>
      </c>
      <c r="E683" s="35" t="s">
        <v>27</v>
      </c>
      <c r="F683" s="35" t="s">
        <v>33</v>
      </c>
      <c r="G683" s="41">
        <v>2</v>
      </c>
      <c r="H683" s="41">
        <v>2</v>
      </c>
      <c r="I683" s="40">
        <f>H683/((L683-W683)+J683+(0.44*R683))</f>
        <v>1</v>
      </c>
      <c r="J683" s="41">
        <v>0</v>
      </c>
      <c r="K683" s="37">
        <f>J683/G683</f>
        <v>0</v>
      </c>
      <c r="L683" s="41">
        <f>M683+N683</f>
        <v>2</v>
      </c>
      <c r="M683" s="41">
        <v>1</v>
      </c>
      <c r="N683" s="41">
        <v>1</v>
      </c>
      <c r="O683" s="41">
        <v>1</v>
      </c>
      <c r="P683" s="41">
        <f>P684+P685+P686</f>
        <v>0</v>
      </c>
      <c r="Q683" s="36" t="e">
        <f>P683/(L684+L685+L686)*100</f>
        <v>#DIV/0!</v>
      </c>
      <c r="R683" s="41">
        <v>0</v>
      </c>
      <c r="S683" s="41">
        <v>0</v>
      </c>
      <c r="T683" s="37">
        <f>M683/(M683+N683)</f>
        <v>0.5</v>
      </c>
      <c r="U683" s="37">
        <f>((0.5*V683)+M683)/L683</f>
        <v>0.5</v>
      </c>
      <c r="V683" s="41">
        <v>0</v>
      </c>
      <c r="W683" s="41">
        <v>0</v>
      </c>
      <c r="X683" s="41">
        <v>0</v>
      </c>
      <c r="Y683" s="41">
        <v>0</v>
      </c>
      <c r="Z683" s="41">
        <f>H683-'Season Summary_DEF'!H682</f>
        <v>2</v>
      </c>
      <c r="AA683" s="40">
        <f>(H683+W683+Y683+(2*(O683))+(0.5*V683))/((R683-S683)+(2*(N683+X683+J683)))</f>
        <v>2</v>
      </c>
      <c r="AB683" s="40">
        <f>AA683-$AA$1073</f>
        <v>0.75309314027497476</v>
      </c>
      <c r="AC683" s="40">
        <f>AA683+'Season Summary_DEF'!AB683</f>
        <v>2.3333333333333335</v>
      </c>
      <c r="AD683" s="40">
        <f>AC683-$AC$1073</f>
        <v>-0.24684869920743635</v>
      </c>
    </row>
    <row r="684" spans="1:30" outlineLevel="1" x14ac:dyDescent="0.3">
      <c r="A684" s="3" t="s">
        <v>66</v>
      </c>
      <c r="B684" s="3" t="s">
        <v>24</v>
      </c>
      <c r="C684" s="3" t="s">
        <v>32</v>
      </c>
      <c r="D684" s="3" t="s">
        <v>26</v>
      </c>
      <c r="E684" s="3" t="s">
        <v>27</v>
      </c>
      <c r="F684" s="3" t="s">
        <v>33</v>
      </c>
      <c r="Z684"/>
      <c r="AA684" s="29"/>
      <c r="AB684" s="29"/>
      <c r="AC684" s="3"/>
      <c r="AD684" s="3"/>
    </row>
    <row r="685" spans="1:30" outlineLevel="1" x14ac:dyDescent="0.3">
      <c r="A685" s="3" t="s">
        <v>67</v>
      </c>
      <c r="B685" s="3" t="s">
        <v>24</v>
      </c>
      <c r="C685" s="3" t="s">
        <v>32</v>
      </c>
      <c r="D685" s="3" t="s">
        <v>26</v>
      </c>
      <c r="E685" s="3" t="s">
        <v>27</v>
      </c>
      <c r="F685" s="3" t="s">
        <v>33</v>
      </c>
      <c r="AA685" s="29"/>
      <c r="AB685" s="29"/>
      <c r="AC685" s="3"/>
      <c r="AD685" s="3"/>
    </row>
    <row r="686" spans="1:30" outlineLevel="1" x14ac:dyDescent="0.3">
      <c r="A686" s="3" t="s">
        <v>68</v>
      </c>
      <c r="B686" s="3" t="s">
        <v>24</v>
      </c>
      <c r="C686" s="3" t="s">
        <v>32</v>
      </c>
      <c r="D686" s="3" t="s">
        <v>26</v>
      </c>
      <c r="E686" s="3" t="s">
        <v>27</v>
      </c>
      <c r="F686" s="3" t="s">
        <v>33</v>
      </c>
      <c r="AA686" s="29"/>
      <c r="AB686" s="29"/>
      <c r="AC686" s="3"/>
      <c r="AD686" s="3"/>
    </row>
    <row r="687" spans="1:30" x14ac:dyDescent="0.3">
      <c r="A687" s="35">
        <v>173</v>
      </c>
      <c r="B687" s="35" t="s">
        <v>32</v>
      </c>
      <c r="C687" s="35" t="s">
        <v>25</v>
      </c>
      <c r="D687" s="35" t="s">
        <v>34</v>
      </c>
      <c r="E687" s="35" t="s">
        <v>30</v>
      </c>
      <c r="F687" s="35" t="s">
        <v>28</v>
      </c>
      <c r="G687" s="41">
        <v>2</v>
      </c>
      <c r="H687" s="41">
        <v>5</v>
      </c>
      <c r="I687" s="40">
        <f>H687/((L687-W687)+J687+(0.44*R687))</f>
        <v>2.0491803278688523</v>
      </c>
      <c r="J687" s="41">
        <v>0</v>
      </c>
      <c r="K687" s="37">
        <f t="shared" ref="K687:K703" si="158">J687/G687</f>
        <v>0</v>
      </c>
      <c r="L687" s="41">
        <f t="shared" ref="L687:L703" si="159">M687+N687</f>
        <v>2</v>
      </c>
      <c r="M687" s="41">
        <v>2</v>
      </c>
      <c r="N687" s="41">
        <v>0</v>
      </c>
      <c r="O687" s="41">
        <v>2</v>
      </c>
      <c r="P687" s="41">
        <f>P688+P689+P690</f>
        <v>1</v>
      </c>
      <c r="Q687" s="36">
        <f>P687/(L688+L689+L690)*100</f>
        <v>100</v>
      </c>
      <c r="R687" s="41">
        <v>1</v>
      </c>
      <c r="S687" s="41">
        <v>1</v>
      </c>
      <c r="T687" s="37">
        <f t="shared" ref="T687:T703" si="160">M687/(M687+N687)</f>
        <v>1</v>
      </c>
      <c r="U687" s="37">
        <f t="shared" ref="U687:U703" si="161">((0.5*V687)+M687)/L687</f>
        <v>1</v>
      </c>
      <c r="V687" s="41">
        <v>0</v>
      </c>
      <c r="W687" s="41">
        <v>0</v>
      </c>
      <c r="X687" s="41">
        <v>0</v>
      </c>
      <c r="Y687" s="41">
        <v>2</v>
      </c>
      <c r="Z687" s="41">
        <f>H687-'Season Summary_DEF'!H686</f>
        <v>5</v>
      </c>
      <c r="AA687" s="40"/>
      <c r="AB687" s="40"/>
      <c r="AC687" s="40">
        <f>AA687+'Season Summary_DEF'!AB687</f>
        <v>2.375</v>
      </c>
      <c r="AD687" s="40">
        <f>AC687-$AC$1073</f>
        <v>-0.20518203254076983</v>
      </c>
    </row>
    <row r="688" spans="1:30" outlineLevel="1" x14ac:dyDescent="0.3">
      <c r="A688" s="3" t="s">
        <v>66</v>
      </c>
      <c r="B688" s="3" t="s">
        <v>32</v>
      </c>
      <c r="C688" s="3" t="s">
        <v>25</v>
      </c>
      <c r="D688" s="3" t="s">
        <v>34</v>
      </c>
      <c r="E688" s="3" t="s">
        <v>30</v>
      </c>
      <c r="F688" s="3" t="s">
        <v>28</v>
      </c>
      <c r="G688" s="3">
        <v>1</v>
      </c>
      <c r="H688" s="3">
        <v>2</v>
      </c>
      <c r="I688" s="29">
        <f>H688/((L688-W688)+J688+(0.44*R688))</f>
        <v>2</v>
      </c>
      <c r="J688" s="3">
        <v>0</v>
      </c>
      <c r="K688" s="32">
        <f t="shared" si="158"/>
        <v>0</v>
      </c>
      <c r="L688" s="3">
        <f t="shared" si="159"/>
        <v>1</v>
      </c>
      <c r="M688" s="3">
        <v>1</v>
      </c>
      <c r="N688" s="3">
        <v>0</v>
      </c>
      <c r="O688" s="3">
        <v>1</v>
      </c>
      <c r="P688" s="3">
        <v>1</v>
      </c>
      <c r="Q688" s="4">
        <f>P688/L688*100</f>
        <v>100</v>
      </c>
      <c r="R688" s="3">
        <v>0</v>
      </c>
      <c r="S688" s="3">
        <v>0</v>
      </c>
      <c r="T688" s="32">
        <f t="shared" si="160"/>
        <v>1</v>
      </c>
      <c r="U688" s="32">
        <f t="shared" si="161"/>
        <v>1</v>
      </c>
      <c r="V688" s="3">
        <v>0</v>
      </c>
      <c r="W688" s="3">
        <v>0</v>
      </c>
      <c r="X688" s="3">
        <v>0</v>
      </c>
      <c r="Y688" s="3">
        <v>1</v>
      </c>
      <c r="Z688"/>
      <c r="AA688" s="29"/>
      <c r="AB688" s="29"/>
      <c r="AC688" s="3"/>
      <c r="AD688" s="3"/>
    </row>
    <row r="689" spans="1:30" outlineLevel="1" x14ac:dyDescent="0.3">
      <c r="A689" s="3" t="s">
        <v>67</v>
      </c>
      <c r="B689" s="3" t="s">
        <v>32</v>
      </c>
      <c r="C689" s="3" t="s">
        <v>25</v>
      </c>
      <c r="D689" s="3" t="s">
        <v>34</v>
      </c>
      <c r="E689" s="3" t="s">
        <v>30</v>
      </c>
      <c r="F689" s="3" t="s">
        <v>28</v>
      </c>
      <c r="G689" s="3">
        <v>0</v>
      </c>
      <c r="H689" s="3">
        <v>0</v>
      </c>
      <c r="J689" s="3">
        <v>0</v>
      </c>
      <c r="K689" s="32" t="e">
        <f t="shared" si="158"/>
        <v>#DIV/0!</v>
      </c>
      <c r="L689" s="3">
        <f t="shared" si="159"/>
        <v>0</v>
      </c>
      <c r="M689" s="3">
        <v>0</v>
      </c>
      <c r="N689" s="3">
        <v>0</v>
      </c>
      <c r="O689" s="3">
        <v>0</v>
      </c>
      <c r="P689" s="3">
        <v>0</v>
      </c>
      <c r="Q689" s="4" t="e">
        <f>P689/L689*100</f>
        <v>#DIV/0!</v>
      </c>
      <c r="R689" s="3">
        <v>0</v>
      </c>
      <c r="S689" s="3">
        <v>0</v>
      </c>
      <c r="T689" s="32" t="e">
        <f t="shared" si="160"/>
        <v>#DIV/0!</v>
      </c>
      <c r="U689" s="32" t="e">
        <f t="shared" si="161"/>
        <v>#DIV/0!</v>
      </c>
      <c r="V689" s="3">
        <v>0</v>
      </c>
      <c r="W689" s="3">
        <v>0</v>
      </c>
      <c r="X689" s="3">
        <v>0</v>
      </c>
      <c r="Y689" s="3">
        <v>0</v>
      </c>
      <c r="AA689" s="29"/>
      <c r="AB689" s="29"/>
      <c r="AC689" s="3"/>
      <c r="AD689" s="3"/>
    </row>
    <row r="690" spans="1:30" outlineLevel="1" x14ac:dyDescent="0.3">
      <c r="A690" s="3" t="s">
        <v>68</v>
      </c>
      <c r="B690" s="3" t="s">
        <v>32</v>
      </c>
      <c r="C690" s="3" t="s">
        <v>25</v>
      </c>
      <c r="D690" s="3" t="s">
        <v>34</v>
      </c>
      <c r="E690" s="3" t="s">
        <v>30</v>
      </c>
      <c r="F690" s="3" t="s">
        <v>28</v>
      </c>
      <c r="G690" s="3">
        <v>0</v>
      </c>
      <c r="H690" s="3">
        <v>0</v>
      </c>
      <c r="J690" s="3">
        <v>0</v>
      </c>
      <c r="K690" s="32" t="e">
        <f t="shared" si="158"/>
        <v>#DIV/0!</v>
      </c>
      <c r="L690" s="3">
        <f t="shared" si="159"/>
        <v>0</v>
      </c>
      <c r="M690" s="3">
        <v>0</v>
      </c>
      <c r="N690" s="3">
        <v>0</v>
      </c>
      <c r="O690" s="3">
        <v>0</v>
      </c>
      <c r="P690" s="3">
        <v>0</v>
      </c>
      <c r="Q690" s="4" t="e">
        <f>P690/L690*100</f>
        <v>#DIV/0!</v>
      </c>
      <c r="R690" s="3">
        <v>0</v>
      </c>
      <c r="S690" s="3">
        <v>0</v>
      </c>
      <c r="T690" s="32" t="e">
        <f t="shared" si="160"/>
        <v>#DIV/0!</v>
      </c>
      <c r="U690" s="32" t="e">
        <f t="shared" si="161"/>
        <v>#DIV/0!</v>
      </c>
      <c r="V690" s="3">
        <v>0</v>
      </c>
      <c r="W690" s="3">
        <v>0</v>
      </c>
      <c r="X690" s="3">
        <v>0</v>
      </c>
      <c r="Y690" s="3">
        <v>0</v>
      </c>
      <c r="AA690" s="29"/>
      <c r="AB690" s="29"/>
      <c r="AC690" s="3"/>
      <c r="AD690" s="3"/>
    </row>
    <row r="691" spans="1:30" x14ac:dyDescent="0.3">
      <c r="A691" s="35">
        <v>174</v>
      </c>
      <c r="B691" s="35" t="s">
        <v>34</v>
      </c>
      <c r="C691" s="35" t="s">
        <v>25</v>
      </c>
      <c r="D691" s="35" t="s">
        <v>26</v>
      </c>
      <c r="E691" s="35" t="s">
        <v>30</v>
      </c>
      <c r="F691" s="35" t="s">
        <v>28</v>
      </c>
      <c r="G691" s="41">
        <v>20</v>
      </c>
      <c r="H691" s="41">
        <v>11</v>
      </c>
      <c r="I691" s="40">
        <f t="shared" ref="I691:I696" si="162">H691/((L691-W691)+J691+(0.44*R691))</f>
        <v>0.6875</v>
      </c>
      <c r="J691" s="41">
        <v>3</v>
      </c>
      <c r="K691" s="37">
        <f t="shared" si="158"/>
        <v>0.15</v>
      </c>
      <c r="L691" s="41">
        <f t="shared" si="159"/>
        <v>17</v>
      </c>
      <c r="M691" s="41">
        <v>5</v>
      </c>
      <c r="N691" s="41">
        <v>12</v>
      </c>
      <c r="O691" s="41">
        <v>4</v>
      </c>
      <c r="P691" s="41">
        <f>P692+P693+P694</f>
        <v>4</v>
      </c>
      <c r="Q691" s="36">
        <f>P691/(L692+L693+L694)*100</f>
        <v>57.142857142857139</v>
      </c>
      <c r="R691" s="41">
        <v>0</v>
      </c>
      <c r="S691" s="41">
        <v>0</v>
      </c>
      <c r="T691" s="37">
        <f t="shared" si="160"/>
        <v>0.29411764705882354</v>
      </c>
      <c r="U691" s="37">
        <f t="shared" si="161"/>
        <v>0.3235294117647059</v>
      </c>
      <c r="V691" s="41">
        <v>1</v>
      </c>
      <c r="W691" s="41">
        <v>4</v>
      </c>
      <c r="X691" s="41">
        <v>0</v>
      </c>
      <c r="Y691" s="41">
        <v>1</v>
      </c>
      <c r="Z691" s="41">
        <f>H691-'Season Summary_DEF'!H690</f>
        <v>11</v>
      </c>
      <c r="AA691" s="40">
        <f>(H691+W691+Y691+(2*(O691))+(0.5*V691))/((R691-S691)+(2*(N691+X691+J691)))</f>
        <v>0.81666666666666665</v>
      </c>
      <c r="AB691" s="40">
        <f>AA691-$AA$1073</f>
        <v>-0.43024019305835859</v>
      </c>
      <c r="AC691" s="40">
        <f>AA691+'Season Summary_DEF'!AB691</f>
        <v>2.8166666666666664</v>
      </c>
      <c r="AD691" s="40">
        <f>AC691-$AC$1073</f>
        <v>0.2364846341258966</v>
      </c>
    </row>
    <row r="692" spans="1:30" outlineLevel="1" x14ac:dyDescent="0.3">
      <c r="A692" s="3" t="s">
        <v>66</v>
      </c>
      <c r="B692" s="3" t="s">
        <v>34</v>
      </c>
      <c r="C692" s="3" t="s">
        <v>25</v>
      </c>
      <c r="D692" s="3" t="s">
        <v>26</v>
      </c>
      <c r="E692" s="3" t="s">
        <v>30</v>
      </c>
      <c r="F692" s="3" t="s">
        <v>28</v>
      </c>
      <c r="G692" s="3">
        <v>4</v>
      </c>
      <c r="H692" s="3">
        <v>2</v>
      </c>
      <c r="I692" s="29">
        <f t="shared" si="162"/>
        <v>0.66666666666666663</v>
      </c>
      <c r="J692" s="3">
        <v>0</v>
      </c>
      <c r="K692" s="32">
        <f t="shared" si="158"/>
        <v>0</v>
      </c>
      <c r="L692" s="3">
        <f t="shared" si="159"/>
        <v>4</v>
      </c>
      <c r="M692" s="3">
        <v>1</v>
      </c>
      <c r="N692" s="3">
        <v>3</v>
      </c>
      <c r="O692" s="3">
        <v>1</v>
      </c>
      <c r="P692" s="3">
        <v>1</v>
      </c>
      <c r="Q692" s="4">
        <f>P692/L692*100</f>
        <v>25</v>
      </c>
      <c r="R692" s="3">
        <v>0</v>
      </c>
      <c r="S692" s="3">
        <v>0</v>
      </c>
      <c r="T692" s="32">
        <f t="shared" si="160"/>
        <v>0.25</v>
      </c>
      <c r="U692" s="32">
        <f t="shared" si="161"/>
        <v>0.25</v>
      </c>
      <c r="V692" s="3">
        <v>0</v>
      </c>
      <c r="W692" s="3">
        <v>1</v>
      </c>
      <c r="X692" s="3">
        <v>0</v>
      </c>
      <c r="Y692" s="3">
        <v>1</v>
      </c>
      <c r="Z692"/>
      <c r="AA692" s="29"/>
      <c r="AB692" s="29"/>
      <c r="AC692" s="3"/>
      <c r="AD692" s="3"/>
    </row>
    <row r="693" spans="1:30" outlineLevel="1" x14ac:dyDescent="0.3">
      <c r="A693" s="3" t="s">
        <v>67</v>
      </c>
      <c r="B693" s="3" t="s">
        <v>34</v>
      </c>
      <c r="C693" s="3" t="s">
        <v>25</v>
      </c>
      <c r="D693" s="3" t="s">
        <v>26</v>
      </c>
      <c r="E693" s="3" t="s">
        <v>30</v>
      </c>
      <c r="F693" s="3" t="s">
        <v>28</v>
      </c>
      <c r="G693" s="3">
        <v>3</v>
      </c>
      <c r="H693" s="3">
        <v>0</v>
      </c>
      <c r="I693" s="29">
        <f t="shared" si="162"/>
        <v>0</v>
      </c>
      <c r="J693" s="3">
        <v>2</v>
      </c>
      <c r="K693" s="32">
        <f t="shared" si="158"/>
        <v>0.66666666666666663</v>
      </c>
      <c r="L693" s="3">
        <f t="shared" si="159"/>
        <v>1</v>
      </c>
      <c r="M693" s="3">
        <v>0</v>
      </c>
      <c r="N693" s="3">
        <v>1</v>
      </c>
      <c r="O693" s="3">
        <v>0</v>
      </c>
      <c r="P693" s="3">
        <v>1</v>
      </c>
      <c r="Q693" s="4">
        <f>P693/L693*100</f>
        <v>100</v>
      </c>
      <c r="R693" s="3">
        <v>0</v>
      </c>
      <c r="S693" s="3">
        <v>0</v>
      </c>
      <c r="T693" s="32">
        <f t="shared" si="160"/>
        <v>0</v>
      </c>
      <c r="U693" s="32">
        <f t="shared" si="161"/>
        <v>0</v>
      </c>
      <c r="V693" s="3">
        <v>0</v>
      </c>
      <c r="W693" s="3">
        <v>1</v>
      </c>
      <c r="X693" s="3">
        <v>0</v>
      </c>
      <c r="Y693" s="3">
        <v>0</v>
      </c>
      <c r="AA693" s="29"/>
      <c r="AB693" s="29"/>
      <c r="AC693" s="3"/>
      <c r="AD693" s="3"/>
    </row>
    <row r="694" spans="1:30" outlineLevel="1" x14ac:dyDescent="0.3">
      <c r="A694" s="3" t="s">
        <v>68</v>
      </c>
      <c r="B694" s="3" t="s">
        <v>34</v>
      </c>
      <c r="C694" s="3" t="s">
        <v>25</v>
      </c>
      <c r="D694" s="3" t="s">
        <v>26</v>
      </c>
      <c r="E694" s="3" t="s">
        <v>30</v>
      </c>
      <c r="F694" s="3" t="s">
        <v>28</v>
      </c>
      <c r="G694" s="3">
        <v>2</v>
      </c>
      <c r="H694" s="3">
        <v>2</v>
      </c>
      <c r="I694" s="29">
        <f t="shared" si="162"/>
        <v>2</v>
      </c>
      <c r="J694" s="3">
        <v>0</v>
      </c>
      <c r="K694" s="32">
        <f t="shared" si="158"/>
        <v>0</v>
      </c>
      <c r="L694" s="3">
        <f t="shared" si="159"/>
        <v>2</v>
      </c>
      <c r="M694" s="3">
        <v>1</v>
      </c>
      <c r="N694" s="3">
        <v>1</v>
      </c>
      <c r="O694" s="3">
        <v>0</v>
      </c>
      <c r="P694" s="3">
        <v>2</v>
      </c>
      <c r="Q694" s="4">
        <f>P694/L694*100</f>
        <v>100</v>
      </c>
      <c r="R694" s="3">
        <v>0</v>
      </c>
      <c r="S694" s="3">
        <v>0</v>
      </c>
      <c r="T694" s="32">
        <f t="shared" si="160"/>
        <v>0.5</v>
      </c>
      <c r="U694" s="32">
        <f t="shared" si="161"/>
        <v>0.5</v>
      </c>
      <c r="V694" s="3">
        <v>0</v>
      </c>
      <c r="W694" s="3">
        <v>1</v>
      </c>
      <c r="X694" s="3">
        <v>0</v>
      </c>
      <c r="Y694" s="3">
        <v>0</v>
      </c>
      <c r="AA694" s="29"/>
      <c r="AB694" s="29"/>
      <c r="AC694" s="3"/>
      <c r="AD694" s="3"/>
    </row>
    <row r="695" spans="1:30" x14ac:dyDescent="0.3">
      <c r="A695" s="35">
        <v>175</v>
      </c>
      <c r="B695" s="35" t="s">
        <v>24</v>
      </c>
      <c r="C695" s="35" t="s">
        <v>25</v>
      </c>
      <c r="D695" s="35" t="s">
        <v>26</v>
      </c>
      <c r="E695" s="35" t="s">
        <v>34</v>
      </c>
      <c r="F695" s="35" t="s">
        <v>29</v>
      </c>
      <c r="G695" s="41">
        <v>6</v>
      </c>
      <c r="H695" s="41">
        <v>0</v>
      </c>
      <c r="I695" s="40">
        <f t="shared" si="162"/>
        <v>0</v>
      </c>
      <c r="J695" s="41">
        <v>1</v>
      </c>
      <c r="K695" s="37">
        <f t="shared" si="158"/>
        <v>0.16666666666666666</v>
      </c>
      <c r="L695" s="41">
        <f t="shared" si="159"/>
        <v>5</v>
      </c>
      <c r="M695" s="41">
        <v>0</v>
      </c>
      <c r="N695" s="41">
        <v>5</v>
      </c>
      <c r="O695" s="41">
        <v>0</v>
      </c>
      <c r="P695" s="41">
        <f>P696+P697+P698</f>
        <v>1</v>
      </c>
      <c r="Q695" s="36">
        <f>P695/(L696+L697+L698)*100</f>
        <v>50</v>
      </c>
      <c r="R695" s="41">
        <v>0</v>
      </c>
      <c r="S695" s="41">
        <v>0</v>
      </c>
      <c r="T695" s="37">
        <f t="shared" si="160"/>
        <v>0</v>
      </c>
      <c r="U695" s="37">
        <f t="shared" si="161"/>
        <v>0</v>
      </c>
      <c r="V695" s="41">
        <v>0</v>
      </c>
      <c r="W695" s="41">
        <v>1</v>
      </c>
      <c r="X695" s="41">
        <v>0</v>
      </c>
      <c r="Y695" s="41">
        <v>0</v>
      </c>
      <c r="Z695" s="41">
        <f>H695-'Season Summary_DEF'!H694</f>
        <v>0</v>
      </c>
      <c r="AA695" s="40">
        <f>(H695+W695+Y695+(2*(O695))+(0.5*V695))/((R695-S695)+(2*(N695+X695+J695)))</f>
        <v>8.3333333333333329E-2</v>
      </c>
      <c r="AB695" s="40">
        <f>AA695-$AA$1073</f>
        <v>-1.163573526391692</v>
      </c>
      <c r="AC695" s="40">
        <f>AA695+'Season Summary_DEF'!AB695</f>
        <v>0.68333333333333335</v>
      </c>
      <c r="AD695" s="40">
        <f>AC695-$AC$1073</f>
        <v>-1.8968486992074365</v>
      </c>
    </row>
    <row r="696" spans="1:30" outlineLevel="1" x14ac:dyDescent="0.3">
      <c r="A696" s="3" t="s">
        <v>66</v>
      </c>
      <c r="B696" s="3" t="s">
        <v>24</v>
      </c>
      <c r="C696" s="3" t="s">
        <v>25</v>
      </c>
      <c r="D696" s="3" t="s">
        <v>26</v>
      </c>
      <c r="E696" s="3" t="s">
        <v>34</v>
      </c>
      <c r="F696" s="3" t="s">
        <v>29</v>
      </c>
      <c r="G696" s="3">
        <v>2</v>
      </c>
      <c r="H696" s="3">
        <v>0</v>
      </c>
      <c r="I696" s="29">
        <f t="shared" si="162"/>
        <v>0</v>
      </c>
      <c r="J696" s="3">
        <v>0</v>
      </c>
      <c r="K696" s="32">
        <f t="shared" si="158"/>
        <v>0</v>
      </c>
      <c r="L696" s="3">
        <f t="shared" si="159"/>
        <v>2</v>
      </c>
      <c r="M696" s="3">
        <v>0</v>
      </c>
      <c r="N696" s="3">
        <v>2</v>
      </c>
      <c r="O696" s="3">
        <v>0</v>
      </c>
      <c r="P696" s="3">
        <v>1</v>
      </c>
      <c r="Q696" s="4">
        <f>P696/L696*100</f>
        <v>50</v>
      </c>
      <c r="R696" s="3">
        <v>0</v>
      </c>
      <c r="S696" s="3">
        <v>0</v>
      </c>
      <c r="T696" s="32">
        <f t="shared" si="160"/>
        <v>0</v>
      </c>
      <c r="U696" s="32">
        <f t="shared" si="161"/>
        <v>0</v>
      </c>
      <c r="V696" s="3">
        <v>0</v>
      </c>
      <c r="W696" s="3">
        <v>0</v>
      </c>
      <c r="X696" s="3">
        <v>0</v>
      </c>
      <c r="Y696" s="3">
        <v>0</v>
      </c>
      <c r="Z696"/>
      <c r="AA696" s="29"/>
      <c r="AB696" s="29"/>
      <c r="AC696" s="3"/>
      <c r="AD696" s="3"/>
    </row>
    <row r="697" spans="1:30" outlineLevel="1" x14ac:dyDescent="0.3">
      <c r="A697" s="3" t="s">
        <v>67</v>
      </c>
      <c r="B697" s="3" t="s">
        <v>24</v>
      </c>
      <c r="C697" s="3" t="s">
        <v>25</v>
      </c>
      <c r="D697" s="3" t="s">
        <v>26</v>
      </c>
      <c r="E697" s="3" t="s">
        <v>34</v>
      </c>
      <c r="F697" s="3" t="s">
        <v>29</v>
      </c>
      <c r="G697" s="3">
        <v>0</v>
      </c>
      <c r="H697" s="3">
        <v>0</v>
      </c>
      <c r="J697" s="3">
        <v>0</v>
      </c>
      <c r="K697" s="32" t="e">
        <f t="shared" si="158"/>
        <v>#DIV/0!</v>
      </c>
      <c r="L697" s="3">
        <f t="shared" si="159"/>
        <v>0</v>
      </c>
      <c r="M697" s="3">
        <v>0</v>
      </c>
      <c r="N697" s="3">
        <v>0</v>
      </c>
      <c r="O697" s="3">
        <v>0</v>
      </c>
      <c r="P697" s="3">
        <v>0</v>
      </c>
      <c r="Q697" s="4" t="e">
        <f>P697/L697*100</f>
        <v>#DIV/0!</v>
      </c>
      <c r="R697" s="3">
        <v>0</v>
      </c>
      <c r="S697" s="3">
        <v>0</v>
      </c>
      <c r="T697" s="32" t="e">
        <f t="shared" si="160"/>
        <v>#DIV/0!</v>
      </c>
      <c r="U697" s="32" t="e">
        <f t="shared" si="161"/>
        <v>#DIV/0!</v>
      </c>
      <c r="V697" s="3">
        <v>0</v>
      </c>
      <c r="W697" s="3">
        <v>0</v>
      </c>
      <c r="X697" s="3">
        <v>0</v>
      </c>
      <c r="Y697" s="3">
        <v>0</v>
      </c>
      <c r="AA697" s="29"/>
      <c r="AB697" s="29"/>
      <c r="AC697" s="3"/>
      <c r="AD697" s="3"/>
    </row>
    <row r="698" spans="1:30" outlineLevel="1" x14ac:dyDescent="0.3">
      <c r="A698" s="3" t="s">
        <v>68</v>
      </c>
      <c r="B698" s="3" t="s">
        <v>24</v>
      </c>
      <c r="C698" s="3" t="s">
        <v>25</v>
      </c>
      <c r="D698" s="3" t="s">
        <v>26</v>
      </c>
      <c r="E698" s="3" t="s">
        <v>34</v>
      </c>
      <c r="F698" s="3" t="s">
        <v>29</v>
      </c>
      <c r="G698" s="3">
        <v>0</v>
      </c>
      <c r="H698" s="3">
        <v>0</v>
      </c>
      <c r="J698" s="3">
        <v>0</v>
      </c>
      <c r="K698" s="32" t="e">
        <f t="shared" si="158"/>
        <v>#DIV/0!</v>
      </c>
      <c r="L698" s="3">
        <f t="shared" si="159"/>
        <v>0</v>
      </c>
      <c r="M698" s="3">
        <v>0</v>
      </c>
      <c r="N698" s="3">
        <v>0</v>
      </c>
      <c r="O698" s="3">
        <v>0</v>
      </c>
      <c r="P698" s="3">
        <v>0</v>
      </c>
      <c r="Q698" s="4" t="e">
        <f>P698/L698*100</f>
        <v>#DIV/0!</v>
      </c>
      <c r="R698" s="3">
        <v>0</v>
      </c>
      <c r="S698" s="3">
        <v>0</v>
      </c>
      <c r="T698" s="32" t="e">
        <f t="shared" si="160"/>
        <v>#DIV/0!</v>
      </c>
      <c r="U698" s="32" t="e">
        <f t="shared" si="161"/>
        <v>#DIV/0!</v>
      </c>
      <c r="V698" s="3">
        <v>0</v>
      </c>
      <c r="W698" s="3">
        <v>0</v>
      </c>
      <c r="X698" s="3">
        <v>0</v>
      </c>
      <c r="Y698" s="3">
        <v>0</v>
      </c>
      <c r="AA698" s="29"/>
      <c r="AB698" s="29"/>
      <c r="AC698" s="3"/>
      <c r="AD698" s="3"/>
    </row>
    <row r="699" spans="1:30" x14ac:dyDescent="0.3">
      <c r="A699" s="35">
        <v>176</v>
      </c>
      <c r="B699" s="35" t="s">
        <v>24</v>
      </c>
      <c r="C699" s="35" t="s">
        <v>29</v>
      </c>
      <c r="D699" s="35" t="s">
        <v>31</v>
      </c>
      <c r="E699" s="35" t="s">
        <v>27</v>
      </c>
      <c r="F699" s="35" t="s">
        <v>28</v>
      </c>
      <c r="G699" s="41">
        <v>4</v>
      </c>
      <c r="H699" s="41">
        <v>7</v>
      </c>
      <c r="I699" s="40">
        <f>H699/((L699-W699)+J699+(0.44*R699))</f>
        <v>1.8041237113402062</v>
      </c>
      <c r="J699" s="41">
        <v>1</v>
      </c>
      <c r="K699" s="37">
        <f t="shared" si="158"/>
        <v>0.25</v>
      </c>
      <c r="L699" s="41">
        <f t="shared" si="159"/>
        <v>2</v>
      </c>
      <c r="M699" s="41">
        <v>2</v>
      </c>
      <c r="N699" s="41">
        <v>0</v>
      </c>
      <c r="O699" s="41">
        <v>2</v>
      </c>
      <c r="P699" s="41">
        <f>P700+P701+P702</f>
        <v>1</v>
      </c>
      <c r="Q699" s="36">
        <f>P699/(L700+L701+L702)*100</f>
        <v>100</v>
      </c>
      <c r="R699" s="41">
        <v>2</v>
      </c>
      <c r="S699" s="41">
        <v>2</v>
      </c>
      <c r="T699" s="37">
        <f t="shared" si="160"/>
        <v>1</v>
      </c>
      <c r="U699" s="37">
        <f t="shared" si="161"/>
        <v>1.25</v>
      </c>
      <c r="V699" s="41">
        <v>1</v>
      </c>
      <c r="W699" s="41">
        <v>0</v>
      </c>
      <c r="X699" s="41">
        <v>0</v>
      </c>
      <c r="Y699" s="41">
        <v>1</v>
      </c>
      <c r="Z699" s="41">
        <f>H699-'Season Summary_DEF'!H698</f>
        <v>7</v>
      </c>
      <c r="AA699" s="40">
        <f>(H699+W699+Y699+(2*(O699))+(0.5*V699))/((R699-S699)+(2*(N699+X699+J699)))</f>
        <v>6.25</v>
      </c>
      <c r="AB699" s="40">
        <f>AA699-$AA$1073</f>
        <v>5.0030931402749745</v>
      </c>
      <c r="AC699" s="40">
        <f>AA699+'Season Summary_DEF'!AB699</f>
        <v>7.5</v>
      </c>
      <c r="AD699" s="40">
        <f>AC699-$AC$1073</f>
        <v>4.9198179674592302</v>
      </c>
    </row>
    <row r="700" spans="1:30" outlineLevel="1" x14ac:dyDescent="0.3">
      <c r="A700" s="3" t="s">
        <v>66</v>
      </c>
      <c r="B700" s="3" t="s">
        <v>24</v>
      </c>
      <c r="C700" s="3" t="s">
        <v>29</v>
      </c>
      <c r="D700" s="3" t="s">
        <v>31</v>
      </c>
      <c r="E700" s="3" t="s">
        <v>27</v>
      </c>
      <c r="F700" s="3" t="s">
        <v>28</v>
      </c>
      <c r="G700" s="3">
        <v>0</v>
      </c>
      <c r="H700" s="3">
        <v>0</v>
      </c>
      <c r="J700" s="3">
        <v>0</v>
      </c>
      <c r="K700" s="32" t="e">
        <f t="shared" si="158"/>
        <v>#DIV/0!</v>
      </c>
      <c r="L700" s="3">
        <f t="shared" si="159"/>
        <v>0</v>
      </c>
      <c r="M700" s="3">
        <v>0</v>
      </c>
      <c r="N700" s="3">
        <v>0</v>
      </c>
      <c r="O700" s="3">
        <v>0</v>
      </c>
      <c r="P700" s="3">
        <v>0</v>
      </c>
      <c r="Q700" s="4" t="e">
        <f>P700/L700*100</f>
        <v>#DIV/0!</v>
      </c>
      <c r="R700" s="3">
        <v>0</v>
      </c>
      <c r="S700" s="3">
        <v>0</v>
      </c>
      <c r="T700" s="32" t="e">
        <f t="shared" si="160"/>
        <v>#DIV/0!</v>
      </c>
      <c r="U700" s="32" t="e">
        <f t="shared" si="161"/>
        <v>#DIV/0!</v>
      </c>
      <c r="V700" s="3">
        <v>0</v>
      </c>
      <c r="W700" s="3">
        <v>0</v>
      </c>
      <c r="X700" s="3">
        <v>0</v>
      </c>
      <c r="Y700" s="3">
        <v>0</v>
      </c>
      <c r="Z700"/>
      <c r="AA700" s="29"/>
      <c r="AB700" s="29"/>
      <c r="AC700" s="3"/>
      <c r="AD700" s="3"/>
    </row>
    <row r="701" spans="1:30" outlineLevel="1" x14ac:dyDescent="0.3">
      <c r="A701" s="3" t="s">
        <v>67</v>
      </c>
      <c r="B701" s="3" t="s">
        <v>24</v>
      </c>
      <c r="C701" s="3" t="s">
        <v>29</v>
      </c>
      <c r="D701" s="3" t="s">
        <v>31</v>
      </c>
      <c r="E701" s="3" t="s">
        <v>27</v>
      </c>
      <c r="F701" s="3" t="s">
        <v>28</v>
      </c>
      <c r="G701" s="3">
        <v>2</v>
      </c>
      <c r="H701" s="3">
        <v>4</v>
      </c>
      <c r="I701" s="29">
        <f>H701/((L701-W701)+J701+(0.44*R701))</f>
        <v>2.1276595744680851</v>
      </c>
      <c r="J701" s="3">
        <v>0</v>
      </c>
      <c r="K701" s="32">
        <f t="shared" si="158"/>
        <v>0</v>
      </c>
      <c r="L701" s="3">
        <f t="shared" si="159"/>
        <v>1</v>
      </c>
      <c r="M701" s="3">
        <v>1</v>
      </c>
      <c r="N701" s="3">
        <v>0</v>
      </c>
      <c r="O701" s="3">
        <v>1</v>
      </c>
      <c r="P701" s="3">
        <v>1</v>
      </c>
      <c r="Q701" s="4">
        <f>P701/L701*100</f>
        <v>100</v>
      </c>
      <c r="R701" s="3">
        <v>2</v>
      </c>
      <c r="S701" s="3">
        <v>2</v>
      </c>
      <c r="T701" s="32">
        <f t="shared" si="160"/>
        <v>1</v>
      </c>
      <c r="U701" s="32">
        <f t="shared" si="161"/>
        <v>1</v>
      </c>
      <c r="V701" s="3">
        <v>0</v>
      </c>
      <c r="W701" s="3">
        <v>0</v>
      </c>
      <c r="X701" s="3">
        <v>0</v>
      </c>
      <c r="Y701" s="3">
        <v>1</v>
      </c>
      <c r="AA701" s="29"/>
      <c r="AB701" s="29"/>
      <c r="AC701" s="3"/>
      <c r="AD701" s="3"/>
    </row>
    <row r="702" spans="1:30" outlineLevel="1" x14ac:dyDescent="0.3">
      <c r="A702" s="3" t="s">
        <v>68</v>
      </c>
      <c r="B702" s="3" t="s">
        <v>24</v>
      </c>
      <c r="C702" s="3" t="s">
        <v>29</v>
      </c>
      <c r="D702" s="3" t="s">
        <v>31</v>
      </c>
      <c r="E702" s="3" t="s">
        <v>27</v>
      </c>
      <c r="F702" s="3" t="s">
        <v>28</v>
      </c>
      <c r="G702" s="3">
        <v>1</v>
      </c>
      <c r="H702" s="3">
        <v>0</v>
      </c>
      <c r="I702" s="29">
        <f>H702/((L702-W702)+J702+(0.44*R702))</f>
        <v>0</v>
      </c>
      <c r="J702" s="3">
        <v>1</v>
      </c>
      <c r="K702" s="32">
        <f t="shared" si="158"/>
        <v>1</v>
      </c>
      <c r="L702" s="3">
        <f t="shared" si="159"/>
        <v>0</v>
      </c>
      <c r="M702" s="3">
        <v>0</v>
      </c>
      <c r="N702" s="3">
        <v>0</v>
      </c>
      <c r="O702" s="3">
        <v>0</v>
      </c>
      <c r="P702" s="3">
        <v>0</v>
      </c>
      <c r="Q702" s="4" t="e">
        <f>P702/L702*100</f>
        <v>#DIV/0!</v>
      </c>
      <c r="R702" s="3">
        <v>0</v>
      </c>
      <c r="S702" s="3">
        <v>0</v>
      </c>
      <c r="T702" s="32" t="e">
        <f t="shared" si="160"/>
        <v>#DIV/0!</v>
      </c>
      <c r="U702" s="32" t="e">
        <f t="shared" si="161"/>
        <v>#DIV/0!</v>
      </c>
      <c r="V702" s="3">
        <v>0</v>
      </c>
      <c r="W702" s="3">
        <v>0</v>
      </c>
      <c r="X702" s="3">
        <v>0</v>
      </c>
      <c r="Y702" s="3">
        <v>0</v>
      </c>
      <c r="AA702" s="29"/>
      <c r="AB702" s="29"/>
      <c r="AC702" s="3"/>
      <c r="AD702" s="3"/>
    </row>
    <row r="703" spans="1:30" x14ac:dyDescent="0.3">
      <c r="A703" s="35">
        <v>177</v>
      </c>
      <c r="B703" s="35" t="s">
        <v>31</v>
      </c>
      <c r="C703" s="35" t="s">
        <v>34</v>
      </c>
      <c r="D703" s="35" t="s">
        <v>26</v>
      </c>
      <c r="E703" s="35" t="s">
        <v>30</v>
      </c>
      <c r="F703" s="35" t="s">
        <v>28</v>
      </c>
      <c r="G703" s="41">
        <v>3</v>
      </c>
      <c r="H703" s="41">
        <v>2</v>
      </c>
      <c r="I703" s="40">
        <f>H703/((L703-W703)+J703+(0.44*R703))</f>
        <v>1</v>
      </c>
      <c r="J703" s="41">
        <v>1</v>
      </c>
      <c r="K703" s="37">
        <f t="shared" si="158"/>
        <v>0.33333333333333331</v>
      </c>
      <c r="L703" s="41">
        <f t="shared" si="159"/>
        <v>2</v>
      </c>
      <c r="M703" s="41">
        <v>1</v>
      </c>
      <c r="N703" s="41">
        <v>1</v>
      </c>
      <c r="O703" s="41">
        <v>0</v>
      </c>
      <c r="P703" s="41">
        <f>P704+P705+P706</f>
        <v>0</v>
      </c>
      <c r="Q703" s="36" t="e">
        <f>P703/(L704+L705+L706)*100</f>
        <v>#DIV/0!</v>
      </c>
      <c r="R703" s="41">
        <v>0</v>
      </c>
      <c r="S703" s="41">
        <v>0</v>
      </c>
      <c r="T703" s="37">
        <f t="shared" si="160"/>
        <v>0.5</v>
      </c>
      <c r="U703" s="37">
        <f t="shared" si="161"/>
        <v>0.5</v>
      </c>
      <c r="V703" s="41">
        <v>0</v>
      </c>
      <c r="W703" s="41">
        <v>1</v>
      </c>
      <c r="X703" s="41">
        <v>0</v>
      </c>
      <c r="Y703" s="41">
        <v>0</v>
      </c>
      <c r="Z703" s="41">
        <f>H703-'Season Summary_DEF'!H702</f>
        <v>2</v>
      </c>
      <c r="AA703" s="40">
        <f>(H703+W703+Y703+(2*(O703))+(0.5*V703))/((R703-S703)+(2*(N703+X703+J703)))</f>
        <v>0.75</v>
      </c>
      <c r="AB703" s="40">
        <f>AA703-$AA$1073</f>
        <v>-0.49690685972502524</v>
      </c>
      <c r="AC703" s="40">
        <f>AA703+'Season Summary_DEF'!AB703</f>
        <v>1.1136363636363638</v>
      </c>
      <c r="AD703" s="40">
        <f>AC703-$AC$1073</f>
        <v>-1.4665456689044061</v>
      </c>
    </row>
    <row r="704" spans="1:30" outlineLevel="1" x14ac:dyDescent="0.3">
      <c r="A704" s="3" t="s">
        <v>66</v>
      </c>
      <c r="B704" s="3" t="s">
        <v>31</v>
      </c>
      <c r="C704" s="3" t="s">
        <v>34</v>
      </c>
      <c r="D704" s="3" t="s">
        <v>26</v>
      </c>
      <c r="E704" s="3" t="s">
        <v>30</v>
      </c>
      <c r="F704" s="3" t="s">
        <v>28</v>
      </c>
      <c r="Z704"/>
      <c r="AA704" s="29"/>
      <c r="AB704" s="29"/>
      <c r="AC704" s="3"/>
      <c r="AD704" s="3"/>
    </row>
    <row r="705" spans="1:30" outlineLevel="1" x14ac:dyDescent="0.3">
      <c r="A705" s="3" t="s">
        <v>67</v>
      </c>
      <c r="B705" s="3" t="s">
        <v>31</v>
      </c>
      <c r="C705" s="3" t="s">
        <v>34</v>
      </c>
      <c r="D705" s="3" t="s">
        <v>26</v>
      </c>
      <c r="E705" s="3" t="s">
        <v>30</v>
      </c>
      <c r="F705" s="3" t="s">
        <v>28</v>
      </c>
      <c r="AA705" s="29"/>
      <c r="AB705" s="29"/>
      <c r="AC705" s="3"/>
      <c r="AD705" s="3"/>
    </row>
    <row r="706" spans="1:30" outlineLevel="1" x14ac:dyDescent="0.3">
      <c r="A706" s="3" t="s">
        <v>68</v>
      </c>
      <c r="B706" s="3" t="s">
        <v>31</v>
      </c>
      <c r="C706" s="3" t="s">
        <v>34</v>
      </c>
      <c r="D706" s="3" t="s">
        <v>26</v>
      </c>
      <c r="E706" s="3" t="s">
        <v>30</v>
      </c>
      <c r="F706" s="3" t="s">
        <v>28</v>
      </c>
      <c r="AA706" s="29"/>
      <c r="AB706" s="29"/>
      <c r="AC706" s="3"/>
      <c r="AD706" s="3"/>
    </row>
    <row r="707" spans="1:30" x14ac:dyDescent="0.3">
      <c r="A707" s="35">
        <v>178</v>
      </c>
      <c r="B707" s="35" t="s">
        <v>24</v>
      </c>
      <c r="C707" s="35" t="s">
        <v>25</v>
      </c>
      <c r="D707" s="35" t="s">
        <v>26</v>
      </c>
      <c r="E707" s="35" t="s">
        <v>34</v>
      </c>
      <c r="F707" s="35" t="s">
        <v>28</v>
      </c>
      <c r="G707" s="41">
        <v>7</v>
      </c>
      <c r="H707" s="41">
        <v>9</v>
      </c>
      <c r="I707" s="40">
        <f>H707/((L707-W707)+J707+(0.44*R707))</f>
        <v>1.308139534883721</v>
      </c>
      <c r="J707" s="41">
        <v>2</v>
      </c>
      <c r="K707" s="37">
        <f>J707/G707</f>
        <v>0.2857142857142857</v>
      </c>
      <c r="L707" s="41">
        <f>M707+N707</f>
        <v>4</v>
      </c>
      <c r="M707" s="41">
        <v>4</v>
      </c>
      <c r="N707" s="41">
        <v>0</v>
      </c>
      <c r="O707" s="41">
        <v>1</v>
      </c>
      <c r="P707" s="41">
        <f>P708+P709+P710</f>
        <v>4</v>
      </c>
      <c r="Q707" s="36">
        <f>P707/(L708+L709+L710)*100</f>
        <v>100</v>
      </c>
      <c r="R707" s="41">
        <v>2</v>
      </c>
      <c r="S707" s="41">
        <v>1</v>
      </c>
      <c r="T707" s="37">
        <f>M707/(M707+N707)</f>
        <v>1</v>
      </c>
      <c r="U707" s="37">
        <f>((0.5*V707)+M707)/L707</f>
        <v>1</v>
      </c>
      <c r="V707" s="41">
        <v>0</v>
      </c>
      <c r="W707" s="41">
        <v>0</v>
      </c>
      <c r="X707" s="41">
        <v>0</v>
      </c>
      <c r="Y707" s="41">
        <v>3</v>
      </c>
      <c r="Z707" s="41">
        <f>H707-'Season Summary_DEF'!H706</f>
        <v>9</v>
      </c>
      <c r="AA707" s="40">
        <f>(H707+W707+Y707+(2*(O707))+(0.5*V707))/((R707-S707)+(2*(N707+X707+J707)))</f>
        <v>2.8</v>
      </c>
      <c r="AB707" s="40">
        <f>AA707-$AA$1073</f>
        <v>1.5530931402749746</v>
      </c>
      <c r="AC707" s="40">
        <f>AA707+'Season Summary_DEF'!AB707</f>
        <v>4.209090909090909</v>
      </c>
      <c r="AD707" s="40">
        <f>AC707-$AC$1073</f>
        <v>1.6289088765501392</v>
      </c>
    </row>
    <row r="708" spans="1:30" outlineLevel="1" x14ac:dyDescent="0.3">
      <c r="A708" s="3" t="s">
        <v>66</v>
      </c>
      <c r="B708" s="3" t="s">
        <v>24</v>
      </c>
      <c r="C708" s="3" t="s">
        <v>25</v>
      </c>
      <c r="D708" s="3" t="s">
        <v>26</v>
      </c>
      <c r="E708" s="3" t="s">
        <v>34</v>
      </c>
      <c r="F708" s="3" t="s">
        <v>28</v>
      </c>
      <c r="G708" s="3">
        <v>1</v>
      </c>
      <c r="H708" s="3">
        <v>2</v>
      </c>
      <c r="I708" s="29">
        <f>H708/((L708-W708)+J708+(0.44*R708))</f>
        <v>2</v>
      </c>
      <c r="J708" s="3">
        <v>0</v>
      </c>
      <c r="K708" s="32">
        <f>J708/G708</f>
        <v>0</v>
      </c>
      <c r="L708" s="3">
        <f>M708+N708</f>
        <v>1</v>
      </c>
      <c r="M708" s="3">
        <v>1</v>
      </c>
      <c r="N708" s="3">
        <v>0</v>
      </c>
      <c r="O708" s="3">
        <v>1</v>
      </c>
      <c r="P708" s="3">
        <v>1</v>
      </c>
      <c r="Q708" s="4">
        <f>P708/L708*100</f>
        <v>100</v>
      </c>
      <c r="R708" s="3">
        <v>0</v>
      </c>
      <c r="S708" s="3">
        <v>0</v>
      </c>
      <c r="T708" s="32">
        <f>M708/(M708+N708)</f>
        <v>1</v>
      </c>
      <c r="U708" s="32">
        <f>((0.5*V708)+M708)/L708</f>
        <v>1</v>
      </c>
      <c r="V708" s="3">
        <v>0</v>
      </c>
      <c r="W708" s="3">
        <v>0</v>
      </c>
      <c r="X708" s="3">
        <v>0</v>
      </c>
      <c r="Y708" s="3">
        <v>1</v>
      </c>
      <c r="Z708"/>
      <c r="AA708" s="29"/>
      <c r="AB708" s="29"/>
      <c r="AC708" s="3"/>
      <c r="AD708" s="3"/>
    </row>
    <row r="709" spans="1:30" outlineLevel="1" x14ac:dyDescent="0.3">
      <c r="A709" s="3" t="s">
        <v>67</v>
      </c>
      <c r="B709" s="3" t="s">
        <v>24</v>
      </c>
      <c r="C709" s="3" t="s">
        <v>25</v>
      </c>
      <c r="D709" s="3" t="s">
        <v>26</v>
      </c>
      <c r="E709" s="3" t="s">
        <v>34</v>
      </c>
      <c r="F709" s="3" t="s">
        <v>28</v>
      </c>
      <c r="G709" s="3">
        <v>0</v>
      </c>
      <c r="H709" s="3">
        <v>0</v>
      </c>
      <c r="J709" s="3">
        <v>0</v>
      </c>
      <c r="K709" s="32" t="e">
        <f>J709/G709</f>
        <v>#DIV/0!</v>
      </c>
      <c r="L709" s="3">
        <f>M709+N709</f>
        <v>0</v>
      </c>
      <c r="M709" s="3">
        <v>0</v>
      </c>
      <c r="N709" s="3">
        <v>0</v>
      </c>
      <c r="O709" s="3">
        <v>0</v>
      </c>
      <c r="P709" s="3">
        <v>0</v>
      </c>
      <c r="Q709" s="4" t="e">
        <f>P709/L709*100</f>
        <v>#DIV/0!</v>
      </c>
      <c r="R709" s="3">
        <v>0</v>
      </c>
      <c r="S709" s="3">
        <v>0</v>
      </c>
      <c r="T709" s="32" t="e">
        <f>M709/(M709+N709)</f>
        <v>#DIV/0!</v>
      </c>
      <c r="U709" s="32" t="e">
        <f>((0.5*V709)+M709)/L709</f>
        <v>#DIV/0!</v>
      </c>
      <c r="V709" s="3">
        <v>0</v>
      </c>
      <c r="W709" s="3">
        <v>0</v>
      </c>
      <c r="X709" s="3">
        <v>0</v>
      </c>
      <c r="Y709" s="3">
        <v>0</v>
      </c>
      <c r="AA709" s="29"/>
      <c r="AB709" s="29"/>
      <c r="AC709" s="3"/>
      <c r="AD709" s="3"/>
    </row>
    <row r="710" spans="1:30" outlineLevel="1" x14ac:dyDescent="0.3">
      <c r="A710" s="3" t="s">
        <v>68</v>
      </c>
      <c r="B710" s="3" t="s">
        <v>24</v>
      </c>
      <c r="C710" s="3" t="s">
        <v>25</v>
      </c>
      <c r="D710" s="3" t="s">
        <v>26</v>
      </c>
      <c r="E710" s="3" t="s">
        <v>34</v>
      </c>
      <c r="F710" s="3" t="s">
        <v>28</v>
      </c>
      <c r="G710" s="3">
        <v>4</v>
      </c>
      <c r="H710" s="3">
        <v>6</v>
      </c>
      <c r="I710" s="29">
        <f>H710/((L710-W710)+J710+(0.44*R710))</f>
        <v>1.5</v>
      </c>
      <c r="J710" s="3">
        <v>1</v>
      </c>
      <c r="K710" s="32">
        <f>J710/G710</f>
        <v>0.25</v>
      </c>
      <c r="L710" s="3">
        <f>M710+N710</f>
        <v>3</v>
      </c>
      <c r="M710" s="3">
        <v>3</v>
      </c>
      <c r="N710" s="3">
        <v>0</v>
      </c>
      <c r="O710" s="3">
        <v>0</v>
      </c>
      <c r="P710" s="3">
        <v>3</v>
      </c>
      <c r="Q710" s="4">
        <f>P710/L710*100</f>
        <v>100</v>
      </c>
      <c r="R710" s="3">
        <v>0</v>
      </c>
      <c r="S710" s="3">
        <v>0</v>
      </c>
      <c r="T710" s="32">
        <f>M710/(M710+N710)</f>
        <v>1</v>
      </c>
      <c r="U710" s="32">
        <f>((0.5*V710)+M710)/L710</f>
        <v>1</v>
      </c>
      <c r="V710" s="3">
        <v>0</v>
      </c>
      <c r="W710" s="3">
        <v>0</v>
      </c>
      <c r="X710" s="3">
        <v>0</v>
      </c>
      <c r="Y710" s="3">
        <v>0</v>
      </c>
      <c r="AA710" s="29"/>
      <c r="AB710" s="29"/>
      <c r="AC710" s="3"/>
      <c r="AD710" s="3"/>
    </row>
    <row r="711" spans="1:30" x14ac:dyDescent="0.3">
      <c r="A711" s="35">
        <v>179</v>
      </c>
      <c r="B711" s="35" t="s">
        <v>29</v>
      </c>
      <c r="C711" s="35" t="s">
        <v>30</v>
      </c>
      <c r="D711" s="35" t="s">
        <v>26</v>
      </c>
      <c r="E711" s="35" t="s">
        <v>27</v>
      </c>
      <c r="F711" s="35" t="s">
        <v>32</v>
      </c>
      <c r="G711" s="41">
        <v>3</v>
      </c>
      <c r="H711" s="41">
        <v>0</v>
      </c>
      <c r="I711" s="40">
        <f>H711/((L711-W711)+J711+(0.44*R711))</f>
        <v>0</v>
      </c>
      <c r="J711" s="41">
        <v>2</v>
      </c>
      <c r="K711" s="37">
        <f>J711/G711</f>
        <v>0.66666666666666663</v>
      </c>
      <c r="L711" s="41">
        <f>M711+N711</f>
        <v>1</v>
      </c>
      <c r="M711" s="41">
        <v>0</v>
      </c>
      <c r="N711" s="41">
        <v>1</v>
      </c>
      <c r="O711" s="41">
        <v>0</v>
      </c>
      <c r="P711" s="41">
        <f>P712+P713+P714</f>
        <v>0</v>
      </c>
      <c r="Q711" s="36" t="e">
        <f>P711/(L712+L713+L714)*100</f>
        <v>#DIV/0!</v>
      </c>
      <c r="R711" s="41">
        <v>0</v>
      </c>
      <c r="S711" s="41">
        <v>0</v>
      </c>
      <c r="T711" s="37">
        <f>M711/(M711+N711)</f>
        <v>0</v>
      </c>
      <c r="U711" s="37">
        <f>((0.5*V711)+M711)/L711</f>
        <v>0</v>
      </c>
      <c r="V711" s="41">
        <v>0</v>
      </c>
      <c r="W711" s="41">
        <v>0</v>
      </c>
      <c r="X711" s="41">
        <v>0</v>
      </c>
      <c r="Y711" s="41">
        <v>1</v>
      </c>
      <c r="Z711" s="41">
        <f>H711-'Season Summary_DEF'!H710</f>
        <v>0</v>
      </c>
      <c r="AA711" s="40">
        <f>(H711+W711+Y711+(2*(O711))+(0.5*V711))/((R711-S711)+(2*(N711+X711+J711)))</f>
        <v>0.16666666666666666</v>
      </c>
      <c r="AB711" s="40">
        <f>AA711-$AA$1073</f>
        <v>-1.0802401930583585</v>
      </c>
      <c r="AC711" s="40">
        <f>AA711+'Season Summary_DEF'!AB711</f>
        <v>0.16666666666666666</v>
      </c>
      <c r="AD711" s="40">
        <f>AC711-$AC$1073</f>
        <v>-2.4135153658741033</v>
      </c>
    </row>
    <row r="712" spans="1:30" outlineLevel="1" x14ac:dyDescent="0.3">
      <c r="A712" s="3" t="s">
        <v>66</v>
      </c>
      <c r="B712" s="3" t="s">
        <v>29</v>
      </c>
      <c r="C712" s="3" t="s">
        <v>30</v>
      </c>
      <c r="D712" s="3" t="s">
        <v>26</v>
      </c>
      <c r="E712" s="3" t="s">
        <v>27</v>
      </c>
      <c r="F712" s="3" t="s">
        <v>32</v>
      </c>
      <c r="Z712"/>
      <c r="AA712" s="29"/>
      <c r="AB712" s="29"/>
      <c r="AC712" s="3"/>
      <c r="AD712" s="3"/>
    </row>
    <row r="713" spans="1:30" outlineLevel="1" x14ac:dyDescent="0.3">
      <c r="A713" s="3" t="s">
        <v>67</v>
      </c>
      <c r="B713" s="3" t="s">
        <v>29</v>
      </c>
      <c r="C713" s="3" t="s">
        <v>30</v>
      </c>
      <c r="D713" s="3" t="s">
        <v>26</v>
      </c>
      <c r="E713" s="3" t="s">
        <v>27</v>
      </c>
      <c r="F713" s="3" t="s">
        <v>32</v>
      </c>
      <c r="AA713" s="29"/>
      <c r="AB713" s="29"/>
      <c r="AC713" s="3"/>
      <c r="AD713" s="3"/>
    </row>
    <row r="714" spans="1:30" outlineLevel="1" x14ac:dyDescent="0.3">
      <c r="A714" s="3" t="s">
        <v>68</v>
      </c>
      <c r="B714" s="3" t="s">
        <v>29</v>
      </c>
      <c r="C714" s="3" t="s">
        <v>30</v>
      </c>
      <c r="D714" s="3" t="s">
        <v>26</v>
      </c>
      <c r="E714" s="3" t="s">
        <v>27</v>
      </c>
      <c r="F714" s="3" t="s">
        <v>32</v>
      </c>
      <c r="AA714" s="29"/>
      <c r="AB714" s="29"/>
      <c r="AC714" s="3"/>
      <c r="AD714" s="3"/>
    </row>
    <row r="715" spans="1:30" x14ac:dyDescent="0.3">
      <c r="A715" s="35">
        <v>180</v>
      </c>
      <c r="B715" s="35" t="s">
        <v>24</v>
      </c>
      <c r="C715" s="35" t="s">
        <v>25</v>
      </c>
      <c r="D715" s="35" t="s">
        <v>30</v>
      </c>
      <c r="E715" s="35" t="s">
        <v>27</v>
      </c>
      <c r="F715" s="35" t="s">
        <v>28</v>
      </c>
      <c r="G715" s="41">
        <v>16</v>
      </c>
      <c r="H715" s="41">
        <v>9</v>
      </c>
      <c r="I715" s="40">
        <f>H715/((L715-W715)+J715+(0.44*R715))</f>
        <v>0.63380281690140849</v>
      </c>
      <c r="J715" s="41">
        <v>5</v>
      </c>
      <c r="K715" s="37">
        <f>J715/G715</f>
        <v>0.3125</v>
      </c>
      <c r="L715" s="41">
        <f>L716+L717+L718</f>
        <v>9</v>
      </c>
      <c r="M715" s="41">
        <f>M716+M717+M718</f>
        <v>3</v>
      </c>
      <c r="N715" s="41">
        <f>N716+N717+N718</f>
        <v>6</v>
      </c>
      <c r="O715" s="41">
        <f>O716+O717+O718</f>
        <v>2</v>
      </c>
      <c r="P715" s="41">
        <f>P716+P717+P718</f>
        <v>4</v>
      </c>
      <c r="Q715" s="36">
        <f>P715/(L716+L717+L718)*100</f>
        <v>44.444444444444443</v>
      </c>
      <c r="R715" s="41">
        <f>R716+R717+R718</f>
        <v>5</v>
      </c>
      <c r="S715" s="41">
        <f>S716+S717+S718</f>
        <v>3</v>
      </c>
      <c r="T715" s="37">
        <f>M715/(M715+N715)</f>
        <v>0.33333333333333331</v>
      </c>
      <c r="U715" s="37">
        <f>((0.5*V715)+M715)/L715</f>
        <v>0.33333333333333331</v>
      </c>
      <c r="V715" s="41">
        <f>V716+V717+V718</f>
        <v>0</v>
      </c>
      <c r="W715" s="41">
        <f>W716+W717+W718</f>
        <v>2</v>
      </c>
      <c r="X715" s="41">
        <f>X716+X717+X718</f>
        <v>1</v>
      </c>
      <c r="Y715" s="41">
        <f>Y716+Y717+Y718</f>
        <v>3</v>
      </c>
      <c r="Z715" s="41">
        <f>H715-'Season Summary_DEF'!H714</f>
        <v>9</v>
      </c>
      <c r="AA715" s="40">
        <f>(H715+W715+Y715+(2*(O715))+(0.5*V715))/((R715-S715)+(2*(N715+X715+J715)))</f>
        <v>0.69230769230769229</v>
      </c>
      <c r="AB715" s="40">
        <f>AA715-$AA$1073</f>
        <v>-0.55459916741733295</v>
      </c>
      <c r="AC715" s="40">
        <f>AA715+'Season Summary_DEF'!AB715</f>
        <v>3.4006410256410255</v>
      </c>
      <c r="AD715" s="40">
        <f>AC715-$AC$1073</f>
        <v>0.82045899310025572</v>
      </c>
    </row>
    <row r="716" spans="1:30" outlineLevel="1" x14ac:dyDescent="0.3">
      <c r="A716" s="3" t="s">
        <v>66</v>
      </c>
      <c r="B716" s="3" t="s">
        <v>24</v>
      </c>
      <c r="C716" s="3" t="s">
        <v>25</v>
      </c>
      <c r="D716" s="3" t="s">
        <v>30</v>
      </c>
      <c r="E716" s="3" t="s">
        <v>27</v>
      </c>
      <c r="F716" s="3" t="s">
        <v>28</v>
      </c>
      <c r="G716" s="3">
        <v>7</v>
      </c>
      <c r="H716" s="3">
        <v>3</v>
      </c>
      <c r="I716" s="29">
        <f>H716/((L716-W716)+J716+(0.44*R716))</f>
        <v>0.51020408163265307</v>
      </c>
      <c r="J716" s="3">
        <v>3</v>
      </c>
      <c r="K716" s="32">
        <f>J716/G716</f>
        <v>0.42857142857142855</v>
      </c>
      <c r="L716" s="3">
        <f>M716+N716</f>
        <v>3</v>
      </c>
      <c r="M716" s="3">
        <v>1</v>
      </c>
      <c r="N716" s="3">
        <v>2</v>
      </c>
      <c r="O716" s="3">
        <v>1</v>
      </c>
      <c r="P716" s="3">
        <v>1</v>
      </c>
      <c r="Q716" s="4">
        <f>P716/L716*100</f>
        <v>33.333333333333329</v>
      </c>
      <c r="R716" s="3">
        <v>2</v>
      </c>
      <c r="S716" s="3">
        <v>1</v>
      </c>
      <c r="T716" s="32">
        <f>M716/(M716+N716)</f>
        <v>0.33333333333333331</v>
      </c>
      <c r="U716" s="32">
        <f>((0.5*V716)+M716)/L716</f>
        <v>0.33333333333333331</v>
      </c>
      <c r="V716" s="3">
        <v>0</v>
      </c>
      <c r="W716" s="3">
        <v>1</v>
      </c>
      <c r="X716" s="3">
        <v>1</v>
      </c>
      <c r="Y716" s="3">
        <v>1</v>
      </c>
      <c r="Z716"/>
      <c r="AA716" s="29"/>
      <c r="AB716" s="29"/>
      <c r="AC716" s="3"/>
      <c r="AD716" s="3"/>
    </row>
    <row r="717" spans="1:30" outlineLevel="1" x14ac:dyDescent="0.3">
      <c r="A717" s="3" t="s">
        <v>67</v>
      </c>
      <c r="B717" s="3" t="s">
        <v>24</v>
      </c>
      <c r="C717" s="3" t="s">
        <v>25</v>
      </c>
      <c r="D717" s="3" t="s">
        <v>30</v>
      </c>
      <c r="E717" s="3" t="s">
        <v>27</v>
      </c>
      <c r="F717" s="3" t="s">
        <v>28</v>
      </c>
      <c r="G717" s="3">
        <v>5</v>
      </c>
      <c r="H717" s="3">
        <v>5</v>
      </c>
      <c r="I717" s="29">
        <f>H717/((L717-W717)+J717+(0.44*R717))</f>
        <v>1.1261261261261259</v>
      </c>
      <c r="J717" s="3">
        <v>0</v>
      </c>
      <c r="K717" s="32">
        <f>J717/G717</f>
        <v>0</v>
      </c>
      <c r="L717" s="3">
        <f>M717+N717</f>
        <v>5</v>
      </c>
      <c r="M717" s="3">
        <v>2</v>
      </c>
      <c r="N717" s="3">
        <v>3</v>
      </c>
      <c r="O717" s="3">
        <v>1</v>
      </c>
      <c r="P717" s="3">
        <v>3</v>
      </c>
      <c r="Q717" s="4">
        <f>P717/L717*100</f>
        <v>60</v>
      </c>
      <c r="R717" s="3">
        <v>1</v>
      </c>
      <c r="S717" s="3">
        <v>1</v>
      </c>
      <c r="T717" s="32">
        <f>M717/(M717+N717)</f>
        <v>0.4</v>
      </c>
      <c r="U717" s="32">
        <f>((0.5*V717)+M717)/L717</f>
        <v>0.4</v>
      </c>
      <c r="V717" s="3">
        <v>0</v>
      </c>
      <c r="W717" s="3">
        <v>1</v>
      </c>
      <c r="X717" s="3">
        <v>0</v>
      </c>
      <c r="Y717" s="3">
        <v>1</v>
      </c>
      <c r="AA717" s="29"/>
      <c r="AB717" s="29"/>
      <c r="AC717" s="3"/>
      <c r="AD717" s="3"/>
    </row>
    <row r="718" spans="1:30" outlineLevel="1" x14ac:dyDescent="0.3">
      <c r="A718" s="3" t="s">
        <v>68</v>
      </c>
      <c r="B718" s="3" t="s">
        <v>24</v>
      </c>
      <c r="C718" s="3" t="s">
        <v>25</v>
      </c>
      <c r="D718" s="3" t="s">
        <v>30</v>
      </c>
      <c r="E718" s="3" t="s">
        <v>27</v>
      </c>
      <c r="F718" s="3" t="s">
        <v>28</v>
      </c>
      <c r="G718" s="3">
        <v>3</v>
      </c>
      <c r="H718" s="3">
        <v>1</v>
      </c>
      <c r="I718" s="29">
        <f>H718/((L718-W718)+J718+(0.44*R718))</f>
        <v>0.34722222222222221</v>
      </c>
      <c r="J718" s="3">
        <v>1</v>
      </c>
      <c r="K718" s="32">
        <f>J718/G718</f>
        <v>0.33333333333333331</v>
      </c>
      <c r="L718" s="3">
        <f>M718+N718</f>
        <v>1</v>
      </c>
      <c r="M718" s="3">
        <v>0</v>
      </c>
      <c r="N718" s="3">
        <v>1</v>
      </c>
      <c r="O718" s="3">
        <v>0</v>
      </c>
      <c r="P718" s="3">
        <v>0</v>
      </c>
      <c r="Q718" s="4">
        <f>P718/L718*100</f>
        <v>0</v>
      </c>
      <c r="R718" s="3">
        <v>2</v>
      </c>
      <c r="S718" s="3">
        <v>1</v>
      </c>
      <c r="T718" s="32">
        <f>M718/(M718+N718)</f>
        <v>0</v>
      </c>
      <c r="U718" s="32">
        <f>((0.5*V718)+M718)/L718</f>
        <v>0</v>
      </c>
      <c r="V718" s="3">
        <v>0</v>
      </c>
      <c r="W718" s="3">
        <v>0</v>
      </c>
      <c r="X718" s="3">
        <v>0</v>
      </c>
      <c r="Y718" s="3">
        <v>1</v>
      </c>
      <c r="AA718" s="29"/>
      <c r="AB718" s="29"/>
      <c r="AC718" s="3"/>
      <c r="AD718" s="3"/>
    </row>
    <row r="719" spans="1:30" x14ac:dyDescent="0.3">
      <c r="A719" s="35">
        <v>181</v>
      </c>
      <c r="B719" s="35" t="s">
        <v>29</v>
      </c>
      <c r="C719" s="35" t="s">
        <v>25</v>
      </c>
      <c r="D719" s="35" t="s">
        <v>33</v>
      </c>
      <c r="E719" s="35" t="s">
        <v>27</v>
      </c>
      <c r="F719" s="35" t="s">
        <v>28</v>
      </c>
      <c r="G719" s="41">
        <v>4</v>
      </c>
      <c r="H719" s="41">
        <v>2</v>
      </c>
      <c r="I719" s="40">
        <f>H719/((L719-W719)+J719+(0.44*R719))</f>
        <v>0.69444444444444442</v>
      </c>
      <c r="J719" s="41">
        <v>0</v>
      </c>
      <c r="K719" s="37">
        <f>J719/G719</f>
        <v>0</v>
      </c>
      <c r="L719" s="41">
        <f>M719+N719</f>
        <v>3</v>
      </c>
      <c r="M719" s="41">
        <v>1</v>
      </c>
      <c r="N719" s="41">
        <v>2</v>
      </c>
      <c r="O719" s="41">
        <v>0</v>
      </c>
      <c r="P719" s="41">
        <f>P720+P721+P722</f>
        <v>0</v>
      </c>
      <c r="Q719" s="36" t="e">
        <f>P719/(L720+L721+L722)*100</f>
        <v>#DIV/0!</v>
      </c>
      <c r="R719" s="41">
        <v>2</v>
      </c>
      <c r="S719" s="41">
        <v>0</v>
      </c>
      <c r="T719" s="37">
        <f>M719/(M719+N719)</f>
        <v>0.33333333333333331</v>
      </c>
      <c r="U719" s="37">
        <f>((0.5*V719)+M719)/L719</f>
        <v>0.33333333333333331</v>
      </c>
      <c r="V719" s="41">
        <v>0</v>
      </c>
      <c r="W719" s="41">
        <v>1</v>
      </c>
      <c r="X719" s="41">
        <v>0</v>
      </c>
      <c r="Y719" s="41">
        <v>1</v>
      </c>
      <c r="Z719" s="41">
        <f>H719-'Season Summary_DEF'!H718</f>
        <v>-2</v>
      </c>
      <c r="AA719" s="40">
        <f>(H719+W719+Y719+(2*(O719))+(0.5*V719))/((R719-S719)+(2*(N719+X719+J719)))</f>
        <v>0.66666666666666663</v>
      </c>
      <c r="AB719" s="40">
        <f>AA719-$AA$1073</f>
        <v>-0.58024019305835861</v>
      </c>
      <c r="AC719" s="40">
        <f>AA719+'Season Summary_DEF'!AB719</f>
        <v>5.666666666666667</v>
      </c>
      <c r="AD719" s="40">
        <f>AC719-$AC$1073</f>
        <v>3.0864846341258971</v>
      </c>
    </row>
    <row r="720" spans="1:30" outlineLevel="1" x14ac:dyDescent="0.3">
      <c r="A720" s="3" t="s">
        <v>66</v>
      </c>
      <c r="B720" s="3" t="s">
        <v>29</v>
      </c>
      <c r="C720" s="3" t="s">
        <v>25</v>
      </c>
      <c r="D720" s="3" t="s">
        <v>33</v>
      </c>
      <c r="E720" s="3" t="s">
        <v>27</v>
      </c>
      <c r="F720" s="3" t="s">
        <v>28</v>
      </c>
      <c r="Z720"/>
      <c r="AA720" s="29"/>
      <c r="AB720" s="29"/>
      <c r="AC720" s="3"/>
      <c r="AD720" s="3"/>
    </row>
    <row r="721" spans="1:30" outlineLevel="1" x14ac:dyDescent="0.3">
      <c r="A721" s="3" t="s">
        <v>67</v>
      </c>
      <c r="B721" s="3" t="s">
        <v>29</v>
      </c>
      <c r="C721" s="3" t="s">
        <v>25</v>
      </c>
      <c r="D721" s="3" t="s">
        <v>33</v>
      </c>
      <c r="E721" s="3" t="s">
        <v>27</v>
      </c>
      <c r="F721" s="3" t="s">
        <v>28</v>
      </c>
      <c r="AA721" s="29"/>
      <c r="AB721" s="29"/>
      <c r="AC721" s="3"/>
      <c r="AD721" s="3"/>
    </row>
    <row r="722" spans="1:30" outlineLevel="1" x14ac:dyDescent="0.3">
      <c r="A722" s="3" t="s">
        <v>68</v>
      </c>
      <c r="B722" s="3" t="s">
        <v>29</v>
      </c>
      <c r="C722" s="3" t="s">
        <v>25</v>
      </c>
      <c r="D722" s="3" t="s">
        <v>33</v>
      </c>
      <c r="E722" s="3" t="s">
        <v>27</v>
      </c>
      <c r="F722" s="3" t="s">
        <v>28</v>
      </c>
      <c r="AA722" s="29"/>
      <c r="AB722" s="29"/>
      <c r="AC722" s="3"/>
      <c r="AD722" s="3"/>
    </row>
    <row r="723" spans="1:30" x14ac:dyDescent="0.3">
      <c r="A723" s="35">
        <v>182</v>
      </c>
      <c r="B723" s="35" t="s">
        <v>29</v>
      </c>
      <c r="C723" s="35" t="s">
        <v>31</v>
      </c>
      <c r="D723" s="35" t="s">
        <v>26</v>
      </c>
      <c r="E723" s="35" t="s">
        <v>27</v>
      </c>
      <c r="F723" s="35" t="s">
        <v>30</v>
      </c>
      <c r="G723" s="41">
        <v>2</v>
      </c>
      <c r="H723" s="41">
        <v>0</v>
      </c>
      <c r="I723" s="40">
        <f>H723/((L723-W723)+J723+(0.44*R723))</f>
        <v>0</v>
      </c>
      <c r="J723" s="41">
        <v>0</v>
      </c>
      <c r="K723" s="37">
        <f>J723/G723</f>
        <v>0</v>
      </c>
      <c r="L723" s="41">
        <f>M723+N723</f>
        <v>2</v>
      </c>
      <c r="M723" s="41">
        <v>0</v>
      </c>
      <c r="N723" s="41">
        <v>2</v>
      </c>
      <c r="O723" s="41">
        <v>0</v>
      </c>
      <c r="P723" s="41">
        <f>P724+P725+P726</f>
        <v>0</v>
      </c>
      <c r="Q723" s="36">
        <f>P723/(L724+L725+L726)*100</f>
        <v>0</v>
      </c>
      <c r="R723" s="41">
        <v>0</v>
      </c>
      <c r="S723" s="41">
        <v>0</v>
      </c>
      <c r="T723" s="37">
        <f>M723/(M723+N723)</f>
        <v>0</v>
      </c>
      <c r="U723" s="37">
        <f>((0.5*V723)+M723)/L723</f>
        <v>0</v>
      </c>
      <c r="V723" s="41">
        <v>0</v>
      </c>
      <c r="W723" s="41">
        <v>0</v>
      </c>
      <c r="X723" s="41">
        <v>0</v>
      </c>
      <c r="Y723" s="41">
        <v>0</v>
      </c>
      <c r="Z723" s="41">
        <f>H723-'Season Summary_DEF'!H722</f>
        <v>0</v>
      </c>
      <c r="AA723" s="40">
        <f>(H723+W723+Y723+(2*(O723))+(0.5*V723))/((R723-S723)+(2*(N723+X723+J723)))</f>
        <v>0</v>
      </c>
      <c r="AB723" s="40">
        <f>AA723-$AA$1073</f>
        <v>-1.2469068597250252</v>
      </c>
      <c r="AC723" s="40">
        <f>AA723+'Season Summary_DEF'!AB723</f>
        <v>1</v>
      </c>
      <c r="AD723" s="40">
        <f>AC723-$AC$1073</f>
        <v>-1.5801820325407698</v>
      </c>
    </row>
    <row r="724" spans="1:30" outlineLevel="1" x14ac:dyDescent="0.3">
      <c r="A724" s="3" t="s">
        <v>66</v>
      </c>
      <c r="B724" s="3" t="s">
        <v>29</v>
      </c>
      <c r="C724" s="3" t="s">
        <v>31</v>
      </c>
      <c r="D724" s="3" t="s">
        <v>26</v>
      </c>
      <c r="E724" s="3" t="s">
        <v>27</v>
      </c>
      <c r="F724" s="3" t="s">
        <v>30</v>
      </c>
      <c r="G724" s="3">
        <v>1</v>
      </c>
      <c r="H724" s="3">
        <v>0</v>
      </c>
      <c r="I724" s="29">
        <f>H724/((L724-W724)+J724+(0.44*R724))</f>
        <v>0</v>
      </c>
      <c r="J724" s="3">
        <v>0</v>
      </c>
      <c r="K724" s="32">
        <f>J724/G724</f>
        <v>0</v>
      </c>
      <c r="L724" s="3">
        <f>M724+N724</f>
        <v>1</v>
      </c>
      <c r="M724" s="3">
        <v>0</v>
      </c>
      <c r="N724" s="3">
        <v>1</v>
      </c>
      <c r="O724" s="3">
        <v>0</v>
      </c>
      <c r="P724" s="3">
        <v>0</v>
      </c>
      <c r="Q724" s="4">
        <f>P724/L724*100</f>
        <v>0</v>
      </c>
      <c r="R724" s="3">
        <v>0</v>
      </c>
      <c r="S724" s="3">
        <v>0</v>
      </c>
      <c r="T724" s="32">
        <f>M724/(M724+N724)</f>
        <v>0</v>
      </c>
      <c r="U724" s="32">
        <f>((0.5*V724)+M724)/L724</f>
        <v>0</v>
      </c>
      <c r="V724" s="3">
        <v>0</v>
      </c>
      <c r="W724" s="3">
        <v>0</v>
      </c>
      <c r="X724" s="3">
        <v>0</v>
      </c>
      <c r="Y724" s="3">
        <v>0</v>
      </c>
      <c r="Z724"/>
      <c r="AA724" s="29"/>
      <c r="AB724" s="29"/>
      <c r="AC724" s="3"/>
      <c r="AD724" s="3"/>
    </row>
    <row r="725" spans="1:30" outlineLevel="1" x14ac:dyDescent="0.3">
      <c r="A725" s="3" t="s">
        <v>67</v>
      </c>
      <c r="B725" s="3" t="s">
        <v>29</v>
      </c>
      <c r="C725" s="3" t="s">
        <v>31</v>
      </c>
      <c r="D725" s="3" t="s">
        <v>26</v>
      </c>
      <c r="E725" s="3" t="s">
        <v>27</v>
      </c>
      <c r="F725" s="3" t="s">
        <v>30</v>
      </c>
      <c r="AA725" s="29"/>
      <c r="AB725" s="29"/>
      <c r="AC725" s="3"/>
      <c r="AD725" s="3"/>
    </row>
    <row r="726" spans="1:30" outlineLevel="1" x14ac:dyDescent="0.3">
      <c r="A726" s="3" t="s">
        <v>68</v>
      </c>
      <c r="B726" s="3" t="s">
        <v>29</v>
      </c>
      <c r="C726" s="3" t="s">
        <v>31</v>
      </c>
      <c r="D726" s="3" t="s">
        <v>26</v>
      </c>
      <c r="E726" s="3" t="s">
        <v>27</v>
      </c>
      <c r="F726" s="3" t="s">
        <v>30</v>
      </c>
      <c r="AA726" s="29"/>
      <c r="AB726" s="29"/>
      <c r="AC726" s="3"/>
      <c r="AD726" s="3"/>
    </row>
    <row r="727" spans="1:30" x14ac:dyDescent="0.3">
      <c r="A727" s="35">
        <v>183</v>
      </c>
      <c r="B727" s="35" t="s">
        <v>32</v>
      </c>
      <c r="C727" s="35" t="s">
        <v>25</v>
      </c>
      <c r="D727" s="35" t="s">
        <v>34</v>
      </c>
      <c r="E727" s="35" t="s">
        <v>30</v>
      </c>
      <c r="F727" s="35" t="s">
        <v>31</v>
      </c>
      <c r="G727" s="41">
        <v>5</v>
      </c>
      <c r="H727" s="41">
        <v>2</v>
      </c>
      <c r="I727" s="40">
        <f>H727/((L727-W727)+J727+(0.44*R727))</f>
        <v>0.69444444444444442</v>
      </c>
      <c r="J727" s="41">
        <v>1</v>
      </c>
      <c r="K727" s="37">
        <f>J727/G727</f>
        <v>0.2</v>
      </c>
      <c r="L727" s="41">
        <f>M727+N727</f>
        <v>3</v>
      </c>
      <c r="M727" s="41">
        <v>0</v>
      </c>
      <c r="N727" s="41">
        <v>3</v>
      </c>
      <c r="O727" s="41">
        <v>0</v>
      </c>
      <c r="P727" s="41">
        <f>P728+P729+P730</f>
        <v>1</v>
      </c>
      <c r="Q727" s="36">
        <f>P727/(L728+L729+L730)*100</f>
        <v>33.333333333333329</v>
      </c>
      <c r="R727" s="41">
        <v>2</v>
      </c>
      <c r="S727" s="41">
        <v>2</v>
      </c>
      <c r="T727" s="37">
        <f>M727/(M727+N727)</f>
        <v>0</v>
      </c>
      <c r="U727" s="37">
        <f>((0.5*V727)+M727)/L727</f>
        <v>0</v>
      </c>
      <c r="V727" s="41">
        <v>0</v>
      </c>
      <c r="W727" s="41">
        <v>2</v>
      </c>
      <c r="X727" s="41">
        <v>0</v>
      </c>
      <c r="Y727" s="41">
        <v>1</v>
      </c>
      <c r="Z727" s="41">
        <f>H727-'Season Summary_DEF'!H726</f>
        <v>2</v>
      </c>
      <c r="AA727" s="40">
        <f>(H727+W727+Y727+(2*(O727))+(0.5*V727))/((R727-S727)+(2*(N727+X727+J727)))</f>
        <v>0.625</v>
      </c>
      <c r="AB727" s="40">
        <f>AA727-$AA$1073</f>
        <v>-0.62190685972502524</v>
      </c>
      <c r="AC727" s="40">
        <f>AA727+'Season Summary_DEF'!AB727</f>
        <v>0.625</v>
      </c>
      <c r="AD727" s="40">
        <f>AC727-$AC$1073</f>
        <v>-1.9551820325407698</v>
      </c>
    </row>
    <row r="728" spans="1:30" outlineLevel="1" x14ac:dyDescent="0.3">
      <c r="A728" s="3" t="s">
        <v>66</v>
      </c>
      <c r="B728" s="3" t="s">
        <v>32</v>
      </c>
      <c r="C728" s="3" t="s">
        <v>25</v>
      </c>
      <c r="D728" s="3" t="s">
        <v>34</v>
      </c>
      <c r="E728" s="3" t="s">
        <v>30</v>
      </c>
      <c r="F728" s="3" t="s">
        <v>31</v>
      </c>
      <c r="G728" s="3">
        <v>1</v>
      </c>
      <c r="H728" s="3">
        <v>0</v>
      </c>
      <c r="I728" s="29">
        <f>H728/((L728-W728)+J728+(0.44*R728))</f>
        <v>0</v>
      </c>
      <c r="J728" s="3">
        <v>0</v>
      </c>
      <c r="K728" s="32">
        <f>J728/G728</f>
        <v>0</v>
      </c>
      <c r="L728" s="3">
        <f>M728+N728</f>
        <v>1</v>
      </c>
      <c r="M728" s="3">
        <v>0</v>
      </c>
      <c r="N728" s="3">
        <v>1</v>
      </c>
      <c r="O728" s="3">
        <v>0</v>
      </c>
      <c r="P728" s="3">
        <v>0</v>
      </c>
      <c r="Q728" s="4">
        <f>P728/L728*100</f>
        <v>0</v>
      </c>
      <c r="R728" s="3">
        <v>0</v>
      </c>
      <c r="S728" s="3">
        <v>0</v>
      </c>
      <c r="T728" s="32">
        <f>M728/(M728+N728)</f>
        <v>0</v>
      </c>
      <c r="U728" s="32">
        <f>((0.5*V728)+M728)/L728</f>
        <v>0</v>
      </c>
      <c r="V728" s="3">
        <v>0</v>
      </c>
      <c r="W728" s="3">
        <v>0</v>
      </c>
      <c r="X728" s="3">
        <v>0</v>
      </c>
      <c r="Y728" s="3">
        <v>0</v>
      </c>
      <c r="Z728"/>
      <c r="AA728" s="29"/>
      <c r="AB728" s="29"/>
      <c r="AC728" s="3"/>
      <c r="AD728" s="3"/>
    </row>
    <row r="729" spans="1:30" outlineLevel="1" x14ac:dyDescent="0.3">
      <c r="A729" s="3" t="s">
        <v>67</v>
      </c>
      <c r="B729" s="3" t="s">
        <v>32</v>
      </c>
      <c r="C729" s="3" t="s">
        <v>25</v>
      </c>
      <c r="D729" s="3" t="s">
        <v>34</v>
      </c>
      <c r="E729" s="3" t="s">
        <v>30</v>
      </c>
      <c r="F729" s="3" t="s">
        <v>31</v>
      </c>
      <c r="G729" s="3">
        <v>0</v>
      </c>
      <c r="H729" s="3">
        <v>0</v>
      </c>
      <c r="J729" s="3">
        <v>0</v>
      </c>
      <c r="K729" s="32" t="e">
        <f>J729/G729</f>
        <v>#DIV/0!</v>
      </c>
      <c r="L729" s="3">
        <f>M729+N729</f>
        <v>0</v>
      </c>
      <c r="M729" s="3">
        <v>0</v>
      </c>
      <c r="N729" s="3">
        <v>0</v>
      </c>
      <c r="O729" s="3">
        <v>0</v>
      </c>
      <c r="P729" s="3">
        <v>0</v>
      </c>
      <c r="Q729" s="4" t="e">
        <f>P729/L729*100</f>
        <v>#DIV/0!</v>
      </c>
      <c r="R729" s="3">
        <v>0</v>
      </c>
      <c r="S729" s="3">
        <v>0</v>
      </c>
      <c r="T729" s="32" t="e">
        <f>M729/(M729+N729)</f>
        <v>#DIV/0!</v>
      </c>
      <c r="U729" s="32" t="e">
        <f>((0.5*V729)+M729)/L729</f>
        <v>#DIV/0!</v>
      </c>
      <c r="V729" s="3">
        <v>0</v>
      </c>
      <c r="W729" s="3">
        <v>0</v>
      </c>
      <c r="X729" s="3">
        <v>0</v>
      </c>
      <c r="Y729" s="3">
        <v>0</v>
      </c>
      <c r="AA729" s="29"/>
      <c r="AB729" s="29"/>
      <c r="AC729" s="3"/>
      <c r="AD729" s="3"/>
    </row>
    <row r="730" spans="1:30" outlineLevel="1" x14ac:dyDescent="0.3">
      <c r="A730" s="3" t="s">
        <v>68</v>
      </c>
      <c r="B730" s="3" t="s">
        <v>32</v>
      </c>
      <c r="C730" s="3" t="s">
        <v>25</v>
      </c>
      <c r="D730" s="3" t="s">
        <v>34</v>
      </c>
      <c r="E730" s="3" t="s">
        <v>30</v>
      </c>
      <c r="F730" s="3" t="s">
        <v>31</v>
      </c>
      <c r="G730" s="3">
        <v>3</v>
      </c>
      <c r="H730" s="3">
        <v>2</v>
      </c>
      <c r="I730" s="29">
        <f>H730/((L730-W730)+J730+(0.44*R730))</f>
        <v>2.2727272727272729</v>
      </c>
      <c r="J730" s="3">
        <v>0</v>
      </c>
      <c r="K730" s="32">
        <f>J730/G730</f>
        <v>0</v>
      </c>
      <c r="L730" s="3">
        <f>M730+N730</f>
        <v>2</v>
      </c>
      <c r="M730" s="3">
        <v>0</v>
      </c>
      <c r="N730" s="3">
        <v>2</v>
      </c>
      <c r="O730" s="3">
        <v>0</v>
      </c>
      <c r="P730" s="3">
        <v>1</v>
      </c>
      <c r="Q730" s="4">
        <f>P730/L730*100</f>
        <v>50</v>
      </c>
      <c r="R730" s="3">
        <v>2</v>
      </c>
      <c r="S730" s="3">
        <v>2</v>
      </c>
      <c r="T730" s="32">
        <f>M730/(M730+N730)</f>
        <v>0</v>
      </c>
      <c r="U730" s="32">
        <f>((0.5*V730)+M730)/L730</f>
        <v>0</v>
      </c>
      <c r="V730" s="3">
        <v>0</v>
      </c>
      <c r="W730" s="3">
        <v>2</v>
      </c>
      <c r="X730" s="3">
        <v>0</v>
      </c>
      <c r="Y730" s="3">
        <v>1</v>
      </c>
      <c r="AA730" s="29"/>
      <c r="AB730" s="29"/>
      <c r="AC730" s="3"/>
      <c r="AD730" s="3"/>
    </row>
    <row r="731" spans="1:30" x14ac:dyDescent="0.3">
      <c r="A731" s="35">
        <v>184</v>
      </c>
      <c r="B731" s="35" t="s">
        <v>31</v>
      </c>
      <c r="C731" s="35" t="s">
        <v>25</v>
      </c>
      <c r="D731" s="35" t="s">
        <v>34</v>
      </c>
      <c r="E731" s="35" t="s">
        <v>30</v>
      </c>
      <c r="F731" s="35" t="s">
        <v>28</v>
      </c>
      <c r="G731" s="41">
        <v>2</v>
      </c>
      <c r="H731" s="41">
        <v>0</v>
      </c>
      <c r="I731" s="40">
        <f>H731/((L731-W731)+J731+(0.44*R731))</f>
        <v>0</v>
      </c>
      <c r="J731" s="41">
        <v>2</v>
      </c>
      <c r="K731" s="37">
        <f>J731/G731</f>
        <v>1</v>
      </c>
      <c r="L731" s="41">
        <f>M731+N731</f>
        <v>0</v>
      </c>
      <c r="M731" s="41">
        <v>0</v>
      </c>
      <c r="N731" s="41">
        <v>0</v>
      </c>
      <c r="O731" s="41">
        <v>0</v>
      </c>
      <c r="P731" s="41">
        <f>P732+P733+P734</f>
        <v>0</v>
      </c>
      <c r="Q731" s="36" t="e">
        <f>P731/(L732+L733+L734)*100</f>
        <v>#DIV/0!</v>
      </c>
      <c r="R731" s="41">
        <v>0</v>
      </c>
      <c r="S731" s="41">
        <v>0</v>
      </c>
      <c r="T731" s="37" t="e">
        <f>M731/(M731+N731)</f>
        <v>#DIV/0!</v>
      </c>
      <c r="U731" s="37" t="e">
        <f>((0.5*V731)+M731)/L731</f>
        <v>#DIV/0!</v>
      </c>
      <c r="V731" s="41">
        <v>0</v>
      </c>
      <c r="W731" s="41">
        <v>0</v>
      </c>
      <c r="X731" s="41">
        <v>0</v>
      </c>
      <c r="Y731" s="41">
        <v>2</v>
      </c>
      <c r="Z731" s="41">
        <f>H731-'Season Summary_DEF'!H730</f>
        <v>0</v>
      </c>
      <c r="AA731" s="40">
        <f>(H731+W731+Y731+(2*(O731))+(0.5*V731))/((R731-S731)+(2*(N731+X731+J731)))</f>
        <v>0.5</v>
      </c>
      <c r="AB731" s="40">
        <f>AA731-$AA$1073</f>
        <v>-0.74690685972502524</v>
      </c>
      <c r="AC731" s="40">
        <f>AA731+'Season Summary_DEF'!AB731</f>
        <v>2.8333333333333335</v>
      </c>
      <c r="AD731" s="40">
        <f>AC731-$AC$1073</f>
        <v>0.25315130079256365</v>
      </c>
    </row>
    <row r="732" spans="1:30" outlineLevel="1" x14ac:dyDescent="0.3">
      <c r="A732" s="3" t="s">
        <v>66</v>
      </c>
      <c r="B732" s="3" t="s">
        <v>31</v>
      </c>
      <c r="C732" s="3" t="s">
        <v>25</v>
      </c>
      <c r="D732" s="3" t="s">
        <v>34</v>
      </c>
      <c r="E732" s="3" t="s">
        <v>30</v>
      </c>
      <c r="F732" s="3" t="s">
        <v>28</v>
      </c>
      <c r="Z732"/>
      <c r="AA732" s="29"/>
      <c r="AB732" s="29"/>
      <c r="AC732" s="3"/>
      <c r="AD732" s="3"/>
    </row>
    <row r="733" spans="1:30" outlineLevel="1" x14ac:dyDescent="0.3">
      <c r="A733" s="3" t="s">
        <v>67</v>
      </c>
      <c r="B733" s="3" t="s">
        <v>31</v>
      </c>
      <c r="C733" s="3" t="s">
        <v>25</v>
      </c>
      <c r="D733" s="3" t="s">
        <v>34</v>
      </c>
      <c r="E733" s="3" t="s">
        <v>30</v>
      </c>
      <c r="F733" s="3" t="s">
        <v>28</v>
      </c>
      <c r="AA733" s="29"/>
      <c r="AB733" s="29"/>
      <c r="AC733" s="3"/>
      <c r="AD733" s="3"/>
    </row>
    <row r="734" spans="1:30" outlineLevel="1" x14ac:dyDescent="0.3">
      <c r="A734" s="3" t="s">
        <v>68</v>
      </c>
      <c r="B734" s="3" t="s">
        <v>31</v>
      </c>
      <c r="C734" s="3" t="s">
        <v>25</v>
      </c>
      <c r="D734" s="3" t="s">
        <v>34</v>
      </c>
      <c r="E734" s="3" t="s">
        <v>30</v>
      </c>
      <c r="F734" s="3" t="s">
        <v>28</v>
      </c>
      <c r="AA734" s="29"/>
      <c r="AB734" s="29"/>
      <c r="AC734" s="3"/>
      <c r="AD734" s="3"/>
    </row>
    <row r="735" spans="1:30" x14ac:dyDescent="0.3">
      <c r="A735" s="35">
        <v>185</v>
      </c>
      <c r="B735" s="35" t="s">
        <v>24</v>
      </c>
      <c r="C735" s="35" t="s">
        <v>25</v>
      </c>
      <c r="D735" s="35" t="s">
        <v>34</v>
      </c>
      <c r="E735" s="35" t="s">
        <v>30</v>
      </c>
      <c r="F735" s="35" t="s">
        <v>28</v>
      </c>
      <c r="G735" s="41">
        <v>1</v>
      </c>
      <c r="H735" s="41">
        <v>0</v>
      </c>
      <c r="I735" s="40">
        <f>H735/((L735-W735)+J735+(0.44*R735))</f>
        <v>0</v>
      </c>
      <c r="J735" s="41">
        <v>0</v>
      </c>
      <c r="K735" s="37">
        <f>J735/G735</f>
        <v>0</v>
      </c>
      <c r="L735" s="41">
        <f>M735+N735</f>
        <v>1</v>
      </c>
      <c r="M735" s="41">
        <v>0</v>
      </c>
      <c r="N735" s="41">
        <v>1</v>
      </c>
      <c r="O735" s="41">
        <v>0</v>
      </c>
      <c r="P735" s="41">
        <f>P736+P737+P738</f>
        <v>0</v>
      </c>
      <c r="Q735" s="36" t="e">
        <f>P735/(L736+L737+L738)*100</f>
        <v>#DIV/0!</v>
      </c>
      <c r="R735" s="41">
        <v>0</v>
      </c>
      <c r="S735" s="41">
        <v>0</v>
      </c>
      <c r="T735" s="37">
        <f>M735/(M735+N735)</f>
        <v>0</v>
      </c>
      <c r="U735" s="37">
        <f>((0.5*V735)+M735)/L735</f>
        <v>0</v>
      </c>
      <c r="V735" s="41">
        <v>0</v>
      </c>
      <c r="W735" s="41">
        <v>0</v>
      </c>
      <c r="X735" s="41">
        <v>0</v>
      </c>
      <c r="Y735" s="41">
        <v>0</v>
      </c>
      <c r="Z735" s="41">
        <f>H735-'Season Summary_DEF'!H734</f>
        <v>0</v>
      </c>
      <c r="AA735" s="40">
        <f>(H735+W735+Y735+(2*(O735))+(0.5*V735))/((R735-S735)+(2*(N735+X735+J735)))</f>
        <v>0</v>
      </c>
      <c r="AB735" s="40">
        <f>AA735-$AA$1073</f>
        <v>-1.2469068597250252</v>
      </c>
      <c r="AC735" s="40">
        <f>AA735+'Season Summary_DEF'!AB735</f>
        <v>0</v>
      </c>
      <c r="AD735" s="40">
        <f>AC735-$AC$1073</f>
        <v>-2.5801820325407698</v>
      </c>
    </row>
    <row r="736" spans="1:30" outlineLevel="1" x14ac:dyDescent="0.3">
      <c r="A736" s="3" t="s">
        <v>66</v>
      </c>
      <c r="B736" s="3" t="s">
        <v>24</v>
      </c>
      <c r="C736" s="3" t="s">
        <v>25</v>
      </c>
      <c r="D736" s="3" t="s">
        <v>34</v>
      </c>
      <c r="E736" s="3" t="s">
        <v>30</v>
      </c>
      <c r="F736" s="3" t="s">
        <v>28</v>
      </c>
      <c r="Z736"/>
      <c r="AA736" s="29"/>
      <c r="AB736" s="29"/>
      <c r="AC736" s="3"/>
      <c r="AD736" s="3"/>
    </row>
    <row r="737" spans="1:30" outlineLevel="1" x14ac:dyDescent="0.3">
      <c r="A737" s="3" t="s">
        <v>67</v>
      </c>
      <c r="B737" s="3" t="s">
        <v>24</v>
      </c>
      <c r="C737" s="3" t="s">
        <v>25</v>
      </c>
      <c r="D737" s="3" t="s">
        <v>34</v>
      </c>
      <c r="E737" s="3" t="s">
        <v>30</v>
      </c>
      <c r="F737" s="3" t="s">
        <v>28</v>
      </c>
      <c r="AA737" s="29"/>
      <c r="AB737" s="29"/>
      <c r="AC737" s="3"/>
      <c r="AD737" s="3"/>
    </row>
    <row r="738" spans="1:30" outlineLevel="1" x14ac:dyDescent="0.3">
      <c r="A738" s="3" t="s">
        <v>68</v>
      </c>
      <c r="B738" s="3" t="s">
        <v>24</v>
      </c>
      <c r="C738" s="3" t="s">
        <v>25</v>
      </c>
      <c r="D738" s="3" t="s">
        <v>34</v>
      </c>
      <c r="E738" s="3" t="s">
        <v>30</v>
      </c>
      <c r="F738" s="3" t="s">
        <v>28</v>
      </c>
      <c r="AA738" s="29"/>
      <c r="AB738" s="29"/>
      <c r="AC738" s="3"/>
      <c r="AD738" s="3"/>
    </row>
    <row r="739" spans="1:30" x14ac:dyDescent="0.3">
      <c r="A739" s="35">
        <v>186</v>
      </c>
      <c r="B739" s="35" t="s">
        <v>34</v>
      </c>
      <c r="C739" s="35" t="s">
        <v>25</v>
      </c>
      <c r="D739" s="35" t="s">
        <v>26</v>
      </c>
      <c r="E739" s="35" t="s">
        <v>27</v>
      </c>
      <c r="F739" s="35" t="s">
        <v>28</v>
      </c>
      <c r="G739" s="41">
        <v>33</v>
      </c>
      <c r="H739" s="41">
        <v>21</v>
      </c>
      <c r="I739" s="40">
        <f>H739/((L739-W739)+J739+(0.44*R739))</f>
        <v>0.92756183745583032</v>
      </c>
      <c r="J739" s="41">
        <v>7</v>
      </c>
      <c r="K739" s="37">
        <f t="shared" ref="K739:K747" si="163">J739/G739</f>
        <v>0.21212121212121213</v>
      </c>
      <c r="L739" s="41">
        <f t="shared" ref="L739:L747" si="164">M739+N739</f>
        <v>22</v>
      </c>
      <c r="M739" s="41">
        <v>8</v>
      </c>
      <c r="N739" s="41">
        <v>14</v>
      </c>
      <c r="O739" s="41">
        <v>6</v>
      </c>
      <c r="P739" s="41">
        <f>P740+P741+P742</f>
        <v>9</v>
      </c>
      <c r="Q739" s="36">
        <f>P739/(L740+L741+L742)*100</f>
        <v>60</v>
      </c>
      <c r="R739" s="41">
        <v>6</v>
      </c>
      <c r="S739" s="41">
        <v>4</v>
      </c>
      <c r="T739" s="37">
        <f t="shared" ref="T739:T747" si="165">M739/(M739+N739)</f>
        <v>0.36363636363636365</v>
      </c>
      <c r="U739" s="37">
        <f t="shared" ref="U739:U747" si="166">((0.5*V739)+M739)/L739</f>
        <v>0.38636363636363635</v>
      </c>
      <c r="V739" s="41">
        <v>1</v>
      </c>
      <c r="W739" s="41">
        <v>9</v>
      </c>
      <c r="X739" s="41">
        <v>0</v>
      </c>
      <c r="Y739" s="41">
        <v>5</v>
      </c>
      <c r="Z739" s="41">
        <f>H739-'Season Summary_DEF'!H738</f>
        <v>21</v>
      </c>
      <c r="AA739" s="40">
        <f>(H739+W739+Y739+(2*(O739))+(0.5*V739))/((R739-S739)+(2*(N739+X739+J739)))</f>
        <v>1.0795454545454546</v>
      </c>
      <c r="AB739" s="40">
        <f>AA739-$AA$1073</f>
        <v>-0.16736140517957065</v>
      </c>
      <c r="AC739" s="40">
        <f>AA739+'Season Summary_DEF'!AB739</f>
        <v>2.7511872455902306</v>
      </c>
      <c r="AD739" s="40">
        <f>AC739-$AC$1073</f>
        <v>0.17100521304946081</v>
      </c>
    </row>
    <row r="740" spans="1:30" outlineLevel="1" x14ac:dyDescent="0.3">
      <c r="A740" s="3" t="s">
        <v>66</v>
      </c>
      <c r="B740" s="3" t="s">
        <v>34</v>
      </c>
      <c r="C740" s="3" t="s">
        <v>25</v>
      </c>
      <c r="D740" s="3" t="s">
        <v>26</v>
      </c>
      <c r="E740" s="3" t="s">
        <v>27</v>
      </c>
      <c r="F740" s="3" t="s">
        <v>28</v>
      </c>
      <c r="G740" s="3">
        <v>3</v>
      </c>
      <c r="H740" s="3">
        <v>1</v>
      </c>
      <c r="I740" s="29">
        <f>H740/((L740-W740)+J740+(0.44*R740))</f>
        <v>0.34722222222222221</v>
      </c>
      <c r="J740" s="3">
        <v>1</v>
      </c>
      <c r="K740" s="32">
        <f t="shared" si="163"/>
        <v>0.33333333333333331</v>
      </c>
      <c r="L740" s="3">
        <f t="shared" si="164"/>
        <v>1</v>
      </c>
      <c r="M740" s="3">
        <v>0</v>
      </c>
      <c r="N740" s="3">
        <v>1</v>
      </c>
      <c r="O740" s="3">
        <v>0</v>
      </c>
      <c r="P740" s="3">
        <v>0</v>
      </c>
      <c r="Q740" s="4">
        <f>P740/L740*100</f>
        <v>0</v>
      </c>
      <c r="R740" s="3">
        <v>2</v>
      </c>
      <c r="S740" s="3">
        <v>1</v>
      </c>
      <c r="T740" s="32">
        <f t="shared" si="165"/>
        <v>0</v>
      </c>
      <c r="U740" s="32">
        <f t="shared" si="166"/>
        <v>0</v>
      </c>
      <c r="V740" s="3">
        <v>0</v>
      </c>
      <c r="W740" s="3">
        <v>0</v>
      </c>
      <c r="X740" s="3">
        <v>0</v>
      </c>
      <c r="Y740" s="3">
        <v>1</v>
      </c>
      <c r="Z740"/>
      <c r="AA740" s="29"/>
      <c r="AB740" s="29"/>
      <c r="AC740" s="3"/>
      <c r="AD740" s="3"/>
    </row>
    <row r="741" spans="1:30" outlineLevel="1" x14ac:dyDescent="0.3">
      <c r="A741" s="3" t="s">
        <v>67</v>
      </c>
      <c r="B741" s="3" t="s">
        <v>34</v>
      </c>
      <c r="C741" s="3" t="s">
        <v>25</v>
      </c>
      <c r="D741" s="3" t="s">
        <v>26</v>
      </c>
      <c r="E741" s="3" t="s">
        <v>27</v>
      </c>
      <c r="F741" s="3" t="s">
        <v>28</v>
      </c>
      <c r="G741" s="3">
        <v>12</v>
      </c>
      <c r="H741" s="3">
        <v>9</v>
      </c>
      <c r="I741" s="29">
        <f>H741/((L741-W741)+J741+(0.44*R741))</f>
        <v>1.308139534883721</v>
      </c>
      <c r="J741" s="3">
        <v>3</v>
      </c>
      <c r="K741" s="32">
        <f t="shared" si="163"/>
        <v>0.25</v>
      </c>
      <c r="L741" s="3">
        <f t="shared" si="164"/>
        <v>8</v>
      </c>
      <c r="M741" s="3">
        <v>3</v>
      </c>
      <c r="N741" s="3">
        <v>5</v>
      </c>
      <c r="O741" s="3">
        <v>3</v>
      </c>
      <c r="P741" s="3">
        <v>6</v>
      </c>
      <c r="Q741" s="4">
        <f>P741/L741*100</f>
        <v>75</v>
      </c>
      <c r="R741" s="3">
        <v>2</v>
      </c>
      <c r="S741" s="3">
        <v>2</v>
      </c>
      <c r="T741" s="32">
        <f t="shared" si="165"/>
        <v>0.375</v>
      </c>
      <c r="U741" s="32">
        <f t="shared" si="166"/>
        <v>0.4375</v>
      </c>
      <c r="V741" s="3">
        <v>1</v>
      </c>
      <c r="W741" s="3">
        <v>5</v>
      </c>
      <c r="X741" s="3">
        <v>0</v>
      </c>
      <c r="Y741" s="3">
        <v>0</v>
      </c>
      <c r="AA741" s="29"/>
      <c r="AB741" s="29"/>
      <c r="AC741" s="3"/>
      <c r="AD741" s="3"/>
    </row>
    <row r="742" spans="1:30" outlineLevel="1" x14ac:dyDescent="0.3">
      <c r="A742" s="3" t="s">
        <v>68</v>
      </c>
      <c r="B742" s="3" t="s">
        <v>34</v>
      </c>
      <c r="C742" s="3" t="s">
        <v>25</v>
      </c>
      <c r="D742" s="3" t="s">
        <v>26</v>
      </c>
      <c r="E742" s="3" t="s">
        <v>27</v>
      </c>
      <c r="F742" s="3" t="s">
        <v>28</v>
      </c>
      <c r="G742" s="3">
        <v>7</v>
      </c>
      <c r="H742" s="3">
        <v>2</v>
      </c>
      <c r="I742" s="29">
        <f>H742/((L742-W742)+J742+(0.44*R742))</f>
        <v>0.5</v>
      </c>
      <c r="J742" s="3">
        <v>1</v>
      </c>
      <c r="K742" s="32">
        <f t="shared" si="163"/>
        <v>0.14285714285714285</v>
      </c>
      <c r="L742" s="3">
        <f t="shared" si="164"/>
        <v>6</v>
      </c>
      <c r="M742" s="3">
        <v>1</v>
      </c>
      <c r="N742" s="3">
        <v>5</v>
      </c>
      <c r="O742" s="3">
        <v>1</v>
      </c>
      <c r="P742" s="3">
        <v>3</v>
      </c>
      <c r="Q742" s="4">
        <f>P742/L742*100</f>
        <v>50</v>
      </c>
      <c r="R742" s="3">
        <v>0</v>
      </c>
      <c r="S742" s="3">
        <v>0</v>
      </c>
      <c r="T742" s="32">
        <f t="shared" si="165"/>
        <v>0.16666666666666666</v>
      </c>
      <c r="U742" s="32">
        <f t="shared" si="166"/>
        <v>0.16666666666666666</v>
      </c>
      <c r="V742" s="3">
        <v>0</v>
      </c>
      <c r="W742" s="3">
        <v>3</v>
      </c>
      <c r="X742" s="3">
        <v>0</v>
      </c>
      <c r="Y742" s="3">
        <v>0</v>
      </c>
      <c r="AA742" s="29"/>
      <c r="AB742" s="29"/>
      <c r="AC742" s="3"/>
      <c r="AD742" s="3"/>
    </row>
    <row r="743" spans="1:30" x14ac:dyDescent="0.3">
      <c r="A743" s="35">
        <v>187</v>
      </c>
      <c r="B743" s="35" t="s">
        <v>24</v>
      </c>
      <c r="C743" s="35" t="s">
        <v>29</v>
      </c>
      <c r="D743" s="35" t="s">
        <v>34</v>
      </c>
      <c r="E743" s="35" t="s">
        <v>30</v>
      </c>
      <c r="F743" s="35" t="s">
        <v>28</v>
      </c>
      <c r="G743" s="41">
        <v>6</v>
      </c>
      <c r="H743" s="41">
        <f>H744+H745+H746</f>
        <v>6</v>
      </c>
      <c r="I743" s="40">
        <f>H743/((L743-W743)+J743+(0.44*R743))</f>
        <v>1.5</v>
      </c>
      <c r="J743" s="41">
        <v>0</v>
      </c>
      <c r="K743" s="37">
        <f t="shared" si="163"/>
        <v>0</v>
      </c>
      <c r="L743" s="41">
        <f t="shared" si="164"/>
        <v>6</v>
      </c>
      <c r="M743" s="41">
        <f>M744+M745+M746</f>
        <v>3</v>
      </c>
      <c r="N743" s="41">
        <v>3</v>
      </c>
      <c r="O743" s="41">
        <f>O744+O745+O746</f>
        <v>2</v>
      </c>
      <c r="P743" s="41">
        <f>P744+P745+P746</f>
        <v>5</v>
      </c>
      <c r="Q743" s="36">
        <f>P743/(L744+L745+L746)*100</f>
        <v>100</v>
      </c>
      <c r="R743" s="41">
        <f>R744+R745+R746</f>
        <v>0</v>
      </c>
      <c r="S743" s="41">
        <f>S744+S745+S746</f>
        <v>0</v>
      </c>
      <c r="T743" s="37">
        <f t="shared" si="165"/>
        <v>0.5</v>
      </c>
      <c r="U743" s="37">
        <f t="shared" si="166"/>
        <v>0.5</v>
      </c>
      <c r="V743" s="41">
        <f>V744+V745+V746</f>
        <v>0</v>
      </c>
      <c r="W743" s="41">
        <f>W744+W745+W746</f>
        <v>2</v>
      </c>
      <c r="X743" s="41">
        <f>X744+X745+X746</f>
        <v>0</v>
      </c>
      <c r="Y743" s="41">
        <f>Y744+Y745+Y746</f>
        <v>0</v>
      </c>
      <c r="Z743" s="41">
        <f>H743-'Season Summary_DEF'!H742</f>
        <v>6</v>
      </c>
      <c r="AA743" s="40">
        <f>(H743+W743+Y743+(2*(O743))+(0.5*V743))/((R743-S743)+(2*(N743+X743+J743)))</f>
        <v>2</v>
      </c>
      <c r="AB743" s="40">
        <f>AA743-$AA$1073</f>
        <v>0.75309314027497476</v>
      </c>
      <c r="AC743" s="40">
        <f>AA743+'Season Summary_DEF'!AB743</f>
        <v>3.6428571428571428</v>
      </c>
      <c r="AD743" s="40">
        <f>AC743-$AC$1073</f>
        <v>1.062675110316373</v>
      </c>
    </row>
    <row r="744" spans="1:30" outlineLevel="1" x14ac:dyDescent="0.3">
      <c r="A744" s="3" t="s">
        <v>66</v>
      </c>
      <c r="B744" s="3" t="s">
        <v>24</v>
      </c>
      <c r="C744" s="3" t="s">
        <v>29</v>
      </c>
      <c r="D744" s="3" t="s">
        <v>34</v>
      </c>
      <c r="E744" s="3" t="s">
        <v>30</v>
      </c>
      <c r="F744" s="3" t="s">
        <v>28</v>
      </c>
      <c r="G744" s="3">
        <v>0</v>
      </c>
      <c r="H744" s="3">
        <v>0</v>
      </c>
      <c r="J744" s="3">
        <v>0</v>
      </c>
      <c r="K744" s="32" t="e">
        <f t="shared" si="163"/>
        <v>#DIV/0!</v>
      </c>
      <c r="L744" s="3">
        <f t="shared" si="164"/>
        <v>0</v>
      </c>
      <c r="M744" s="3">
        <v>0</v>
      </c>
      <c r="N744" s="3">
        <v>0</v>
      </c>
      <c r="O744" s="3">
        <v>0</v>
      </c>
      <c r="P744" s="3">
        <v>0</v>
      </c>
      <c r="Q744" s="4" t="e">
        <f>P744/L744*100</f>
        <v>#DIV/0!</v>
      </c>
      <c r="R744" s="3">
        <v>0</v>
      </c>
      <c r="S744" s="3">
        <v>0</v>
      </c>
      <c r="T744" s="32" t="e">
        <f t="shared" si="165"/>
        <v>#DIV/0!</v>
      </c>
      <c r="U744" s="32" t="e">
        <f t="shared" si="166"/>
        <v>#DIV/0!</v>
      </c>
      <c r="V744" s="3">
        <v>0</v>
      </c>
      <c r="W744" s="3">
        <v>0</v>
      </c>
      <c r="X744" s="3">
        <v>0</v>
      </c>
      <c r="Y744" s="3">
        <v>0</v>
      </c>
      <c r="Z744"/>
      <c r="AA744" s="29"/>
      <c r="AB744" s="29"/>
      <c r="AC744" s="3"/>
      <c r="AD744" s="3"/>
    </row>
    <row r="745" spans="1:30" outlineLevel="1" x14ac:dyDescent="0.3">
      <c r="A745" s="3" t="s">
        <v>67</v>
      </c>
      <c r="B745" s="3" t="s">
        <v>24</v>
      </c>
      <c r="C745" s="3" t="s">
        <v>29</v>
      </c>
      <c r="D745" s="3" t="s">
        <v>34</v>
      </c>
      <c r="E745" s="3" t="s">
        <v>30</v>
      </c>
      <c r="F745" s="3" t="s">
        <v>28</v>
      </c>
      <c r="G745" s="3">
        <v>4</v>
      </c>
      <c r="H745" s="3">
        <v>4</v>
      </c>
      <c r="I745" s="29">
        <f>H745/((L745-W745)+J745+(0.44*R745))</f>
        <v>2</v>
      </c>
      <c r="J745" s="3">
        <v>0</v>
      </c>
      <c r="K745" s="32">
        <f t="shared" si="163"/>
        <v>0</v>
      </c>
      <c r="L745" s="3">
        <f t="shared" si="164"/>
        <v>4</v>
      </c>
      <c r="M745" s="3">
        <v>2</v>
      </c>
      <c r="N745" s="3">
        <v>2</v>
      </c>
      <c r="O745" s="3">
        <v>1</v>
      </c>
      <c r="P745" s="3">
        <v>4</v>
      </c>
      <c r="Q745" s="4">
        <f>P745/L745*100</f>
        <v>100</v>
      </c>
      <c r="R745" s="3">
        <v>0</v>
      </c>
      <c r="S745" s="3">
        <v>0</v>
      </c>
      <c r="T745" s="32">
        <f t="shared" si="165"/>
        <v>0.5</v>
      </c>
      <c r="U745" s="32">
        <f t="shared" si="166"/>
        <v>0.5</v>
      </c>
      <c r="V745" s="3">
        <v>0</v>
      </c>
      <c r="W745" s="3">
        <v>2</v>
      </c>
      <c r="X745" s="3">
        <v>0</v>
      </c>
      <c r="Y745" s="3">
        <v>0</v>
      </c>
      <c r="AA745" s="29"/>
      <c r="AB745" s="29"/>
      <c r="AC745" s="3"/>
      <c r="AD745" s="3"/>
    </row>
    <row r="746" spans="1:30" outlineLevel="1" x14ac:dyDescent="0.3">
      <c r="A746" s="3" t="s">
        <v>68</v>
      </c>
      <c r="B746" s="3" t="s">
        <v>24</v>
      </c>
      <c r="C746" s="3" t="s">
        <v>29</v>
      </c>
      <c r="D746" s="3" t="s">
        <v>34</v>
      </c>
      <c r="E746" s="3" t="s">
        <v>30</v>
      </c>
      <c r="F746" s="3" t="s">
        <v>28</v>
      </c>
      <c r="G746" s="3">
        <v>1</v>
      </c>
      <c r="H746" s="3">
        <v>2</v>
      </c>
      <c r="I746" s="29">
        <f>H746/((L746-W746)+J746+(0.44*R746))</f>
        <v>2</v>
      </c>
      <c r="J746" s="3">
        <v>0</v>
      </c>
      <c r="K746" s="32">
        <f t="shared" si="163"/>
        <v>0</v>
      </c>
      <c r="L746" s="3">
        <f t="shared" si="164"/>
        <v>1</v>
      </c>
      <c r="M746" s="3">
        <v>1</v>
      </c>
      <c r="N746" s="3">
        <v>0</v>
      </c>
      <c r="O746" s="3">
        <v>1</v>
      </c>
      <c r="P746" s="3">
        <v>1</v>
      </c>
      <c r="Q746" s="4">
        <f>P746/L746*100</f>
        <v>100</v>
      </c>
      <c r="R746" s="3">
        <v>0</v>
      </c>
      <c r="S746" s="3">
        <v>0</v>
      </c>
      <c r="T746" s="32">
        <f t="shared" si="165"/>
        <v>1</v>
      </c>
      <c r="U746" s="32">
        <f t="shared" si="166"/>
        <v>1</v>
      </c>
      <c r="V746" s="3">
        <v>0</v>
      </c>
      <c r="W746" s="3">
        <v>0</v>
      </c>
      <c r="X746" s="3">
        <v>0</v>
      </c>
      <c r="Y746" s="3">
        <v>0</v>
      </c>
      <c r="AA746" s="29"/>
      <c r="AB746" s="29"/>
      <c r="AC746" s="3"/>
      <c r="AD746" s="3"/>
    </row>
    <row r="747" spans="1:30" x14ac:dyDescent="0.3">
      <c r="A747" s="35">
        <v>188</v>
      </c>
      <c r="B747" s="35" t="s">
        <v>24</v>
      </c>
      <c r="C747" s="35" t="s">
        <v>29</v>
      </c>
      <c r="D747" s="35" t="s">
        <v>32</v>
      </c>
      <c r="E747" s="35" t="s">
        <v>34</v>
      </c>
      <c r="F747" s="35" t="s">
        <v>28</v>
      </c>
      <c r="G747" s="41">
        <v>1</v>
      </c>
      <c r="H747" s="41">
        <v>0</v>
      </c>
      <c r="I747" s="40">
        <f>H747/((L747-W747)+J747+(0.44*R747))</f>
        <v>0</v>
      </c>
      <c r="J747" s="41">
        <v>0</v>
      </c>
      <c r="K747" s="37">
        <f t="shared" si="163"/>
        <v>0</v>
      </c>
      <c r="L747" s="41">
        <f t="shared" si="164"/>
        <v>1</v>
      </c>
      <c r="M747" s="41">
        <v>0</v>
      </c>
      <c r="N747" s="41">
        <v>1</v>
      </c>
      <c r="O747" s="41">
        <v>0</v>
      </c>
      <c r="P747" s="41">
        <f>P748+P749+P750</f>
        <v>0</v>
      </c>
      <c r="Q747" s="36" t="e">
        <f>P747/(L748+L749+L750)*100</f>
        <v>#DIV/0!</v>
      </c>
      <c r="R747" s="41">
        <v>0</v>
      </c>
      <c r="S747" s="41">
        <v>0</v>
      </c>
      <c r="T747" s="37">
        <f t="shared" si="165"/>
        <v>0</v>
      </c>
      <c r="U747" s="37">
        <f t="shared" si="166"/>
        <v>0</v>
      </c>
      <c r="V747" s="41">
        <v>0</v>
      </c>
      <c r="W747" s="41">
        <v>0</v>
      </c>
      <c r="X747" s="41">
        <v>0</v>
      </c>
      <c r="Y747" s="41">
        <v>0</v>
      </c>
      <c r="Z747" s="41">
        <f>H747-'Season Summary_DEF'!H746</f>
        <v>0</v>
      </c>
      <c r="AA747" s="40">
        <f>(H747+W747+Y747+(2*(O747))+(0.5*V747))/((R747-S747)+(2*(N747+X747+J747)))</f>
        <v>0</v>
      </c>
      <c r="AB747" s="40">
        <f>AA747-$AA$1073</f>
        <v>-1.2469068597250252</v>
      </c>
      <c r="AC747" s="40">
        <f>AA747+'Season Summary_DEF'!AB747</f>
        <v>0</v>
      </c>
      <c r="AD747" s="40">
        <f>AC747-$AC$1073</f>
        <v>-2.5801820325407698</v>
      </c>
    </row>
    <row r="748" spans="1:30" outlineLevel="1" x14ac:dyDescent="0.3">
      <c r="A748" s="3" t="s">
        <v>66</v>
      </c>
      <c r="B748" s="3" t="s">
        <v>24</v>
      </c>
      <c r="C748" s="3" t="s">
        <v>29</v>
      </c>
      <c r="D748" s="3" t="s">
        <v>32</v>
      </c>
      <c r="E748" s="3" t="s">
        <v>34</v>
      </c>
      <c r="F748" s="3" t="s">
        <v>28</v>
      </c>
      <c r="Z748"/>
      <c r="AA748" s="29"/>
      <c r="AB748" s="29"/>
      <c r="AC748" s="3"/>
      <c r="AD748" s="3"/>
    </row>
    <row r="749" spans="1:30" outlineLevel="1" x14ac:dyDescent="0.3">
      <c r="A749" s="3" t="s">
        <v>67</v>
      </c>
      <c r="B749" s="3" t="s">
        <v>24</v>
      </c>
      <c r="C749" s="3" t="s">
        <v>29</v>
      </c>
      <c r="D749" s="3" t="s">
        <v>32</v>
      </c>
      <c r="E749" s="3" t="s">
        <v>34</v>
      </c>
      <c r="F749" s="3" t="s">
        <v>28</v>
      </c>
      <c r="AA749" s="29"/>
      <c r="AB749" s="29"/>
      <c r="AC749" s="3"/>
      <c r="AD749" s="3"/>
    </row>
    <row r="750" spans="1:30" outlineLevel="1" x14ac:dyDescent="0.3">
      <c r="A750" s="3" t="s">
        <v>68</v>
      </c>
      <c r="B750" s="3" t="s">
        <v>24</v>
      </c>
      <c r="C750" s="3" t="s">
        <v>29</v>
      </c>
      <c r="D750" s="3" t="s">
        <v>32</v>
      </c>
      <c r="E750" s="3" t="s">
        <v>34</v>
      </c>
      <c r="F750" s="3" t="s">
        <v>28</v>
      </c>
      <c r="AA750" s="29"/>
      <c r="AB750" s="29"/>
      <c r="AC750" s="3"/>
      <c r="AD750" s="3"/>
    </row>
    <row r="751" spans="1:30" x14ac:dyDescent="0.3">
      <c r="A751" s="35">
        <v>189</v>
      </c>
      <c r="B751" s="35" t="s">
        <v>29</v>
      </c>
      <c r="C751" s="35" t="s">
        <v>25</v>
      </c>
      <c r="D751" s="35" t="s">
        <v>34</v>
      </c>
      <c r="E751" s="35" t="s">
        <v>30</v>
      </c>
      <c r="F751" s="35" t="s">
        <v>28</v>
      </c>
      <c r="G751" s="41">
        <v>6</v>
      </c>
      <c r="H751" s="41">
        <v>8</v>
      </c>
      <c r="I751" s="40">
        <f>H751/((L751-W751)+J751+(0.44*R751))</f>
        <v>1.3333333333333333</v>
      </c>
      <c r="J751" s="41">
        <v>1</v>
      </c>
      <c r="K751" s="37">
        <f>J751/G751</f>
        <v>0.16666666666666666</v>
      </c>
      <c r="L751" s="41">
        <f>M751+N751</f>
        <v>5</v>
      </c>
      <c r="M751" s="41">
        <v>3</v>
      </c>
      <c r="N751" s="41">
        <v>2</v>
      </c>
      <c r="O751" s="41">
        <v>1</v>
      </c>
      <c r="P751" s="41">
        <f>P752+P753+P754</f>
        <v>0</v>
      </c>
      <c r="Q751" s="36" t="e">
        <f>P751/(L752+L753+L754)*100</f>
        <v>#DIV/0!</v>
      </c>
      <c r="R751" s="41">
        <v>0</v>
      </c>
      <c r="S751" s="41">
        <v>0</v>
      </c>
      <c r="T751" s="37">
        <f>M751/(M751+N751)</f>
        <v>0.6</v>
      </c>
      <c r="U751" s="37">
        <f>((0.5*V751)+M751)/L751</f>
        <v>0.8</v>
      </c>
      <c r="V751" s="41">
        <v>2</v>
      </c>
      <c r="W751" s="41">
        <v>0</v>
      </c>
      <c r="X751" s="41">
        <v>0</v>
      </c>
      <c r="Y751" s="41">
        <v>0</v>
      </c>
      <c r="Z751" s="41">
        <f>H751-'Season Summary_DEF'!H750</f>
        <v>8</v>
      </c>
      <c r="AA751" s="40">
        <f>(H751+W751+Y751+(2*(O751))+(0.5*V751))/((R751-S751)+(2*(N751+X751+J751)))</f>
        <v>1.8333333333333333</v>
      </c>
      <c r="AB751" s="40">
        <f>AA751-$AA$1073</f>
        <v>0.58642647360830802</v>
      </c>
      <c r="AC751" s="40">
        <f>AA751+'Season Summary_DEF'!AB751</f>
        <v>3.1333333333333333</v>
      </c>
      <c r="AD751" s="40">
        <f>AC751-$AC$1073</f>
        <v>0.55315130079256347</v>
      </c>
    </row>
    <row r="752" spans="1:30" outlineLevel="1" x14ac:dyDescent="0.3">
      <c r="A752" s="3" t="s">
        <v>66</v>
      </c>
      <c r="B752" s="3" t="s">
        <v>29</v>
      </c>
      <c r="C752" s="3" t="s">
        <v>25</v>
      </c>
      <c r="D752" s="3" t="s">
        <v>34</v>
      </c>
      <c r="E752" s="3" t="s">
        <v>30</v>
      </c>
      <c r="F752" s="3" t="s">
        <v>28</v>
      </c>
      <c r="Z752"/>
      <c r="AA752" s="29"/>
      <c r="AB752" s="29"/>
      <c r="AC752" s="3"/>
      <c r="AD752" s="3"/>
    </row>
    <row r="753" spans="1:30" outlineLevel="1" x14ac:dyDescent="0.3">
      <c r="A753" s="3" t="s">
        <v>67</v>
      </c>
      <c r="B753" s="3" t="s">
        <v>29</v>
      </c>
      <c r="C753" s="3" t="s">
        <v>25</v>
      </c>
      <c r="D753" s="3" t="s">
        <v>34</v>
      </c>
      <c r="E753" s="3" t="s">
        <v>30</v>
      </c>
      <c r="F753" s="3" t="s">
        <v>28</v>
      </c>
      <c r="AA753" s="29"/>
      <c r="AB753" s="29"/>
      <c r="AC753" s="3"/>
      <c r="AD753" s="3"/>
    </row>
    <row r="754" spans="1:30" outlineLevel="1" x14ac:dyDescent="0.3">
      <c r="A754" s="3" t="s">
        <v>68</v>
      </c>
      <c r="B754" s="3" t="s">
        <v>29</v>
      </c>
      <c r="C754" s="3" t="s">
        <v>25</v>
      </c>
      <c r="D754" s="3" t="s">
        <v>34</v>
      </c>
      <c r="E754" s="3" t="s">
        <v>30</v>
      </c>
      <c r="F754" s="3" t="s">
        <v>28</v>
      </c>
      <c r="AA754" s="29"/>
      <c r="AB754" s="29"/>
      <c r="AC754" s="3"/>
      <c r="AD754" s="3"/>
    </row>
    <row r="755" spans="1:30" x14ac:dyDescent="0.3">
      <c r="A755" s="35">
        <v>190</v>
      </c>
      <c r="B755" s="35" t="s">
        <v>32</v>
      </c>
      <c r="C755" s="35" t="s">
        <v>30</v>
      </c>
      <c r="D755" s="35" t="s">
        <v>26</v>
      </c>
      <c r="E755" s="35" t="s">
        <v>27</v>
      </c>
      <c r="F755" s="35" t="s">
        <v>31</v>
      </c>
      <c r="G755" s="41">
        <v>2</v>
      </c>
      <c r="H755" s="41">
        <v>0</v>
      </c>
      <c r="I755" s="40">
        <f>H755/((L755-W755)+J755+(0.44*R755))</f>
        <v>0</v>
      </c>
      <c r="J755" s="41">
        <v>1</v>
      </c>
      <c r="K755" s="37">
        <f>J755/G755</f>
        <v>0.5</v>
      </c>
      <c r="L755" s="41">
        <f>M755+N755</f>
        <v>1</v>
      </c>
      <c r="M755" s="41">
        <v>0</v>
      </c>
      <c r="N755" s="41">
        <v>1</v>
      </c>
      <c r="O755" s="41">
        <v>0</v>
      </c>
      <c r="P755" s="41">
        <f>P756+P757+P758</f>
        <v>0</v>
      </c>
      <c r="Q755" s="36" t="e">
        <f>P755/(L756+L757+L758)*100</f>
        <v>#DIV/0!</v>
      </c>
      <c r="R755" s="41">
        <v>0</v>
      </c>
      <c r="S755" s="41">
        <v>0</v>
      </c>
      <c r="T755" s="37">
        <f>M755/(M755+N755)</f>
        <v>0</v>
      </c>
      <c r="U755" s="37">
        <f>((0.5*V755)+M755)/L755</f>
        <v>0</v>
      </c>
      <c r="V755" s="41">
        <v>0</v>
      </c>
      <c r="W755" s="41">
        <v>0</v>
      </c>
      <c r="X755" s="41">
        <v>0</v>
      </c>
      <c r="Y755" s="41">
        <v>1</v>
      </c>
      <c r="Z755" s="41">
        <f>H755-'Season Summary_DEF'!H754</f>
        <v>0</v>
      </c>
      <c r="AA755" s="40">
        <f>(H755+W755+Y755+(2*(O755))+(0.5*V755))/((R755-S755)+(2*(N755+X755+J755)))</f>
        <v>0.25</v>
      </c>
      <c r="AB755" s="40">
        <f>AA755-$AA$1073</f>
        <v>-0.99690685972502524</v>
      </c>
      <c r="AC755" s="40">
        <f>AA755+'Season Summary_DEF'!AB755</f>
        <v>0.25</v>
      </c>
      <c r="AD755" s="40">
        <f>AC755-$AC$1073</f>
        <v>-2.3301820325407698</v>
      </c>
    </row>
    <row r="756" spans="1:30" outlineLevel="1" x14ac:dyDescent="0.3">
      <c r="A756" s="3" t="s">
        <v>66</v>
      </c>
      <c r="B756" s="3" t="s">
        <v>32</v>
      </c>
      <c r="C756" s="3" t="s">
        <v>30</v>
      </c>
      <c r="D756" s="3" t="s">
        <v>26</v>
      </c>
      <c r="E756" s="3" t="s">
        <v>27</v>
      </c>
      <c r="F756" s="3" t="s">
        <v>31</v>
      </c>
      <c r="Z756"/>
      <c r="AA756" s="29"/>
      <c r="AB756" s="29"/>
      <c r="AC756" s="3"/>
      <c r="AD756" s="3"/>
    </row>
    <row r="757" spans="1:30" outlineLevel="1" x14ac:dyDescent="0.3">
      <c r="A757" s="3" t="s">
        <v>67</v>
      </c>
      <c r="B757" s="3" t="s">
        <v>32</v>
      </c>
      <c r="C757" s="3" t="s">
        <v>30</v>
      </c>
      <c r="D757" s="3" t="s">
        <v>26</v>
      </c>
      <c r="E757" s="3" t="s">
        <v>27</v>
      </c>
      <c r="F757" s="3" t="s">
        <v>31</v>
      </c>
      <c r="AA757" s="29"/>
      <c r="AB757" s="29"/>
      <c r="AC757" s="3"/>
      <c r="AD757" s="3"/>
    </row>
    <row r="758" spans="1:30" outlineLevel="1" x14ac:dyDescent="0.3">
      <c r="A758" s="3" t="s">
        <v>68</v>
      </c>
      <c r="B758" s="3" t="s">
        <v>32</v>
      </c>
      <c r="C758" s="3" t="s">
        <v>30</v>
      </c>
      <c r="D758" s="3" t="s">
        <v>26</v>
      </c>
      <c r="E758" s="3" t="s">
        <v>27</v>
      </c>
      <c r="F758" s="3" t="s">
        <v>31</v>
      </c>
      <c r="AA758" s="29"/>
      <c r="AB758" s="29"/>
      <c r="AC758" s="3"/>
      <c r="AD758" s="3"/>
    </row>
    <row r="759" spans="1:30" x14ac:dyDescent="0.3">
      <c r="A759" s="35">
        <v>191</v>
      </c>
      <c r="B759" s="35" t="s">
        <v>24</v>
      </c>
      <c r="C759" s="35" t="s">
        <v>30</v>
      </c>
      <c r="D759" s="35" t="s">
        <v>26</v>
      </c>
      <c r="E759" s="35" t="s">
        <v>27</v>
      </c>
      <c r="F759" s="35" t="s">
        <v>31</v>
      </c>
      <c r="G759" s="41">
        <v>2</v>
      </c>
      <c r="H759" s="41">
        <v>0</v>
      </c>
      <c r="I759" s="40">
        <f>H759/((L759-W759)+J759+(0.44*R759))</f>
        <v>0</v>
      </c>
      <c r="J759" s="41">
        <v>2</v>
      </c>
      <c r="K759" s="37">
        <f>J759/G759</f>
        <v>1</v>
      </c>
      <c r="L759" s="41">
        <f>M759+N759</f>
        <v>0</v>
      </c>
      <c r="M759" s="41">
        <v>0</v>
      </c>
      <c r="N759" s="41">
        <v>0</v>
      </c>
      <c r="O759" s="41">
        <v>0</v>
      </c>
      <c r="P759" s="41">
        <f>P760+P761+P762</f>
        <v>0</v>
      </c>
      <c r="Q759" s="36" t="e">
        <f>P759/(L760+L761+L762)*100</f>
        <v>#DIV/0!</v>
      </c>
      <c r="R759" s="41">
        <v>0</v>
      </c>
      <c r="S759" s="41">
        <v>0</v>
      </c>
      <c r="T759" s="37" t="e">
        <f>M759/(M759+N759)</f>
        <v>#DIV/0!</v>
      </c>
      <c r="U759" s="37" t="e">
        <f>((0.5*V759)+M759)/L759</f>
        <v>#DIV/0!</v>
      </c>
      <c r="V759" s="41">
        <v>0</v>
      </c>
      <c r="W759" s="41">
        <v>0</v>
      </c>
      <c r="X759" s="41">
        <v>0</v>
      </c>
      <c r="Y759" s="41">
        <v>1</v>
      </c>
      <c r="Z759" s="41">
        <f>H759-'Season Summary_DEF'!H758</f>
        <v>0</v>
      </c>
      <c r="AA759" s="40">
        <f>(H759+W759+Y759+(2*(O759))+(0.5*V759))/((R759-S759)+(2*(N759+X759+J759)))</f>
        <v>0.25</v>
      </c>
      <c r="AB759" s="40">
        <f>AA759-$AA$1073</f>
        <v>-0.99690685972502524</v>
      </c>
      <c r="AC759" s="40">
        <f>AA759+'Season Summary_DEF'!AB759</f>
        <v>0.25</v>
      </c>
      <c r="AD759" s="40">
        <f>AC759-$AC$1073</f>
        <v>-2.3301820325407698</v>
      </c>
    </row>
    <row r="760" spans="1:30" outlineLevel="1" x14ac:dyDescent="0.3">
      <c r="A760" s="3" t="s">
        <v>66</v>
      </c>
      <c r="B760" s="3" t="s">
        <v>24</v>
      </c>
      <c r="C760" s="3" t="s">
        <v>30</v>
      </c>
      <c r="D760" s="3" t="s">
        <v>26</v>
      </c>
      <c r="E760" s="3" t="s">
        <v>27</v>
      </c>
      <c r="F760" s="3" t="s">
        <v>31</v>
      </c>
      <c r="Z760"/>
      <c r="AA760" s="29"/>
      <c r="AB760" s="29"/>
      <c r="AC760" s="3"/>
      <c r="AD760" s="3"/>
    </row>
    <row r="761" spans="1:30" outlineLevel="1" x14ac:dyDescent="0.3">
      <c r="A761" s="3" t="s">
        <v>67</v>
      </c>
      <c r="B761" s="3" t="s">
        <v>24</v>
      </c>
      <c r="C761" s="3" t="s">
        <v>30</v>
      </c>
      <c r="D761" s="3" t="s">
        <v>26</v>
      </c>
      <c r="E761" s="3" t="s">
        <v>27</v>
      </c>
      <c r="F761" s="3" t="s">
        <v>31</v>
      </c>
      <c r="AA761" s="29"/>
      <c r="AB761" s="29"/>
      <c r="AC761" s="3"/>
      <c r="AD761" s="3"/>
    </row>
    <row r="762" spans="1:30" outlineLevel="1" x14ac:dyDescent="0.3">
      <c r="A762" s="3" t="s">
        <v>68</v>
      </c>
      <c r="B762" s="3" t="s">
        <v>24</v>
      </c>
      <c r="C762" s="3" t="s">
        <v>30</v>
      </c>
      <c r="D762" s="3" t="s">
        <v>26</v>
      </c>
      <c r="E762" s="3" t="s">
        <v>27</v>
      </c>
      <c r="F762" s="3" t="s">
        <v>31</v>
      </c>
      <c r="AA762" s="29"/>
      <c r="AB762" s="29"/>
      <c r="AC762" s="3"/>
      <c r="AD762" s="3"/>
    </row>
    <row r="763" spans="1:30" x14ac:dyDescent="0.3">
      <c r="A763" s="35">
        <v>192</v>
      </c>
      <c r="B763" s="35" t="s">
        <v>29</v>
      </c>
      <c r="C763" s="35" t="s">
        <v>25</v>
      </c>
      <c r="D763" s="35" t="s">
        <v>34</v>
      </c>
      <c r="E763" s="35" t="s">
        <v>33</v>
      </c>
      <c r="F763" s="35" t="s">
        <v>32</v>
      </c>
      <c r="G763" s="41">
        <v>7</v>
      </c>
      <c r="H763" s="41">
        <v>8</v>
      </c>
      <c r="I763" s="40">
        <f>H763/((L763-W763)+J763+(0.44*R763))</f>
        <v>1.3333333333333333</v>
      </c>
      <c r="J763" s="41">
        <v>1</v>
      </c>
      <c r="K763" s="37">
        <f>J763/G763</f>
        <v>0.14285714285714285</v>
      </c>
      <c r="L763" s="41">
        <f>M763+N763</f>
        <v>6</v>
      </c>
      <c r="M763" s="41">
        <v>3</v>
      </c>
      <c r="N763" s="41">
        <v>3</v>
      </c>
      <c r="O763" s="41">
        <v>2</v>
      </c>
      <c r="P763" s="41">
        <f>P764+P765+P766</f>
        <v>3</v>
      </c>
      <c r="Q763" s="36">
        <f>P763/(L764+L765+L766)*100</f>
        <v>150</v>
      </c>
      <c r="R763" s="41">
        <v>0</v>
      </c>
      <c r="S763" s="41">
        <v>0</v>
      </c>
      <c r="T763" s="37">
        <f>M763/(M763+N763)</f>
        <v>0.5</v>
      </c>
      <c r="U763" s="37">
        <f>((0.5*V763)+M763)/L763</f>
        <v>0.66666666666666663</v>
      </c>
      <c r="V763" s="41">
        <v>2</v>
      </c>
      <c r="W763" s="41">
        <v>1</v>
      </c>
      <c r="X763" s="41">
        <v>0</v>
      </c>
      <c r="Y763" s="41">
        <v>0</v>
      </c>
      <c r="Z763" s="41">
        <f>H763-'Season Summary_DEF'!H762</f>
        <v>8</v>
      </c>
      <c r="AA763" s="40">
        <f>(H763+W763+Y763+(2*(O763))+(0.5*V763))/((R763-S763)+(2*(N763+X763+J763)))</f>
        <v>1.75</v>
      </c>
      <c r="AB763" s="40">
        <f>AA763-$AA$1073</f>
        <v>0.50309314027497476</v>
      </c>
      <c r="AC763" s="40">
        <f>AA763+'Season Summary_DEF'!AB763</f>
        <v>4.6666666666666661</v>
      </c>
      <c r="AD763" s="40">
        <f>AC763-$AC$1073</f>
        <v>2.0864846341258962</v>
      </c>
    </row>
    <row r="764" spans="1:30" outlineLevel="1" x14ac:dyDescent="0.3">
      <c r="A764" s="3" t="s">
        <v>66</v>
      </c>
      <c r="B764" s="3" t="s">
        <v>29</v>
      </c>
      <c r="C764" s="3" t="s">
        <v>25</v>
      </c>
      <c r="D764" s="3" t="s">
        <v>34</v>
      </c>
      <c r="E764" s="3" t="s">
        <v>33</v>
      </c>
      <c r="F764" s="3" t="s">
        <v>32</v>
      </c>
      <c r="Z764"/>
      <c r="AA764" s="29"/>
      <c r="AB764" s="29"/>
      <c r="AC764" s="3"/>
      <c r="AD764" s="3"/>
    </row>
    <row r="765" spans="1:30" outlineLevel="1" x14ac:dyDescent="0.3">
      <c r="A765" s="3" t="s">
        <v>67</v>
      </c>
      <c r="B765" s="3" t="s">
        <v>29</v>
      </c>
      <c r="C765" s="3" t="s">
        <v>25</v>
      </c>
      <c r="D765" s="3" t="s">
        <v>34</v>
      </c>
      <c r="E765" s="3" t="s">
        <v>33</v>
      </c>
      <c r="F765" s="3" t="s">
        <v>32</v>
      </c>
      <c r="G765" s="3">
        <v>3</v>
      </c>
      <c r="H765" s="3">
        <v>3</v>
      </c>
      <c r="I765" s="29">
        <f>H765/((L765-W765)+J765+(0.44*R765))</f>
        <v>-3</v>
      </c>
      <c r="J765" s="3">
        <v>0</v>
      </c>
      <c r="K765" s="32">
        <f>J765/G765</f>
        <v>0</v>
      </c>
      <c r="L765" s="3">
        <v>0</v>
      </c>
      <c r="M765" s="3">
        <v>1</v>
      </c>
      <c r="N765" s="3">
        <v>2</v>
      </c>
      <c r="O765" s="3">
        <v>1</v>
      </c>
      <c r="P765" s="3">
        <v>1</v>
      </c>
      <c r="Q765" s="4" t="e">
        <f>P765/L765*100</f>
        <v>#DIV/0!</v>
      </c>
      <c r="R765" s="3">
        <v>0</v>
      </c>
      <c r="S765" s="3">
        <v>0</v>
      </c>
      <c r="T765" s="32">
        <f>M765/(M765+N765)</f>
        <v>0.33333333333333331</v>
      </c>
      <c r="U765" s="32" t="e">
        <f>((0.5*V765)+M765)/L765</f>
        <v>#DIV/0!</v>
      </c>
      <c r="V765" s="3">
        <v>1</v>
      </c>
      <c r="W765" s="3">
        <v>1</v>
      </c>
      <c r="X765" s="3">
        <v>0</v>
      </c>
      <c r="Y765" s="3">
        <v>0</v>
      </c>
      <c r="AA765" s="29"/>
      <c r="AB765" s="29"/>
      <c r="AC765" s="3"/>
      <c r="AD765" s="3"/>
    </row>
    <row r="766" spans="1:30" outlineLevel="1" x14ac:dyDescent="0.3">
      <c r="A766" s="3" t="s">
        <v>68</v>
      </c>
      <c r="B766" s="3" t="s">
        <v>29</v>
      </c>
      <c r="C766" s="3" t="s">
        <v>25</v>
      </c>
      <c r="D766" s="3" t="s">
        <v>34</v>
      </c>
      <c r="E766" s="3" t="s">
        <v>33</v>
      </c>
      <c r="F766" s="3" t="s">
        <v>32</v>
      </c>
      <c r="G766" s="3">
        <v>2</v>
      </c>
      <c r="H766" s="3">
        <v>5</v>
      </c>
      <c r="I766" s="29">
        <f>H766/((L766-W766)+J766+(0.44*R766))</f>
        <v>2.5</v>
      </c>
      <c r="J766" s="3">
        <v>0</v>
      </c>
      <c r="K766" s="32">
        <f>J766/G766</f>
        <v>0</v>
      </c>
      <c r="L766" s="3">
        <f>M766+N766</f>
        <v>2</v>
      </c>
      <c r="M766" s="3">
        <v>2</v>
      </c>
      <c r="N766" s="3">
        <v>0</v>
      </c>
      <c r="O766" s="3">
        <v>1</v>
      </c>
      <c r="P766" s="3">
        <v>2</v>
      </c>
      <c r="Q766" s="4">
        <f>P766/L766*100</f>
        <v>100</v>
      </c>
      <c r="R766" s="3">
        <v>0</v>
      </c>
      <c r="S766" s="3">
        <v>0</v>
      </c>
      <c r="T766" s="32">
        <f>M766/(M766+N766)</f>
        <v>1</v>
      </c>
      <c r="U766" s="32">
        <f>((0.5*V766)+M766)/L766</f>
        <v>1.25</v>
      </c>
      <c r="V766" s="3">
        <v>1</v>
      </c>
      <c r="W766" s="3">
        <v>0</v>
      </c>
      <c r="X766" s="3">
        <v>0</v>
      </c>
      <c r="Y766" s="3">
        <v>0</v>
      </c>
      <c r="AA766" s="29"/>
      <c r="AB766" s="29"/>
      <c r="AC766" s="3"/>
      <c r="AD766" s="3"/>
    </row>
    <row r="767" spans="1:30" x14ac:dyDescent="0.3">
      <c r="A767" s="35">
        <v>193</v>
      </c>
      <c r="B767" s="35" t="s">
        <v>24</v>
      </c>
      <c r="C767" s="35" t="s">
        <v>29</v>
      </c>
      <c r="D767" s="35" t="s">
        <v>26</v>
      </c>
      <c r="E767" s="35" t="s">
        <v>30</v>
      </c>
      <c r="F767" s="35" t="s">
        <v>34</v>
      </c>
      <c r="G767" s="41">
        <v>3</v>
      </c>
      <c r="H767" s="41">
        <v>2</v>
      </c>
      <c r="I767" s="40">
        <f>H767/((L767-W767)+J767+(0.44*R767))</f>
        <v>1</v>
      </c>
      <c r="J767" s="41">
        <v>1</v>
      </c>
      <c r="K767" s="37">
        <f>J767/G767</f>
        <v>0.33333333333333331</v>
      </c>
      <c r="L767" s="41">
        <f>M767+N767</f>
        <v>2</v>
      </c>
      <c r="M767" s="41">
        <v>1</v>
      </c>
      <c r="N767" s="41">
        <v>1</v>
      </c>
      <c r="O767" s="41">
        <v>0</v>
      </c>
      <c r="P767" s="41">
        <f>P768+P769+P770</f>
        <v>0</v>
      </c>
      <c r="Q767" s="36" t="e">
        <f>P767/(L768+L769+L770)*100</f>
        <v>#DIV/0!</v>
      </c>
      <c r="R767" s="41">
        <v>0</v>
      </c>
      <c r="S767" s="41">
        <v>0</v>
      </c>
      <c r="T767" s="37">
        <f>M767/(M767+N767)</f>
        <v>0.5</v>
      </c>
      <c r="U767" s="37">
        <f>((0.5*V767)+M767)/L767</f>
        <v>0.5</v>
      </c>
      <c r="V767" s="41">
        <v>0</v>
      </c>
      <c r="W767" s="41">
        <v>1</v>
      </c>
      <c r="X767" s="41">
        <v>0</v>
      </c>
      <c r="Y767" s="41">
        <v>0</v>
      </c>
      <c r="Z767" s="41">
        <f>H767-'Season Summary_DEF'!H766</f>
        <v>2</v>
      </c>
      <c r="AA767" s="40">
        <f>(H767+W767+Y767+(2*(O767))+(0.5*V767))/((R767-S767)+(2*(N767+X767+J767)))</f>
        <v>0.75</v>
      </c>
      <c r="AB767" s="40">
        <f>AA767-$AA$1073</f>
        <v>-0.49690685972502524</v>
      </c>
      <c r="AC767" s="40">
        <f>AA767+'Season Summary_DEF'!AB767</f>
        <v>3.25</v>
      </c>
      <c r="AD767" s="40">
        <f>AC767-$AC$1073</f>
        <v>0.66981796745923017</v>
      </c>
    </row>
    <row r="768" spans="1:30" outlineLevel="1" x14ac:dyDescent="0.3">
      <c r="A768" s="3" t="s">
        <v>66</v>
      </c>
      <c r="B768" s="3" t="s">
        <v>24</v>
      </c>
      <c r="C768" s="3" t="s">
        <v>29</v>
      </c>
      <c r="D768" s="3" t="s">
        <v>26</v>
      </c>
      <c r="E768" s="3" t="s">
        <v>30</v>
      </c>
      <c r="F768" s="3" t="s">
        <v>34</v>
      </c>
      <c r="Z768"/>
      <c r="AA768" s="29"/>
      <c r="AB768" s="29"/>
      <c r="AC768" s="3"/>
      <c r="AD768" s="3"/>
    </row>
    <row r="769" spans="1:30" outlineLevel="1" x14ac:dyDescent="0.3">
      <c r="A769" s="3" t="s">
        <v>67</v>
      </c>
      <c r="B769" s="3" t="s">
        <v>24</v>
      </c>
      <c r="C769" s="3" t="s">
        <v>29</v>
      </c>
      <c r="D769" s="3" t="s">
        <v>26</v>
      </c>
      <c r="E769" s="3" t="s">
        <v>30</v>
      </c>
      <c r="F769" s="3" t="s">
        <v>34</v>
      </c>
      <c r="AA769" s="29"/>
      <c r="AB769" s="29"/>
      <c r="AC769" s="3"/>
      <c r="AD769" s="3"/>
    </row>
    <row r="770" spans="1:30" outlineLevel="1" x14ac:dyDescent="0.3">
      <c r="A770" s="3" t="s">
        <v>68</v>
      </c>
      <c r="B770" s="3" t="s">
        <v>24</v>
      </c>
      <c r="C770" s="3" t="s">
        <v>29</v>
      </c>
      <c r="D770" s="3" t="s">
        <v>26</v>
      </c>
      <c r="E770" s="3" t="s">
        <v>30</v>
      </c>
      <c r="F770" s="3" t="s">
        <v>34</v>
      </c>
      <c r="AA770" s="29"/>
      <c r="AB770" s="29"/>
      <c r="AC770" s="3"/>
      <c r="AD770" s="3"/>
    </row>
    <row r="771" spans="1:30" x14ac:dyDescent="0.3">
      <c r="A771" s="35">
        <v>194</v>
      </c>
      <c r="B771" s="35" t="s">
        <v>29</v>
      </c>
      <c r="C771" s="35" t="s">
        <v>30</v>
      </c>
      <c r="D771" s="35" t="s">
        <v>34</v>
      </c>
      <c r="E771" s="35" t="s">
        <v>33</v>
      </c>
      <c r="F771" s="35" t="s">
        <v>28</v>
      </c>
      <c r="G771" s="41">
        <v>1</v>
      </c>
      <c r="H771" s="41">
        <v>2</v>
      </c>
      <c r="I771" s="40">
        <f>H771/((L771-W771)+J771+(0.44*R771))</f>
        <v>2</v>
      </c>
      <c r="J771" s="41">
        <v>0</v>
      </c>
      <c r="K771" s="37">
        <f>J771/G771</f>
        <v>0</v>
      </c>
      <c r="L771" s="41">
        <f>M771+N771</f>
        <v>1</v>
      </c>
      <c r="M771" s="41">
        <v>1</v>
      </c>
      <c r="N771" s="41">
        <v>0</v>
      </c>
      <c r="O771" s="41">
        <v>0</v>
      </c>
      <c r="P771" s="41">
        <f>P772+P773+P774</f>
        <v>0</v>
      </c>
      <c r="Q771" s="36" t="e">
        <f>P771/(L772+L773+L774)*100</f>
        <v>#DIV/0!</v>
      </c>
      <c r="R771" s="41">
        <v>0</v>
      </c>
      <c r="S771" s="41">
        <v>0</v>
      </c>
      <c r="T771" s="37">
        <f>M771/(M771+N771)</f>
        <v>1</v>
      </c>
      <c r="U771" s="37">
        <f>((0.5*V771)+M771)/L771</f>
        <v>1</v>
      </c>
      <c r="V771" s="41">
        <v>0</v>
      </c>
      <c r="W771" s="41">
        <v>0</v>
      </c>
      <c r="X771" s="41">
        <v>0</v>
      </c>
      <c r="Y771" s="41">
        <v>0</v>
      </c>
      <c r="Z771" s="41">
        <f>H771-'Season Summary_DEF'!H770</f>
        <v>2</v>
      </c>
      <c r="AA771" s="40"/>
      <c r="AB771" s="40"/>
      <c r="AC771" s="40"/>
      <c r="AD771" s="40"/>
    </row>
    <row r="772" spans="1:30" outlineLevel="1" x14ac:dyDescent="0.3">
      <c r="A772" s="3" t="s">
        <v>66</v>
      </c>
      <c r="B772" s="3" t="s">
        <v>29</v>
      </c>
      <c r="C772" s="3" t="s">
        <v>30</v>
      </c>
      <c r="D772" s="3" t="s">
        <v>34</v>
      </c>
      <c r="E772" s="3" t="s">
        <v>33</v>
      </c>
      <c r="F772" s="3" t="s">
        <v>28</v>
      </c>
      <c r="Z772"/>
      <c r="AA772" s="29"/>
      <c r="AB772" s="29"/>
      <c r="AC772" s="3"/>
      <c r="AD772" s="3"/>
    </row>
    <row r="773" spans="1:30" outlineLevel="1" x14ac:dyDescent="0.3">
      <c r="A773" s="3" t="s">
        <v>67</v>
      </c>
      <c r="B773" s="3" t="s">
        <v>29</v>
      </c>
      <c r="C773" s="3" t="s">
        <v>30</v>
      </c>
      <c r="D773" s="3" t="s">
        <v>34</v>
      </c>
      <c r="E773" s="3" t="s">
        <v>33</v>
      </c>
      <c r="F773" s="3" t="s">
        <v>28</v>
      </c>
      <c r="AA773" s="29"/>
      <c r="AB773" s="29"/>
      <c r="AC773" s="3"/>
      <c r="AD773" s="3"/>
    </row>
    <row r="774" spans="1:30" outlineLevel="1" x14ac:dyDescent="0.3">
      <c r="A774" s="3" t="s">
        <v>68</v>
      </c>
      <c r="B774" s="3" t="s">
        <v>29</v>
      </c>
      <c r="C774" s="3" t="s">
        <v>30</v>
      </c>
      <c r="D774" s="3" t="s">
        <v>34</v>
      </c>
      <c r="E774" s="3" t="s">
        <v>33</v>
      </c>
      <c r="F774" s="3" t="s">
        <v>28</v>
      </c>
      <c r="AA774" s="29"/>
      <c r="AB774" s="29"/>
      <c r="AC774" s="3"/>
      <c r="AD774" s="3"/>
    </row>
    <row r="775" spans="1:30" x14ac:dyDescent="0.3">
      <c r="A775" s="35">
        <v>195</v>
      </c>
      <c r="B775" s="35" t="s">
        <v>31</v>
      </c>
      <c r="C775" s="35" t="s">
        <v>30</v>
      </c>
      <c r="D775" s="35" t="s">
        <v>34</v>
      </c>
      <c r="E775" s="35" t="s">
        <v>33</v>
      </c>
      <c r="F775" s="35" t="s">
        <v>28</v>
      </c>
      <c r="G775" s="41">
        <v>2</v>
      </c>
      <c r="H775" s="41">
        <v>0</v>
      </c>
      <c r="I775" s="40">
        <f>H775/((L775-W775)+J775+(0.44*R775))</f>
        <v>0</v>
      </c>
      <c r="J775" s="41">
        <v>2</v>
      </c>
      <c r="K775" s="37">
        <f>J775/G775</f>
        <v>1</v>
      </c>
      <c r="L775" s="41">
        <f>M775+N775</f>
        <v>0</v>
      </c>
      <c r="M775" s="41">
        <v>0</v>
      </c>
      <c r="N775" s="41">
        <v>0</v>
      </c>
      <c r="O775" s="41">
        <v>0</v>
      </c>
      <c r="P775" s="41">
        <f>P776+P777+P778</f>
        <v>0</v>
      </c>
      <c r="Q775" s="36" t="e">
        <f>P775/(L776+L777+L778)*100</f>
        <v>#DIV/0!</v>
      </c>
      <c r="R775" s="41">
        <v>0</v>
      </c>
      <c r="S775" s="41">
        <v>0</v>
      </c>
      <c r="T775" s="37" t="e">
        <f>M775/(M775+N775)</f>
        <v>#DIV/0!</v>
      </c>
      <c r="U775" s="37" t="e">
        <f>((0.5*V775)+M775)/L775</f>
        <v>#DIV/0!</v>
      </c>
      <c r="V775" s="41">
        <v>0</v>
      </c>
      <c r="W775" s="41">
        <v>0</v>
      </c>
      <c r="X775" s="41">
        <v>0</v>
      </c>
      <c r="Y775" s="41">
        <v>0</v>
      </c>
      <c r="Z775" s="41">
        <f>H775-'Season Summary_DEF'!H774</f>
        <v>0</v>
      </c>
      <c r="AA775" s="40">
        <f>(H775+W775+Y775+(2*(O775))+(0.5*V775))/((R775-S775)+(2*(N775+X775+J775)))</f>
        <v>0</v>
      </c>
      <c r="AB775" s="40">
        <f>AA775-$AA$1073</f>
        <v>-1.2469068597250252</v>
      </c>
      <c r="AC775" s="40">
        <f>AA775+'Season Summary_DEF'!AB775</f>
        <v>1.125</v>
      </c>
      <c r="AD775" s="40">
        <f>AC775-$AC$1073</f>
        <v>-1.4551820325407698</v>
      </c>
    </row>
    <row r="776" spans="1:30" outlineLevel="1" x14ac:dyDescent="0.3">
      <c r="A776" s="3" t="s">
        <v>66</v>
      </c>
      <c r="B776" s="3" t="s">
        <v>31</v>
      </c>
      <c r="C776" s="3" t="s">
        <v>30</v>
      </c>
      <c r="D776" s="3" t="s">
        <v>34</v>
      </c>
      <c r="E776" s="3" t="s">
        <v>33</v>
      </c>
      <c r="F776" s="3" t="s">
        <v>28</v>
      </c>
      <c r="Z776"/>
      <c r="AA776" s="29"/>
      <c r="AB776" s="29"/>
      <c r="AC776" s="3"/>
      <c r="AD776" s="3"/>
    </row>
    <row r="777" spans="1:30" outlineLevel="1" x14ac:dyDescent="0.3">
      <c r="A777" s="3" t="s">
        <v>67</v>
      </c>
      <c r="B777" s="3" t="s">
        <v>31</v>
      </c>
      <c r="C777" s="3" t="s">
        <v>30</v>
      </c>
      <c r="D777" s="3" t="s">
        <v>34</v>
      </c>
      <c r="E777" s="3" t="s">
        <v>33</v>
      </c>
      <c r="F777" s="3" t="s">
        <v>28</v>
      </c>
      <c r="AA777" s="29"/>
      <c r="AB777" s="29"/>
      <c r="AC777" s="3"/>
      <c r="AD777" s="3"/>
    </row>
    <row r="778" spans="1:30" outlineLevel="1" x14ac:dyDescent="0.3">
      <c r="A778" s="3" t="s">
        <v>68</v>
      </c>
      <c r="B778" s="3" t="s">
        <v>31</v>
      </c>
      <c r="C778" s="3" t="s">
        <v>30</v>
      </c>
      <c r="D778" s="3" t="s">
        <v>34</v>
      </c>
      <c r="E778" s="3" t="s">
        <v>33</v>
      </c>
      <c r="F778" s="3" t="s">
        <v>28</v>
      </c>
      <c r="AA778" s="29"/>
      <c r="AB778" s="29"/>
      <c r="AC778" s="3"/>
      <c r="AD778" s="3"/>
    </row>
    <row r="779" spans="1:30" x14ac:dyDescent="0.3">
      <c r="A779" s="35">
        <v>196</v>
      </c>
      <c r="B779" s="35" t="s">
        <v>32</v>
      </c>
      <c r="C779" s="35" t="s">
        <v>31</v>
      </c>
      <c r="D779" s="35" t="s">
        <v>26</v>
      </c>
      <c r="E779" s="35" t="s">
        <v>34</v>
      </c>
      <c r="F779" s="35" t="s">
        <v>28</v>
      </c>
      <c r="G779" s="41">
        <v>7</v>
      </c>
      <c r="H779" s="41">
        <v>8</v>
      </c>
      <c r="I779" s="40">
        <f>H779/((L779-W779)+J779+(0.44*R779))</f>
        <v>1.3605442176870748</v>
      </c>
      <c r="J779" s="41">
        <v>1</v>
      </c>
      <c r="K779" s="37">
        <f>J779/G779</f>
        <v>0.14285714285714285</v>
      </c>
      <c r="L779" s="41">
        <f>M779+N779</f>
        <v>5</v>
      </c>
      <c r="M779" s="41">
        <v>3</v>
      </c>
      <c r="N779" s="41">
        <v>2</v>
      </c>
      <c r="O779" s="41">
        <v>2</v>
      </c>
      <c r="P779" s="41">
        <f>P780+P781+P782</f>
        <v>2</v>
      </c>
      <c r="Q779" s="36">
        <f>P779/(L780+L781+L782)*100</f>
        <v>100</v>
      </c>
      <c r="R779" s="41">
        <v>2</v>
      </c>
      <c r="S779" s="41">
        <v>2</v>
      </c>
      <c r="T779" s="37">
        <f>M779/(M779+N779)</f>
        <v>0.6</v>
      </c>
      <c r="U779" s="37">
        <f>((0.5*V779)+M779)/L779</f>
        <v>0.6</v>
      </c>
      <c r="V779" s="41">
        <v>0</v>
      </c>
      <c r="W779" s="41">
        <v>1</v>
      </c>
      <c r="X779" s="41">
        <v>0</v>
      </c>
      <c r="Y779" s="41">
        <v>1</v>
      </c>
      <c r="Z779" s="41">
        <f>H779-'Season Summary_DEF'!H778</f>
        <v>8</v>
      </c>
      <c r="AA779" s="40">
        <f>(H779+W779+Y779+(2*(O779))+(0.5*V779))/((R779-S779)+(2*(N779+X779+J779)))</f>
        <v>2.3333333333333335</v>
      </c>
      <c r="AB779" s="40">
        <f>AA779-$AA$1073</f>
        <v>1.0864264736083082</v>
      </c>
      <c r="AC779" s="40">
        <f>AA779+'Season Summary_DEF'!AB779</f>
        <v>3.9242424242424243</v>
      </c>
      <c r="AD779" s="40">
        <f>AC779-$AC$1073</f>
        <v>1.3440603917016545</v>
      </c>
    </row>
    <row r="780" spans="1:30" outlineLevel="1" x14ac:dyDescent="0.3">
      <c r="A780" s="3" t="s">
        <v>66</v>
      </c>
      <c r="B780" s="3" t="s">
        <v>32</v>
      </c>
      <c r="C780" s="3" t="s">
        <v>31</v>
      </c>
      <c r="D780" s="3" t="s">
        <v>26</v>
      </c>
      <c r="E780" s="3" t="s">
        <v>34</v>
      </c>
      <c r="F780" s="3" t="s">
        <v>28</v>
      </c>
      <c r="Z780"/>
      <c r="AA780" s="29"/>
      <c r="AB780" s="29"/>
      <c r="AC780" s="3"/>
      <c r="AD780" s="3"/>
    </row>
    <row r="781" spans="1:30" outlineLevel="1" x14ac:dyDescent="0.3">
      <c r="A781" s="3" t="s">
        <v>67</v>
      </c>
      <c r="B781" s="3" t="s">
        <v>32</v>
      </c>
      <c r="C781" s="3" t="s">
        <v>31</v>
      </c>
      <c r="D781" s="3" t="s">
        <v>26</v>
      </c>
      <c r="E781" s="3" t="s">
        <v>34</v>
      </c>
      <c r="F781" s="3" t="s">
        <v>28</v>
      </c>
      <c r="G781" s="3">
        <v>2</v>
      </c>
      <c r="H781" s="3">
        <v>0</v>
      </c>
      <c r="I781" s="29">
        <f>H781/((L781-W781)+J781+(0.44*R781))</f>
        <v>0</v>
      </c>
      <c r="J781" s="3">
        <v>1</v>
      </c>
      <c r="K781" s="32">
        <f>J781/G781</f>
        <v>0.5</v>
      </c>
      <c r="L781" s="3">
        <f>M781+N781</f>
        <v>1</v>
      </c>
      <c r="M781" s="3">
        <v>0</v>
      </c>
      <c r="N781" s="3">
        <v>1</v>
      </c>
      <c r="O781" s="3">
        <v>0</v>
      </c>
      <c r="P781" s="3">
        <v>1</v>
      </c>
      <c r="Q781" s="4">
        <f>P781/L781*100</f>
        <v>100</v>
      </c>
      <c r="R781" s="3">
        <v>0</v>
      </c>
      <c r="S781" s="3">
        <v>0</v>
      </c>
      <c r="T781" s="32">
        <f>M781/(M781+N781)</f>
        <v>0</v>
      </c>
      <c r="U781" s="32">
        <f>((0.5*V781)+M781)/L781</f>
        <v>0</v>
      </c>
      <c r="V781" s="3">
        <v>0</v>
      </c>
      <c r="W781" s="3">
        <v>0</v>
      </c>
      <c r="X781" s="3">
        <v>0</v>
      </c>
      <c r="Y781" s="3">
        <v>0</v>
      </c>
      <c r="AA781" s="29"/>
      <c r="AB781" s="29"/>
      <c r="AC781" s="3"/>
      <c r="AD781" s="3"/>
    </row>
    <row r="782" spans="1:30" outlineLevel="1" x14ac:dyDescent="0.3">
      <c r="A782" s="3" t="s">
        <v>68</v>
      </c>
      <c r="B782" s="3" t="s">
        <v>32</v>
      </c>
      <c r="C782" s="3" t="s">
        <v>31</v>
      </c>
      <c r="D782" s="3" t="s">
        <v>26</v>
      </c>
      <c r="E782" s="3" t="s">
        <v>34</v>
      </c>
      <c r="F782" s="3" t="s">
        <v>28</v>
      </c>
      <c r="G782" s="3">
        <v>1</v>
      </c>
      <c r="H782" s="3">
        <v>2</v>
      </c>
      <c r="I782" s="29">
        <f>H782/((L782-W782)+J782+(0.44*R782))</f>
        <v>2</v>
      </c>
      <c r="J782" s="3">
        <v>0</v>
      </c>
      <c r="K782" s="32">
        <f>J782/G782</f>
        <v>0</v>
      </c>
      <c r="L782" s="3">
        <f>M782+N782</f>
        <v>1</v>
      </c>
      <c r="M782" s="3">
        <v>1</v>
      </c>
      <c r="N782" s="3">
        <v>0</v>
      </c>
      <c r="O782" s="3">
        <v>1</v>
      </c>
      <c r="P782" s="3">
        <v>1</v>
      </c>
      <c r="Q782" s="4">
        <f>P782/L782*100</f>
        <v>100</v>
      </c>
      <c r="R782" s="3">
        <v>0</v>
      </c>
      <c r="S782" s="3">
        <v>0</v>
      </c>
      <c r="T782" s="32">
        <f>M782/(M782+N782)</f>
        <v>1</v>
      </c>
      <c r="U782" s="32">
        <f>((0.5*V782)+M782)/L782</f>
        <v>1</v>
      </c>
      <c r="V782" s="3">
        <v>0</v>
      </c>
      <c r="W782" s="3">
        <v>0</v>
      </c>
      <c r="X782" s="3">
        <v>0</v>
      </c>
      <c r="Y782" s="3">
        <v>0</v>
      </c>
      <c r="AA782" s="29"/>
      <c r="AB782" s="29"/>
      <c r="AC782" s="3"/>
      <c r="AD782" s="3"/>
    </row>
    <row r="783" spans="1:30" x14ac:dyDescent="0.3">
      <c r="A783" s="35">
        <v>197</v>
      </c>
      <c r="B783" s="35" t="s">
        <v>24</v>
      </c>
      <c r="C783" s="35" t="s">
        <v>32</v>
      </c>
      <c r="D783" s="35" t="s">
        <v>26</v>
      </c>
      <c r="E783" s="35" t="s">
        <v>30</v>
      </c>
      <c r="F783" s="35" t="s">
        <v>31</v>
      </c>
      <c r="G783" s="41">
        <v>5</v>
      </c>
      <c r="H783" s="41">
        <v>7</v>
      </c>
      <c r="I783" s="40">
        <f>H783/((L783-W783)+J783+(0.44*R783))</f>
        <v>1.75</v>
      </c>
      <c r="J783" s="41">
        <v>0</v>
      </c>
      <c r="K783" s="37">
        <f>J783/G783</f>
        <v>0</v>
      </c>
      <c r="L783" s="41">
        <f>M783+N783</f>
        <v>5</v>
      </c>
      <c r="M783" s="41">
        <v>3</v>
      </c>
      <c r="N783" s="41">
        <v>2</v>
      </c>
      <c r="O783" s="41">
        <v>3</v>
      </c>
      <c r="P783" s="41">
        <f>P784+P785+P786</f>
        <v>0</v>
      </c>
      <c r="Q783" s="36" t="e">
        <f>P783/(L784+L785+L786)*100</f>
        <v>#DIV/0!</v>
      </c>
      <c r="R783" s="41">
        <v>0</v>
      </c>
      <c r="S783" s="41">
        <v>0</v>
      </c>
      <c r="T783" s="37">
        <f>M783/(M783+N783)</f>
        <v>0.6</v>
      </c>
      <c r="U783" s="37">
        <f>((0.5*V783)+M783)/L783</f>
        <v>0.7</v>
      </c>
      <c r="V783" s="41">
        <v>1</v>
      </c>
      <c r="W783" s="41">
        <v>1</v>
      </c>
      <c r="X783" s="41">
        <v>0</v>
      </c>
      <c r="Y783" s="41">
        <v>0</v>
      </c>
      <c r="Z783" s="41">
        <f>H783-'Season Summary_DEF'!H782</f>
        <v>7</v>
      </c>
      <c r="AA783" s="40">
        <f>(H783+W783+Y783+(2*(O783))+(0.5*V783))/((R783-S783)+(2*(N783+X783+J783)))</f>
        <v>3.625</v>
      </c>
      <c r="AB783" s="40">
        <f>AA783-$AA$1073</f>
        <v>2.3780931402749745</v>
      </c>
      <c r="AC783" s="40">
        <f>AA783+'Season Summary_DEF'!AB783</f>
        <v>5.875</v>
      </c>
      <c r="AD783" s="40">
        <f>AC783-$AC$1073</f>
        <v>3.2948179674592302</v>
      </c>
    </row>
    <row r="784" spans="1:30" outlineLevel="1" x14ac:dyDescent="0.3">
      <c r="A784" s="3" t="s">
        <v>66</v>
      </c>
      <c r="B784" s="3" t="s">
        <v>24</v>
      </c>
      <c r="C784" s="3" t="s">
        <v>32</v>
      </c>
      <c r="D784" s="3" t="s">
        <v>26</v>
      </c>
      <c r="E784" s="3" t="s">
        <v>30</v>
      </c>
      <c r="F784" s="3" t="s">
        <v>31</v>
      </c>
      <c r="Z784"/>
      <c r="AA784" s="29"/>
      <c r="AB784" s="29"/>
      <c r="AC784" s="3"/>
      <c r="AD784" s="3"/>
    </row>
    <row r="785" spans="1:30" outlineLevel="1" x14ac:dyDescent="0.3">
      <c r="A785" s="3" t="s">
        <v>67</v>
      </c>
      <c r="B785" s="3" t="s">
        <v>24</v>
      </c>
      <c r="C785" s="3" t="s">
        <v>32</v>
      </c>
      <c r="D785" s="3" t="s">
        <v>26</v>
      </c>
      <c r="E785" s="3" t="s">
        <v>30</v>
      </c>
      <c r="F785" s="3" t="s">
        <v>31</v>
      </c>
      <c r="AA785" s="29"/>
      <c r="AB785" s="29"/>
      <c r="AC785" s="3"/>
      <c r="AD785" s="3"/>
    </row>
    <row r="786" spans="1:30" outlineLevel="1" x14ac:dyDescent="0.3">
      <c r="A786" s="3" t="s">
        <v>68</v>
      </c>
      <c r="B786" s="3" t="s">
        <v>24</v>
      </c>
      <c r="C786" s="3" t="s">
        <v>32</v>
      </c>
      <c r="D786" s="3" t="s">
        <v>26</v>
      </c>
      <c r="E786" s="3" t="s">
        <v>30</v>
      </c>
      <c r="F786" s="3" t="s">
        <v>31</v>
      </c>
      <c r="AA786" s="29"/>
      <c r="AB786" s="29"/>
      <c r="AC786" s="3"/>
      <c r="AD786" s="3"/>
    </row>
    <row r="787" spans="1:30" x14ac:dyDescent="0.3">
      <c r="A787" s="35">
        <v>198</v>
      </c>
      <c r="B787" s="35" t="s">
        <v>24</v>
      </c>
      <c r="C787" s="35" t="s">
        <v>32</v>
      </c>
      <c r="D787" s="35" t="s">
        <v>29</v>
      </c>
      <c r="E787" s="35" t="s">
        <v>27</v>
      </c>
      <c r="F787" s="35" t="s">
        <v>31</v>
      </c>
      <c r="G787" s="41">
        <v>3</v>
      </c>
      <c r="H787" s="41">
        <v>0</v>
      </c>
      <c r="I787" s="40">
        <f>H787/((L787-W787)+J787+(0.44*R787))</f>
        <v>0</v>
      </c>
      <c r="J787" s="41">
        <v>1</v>
      </c>
      <c r="K787" s="37">
        <f>J787/G787</f>
        <v>0.33333333333333331</v>
      </c>
      <c r="L787" s="41">
        <f>M787+N787</f>
        <v>1</v>
      </c>
      <c r="M787" s="41">
        <v>0</v>
      </c>
      <c r="N787" s="41">
        <v>1</v>
      </c>
      <c r="O787" s="41">
        <v>0</v>
      </c>
      <c r="P787" s="41">
        <f>P788+P789+P790</f>
        <v>0</v>
      </c>
      <c r="Q787" s="36" t="e">
        <f>P787/(L788+L789+L790)*100</f>
        <v>#DIV/0!</v>
      </c>
      <c r="R787" s="41">
        <v>2</v>
      </c>
      <c r="S787" s="41">
        <v>0</v>
      </c>
      <c r="T787" s="37">
        <f>M787/(M787+N787)</f>
        <v>0</v>
      </c>
      <c r="U787" s="37">
        <f>((0.5*V787)+M787)/L787</f>
        <v>0</v>
      </c>
      <c r="V787" s="41">
        <v>0</v>
      </c>
      <c r="W787" s="41">
        <v>0</v>
      </c>
      <c r="X787" s="41">
        <v>0</v>
      </c>
      <c r="Y787" s="41">
        <v>1</v>
      </c>
      <c r="Z787" s="41">
        <f>H787-'Season Summary_DEF'!H786</f>
        <v>0</v>
      </c>
      <c r="AA787" s="40">
        <f>(H787+W787+Y787+(2*(O787))+(0.5*V787))/((R787-S787)+(2*(N787+X787+J787)))</f>
        <v>0.16666666666666666</v>
      </c>
      <c r="AB787" s="40">
        <f>AA787-$AA$1073</f>
        <v>-1.0802401930583585</v>
      </c>
      <c r="AC787" s="40">
        <f>AA787+'Season Summary_DEF'!AB787</f>
        <v>1.2916666666666667</v>
      </c>
      <c r="AD787" s="40">
        <f>AC787-$AC$1073</f>
        <v>-1.2885153658741031</v>
      </c>
    </row>
    <row r="788" spans="1:30" outlineLevel="1" x14ac:dyDescent="0.3">
      <c r="A788" s="3" t="s">
        <v>66</v>
      </c>
      <c r="B788" s="3" t="s">
        <v>24</v>
      </c>
      <c r="C788" s="3" t="s">
        <v>32</v>
      </c>
      <c r="D788" s="3" t="s">
        <v>29</v>
      </c>
      <c r="E788" s="3" t="s">
        <v>27</v>
      </c>
      <c r="F788" s="3" t="s">
        <v>31</v>
      </c>
      <c r="Z788"/>
      <c r="AA788" s="29"/>
      <c r="AB788" s="29"/>
      <c r="AC788" s="3"/>
      <c r="AD788" s="3"/>
    </row>
    <row r="789" spans="1:30" outlineLevel="1" x14ac:dyDescent="0.3">
      <c r="A789" s="3" t="s">
        <v>67</v>
      </c>
      <c r="B789" s="3" t="s">
        <v>24</v>
      </c>
      <c r="C789" s="3" t="s">
        <v>32</v>
      </c>
      <c r="D789" s="3" t="s">
        <v>29</v>
      </c>
      <c r="E789" s="3" t="s">
        <v>27</v>
      </c>
      <c r="F789" s="3" t="s">
        <v>31</v>
      </c>
      <c r="AA789" s="29"/>
      <c r="AB789" s="29"/>
      <c r="AC789" s="3"/>
      <c r="AD789" s="3"/>
    </row>
    <row r="790" spans="1:30" outlineLevel="1" x14ac:dyDescent="0.3">
      <c r="A790" s="3" t="s">
        <v>68</v>
      </c>
      <c r="B790" s="3" t="s">
        <v>24</v>
      </c>
      <c r="C790" s="3" t="s">
        <v>32</v>
      </c>
      <c r="D790" s="3" t="s">
        <v>29</v>
      </c>
      <c r="E790" s="3" t="s">
        <v>27</v>
      </c>
      <c r="F790" s="3" t="s">
        <v>31</v>
      </c>
      <c r="AA790" s="29"/>
      <c r="AB790" s="29"/>
      <c r="AC790" s="3"/>
      <c r="AD790" s="3"/>
    </row>
    <row r="791" spans="1:30" x14ac:dyDescent="0.3">
      <c r="A791" s="35">
        <v>199</v>
      </c>
      <c r="B791" s="35" t="s">
        <v>32</v>
      </c>
      <c r="C791" s="35" t="s">
        <v>25</v>
      </c>
      <c r="D791" s="35" t="s">
        <v>31</v>
      </c>
      <c r="E791" s="35" t="s">
        <v>30</v>
      </c>
      <c r="F791" s="35" t="s">
        <v>33</v>
      </c>
      <c r="G791" s="41">
        <v>2</v>
      </c>
      <c r="H791" s="41">
        <v>4</v>
      </c>
      <c r="I791" s="40">
        <f>H791/((L791-W791)+J791+(0.44*R791))</f>
        <v>2</v>
      </c>
      <c r="J791" s="41">
        <v>0</v>
      </c>
      <c r="K791" s="37">
        <f>J791/G791</f>
        <v>0</v>
      </c>
      <c r="L791" s="41">
        <f>M791+N791</f>
        <v>2</v>
      </c>
      <c r="M791" s="41">
        <v>2</v>
      </c>
      <c r="N791" s="41">
        <v>0</v>
      </c>
      <c r="O791" s="41">
        <v>1</v>
      </c>
      <c r="P791" s="41">
        <f>P792+P793+P794</f>
        <v>0</v>
      </c>
      <c r="Q791" s="36" t="e">
        <f>P791/(L792+L793+L794)*100</f>
        <v>#DIV/0!</v>
      </c>
      <c r="R791" s="41">
        <v>0</v>
      </c>
      <c r="S791" s="41">
        <v>0</v>
      </c>
      <c r="T791" s="37">
        <f>M791/(M791+N791)</f>
        <v>1</v>
      </c>
      <c r="U791" s="37">
        <f>((0.5*V791)+M791)/L791</f>
        <v>1</v>
      </c>
      <c r="V791" s="41">
        <v>0</v>
      </c>
      <c r="W791" s="41">
        <v>0</v>
      </c>
      <c r="X791" s="41">
        <v>0</v>
      </c>
      <c r="Y791" s="41">
        <v>0</v>
      </c>
      <c r="Z791" s="41">
        <f>H791-'Season Summary_DEF'!H790</f>
        <v>4</v>
      </c>
      <c r="AA791" s="40"/>
      <c r="AB791" s="40"/>
      <c r="AC791" s="40"/>
      <c r="AD791" s="40"/>
    </row>
    <row r="792" spans="1:30" outlineLevel="1" x14ac:dyDescent="0.3">
      <c r="A792" s="3" t="s">
        <v>66</v>
      </c>
      <c r="B792" s="3" t="s">
        <v>32</v>
      </c>
      <c r="C792" s="3" t="s">
        <v>25</v>
      </c>
      <c r="D792" s="3" t="s">
        <v>31</v>
      </c>
      <c r="E792" s="3" t="s">
        <v>30</v>
      </c>
      <c r="F792" s="3" t="s">
        <v>33</v>
      </c>
      <c r="Z792"/>
      <c r="AA792" s="29"/>
      <c r="AB792" s="29"/>
      <c r="AC792" s="3"/>
      <c r="AD792" s="3"/>
    </row>
    <row r="793" spans="1:30" outlineLevel="1" x14ac:dyDescent="0.3">
      <c r="A793" s="3" t="s">
        <v>67</v>
      </c>
      <c r="B793" s="3" t="s">
        <v>32</v>
      </c>
      <c r="C793" s="3" t="s">
        <v>25</v>
      </c>
      <c r="D793" s="3" t="s">
        <v>31</v>
      </c>
      <c r="E793" s="3" t="s">
        <v>30</v>
      </c>
      <c r="F793" s="3" t="s">
        <v>33</v>
      </c>
      <c r="AA793" s="29"/>
      <c r="AB793" s="29"/>
      <c r="AC793" s="3"/>
      <c r="AD793" s="3"/>
    </row>
    <row r="794" spans="1:30" outlineLevel="1" x14ac:dyDescent="0.3">
      <c r="A794" s="3" t="s">
        <v>68</v>
      </c>
      <c r="B794" s="3" t="s">
        <v>32</v>
      </c>
      <c r="C794" s="3" t="s">
        <v>25</v>
      </c>
      <c r="D794" s="3" t="s">
        <v>31</v>
      </c>
      <c r="E794" s="3" t="s">
        <v>30</v>
      </c>
      <c r="F794" s="3" t="s">
        <v>33</v>
      </c>
      <c r="AA794" s="29"/>
      <c r="AB794" s="29"/>
      <c r="AC794" s="3"/>
      <c r="AD794" s="3"/>
    </row>
    <row r="795" spans="1:30" x14ac:dyDescent="0.3">
      <c r="A795" s="35">
        <v>200</v>
      </c>
      <c r="B795" s="35" t="s">
        <v>29</v>
      </c>
      <c r="C795" s="35" t="s">
        <v>25</v>
      </c>
      <c r="D795" s="35" t="s">
        <v>26</v>
      </c>
      <c r="E795" s="35" t="s">
        <v>34</v>
      </c>
      <c r="F795" s="35" t="s">
        <v>32</v>
      </c>
      <c r="G795" s="35">
        <f>G796+G797+G798</f>
        <v>2</v>
      </c>
      <c r="H795" s="35">
        <f>H796+H797+H798</f>
        <v>6</v>
      </c>
      <c r="I795" s="40">
        <f>H795/((L795-W795)+J795+(0.44*R795))</f>
        <v>3</v>
      </c>
      <c r="J795" s="35">
        <f>J796+J797+J798</f>
        <v>0</v>
      </c>
      <c r="K795" s="37">
        <f t="shared" ref="K795:K803" si="167">J795/G795</f>
        <v>0</v>
      </c>
      <c r="L795" s="35">
        <f>M795+N795</f>
        <v>2</v>
      </c>
      <c r="M795" s="35">
        <f>M796+M797+M798</f>
        <v>2</v>
      </c>
      <c r="N795" s="35">
        <f>N796+N797+N798</f>
        <v>0</v>
      </c>
      <c r="O795" s="35">
        <f>O796+O797+O798</f>
        <v>2</v>
      </c>
      <c r="P795" s="35">
        <f>P796+P797+P798</f>
        <v>2</v>
      </c>
      <c r="Q795" s="36">
        <f t="shared" ref="Q795:Q802" si="168">P795/L795*100</f>
        <v>100</v>
      </c>
      <c r="R795" s="35">
        <f>R796+R797+R798</f>
        <v>0</v>
      </c>
      <c r="S795" s="35">
        <f>S796+S797+S798</f>
        <v>0</v>
      </c>
      <c r="T795" s="37">
        <f t="shared" ref="T795:T803" si="169">M795/(M795+N795)</f>
        <v>1</v>
      </c>
      <c r="U795" s="37">
        <f t="shared" ref="U795:U803" si="170">((0.5*V795)+M795)/L795</f>
        <v>1.5</v>
      </c>
      <c r="V795" s="35">
        <f>V796+V797+V798</f>
        <v>2</v>
      </c>
      <c r="W795" s="35">
        <f>W796+W797+W798</f>
        <v>0</v>
      </c>
      <c r="X795" s="35">
        <f>X796+X797+X798</f>
        <v>0</v>
      </c>
      <c r="Y795" s="35">
        <f>Y796+Y797+Y798</f>
        <v>0</v>
      </c>
      <c r="Z795" s="41">
        <f>H795-'Season Summary_DEF'!H794</f>
        <v>6</v>
      </c>
      <c r="AA795" s="40"/>
      <c r="AB795" s="40"/>
      <c r="AC795" s="40"/>
      <c r="AD795" s="40"/>
    </row>
    <row r="796" spans="1:30" outlineLevel="1" x14ac:dyDescent="0.3">
      <c r="A796" s="3" t="s">
        <v>66</v>
      </c>
      <c r="B796" s="3" t="s">
        <v>29</v>
      </c>
      <c r="C796" s="3" t="s">
        <v>25</v>
      </c>
      <c r="D796" s="3" t="s">
        <v>26</v>
      </c>
      <c r="E796" s="3" t="s">
        <v>34</v>
      </c>
      <c r="F796" s="3" t="s">
        <v>32</v>
      </c>
      <c r="G796" s="3">
        <v>2</v>
      </c>
      <c r="H796" s="3">
        <v>6</v>
      </c>
      <c r="I796" s="29">
        <f>H796/((L796-W796)+J796+(0.44*R796))</f>
        <v>3</v>
      </c>
      <c r="J796" s="3">
        <v>0</v>
      </c>
      <c r="K796" s="32">
        <f t="shared" si="167"/>
        <v>0</v>
      </c>
      <c r="L796" s="3">
        <f>M796+N796</f>
        <v>2</v>
      </c>
      <c r="M796" s="3">
        <v>2</v>
      </c>
      <c r="N796" s="3">
        <v>0</v>
      </c>
      <c r="O796" s="3">
        <v>2</v>
      </c>
      <c r="P796" s="3">
        <v>2</v>
      </c>
      <c r="Q796" s="4">
        <f t="shared" si="168"/>
        <v>100</v>
      </c>
      <c r="R796" s="3">
        <v>0</v>
      </c>
      <c r="S796" s="3">
        <v>0</v>
      </c>
      <c r="T796" s="32">
        <f t="shared" si="169"/>
        <v>1</v>
      </c>
      <c r="U796" s="32">
        <f t="shared" si="170"/>
        <v>1.5</v>
      </c>
      <c r="V796" s="3">
        <v>2</v>
      </c>
      <c r="W796" s="3">
        <v>0</v>
      </c>
      <c r="X796" s="3">
        <v>0</v>
      </c>
      <c r="Y796" s="3">
        <v>0</v>
      </c>
      <c r="Z796"/>
      <c r="AA796" s="29"/>
      <c r="AB796" s="29"/>
      <c r="AC796" s="3"/>
      <c r="AD796" s="3"/>
    </row>
    <row r="797" spans="1:30" outlineLevel="1" x14ac:dyDescent="0.3">
      <c r="A797" s="3" t="s">
        <v>67</v>
      </c>
      <c r="B797" s="3" t="s">
        <v>29</v>
      </c>
      <c r="C797" s="3" t="s">
        <v>25</v>
      </c>
      <c r="D797" s="3" t="s">
        <v>26</v>
      </c>
      <c r="E797" s="3" t="s">
        <v>34</v>
      </c>
      <c r="F797" s="3" t="s">
        <v>32</v>
      </c>
      <c r="G797" s="3">
        <v>0</v>
      </c>
      <c r="H797" s="3">
        <v>0</v>
      </c>
      <c r="J797" s="3">
        <v>0</v>
      </c>
      <c r="K797" s="32" t="e">
        <f t="shared" si="167"/>
        <v>#DIV/0!</v>
      </c>
      <c r="L797" s="3">
        <v>0</v>
      </c>
      <c r="M797" s="3">
        <v>0</v>
      </c>
      <c r="N797" s="3">
        <v>0</v>
      </c>
      <c r="O797" s="3">
        <v>0</v>
      </c>
      <c r="P797" s="3">
        <v>0</v>
      </c>
      <c r="Q797" s="4" t="e">
        <f t="shared" si="168"/>
        <v>#DIV/0!</v>
      </c>
      <c r="R797" s="3">
        <v>0</v>
      </c>
      <c r="S797" s="3">
        <v>0</v>
      </c>
      <c r="T797" s="32" t="e">
        <f t="shared" si="169"/>
        <v>#DIV/0!</v>
      </c>
      <c r="U797" s="32" t="e">
        <f t="shared" si="170"/>
        <v>#DIV/0!</v>
      </c>
      <c r="V797" s="3">
        <v>0</v>
      </c>
      <c r="W797" s="3">
        <v>0</v>
      </c>
      <c r="X797" s="3">
        <v>0</v>
      </c>
      <c r="Y797" s="3">
        <v>0</v>
      </c>
      <c r="AA797" s="29"/>
      <c r="AB797" s="29"/>
      <c r="AC797" s="3"/>
      <c r="AD797" s="3"/>
    </row>
    <row r="798" spans="1:30" outlineLevel="1" x14ac:dyDescent="0.3">
      <c r="A798" s="3" t="s">
        <v>68</v>
      </c>
      <c r="B798" s="3" t="s">
        <v>29</v>
      </c>
      <c r="C798" s="3" t="s">
        <v>25</v>
      </c>
      <c r="D798" s="3" t="s">
        <v>26</v>
      </c>
      <c r="E798" s="3" t="s">
        <v>34</v>
      </c>
      <c r="F798" s="3" t="s">
        <v>32</v>
      </c>
      <c r="G798" s="3">
        <v>0</v>
      </c>
      <c r="H798" s="3">
        <v>0</v>
      </c>
      <c r="J798" s="3">
        <v>0</v>
      </c>
      <c r="K798" s="32" t="e">
        <f t="shared" si="167"/>
        <v>#DIV/0!</v>
      </c>
      <c r="L798" s="3">
        <f t="shared" ref="L798:L803" si="171">M798+N798</f>
        <v>0</v>
      </c>
      <c r="M798" s="3">
        <v>0</v>
      </c>
      <c r="N798" s="3">
        <v>0</v>
      </c>
      <c r="O798" s="3">
        <v>0</v>
      </c>
      <c r="P798" s="3">
        <v>0</v>
      </c>
      <c r="Q798" s="4" t="e">
        <f t="shared" si="168"/>
        <v>#DIV/0!</v>
      </c>
      <c r="R798" s="3">
        <v>0</v>
      </c>
      <c r="S798" s="3">
        <v>0</v>
      </c>
      <c r="T798" s="32" t="e">
        <f t="shared" si="169"/>
        <v>#DIV/0!</v>
      </c>
      <c r="U798" s="32" t="e">
        <f t="shared" si="170"/>
        <v>#DIV/0!</v>
      </c>
      <c r="V798" s="3">
        <v>0</v>
      </c>
      <c r="W798" s="3">
        <v>0</v>
      </c>
      <c r="X798" s="3">
        <v>0</v>
      </c>
      <c r="Y798" s="3">
        <v>0</v>
      </c>
      <c r="AA798" s="29"/>
      <c r="AB798" s="29"/>
      <c r="AC798" s="3"/>
      <c r="AD798" s="3"/>
    </row>
    <row r="799" spans="1:30" x14ac:dyDescent="0.3">
      <c r="A799" s="35">
        <v>201</v>
      </c>
      <c r="B799" s="35" t="s">
        <v>24</v>
      </c>
      <c r="C799" s="35" t="s">
        <v>32</v>
      </c>
      <c r="D799" s="35" t="s">
        <v>26</v>
      </c>
      <c r="E799" s="35" t="s">
        <v>34</v>
      </c>
      <c r="F799" s="35" t="s">
        <v>28</v>
      </c>
      <c r="G799" s="35">
        <f>G800+G801+G802</f>
        <v>2</v>
      </c>
      <c r="H799" s="35">
        <f>H800+H801+H802</f>
        <v>0</v>
      </c>
      <c r="I799" s="40">
        <f>H799/((L799-W799)+J799+(0.44*R799))</f>
        <v>0</v>
      </c>
      <c r="J799" s="35">
        <f>J800+J801+J802</f>
        <v>0</v>
      </c>
      <c r="K799" s="37">
        <f t="shared" si="167"/>
        <v>0</v>
      </c>
      <c r="L799" s="35">
        <f t="shared" si="171"/>
        <v>2</v>
      </c>
      <c r="M799" s="35">
        <f>M800+M801+M802</f>
        <v>0</v>
      </c>
      <c r="N799" s="35">
        <f>N800+N801+N802</f>
        <v>2</v>
      </c>
      <c r="O799" s="35">
        <f>O800+O801+O802</f>
        <v>0</v>
      </c>
      <c r="P799" s="35">
        <f>P800+P801+P802</f>
        <v>2</v>
      </c>
      <c r="Q799" s="36">
        <f t="shared" si="168"/>
        <v>100</v>
      </c>
      <c r="R799" s="35">
        <f>R800+R801+R802</f>
        <v>0</v>
      </c>
      <c r="S799" s="35">
        <f>S800+S801+S802</f>
        <v>0</v>
      </c>
      <c r="T799" s="37">
        <f t="shared" si="169"/>
        <v>0</v>
      </c>
      <c r="U799" s="37">
        <f t="shared" si="170"/>
        <v>0</v>
      </c>
      <c r="V799" s="35">
        <f>V800+V801+V802</f>
        <v>0</v>
      </c>
      <c r="W799" s="35">
        <f>W800+W801+W802</f>
        <v>1</v>
      </c>
      <c r="X799" s="35">
        <f>X800+X801+X802</f>
        <v>0</v>
      </c>
      <c r="Y799" s="35">
        <f>Y800+Y801+Y802</f>
        <v>0</v>
      </c>
      <c r="Z799" s="41">
        <f>H799-'Season Summary_DEF'!H798</f>
        <v>-2</v>
      </c>
      <c r="AA799" s="40">
        <f>(H799+W799+Y799+(2*(O799))+(0.5*V799))/((R799-S799)+(2*(N799+X799+J799)))</f>
        <v>0.25</v>
      </c>
      <c r="AB799" s="40">
        <f>AA799-$AA$1073</f>
        <v>-0.99690685972502524</v>
      </c>
      <c r="AC799" s="40">
        <f>AA799+'Season Summary_DEF'!AB799</f>
        <v>0.25</v>
      </c>
      <c r="AD799" s="40">
        <f>AC799-$AC$1073</f>
        <v>-2.3301820325407698</v>
      </c>
    </row>
    <row r="800" spans="1:30" outlineLevel="1" x14ac:dyDescent="0.3">
      <c r="A800" s="3" t="s">
        <v>66</v>
      </c>
      <c r="B800" s="3" t="s">
        <v>24</v>
      </c>
      <c r="C800" s="3" t="s">
        <v>32</v>
      </c>
      <c r="D800" s="3" t="s">
        <v>26</v>
      </c>
      <c r="E800" s="3" t="s">
        <v>34</v>
      </c>
      <c r="F800" s="3" t="s">
        <v>28</v>
      </c>
      <c r="G800" s="3">
        <v>2</v>
      </c>
      <c r="H800" s="3">
        <v>0</v>
      </c>
      <c r="I800" s="29">
        <f>H800/((L800-W800)+J800+(0.44*R800))</f>
        <v>0</v>
      </c>
      <c r="J800" s="3">
        <v>0</v>
      </c>
      <c r="K800" s="32">
        <f t="shared" si="167"/>
        <v>0</v>
      </c>
      <c r="L800" s="3">
        <f t="shared" si="171"/>
        <v>2</v>
      </c>
      <c r="M800" s="3">
        <v>0</v>
      </c>
      <c r="N800" s="3">
        <v>2</v>
      </c>
      <c r="O800" s="3">
        <v>0</v>
      </c>
      <c r="P800" s="3">
        <v>2</v>
      </c>
      <c r="Q800" s="4">
        <f t="shared" si="168"/>
        <v>100</v>
      </c>
      <c r="R800" s="3">
        <v>0</v>
      </c>
      <c r="S800" s="3">
        <v>0</v>
      </c>
      <c r="T800" s="32">
        <f t="shared" si="169"/>
        <v>0</v>
      </c>
      <c r="U800" s="32">
        <f t="shared" si="170"/>
        <v>0</v>
      </c>
      <c r="V800" s="3">
        <v>0</v>
      </c>
      <c r="W800" s="3">
        <v>1</v>
      </c>
      <c r="X800" s="3">
        <v>0</v>
      </c>
      <c r="Y800" s="3">
        <v>0</v>
      </c>
      <c r="Z800"/>
      <c r="AA800" s="29"/>
      <c r="AB800" s="29"/>
      <c r="AC800" s="3"/>
      <c r="AD800" s="3"/>
    </row>
    <row r="801" spans="1:30" outlineLevel="1" x14ac:dyDescent="0.3">
      <c r="A801" s="3" t="s">
        <v>67</v>
      </c>
      <c r="B801" s="3" t="s">
        <v>24</v>
      </c>
      <c r="C801" s="3" t="s">
        <v>32</v>
      </c>
      <c r="D801" s="3" t="s">
        <v>26</v>
      </c>
      <c r="E801" s="3" t="s">
        <v>34</v>
      </c>
      <c r="F801" s="3" t="s">
        <v>28</v>
      </c>
      <c r="G801" s="3">
        <v>0</v>
      </c>
      <c r="H801" s="3">
        <v>0</v>
      </c>
      <c r="J801" s="3">
        <v>0</v>
      </c>
      <c r="K801" s="32" t="e">
        <f t="shared" si="167"/>
        <v>#DIV/0!</v>
      </c>
      <c r="L801" s="3">
        <f t="shared" si="171"/>
        <v>0</v>
      </c>
      <c r="M801" s="3">
        <v>0</v>
      </c>
      <c r="N801" s="3">
        <v>0</v>
      </c>
      <c r="O801" s="3">
        <v>0</v>
      </c>
      <c r="P801" s="3">
        <v>0</v>
      </c>
      <c r="Q801" s="4" t="e">
        <f t="shared" si="168"/>
        <v>#DIV/0!</v>
      </c>
      <c r="R801" s="3">
        <v>0</v>
      </c>
      <c r="S801" s="3">
        <v>0</v>
      </c>
      <c r="T801" s="32" t="e">
        <f t="shared" si="169"/>
        <v>#DIV/0!</v>
      </c>
      <c r="U801" s="32" t="e">
        <f t="shared" si="170"/>
        <v>#DIV/0!</v>
      </c>
      <c r="V801" s="3">
        <v>0</v>
      </c>
      <c r="W801" s="3">
        <v>0</v>
      </c>
      <c r="X801" s="3">
        <v>0</v>
      </c>
      <c r="Y801" s="3">
        <v>0</v>
      </c>
      <c r="AA801" s="29"/>
      <c r="AB801" s="29"/>
      <c r="AC801" s="3"/>
      <c r="AD801" s="3"/>
    </row>
    <row r="802" spans="1:30" outlineLevel="1" x14ac:dyDescent="0.3">
      <c r="A802" s="3" t="s">
        <v>68</v>
      </c>
      <c r="B802" s="3" t="s">
        <v>24</v>
      </c>
      <c r="C802" s="3" t="s">
        <v>32</v>
      </c>
      <c r="D802" s="3" t="s">
        <v>26</v>
      </c>
      <c r="E802" s="3" t="s">
        <v>34</v>
      </c>
      <c r="F802" s="3" t="s">
        <v>28</v>
      </c>
      <c r="G802" s="3">
        <v>0</v>
      </c>
      <c r="H802" s="3">
        <v>0</v>
      </c>
      <c r="J802" s="3">
        <v>0</v>
      </c>
      <c r="K802" s="32" t="e">
        <f t="shared" si="167"/>
        <v>#DIV/0!</v>
      </c>
      <c r="L802" s="3">
        <f t="shared" si="171"/>
        <v>0</v>
      </c>
      <c r="M802" s="3">
        <v>0</v>
      </c>
      <c r="N802" s="3">
        <v>0</v>
      </c>
      <c r="O802" s="3">
        <v>0</v>
      </c>
      <c r="P802" s="3">
        <v>0</v>
      </c>
      <c r="Q802" s="4" t="e">
        <f t="shared" si="168"/>
        <v>#DIV/0!</v>
      </c>
      <c r="R802" s="3">
        <v>0</v>
      </c>
      <c r="S802" s="3">
        <v>0</v>
      </c>
      <c r="T802" s="32" t="e">
        <f t="shared" si="169"/>
        <v>#DIV/0!</v>
      </c>
      <c r="U802" s="32" t="e">
        <f t="shared" si="170"/>
        <v>#DIV/0!</v>
      </c>
      <c r="V802" s="3">
        <v>0</v>
      </c>
      <c r="W802" s="3">
        <v>0</v>
      </c>
      <c r="X802" s="3">
        <v>0</v>
      </c>
      <c r="Y802" s="3">
        <v>0</v>
      </c>
      <c r="AA802" s="29"/>
      <c r="AB802" s="29"/>
      <c r="AC802" s="3"/>
      <c r="AD802" s="3"/>
    </row>
    <row r="803" spans="1:30" x14ac:dyDescent="0.3">
      <c r="A803" s="35">
        <v>202</v>
      </c>
      <c r="B803" s="35" t="s">
        <v>24</v>
      </c>
      <c r="C803" s="35" t="s">
        <v>25</v>
      </c>
      <c r="D803" s="35" t="s">
        <v>34</v>
      </c>
      <c r="E803" s="35" t="s">
        <v>33</v>
      </c>
      <c r="F803" s="35" t="s">
        <v>28</v>
      </c>
      <c r="G803" s="41">
        <v>5</v>
      </c>
      <c r="H803" s="41">
        <v>2</v>
      </c>
      <c r="I803" s="40">
        <f>H803/((L803-W803)+J803+(0.44*R803))</f>
        <v>0.5</v>
      </c>
      <c r="J803" s="41">
        <v>2</v>
      </c>
      <c r="K803" s="37">
        <f t="shared" si="167"/>
        <v>0.4</v>
      </c>
      <c r="L803" s="41">
        <f t="shared" si="171"/>
        <v>3</v>
      </c>
      <c r="M803" s="41">
        <v>1</v>
      </c>
      <c r="N803" s="41">
        <v>2</v>
      </c>
      <c r="O803" s="41">
        <v>1</v>
      </c>
      <c r="P803" s="41">
        <f>P804+P805+P806</f>
        <v>0</v>
      </c>
      <c r="Q803" s="36" t="e">
        <f>P803/(L804+L805+L806)*100</f>
        <v>#DIV/0!</v>
      </c>
      <c r="R803" s="41">
        <v>0</v>
      </c>
      <c r="S803" s="41">
        <v>0</v>
      </c>
      <c r="T803" s="37">
        <f t="shared" si="169"/>
        <v>0.33333333333333331</v>
      </c>
      <c r="U803" s="37">
        <f t="shared" si="170"/>
        <v>0.33333333333333331</v>
      </c>
      <c r="V803" s="41">
        <v>0</v>
      </c>
      <c r="W803" s="41">
        <v>1</v>
      </c>
      <c r="X803" s="41">
        <v>0</v>
      </c>
      <c r="Y803" s="41">
        <v>0</v>
      </c>
      <c r="Z803" s="41">
        <f>H803-'Season Summary_DEF'!H802</f>
        <v>2</v>
      </c>
      <c r="AA803" s="40">
        <f>(H803+W803+Y803+(2*(O803))+(0.5*V803))/((R803-S803)+(2*(N803+X803+J803)))</f>
        <v>0.625</v>
      </c>
      <c r="AB803" s="40">
        <f>AA803-$AA$1073</f>
        <v>-0.62190685972502524</v>
      </c>
      <c r="AC803" s="40">
        <f>AA803+'Season Summary_DEF'!AB803</f>
        <v>2</v>
      </c>
      <c r="AD803" s="40">
        <f>AC803-$AC$1073</f>
        <v>-0.58018203254076983</v>
      </c>
    </row>
    <row r="804" spans="1:30" outlineLevel="1" x14ac:dyDescent="0.3">
      <c r="A804" s="3" t="s">
        <v>66</v>
      </c>
      <c r="B804" s="3" t="s">
        <v>24</v>
      </c>
      <c r="C804" s="3" t="s">
        <v>25</v>
      </c>
      <c r="D804" s="3" t="s">
        <v>34</v>
      </c>
      <c r="E804" s="3" t="s">
        <v>33</v>
      </c>
      <c r="F804" s="3" t="s">
        <v>28</v>
      </c>
      <c r="Z804"/>
      <c r="AA804" s="29"/>
      <c r="AB804" s="29"/>
      <c r="AC804" s="3"/>
      <c r="AD804" s="3"/>
    </row>
    <row r="805" spans="1:30" outlineLevel="1" x14ac:dyDescent="0.3">
      <c r="A805" s="3" t="s">
        <v>67</v>
      </c>
      <c r="B805" s="3" t="s">
        <v>24</v>
      </c>
      <c r="C805" s="3" t="s">
        <v>25</v>
      </c>
      <c r="D805" s="3" t="s">
        <v>34</v>
      </c>
      <c r="E805" s="3" t="s">
        <v>33</v>
      </c>
      <c r="F805" s="3" t="s">
        <v>28</v>
      </c>
      <c r="AA805" s="29"/>
      <c r="AB805" s="29"/>
      <c r="AC805" s="3"/>
      <c r="AD805" s="3"/>
    </row>
    <row r="806" spans="1:30" outlineLevel="1" x14ac:dyDescent="0.3">
      <c r="A806" s="3" t="s">
        <v>68</v>
      </c>
      <c r="B806" s="3" t="s">
        <v>24</v>
      </c>
      <c r="C806" s="3" t="s">
        <v>25</v>
      </c>
      <c r="D806" s="3" t="s">
        <v>34</v>
      </c>
      <c r="E806" s="3" t="s">
        <v>33</v>
      </c>
      <c r="F806" s="3" t="s">
        <v>28</v>
      </c>
      <c r="AA806" s="29"/>
      <c r="AB806" s="29"/>
      <c r="AC806" s="3"/>
      <c r="AD806" s="3"/>
    </row>
    <row r="807" spans="1:30" x14ac:dyDescent="0.3">
      <c r="A807" s="35">
        <v>203</v>
      </c>
      <c r="B807" s="35" t="s">
        <v>34</v>
      </c>
      <c r="C807" s="35" t="s">
        <v>25</v>
      </c>
      <c r="D807" s="35" t="s">
        <v>26</v>
      </c>
      <c r="E807" s="35" t="s">
        <v>33</v>
      </c>
      <c r="F807" s="35" t="s">
        <v>28</v>
      </c>
      <c r="G807" s="41">
        <v>6</v>
      </c>
      <c r="H807" s="41">
        <v>9</v>
      </c>
      <c r="I807" s="40">
        <f>H807/((L807-W807)+J807+(0.44*R807))</f>
        <v>1.8442622950819672</v>
      </c>
      <c r="J807" s="41">
        <v>0</v>
      </c>
      <c r="K807" s="37">
        <f>J807/G807</f>
        <v>0</v>
      </c>
      <c r="L807" s="41">
        <f>M807+N807</f>
        <v>4</v>
      </c>
      <c r="M807" s="41">
        <v>2</v>
      </c>
      <c r="N807" s="41">
        <v>2</v>
      </c>
      <c r="O807" s="41">
        <v>1</v>
      </c>
      <c r="P807" s="41">
        <f>P808+P809+P810</f>
        <v>2</v>
      </c>
      <c r="Q807" s="36">
        <f>P807/(L808+L809+L810)*100</f>
        <v>100</v>
      </c>
      <c r="R807" s="41">
        <v>2</v>
      </c>
      <c r="S807" s="41">
        <v>2</v>
      </c>
      <c r="T807" s="37">
        <f>M807/(M807+N807)</f>
        <v>0.5</v>
      </c>
      <c r="U807" s="37">
        <f>((0.5*V807)+M807)/L807</f>
        <v>0.625</v>
      </c>
      <c r="V807" s="41">
        <v>1</v>
      </c>
      <c r="W807" s="41">
        <v>0</v>
      </c>
      <c r="X807" s="41">
        <v>0</v>
      </c>
      <c r="Y807" s="41">
        <v>3</v>
      </c>
      <c r="Z807" s="41">
        <f>H807-'Season Summary_DEF'!H806</f>
        <v>9</v>
      </c>
      <c r="AA807" s="40">
        <f>(H807+W807+Y807+(2*(O807))+(0.5*V807))/((R807-S807)+(2*(N807+X807+J807)))</f>
        <v>3.625</v>
      </c>
      <c r="AB807" s="40">
        <f>AA807-$AA$1073</f>
        <v>2.3780931402749745</v>
      </c>
      <c r="AC807" s="40">
        <f>AA807+'Season Summary_DEF'!AB807</f>
        <v>6.375</v>
      </c>
      <c r="AD807" s="40">
        <f>AC807-$AC$1073</f>
        <v>3.7948179674592302</v>
      </c>
    </row>
    <row r="808" spans="1:30" outlineLevel="1" x14ac:dyDescent="0.3">
      <c r="A808" s="3" t="s">
        <v>66</v>
      </c>
      <c r="B808" s="3" t="s">
        <v>34</v>
      </c>
      <c r="C808" s="3" t="s">
        <v>25</v>
      </c>
      <c r="D808" s="3" t="s">
        <v>26</v>
      </c>
      <c r="E808" s="3" t="s">
        <v>33</v>
      </c>
      <c r="F808" s="3" t="s">
        <v>28</v>
      </c>
      <c r="G808" s="3">
        <v>0</v>
      </c>
      <c r="H808" s="3">
        <v>0</v>
      </c>
      <c r="J808" s="3">
        <v>0</v>
      </c>
      <c r="K808" s="32" t="e">
        <f>J808/G808</f>
        <v>#DIV/0!</v>
      </c>
      <c r="L808" s="3">
        <f>M808+N808</f>
        <v>0</v>
      </c>
      <c r="M808" s="3">
        <v>0</v>
      </c>
      <c r="N808" s="3">
        <v>0</v>
      </c>
      <c r="O808" s="3">
        <v>0</v>
      </c>
      <c r="P808" s="3">
        <v>0</v>
      </c>
      <c r="Q808" s="4" t="e">
        <f>P808/L808*100</f>
        <v>#DIV/0!</v>
      </c>
      <c r="R808" s="3">
        <v>0</v>
      </c>
      <c r="S808" s="3">
        <v>0</v>
      </c>
      <c r="T808" s="32" t="e">
        <f>M808/(M808+N808)</f>
        <v>#DIV/0!</v>
      </c>
      <c r="U808" s="32" t="e">
        <f>((0.5*V808)+M808)/L808</f>
        <v>#DIV/0!</v>
      </c>
      <c r="V808" s="3">
        <v>0</v>
      </c>
      <c r="W808" s="3">
        <v>0</v>
      </c>
      <c r="X808" s="3">
        <v>0</v>
      </c>
      <c r="Y808" s="3">
        <v>0</v>
      </c>
      <c r="Z808"/>
      <c r="AA808" s="29"/>
      <c r="AB808" s="29"/>
      <c r="AC808" s="3"/>
      <c r="AD808" s="3"/>
    </row>
    <row r="809" spans="1:30" outlineLevel="1" x14ac:dyDescent="0.3">
      <c r="A809" s="3" t="s">
        <v>67</v>
      </c>
      <c r="B809" s="3" t="s">
        <v>34</v>
      </c>
      <c r="C809" s="3" t="s">
        <v>25</v>
      </c>
      <c r="D809" s="3" t="s">
        <v>26</v>
      </c>
      <c r="E809" s="3" t="s">
        <v>33</v>
      </c>
      <c r="F809" s="3" t="s">
        <v>28</v>
      </c>
      <c r="G809" s="3">
        <v>1</v>
      </c>
      <c r="H809" s="3">
        <v>0</v>
      </c>
      <c r="I809" s="29">
        <f>H809/((L809-W809)+J809+(0.44*R809))</f>
        <v>0</v>
      </c>
      <c r="J809" s="3">
        <v>0</v>
      </c>
      <c r="K809" s="32">
        <f>J809/G809</f>
        <v>0</v>
      </c>
      <c r="L809" s="3">
        <f>M809+N809</f>
        <v>1</v>
      </c>
      <c r="M809" s="3">
        <v>0</v>
      </c>
      <c r="N809" s="3">
        <v>1</v>
      </c>
      <c r="O809" s="3">
        <v>0</v>
      </c>
      <c r="P809" s="3">
        <v>1</v>
      </c>
      <c r="Q809" s="4">
        <f>P809/L809*100</f>
        <v>100</v>
      </c>
      <c r="R809" s="3">
        <v>0</v>
      </c>
      <c r="S809" s="3">
        <v>0</v>
      </c>
      <c r="T809" s="32">
        <f>M809/(M809+N809)</f>
        <v>0</v>
      </c>
      <c r="U809" s="32">
        <f>((0.5*V809)+M809)/L809</f>
        <v>0</v>
      </c>
      <c r="V809" s="3">
        <v>0</v>
      </c>
      <c r="W809" s="3">
        <v>0</v>
      </c>
      <c r="X809" s="3">
        <v>0</v>
      </c>
      <c r="Y809" s="3">
        <v>0</v>
      </c>
      <c r="AA809" s="29"/>
      <c r="AB809" s="29"/>
      <c r="AC809" s="3"/>
      <c r="AD809" s="3"/>
    </row>
    <row r="810" spans="1:30" outlineLevel="1" x14ac:dyDescent="0.3">
      <c r="A810" s="3" t="s">
        <v>68</v>
      </c>
      <c r="B810" s="3" t="s">
        <v>34</v>
      </c>
      <c r="C810" s="3" t="s">
        <v>25</v>
      </c>
      <c r="D810" s="3" t="s">
        <v>26</v>
      </c>
      <c r="E810" s="3" t="s">
        <v>33</v>
      </c>
      <c r="F810" s="3" t="s">
        <v>28</v>
      </c>
      <c r="G810" s="3">
        <v>2</v>
      </c>
      <c r="H810" s="3">
        <v>2</v>
      </c>
      <c r="I810" s="29">
        <f>H810/((L810-W810)+J810+(0.44*R810))</f>
        <v>1.0638297872340425</v>
      </c>
      <c r="J810" s="3">
        <v>0</v>
      </c>
      <c r="K810" s="32">
        <f>J810/G810</f>
        <v>0</v>
      </c>
      <c r="L810" s="3">
        <f>M810+N810</f>
        <v>1</v>
      </c>
      <c r="M810" s="3">
        <v>0</v>
      </c>
      <c r="N810" s="3">
        <v>1</v>
      </c>
      <c r="O810" s="3">
        <v>0</v>
      </c>
      <c r="P810" s="3">
        <v>1</v>
      </c>
      <c r="Q810" s="4">
        <f>P810/L810*100</f>
        <v>100</v>
      </c>
      <c r="R810" s="3">
        <v>2</v>
      </c>
      <c r="S810" s="3">
        <v>2</v>
      </c>
      <c r="T810" s="32">
        <f>M810/(M810+N810)</f>
        <v>0</v>
      </c>
      <c r="U810" s="32">
        <f>((0.5*V810)+M810)/L810</f>
        <v>0</v>
      </c>
      <c r="V810" s="3">
        <v>0</v>
      </c>
      <c r="W810" s="3">
        <v>0</v>
      </c>
      <c r="X810" s="3">
        <v>0</v>
      </c>
      <c r="Y810" s="3">
        <v>1</v>
      </c>
      <c r="AA810" s="29"/>
      <c r="AB810" s="29"/>
      <c r="AC810" s="3"/>
      <c r="AD810" s="3"/>
    </row>
    <row r="811" spans="1:30" x14ac:dyDescent="0.3">
      <c r="A811" s="35">
        <v>204</v>
      </c>
      <c r="B811" s="35" t="s">
        <v>29</v>
      </c>
      <c r="C811" s="35" t="s">
        <v>25</v>
      </c>
      <c r="D811" s="35" t="s">
        <v>26</v>
      </c>
      <c r="E811" s="35" t="s">
        <v>33</v>
      </c>
      <c r="F811" s="35" t="s">
        <v>28</v>
      </c>
      <c r="G811" s="41">
        <v>1</v>
      </c>
      <c r="H811" s="41">
        <v>2</v>
      </c>
      <c r="I811" s="40">
        <f>H811/((L811-W811)+J811+(0.44*R811))</f>
        <v>2.2727272727272729</v>
      </c>
      <c r="J811" s="41">
        <v>0</v>
      </c>
      <c r="K811" s="37">
        <f>J811/G811</f>
        <v>0</v>
      </c>
      <c r="L811" s="41">
        <f>M811+N811</f>
        <v>0</v>
      </c>
      <c r="M811" s="41">
        <v>0</v>
      </c>
      <c r="N811" s="41">
        <v>0</v>
      </c>
      <c r="O811" s="41">
        <v>0</v>
      </c>
      <c r="P811" s="41">
        <f>P812+P813+P814</f>
        <v>0</v>
      </c>
      <c r="Q811" s="36" t="e">
        <f>P811/(L812+L813+L814)*100</f>
        <v>#DIV/0!</v>
      </c>
      <c r="R811" s="41">
        <v>2</v>
      </c>
      <c r="S811" s="41">
        <v>2</v>
      </c>
      <c r="T811" s="37" t="e">
        <f>M811/(M811+N811)</f>
        <v>#DIV/0!</v>
      </c>
      <c r="U811" s="37" t="e">
        <f>((0.5*V811)+M811)/L811</f>
        <v>#DIV/0!</v>
      </c>
      <c r="V811" s="41">
        <v>0</v>
      </c>
      <c r="W811" s="41">
        <v>0</v>
      </c>
      <c r="X811" s="41">
        <v>0</v>
      </c>
      <c r="Y811" s="41">
        <v>1</v>
      </c>
      <c r="Z811" s="41">
        <f>H811-'Season Summary_DEF'!H810</f>
        <v>2</v>
      </c>
      <c r="AA811" s="40"/>
      <c r="AB811" s="40"/>
      <c r="AC811" s="40"/>
      <c r="AD811" s="40"/>
    </row>
    <row r="812" spans="1:30" outlineLevel="1" x14ac:dyDescent="0.3">
      <c r="A812" s="3" t="s">
        <v>66</v>
      </c>
      <c r="B812" s="3" t="s">
        <v>29</v>
      </c>
      <c r="C812" s="3" t="s">
        <v>25</v>
      </c>
      <c r="D812" s="3" t="s">
        <v>26</v>
      </c>
      <c r="E812" s="3" t="s">
        <v>33</v>
      </c>
      <c r="F812" s="3" t="s">
        <v>28</v>
      </c>
      <c r="Z812"/>
      <c r="AA812" s="29"/>
      <c r="AB812" s="29"/>
      <c r="AC812" s="3"/>
      <c r="AD812" s="3"/>
    </row>
    <row r="813" spans="1:30" outlineLevel="1" x14ac:dyDescent="0.3">
      <c r="A813" s="3" t="s">
        <v>67</v>
      </c>
      <c r="B813" s="3" t="s">
        <v>29</v>
      </c>
      <c r="C813" s="3" t="s">
        <v>25</v>
      </c>
      <c r="D813" s="3" t="s">
        <v>26</v>
      </c>
      <c r="E813" s="3" t="s">
        <v>33</v>
      </c>
      <c r="F813" s="3" t="s">
        <v>28</v>
      </c>
      <c r="AA813" s="29"/>
      <c r="AB813" s="29"/>
      <c r="AC813" s="3"/>
      <c r="AD813" s="3"/>
    </row>
    <row r="814" spans="1:30" outlineLevel="1" x14ac:dyDescent="0.3">
      <c r="A814" s="3" t="s">
        <v>68</v>
      </c>
      <c r="B814" s="3" t="s">
        <v>29</v>
      </c>
      <c r="C814" s="3" t="s">
        <v>25</v>
      </c>
      <c r="D814" s="3" t="s">
        <v>26</v>
      </c>
      <c r="E814" s="3" t="s">
        <v>33</v>
      </c>
      <c r="F814" s="3" t="s">
        <v>28</v>
      </c>
      <c r="AA814" s="29"/>
      <c r="AB814" s="29"/>
      <c r="AC814" s="3"/>
      <c r="AD814" s="3"/>
    </row>
    <row r="815" spans="1:30" x14ac:dyDescent="0.3">
      <c r="A815" s="35">
        <v>205</v>
      </c>
      <c r="B815" s="35" t="s">
        <v>29</v>
      </c>
      <c r="C815" s="35" t="s">
        <v>25</v>
      </c>
      <c r="D815" s="35" t="s">
        <v>32</v>
      </c>
      <c r="E815" s="35" t="s">
        <v>30</v>
      </c>
      <c r="F815" s="35" t="s">
        <v>34</v>
      </c>
      <c r="G815" s="41">
        <v>6</v>
      </c>
      <c r="H815" s="41">
        <v>1</v>
      </c>
      <c r="I815" s="40">
        <f>H815/((L815-W815)+J815+(0.44*R815))</f>
        <v>0.20491803278688525</v>
      </c>
      <c r="J815" s="41">
        <v>2</v>
      </c>
      <c r="K815" s="37">
        <f>J815/G815</f>
        <v>0.33333333333333331</v>
      </c>
      <c r="L815" s="41">
        <f>M815+N815</f>
        <v>3</v>
      </c>
      <c r="M815" s="41">
        <v>0</v>
      </c>
      <c r="N815" s="41">
        <v>3</v>
      </c>
      <c r="O815" s="41">
        <v>0</v>
      </c>
      <c r="P815" s="41">
        <f>P816+P817+P818</f>
        <v>0</v>
      </c>
      <c r="Q815" s="36">
        <f>P815/(L816+L817+L818)*100</f>
        <v>0</v>
      </c>
      <c r="R815" s="41">
        <v>2</v>
      </c>
      <c r="S815" s="41">
        <v>1</v>
      </c>
      <c r="T815" s="37">
        <f>M815/(M815+N815)</f>
        <v>0</v>
      </c>
      <c r="U815" s="37">
        <f>((0.5*V815)+M815)/L815</f>
        <v>0</v>
      </c>
      <c r="V815" s="41">
        <v>0</v>
      </c>
      <c r="W815" s="41">
        <v>1</v>
      </c>
      <c r="X815" s="41">
        <v>0</v>
      </c>
      <c r="Y815" s="41">
        <v>1</v>
      </c>
      <c r="Z815" s="41">
        <f>H815-'Season Summary_DEF'!H814</f>
        <v>1</v>
      </c>
      <c r="AA815" s="40">
        <f>(H815+W815+Y815+(2*(O815))+(0.5*V815))/((R815-S815)+(2*(N815+X815+J815)))</f>
        <v>0.27272727272727271</v>
      </c>
      <c r="AB815" s="40">
        <f>AA815-$AA$1073</f>
        <v>-0.97417958699775253</v>
      </c>
      <c r="AC815" s="40">
        <f>AA815+'Season Summary_DEF'!AB815</f>
        <v>0.97860962566844922</v>
      </c>
      <c r="AD815" s="40">
        <f>AC815-$AC$1073</f>
        <v>-1.6015724068723207</v>
      </c>
    </row>
    <row r="816" spans="1:30" outlineLevel="1" x14ac:dyDescent="0.3">
      <c r="A816" s="3" t="s">
        <v>66</v>
      </c>
      <c r="B816" s="3" t="s">
        <v>29</v>
      </c>
      <c r="C816" s="3" t="s">
        <v>25</v>
      </c>
      <c r="D816" s="3" t="s">
        <v>32</v>
      </c>
      <c r="E816" s="3" t="s">
        <v>30</v>
      </c>
      <c r="F816" s="3" t="s">
        <v>34</v>
      </c>
      <c r="G816" s="3">
        <v>2</v>
      </c>
      <c r="H816" s="3">
        <v>1</v>
      </c>
      <c r="I816" s="29">
        <f>H816/((L816-W816)+J816+(0.44*R816))</f>
        <v>0.53191489361702127</v>
      </c>
      <c r="J816" s="3">
        <v>0</v>
      </c>
      <c r="K816" s="32">
        <f>J816/G816</f>
        <v>0</v>
      </c>
      <c r="L816" s="3">
        <f>M816+N816</f>
        <v>1</v>
      </c>
      <c r="M816" s="3">
        <v>0</v>
      </c>
      <c r="N816" s="3">
        <v>1</v>
      </c>
      <c r="O816" s="3">
        <v>0</v>
      </c>
      <c r="P816" s="3">
        <v>0</v>
      </c>
      <c r="Q816" s="4">
        <f>P816/L816*100</f>
        <v>0</v>
      </c>
      <c r="R816" s="3">
        <v>2</v>
      </c>
      <c r="S816" s="3">
        <v>1</v>
      </c>
      <c r="T816" s="32">
        <f>M816/(M816+N816)</f>
        <v>0</v>
      </c>
      <c r="U816" s="32">
        <f>((0.5*V816)+M816)/L816</f>
        <v>0</v>
      </c>
      <c r="V816" s="3">
        <v>0</v>
      </c>
      <c r="W816" s="3">
        <v>0</v>
      </c>
      <c r="X816" s="3">
        <v>0</v>
      </c>
      <c r="Y816" s="3">
        <v>1</v>
      </c>
      <c r="Z816"/>
      <c r="AA816" s="29"/>
      <c r="AB816" s="29"/>
      <c r="AC816" s="3"/>
      <c r="AD816" s="3"/>
    </row>
    <row r="817" spans="1:30" outlineLevel="1" x14ac:dyDescent="0.3">
      <c r="A817" s="3" t="s">
        <v>67</v>
      </c>
      <c r="B817" s="3" t="s">
        <v>29</v>
      </c>
      <c r="C817" s="3" t="s">
        <v>25</v>
      </c>
      <c r="D817" s="3" t="s">
        <v>32</v>
      </c>
      <c r="E817" s="3" t="s">
        <v>30</v>
      </c>
      <c r="F817" s="3" t="s">
        <v>34</v>
      </c>
      <c r="G817" s="3">
        <v>1</v>
      </c>
      <c r="H817" s="3">
        <v>0</v>
      </c>
      <c r="I817" s="29">
        <f>H817/((L817-W817)+J817+(0.44*R817))</f>
        <v>0</v>
      </c>
      <c r="J817" s="3">
        <v>1</v>
      </c>
      <c r="K817" s="32">
        <f>J817/G817</f>
        <v>1</v>
      </c>
      <c r="L817" s="3">
        <f>M817+N817</f>
        <v>0</v>
      </c>
      <c r="M817" s="3">
        <v>0</v>
      </c>
      <c r="N817" s="3">
        <v>0</v>
      </c>
      <c r="O817" s="3">
        <v>0</v>
      </c>
      <c r="P817" s="3">
        <v>0</v>
      </c>
      <c r="Q817" s="4" t="e">
        <f>P817/L817*100</f>
        <v>#DIV/0!</v>
      </c>
      <c r="R817" s="3">
        <v>0</v>
      </c>
      <c r="S817" s="3">
        <v>0</v>
      </c>
      <c r="T817" s="32" t="e">
        <f>M817/(M817+N817)</f>
        <v>#DIV/0!</v>
      </c>
      <c r="U817" s="32" t="e">
        <f>((0.5*V817)+M817)/L817</f>
        <v>#DIV/0!</v>
      </c>
      <c r="V817" s="3">
        <v>0</v>
      </c>
      <c r="W817" s="3">
        <v>0</v>
      </c>
      <c r="X817" s="3">
        <v>0</v>
      </c>
      <c r="Y817" s="3">
        <v>0</v>
      </c>
      <c r="AA817" s="29"/>
      <c r="AB817" s="29"/>
      <c r="AC817" s="3"/>
      <c r="AD817" s="3"/>
    </row>
    <row r="818" spans="1:30" outlineLevel="1" x14ac:dyDescent="0.3">
      <c r="A818" s="3" t="s">
        <v>68</v>
      </c>
      <c r="B818" s="3" t="s">
        <v>29</v>
      </c>
      <c r="C818" s="3" t="s">
        <v>25</v>
      </c>
      <c r="D818" s="3" t="s">
        <v>32</v>
      </c>
      <c r="E818" s="3" t="s">
        <v>30</v>
      </c>
      <c r="F818" s="3" t="s">
        <v>34</v>
      </c>
      <c r="G818" s="3">
        <v>0</v>
      </c>
      <c r="H818" s="3">
        <v>0</v>
      </c>
      <c r="J818" s="3">
        <v>0</v>
      </c>
      <c r="K818" s="32" t="e">
        <f>J818/G818</f>
        <v>#DIV/0!</v>
      </c>
      <c r="L818" s="3">
        <f>M818+N818</f>
        <v>0</v>
      </c>
      <c r="M818" s="3">
        <v>0</v>
      </c>
      <c r="N818" s="3">
        <v>0</v>
      </c>
      <c r="O818" s="3">
        <v>0</v>
      </c>
      <c r="P818" s="3">
        <v>0</v>
      </c>
      <c r="Q818" s="4" t="e">
        <f>P818/L818*100</f>
        <v>#DIV/0!</v>
      </c>
      <c r="R818" s="3">
        <v>0</v>
      </c>
      <c r="S818" s="3">
        <v>0</v>
      </c>
      <c r="T818" s="32" t="e">
        <f>M818/(M818+N818)</f>
        <v>#DIV/0!</v>
      </c>
      <c r="U818" s="32" t="e">
        <f>((0.5*V818)+M818)/L818</f>
        <v>#DIV/0!</v>
      </c>
      <c r="V818" s="3">
        <v>0</v>
      </c>
      <c r="W818" s="3">
        <v>0</v>
      </c>
      <c r="X818" s="3">
        <v>0</v>
      </c>
      <c r="Y818" s="3">
        <v>0</v>
      </c>
      <c r="AA818" s="29"/>
      <c r="AB818" s="29"/>
      <c r="AC818" s="3"/>
      <c r="AD818" s="3"/>
    </row>
    <row r="819" spans="1:30" x14ac:dyDescent="0.3">
      <c r="A819" s="35">
        <v>206</v>
      </c>
      <c r="B819" s="35" t="s">
        <v>29</v>
      </c>
      <c r="C819" s="35" t="s">
        <v>32</v>
      </c>
      <c r="D819" s="35" t="s">
        <v>34</v>
      </c>
      <c r="E819" s="35" t="s">
        <v>27</v>
      </c>
      <c r="F819" s="35" t="s">
        <v>31</v>
      </c>
      <c r="G819" s="41">
        <v>4</v>
      </c>
      <c r="H819" s="41">
        <v>4</v>
      </c>
      <c r="I819" s="40">
        <f>H819/((L819-W819)+J819+(0.44*R819))</f>
        <v>2</v>
      </c>
      <c r="J819" s="41">
        <v>0</v>
      </c>
      <c r="K819" s="37">
        <f>J819/G819</f>
        <v>0</v>
      </c>
      <c r="L819" s="41">
        <f>M819+N819</f>
        <v>4</v>
      </c>
      <c r="M819" s="41">
        <v>2</v>
      </c>
      <c r="N819" s="41">
        <v>2</v>
      </c>
      <c r="O819" s="41">
        <v>1</v>
      </c>
      <c r="P819" s="41">
        <f>P820+P821+P822</f>
        <v>0</v>
      </c>
      <c r="Q819" s="36" t="e">
        <f>P819/(L820+L821+L822)*100</f>
        <v>#DIV/0!</v>
      </c>
      <c r="R819" s="41">
        <v>0</v>
      </c>
      <c r="S819" s="41">
        <v>0</v>
      </c>
      <c r="T819" s="37">
        <f>M819/(M819+N819)</f>
        <v>0.5</v>
      </c>
      <c r="U819" s="37">
        <f>((0.5*V819)+M819)/L819</f>
        <v>0.5</v>
      </c>
      <c r="V819" s="41">
        <v>0</v>
      </c>
      <c r="W819" s="41">
        <v>2</v>
      </c>
      <c r="X819" s="41">
        <v>0</v>
      </c>
      <c r="Y819" s="41">
        <v>1</v>
      </c>
      <c r="Z819" s="41">
        <f>H819-'Season Summary_DEF'!H818</f>
        <v>1</v>
      </c>
      <c r="AA819" s="40">
        <f>(H819+W819+Y819+(2*(O819))+(0.5*V819))/((R819-S819)+(2*(N819+X819+J819)))</f>
        <v>2.25</v>
      </c>
      <c r="AB819" s="40">
        <f>AA819-$AA$1073</f>
        <v>1.0030931402749748</v>
      </c>
      <c r="AC819" s="40">
        <f>AA819+'Season Summary_DEF'!AB819</f>
        <v>4.75</v>
      </c>
      <c r="AD819" s="40">
        <f>AC819-$AC$1073</f>
        <v>2.1698179674592302</v>
      </c>
    </row>
    <row r="820" spans="1:30" outlineLevel="1" x14ac:dyDescent="0.3">
      <c r="A820" s="3" t="s">
        <v>66</v>
      </c>
      <c r="B820" s="3" t="s">
        <v>29</v>
      </c>
      <c r="C820" s="3" t="s">
        <v>32</v>
      </c>
      <c r="D820" s="3" t="s">
        <v>34</v>
      </c>
      <c r="E820" s="3" t="s">
        <v>27</v>
      </c>
      <c r="F820" s="3" t="s">
        <v>31</v>
      </c>
      <c r="Z820"/>
      <c r="AA820" s="29"/>
      <c r="AB820" s="29"/>
      <c r="AC820" s="3"/>
      <c r="AD820" s="3"/>
    </row>
    <row r="821" spans="1:30" outlineLevel="1" x14ac:dyDescent="0.3">
      <c r="A821" s="3" t="s">
        <v>67</v>
      </c>
      <c r="B821" s="3" t="s">
        <v>29</v>
      </c>
      <c r="C821" s="3" t="s">
        <v>32</v>
      </c>
      <c r="D821" s="3" t="s">
        <v>34</v>
      </c>
      <c r="E821" s="3" t="s">
        <v>27</v>
      </c>
      <c r="F821" s="3" t="s">
        <v>31</v>
      </c>
      <c r="AA821" s="29"/>
      <c r="AB821" s="29"/>
      <c r="AC821" s="3"/>
      <c r="AD821" s="3"/>
    </row>
    <row r="822" spans="1:30" outlineLevel="1" x14ac:dyDescent="0.3">
      <c r="A822" s="3" t="s">
        <v>68</v>
      </c>
      <c r="B822" s="3" t="s">
        <v>29</v>
      </c>
      <c r="C822" s="3" t="s">
        <v>32</v>
      </c>
      <c r="D822" s="3" t="s">
        <v>34</v>
      </c>
      <c r="E822" s="3" t="s">
        <v>27</v>
      </c>
      <c r="F822" s="3" t="s">
        <v>31</v>
      </c>
      <c r="AA822" s="29"/>
      <c r="AB822" s="29"/>
      <c r="AC822" s="3"/>
      <c r="AD822" s="3"/>
    </row>
    <row r="823" spans="1:30" x14ac:dyDescent="0.3">
      <c r="A823" s="35">
        <v>207</v>
      </c>
      <c r="B823" s="35" t="s">
        <v>29</v>
      </c>
      <c r="C823" s="35" t="s">
        <v>34</v>
      </c>
      <c r="D823" s="35" t="s">
        <v>26</v>
      </c>
      <c r="E823" s="35" t="s">
        <v>33</v>
      </c>
      <c r="F823" s="35" t="s">
        <v>31</v>
      </c>
      <c r="G823" s="41">
        <v>14</v>
      </c>
      <c r="H823" s="41">
        <v>14</v>
      </c>
      <c r="I823" s="40">
        <f>H823/((L823-W823)+J823+(0.44*R823))</f>
        <v>1.4170040485829958</v>
      </c>
      <c r="J823" s="41">
        <v>1</v>
      </c>
      <c r="K823" s="37">
        <f>J823/G823</f>
        <v>7.1428571428571425E-2</v>
      </c>
      <c r="L823" s="41">
        <f>M823+N823</f>
        <v>12</v>
      </c>
      <c r="M823" s="41">
        <v>6</v>
      </c>
      <c r="N823" s="41">
        <v>6</v>
      </c>
      <c r="O823" s="41">
        <v>3</v>
      </c>
      <c r="P823" s="41">
        <f>P824+P825+P826</f>
        <v>5</v>
      </c>
      <c r="Q823" s="36">
        <f>P823/(L824+L825+L826)*100</f>
        <v>71.428571428571431</v>
      </c>
      <c r="R823" s="41">
        <v>2</v>
      </c>
      <c r="S823" s="41">
        <v>0</v>
      </c>
      <c r="T823" s="37">
        <f>M823/(M823+N823)</f>
        <v>0.5</v>
      </c>
      <c r="U823" s="37">
        <f>((0.5*V823)+M823)/L823</f>
        <v>0.58333333333333337</v>
      </c>
      <c r="V823" s="41">
        <v>2</v>
      </c>
      <c r="W823" s="41">
        <v>4</v>
      </c>
      <c r="X823" s="41">
        <v>0</v>
      </c>
      <c r="Y823" s="41">
        <v>3</v>
      </c>
      <c r="Z823" s="41">
        <f>H823-'Season Summary_DEF'!H822</f>
        <v>14</v>
      </c>
      <c r="AA823" s="40">
        <f>(H823+W823+Y823+(2*(O823))+(0.5*V823))/((R823-S823)+(2*(N823+X823+J823)))</f>
        <v>1.75</v>
      </c>
      <c r="AB823" s="40">
        <f>AA823-$AA$1073</f>
        <v>0.50309314027497476</v>
      </c>
      <c r="AC823" s="40">
        <f>AA823+'Season Summary_DEF'!AB823</f>
        <v>3.75</v>
      </c>
      <c r="AD823" s="40">
        <f>AC823-$AC$1073</f>
        <v>1.1698179674592302</v>
      </c>
    </row>
    <row r="824" spans="1:30" outlineLevel="1" x14ac:dyDescent="0.3">
      <c r="A824" s="3" t="s">
        <v>66</v>
      </c>
      <c r="B824" s="3" t="s">
        <v>29</v>
      </c>
      <c r="C824" s="3" t="s">
        <v>34</v>
      </c>
      <c r="D824" s="3" t="s">
        <v>26</v>
      </c>
      <c r="E824" s="3" t="s">
        <v>33</v>
      </c>
      <c r="F824" s="3" t="s">
        <v>31</v>
      </c>
      <c r="G824" s="3">
        <v>6</v>
      </c>
      <c r="H824" s="3">
        <v>6</v>
      </c>
      <c r="I824" s="29">
        <f>H824/((L824-W824)+J824+(0.44*R824))</f>
        <v>1.5</v>
      </c>
      <c r="J824" s="3">
        <v>0</v>
      </c>
      <c r="K824" s="32">
        <f>J824/G824</f>
        <v>0</v>
      </c>
      <c r="L824" s="3">
        <f>M824+N824</f>
        <v>6</v>
      </c>
      <c r="M824" s="3">
        <v>3</v>
      </c>
      <c r="N824" s="3">
        <v>3</v>
      </c>
      <c r="O824" s="3">
        <v>1</v>
      </c>
      <c r="P824" s="3">
        <v>4</v>
      </c>
      <c r="Q824" s="4">
        <f>P824/L824*100</f>
        <v>66.666666666666657</v>
      </c>
      <c r="R824" s="3">
        <v>0</v>
      </c>
      <c r="S824" s="3">
        <v>0</v>
      </c>
      <c r="T824" s="32">
        <f>M824/(M824+N824)</f>
        <v>0.5</v>
      </c>
      <c r="U824" s="32">
        <f>((0.5*V824)+M824)/L824</f>
        <v>0.5</v>
      </c>
      <c r="V824" s="3">
        <v>0</v>
      </c>
      <c r="W824" s="3">
        <v>2</v>
      </c>
      <c r="X824" s="3">
        <v>0</v>
      </c>
      <c r="Y824" s="3">
        <v>1</v>
      </c>
      <c r="Z824"/>
      <c r="AA824" s="29"/>
      <c r="AB824" s="29"/>
      <c r="AC824" s="3"/>
      <c r="AD824" s="3"/>
    </row>
    <row r="825" spans="1:30" outlineLevel="1" x14ac:dyDescent="0.3">
      <c r="A825" s="3" t="s">
        <v>67</v>
      </c>
      <c r="B825" s="3" t="s">
        <v>29</v>
      </c>
      <c r="C825" s="3" t="s">
        <v>34</v>
      </c>
      <c r="D825" s="3" t="s">
        <v>26</v>
      </c>
      <c r="E825" s="3" t="s">
        <v>33</v>
      </c>
      <c r="F825" s="3" t="s">
        <v>31</v>
      </c>
      <c r="AA825" s="29"/>
      <c r="AB825" s="29"/>
      <c r="AC825" s="3"/>
      <c r="AD825" s="3"/>
    </row>
    <row r="826" spans="1:30" outlineLevel="1" x14ac:dyDescent="0.3">
      <c r="A826" s="3" t="s">
        <v>68</v>
      </c>
      <c r="B826" s="3" t="s">
        <v>29</v>
      </c>
      <c r="C826" s="3" t="s">
        <v>34</v>
      </c>
      <c r="D826" s="3" t="s">
        <v>26</v>
      </c>
      <c r="E826" s="3" t="s">
        <v>33</v>
      </c>
      <c r="F826" s="3" t="s">
        <v>31</v>
      </c>
      <c r="G826" s="3">
        <v>1</v>
      </c>
      <c r="H826" s="3">
        <v>2</v>
      </c>
      <c r="I826" s="29">
        <f>H826/((L826-W826)+J826+(0.44*R826))</f>
        <v>2</v>
      </c>
      <c r="J826" s="3">
        <v>0</v>
      </c>
      <c r="K826" s="32">
        <f t="shared" ref="K826:K840" si="172">J826/G826</f>
        <v>0</v>
      </c>
      <c r="L826" s="3">
        <f t="shared" ref="L826:L840" si="173">M826+N826</f>
        <v>1</v>
      </c>
      <c r="M826" s="3">
        <v>1</v>
      </c>
      <c r="N826" s="3">
        <v>0</v>
      </c>
      <c r="O826" s="3">
        <v>1</v>
      </c>
      <c r="P826" s="3">
        <v>1</v>
      </c>
      <c r="Q826" s="4">
        <f>P826/L826*100</f>
        <v>100</v>
      </c>
      <c r="R826" s="3">
        <v>0</v>
      </c>
      <c r="S826" s="3">
        <v>0</v>
      </c>
      <c r="T826" s="32">
        <f t="shared" ref="T826:T840" si="174">M826/(M826+N826)</f>
        <v>1</v>
      </c>
      <c r="U826" s="32">
        <f t="shared" ref="U826:U840" si="175">((0.5*V826)+M826)/L826</f>
        <v>1</v>
      </c>
      <c r="V826" s="3">
        <v>0</v>
      </c>
      <c r="W826" s="3">
        <v>0</v>
      </c>
      <c r="X826" s="3">
        <v>0</v>
      </c>
      <c r="Y826" s="3">
        <v>0</v>
      </c>
      <c r="AA826" s="29"/>
      <c r="AB826" s="29"/>
      <c r="AC826" s="3"/>
      <c r="AD826" s="3"/>
    </row>
    <row r="827" spans="1:30" x14ac:dyDescent="0.3">
      <c r="A827" s="35">
        <v>208</v>
      </c>
      <c r="B827" s="35" t="s">
        <v>29</v>
      </c>
      <c r="C827" s="35" t="s">
        <v>25</v>
      </c>
      <c r="D827" s="35" t="s">
        <v>26</v>
      </c>
      <c r="E827" s="35" t="s">
        <v>30</v>
      </c>
      <c r="F827" s="35" t="s">
        <v>34</v>
      </c>
      <c r="G827" s="41">
        <v>4</v>
      </c>
      <c r="H827" s="41">
        <v>2</v>
      </c>
      <c r="I827" s="40">
        <f>H827/((L827-W827)+J827+(0.44*R827))</f>
        <v>0.58139534883720934</v>
      </c>
      <c r="J827" s="41">
        <v>1</v>
      </c>
      <c r="K827" s="37">
        <f t="shared" si="172"/>
        <v>0.25</v>
      </c>
      <c r="L827" s="41">
        <f t="shared" si="173"/>
        <v>3</v>
      </c>
      <c r="M827" s="41">
        <v>1</v>
      </c>
      <c r="N827" s="41">
        <v>2</v>
      </c>
      <c r="O827" s="41">
        <v>0</v>
      </c>
      <c r="P827" s="41">
        <f>P828+P829+P830</f>
        <v>0</v>
      </c>
      <c r="Q827" s="36" t="e">
        <f>P827/(L828+L829+L830)*100</f>
        <v>#DIV/0!</v>
      </c>
      <c r="R827" s="41">
        <v>1</v>
      </c>
      <c r="S827" s="41">
        <v>0</v>
      </c>
      <c r="T827" s="37">
        <f t="shared" si="174"/>
        <v>0.33333333333333331</v>
      </c>
      <c r="U827" s="37">
        <f t="shared" si="175"/>
        <v>0.33333333333333331</v>
      </c>
      <c r="V827" s="41">
        <v>0</v>
      </c>
      <c r="W827" s="41">
        <v>1</v>
      </c>
      <c r="X827" s="41">
        <v>0</v>
      </c>
      <c r="Y827" s="41">
        <v>1</v>
      </c>
      <c r="Z827" s="41">
        <f>H827-'Season Summary_DEF'!H826</f>
        <v>2</v>
      </c>
      <c r="AA827" s="40">
        <f>(H827+W827+Y827+(2*(O827))+(0.5*V827))/((R827-S827)+(2*(N827+X827+J827)))</f>
        <v>0.5714285714285714</v>
      </c>
      <c r="AB827" s="40">
        <f>AA827-$AA$1073</f>
        <v>-0.67547828829645384</v>
      </c>
      <c r="AC827" s="40">
        <f>AA827+'Season Summary_DEF'!AB827</f>
        <v>0.93506493506493504</v>
      </c>
      <c r="AD827" s="40">
        <f>AC827-$AC$1073</f>
        <v>-1.6451170974758349</v>
      </c>
    </row>
    <row r="828" spans="1:30" outlineLevel="1" x14ac:dyDescent="0.3">
      <c r="A828" s="3" t="s">
        <v>66</v>
      </c>
      <c r="B828" s="3" t="s">
        <v>29</v>
      </c>
      <c r="C828" s="3" t="s">
        <v>25</v>
      </c>
      <c r="D828" s="3" t="s">
        <v>26</v>
      </c>
      <c r="E828" s="3" t="s">
        <v>30</v>
      </c>
      <c r="F828" s="3" t="s">
        <v>34</v>
      </c>
      <c r="G828" s="3">
        <v>1</v>
      </c>
      <c r="H828" s="3">
        <v>0</v>
      </c>
      <c r="I828" s="29">
        <f>H828/((L828-W828)+J828+(0.44*R828))</f>
        <v>0</v>
      </c>
      <c r="J828" s="3">
        <v>1</v>
      </c>
      <c r="K828" s="32">
        <f t="shared" si="172"/>
        <v>1</v>
      </c>
      <c r="L828" s="3">
        <f t="shared" si="173"/>
        <v>0</v>
      </c>
      <c r="M828" s="3">
        <v>0</v>
      </c>
      <c r="N828" s="3">
        <v>0</v>
      </c>
      <c r="O828" s="3">
        <v>0</v>
      </c>
      <c r="P828" s="3">
        <v>0</v>
      </c>
      <c r="Q828" s="4" t="e">
        <f>P828/L828*100</f>
        <v>#DIV/0!</v>
      </c>
      <c r="R828" s="3">
        <v>0</v>
      </c>
      <c r="S828" s="3">
        <v>0</v>
      </c>
      <c r="T828" s="32" t="e">
        <f t="shared" si="174"/>
        <v>#DIV/0!</v>
      </c>
      <c r="U828" s="32" t="e">
        <f t="shared" si="175"/>
        <v>#DIV/0!</v>
      </c>
      <c r="V828" s="3">
        <v>0</v>
      </c>
      <c r="W828" s="3">
        <v>0</v>
      </c>
      <c r="X828" s="3">
        <v>0</v>
      </c>
      <c r="Y828" s="3">
        <v>0</v>
      </c>
      <c r="Z828"/>
      <c r="AA828" s="29"/>
      <c r="AB828" s="29"/>
      <c r="AC828" s="3"/>
      <c r="AD828" s="3"/>
    </row>
    <row r="829" spans="1:30" outlineLevel="1" x14ac:dyDescent="0.3">
      <c r="A829" s="3" t="s">
        <v>67</v>
      </c>
      <c r="B829" s="3" t="s">
        <v>29</v>
      </c>
      <c r="C829" s="3" t="s">
        <v>25</v>
      </c>
      <c r="D829" s="3" t="s">
        <v>26</v>
      </c>
      <c r="E829" s="3" t="s">
        <v>30</v>
      </c>
      <c r="F829" s="3" t="s">
        <v>34</v>
      </c>
      <c r="G829" s="3">
        <v>0</v>
      </c>
      <c r="H829" s="3">
        <v>0</v>
      </c>
      <c r="J829" s="3">
        <v>0</v>
      </c>
      <c r="K829" s="32" t="e">
        <f t="shared" si="172"/>
        <v>#DIV/0!</v>
      </c>
      <c r="L829" s="3">
        <f t="shared" si="173"/>
        <v>0</v>
      </c>
      <c r="M829" s="3">
        <v>0</v>
      </c>
      <c r="N829" s="3">
        <v>0</v>
      </c>
      <c r="O829" s="3">
        <v>0</v>
      </c>
      <c r="P829" s="3">
        <v>0</v>
      </c>
      <c r="Q829" s="4" t="e">
        <f>P829/L829*100</f>
        <v>#DIV/0!</v>
      </c>
      <c r="R829" s="3">
        <v>0</v>
      </c>
      <c r="S829" s="3">
        <v>0</v>
      </c>
      <c r="T829" s="32" t="e">
        <f t="shared" si="174"/>
        <v>#DIV/0!</v>
      </c>
      <c r="U829" s="32" t="e">
        <f t="shared" si="175"/>
        <v>#DIV/0!</v>
      </c>
      <c r="V829" s="3">
        <v>0</v>
      </c>
      <c r="W829" s="3">
        <v>0</v>
      </c>
      <c r="X829" s="3">
        <v>0</v>
      </c>
      <c r="Y829" s="3">
        <v>0</v>
      </c>
      <c r="AA829" s="29"/>
      <c r="AB829" s="29"/>
      <c r="AC829" s="3"/>
      <c r="AD829" s="3"/>
    </row>
    <row r="830" spans="1:30" outlineLevel="1" x14ac:dyDescent="0.3">
      <c r="A830" s="3" t="s">
        <v>68</v>
      </c>
      <c r="B830" s="3" t="s">
        <v>29</v>
      </c>
      <c r="C830" s="3" t="s">
        <v>25</v>
      </c>
      <c r="D830" s="3" t="s">
        <v>26</v>
      </c>
      <c r="E830" s="3" t="s">
        <v>30</v>
      </c>
      <c r="F830" s="3" t="s">
        <v>34</v>
      </c>
      <c r="G830" s="3">
        <v>0</v>
      </c>
      <c r="H830" s="3">
        <v>0</v>
      </c>
      <c r="J830" s="3">
        <v>0</v>
      </c>
      <c r="K830" s="32" t="e">
        <f t="shared" si="172"/>
        <v>#DIV/0!</v>
      </c>
      <c r="L830" s="3">
        <f t="shared" si="173"/>
        <v>0</v>
      </c>
      <c r="M830" s="3">
        <v>0</v>
      </c>
      <c r="N830" s="3">
        <v>0</v>
      </c>
      <c r="O830" s="3">
        <v>0</v>
      </c>
      <c r="P830" s="3">
        <v>0</v>
      </c>
      <c r="Q830" s="4" t="e">
        <f>P830/L830*100</f>
        <v>#DIV/0!</v>
      </c>
      <c r="R830" s="3">
        <v>0</v>
      </c>
      <c r="S830" s="3">
        <v>0</v>
      </c>
      <c r="T830" s="32" t="e">
        <f t="shared" si="174"/>
        <v>#DIV/0!</v>
      </c>
      <c r="U830" s="32" t="e">
        <f t="shared" si="175"/>
        <v>#DIV/0!</v>
      </c>
      <c r="V830" s="3">
        <v>0</v>
      </c>
      <c r="W830" s="3">
        <v>0</v>
      </c>
      <c r="X830" s="3">
        <v>0</v>
      </c>
      <c r="Y830" s="3">
        <v>0</v>
      </c>
      <c r="AA830" s="29"/>
      <c r="AB830" s="29"/>
      <c r="AC830" s="3"/>
      <c r="AD830" s="3"/>
    </row>
    <row r="831" spans="1:30" x14ac:dyDescent="0.3">
      <c r="A831" s="35">
        <v>209</v>
      </c>
      <c r="B831" s="35" t="s">
        <v>32</v>
      </c>
      <c r="C831" s="35" t="s">
        <v>31</v>
      </c>
      <c r="D831" s="35" t="s">
        <v>34</v>
      </c>
      <c r="E831" s="35" t="s">
        <v>33</v>
      </c>
      <c r="F831" s="35" t="s">
        <v>28</v>
      </c>
      <c r="G831" s="41">
        <v>12</v>
      </c>
      <c r="H831" s="41">
        <v>7</v>
      </c>
      <c r="I831" s="40">
        <f>H831/((L831-W831)+J831+(0.44*R831))</f>
        <v>0.58333333333333337</v>
      </c>
      <c r="J831" s="41">
        <v>4</v>
      </c>
      <c r="K831" s="37">
        <f t="shared" si="172"/>
        <v>0.33333333333333331</v>
      </c>
      <c r="L831" s="41">
        <f t="shared" si="173"/>
        <v>8</v>
      </c>
      <c r="M831" s="41">
        <v>3</v>
      </c>
      <c r="N831" s="41">
        <v>5</v>
      </c>
      <c r="O831" s="41">
        <v>3</v>
      </c>
      <c r="P831" s="41">
        <f>P832+P833+P834</f>
        <v>3</v>
      </c>
      <c r="Q831" s="36">
        <f>P831/(L832+L833+L834)*100</f>
        <v>50</v>
      </c>
      <c r="R831" s="41">
        <v>0</v>
      </c>
      <c r="S831" s="41">
        <v>0</v>
      </c>
      <c r="T831" s="37">
        <f t="shared" si="174"/>
        <v>0.375</v>
      </c>
      <c r="U831" s="37">
        <f t="shared" si="175"/>
        <v>0.4375</v>
      </c>
      <c r="V831" s="41">
        <v>1</v>
      </c>
      <c r="W831" s="41">
        <v>0</v>
      </c>
      <c r="X831" s="41">
        <v>0</v>
      </c>
      <c r="Y831" s="41">
        <v>0</v>
      </c>
      <c r="Z831" s="41">
        <f>H831-'Season Summary_DEF'!H830</f>
        <v>6</v>
      </c>
      <c r="AA831" s="40">
        <f>(H831+W831+Y831+(2*(O831))+(0.5*V831))/((R831-S831)+(2*(N831+X831+J831)))</f>
        <v>0.75</v>
      </c>
      <c r="AB831" s="40">
        <f>AA831-$AA$1073</f>
        <v>-0.49690685972502524</v>
      </c>
      <c r="AC831" s="40">
        <f>AA831+'Season Summary_DEF'!AB831</f>
        <v>2.024193548387097</v>
      </c>
      <c r="AD831" s="40">
        <f>AC831-$AC$1073</f>
        <v>-0.55598848415367286</v>
      </c>
    </row>
    <row r="832" spans="1:30" outlineLevel="1" x14ac:dyDescent="0.3">
      <c r="A832" s="3" t="s">
        <v>66</v>
      </c>
      <c r="B832" s="3" t="s">
        <v>32</v>
      </c>
      <c r="C832" s="3" t="s">
        <v>31</v>
      </c>
      <c r="D832" s="3" t="s">
        <v>34</v>
      </c>
      <c r="E832" s="3" t="s">
        <v>33</v>
      </c>
      <c r="F832" s="3" t="s">
        <v>28</v>
      </c>
      <c r="G832" s="3">
        <v>2</v>
      </c>
      <c r="H832" s="3">
        <v>0</v>
      </c>
      <c r="I832" s="29">
        <f>H832/((L832-W832)+J832+(0.44*R832))</f>
        <v>0</v>
      </c>
      <c r="J832" s="3">
        <v>1</v>
      </c>
      <c r="K832" s="32">
        <f t="shared" si="172"/>
        <v>0.5</v>
      </c>
      <c r="L832" s="3">
        <f t="shared" si="173"/>
        <v>1</v>
      </c>
      <c r="M832" s="3">
        <v>0</v>
      </c>
      <c r="N832" s="3">
        <v>1</v>
      </c>
      <c r="O832" s="3">
        <v>0</v>
      </c>
      <c r="P832" s="3">
        <v>0</v>
      </c>
      <c r="Q832" s="4">
        <f>P832/L832*100</f>
        <v>0</v>
      </c>
      <c r="R832" s="3">
        <v>0</v>
      </c>
      <c r="S832" s="3">
        <v>0</v>
      </c>
      <c r="T832" s="32">
        <f t="shared" si="174"/>
        <v>0</v>
      </c>
      <c r="U832" s="32">
        <f t="shared" si="175"/>
        <v>0</v>
      </c>
      <c r="V832" s="3">
        <v>0</v>
      </c>
      <c r="W832" s="3">
        <v>0</v>
      </c>
      <c r="X832" s="3">
        <v>0</v>
      </c>
      <c r="Y832" s="3">
        <v>0</v>
      </c>
      <c r="Z832"/>
      <c r="AA832" s="29"/>
      <c r="AB832" s="29"/>
      <c r="AC832" s="3"/>
      <c r="AD832" s="3"/>
    </row>
    <row r="833" spans="1:30" outlineLevel="1" x14ac:dyDescent="0.3">
      <c r="A833" s="3" t="s">
        <v>67</v>
      </c>
      <c r="B833" s="3" t="s">
        <v>32</v>
      </c>
      <c r="C833" s="3" t="s">
        <v>31</v>
      </c>
      <c r="D833" s="3" t="s">
        <v>34</v>
      </c>
      <c r="E833" s="3" t="s">
        <v>33</v>
      </c>
      <c r="F833" s="3" t="s">
        <v>28</v>
      </c>
      <c r="G833" s="3">
        <v>5</v>
      </c>
      <c r="H833" s="3">
        <v>5</v>
      </c>
      <c r="I833" s="29">
        <f>H833/((L833-W833)+J833+(0.44*R833))</f>
        <v>1</v>
      </c>
      <c r="J833" s="3">
        <v>1</v>
      </c>
      <c r="K833" s="32">
        <f t="shared" si="172"/>
        <v>0.2</v>
      </c>
      <c r="L833" s="3">
        <f t="shared" si="173"/>
        <v>4</v>
      </c>
      <c r="M833" s="3">
        <v>2</v>
      </c>
      <c r="N833" s="3">
        <v>2</v>
      </c>
      <c r="O833" s="3">
        <v>2</v>
      </c>
      <c r="P833" s="3">
        <v>2</v>
      </c>
      <c r="Q833" s="4">
        <f>P833/L833*100</f>
        <v>50</v>
      </c>
      <c r="R833" s="3">
        <v>0</v>
      </c>
      <c r="S833" s="3">
        <v>0</v>
      </c>
      <c r="T833" s="32">
        <f t="shared" si="174"/>
        <v>0.5</v>
      </c>
      <c r="U833" s="32">
        <f t="shared" si="175"/>
        <v>0.625</v>
      </c>
      <c r="V833" s="3">
        <v>1</v>
      </c>
      <c r="W833" s="3">
        <v>0</v>
      </c>
      <c r="X833" s="3">
        <v>0</v>
      </c>
      <c r="Y833" s="3">
        <v>0</v>
      </c>
      <c r="AA833" s="29"/>
      <c r="AB833" s="29"/>
      <c r="AC833" s="3"/>
      <c r="AD833" s="3"/>
    </row>
    <row r="834" spans="1:30" outlineLevel="1" x14ac:dyDescent="0.3">
      <c r="A834" s="3" t="s">
        <v>68</v>
      </c>
      <c r="B834" s="3" t="s">
        <v>32</v>
      </c>
      <c r="C834" s="3" t="s">
        <v>31</v>
      </c>
      <c r="D834" s="3" t="s">
        <v>34</v>
      </c>
      <c r="E834" s="3" t="s">
        <v>33</v>
      </c>
      <c r="F834" s="3" t="s">
        <v>28</v>
      </c>
      <c r="G834" s="3">
        <v>1</v>
      </c>
      <c r="H834" s="3">
        <v>0</v>
      </c>
      <c r="I834" s="29">
        <f>H834/((L834-W834)+J834+(0.44*R834))</f>
        <v>0</v>
      </c>
      <c r="J834" s="3">
        <v>0</v>
      </c>
      <c r="K834" s="32">
        <f t="shared" si="172"/>
        <v>0</v>
      </c>
      <c r="L834" s="3">
        <f t="shared" si="173"/>
        <v>1</v>
      </c>
      <c r="M834" s="3">
        <v>0</v>
      </c>
      <c r="N834" s="3">
        <v>1</v>
      </c>
      <c r="O834" s="3">
        <v>0</v>
      </c>
      <c r="P834" s="3">
        <v>1</v>
      </c>
      <c r="Q834" s="4">
        <f>P834/L834*100</f>
        <v>100</v>
      </c>
      <c r="R834" s="3">
        <v>0</v>
      </c>
      <c r="S834" s="3">
        <v>0</v>
      </c>
      <c r="T834" s="32">
        <f t="shared" si="174"/>
        <v>0</v>
      </c>
      <c r="U834" s="32">
        <f t="shared" si="175"/>
        <v>0</v>
      </c>
      <c r="V834" s="3">
        <v>0</v>
      </c>
      <c r="W834" s="3">
        <v>0</v>
      </c>
      <c r="X834" s="3">
        <v>0</v>
      </c>
      <c r="Y834" s="3">
        <v>0</v>
      </c>
      <c r="AA834" s="29"/>
      <c r="AB834" s="29"/>
      <c r="AC834" s="3"/>
      <c r="AD834" s="3"/>
    </row>
    <row r="835" spans="1:30" x14ac:dyDescent="0.3">
      <c r="A835" s="35">
        <v>210</v>
      </c>
      <c r="B835" s="35" t="s">
        <v>32</v>
      </c>
      <c r="C835" s="35" t="s">
        <v>25</v>
      </c>
      <c r="D835" s="35" t="s">
        <v>34</v>
      </c>
      <c r="E835" s="35" t="s">
        <v>33</v>
      </c>
      <c r="F835" s="35" t="s">
        <v>28</v>
      </c>
      <c r="G835" s="41">
        <v>3</v>
      </c>
      <c r="H835" s="41">
        <v>0</v>
      </c>
      <c r="I835" s="40">
        <f>H835/((L835-W835)+J835+(0.44*R835))</f>
        <v>0</v>
      </c>
      <c r="J835" s="41">
        <v>0</v>
      </c>
      <c r="K835" s="37">
        <f t="shared" si="172"/>
        <v>0</v>
      </c>
      <c r="L835" s="41">
        <f t="shared" si="173"/>
        <v>2</v>
      </c>
      <c r="M835" s="41">
        <v>0</v>
      </c>
      <c r="N835" s="41">
        <v>2</v>
      </c>
      <c r="O835" s="41">
        <v>0</v>
      </c>
      <c r="P835" s="41">
        <f>P836+P837+P838</f>
        <v>1</v>
      </c>
      <c r="Q835" s="36">
        <f>P835/(L836+L837+L838)*100</f>
        <v>100</v>
      </c>
      <c r="R835" s="41">
        <v>2</v>
      </c>
      <c r="S835" s="41">
        <v>0</v>
      </c>
      <c r="T835" s="37">
        <f t="shared" si="174"/>
        <v>0</v>
      </c>
      <c r="U835" s="37">
        <f t="shared" si="175"/>
        <v>0</v>
      </c>
      <c r="V835" s="41">
        <v>0</v>
      </c>
      <c r="W835" s="41">
        <v>0</v>
      </c>
      <c r="X835" s="41">
        <v>0</v>
      </c>
      <c r="Y835" s="41">
        <v>2</v>
      </c>
      <c r="Z835" s="41">
        <f>H835-'Season Summary_DEF'!H834</f>
        <v>-4</v>
      </c>
      <c r="AA835" s="40">
        <f>(H835+W835+Y835+(2*(O835))+(0.5*V835))/((R835-S835)+(2*(N835+X835+J835)))</f>
        <v>0.33333333333333331</v>
      </c>
      <c r="AB835" s="40">
        <f>AA835-$AA$1073</f>
        <v>-0.91357352639169198</v>
      </c>
      <c r="AC835" s="40">
        <f>AA835+'Season Summary_DEF'!AB835</f>
        <v>0.83333333333333326</v>
      </c>
      <c r="AD835" s="40">
        <f>AC835-$AC$1073</f>
        <v>-1.7468486992074366</v>
      </c>
    </row>
    <row r="836" spans="1:30" outlineLevel="1" x14ac:dyDescent="0.3">
      <c r="A836" s="3" t="s">
        <v>66</v>
      </c>
      <c r="B836" s="3" t="s">
        <v>32</v>
      </c>
      <c r="C836" s="3" t="s">
        <v>25</v>
      </c>
      <c r="D836" s="3" t="s">
        <v>34</v>
      </c>
      <c r="E836" s="3" t="s">
        <v>33</v>
      </c>
      <c r="F836" s="3" t="s">
        <v>28</v>
      </c>
      <c r="G836" s="3">
        <v>0</v>
      </c>
      <c r="H836" s="3">
        <v>0</v>
      </c>
      <c r="J836" s="3">
        <v>0</v>
      </c>
      <c r="K836" s="32" t="e">
        <f t="shared" si="172"/>
        <v>#DIV/0!</v>
      </c>
      <c r="L836" s="3">
        <f t="shared" si="173"/>
        <v>0</v>
      </c>
      <c r="M836" s="3">
        <v>0</v>
      </c>
      <c r="N836" s="3">
        <v>0</v>
      </c>
      <c r="O836" s="3">
        <v>0</v>
      </c>
      <c r="P836" s="3">
        <v>0</v>
      </c>
      <c r="Q836" s="4" t="e">
        <f>P836/L836*100</f>
        <v>#DIV/0!</v>
      </c>
      <c r="R836" s="3">
        <v>0</v>
      </c>
      <c r="S836" s="3">
        <v>0</v>
      </c>
      <c r="T836" s="32" t="e">
        <f t="shared" si="174"/>
        <v>#DIV/0!</v>
      </c>
      <c r="U836" s="32" t="e">
        <f t="shared" si="175"/>
        <v>#DIV/0!</v>
      </c>
      <c r="V836" s="3">
        <v>0</v>
      </c>
      <c r="W836" s="3">
        <v>0</v>
      </c>
      <c r="X836" s="3">
        <v>0</v>
      </c>
      <c r="Y836" s="3">
        <v>0</v>
      </c>
      <c r="Z836"/>
      <c r="AA836" s="29"/>
      <c r="AB836" s="29"/>
      <c r="AC836" s="3"/>
      <c r="AD836" s="3"/>
    </row>
    <row r="837" spans="1:30" outlineLevel="1" x14ac:dyDescent="0.3">
      <c r="A837" s="3" t="s">
        <v>67</v>
      </c>
      <c r="B837" s="3" t="s">
        <v>32</v>
      </c>
      <c r="C837" s="3" t="s">
        <v>25</v>
      </c>
      <c r="D837" s="3" t="s">
        <v>34</v>
      </c>
      <c r="E837" s="3" t="s">
        <v>33</v>
      </c>
      <c r="F837" s="3" t="s">
        <v>28</v>
      </c>
      <c r="G837" s="3">
        <v>1</v>
      </c>
      <c r="H837" s="3">
        <v>0</v>
      </c>
      <c r="I837" s="29">
        <f>H837/((L837-W837)+J837+(0.44*R837))</f>
        <v>0</v>
      </c>
      <c r="J837" s="3">
        <v>0</v>
      </c>
      <c r="K837" s="32">
        <f t="shared" si="172"/>
        <v>0</v>
      </c>
      <c r="L837" s="3">
        <f t="shared" si="173"/>
        <v>1</v>
      </c>
      <c r="M837" s="3">
        <v>0</v>
      </c>
      <c r="N837" s="3">
        <v>1</v>
      </c>
      <c r="O837" s="3">
        <v>0</v>
      </c>
      <c r="P837" s="3">
        <v>1</v>
      </c>
      <c r="Q837" s="4">
        <f>P837/L837*100</f>
        <v>100</v>
      </c>
      <c r="R837" s="3">
        <v>0</v>
      </c>
      <c r="S837" s="3">
        <v>0</v>
      </c>
      <c r="T837" s="32">
        <f t="shared" si="174"/>
        <v>0</v>
      </c>
      <c r="U837" s="32">
        <f t="shared" si="175"/>
        <v>0</v>
      </c>
      <c r="V837" s="3">
        <v>0</v>
      </c>
      <c r="W837" s="3">
        <v>0</v>
      </c>
      <c r="X837" s="3">
        <v>0</v>
      </c>
      <c r="Y837" s="3">
        <v>0</v>
      </c>
      <c r="AA837" s="29"/>
      <c r="AB837" s="29"/>
      <c r="AC837" s="3"/>
      <c r="AD837" s="3"/>
    </row>
    <row r="838" spans="1:30" outlineLevel="1" x14ac:dyDescent="0.3">
      <c r="A838" s="3" t="s">
        <v>68</v>
      </c>
      <c r="B838" s="3" t="s">
        <v>32</v>
      </c>
      <c r="C838" s="3" t="s">
        <v>25</v>
      </c>
      <c r="D838" s="3" t="s">
        <v>34</v>
      </c>
      <c r="E838" s="3" t="s">
        <v>33</v>
      </c>
      <c r="F838" s="3" t="s">
        <v>28</v>
      </c>
      <c r="G838" s="3">
        <v>0</v>
      </c>
      <c r="H838" s="3">
        <v>0</v>
      </c>
      <c r="J838" s="3">
        <v>0</v>
      </c>
      <c r="K838" s="32" t="e">
        <f t="shared" si="172"/>
        <v>#DIV/0!</v>
      </c>
      <c r="L838" s="3">
        <f t="shared" si="173"/>
        <v>0</v>
      </c>
      <c r="M838" s="3">
        <v>0</v>
      </c>
      <c r="N838" s="3">
        <v>0</v>
      </c>
      <c r="O838" s="3">
        <v>0</v>
      </c>
      <c r="P838" s="3">
        <v>0</v>
      </c>
      <c r="Q838" s="4" t="e">
        <f>P838/L838*100</f>
        <v>#DIV/0!</v>
      </c>
      <c r="R838" s="3">
        <v>0</v>
      </c>
      <c r="S838" s="3">
        <v>0</v>
      </c>
      <c r="T838" s="32" t="e">
        <f t="shared" si="174"/>
        <v>#DIV/0!</v>
      </c>
      <c r="U838" s="32" t="e">
        <f t="shared" si="175"/>
        <v>#DIV/0!</v>
      </c>
      <c r="V838" s="3">
        <v>0</v>
      </c>
      <c r="W838" s="3">
        <v>0</v>
      </c>
      <c r="X838" s="3">
        <v>0</v>
      </c>
      <c r="Y838" s="3">
        <v>0</v>
      </c>
      <c r="AA838" s="29"/>
      <c r="AB838" s="29"/>
      <c r="AC838" s="3"/>
      <c r="AD838" s="3"/>
    </row>
    <row r="839" spans="1:30" x14ac:dyDescent="0.3">
      <c r="A839" s="35">
        <v>211</v>
      </c>
      <c r="B839" s="35" t="s">
        <v>32</v>
      </c>
      <c r="C839" s="35" t="s">
        <v>25</v>
      </c>
      <c r="D839" s="35" t="s">
        <v>30</v>
      </c>
      <c r="E839" s="35" t="s">
        <v>27</v>
      </c>
      <c r="F839" s="35" t="s">
        <v>28</v>
      </c>
      <c r="G839" s="41">
        <f>G840+G841+G842</f>
        <v>5</v>
      </c>
      <c r="H839" s="35">
        <f>H840+H841+H842</f>
        <v>2</v>
      </c>
      <c r="I839" s="40">
        <f>H839/((L839-W839)+J839+(0.44*R839))</f>
        <v>0.36764705882352938</v>
      </c>
      <c r="J839" s="35">
        <f>J840+J841+J842</f>
        <v>1</v>
      </c>
      <c r="K839" s="37">
        <f t="shared" si="172"/>
        <v>0.2</v>
      </c>
      <c r="L839" s="35">
        <f t="shared" si="173"/>
        <v>4</v>
      </c>
      <c r="M839" s="35">
        <f>M840+M841+M842</f>
        <v>1</v>
      </c>
      <c r="N839" s="35">
        <f>N840+N841+N842</f>
        <v>3</v>
      </c>
      <c r="O839" s="35">
        <f>O840+O841+O842</f>
        <v>1</v>
      </c>
      <c r="P839" s="35">
        <f>P840+P841+P842</f>
        <v>2</v>
      </c>
      <c r="Q839" s="36">
        <f>P839/L839*100</f>
        <v>50</v>
      </c>
      <c r="R839" s="35">
        <f>R840+R841+R842</f>
        <v>1</v>
      </c>
      <c r="S839" s="35">
        <f>S840+S841+S842</f>
        <v>0</v>
      </c>
      <c r="T839" s="37">
        <f t="shared" si="174"/>
        <v>0.25</v>
      </c>
      <c r="U839" s="37">
        <f t="shared" si="175"/>
        <v>0.25</v>
      </c>
      <c r="V839" s="35">
        <f>V840+V841+V842</f>
        <v>0</v>
      </c>
      <c r="W839" s="35">
        <f>W840+W841+W842</f>
        <v>0</v>
      </c>
      <c r="X839" s="35">
        <f>X840+X841+X842</f>
        <v>0</v>
      </c>
      <c r="Y839" s="35">
        <f>Y840+Y841+Y842</f>
        <v>1</v>
      </c>
      <c r="Z839" s="41">
        <f>H839-'Season Summary_DEF'!H838</f>
        <v>2</v>
      </c>
      <c r="AA839" s="40">
        <f>(H839+W839+Y839+(2*(O839))+(0.5*V839))/((R839-S839)+(2*(N839+X839+J839)))</f>
        <v>0.55555555555555558</v>
      </c>
      <c r="AB839" s="40">
        <f>AA839-$AA$1073</f>
        <v>-0.69135130416946966</v>
      </c>
      <c r="AC839" s="40">
        <f>AA839+'Season Summary_DEF'!AB839</f>
        <v>0.55555555555555558</v>
      </c>
      <c r="AD839" s="40">
        <f>AC839-$AC$1073</f>
        <v>-2.0246264769852145</v>
      </c>
    </row>
    <row r="840" spans="1:30" outlineLevel="1" x14ac:dyDescent="0.3">
      <c r="A840" s="3" t="s">
        <v>66</v>
      </c>
      <c r="B840" s="3" t="s">
        <v>32</v>
      </c>
      <c r="C840" s="3" t="s">
        <v>25</v>
      </c>
      <c r="D840" s="3" t="s">
        <v>30</v>
      </c>
      <c r="E840" s="3" t="s">
        <v>27</v>
      </c>
      <c r="F840" s="3" t="s">
        <v>28</v>
      </c>
      <c r="G840" s="3">
        <v>5</v>
      </c>
      <c r="H840" s="3">
        <v>2</v>
      </c>
      <c r="I840" s="29">
        <f>H840/((L840-W840)+J840+(0.44*R840))</f>
        <v>0.36764705882352938</v>
      </c>
      <c r="J840" s="3">
        <v>1</v>
      </c>
      <c r="K840" s="32">
        <f t="shared" si="172"/>
        <v>0.2</v>
      </c>
      <c r="L840" s="3">
        <f t="shared" si="173"/>
        <v>4</v>
      </c>
      <c r="M840" s="3">
        <v>1</v>
      </c>
      <c r="N840" s="3">
        <v>3</v>
      </c>
      <c r="O840" s="3">
        <v>1</v>
      </c>
      <c r="P840" s="3">
        <v>2</v>
      </c>
      <c r="Q840" s="4">
        <f>P840/L840*100</f>
        <v>50</v>
      </c>
      <c r="R840" s="3">
        <v>1</v>
      </c>
      <c r="S840" s="3">
        <v>0</v>
      </c>
      <c r="T840" s="32">
        <f t="shared" si="174"/>
        <v>0.25</v>
      </c>
      <c r="U840" s="32">
        <f t="shared" si="175"/>
        <v>0.25</v>
      </c>
      <c r="V840" s="3">
        <v>0</v>
      </c>
      <c r="W840" s="3">
        <v>0</v>
      </c>
      <c r="X840" s="3">
        <v>0</v>
      </c>
      <c r="Y840" s="3">
        <v>1</v>
      </c>
      <c r="Z840"/>
      <c r="AA840" s="29"/>
      <c r="AB840" s="29"/>
      <c r="AC840" s="3"/>
      <c r="AD840" s="3"/>
    </row>
    <row r="841" spans="1:30" outlineLevel="1" x14ac:dyDescent="0.3">
      <c r="A841" s="3" t="s">
        <v>67</v>
      </c>
      <c r="B841" s="3" t="s">
        <v>32</v>
      </c>
      <c r="C841" s="3" t="s">
        <v>25</v>
      </c>
      <c r="D841" s="3" t="s">
        <v>30</v>
      </c>
      <c r="E841" s="3" t="s">
        <v>27</v>
      </c>
      <c r="F841" s="3" t="s">
        <v>28</v>
      </c>
      <c r="G841" s="3">
        <v>0</v>
      </c>
      <c r="AA841" s="29"/>
      <c r="AB841" s="29"/>
      <c r="AC841" s="3"/>
      <c r="AD841" s="3"/>
    </row>
    <row r="842" spans="1:30" outlineLevel="1" x14ac:dyDescent="0.3">
      <c r="A842" s="3" t="s">
        <v>68</v>
      </c>
      <c r="B842" s="3" t="s">
        <v>32</v>
      </c>
      <c r="C842" s="3" t="s">
        <v>25</v>
      </c>
      <c r="D842" s="3" t="s">
        <v>30</v>
      </c>
      <c r="E842" s="3" t="s">
        <v>27</v>
      </c>
      <c r="F842" s="3" t="s">
        <v>28</v>
      </c>
      <c r="G842" s="3">
        <v>0</v>
      </c>
      <c r="AA842" s="29"/>
      <c r="AB842" s="29"/>
      <c r="AC842" s="3"/>
      <c r="AD842" s="3"/>
    </row>
    <row r="843" spans="1:30" x14ac:dyDescent="0.3">
      <c r="A843" s="35">
        <v>212</v>
      </c>
      <c r="B843" s="35" t="s">
        <v>24</v>
      </c>
      <c r="C843" s="35" t="s">
        <v>31</v>
      </c>
      <c r="D843" s="35" t="s">
        <v>26</v>
      </c>
      <c r="E843" s="35" t="s">
        <v>30</v>
      </c>
      <c r="F843" s="35" t="s">
        <v>34</v>
      </c>
      <c r="G843" s="41">
        <v>2</v>
      </c>
      <c r="H843" s="41">
        <v>5</v>
      </c>
      <c r="I843" s="40">
        <f>H843/((L843-W843)+J843+(0.44*R843))</f>
        <v>2.5</v>
      </c>
      <c r="J843" s="41">
        <v>0</v>
      </c>
      <c r="K843" s="37">
        <f>J843/G843</f>
        <v>0</v>
      </c>
      <c r="L843" s="41">
        <f>M843+N843</f>
        <v>2</v>
      </c>
      <c r="M843" s="41">
        <v>2</v>
      </c>
      <c r="N843" s="41">
        <v>0</v>
      </c>
      <c r="O843" s="41">
        <v>2</v>
      </c>
      <c r="P843" s="41">
        <f>P844+P845+P846</f>
        <v>0</v>
      </c>
      <c r="Q843" s="36" t="e">
        <f>P843/(L844+L845+L846)*100</f>
        <v>#DIV/0!</v>
      </c>
      <c r="R843" s="41">
        <v>0</v>
      </c>
      <c r="S843" s="41">
        <v>0</v>
      </c>
      <c r="T843" s="37">
        <f>M843/(M843+N843)</f>
        <v>1</v>
      </c>
      <c r="U843" s="37">
        <f>((0.5*V843)+M843)/L843</f>
        <v>1.25</v>
      </c>
      <c r="V843" s="41">
        <v>1</v>
      </c>
      <c r="W843" s="41">
        <v>0</v>
      </c>
      <c r="X843" s="41">
        <v>0</v>
      </c>
      <c r="Y843" s="41">
        <v>0</v>
      </c>
      <c r="Z843" s="41">
        <f>H843-'Season Summary_DEF'!H842</f>
        <v>5</v>
      </c>
      <c r="AA843" s="40"/>
      <c r="AB843" s="40"/>
      <c r="AC843" s="40">
        <f>AA843+'Season Summary_DEF'!AB843</f>
        <v>1.5</v>
      </c>
      <c r="AD843" s="40">
        <f>AC843-$AC$1073</f>
        <v>-1.0801820325407698</v>
      </c>
    </row>
    <row r="844" spans="1:30" outlineLevel="1" x14ac:dyDescent="0.3">
      <c r="A844" s="3" t="s">
        <v>66</v>
      </c>
      <c r="B844" s="3" t="s">
        <v>24</v>
      </c>
      <c r="C844" s="3" t="s">
        <v>31</v>
      </c>
      <c r="D844" s="3" t="s">
        <v>26</v>
      </c>
      <c r="E844" s="3" t="s">
        <v>30</v>
      </c>
      <c r="F844" s="3" t="s">
        <v>34</v>
      </c>
      <c r="Z844"/>
      <c r="AA844" s="29"/>
      <c r="AB844" s="29"/>
      <c r="AC844" s="3"/>
      <c r="AD844" s="3"/>
    </row>
    <row r="845" spans="1:30" outlineLevel="1" x14ac:dyDescent="0.3">
      <c r="A845" s="3" t="s">
        <v>67</v>
      </c>
      <c r="B845" s="3" t="s">
        <v>24</v>
      </c>
      <c r="C845" s="3" t="s">
        <v>31</v>
      </c>
      <c r="D845" s="3" t="s">
        <v>26</v>
      </c>
      <c r="E845" s="3" t="s">
        <v>30</v>
      </c>
      <c r="F845" s="3" t="s">
        <v>34</v>
      </c>
      <c r="AA845" s="29"/>
      <c r="AB845" s="29"/>
      <c r="AC845" s="3"/>
      <c r="AD845" s="3"/>
    </row>
    <row r="846" spans="1:30" outlineLevel="1" x14ac:dyDescent="0.3">
      <c r="A846" s="3" t="s">
        <v>68</v>
      </c>
      <c r="B846" s="3" t="s">
        <v>24</v>
      </c>
      <c r="C846" s="3" t="s">
        <v>31</v>
      </c>
      <c r="D846" s="3" t="s">
        <v>26</v>
      </c>
      <c r="E846" s="3" t="s">
        <v>30</v>
      </c>
      <c r="F846" s="3" t="s">
        <v>34</v>
      </c>
      <c r="AA846" s="29"/>
      <c r="AB846" s="29"/>
      <c r="AC846" s="3"/>
      <c r="AD846" s="3"/>
    </row>
    <row r="847" spans="1:30" x14ac:dyDescent="0.3">
      <c r="A847" s="35">
        <v>213</v>
      </c>
      <c r="B847" s="35" t="s">
        <v>32</v>
      </c>
      <c r="C847" s="35" t="s">
        <v>31</v>
      </c>
      <c r="D847" s="35" t="s">
        <v>26</v>
      </c>
      <c r="E847" s="35" t="s">
        <v>30</v>
      </c>
      <c r="F847" s="35" t="s">
        <v>34</v>
      </c>
      <c r="G847" s="41">
        <v>6</v>
      </c>
      <c r="H847" s="41">
        <v>5</v>
      </c>
      <c r="I847" s="40">
        <f>H847/((L847-W847)+J847+(0.44*R847))</f>
        <v>1</v>
      </c>
      <c r="J847" s="41">
        <v>1</v>
      </c>
      <c r="K847" s="37">
        <f>J847/G847</f>
        <v>0.16666666666666666</v>
      </c>
      <c r="L847" s="41">
        <f>M847+N847</f>
        <v>5</v>
      </c>
      <c r="M847" s="41">
        <v>2</v>
      </c>
      <c r="N847" s="41">
        <v>3</v>
      </c>
      <c r="O847" s="41">
        <v>2</v>
      </c>
      <c r="P847" s="41">
        <f>P848+P849+P850</f>
        <v>0</v>
      </c>
      <c r="Q847" s="36" t="e">
        <f>P847/(L848+L849+L850)*100</f>
        <v>#DIV/0!</v>
      </c>
      <c r="R847" s="41">
        <v>0</v>
      </c>
      <c r="S847" s="41">
        <v>0</v>
      </c>
      <c r="T847" s="37">
        <f>M847/(M847+N847)</f>
        <v>0.4</v>
      </c>
      <c r="U847" s="37">
        <f>((0.5*V847)+M847)/L847</f>
        <v>0.5</v>
      </c>
      <c r="V847" s="41">
        <v>1</v>
      </c>
      <c r="W847" s="41">
        <v>1</v>
      </c>
      <c r="X847" s="41">
        <v>0</v>
      </c>
      <c r="Y847" s="41">
        <v>0</v>
      </c>
      <c r="Z847" s="41">
        <f>H847-'Season Summary_DEF'!H846</f>
        <v>5</v>
      </c>
      <c r="AA847" s="40">
        <f>(H847+W847+Y847+(2*(O847))+(0.5*V847))/((R847-S847)+(2*(N847+X847+J847)))</f>
        <v>1.3125</v>
      </c>
      <c r="AB847" s="40">
        <f>AA847-$AA$1073</f>
        <v>6.5593140274974759E-2</v>
      </c>
      <c r="AC847" s="40">
        <f>AA847+'Season Summary_DEF'!AB847</f>
        <v>4.8125</v>
      </c>
      <c r="AD847" s="40">
        <f>AC847-$AC$1073</f>
        <v>2.2323179674592302</v>
      </c>
    </row>
    <row r="848" spans="1:30" outlineLevel="1" x14ac:dyDescent="0.3">
      <c r="A848" s="3" t="s">
        <v>66</v>
      </c>
      <c r="B848" s="3" t="s">
        <v>32</v>
      </c>
      <c r="C848" s="3" t="s">
        <v>31</v>
      </c>
      <c r="D848" s="3" t="s">
        <v>26</v>
      </c>
      <c r="E848" s="3" t="s">
        <v>30</v>
      </c>
      <c r="F848" s="3" t="s">
        <v>34</v>
      </c>
      <c r="Z848"/>
      <c r="AA848" s="29"/>
      <c r="AB848" s="29"/>
      <c r="AC848" s="3"/>
      <c r="AD848" s="3"/>
    </row>
    <row r="849" spans="1:30" outlineLevel="1" x14ac:dyDescent="0.3">
      <c r="A849" s="3" t="s">
        <v>67</v>
      </c>
      <c r="B849" s="3" t="s">
        <v>32</v>
      </c>
      <c r="C849" s="3" t="s">
        <v>31</v>
      </c>
      <c r="D849" s="3" t="s">
        <v>26</v>
      </c>
      <c r="E849" s="3" t="s">
        <v>30</v>
      </c>
      <c r="F849" s="3" t="s">
        <v>34</v>
      </c>
      <c r="AA849" s="29"/>
      <c r="AB849" s="29"/>
      <c r="AC849" s="3"/>
      <c r="AD849" s="3"/>
    </row>
    <row r="850" spans="1:30" outlineLevel="1" x14ac:dyDescent="0.3">
      <c r="A850" s="3" t="s">
        <v>68</v>
      </c>
      <c r="B850" s="3" t="s">
        <v>32</v>
      </c>
      <c r="C850" s="3" t="s">
        <v>31</v>
      </c>
      <c r="D850" s="3" t="s">
        <v>26</v>
      </c>
      <c r="E850" s="3" t="s">
        <v>30</v>
      </c>
      <c r="F850" s="3" t="s">
        <v>34</v>
      </c>
      <c r="AA850" s="29"/>
      <c r="AB850" s="29"/>
      <c r="AC850" s="3"/>
      <c r="AD850" s="3"/>
    </row>
    <row r="851" spans="1:30" x14ac:dyDescent="0.3">
      <c r="A851" s="35">
        <v>214</v>
      </c>
      <c r="B851" s="35" t="s">
        <v>24</v>
      </c>
      <c r="C851" s="35" t="s">
        <v>29</v>
      </c>
      <c r="D851" s="35" t="s">
        <v>32</v>
      </c>
      <c r="E851" s="35" t="s">
        <v>34</v>
      </c>
      <c r="F851" s="35" t="s">
        <v>31</v>
      </c>
      <c r="G851" s="41">
        <v>10</v>
      </c>
      <c r="H851" s="41">
        <v>9</v>
      </c>
      <c r="I851" s="40">
        <f>H851/((L851-W851)+J851+(0.44*R851))</f>
        <v>1.125</v>
      </c>
      <c r="J851" s="41">
        <v>3</v>
      </c>
      <c r="K851" s="37">
        <f t="shared" ref="K851:K859" si="176">J851/G851</f>
        <v>0.3</v>
      </c>
      <c r="L851" s="41">
        <f t="shared" ref="L851:L859" si="177">M851+N851</f>
        <v>7</v>
      </c>
      <c r="M851" s="41">
        <v>4</v>
      </c>
      <c r="N851" s="41">
        <v>3</v>
      </c>
      <c r="O851" s="41">
        <v>2</v>
      </c>
      <c r="P851" s="41">
        <f>P852+P853+P854</f>
        <v>1</v>
      </c>
      <c r="Q851" s="36">
        <f>P851/(L852+L853+L854)*100</f>
        <v>100</v>
      </c>
      <c r="R851" s="41">
        <v>0</v>
      </c>
      <c r="S851" s="41">
        <v>0</v>
      </c>
      <c r="T851" s="37">
        <f t="shared" ref="T851:T859" si="178">M851/(M851+N851)</f>
        <v>0.5714285714285714</v>
      </c>
      <c r="U851" s="37">
        <f t="shared" ref="U851:U859" si="179">((0.5*V851)+M851)/L851</f>
        <v>0.6428571428571429</v>
      </c>
      <c r="V851" s="41">
        <v>1</v>
      </c>
      <c r="W851" s="41">
        <v>2</v>
      </c>
      <c r="X851" s="41">
        <v>0</v>
      </c>
      <c r="Y851" s="41">
        <v>0</v>
      </c>
      <c r="Z851" s="41">
        <f>H851-'Season Summary_DEF'!H850</f>
        <v>9</v>
      </c>
      <c r="AA851" s="40">
        <f>(H851+W851+Y851+(2*(O851))+(0.5*V851))/((R851-S851)+(2*(N851+X851+J851)))</f>
        <v>1.2916666666666667</v>
      </c>
      <c r="AB851" s="40">
        <f>AA851-$AA$1073</f>
        <v>4.47598069416415E-2</v>
      </c>
      <c r="AC851" s="40">
        <f>AA851+'Season Summary_DEF'!AB851</f>
        <v>2.2440476190476191</v>
      </c>
      <c r="AD851" s="40">
        <f>AC851-$AC$1073</f>
        <v>-0.33613441349315076</v>
      </c>
    </row>
    <row r="852" spans="1:30" outlineLevel="1" x14ac:dyDescent="0.3">
      <c r="A852" s="3" t="s">
        <v>66</v>
      </c>
      <c r="B852" s="3" t="s">
        <v>24</v>
      </c>
      <c r="C852" s="3" t="s">
        <v>29</v>
      </c>
      <c r="D852" s="3" t="s">
        <v>32</v>
      </c>
      <c r="E852" s="3" t="s">
        <v>34</v>
      </c>
      <c r="F852" s="3" t="s">
        <v>31</v>
      </c>
      <c r="G852" s="3">
        <v>3</v>
      </c>
      <c r="H852" s="3">
        <v>0</v>
      </c>
      <c r="I852" s="29">
        <f>H852/((L852-W852)+J852+(0.44*R852))</f>
        <v>0</v>
      </c>
      <c r="J852" s="3">
        <v>2</v>
      </c>
      <c r="K852" s="32">
        <f t="shared" si="176"/>
        <v>0.66666666666666663</v>
      </c>
      <c r="L852" s="3">
        <f t="shared" si="177"/>
        <v>1</v>
      </c>
      <c r="M852" s="3">
        <v>0</v>
      </c>
      <c r="N852" s="3">
        <v>1</v>
      </c>
      <c r="O852" s="3">
        <v>0</v>
      </c>
      <c r="P852" s="3">
        <v>1</v>
      </c>
      <c r="Q852" s="4">
        <f>P852/L852*100</f>
        <v>100</v>
      </c>
      <c r="R852" s="3">
        <v>0</v>
      </c>
      <c r="S852" s="3">
        <v>0</v>
      </c>
      <c r="T852" s="32">
        <f t="shared" si="178"/>
        <v>0</v>
      </c>
      <c r="U852" s="32">
        <f t="shared" si="179"/>
        <v>0</v>
      </c>
      <c r="V852" s="3">
        <v>0</v>
      </c>
      <c r="W852" s="3">
        <v>1</v>
      </c>
      <c r="X852" s="3">
        <v>0</v>
      </c>
      <c r="Y852" s="3">
        <v>0</v>
      </c>
      <c r="Z852"/>
      <c r="AA852" s="29"/>
      <c r="AB852" s="29"/>
      <c r="AC852" s="3"/>
      <c r="AD852" s="3"/>
    </row>
    <row r="853" spans="1:30" outlineLevel="1" x14ac:dyDescent="0.3">
      <c r="A853" s="3" t="s">
        <v>67</v>
      </c>
      <c r="B853" s="3" t="s">
        <v>24</v>
      </c>
      <c r="C853" s="3" t="s">
        <v>29</v>
      </c>
      <c r="D853" s="3" t="s">
        <v>32</v>
      </c>
      <c r="E853" s="3" t="s">
        <v>34</v>
      </c>
      <c r="F853" s="3" t="s">
        <v>31</v>
      </c>
      <c r="G853" s="3">
        <v>1</v>
      </c>
      <c r="H853" s="3">
        <v>0</v>
      </c>
      <c r="I853" s="29">
        <f>H853/((L853-W853)+J853+(0.44*R853))</f>
        <v>0</v>
      </c>
      <c r="J853" s="3">
        <v>1</v>
      </c>
      <c r="K853" s="32">
        <f t="shared" si="176"/>
        <v>1</v>
      </c>
      <c r="L853" s="3">
        <f t="shared" si="177"/>
        <v>0</v>
      </c>
      <c r="M853" s="3">
        <v>0</v>
      </c>
      <c r="N853" s="3">
        <v>0</v>
      </c>
      <c r="O853" s="3">
        <v>0</v>
      </c>
      <c r="P853" s="3">
        <v>0</v>
      </c>
      <c r="Q853" s="4" t="e">
        <f>P853/L853*100</f>
        <v>#DIV/0!</v>
      </c>
      <c r="R853" s="3">
        <v>0</v>
      </c>
      <c r="S853" s="3">
        <v>0</v>
      </c>
      <c r="T853" s="32" t="e">
        <f t="shared" si="178"/>
        <v>#DIV/0!</v>
      </c>
      <c r="U853" s="32" t="e">
        <f t="shared" si="179"/>
        <v>#DIV/0!</v>
      </c>
      <c r="V853" s="3">
        <v>0</v>
      </c>
      <c r="W853" s="3">
        <v>0</v>
      </c>
      <c r="X853" s="3">
        <v>0</v>
      </c>
      <c r="Y853" s="3">
        <v>0</v>
      </c>
      <c r="AA853" s="29"/>
      <c r="AB853" s="29"/>
      <c r="AC853" s="3"/>
      <c r="AD853" s="3"/>
    </row>
    <row r="854" spans="1:30" outlineLevel="1" x14ac:dyDescent="0.3">
      <c r="A854" s="3" t="s">
        <v>68</v>
      </c>
      <c r="B854" s="3" t="s">
        <v>24</v>
      </c>
      <c r="C854" s="3" t="s">
        <v>29</v>
      </c>
      <c r="D854" s="3" t="s">
        <v>32</v>
      </c>
      <c r="E854" s="3" t="s">
        <v>34</v>
      </c>
      <c r="F854" s="3" t="s">
        <v>31</v>
      </c>
      <c r="G854" s="3">
        <v>0</v>
      </c>
      <c r="H854" s="3">
        <v>0</v>
      </c>
      <c r="J854" s="3">
        <v>0</v>
      </c>
      <c r="K854" s="32" t="e">
        <f t="shared" si="176"/>
        <v>#DIV/0!</v>
      </c>
      <c r="L854" s="3">
        <f t="shared" si="177"/>
        <v>0</v>
      </c>
      <c r="M854" s="3">
        <v>0</v>
      </c>
      <c r="N854" s="3">
        <v>0</v>
      </c>
      <c r="O854" s="3">
        <v>0</v>
      </c>
      <c r="P854" s="3">
        <v>0</v>
      </c>
      <c r="Q854" s="4" t="e">
        <f>P854/L854*100</f>
        <v>#DIV/0!</v>
      </c>
      <c r="R854" s="3">
        <v>0</v>
      </c>
      <c r="S854" s="3">
        <v>0</v>
      </c>
      <c r="T854" s="32" t="e">
        <f t="shared" si="178"/>
        <v>#DIV/0!</v>
      </c>
      <c r="U854" s="32" t="e">
        <f t="shared" si="179"/>
        <v>#DIV/0!</v>
      </c>
      <c r="V854" s="3">
        <v>0</v>
      </c>
      <c r="W854" s="3">
        <v>0</v>
      </c>
      <c r="X854" s="3">
        <v>0</v>
      </c>
      <c r="Y854" s="3">
        <v>0</v>
      </c>
      <c r="AA854" s="29"/>
      <c r="AB854" s="29"/>
      <c r="AC854" s="3"/>
      <c r="AD854" s="3"/>
    </row>
    <row r="855" spans="1:30" x14ac:dyDescent="0.3">
      <c r="A855" s="35">
        <v>215</v>
      </c>
      <c r="B855" s="35" t="s">
        <v>29</v>
      </c>
      <c r="C855" s="35" t="s">
        <v>25</v>
      </c>
      <c r="D855" s="35" t="s">
        <v>26</v>
      </c>
      <c r="E855" s="35" t="s">
        <v>34</v>
      </c>
      <c r="F855" s="35" t="s">
        <v>31</v>
      </c>
      <c r="G855" s="41">
        <v>9</v>
      </c>
      <c r="H855" s="41">
        <v>2</v>
      </c>
      <c r="I855" s="40">
        <f>H855/((L855-W855)+J855+(0.44*R855))</f>
        <v>0.25</v>
      </c>
      <c r="J855" s="41">
        <v>0</v>
      </c>
      <c r="K855" s="37">
        <f t="shared" si="176"/>
        <v>0</v>
      </c>
      <c r="L855" s="41">
        <f t="shared" si="177"/>
        <v>9</v>
      </c>
      <c r="M855" s="41">
        <v>1</v>
      </c>
      <c r="N855" s="41">
        <v>8</v>
      </c>
      <c r="O855" s="41">
        <v>1</v>
      </c>
      <c r="P855" s="41">
        <f>P856+P857+P858</f>
        <v>1</v>
      </c>
      <c r="Q855" s="36">
        <f>P855/(L856+L857+L858)*100</f>
        <v>20</v>
      </c>
      <c r="R855" s="41">
        <v>0</v>
      </c>
      <c r="S855" s="41">
        <v>0</v>
      </c>
      <c r="T855" s="37">
        <f t="shared" si="178"/>
        <v>0.1111111111111111</v>
      </c>
      <c r="U855" s="37">
        <f t="shared" si="179"/>
        <v>0.1111111111111111</v>
      </c>
      <c r="V855" s="41">
        <v>0</v>
      </c>
      <c r="W855" s="41">
        <v>1</v>
      </c>
      <c r="X855" s="41">
        <v>0</v>
      </c>
      <c r="Y855" s="41">
        <v>2</v>
      </c>
      <c r="Z855" s="41">
        <f>H855-'Season Summary_DEF'!H854</f>
        <v>0</v>
      </c>
      <c r="AA855" s="40">
        <f>(H855+W855+Y855+(2*(O855))+(0.5*V855))/((R855-S855)+(2*(N855+X855+J855)))</f>
        <v>0.4375</v>
      </c>
      <c r="AB855" s="40">
        <f>AA855-$AA$1073</f>
        <v>-0.80940685972502524</v>
      </c>
      <c r="AC855" s="40">
        <f>AA855+'Season Summary_DEF'!AB855</f>
        <v>1.3958333333333335</v>
      </c>
      <c r="AD855" s="40">
        <f>AC855-$AC$1073</f>
        <v>-1.1843486992074364</v>
      </c>
    </row>
    <row r="856" spans="1:30" outlineLevel="1" x14ac:dyDescent="0.3">
      <c r="A856" s="3" t="s">
        <v>66</v>
      </c>
      <c r="B856" s="3" t="s">
        <v>29</v>
      </c>
      <c r="C856" s="3" t="s">
        <v>25</v>
      </c>
      <c r="D856" s="3" t="s">
        <v>26</v>
      </c>
      <c r="E856" s="3" t="s">
        <v>34</v>
      </c>
      <c r="F856" s="3" t="s">
        <v>31</v>
      </c>
      <c r="G856" s="3">
        <v>4</v>
      </c>
      <c r="H856" s="3">
        <v>2</v>
      </c>
      <c r="I856" s="29">
        <f>H856/((L856-W856)+J856+(0.44*R856))</f>
        <v>0.5</v>
      </c>
      <c r="J856" s="3">
        <v>0</v>
      </c>
      <c r="K856" s="32">
        <f t="shared" si="176"/>
        <v>0</v>
      </c>
      <c r="L856" s="3">
        <f t="shared" si="177"/>
        <v>4</v>
      </c>
      <c r="M856" s="3">
        <v>1</v>
      </c>
      <c r="N856" s="3">
        <v>3</v>
      </c>
      <c r="O856" s="3">
        <v>1</v>
      </c>
      <c r="P856" s="3">
        <v>1</v>
      </c>
      <c r="Q856" s="4">
        <f>P856/L856*100</f>
        <v>25</v>
      </c>
      <c r="R856" s="3">
        <v>0</v>
      </c>
      <c r="S856" s="3">
        <v>0</v>
      </c>
      <c r="T856" s="32">
        <f t="shared" si="178"/>
        <v>0.25</v>
      </c>
      <c r="U856" s="32">
        <f t="shared" si="179"/>
        <v>0.25</v>
      </c>
      <c r="V856" s="3">
        <v>0</v>
      </c>
      <c r="W856" s="3">
        <v>0</v>
      </c>
      <c r="X856" s="3">
        <v>0</v>
      </c>
      <c r="Y856" s="3">
        <v>0</v>
      </c>
      <c r="Z856"/>
      <c r="AA856" s="29"/>
      <c r="AB856" s="29"/>
      <c r="AC856" s="3"/>
      <c r="AD856" s="3"/>
    </row>
    <row r="857" spans="1:30" outlineLevel="1" x14ac:dyDescent="0.3">
      <c r="A857" s="3" t="s">
        <v>67</v>
      </c>
      <c r="B857" s="3" t="s">
        <v>29</v>
      </c>
      <c r="C857" s="3" t="s">
        <v>25</v>
      </c>
      <c r="D857" s="3" t="s">
        <v>26</v>
      </c>
      <c r="E857" s="3" t="s">
        <v>34</v>
      </c>
      <c r="F857" s="3" t="s">
        <v>31</v>
      </c>
      <c r="G857" s="3">
        <v>0</v>
      </c>
      <c r="H857" s="3">
        <v>0</v>
      </c>
      <c r="J857" s="3">
        <v>0</v>
      </c>
      <c r="K857" s="32" t="e">
        <f t="shared" si="176"/>
        <v>#DIV/0!</v>
      </c>
      <c r="L857" s="3">
        <f t="shared" si="177"/>
        <v>0</v>
      </c>
      <c r="M857" s="3">
        <v>0</v>
      </c>
      <c r="N857" s="3">
        <v>0</v>
      </c>
      <c r="O857" s="3">
        <v>0</v>
      </c>
      <c r="P857" s="3">
        <v>0</v>
      </c>
      <c r="Q857" s="4" t="e">
        <f>P857/L857*100</f>
        <v>#DIV/0!</v>
      </c>
      <c r="R857" s="3">
        <v>0</v>
      </c>
      <c r="S857" s="3">
        <v>0</v>
      </c>
      <c r="T857" s="32" t="e">
        <f t="shared" si="178"/>
        <v>#DIV/0!</v>
      </c>
      <c r="U857" s="32" t="e">
        <f t="shared" si="179"/>
        <v>#DIV/0!</v>
      </c>
      <c r="V857" s="3">
        <v>0</v>
      </c>
      <c r="W857" s="3">
        <v>0</v>
      </c>
      <c r="X857" s="3">
        <v>0</v>
      </c>
      <c r="Y857" s="3">
        <v>0</v>
      </c>
      <c r="AA857" s="29"/>
      <c r="AB857" s="29"/>
      <c r="AC857" s="3"/>
      <c r="AD857" s="3"/>
    </row>
    <row r="858" spans="1:30" outlineLevel="1" x14ac:dyDescent="0.3">
      <c r="A858" s="3" t="s">
        <v>68</v>
      </c>
      <c r="B858" s="3" t="s">
        <v>29</v>
      </c>
      <c r="C858" s="3" t="s">
        <v>25</v>
      </c>
      <c r="D858" s="3" t="s">
        <v>26</v>
      </c>
      <c r="E858" s="3" t="s">
        <v>34</v>
      </c>
      <c r="F858" s="3" t="s">
        <v>31</v>
      </c>
      <c r="G858" s="3">
        <v>1</v>
      </c>
      <c r="H858" s="3">
        <v>0</v>
      </c>
      <c r="I858" s="29">
        <f>H858/((L858-W858)+J858+(0.44*R858))</f>
        <v>0</v>
      </c>
      <c r="J858" s="3">
        <v>0</v>
      </c>
      <c r="K858" s="32">
        <f t="shared" si="176"/>
        <v>0</v>
      </c>
      <c r="L858" s="3">
        <f t="shared" si="177"/>
        <v>1</v>
      </c>
      <c r="M858" s="3">
        <v>0</v>
      </c>
      <c r="N858" s="3">
        <v>1</v>
      </c>
      <c r="O858" s="3">
        <v>0</v>
      </c>
      <c r="P858" s="3">
        <v>0</v>
      </c>
      <c r="Q858" s="4">
        <f>P858/L858*100</f>
        <v>0</v>
      </c>
      <c r="R858" s="3">
        <v>0</v>
      </c>
      <c r="S858" s="3">
        <v>0</v>
      </c>
      <c r="T858" s="32">
        <f t="shared" si="178"/>
        <v>0</v>
      </c>
      <c r="U858" s="32">
        <f t="shared" si="179"/>
        <v>0</v>
      </c>
      <c r="V858" s="3">
        <v>0</v>
      </c>
      <c r="W858" s="3">
        <v>0</v>
      </c>
      <c r="X858" s="3">
        <v>0</v>
      </c>
      <c r="Y858" s="3">
        <v>2</v>
      </c>
      <c r="AA858" s="29"/>
      <c r="AB858" s="29"/>
      <c r="AC858" s="3"/>
      <c r="AD858" s="3"/>
    </row>
    <row r="859" spans="1:30" x14ac:dyDescent="0.3">
      <c r="A859" s="35">
        <v>216</v>
      </c>
      <c r="B859" s="35" t="s">
        <v>29</v>
      </c>
      <c r="C859" s="35" t="s">
        <v>25</v>
      </c>
      <c r="D859" s="35" t="s">
        <v>26</v>
      </c>
      <c r="E859" s="35" t="s">
        <v>30</v>
      </c>
      <c r="F859" s="35" t="s">
        <v>31</v>
      </c>
      <c r="G859" s="41">
        <v>1</v>
      </c>
      <c r="H859" s="41">
        <v>0</v>
      </c>
      <c r="I859" s="40">
        <f>H859/((L859-W859)+J859+(0.44*R859))</f>
        <v>0</v>
      </c>
      <c r="J859" s="41">
        <v>0</v>
      </c>
      <c r="K859" s="37">
        <f t="shared" si="176"/>
        <v>0</v>
      </c>
      <c r="L859" s="41">
        <f t="shared" si="177"/>
        <v>1</v>
      </c>
      <c r="M859" s="41">
        <v>0</v>
      </c>
      <c r="N859" s="41">
        <v>1</v>
      </c>
      <c r="O859" s="41">
        <v>0</v>
      </c>
      <c r="P859" s="41">
        <f>P860+P861+P862</f>
        <v>0</v>
      </c>
      <c r="Q859" s="36" t="e">
        <f>P859/(L860+L861+L862)*100</f>
        <v>#DIV/0!</v>
      </c>
      <c r="R859" s="41">
        <v>0</v>
      </c>
      <c r="S859" s="41">
        <v>0</v>
      </c>
      <c r="T859" s="37">
        <f t="shared" si="178"/>
        <v>0</v>
      </c>
      <c r="U859" s="37">
        <f t="shared" si="179"/>
        <v>0</v>
      </c>
      <c r="V859" s="41">
        <v>0</v>
      </c>
      <c r="W859" s="41">
        <v>0</v>
      </c>
      <c r="X859" s="41">
        <v>0</v>
      </c>
      <c r="Y859" s="41">
        <v>0</v>
      </c>
      <c r="Z859" s="41">
        <f>H859-'Season Summary_DEF'!H858</f>
        <v>0</v>
      </c>
      <c r="AA859" s="40">
        <f>(H859+W859+Y859+(2*(O859))+(0.5*V859))/((R859-S859)+(2*(N859+X859+J859)))</f>
        <v>0</v>
      </c>
      <c r="AB859" s="40">
        <f>AA859-$AA$1073</f>
        <v>-1.2469068597250252</v>
      </c>
      <c r="AC859" s="40">
        <f>AA859+'Season Summary_DEF'!AB859</f>
        <v>0.5</v>
      </c>
      <c r="AD859" s="40">
        <f>AC859-$AC$1073</f>
        <v>-2.0801820325407698</v>
      </c>
    </row>
    <row r="860" spans="1:30" outlineLevel="1" x14ac:dyDescent="0.3">
      <c r="A860" s="3" t="s">
        <v>66</v>
      </c>
      <c r="B860" s="3" t="s">
        <v>29</v>
      </c>
      <c r="C860" s="3" t="s">
        <v>25</v>
      </c>
      <c r="D860" s="3" t="s">
        <v>26</v>
      </c>
      <c r="E860" s="3" t="s">
        <v>30</v>
      </c>
      <c r="F860" s="3" t="s">
        <v>31</v>
      </c>
      <c r="Z860"/>
      <c r="AA860" s="29"/>
      <c r="AB860" s="29"/>
      <c r="AC860" s="3"/>
      <c r="AD860" s="3"/>
    </row>
    <row r="861" spans="1:30" outlineLevel="1" x14ac:dyDescent="0.3">
      <c r="A861" s="3" t="s">
        <v>67</v>
      </c>
      <c r="B861" s="3" t="s">
        <v>29</v>
      </c>
      <c r="C861" s="3" t="s">
        <v>25</v>
      </c>
      <c r="D861" s="3" t="s">
        <v>26</v>
      </c>
      <c r="E861" s="3" t="s">
        <v>30</v>
      </c>
      <c r="F861" s="3" t="s">
        <v>31</v>
      </c>
      <c r="AA861" s="29"/>
      <c r="AB861" s="29"/>
      <c r="AC861" s="3"/>
      <c r="AD861" s="3"/>
    </row>
    <row r="862" spans="1:30" outlineLevel="1" x14ac:dyDescent="0.3">
      <c r="A862" s="3" t="s">
        <v>68</v>
      </c>
      <c r="B862" s="3" t="s">
        <v>29</v>
      </c>
      <c r="C862" s="3" t="s">
        <v>25</v>
      </c>
      <c r="D862" s="3" t="s">
        <v>26</v>
      </c>
      <c r="E862" s="3" t="s">
        <v>30</v>
      </c>
      <c r="F862" s="3" t="s">
        <v>31</v>
      </c>
      <c r="AA862" s="29"/>
      <c r="AB862" s="29"/>
      <c r="AC862" s="3"/>
      <c r="AD862" s="3"/>
    </row>
    <row r="863" spans="1:30" x14ac:dyDescent="0.3">
      <c r="A863" s="35">
        <v>217</v>
      </c>
      <c r="B863" s="35" t="s">
        <v>24</v>
      </c>
      <c r="C863" s="35" t="s">
        <v>29</v>
      </c>
      <c r="D863" s="35" t="s">
        <v>32</v>
      </c>
      <c r="E863" s="35" t="s">
        <v>27</v>
      </c>
      <c r="F863" s="35" t="s">
        <v>28</v>
      </c>
      <c r="G863" s="41">
        <v>3</v>
      </c>
      <c r="H863" s="41">
        <v>0</v>
      </c>
      <c r="I863" s="40">
        <f>H863/((L863-W863)+J863+(0.44*R863))</f>
        <v>0</v>
      </c>
      <c r="J863" s="41">
        <v>1</v>
      </c>
      <c r="K863" s="37">
        <f>J863/G863</f>
        <v>0.33333333333333331</v>
      </c>
      <c r="L863" s="41">
        <f>M863+N863</f>
        <v>2</v>
      </c>
      <c r="M863" s="41">
        <v>0</v>
      </c>
      <c r="N863" s="41">
        <v>2</v>
      </c>
      <c r="O863" s="41">
        <v>0</v>
      </c>
      <c r="P863" s="41">
        <f>P864+P865+P866</f>
        <v>0</v>
      </c>
      <c r="Q863" s="36" t="e">
        <f>P863/(L864+L865+L866)*100</f>
        <v>#DIV/0!</v>
      </c>
      <c r="R863" s="41">
        <v>0</v>
      </c>
      <c r="S863" s="41">
        <v>0</v>
      </c>
      <c r="T863" s="37">
        <f>M863/(M863+N863)</f>
        <v>0</v>
      </c>
      <c r="U863" s="37">
        <f>((0.5*V863)+M863)/L863</f>
        <v>0</v>
      </c>
      <c r="V863" s="41">
        <v>0</v>
      </c>
      <c r="W863" s="41">
        <v>0</v>
      </c>
      <c r="X863" s="41">
        <v>0</v>
      </c>
      <c r="Y863" s="41">
        <v>0</v>
      </c>
      <c r="Z863" s="41">
        <f>H863-'Season Summary_DEF'!H862</f>
        <v>0</v>
      </c>
      <c r="AA863" s="40">
        <f>(H863+W863+Y863+(2*(O863))+(0.5*V863))/((R863-S863)+(2*(N863+X863+J863)))</f>
        <v>0</v>
      </c>
      <c r="AB863" s="40">
        <f>AA863-$AA$1073</f>
        <v>-1.2469068597250252</v>
      </c>
      <c r="AC863" s="40">
        <f>AA863+'Season Summary_DEF'!AB863</f>
        <v>1.25</v>
      </c>
      <c r="AD863" s="40">
        <f>AC863-$AC$1073</f>
        <v>-1.3301820325407698</v>
      </c>
    </row>
    <row r="864" spans="1:30" outlineLevel="1" x14ac:dyDescent="0.3">
      <c r="A864" s="3" t="s">
        <v>66</v>
      </c>
      <c r="B864" s="3" t="s">
        <v>24</v>
      </c>
      <c r="C864" s="3" t="s">
        <v>29</v>
      </c>
      <c r="D864" s="3" t="s">
        <v>32</v>
      </c>
      <c r="E864" s="3" t="s">
        <v>27</v>
      </c>
      <c r="F864" s="3" t="s">
        <v>28</v>
      </c>
      <c r="Z864"/>
      <c r="AA864" s="29"/>
      <c r="AB864" s="29"/>
      <c r="AC864" s="3"/>
      <c r="AD864" s="3"/>
    </row>
    <row r="865" spans="1:30" outlineLevel="1" x14ac:dyDescent="0.3">
      <c r="A865" s="3" t="s">
        <v>67</v>
      </c>
      <c r="B865" s="3" t="s">
        <v>24</v>
      </c>
      <c r="C865" s="3" t="s">
        <v>29</v>
      </c>
      <c r="D865" s="3" t="s">
        <v>32</v>
      </c>
      <c r="E865" s="3" t="s">
        <v>27</v>
      </c>
      <c r="F865" s="3" t="s">
        <v>28</v>
      </c>
      <c r="AA865" s="29"/>
      <c r="AB865" s="29"/>
      <c r="AC865" s="3"/>
      <c r="AD865" s="3"/>
    </row>
    <row r="866" spans="1:30" outlineLevel="1" x14ac:dyDescent="0.3">
      <c r="A866" s="3" t="s">
        <v>68</v>
      </c>
      <c r="B866" s="3" t="s">
        <v>24</v>
      </c>
      <c r="C866" s="3" t="s">
        <v>29</v>
      </c>
      <c r="D866" s="3" t="s">
        <v>32</v>
      </c>
      <c r="E866" s="3" t="s">
        <v>27</v>
      </c>
      <c r="F866" s="3" t="s">
        <v>28</v>
      </c>
      <c r="AA866" s="29"/>
      <c r="AB866" s="29"/>
      <c r="AC866" s="3"/>
      <c r="AD866" s="3"/>
    </row>
    <row r="867" spans="1:30" x14ac:dyDescent="0.3">
      <c r="A867" s="35">
        <v>218</v>
      </c>
      <c r="B867" s="35" t="s">
        <v>29</v>
      </c>
      <c r="C867" s="35" t="s">
        <v>34</v>
      </c>
      <c r="D867" s="35" t="s">
        <v>26</v>
      </c>
      <c r="E867" s="35" t="s">
        <v>30</v>
      </c>
      <c r="F867" s="35" t="s">
        <v>31</v>
      </c>
      <c r="G867" s="41">
        <v>7</v>
      </c>
      <c r="H867" s="41">
        <v>6</v>
      </c>
      <c r="I867" s="40">
        <f>H867/((L867-W867)+J867+(0.44*R867))</f>
        <v>1</v>
      </c>
      <c r="J867" s="41">
        <v>1</v>
      </c>
      <c r="K867" s="37">
        <f>J867/G867</f>
        <v>0.14285714285714285</v>
      </c>
      <c r="L867" s="41">
        <f>M867+N867</f>
        <v>6</v>
      </c>
      <c r="M867" s="41">
        <v>3</v>
      </c>
      <c r="N867" s="41">
        <v>3</v>
      </c>
      <c r="O867" s="41">
        <v>2</v>
      </c>
      <c r="P867" s="41">
        <f>P868+P869+P870</f>
        <v>0</v>
      </c>
      <c r="Q867" s="36" t="e">
        <f>P867/(L868+L869+L870)*100</f>
        <v>#DIV/0!</v>
      </c>
      <c r="R867" s="41">
        <v>0</v>
      </c>
      <c r="S867" s="41">
        <v>0</v>
      </c>
      <c r="T867" s="37">
        <f>M867/(M867+N867)</f>
        <v>0.5</v>
      </c>
      <c r="U867" s="37">
        <f>((0.5*V867)+M867)/L867</f>
        <v>0.5</v>
      </c>
      <c r="V867" s="41">
        <v>0</v>
      </c>
      <c r="W867" s="41">
        <v>1</v>
      </c>
      <c r="X867" s="41">
        <v>0</v>
      </c>
      <c r="Y867" s="41">
        <v>0</v>
      </c>
      <c r="Z867" s="41">
        <f>H867-'Season Summary_DEF'!H866</f>
        <v>6</v>
      </c>
      <c r="AA867" s="40">
        <f>(H867+W867+Y867+(2*(O867))+(0.5*V867))/((R867-S867)+(2*(N867+X867+J867)))</f>
        <v>1.375</v>
      </c>
      <c r="AB867" s="40">
        <f>AA867-$AA$1073</f>
        <v>0.12809314027497476</v>
      </c>
      <c r="AC867" s="40">
        <f>AA867+'Season Summary_DEF'!AB867</f>
        <v>2.9903846153846154</v>
      </c>
      <c r="AD867" s="40">
        <f>AC867-$AC$1073</f>
        <v>0.41020258284384559</v>
      </c>
    </row>
    <row r="868" spans="1:30" outlineLevel="1" x14ac:dyDescent="0.3">
      <c r="A868" s="3" t="s">
        <v>66</v>
      </c>
      <c r="B868" s="3" t="s">
        <v>29</v>
      </c>
      <c r="C868" s="3" t="s">
        <v>34</v>
      </c>
      <c r="D868" s="3" t="s">
        <v>26</v>
      </c>
      <c r="E868" s="3" t="s">
        <v>30</v>
      </c>
      <c r="F868" s="3" t="s">
        <v>31</v>
      </c>
      <c r="G868" s="3">
        <v>0</v>
      </c>
      <c r="H868" s="3">
        <v>0</v>
      </c>
      <c r="J868" s="3">
        <v>0</v>
      </c>
      <c r="K868" s="32" t="e">
        <f>J868/G868</f>
        <v>#DIV/0!</v>
      </c>
      <c r="L868" s="3">
        <f>M868+N868</f>
        <v>0</v>
      </c>
      <c r="M868" s="3">
        <v>0</v>
      </c>
      <c r="N868" s="3">
        <v>0</v>
      </c>
      <c r="O868" s="3">
        <v>0</v>
      </c>
      <c r="P868" s="3">
        <v>0</v>
      </c>
      <c r="Q868" s="4" t="e">
        <f>P868/L868*100</f>
        <v>#DIV/0!</v>
      </c>
      <c r="R868" s="3">
        <v>0</v>
      </c>
      <c r="S868" s="3">
        <v>0</v>
      </c>
      <c r="T868" s="32" t="e">
        <f>M868/(M868+N868)</f>
        <v>#DIV/0!</v>
      </c>
      <c r="U868" s="32" t="e">
        <f>((0.5*V868)+M868)/L868</f>
        <v>#DIV/0!</v>
      </c>
      <c r="V868" s="3">
        <v>0</v>
      </c>
      <c r="W868" s="3">
        <v>0</v>
      </c>
      <c r="X868" s="3">
        <v>0</v>
      </c>
      <c r="Y868" s="3">
        <v>0</v>
      </c>
      <c r="Z868"/>
      <c r="AA868" s="29"/>
      <c r="AB868" s="29"/>
      <c r="AC868" s="3"/>
      <c r="AD868" s="3"/>
    </row>
    <row r="869" spans="1:30" outlineLevel="1" x14ac:dyDescent="0.3">
      <c r="A869" s="3" t="s">
        <v>67</v>
      </c>
      <c r="B869" s="3" t="s">
        <v>29</v>
      </c>
      <c r="C869" s="3" t="s">
        <v>34</v>
      </c>
      <c r="D869" s="3" t="s">
        <v>26</v>
      </c>
      <c r="E869" s="3" t="s">
        <v>30</v>
      </c>
      <c r="F869" s="3" t="s">
        <v>31</v>
      </c>
      <c r="G869" s="3">
        <v>0</v>
      </c>
      <c r="H869" s="3">
        <v>0</v>
      </c>
      <c r="J869" s="3">
        <v>0</v>
      </c>
      <c r="K869" s="32" t="e">
        <f>J869/G869</f>
        <v>#DIV/0!</v>
      </c>
      <c r="L869" s="3">
        <f>M869+N869</f>
        <v>0</v>
      </c>
      <c r="M869" s="3">
        <v>0</v>
      </c>
      <c r="N869" s="3">
        <v>0</v>
      </c>
      <c r="O869" s="3">
        <v>0</v>
      </c>
      <c r="P869" s="3">
        <v>0</v>
      </c>
      <c r="Q869" s="4" t="e">
        <f>P869/L869*100</f>
        <v>#DIV/0!</v>
      </c>
      <c r="R869" s="3">
        <v>0</v>
      </c>
      <c r="S869" s="3">
        <v>0</v>
      </c>
      <c r="T869" s="32" t="e">
        <f>M869/(M869+N869)</f>
        <v>#DIV/0!</v>
      </c>
      <c r="U869" s="32" t="e">
        <f>((0.5*V869)+M869)/L869</f>
        <v>#DIV/0!</v>
      </c>
      <c r="V869" s="3">
        <v>0</v>
      </c>
      <c r="W869" s="3">
        <v>0</v>
      </c>
      <c r="X869" s="3">
        <v>0</v>
      </c>
      <c r="Y869" s="3">
        <v>0</v>
      </c>
      <c r="AA869" s="29"/>
      <c r="AB869" s="29"/>
      <c r="AC869" s="3"/>
      <c r="AD869" s="3"/>
    </row>
    <row r="870" spans="1:30" outlineLevel="1" x14ac:dyDescent="0.3">
      <c r="A870" s="3" t="s">
        <v>68</v>
      </c>
      <c r="B870" s="3" t="s">
        <v>29</v>
      </c>
      <c r="C870" s="3" t="s">
        <v>34</v>
      </c>
      <c r="D870" s="3" t="s">
        <v>26</v>
      </c>
      <c r="E870" s="3" t="s">
        <v>30</v>
      </c>
      <c r="F870" s="3" t="s">
        <v>31</v>
      </c>
      <c r="G870" s="3">
        <v>0</v>
      </c>
      <c r="H870" s="3">
        <v>0</v>
      </c>
      <c r="J870" s="3">
        <v>0</v>
      </c>
      <c r="K870" s="32" t="e">
        <f>J870/G870</f>
        <v>#DIV/0!</v>
      </c>
      <c r="L870" s="3">
        <f>M870+N870</f>
        <v>0</v>
      </c>
      <c r="M870" s="3">
        <v>0</v>
      </c>
      <c r="N870" s="3">
        <v>0</v>
      </c>
      <c r="O870" s="3">
        <v>0</v>
      </c>
      <c r="P870" s="3">
        <v>0</v>
      </c>
      <c r="Q870" s="4" t="e">
        <f>P870/L870*100</f>
        <v>#DIV/0!</v>
      </c>
      <c r="R870" s="3">
        <v>0</v>
      </c>
      <c r="S870" s="3">
        <v>0</v>
      </c>
      <c r="T870" s="32" t="e">
        <f>M870/(M870+N870)</f>
        <v>#DIV/0!</v>
      </c>
      <c r="U870" s="32" t="e">
        <f>((0.5*V870)+M870)/L870</f>
        <v>#DIV/0!</v>
      </c>
      <c r="V870" s="3">
        <v>0</v>
      </c>
      <c r="W870" s="3">
        <v>0</v>
      </c>
      <c r="X870" s="3">
        <v>0</v>
      </c>
      <c r="Y870" s="3">
        <v>0</v>
      </c>
      <c r="AA870" s="29"/>
      <c r="AB870" s="29"/>
      <c r="AC870" s="3"/>
      <c r="AD870" s="3"/>
    </row>
    <row r="871" spans="1:30" x14ac:dyDescent="0.3">
      <c r="A871" s="35">
        <v>219</v>
      </c>
      <c r="B871" s="35" t="s">
        <v>32</v>
      </c>
      <c r="C871" s="35" t="s">
        <v>31</v>
      </c>
      <c r="D871" s="35" t="s">
        <v>34</v>
      </c>
      <c r="E871" s="35" t="s">
        <v>30</v>
      </c>
      <c r="F871" s="35" t="s">
        <v>28</v>
      </c>
      <c r="G871" s="41">
        <v>2</v>
      </c>
      <c r="H871" s="41">
        <v>0</v>
      </c>
      <c r="I871" s="40">
        <f>H871/((L871-W871)+J871+(0.44*R871))</f>
        <v>0</v>
      </c>
      <c r="J871" s="41">
        <v>1</v>
      </c>
      <c r="K871" s="37">
        <f>J871/G871</f>
        <v>0.5</v>
      </c>
      <c r="L871" s="41">
        <f>M871+N871</f>
        <v>1</v>
      </c>
      <c r="M871" s="41">
        <v>0</v>
      </c>
      <c r="N871" s="41">
        <v>1</v>
      </c>
      <c r="O871" s="41">
        <v>0</v>
      </c>
      <c r="P871" s="41">
        <f>P872+P873+P874</f>
        <v>0</v>
      </c>
      <c r="Q871" s="36" t="e">
        <f>P871/(L872+L873+L874)*100</f>
        <v>#DIV/0!</v>
      </c>
      <c r="R871" s="41">
        <v>0</v>
      </c>
      <c r="S871" s="41">
        <v>0</v>
      </c>
      <c r="T871" s="37">
        <f>M871/(M871+N871)</f>
        <v>0</v>
      </c>
      <c r="U871" s="37">
        <f>((0.5*V871)+M871)/L871</f>
        <v>0</v>
      </c>
      <c r="V871" s="41">
        <v>0</v>
      </c>
      <c r="W871" s="41">
        <v>1</v>
      </c>
      <c r="X871" s="41">
        <v>0</v>
      </c>
      <c r="Y871" s="41">
        <v>0</v>
      </c>
      <c r="Z871" s="41">
        <f>H871-'Season Summary_DEF'!H870</f>
        <v>0</v>
      </c>
      <c r="AA871" s="40">
        <f>(H871+W871+Y871+(2*(O871))+(0.5*V871))/((R871-S871)+(2*(N871+X871+J871)))</f>
        <v>0.25</v>
      </c>
      <c r="AB871" s="40">
        <f>AA871-$AA$1073</f>
        <v>-0.99690685972502524</v>
      </c>
      <c r="AC871" s="40">
        <f>AA871+'Season Summary_DEF'!AB871</f>
        <v>0.25</v>
      </c>
      <c r="AD871" s="40">
        <f>AC871-$AC$1073</f>
        <v>-2.3301820325407698</v>
      </c>
    </row>
    <row r="872" spans="1:30" outlineLevel="1" x14ac:dyDescent="0.3">
      <c r="A872" s="3" t="s">
        <v>66</v>
      </c>
      <c r="B872" s="3" t="s">
        <v>32</v>
      </c>
      <c r="C872" s="3" t="s">
        <v>31</v>
      </c>
      <c r="D872" s="3" t="s">
        <v>34</v>
      </c>
      <c r="E872" s="3" t="s">
        <v>30</v>
      </c>
      <c r="F872" s="3" t="s">
        <v>28</v>
      </c>
      <c r="Z872"/>
      <c r="AA872" s="29"/>
      <c r="AB872" s="29"/>
      <c r="AC872" s="3"/>
      <c r="AD872" s="3"/>
    </row>
    <row r="873" spans="1:30" outlineLevel="1" x14ac:dyDescent="0.3">
      <c r="A873" s="3" t="s">
        <v>67</v>
      </c>
      <c r="B873" s="3" t="s">
        <v>32</v>
      </c>
      <c r="C873" s="3" t="s">
        <v>31</v>
      </c>
      <c r="D873" s="3" t="s">
        <v>34</v>
      </c>
      <c r="E873" s="3" t="s">
        <v>30</v>
      </c>
      <c r="F873" s="3" t="s">
        <v>28</v>
      </c>
      <c r="AA873" s="29"/>
      <c r="AB873" s="29"/>
      <c r="AC873" s="3"/>
      <c r="AD873" s="3"/>
    </row>
    <row r="874" spans="1:30" outlineLevel="1" x14ac:dyDescent="0.3">
      <c r="A874" s="3" t="s">
        <v>68</v>
      </c>
      <c r="B874" s="3" t="s">
        <v>32</v>
      </c>
      <c r="C874" s="3" t="s">
        <v>31</v>
      </c>
      <c r="D874" s="3" t="s">
        <v>34</v>
      </c>
      <c r="E874" s="3" t="s">
        <v>30</v>
      </c>
      <c r="F874" s="3" t="s">
        <v>28</v>
      </c>
      <c r="AA874" s="29"/>
      <c r="AB874" s="29"/>
      <c r="AC874" s="3"/>
      <c r="AD874" s="3"/>
    </row>
    <row r="875" spans="1:30" x14ac:dyDescent="0.3">
      <c r="A875" s="35">
        <v>220</v>
      </c>
      <c r="B875" s="35" t="s">
        <v>31</v>
      </c>
      <c r="C875" s="35" t="s">
        <v>25</v>
      </c>
      <c r="D875" s="35" t="s">
        <v>34</v>
      </c>
      <c r="E875" s="35" t="s">
        <v>27</v>
      </c>
      <c r="F875" s="35" t="s">
        <v>28</v>
      </c>
      <c r="G875" s="41">
        <v>2</v>
      </c>
      <c r="H875" s="41">
        <v>0</v>
      </c>
      <c r="I875" s="40">
        <f>H875/((L875-W875)+J875+(0.44*R875))</f>
        <v>0</v>
      </c>
      <c r="J875" s="41">
        <v>2</v>
      </c>
      <c r="K875" s="37">
        <f>J875/G875</f>
        <v>1</v>
      </c>
      <c r="L875" s="41">
        <f>M875+N875</f>
        <v>0</v>
      </c>
      <c r="M875" s="41">
        <v>0</v>
      </c>
      <c r="N875" s="41">
        <v>0</v>
      </c>
      <c r="O875" s="41">
        <v>0</v>
      </c>
      <c r="P875" s="41">
        <f>P876+P877+P878</f>
        <v>0</v>
      </c>
      <c r="Q875" s="36" t="e">
        <f>P875/(L876+L877+L878)*100</f>
        <v>#DIV/0!</v>
      </c>
      <c r="R875" s="41">
        <v>0</v>
      </c>
      <c r="S875" s="41">
        <v>0</v>
      </c>
      <c r="T875" s="37" t="e">
        <f>M875/(M875+N875)</f>
        <v>#DIV/0!</v>
      </c>
      <c r="U875" s="37" t="e">
        <f>((0.5*V875)+M875)/L875</f>
        <v>#DIV/0!</v>
      </c>
      <c r="V875" s="41">
        <v>0</v>
      </c>
      <c r="W875" s="41">
        <v>0</v>
      </c>
      <c r="X875" s="41">
        <v>0</v>
      </c>
      <c r="Y875" s="41">
        <v>0</v>
      </c>
      <c r="Z875" s="41">
        <f>H875-'Season Summary_DEF'!H874</f>
        <v>0</v>
      </c>
      <c r="AA875" s="40">
        <f>(H875+W875+Y875+(2*(O875))+(0.5*V875))/((R875-S875)+(2*(N875+X875+J875)))</f>
        <v>0</v>
      </c>
      <c r="AB875" s="40">
        <f>AA875-$AA$1073</f>
        <v>-1.2469068597250252</v>
      </c>
      <c r="AC875" s="40">
        <f>AA875+'Season Summary_DEF'!AB875</f>
        <v>0</v>
      </c>
      <c r="AD875" s="40">
        <f>AC875-$AC$1073</f>
        <v>-2.5801820325407698</v>
      </c>
    </row>
    <row r="876" spans="1:30" outlineLevel="1" x14ac:dyDescent="0.3">
      <c r="A876" s="3" t="s">
        <v>66</v>
      </c>
      <c r="B876" s="3" t="s">
        <v>31</v>
      </c>
      <c r="C876" s="3" t="s">
        <v>25</v>
      </c>
      <c r="D876" s="3" t="s">
        <v>34</v>
      </c>
      <c r="E876" s="3" t="s">
        <v>27</v>
      </c>
      <c r="F876" s="3" t="s">
        <v>28</v>
      </c>
      <c r="Z876"/>
      <c r="AA876" s="29"/>
      <c r="AB876" s="29"/>
      <c r="AC876" s="3"/>
      <c r="AD876" s="3"/>
    </row>
    <row r="877" spans="1:30" outlineLevel="1" x14ac:dyDescent="0.3">
      <c r="A877" s="3" t="s">
        <v>67</v>
      </c>
      <c r="B877" s="3" t="s">
        <v>31</v>
      </c>
      <c r="C877" s="3" t="s">
        <v>25</v>
      </c>
      <c r="D877" s="3" t="s">
        <v>34</v>
      </c>
      <c r="E877" s="3" t="s">
        <v>27</v>
      </c>
      <c r="F877" s="3" t="s">
        <v>28</v>
      </c>
      <c r="AA877" s="29"/>
      <c r="AB877" s="29"/>
      <c r="AC877" s="3"/>
      <c r="AD877" s="3"/>
    </row>
    <row r="878" spans="1:30" outlineLevel="1" x14ac:dyDescent="0.3">
      <c r="A878" s="3" t="s">
        <v>68</v>
      </c>
      <c r="B878" s="3" t="s">
        <v>31</v>
      </c>
      <c r="C878" s="3" t="s">
        <v>25</v>
      </c>
      <c r="D878" s="3" t="s">
        <v>34</v>
      </c>
      <c r="E878" s="3" t="s">
        <v>27</v>
      </c>
      <c r="F878" s="3" t="s">
        <v>28</v>
      </c>
      <c r="AA878" s="29"/>
      <c r="AB878" s="29"/>
      <c r="AC878" s="3"/>
      <c r="AD878" s="3"/>
    </row>
    <row r="879" spans="1:30" x14ac:dyDescent="0.3">
      <c r="A879" s="35">
        <v>221</v>
      </c>
      <c r="B879" s="35" t="s">
        <v>24</v>
      </c>
      <c r="C879" s="35" t="s">
        <v>25</v>
      </c>
      <c r="D879" s="35" t="s">
        <v>32</v>
      </c>
      <c r="E879" s="35" t="s">
        <v>27</v>
      </c>
      <c r="F879" s="35" t="s">
        <v>34</v>
      </c>
      <c r="G879" s="35">
        <f>G880+G881+G882</f>
        <v>0</v>
      </c>
      <c r="H879" s="35">
        <f>H880+H881+H882</f>
        <v>0</v>
      </c>
      <c r="I879" s="40"/>
      <c r="J879" s="35">
        <f>J880+J881+J882</f>
        <v>0</v>
      </c>
      <c r="K879" s="37" t="e">
        <f>J879/G879</f>
        <v>#DIV/0!</v>
      </c>
      <c r="L879" s="35">
        <f>M879+N879</f>
        <v>0</v>
      </c>
      <c r="M879" s="35">
        <f>M880+M881+M882</f>
        <v>0</v>
      </c>
      <c r="N879" s="35">
        <f>N880+N881+N882</f>
        <v>0</v>
      </c>
      <c r="O879" s="35">
        <f>O880+O881+O882</f>
        <v>0</v>
      </c>
      <c r="P879" s="35">
        <f>P880+P881+P882</f>
        <v>0</v>
      </c>
      <c r="Q879" s="36" t="e">
        <f>P879/L879*100</f>
        <v>#DIV/0!</v>
      </c>
      <c r="R879" s="35">
        <f>R880+R881+R882</f>
        <v>0</v>
      </c>
      <c r="S879" s="35">
        <f>S880+S881+S882</f>
        <v>0</v>
      </c>
      <c r="T879" s="37" t="e">
        <f>M879/(M879+N879)</f>
        <v>#DIV/0!</v>
      </c>
      <c r="U879" s="37" t="e">
        <f>((0.5*V879)+M879)/L879</f>
        <v>#DIV/0!</v>
      </c>
      <c r="V879" s="35">
        <f>V880+V881+V882</f>
        <v>0</v>
      </c>
      <c r="W879" s="35">
        <f>W880+W881+W882</f>
        <v>0</v>
      </c>
      <c r="X879" s="35">
        <f>X880+X881+X882</f>
        <v>0</v>
      </c>
      <c r="Y879" s="35">
        <f>Y880+Y881+Y882</f>
        <v>0</v>
      </c>
      <c r="Z879" s="41">
        <f>H879-'Season Summary_DEF'!H878</f>
        <v>0</v>
      </c>
      <c r="AA879" s="40"/>
      <c r="AB879" s="40"/>
      <c r="AC879" s="40">
        <f>AA879+'Season Summary_DEF'!AB879</f>
        <v>1</v>
      </c>
      <c r="AD879" s="40">
        <f>AC879-$AC$1073</f>
        <v>-1.5801820325407698</v>
      </c>
    </row>
    <row r="880" spans="1:30" outlineLevel="1" x14ac:dyDescent="0.3">
      <c r="A880" s="3" t="s">
        <v>66</v>
      </c>
      <c r="B880" s="3" t="s">
        <v>24</v>
      </c>
      <c r="C880" s="3" t="s">
        <v>25</v>
      </c>
      <c r="D880" s="3" t="s">
        <v>32</v>
      </c>
      <c r="E880" s="3" t="s">
        <v>27</v>
      </c>
      <c r="F880" s="3" t="s">
        <v>34</v>
      </c>
      <c r="G880" s="3">
        <v>0</v>
      </c>
      <c r="H880" s="3">
        <v>0</v>
      </c>
      <c r="J880" s="3">
        <v>0</v>
      </c>
      <c r="K880" s="32" t="e">
        <f>J880/G880</f>
        <v>#DIV/0!</v>
      </c>
      <c r="L880" s="3">
        <f>M880+N880</f>
        <v>0</v>
      </c>
      <c r="M880" s="3">
        <v>0</v>
      </c>
      <c r="N880" s="3">
        <v>0</v>
      </c>
      <c r="O880" s="3">
        <v>0</v>
      </c>
      <c r="P880" s="3">
        <v>0</v>
      </c>
      <c r="Q880" s="4" t="e">
        <f>P880/L880*100</f>
        <v>#DIV/0!</v>
      </c>
      <c r="R880" s="3">
        <v>0</v>
      </c>
      <c r="S880" s="3">
        <v>0</v>
      </c>
      <c r="T880" s="32" t="e">
        <f>M880/(M880+N880)</f>
        <v>#DIV/0!</v>
      </c>
      <c r="U880" s="32" t="e">
        <f>((0.5*V880)+M880)/L880</f>
        <v>#DIV/0!</v>
      </c>
      <c r="V880" s="3">
        <v>0</v>
      </c>
      <c r="W880" s="3">
        <v>0</v>
      </c>
      <c r="X880" s="3">
        <v>0</v>
      </c>
      <c r="Y880" s="3">
        <v>0</v>
      </c>
      <c r="Z880"/>
      <c r="AA880" s="29"/>
      <c r="AB880" s="29"/>
      <c r="AC880" s="3"/>
      <c r="AD880" s="3"/>
    </row>
    <row r="881" spans="1:71" outlineLevel="1" x14ac:dyDescent="0.3">
      <c r="A881" s="3" t="s">
        <v>67</v>
      </c>
      <c r="B881" s="3" t="s">
        <v>24</v>
      </c>
      <c r="C881" s="3" t="s">
        <v>25</v>
      </c>
      <c r="D881" s="3" t="s">
        <v>32</v>
      </c>
      <c r="E881" s="3" t="s">
        <v>27</v>
      </c>
      <c r="F881" s="3" t="s">
        <v>34</v>
      </c>
      <c r="G881" s="3">
        <v>0</v>
      </c>
      <c r="H881" s="3">
        <v>0</v>
      </c>
      <c r="J881" s="3">
        <v>0</v>
      </c>
      <c r="K881" s="32" t="e">
        <f>J881/G881</f>
        <v>#DIV/0!</v>
      </c>
      <c r="L881" s="3">
        <f>M881+N881</f>
        <v>0</v>
      </c>
      <c r="M881" s="3">
        <v>0</v>
      </c>
      <c r="N881" s="3">
        <v>0</v>
      </c>
      <c r="O881" s="3">
        <v>0</v>
      </c>
      <c r="P881" s="3">
        <v>0</v>
      </c>
      <c r="Q881" s="4" t="e">
        <f>P881/L881*100</f>
        <v>#DIV/0!</v>
      </c>
      <c r="R881" s="3">
        <v>0</v>
      </c>
      <c r="S881" s="3">
        <v>0</v>
      </c>
      <c r="T881" s="32" t="e">
        <f>M881/(M881+N881)</f>
        <v>#DIV/0!</v>
      </c>
      <c r="U881" s="32" t="e">
        <f>((0.5*V881)+M881)/L881</f>
        <v>#DIV/0!</v>
      </c>
      <c r="V881" s="3">
        <v>0</v>
      </c>
      <c r="W881" s="3">
        <v>0</v>
      </c>
      <c r="X881" s="3">
        <v>0</v>
      </c>
      <c r="Y881" s="3">
        <v>0</v>
      </c>
      <c r="AA881" s="29"/>
      <c r="AB881" s="29"/>
      <c r="AC881" s="3"/>
      <c r="AD881" s="3"/>
    </row>
    <row r="882" spans="1:71" outlineLevel="1" x14ac:dyDescent="0.3">
      <c r="A882" s="3" t="s">
        <v>68</v>
      </c>
      <c r="B882" s="3" t="s">
        <v>24</v>
      </c>
      <c r="C882" s="3" t="s">
        <v>25</v>
      </c>
      <c r="D882" s="3" t="s">
        <v>32</v>
      </c>
      <c r="E882" s="3" t="s">
        <v>27</v>
      </c>
      <c r="F882" s="3" t="s">
        <v>34</v>
      </c>
      <c r="G882" s="3">
        <v>0</v>
      </c>
      <c r="H882" s="3">
        <v>0</v>
      </c>
      <c r="J882" s="3">
        <v>0</v>
      </c>
      <c r="K882" s="32" t="e">
        <f>J882/G882</f>
        <v>#DIV/0!</v>
      </c>
      <c r="L882" s="3">
        <f>M882+N882</f>
        <v>0</v>
      </c>
      <c r="M882" s="3">
        <v>0</v>
      </c>
      <c r="N882" s="3">
        <v>0</v>
      </c>
      <c r="O882" s="3">
        <v>0</v>
      </c>
      <c r="P882" s="3">
        <v>0</v>
      </c>
      <c r="Q882" s="4" t="e">
        <f>P882/L882*100</f>
        <v>#DIV/0!</v>
      </c>
      <c r="R882" s="3">
        <v>0</v>
      </c>
      <c r="S882" s="3">
        <v>0</v>
      </c>
      <c r="T882" s="32" t="e">
        <f>M882/(M882+N882)</f>
        <v>#DIV/0!</v>
      </c>
      <c r="U882" s="32" t="e">
        <f>((0.5*V882)+M882)/L882</f>
        <v>#DIV/0!</v>
      </c>
      <c r="V882" s="3">
        <v>0</v>
      </c>
      <c r="W882" s="3">
        <v>0</v>
      </c>
      <c r="X882" s="3">
        <v>0</v>
      </c>
      <c r="Y882" s="3">
        <v>0</v>
      </c>
      <c r="AA882" s="29"/>
      <c r="AB882" s="29"/>
      <c r="AC882" s="3"/>
      <c r="AD882" s="3"/>
    </row>
    <row r="883" spans="1:71" x14ac:dyDescent="0.3">
      <c r="A883" s="35">
        <v>222</v>
      </c>
      <c r="B883" s="35" t="s">
        <v>32</v>
      </c>
      <c r="C883" s="35" t="s">
        <v>25</v>
      </c>
      <c r="D883" s="35" t="s">
        <v>26</v>
      </c>
      <c r="E883" s="35" t="s">
        <v>34</v>
      </c>
      <c r="F883" s="35" t="s">
        <v>28</v>
      </c>
      <c r="G883" s="41">
        <v>4</v>
      </c>
      <c r="H883" s="41">
        <v>0</v>
      </c>
      <c r="I883" s="40">
        <f>H883/((L883-W883)+J883+(0.44*R883))</f>
        <v>0</v>
      </c>
      <c r="J883" s="41">
        <v>0</v>
      </c>
      <c r="K883" s="37">
        <f>J883/G883</f>
        <v>0</v>
      </c>
      <c r="L883" s="41">
        <f>M883+N883</f>
        <v>4</v>
      </c>
      <c r="M883" s="41">
        <v>0</v>
      </c>
      <c r="N883" s="41">
        <v>4</v>
      </c>
      <c r="O883" s="41">
        <v>0</v>
      </c>
      <c r="P883" s="41">
        <f>P884+P885+P886</f>
        <v>0</v>
      </c>
      <c r="Q883" s="36" t="e">
        <f>P883/(L884+L885+L886)*100</f>
        <v>#DIV/0!</v>
      </c>
      <c r="R883" s="41">
        <v>0</v>
      </c>
      <c r="S883" s="41">
        <v>0</v>
      </c>
      <c r="T883" s="37">
        <f>M883/(M883+N883)</f>
        <v>0</v>
      </c>
      <c r="U883" s="37">
        <f>((0.5*V883)+M883)/L883</f>
        <v>0</v>
      </c>
      <c r="V883" s="41">
        <v>0</v>
      </c>
      <c r="W883" s="41">
        <v>2</v>
      </c>
      <c r="X883" s="41">
        <v>0</v>
      </c>
      <c r="Y883" s="41">
        <v>0</v>
      </c>
      <c r="Z883" s="41">
        <f>H883-'Season Summary_DEF'!H882</f>
        <v>0</v>
      </c>
      <c r="AA883" s="40">
        <f>(H883+W883+Y883+(2*(O883))+(0.5*V883))/((R883-S883)+(2*(N883+X883+J883)))</f>
        <v>0.25</v>
      </c>
      <c r="AB883" s="40">
        <f>AA883-$AA$1073</f>
        <v>-0.99690685972502524</v>
      </c>
      <c r="AC883" s="40">
        <f>AA883+'Season Summary_DEF'!AB883</f>
        <v>0.25</v>
      </c>
      <c r="AD883" s="40">
        <f>AC883-$AC$1073</f>
        <v>-2.3301820325407698</v>
      </c>
    </row>
    <row r="884" spans="1:71" outlineLevel="1" x14ac:dyDescent="0.3">
      <c r="A884" s="3" t="s">
        <v>66</v>
      </c>
      <c r="B884" s="3" t="s">
        <v>32</v>
      </c>
      <c r="C884" s="3" t="s">
        <v>25</v>
      </c>
      <c r="D884" s="3" t="s">
        <v>26</v>
      </c>
      <c r="E884" s="3" t="s">
        <v>34</v>
      </c>
      <c r="F884" s="3" t="s">
        <v>28</v>
      </c>
      <c r="Z884"/>
      <c r="AA884" s="29"/>
      <c r="AB884" s="29"/>
      <c r="AC884" s="3"/>
      <c r="AD884" s="3"/>
    </row>
    <row r="885" spans="1:71" outlineLevel="1" x14ac:dyDescent="0.3">
      <c r="A885" s="3" t="s">
        <v>67</v>
      </c>
      <c r="B885" s="3" t="s">
        <v>32</v>
      </c>
      <c r="C885" s="3" t="s">
        <v>25</v>
      </c>
      <c r="D885" s="3" t="s">
        <v>26</v>
      </c>
      <c r="E885" s="3" t="s">
        <v>34</v>
      </c>
      <c r="F885" s="3" t="s">
        <v>28</v>
      </c>
      <c r="AA885" s="29"/>
      <c r="AB885" s="29"/>
      <c r="AC885" s="3"/>
      <c r="AD885" s="3"/>
    </row>
    <row r="886" spans="1:71" outlineLevel="1" x14ac:dyDescent="0.3">
      <c r="A886" s="3" t="s">
        <v>68</v>
      </c>
      <c r="B886" s="3" t="s">
        <v>32</v>
      </c>
      <c r="C886" s="3" t="s">
        <v>25</v>
      </c>
      <c r="D886" s="3" t="s">
        <v>26</v>
      </c>
      <c r="E886" s="3" t="s">
        <v>34</v>
      </c>
      <c r="F886" s="3" t="s">
        <v>28</v>
      </c>
      <c r="AA886" s="29"/>
      <c r="AB886" s="29"/>
      <c r="AC886" s="3"/>
      <c r="AD886" s="3"/>
    </row>
    <row r="887" spans="1:71" s="38" customFormat="1" x14ac:dyDescent="0.3">
      <c r="A887" s="35">
        <v>223</v>
      </c>
      <c r="B887" s="35" t="s">
        <v>24</v>
      </c>
      <c r="C887" s="35" t="s">
        <v>25</v>
      </c>
      <c r="D887" s="35" t="s">
        <v>29</v>
      </c>
      <c r="E887" s="35" t="s">
        <v>30</v>
      </c>
      <c r="F887" s="35" t="s">
        <v>32</v>
      </c>
      <c r="G887" s="35">
        <f>G888+G889+G890</f>
        <v>6</v>
      </c>
      <c r="H887" s="35">
        <f>H888+H889+H890</f>
        <v>3</v>
      </c>
      <c r="I887" s="40">
        <f>H887/((L887-W887)+J887+(0.44*R887))</f>
        <v>0.5</v>
      </c>
      <c r="J887" s="35">
        <f>J888+J889+J890</f>
        <v>2</v>
      </c>
      <c r="K887" s="37">
        <f t="shared" ref="K887:K918" si="180">J887/G887</f>
        <v>0.33333333333333331</v>
      </c>
      <c r="L887" s="35">
        <f t="shared" ref="L887:L908" si="181">M887+N887</f>
        <v>4</v>
      </c>
      <c r="M887" s="35">
        <f>M888+M889+M890</f>
        <v>1</v>
      </c>
      <c r="N887" s="35">
        <f>N888+N889+N890</f>
        <v>3</v>
      </c>
      <c r="O887" s="35">
        <f>O888+O889+O890</f>
        <v>1</v>
      </c>
      <c r="P887" s="35">
        <f>P888+P889+P890</f>
        <v>4</v>
      </c>
      <c r="Q887" s="36">
        <f t="shared" ref="Q887:Q918" si="182">P887/L887*100</f>
        <v>100</v>
      </c>
      <c r="R887" s="35">
        <f>R888+R889+R890</f>
        <v>0</v>
      </c>
      <c r="S887" s="35">
        <f>S888+S889+S890</f>
        <v>0</v>
      </c>
      <c r="T887" s="37">
        <f t="shared" ref="T887:T918" si="183">M887/(M887+N887)</f>
        <v>0.25</v>
      </c>
      <c r="U887" s="37">
        <f t="shared" ref="U887:U918" si="184">((0.5*V887)+M887)/L887</f>
        <v>0.375</v>
      </c>
      <c r="V887" s="35">
        <f>V888+V889+V890</f>
        <v>1</v>
      </c>
      <c r="W887" s="35">
        <f>W888+W889+W890</f>
        <v>0</v>
      </c>
      <c r="X887" s="35">
        <f>X888+X889+X890</f>
        <v>0</v>
      </c>
      <c r="Y887" s="35">
        <f>Y888+Y889+Y890</f>
        <v>0</v>
      </c>
      <c r="Z887" s="41">
        <f>H887-'Season Summary_DEF'!H886</f>
        <v>3</v>
      </c>
      <c r="AA887" s="40">
        <f>(H887+W887+Y887+(2*(O887))+(0.5*V887))/((R887-S887)+(2*(N887+X887+J887)))</f>
        <v>0.55000000000000004</v>
      </c>
      <c r="AB887" s="40">
        <f>AA887-$AA$1073</f>
        <v>-0.6969068597250252</v>
      </c>
      <c r="AC887" s="40">
        <f>AA887+'Season Summary_DEF'!AB887</f>
        <v>1.6333333333333333</v>
      </c>
      <c r="AD887" s="40">
        <f>AC887-$AC$1073</f>
        <v>-0.94684869920743653</v>
      </c>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row>
    <row r="888" spans="1:71" outlineLevel="1" x14ac:dyDescent="0.3">
      <c r="A888" s="3" t="s">
        <v>66</v>
      </c>
      <c r="B888" s="3" t="s">
        <v>24</v>
      </c>
      <c r="C888" s="3" t="s">
        <v>25</v>
      </c>
      <c r="D888" s="3" t="s">
        <v>29</v>
      </c>
      <c r="E888" s="3" t="s">
        <v>30</v>
      </c>
      <c r="F888" s="3" t="s">
        <v>32</v>
      </c>
      <c r="G888" s="3">
        <v>2</v>
      </c>
      <c r="H888" s="3">
        <v>3</v>
      </c>
      <c r="I888" s="29">
        <f>H888/((L888-W888)+J888+(0.44*R888))</f>
        <v>1.5</v>
      </c>
      <c r="J888" s="3">
        <v>1</v>
      </c>
      <c r="K888" s="32">
        <f t="shared" si="180"/>
        <v>0.5</v>
      </c>
      <c r="L888" s="3">
        <f t="shared" si="181"/>
        <v>1</v>
      </c>
      <c r="M888" s="3">
        <v>1</v>
      </c>
      <c r="N888" s="3">
        <v>0</v>
      </c>
      <c r="O888" s="3">
        <v>1</v>
      </c>
      <c r="P888" s="3">
        <v>1</v>
      </c>
      <c r="Q888" s="4">
        <f t="shared" si="182"/>
        <v>100</v>
      </c>
      <c r="R888" s="3">
        <v>0</v>
      </c>
      <c r="S888" s="3">
        <v>0</v>
      </c>
      <c r="T888" s="32">
        <f t="shared" si="183"/>
        <v>1</v>
      </c>
      <c r="U888" s="32">
        <f t="shared" si="184"/>
        <v>1.5</v>
      </c>
      <c r="V888" s="3">
        <v>1</v>
      </c>
      <c r="W888" s="3">
        <v>0</v>
      </c>
      <c r="X888" s="3">
        <v>0</v>
      </c>
      <c r="Y888" s="3">
        <v>0</v>
      </c>
      <c r="Z888"/>
      <c r="AA888" s="29"/>
      <c r="AB888" s="29"/>
      <c r="AC888" s="3"/>
      <c r="AD888" s="3"/>
    </row>
    <row r="889" spans="1:71" outlineLevel="1" x14ac:dyDescent="0.3">
      <c r="A889" s="3" t="s">
        <v>67</v>
      </c>
      <c r="B889" s="3" t="s">
        <v>24</v>
      </c>
      <c r="C889" s="3" t="s">
        <v>25</v>
      </c>
      <c r="D889" s="3" t="s">
        <v>29</v>
      </c>
      <c r="E889" s="3" t="s">
        <v>30</v>
      </c>
      <c r="F889" s="3" t="s">
        <v>32</v>
      </c>
      <c r="G889" s="3">
        <v>3</v>
      </c>
      <c r="H889" s="3">
        <v>0</v>
      </c>
      <c r="I889" s="29">
        <f>H889/((L889-W889)+J889+(0.44*R889))</f>
        <v>0</v>
      </c>
      <c r="J889" s="3">
        <v>1</v>
      </c>
      <c r="K889" s="32">
        <f t="shared" si="180"/>
        <v>0.33333333333333331</v>
      </c>
      <c r="L889" s="3">
        <f t="shared" si="181"/>
        <v>2</v>
      </c>
      <c r="M889" s="3">
        <v>0</v>
      </c>
      <c r="N889" s="3">
        <v>2</v>
      </c>
      <c r="O889" s="3">
        <v>0</v>
      </c>
      <c r="P889" s="3">
        <v>2</v>
      </c>
      <c r="Q889" s="4">
        <f t="shared" si="182"/>
        <v>100</v>
      </c>
      <c r="R889" s="3">
        <v>0</v>
      </c>
      <c r="S889" s="3">
        <v>0</v>
      </c>
      <c r="T889" s="32">
        <f t="shared" si="183"/>
        <v>0</v>
      </c>
      <c r="U889" s="32">
        <f t="shared" si="184"/>
        <v>0</v>
      </c>
      <c r="V889" s="3">
        <v>0</v>
      </c>
      <c r="W889" s="3">
        <v>0</v>
      </c>
      <c r="X889" s="3">
        <v>0</v>
      </c>
      <c r="Y889" s="3">
        <v>0</v>
      </c>
      <c r="AA889" s="29"/>
      <c r="AB889" s="29"/>
      <c r="AC889" s="3"/>
      <c r="AD889" s="3"/>
    </row>
    <row r="890" spans="1:71" outlineLevel="1" x14ac:dyDescent="0.3">
      <c r="A890" s="3" t="s">
        <v>68</v>
      </c>
      <c r="B890" s="3" t="s">
        <v>24</v>
      </c>
      <c r="C890" s="3" t="s">
        <v>25</v>
      </c>
      <c r="D890" s="3" t="s">
        <v>29</v>
      </c>
      <c r="E890" s="3" t="s">
        <v>30</v>
      </c>
      <c r="F890" s="3" t="s">
        <v>32</v>
      </c>
      <c r="G890" s="3">
        <v>1</v>
      </c>
      <c r="H890" s="3">
        <v>0</v>
      </c>
      <c r="I890" s="29">
        <f>H890/((L890-W890)+J890+(0.44*R890))</f>
        <v>0</v>
      </c>
      <c r="J890" s="3">
        <v>0</v>
      </c>
      <c r="K890" s="32">
        <f t="shared" si="180"/>
        <v>0</v>
      </c>
      <c r="L890" s="3">
        <f t="shared" si="181"/>
        <v>1</v>
      </c>
      <c r="M890" s="3">
        <v>0</v>
      </c>
      <c r="N890" s="3">
        <v>1</v>
      </c>
      <c r="O890" s="3">
        <v>0</v>
      </c>
      <c r="P890" s="3">
        <v>1</v>
      </c>
      <c r="Q890" s="4">
        <f t="shared" si="182"/>
        <v>100</v>
      </c>
      <c r="R890" s="3">
        <v>0</v>
      </c>
      <c r="S890" s="3">
        <v>0</v>
      </c>
      <c r="T890" s="32">
        <f t="shared" si="183"/>
        <v>0</v>
      </c>
      <c r="U890" s="32">
        <f t="shared" si="184"/>
        <v>0</v>
      </c>
      <c r="V890" s="3">
        <v>0</v>
      </c>
      <c r="W890" s="3">
        <v>0</v>
      </c>
      <c r="X890" s="3">
        <v>0</v>
      </c>
      <c r="Y890" s="3">
        <v>0</v>
      </c>
      <c r="AA890" s="29"/>
      <c r="AB890" s="29"/>
      <c r="AC890" s="3"/>
      <c r="AD890" s="3"/>
    </row>
    <row r="891" spans="1:71" s="38" customFormat="1" x14ac:dyDescent="0.3">
      <c r="A891" s="35">
        <v>224</v>
      </c>
      <c r="B891" s="35" t="s">
        <v>29</v>
      </c>
      <c r="C891" s="35" t="s">
        <v>32</v>
      </c>
      <c r="D891" s="35" t="s">
        <v>33</v>
      </c>
      <c r="E891" s="35" t="s">
        <v>27</v>
      </c>
      <c r="F891" s="35" t="s">
        <v>31</v>
      </c>
      <c r="G891" s="35">
        <f>G892+G893+G894</f>
        <v>4</v>
      </c>
      <c r="H891" s="35">
        <f>H892+H893+H894</f>
        <v>9</v>
      </c>
      <c r="I891" s="40">
        <f>H891/((L891-W891)+J891+(0.44*R891))</f>
        <v>3</v>
      </c>
      <c r="J891" s="35">
        <f>J892+J893+J894</f>
        <v>0</v>
      </c>
      <c r="K891" s="37">
        <f t="shared" si="180"/>
        <v>0</v>
      </c>
      <c r="L891" s="35">
        <f t="shared" si="181"/>
        <v>3</v>
      </c>
      <c r="M891" s="35">
        <f>M892+M893+M894</f>
        <v>3</v>
      </c>
      <c r="N891" s="35">
        <f>N892+N893+N894</f>
        <v>0</v>
      </c>
      <c r="O891" s="35">
        <f>O892+O893+O894</f>
        <v>3</v>
      </c>
      <c r="P891" s="35">
        <f>P892+P893+P894</f>
        <v>3</v>
      </c>
      <c r="Q891" s="36">
        <f t="shared" si="182"/>
        <v>100</v>
      </c>
      <c r="R891" s="35">
        <f>R892+R893+R894</f>
        <v>0</v>
      </c>
      <c r="S891" s="35">
        <f>S892+S893+S894</f>
        <v>0</v>
      </c>
      <c r="T891" s="37">
        <f t="shared" si="183"/>
        <v>1</v>
      </c>
      <c r="U891" s="37">
        <f t="shared" si="184"/>
        <v>1.1666666666666667</v>
      </c>
      <c r="V891" s="35">
        <f>V892+V893+V894</f>
        <v>1</v>
      </c>
      <c r="W891" s="35">
        <f>W892+W893+W894</f>
        <v>0</v>
      </c>
      <c r="X891" s="35">
        <f>X892+X893+X894</f>
        <v>0</v>
      </c>
      <c r="Y891" s="35">
        <f>Y892+Y893+Y894</f>
        <v>0</v>
      </c>
      <c r="Z891" s="41">
        <f>H891-'Season Summary_DEF'!H890</f>
        <v>7</v>
      </c>
      <c r="AA891" s="40"/>
      <c r="AB891" s="40"/>
      <c r="AC891" s="40">
        <f>AA891+'Season Summary_DEF'!AB891</f>
        <v>1.0526315789473684</v>
      </c>
      <c r="AD891" s="40">
        <f>AC891-$AC$1073</f>
        <v>-1.5275504535934015</v>
      </c>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row>
    <row r="892" spans="1:71" outlineLevel="1" x14ac:dyDescent="0.3">
      <c r="A892" s="3" t="s">
        <v>66</v>
      </c>
      <c r="B892" s="3" t="s">
        <v>29</v>
      </c>
      <c r="C892" s="3" t="s">
        <v>32</v>
      </c>
      <c r="D892" s="3" t="s">
        <v>33</v>
      </c>
      <c r="E892" s="3" t="s">
        <v>27</v>
      </c>
      <c r="F892" s="3" t="s">
        <v>31</v>
      </c>
      <c r="G892" s="3">
        <v>0</v>
      </c>
      <c r="H892" s="3">
        <v>0</v>
      </c>
      <c r="J892" s="3">
        <v>0</v>
      </c>
      <c r="K892" s="32" t="e">
        <f t="shared" si="180"/>
        <v>#DIV/0!</v>
      </c>
      <c r="L892" s="3">
        <f t="shared" si="181"/>
        <v>0</v>
      </c>
      <c r="M892" s="3">
        <v>0</v>
      </c>
      <c r="N892" s="3">
        <v>0</v>
      </c>
      <c r="O892" s="3">
        <v>0</v>
      </c>
      <c r="P892" s="3">
        <v>0</v>
      </c>
      <c r="Q892" s="4" t="e">
        <f t="shared" si="182"/>
        <v>#DIV/0!</v>
      </c>
      <c r="R892" s="3">
        <v>0</v>
      </c>
      <c r="S892" s="3">
        <v>0</v>
      </c>
      <c r="T892" s="32" t="e">
        <f t="shared" si="183"/>
        <v>#DIV/0!</v>
      </c>
      <c r="U892" s="32" t="e">
        <f t="shared" si="184"/>
        <v>#DIV/0!</v>
      </c>
      <c r="V892" s="3">
        <v>0</v>
      </c>
      <c r="W892" s="3">
        <v>0</v>
      </c>
      <c r="X892" s="3">
        <v>0</v>
      </c>
      <c r="Y892" s="3">
        <v>0</v>
      </c>
      <c r="Z892"/>
      <c r="AA892" s="29"/>
      <c r="AB892" s="29"/>
      <c r="AC892" s="3"/>
      <c r="AD892" s="3"/>
    </row>
    <row r="893" spans="1:71" outlineLevel="1" x14ac:dyDescent="0.3">
      <c r="A893" s="3" t="s">
        <v>67</v>
      </c>
      <c r="B893" s="3" t="s">
        <v>29</v>
      </c>
      <c r="C893" s="3" t="s">
        <v>32</v>
      </c>
      <c r="D893" s="3" t="s">
        <v>33</v>
      </c>
      <c r="E893" s="3" t="s">
        <v>27</v>
      </c>
      <c r="F893" s="3" t="s">
        <v>31</v>
      </c>
      <c r="G893" s="3">
        <v>4</v>
      </c>
      <c r="H893" s="3">
        <v>9</v>
      </c>
      <c r="I893" s="29">
        <f>H893/((L893-W893)+J893+(0.44*R893))</f>
        <v>3</v>
      </c>
      <c r="J893" s="3">
        <v>0</v>
      </c>
      <c r="K893" s="32">
        <f t="shared" si="180"/>
        <v>0</v>
      </c>
      <c r="L893" s="3">
        <f t="shared" si="181"/>
        <v>3</v>
      </c>
      <c r="M893" s="3">
        <v>3</v>
      </c>
      <c r="N893" s="3">
        <v>0</v>
      </c>
      <c r="O893" s="3">
        <v>3</v>
      </c>
      <c r="P893" s="3">
        <v>3</v>
      </c>
      <c r="Q893" s="4">
        <f t="shared" si="182"/>
        <v>100</v>
      </c>
      <c r="R893" s="3">
        <v>0</v>
      </c>
      <c r="S893" s="3">
        <v>0</v>
      </c>
      <c r="T893" s="32">
        <f t="shared" si="183"/>
        <v>1</v>
      </c>
      <c r="U893" s="32">
        <f t="shared" si="184"/>
        <v>1.1666666666666667</v>
      </c>
      <c r="V893" s="3">
        <v>1</v>
      </c>
      <c r="W893" s="3">
        <v>0</v>
      </c>
      <c r="X893" s="3">
        <v>0</v>
      </c>
      <c r="Y893" s="3">
        <v>0</v>
      </c>
      <c r="AA893" s="29"/>
      <c r="AB893" s="29"/>
      <c r="AC893" s="3"/>
      <c r="AD893" s="3"/>
    </row>
    <row r="894" spans="1:71" outlineLevel="1" x14ac:dyDescent="0.3">
      <c r="A894" s="3" t="s">
        <v>68</v>
      </c>
      <c r="B894" s="3" t="s">
        <v>29</v>
      </c>
      <c r="C894" s="3" t="s">
        <v>32</v>
      </c>
      <c r="D894" s="3" t="s">
        <v>33</v>
      </c>
      <c r="E894" s="3" t="s">
        <v>27</v>
      </c>
      <c r="F894" s="3" t="s">
        <v>31</v>
      </c>
      <c r="G894" s="3">
        <v>0</v>
      </c>
      <c r="H894" s="3">
        <v>0</v>
      </c>
      <c r="J894" s="3">
        <v>0</v>
      </c>
      <c r="K894" s="32" t="e">
        <f t="shared" si="180"/>
        <v>#DIV/0!</v>
      </c>
      <c r="L894" s="3">
        <f t="shared" si="181"/>
        <v>0</v>
      </c>
      <c r="M894" s="3">
        <v>0</v>
      </c>
      <c r="N894" s="3">
        <v>0</v>
      </c>
      <c r="O894" s="3">
        <v>0</v>
      </c>
      <c r="P894" s="3">
        <v>0</v>
      </c>
      <c r="Q894" s="4" t="e">
        <f t="shared" si="182"/>
        <v>#DIV/0!</v>
      </c>
      <c r="R894" s="3">
        <v>0</v>
      </c>
      <c r="S894" s="3">
        <v>0</v>
      </c>
      <c r="T894" s="32" t="e">
        <f t="shared" si="183"/>
        <v>#DIV/0!</v>
      </c>
      <c r="U894" s="32" t="e">
        <f t="shared" si="184"/>
        <v>#DIV/0!</v>
      </c>
      <c r="V894" s="3">
        <v>0</v>
      </c>
      <c r="W894" s="3">
        <v>0</v>
      </c>
      <c r="X894" s="3">
        <v>0</v>
      </c>
      <c r="Y894" s="3">
        <v>0</v>
      </c>
      <c r="AA894" s="29"/>
      <c r="AB894" s="29"/>
      <c r="AC894" s="3"/>
      <c r="AD894" s="3"/>
    </row>
    <row r="895" spans="1:71" x14ac:dyDescent="0.3">
      <c r="A895" s="35">
        <v>225</v>
      </c>
      <c r="B895" s="35" t="s">
        <v>29</v>
      </c>
      <c r="C895" s="35" t="s">
        <v>33</v>
      </c>
      <c r="D895" s="35" t="s">
        <v>26</v>
      </c>
      <c r="E895" s="35" t="s">
        <v>30</v>
      </c>
      <c r="F895" s="35" t="s">
        <v>31</v>
      </c>
      <c r="G895" s="35">
        <f>G896+G897+G898</f>
        <v>5</v>
      </c>
      <c r="H895" s="35">
        <f>H896+H897+H898</f>
        <v>5</v>
      </c>
      <c r="I895" s="40">
        <f>H895/((L895-W895)+J895+(0.44*R895))</f>
        <v>1.2886597938144331</v>
      </c>
      <c r="J895" s="35">
        <f>J896+J897+J898</f>
        <v>0</v>
      </c>
      <c r="K895" s="37">
        <f t="shared" si="180"/>
        <v>0</v>
      </c>
      <c r="L895" s="35">
        <f t="shared" si="181"/>
        <v>4</v>
      </c>
      <c r="M895" s="35">
        <f>M896+M897+M898</f>
        <v>2</v>
      </c>
      <c r="N895" s="35">
        <f>N896+N897+N898</f>
        <v>2</v>
      </c>
      <c r="O895" s="35">
        <f>O896+O897+O898</f>
        <v>2</v>
      </c>
      <c r="P895" s="35">
        <f>P896+P897+P898</f>
        <v>2</v>
      </c>
      <c r="Q895" s="36">
        <f t="shared" si="182"/>
        <v>50</v>
      </c>
      <c r="R895" s="35">
        <f>R896+R897+R898</f>
        <v>2</v>
      </c>
      <c r="S895" s="35">
        <f>S896+S897+S898</f>
        <v>1</v>
      </c>
      <c r="T895" s="37">
        <f t="shared" si="183"/>
        <v>0.5</v>
      </c>
      <c r="U895" s="37">
        <f t="shared" si="184"/>
        <v>0.5</v>
      </c>
      <c r="V895" s="35">
        <f>V896+V897+V898</f>
        <v>0</v>
      </c>
      <c r="W895" s="35">
        <f>W896+W897+W898</f>
        <v>1</v>
      </c>
      <c r="X895" s="35">
        <f>X896+X897+X898</f>
        <v>0</v>
      </c>
      <c r="Y895" s="35">
        <f>Y896+Y897+Y898</f>
        <v>1</v>
      </c>
      <c r="Z895" s="41">
        <f>H895-'Season Summary_DEF'!H894</f>
        <v>5</v>
      </c>
      <c r="AA895" s="40">
        <f>(H895+W895+Y895+(2*(O895))+(0.5*V895))/((R895-S895)+(2*(N895+X895+J895)))</f>
        <v>2.2000000000000002</v>
      </c>
      <c r="AB895" s="40">
        <f>AA895-$AA$1073</f>
        <v>0.95309314027497494</v>
      </c>
      <c r="AC895" s="40">
        <f>AA895+'Season Summary_DEF'!AB895</f>
        <v>3.5636363636363635</v>
      </c>
      <c r="AD895" s="40">
        <f>AC895-$AC$1073</f>
        <v>0.98345433109559366</v>
      </c>
    </row>
    <row r="896" spans="1:71" outlineLevel="1" x14ac:dyDescent="0.3">
      <c r="A896" s="3" t="s">
        <v>66</v>
      </c>
      <c r="B896" s="3" t="s">
        <v>29</v>
      </c>
      <c r="C896" s="3" t="s">
        <v>33</v>
      </c>
      <c r="D896" s="3" t="s">
        <v>26</v>
      </c>
      <c r="E896" s="3" t="s">
        <v>30</v>
      </c>
      <c r="F896" s="3" t="s">
        <v>31</v>
      </c>
      <c r="G896" s="3">
        <v>0</v>
      </c>
      <c r="H896" s="3">
        <v>0</v>
      </c>
      <c r="J896" s="3">
        <v>0</v>
      </c>
      <c r="K896" s="32" t="e">
        <f t="shared" si="180"/>
        <v>#DIV/0!</v>
      </c>
      <c r="L896" s="3">
        <f t="shared" si="181"/>
        <v>0</v>
      </c>
      <c r="M896" s="3">
        <v>0</v>
      </c>
      <c r="N896" s="3">
        <v>0</v>
      </c>
      <c r="O896" s="3">
        <v>0</v>
      </c>
      <c r="P896" s="3">
        <v>0</v>
      </c>
      <c r="Q896" s="4" t="e">
        <f t="shared" si="182"/>
        <v>#DIV/0!</v>
      </c>
      <c r="R896" s="3">
        <v>0</v>
      </c>
      <c r="S896" s="3">
        <v>0</v>
      </c>
      <c r="T896" s="32" t="e">
        <f t="shared" si="183"/>
        <v>#DIV/0!</v>
      </c>
      <c r="U896" s="32" t="e">
        <f t="shared" si="184"/>
        <v>#DIV/0!</v>
      </c>
      <c r="V896" s="3">
        <v>0</v>
      </c>
      <c r="W896" s="3">
        <v>0</v>
      </c>
      <c r="X896" s="3">
        <v>0</v>
      </c>
      <c r="Y896" s="3">
        <v>0</v>
      </c>
      <c r="Z896"/>
      <c r="AA896" s="29"/>
      <c r="AB896" s="29"/>
      <c r="AC896" s="3"/>
      <c r="AD896" s="3"/>
    </row>
    <row r="897" spans="1:30" outlineLevel="1" x14ac:dyDescent="0.3">
      <c r="A897" s="3" t="s">
        <v>67</v>
      </c>
      <c r="B897" s="3" t="s">
        <v>29</v>
      </c>
      <c r="C897" s="3" t="s">
        <v>33</v>
      </c>
      <c r="D897" s="3" t="s">
        <v>26</v>
      </c>
      <c r="E897" s="3" t="s">
        <v>30</v>
      </c>
      <c r="F897" s="3" t="s">
        <v>31</v>
      </c>
      <c r="G897" s="3">
        <v>4</v>
      </c>
      <c r="H897" s="3">
        <v>3</v>
      </c>
      <c r="I897" s="29">
        <f>H897/((L897-W897)+J897+(0.44*R897))</f>
        <v>1.0416666666666667</v>
      </c>
      <c r="J897" s="3">
        <v>0</v>
      </c>
      <c r="K897" s="32">
        <f t="shared" si="180"/>
        <v>0</v>
      </c>
      <c r="L897" s="3">
        <f t="shared" si="181"/>
        <v>3</v>
      </c>
      <c r="M897" s="3">
        <v>1</v>
      </c>
      <c r="N897" s="3">
        <v>2</v>
      </c>
      <c r="O897" s="3">
        <v>1</v>
      </c>
      <c r="P897" s="3">
        <v>1</v>
      </c>
      <c r="Q897" s="4">
        <f t="shared" si="182"/>
        <v>33.333333333333329</v>
      </c>
      <c r="R897" s="3">
        <v>2</v>
      </c>
      <c r="S897" s="3">
        <v>1</v>
      </c>
      <c r="T897" s="32">
        <f t="shared" si="183"/>
        <v>0.33333333333333331</v>
      </c>
      <c r="U897" s="32">
        <f t="shared" si="184"/>
        <v>0.33333333333333331</v>
      </c>
      <c r="V897" s="3">
        <v>0</v>
      </c>
      <c r="W897" s="3">
        <v>1</v>
      </c>
      <c r="X897" s="3">
        <v>0</v>
      </c>
      <c r="Y897" s="3">
        <v>1</v>
      </c>
      <c r="AA897" s="29"/>
      <c r="AB897" s="29"/>
      <c r="AC897" s="3"/>
      <c r="AD897" s="3"/>
    </row>
    <row r="898" spans="1:30" outlineLevel="1" x14ac:dyDescent="0.3">
      <c r="A898" s="3" t="s">
        <v>68</v>
      </c>
      <c r="B898" s="3" t="s">
        <v>29</v>
      </c>
      <c r="C898" s="3" t="s">
        <v>33</v>
      </c>
      <c r="D898" s="3" t="s">
        <v>26</v>
      </c>
      <c r="E898" s="3" t="s">
        <v>30</v>
      </c>
      <c r="F898" s="3" t="s">
        <v>31</v>
      </c>
      <c r="G898" s="3">
        <v>1</v>
      </c>
      <c r="H898" s="3">
        <v>2</v>
      </c>
      <c r="I898" s="29">
        <f>H898/((L898-W898)+J898+(0.44*R898))</f>
        <v>2</v>
      </c>
      <c r="J898" s="3">
        <v>0</v>
      </c>
      <c r="K898" s="32">
        <f t="shared" si="180"/>
        <v>0</v>
      </c>
      <c r="L898" s="3">
        <f t="shared" si="181"/>
        <v>1</v>
      </c>
      <c r="M898" s="3">
        <v>1</v>
      </c>
      <c r="N898" s="3">
        <v>0</v>
      </c>
      <c r="O898" s="3">
        <v>1</v>
      </c>
      <c r="P898" s="3">
        <v>1</v>
      </c>
      <c r="Q898" s="4">
        <f t="shared" si="182"/>
        <v>100</v>
      </c>
      <c r="R898" s="3">
        <v>0</v>
      </c>
      <c r="S898" s="3">
        <v>0</v>
      </c>
      <c r="T898" s="32">
        <f t="shared" si="183"/>
        <v>1</v>
      </c>
      <c r="U898" s="32">
        <f t="shared" si="184"/>
        <v>1</v>
      </c>
      <c r="V898" s="3">
        <v>0</v>
      </c>
      <c r="W898" s="3">
        <v>0</v>
      </c>
      <c r="X898" s="3">
        <v>0</v>
      </c>
      <c r="Y898" s="3">
        <v>0</v>
      </c>
      <c r="AA898" s="29"/>
      <c r="AB898" s="29"/>
      <c r="AC898" s="3"/>
      <c r="AD898" s="3"/>
    </row>
    <row r="899" spans="1:30" x14ac:dyDescent="0.3">
      <c r="A899" s="35">
        <v>226</v>
      </c>
      <c r="B899" s="35" t="s">
        <v>24</v>
      </c>
      <c r="C899" s="35" t="s">
        <v>34</v>
      </c>
      <c r="D899" s="35" t="s">
        <v>26</v>
      </c>
      <c r="E899" s="35" t="s">
        <v>33</v>
      </c>
      <c r="F899" s="35" t="s">
        <v>28</v>
      </c>
      <c r="G899" s="35">
        <f>G900+G901+G902</f>
        <v>3</v>
      </c>
      <c r="H899" s="35">
        <f>H900+H901+H902</f>
        <v>5</v>
      </c>
      <c r="I899" s="40">
        <f>H899/((L899-W899)+J899+(0.44*R899))</f>
        <v>1.25</v>
      </c>
      <c r="J899" s="35">
        <f>J900+J901+J902</f>
        <v>0</v>
      </c>
      <c r="K899" s="37">
        <f t="shared" si="180"/>
        <v>0</v>
      </c>
      <c r="L899" s="35">
        <f t="shared" si="181"/>
        <v>4</v>
      </c>
      <c r="M899" s="35">
        <f>M900+M901+M902</f>
        <v>2</v>
      </c>
      <c r="N899" s="35">
        <f>N900+N901+N902</f>
        <v>2</v>
      </c>
      <c r="O899" s="35">
        <f>O900+O901+O902</f>
        <v>2</v>
      </c>
      <c r="P899" s="35">
        <f>P900+P901+P902</f>
        <v>3</v>
      </c>
      <c r="Q899" s="36">
        <f t="shared" si="182"/>
        <v>75</v>
      </c>
      <c r="R899" s="35">
        <f>R900+R901+R902</f>
        <v>0</v>
      </c>
      <c r="S899" s="35">
        <f>S900+S901+S902</f>
        <v>0</v>
      </c>
      <c r="T899" s="37">
        <f t="shared" si="183"/>
        <v>0.5</v>
      </c>
      <c r="U899" s="37">
        <f t="shared" si="184"/>
        <v>0.625</v>
      </c>
      <c r="V899" s="35">
        <f>V900+V901+V902</f>
        <v>1</v>
      </c>
      <c r="W899" s="35">
        <f>W900+W901+W902</f>
        <v>0</v>
      </c>
      <c r="X899" s="35">
        <f>X900+X901+X902</f>
        <v>0</v>
      </c>
      <c r="Y899" s="35">
        <f>Y900+Y901+Y902</f>
        <v>0</v>
      </c>
      <c r="Z899" s="41">
        <f>H899-'Season Summary_DEF'!H898</f>
        <v>5</v>
      </c>
      <c r="AA899" s="40">
        <f>(H899+W899+Y899+(2*(O899))+(0.5*V899))/((R899-S899)+(2*(N899+X899+J899)))</f>
        <v>2.375</v>
      </c>
      <c r="AB899" s="40">
        <f>AA899-$AA$1073</f>
        <v>1.1280931402749748</v>
      </c>
      <c r="AC899" s="40">
        <f>AA899+'Season Summary_DEF'!AB899</f>
        <v>5.375</v>
      </c>
      <c r="AD899" s="40">
        <f>AC899-$AC$1073</f>
        <v>2.7948179674592302</v>
      </c>
    </row>
    <row r="900" spans="1:30" outlineLevel="1" x14ac:dyDescent="0.3">
      <c r="A900" s="3" t="s">
        <v>66</v>
      </c>
      <c r="B900" s="3" t="s">
        <v>24</v>
      </c>
      <c r="C900" s="3" t="s">
        <v>34</v>
      </c>
      <c r="D900" s="3" t="s">
        <v>26</v>
      </c>
      <c r="E900" s="3" t="s">
        <v>33</v>
      </c>
      <c r="F900" s="3" t="s">
        <v>28</v>
      </c>
      <c r="G900" s="3">
        <v>0</v>
      </c>
      <c r="H900" s="3">
        <v>0</v>
      </c>
      <c r="J900" s="3">
        <v>0</v>
      </c>
      <c r="K900" s="32" t="e">
        <f t="shared" si="180"/>
        <v>#DIV/0!</v>
      </c>
      <c r="L900" s="3">
        <f t="shared" si="181"/>
        <v>0</v>
      </c>
      <c r="M900" s="3">
        <v>0</v>
      </c>
      <c r="N900" s="3">
        <v>0</v>
      </c>
      <c r="O900" s="3">
        <v>0</v>
      </c>
      <c r="P900" s="3">
        <v>0</v>
      </c>
      <c r="Q900" s="4" t="e">
        <f t="shared" si="182"/>
        <v>#DIV/0!</v>
      </c>
      <c r="R900" s="3">
        <v>0</v>
      </c>
      <c r="S900" s="3">
        <v>0</v>
      </c>
      <c r="T900" s="32" t="e">
        <f t="shared" si="183"/>
        <v>#DIV/0!</v>
      </c>
      <c r="U900" s="32" t="e">
        <f t="shared" si="184"/>
        <v>#DIV/0!</v>
      </c>
      <c r="V900" s="3">
        <v>0</v>
      </c>
      <c r="W900" s="3">
        <v>0</v>
      </c>
      <c r="X900" s="3">
        <v>0</v>
      </c>
      <c r="Y900" s="3">
        <v>0</v>
      </c>
      <c r="Z900"/>
      <c r="AA900" s="29"/>
      <c r="AB900" s="29"/>
      <c r="AC900" s="3"/>
      <c r="AD900" s="3"/>
    </row>
    <row r="901" spans="1:30" outlineLevel="1" x14ac:dyDescent="0.3">
      <c r="A901" s="3" t="s">
        <v>67</v>
      </c>
      <c r="B901" s="3" t="s">
        <v>24</v>
      </c>
      <c r="C901" s="3" t="s">
        <v>34</v>
      </c>
      <c r="D901" s="3" t="s">
        <v>26</v>
      </c>
      <c r="E901" s="3" t="s">
        <v>33</v>
      </c>
      <c r="F901" s="3" t="s">
        <v>28</v>
      </c>
      <c r="G901" s="3">
        <v>3</v>
      </c>
      <c r="H901" s="3">
        <v>5</v>
      </c>
      <c r="I901" s="29">
        <f>H901/((L901-W901)+J901+(0.44*R901))</f>
        <v>1.25</v>
      </c>
      <c r="J901" s="3">
        <v>0</v>
      </c>
      <c r="K901" s="32">
        <f t="shared" si="180"/>
        <v>0</v>
      </c>
      <c r="L901" s="3">
        <f t="shared" si="181"/>
        <v>4</v>
      </c>
      <c r="M901" s="3">
        <v>2</v>
      </c>
      <c r="N901" s="3">
        <v>2</v>
      </c>
      <c r="O901" s="3">
        <v>2</v>
      </c>
      <c r="P901" s="3">
        <v>3</v>
      </c>
      <c r="Q901" s="4">
        <f t="shared" si="182"/>
        <v>75</v>
      </c>
      <c r="R901" s="3">
        <v>0</v>
      </c>
      <c r="S901" s="3">
        <v>0</v>
      </c>
      <c r="T901" s="32">
        <f t="shared" si="183"/>
        <v>0.5</v>
      </c>
      <c r="U901" s="32">
        <f t="shared" si="184"/>
        <v>0.625</v>
      </c>
      <c r="V901" s="3">
        <v>1</v>
      </c>
      <c r="W901" s="3">
        <v>0</v>
      </c>
      <c r="X901" s="3">
        <v>0</v>
      </c>
      <c r="Y901" s="3">
        <v>0</v>
      </c>
      <c r="AA901" s="29"/>
      <c r="AB901" s="29"/>
      <c r="AC901" s="3"/>
      <c r="AD901" s="3"/>
    </row>
    <row r="902" spans="1:30" outlineLevel="1" x14ac:dyDescent="0.3">
      <c r="A902" s="3" t="s">
        <v>68</v>
      </c>
      <c r="B902" s="3" t="s">
        <v>24</v>
      </c>
      <c r="C902" s="3" t="s">
        <v>34</v>
      </c>
      <c r="D902" s="3" t="s">
        <v>26</v>
      </c>
      <c r="E902" s="3" t="s">
        <v>33</v>
      </c>
      <c r="F902" s="3" t="s">
        <v>28</v>
      </c>
      <c r="G902" s="3">
        <v>0</v>
      </c>
      <c r="H902" s="3">
        <v>0</v>
      </c>
      <c r="J902" s="3">
        <v>0</v>
      </c>
      <c r="K902" s="32" t="e">
        <f t="shared" si="180"/>
        <v>#DIV/0!</v>
      </c>
      <c r="L902" s="3">
        <f t="shared" si="181"/>
        <v>0</v>
      </c>
      <c r="M902" s="3">
        <v>0</v>
      </c>
      <c r="N902" s="3">
        <v>0</v>
      </c>
      <c r="O902" s="3">
        <v>0</v>
      </c>
      <c r="P902" s="3">
        <v>0</v>
      </c>
      <c r="Q902" s="4" t="e">
        <f t="shared" si="182"/>
        <v>#DIV/0!</v>
      </c>
      <c r="R902" s="3">
        <v>0</v>
      </c>
      <c r="S902" s="3">
        <v>0</v>
      </c>
      <c r="T902" s="32" t="e">
        <f t="shared" si="183"/>
        <v>#DIV/0!</v>
      </c>
      <c r="U902" s="32" t="e">
        <f t="shared" si="184"/>
        <v>#DIV/0!</v>
      </c>
      <c r="V902" s="3">
        <v>0</v>
      </c>
      <c r="W902" s="3">
        <v>0</v>
      </c>
      <c r="X902" s="3">
        <v>0</v>
      </c>
      <c r="Y902" s="3">
        <v>0</v>
      </c>
      <c r="AA902" s="29"/>
      <c r="AB902" s="29"/>
      <c r="AC902" s="3"/>
      <c r="AD902" s="3"/>
    </row>
    <row r="903" spans="1:30" x14ac:dyDescent="0.3">
      <c r="A903" s="35">
        <v>227</v>
      </c>
      <c r="B903" s="35" t="s">
        <v>32</v>
      </c>
      <c r="C903" s="35" t="s">
        <v>25</v>
      </c>
      <c r="D903" s="35" t="s">
        <v>26</v>
      </c>
      <c r="E903" s="35" t="s">
        <v>33</v>
      </c>
      <c r="F903" s="35" t="s">
        <v>31</v>
      </c>
      <c r="G903" s="35">
        <f>G904+G905+G906</f>
        <v>7</v>
      </c>
      <c r="H903" s="35">
        <f>H904+H905+H906</f>
        <v>3</v>
      </c>
      <c r="I903" s="40">
        <f>H903/((L903-W903)+J903+(0.44*R903))</f>
        <v>1</v>
      </c>
      <c r="J903" s="35">
        <f>J904+J905+J906</f>
        <v>0</v>
      </c>
      <c r="K903" s="37">
        <f t="shared" si="180"/>
        <v>0</v>
      </c>
      <c r="L903" s="35">
        <f t="shared" si="181"/>
        <v>7</v>
      </c>
      <c r="M903" s="35">
        <f>M904+M905+M906</f>
        <v>1</v>
      </c>
      <c r="N903" s="35">
        <f>N904+N905+N906</f>
        <v>6</v>
      </c>
      <c r="O903" s="35">
        <f>O904+O905+O906</f>
        <v>1</v>
      </c>
      <c r="P903" s="35">
        <f>P904+P905+P906</f>
        <v>6</v>
      </c>
      <c r="Q903" s="36">
        <f t="shared" si="182"/>
        <v>85.714285714285708</v>
      </c>
      <c r="R903" s="35">
        <f>R904+R905+R906</f>
        <v>0</v>
      </c>
      <c r="S903" s="35">
        <f>S904+S905+S906</f>
        <v>0</v>
      </c>
      <c r="T903" s="37">
        <f t="shared" si="183"/>
        <v>0.14285714285714285</v>
      </c>
      <c r="U903" s="37">
        <f t="shared" si="184"/>
        <v>0.21428571428571427</v>
      </c>
      <c r="V903" s="35">
        <f>V904+V905+V906</f>
        <v>1</v>
      </c>
      <c r="W903" s="35">
        <f>W904+W905+W906</f>
        <v>4</v>
      </c>
      <c r="X903" s="35">
        <f>X904+X905+X906</f>
        <v>0</v>
      </c>
      <c r="Y903" s="35">
        <f>Y904+Y905+Y906</f>
        <v>0</v>
      </c>
      <c r="Z903" s="41">
        <f>H903-'Season Summary_DEF'!H902</f>
        <v>3</v>
      </c>
      <c r="AA903" s="40">
        <f>(H903+W903+Y903+(2*(O903))+(0.5*V903))/((R903-S903)+(2*(N903+X903+J903)))</f>
        <v>0.79166666666666663</v>
      </c>
      <c r="AB903" s="40">
        <f>AA903-$AA$1073</f>
        <v>-0.45524019305835861</v>
      </c>
      <c r="AC903" s="40">
        <f>AA903+'Season Summary_DEF'!AB903</f>
        <v>2.7916666666666665</v>
      </c>
      <c r="AD903" s="40">
        <f>AC903-$AC$1073</f>
        <v>0.21148463412589669</v>
      </c>
    </row>
    <row r="904" spans="1:30" outlineLevel="1" x14ac:dyDescent="0.3">
      <c r="A904" s="3" t="s">
        <v>66</v>
      </c>
      <c r="B904" s="3" t="s">
        <v>32</v>
      </c>
      <c r="C904" s="3" t="s">
        <v>25</v>
      </c>
      <c r="D904" s="3" t="s">
        <v>26</v>
      </c>
      <c r="E904" s="3" t="s">
        <v>33</v>
      </c>
      <c r="F904" s="3" t="s">
        <v>31</v>
      </c>
      <c r="G904" s="3">
        <v>0</v>
      </c>
      <c r="H904" s="3">
        <v>0</v>
      </c>
      <c r="J904" s="3">
        <v>0</v>
      </c>
      <c r="K904" s="32" t="e">
        <f t="shared" si="180"/>
        <v>#DIV/0!</v>
      </c>
      <c r="L904" s="3">
        <f t="shared" si="181"/>
        <v>0</v>
      </c>
      <c r="M904" s="3">
        <v>0</v>
      </c>
      <c r="N904" s="3">
        <v>0</v>
      </c>
      <c r="O904" s="3">
        <v>0</v>
      </c>
      <c r="P904" s="3">
        <v>0</v>
      </c>
      <c r="Q904" s="4" t="e">
        <f t="shared" si="182"/>
        <v>#DIV/0!</v>
      </c>
      <c r="R904" s="3">
        <v>0</v>
      </c>
      <c r="S904" s="3">
        <v>0</v>
      </c>
      <c r="T904" s="32" t="e">
        <f t="shared" si="183"/>
        <v>#DIV/0!</v>
      </c>
      <c r="U904" s="32" t="e">
        <f t="shared" si="184"/>
        <v>#DIV/0!</v>
      </c>
      <c r="V904" s="3">
        <v>0</v>
      </c>
      <c r="W904" s="3">
        <v>0</v>
      </c>
      <c r="X904" s="3">
        <v>0</v>
      </c>
      <c r="Y904" s="3">
        <v>0</v>
      </c>
      <c r="Z904"/>
      <c r="AA904" s="29"/>
      <c r="AB904" s="29"/>
      <c r="AC904" s="3"/>
      <c r="AD904" s="3"/>
    </row>
    <row r="905" spans="1:30" outlineLevel="1" x14ac:dyDescent="0.3">
      <c r="A905" s="3" t="s">
        <v>67</v>
      </c>
      <c r="B905" s="3" t="s">
        <v>32</v>
      </c>
      <c r="C905" s="3" t="s">
        <v>25</v>
      </c>
      <c r="D905" s="3" t="s">
        <v>26</v>
      </c>
      <c r="E905" s="3" t="s">
        <v>33</v>
      </c>
      <c r="F905" s="3" t="s">
        <v>31</v>
      </c>
      <c r="G905" s="3">
        <v>7</v>
      </c>
      <c r="H905" s="3">
        <v>3</v>
      </c>
      <c r="I905" s="29">
        <f>H905/((L905-W905)+J905+(0.44*R905))</f>
        <v>1</v>
      </c>
      <c r="J905" s="3">
        <v>0</v>
      </c>
      <c r="K905" s="32">
        <f t="shared" si="180"/>
        <v>0</v>
      </c>
      <c r="L905" s="3">
        <f t="shared" si="181"/>
        <v>7</v>
      </c>
      <c r="M905" s="3">
        <v>1</v>
      </c>
      <c r="N905" s="3">
        <v>6</v>
      </c>
      <c r="O905" s="3">
        <v>1</v>
      </c>
      <c r="P905" s="3">
        <v>6</v>
      </c>
      <c r="Q905" s="4">
        <f t="shared" si="182"/>
        <v>85.714285714285708</v>
      </c>
      <c r="R905" s="3">
        <v>0</v>
      </c>
      <c r="S905" s="3">
        <v>0</v>
      </c>
      <c r="T905" s="32">
        <f t="shared" si="183"/>
        <v>0.14285714285714285</v>
      </c>
      <c r="U905" s="32">
        <f t="shared" si="184"/>
        <v>0.21428571428571427</v>
      </c>
      <c r="V905" s="3">
        <v>1</v>
      </c>
      <c r="W905" s="3">
        <v>4</v>
      </c>
      <c r="X905" s="3">
        <v>0</v>
      </c>
      <c r="Y905" s="3">
        <v>0</v>
      </c>
      <c r="AA905" s="29"/>
      <c r="AB905" s="29"/>
      <c r="AC905" s="3"/>
      <c r="AD905" s="3"/>
    </row>
    <row r="906" spans="1:30" outlineLevel="1" x14ac:dyDescent="0.3">
      <c r="A906" s="3" t="s">
        <v>68</v>
      </c>
      <c r="B906" s="3" t="s">
        <v>32</v>
      </c>
      <c r="C906" s="3" t="s">
        <v>25</v>
      </c>
      <c r="D906" s="3" t="s">
        <v>26</v>
      </c>
      <c r="E906" s="3" t="s">
        <v>33</v>
      </c>
      <c r="F906" s="3" t="s">
        <v>31</v>
      </c>
      <c r="G906" s="3">
        <v>0</v>
      </c>
      <c r="H906" s="3">
        <v>0</v>
      </c>
      <c r="J906" s="3">
        <v>0</v>
      </c>
      <c r="K906" s="32" t="e">
        <f t="shared" si="180"/>
        <v>#DIV/0!</v>
      </c>
      <c r="L906" s="3">
        <f t="shared" si="181"/>
        <v>0</v>
      </c>
      <c r="M906" s="3">
        <v>0</v>
      </c>
      <c r="N906" s="3">
        <v>0</v>
      </c>
      <c r="O906" s="3">
        <v>0</v>
      </c>
      <c r="P906" s="3">
        <v>0</v>
      </c>
      <c r="Q906" s="4" t="e">
        <f t="shared" si="182"/>
        <v>#DIV/0!</v>
      </c>
      <c r="R906" s="3">
        <v>0</v>
      </c>
      <c r="S906" s="3">
        <v>0</v>
      </c>
      <c r="T906" s="32" t="e">
        <f t="shared" si="183"/>
        <v>#DIV/0!</v>
      </c>
      <c r="U906" s="32" t="e">
        <f t="shared" si="184"/>
        <v>#DIV/0!</v>
      </c>
      <c r="V906" s="3">
        <v>0</v>
      </c>
      <c r="W906" s="3">
        <v>0</v>
      </c>
      <c r="X906" s="3">
        <v>0</v>
      </c>
      <c r="Y906" s="3">
        <v>0</v>
      </c>
      <c r="AA906" s="29"/>
      <c r="AB906" s="29"/>
      <c r="AC906" s="3"/>
      <c r="AD906" s="3"/>
    </row>
    <row r="907" spans="1:30" x14ac:dyDescent="0.3">
      <c r="A907" s="35">
        <v>228</v>
      </c>
      <c r="B907" s="35" t="s">
        <v>34</v>
      </c>
      <c r="C907" s="35" t="s">
        <v>25</v>
      </c>
      <c r="D907" s="35" t="s">
        <v>26</v>
      </c>
      <c r="E907" s="35" t="s">
        <v>33</v>
      </c>
      <c r="F907" s="35" t="s">
        <v>31</v>
      </c>
      <c r="G907" s="35">
        <f>G908+G909+G910</f>
        <v>2</v>
      </c>
      <c r="H907" s="35">
        <f>H908+H909+H910</f>
        <v>5</v>
      </c>
      <c r="I907" s="40">
        <f>H907/((L907-W907)+J907+(0.44*R907))</f>
        <v>2.0491803278688523</v>
      </c>
      <c r="J907" s="35">
        <f>J908+J909+J910</f>
        <v>0</v>
      </c>
      <c r="K907" s="37">
        <f t="shared" si="180"/>
        <v>0</v>
      </c>
      <c r="L907" s="35">
        <f t="shared" si="181"/>
        <v>2</v>
      </c>
      <c r="M907" s="35">
        <f>M908+M909+M910</f>
        <v>2</v>
      </c>
      <c r="N907" s="35">
        <f>N908+N909+N910</f>
        <v>0</v>
      </c>
      <c r="O907" s="35">
        <f>O908+O909+O910</f>
        <v>2</v>
      </c>
      <c r="P907" s="35">
        <f>P908+P909+P910</f>
        <v>2</v>
      </c>
      <c r="Q907" s="36">
        <f t="shared" si="182"/>
        <v>100</v>
      </c>
      <c r="R907" s="35">
        <f>R908+R909+R910</f>
        <v>1</v>
      </c>
      <c r="S907" s="35">
        <f>S908+S909+S910</f>
        <v>1</v>
      </c>
      <c r="T907" s="37">
        <f t="shared" si="183"/>
        <v>1</v>
      </c>
      <c r="U907" s="37">
        <f t="shared" si="184"/>
        <v>1</v>
      </c>
      <c r="V907" s="35">
        <f>V908+V909+V910</f>
        <v>0</v>
      </c>
      <c r="W907" s="35">
        <f>W908+W909+W910</f>
        <v>0</v>
      </c>
      <c r="X907" s="35">
        <f>X908+X909+X910</f>
        <v>0</v>
      </c>
      <c r="Y907" s="35">
        <f>Y908+Y909+Y910</f>
        <v>2</v>
      </c>
      <c r="Z907" s="41">
        <f>H907-'Season Summary_DEF'!H906</f>
        <v>5</v>
      </c>
      <c r="AA907" s="40"/>
      <c r="AB907" s="40"/>
      <c r="AC907" s="40"/>
      <c r="AD907" s="40"/>
    </row>
    <row r="908" spans="1:30" outlineLevel="1" x14ac:dyDescent="0.3">
      <c r="A908" s="3" t="s">
        <v>66</v>
      </c>
      <c r="B908" s="3" t="s">
        <v>34</v>
      </c>
      <c r="C908" s="3" t="s">
        <v>25</v>
      </c>
      <c r="D908" s="3" t="s">
        <v>26</v>
      </c>
      <c r="E908" s="3" t="s">
        <v>33</v>
      </c>
      <c r="F908" s="3" t="s">
        <v>31</v>
      </c>
      <c r="G908" s="3">
        <v>2</v>
      </c>
      <c r="H908" s="3">
        <v>5</v>
      </c>
      <c r="I908" s="29">
        <f>H908/((L908-W908)+J908+(0.44*R908))</f>
        <v>2.0491803278688523</v>
      </c>
      <c r="J908" s="3">
        <v>0</v>
      </c>
      <c r="K908" s="32">
        <f t="shared" si="180"/>
        <v>0</v>
      </c>
      <c r="L908" s="3">
        <f t="shared" si="181"/>
        <v>2</v>
      </c>
      <c r="M908" s="3">
        <v>2</v>
      </c>
      <c r="N908" s="3">
        <v>0</v>
      </c>
      <c r="O908" s="3">
        <v>2</v>
      </c>
      <c r="P908" s="3">
        <v>2</v>
      </c>
      <c r="Q908" s="4">
        <f t="shared" si="182"/>
        <v>100</v>
      </c>
      <c r="R908" s="3">
        <v>1</v>
      </c>
      <c r="S908" s="3">
        <v>1</v>
      </c>
      <c r="T908" s="32">
        <f t="shared" si="183"/>
        <v>1</v>
      </c>
      <c r="U908" s="32">
        <f t="shared" si="184"/>
        <v>1</v>
      </c>
      <c r="V908" s="3">
        <v>0</v>
      </c>
      <c r="W908" s="3">
        <v>0</v>
      </c>
      <c r="X908" s="3">
        <v>0</v>
      </c>
      <c r="Y908" s="3">
        <v>2</v>
      </c>
      <c r="Z908"/>
      <c r="AA908" s="29"/>
      <c r="AB908" s="29"/>
      <c r="AC908" s="3"/>
      <c r="AD908" s="3"/>
    </row>
    <row r="909" spans="1:30" outlineLevel="1" x14ac:dyDescent="0.3">
      <c r="A909" s="3" t="s">
        <v>67</v>
      </c>
      <c r="B909" s="3" t="s">
        <v>34</v>
      </c>
      <c r="C909" s="3" t="s">
        <v>25</v>
      </c>
      <c r="D909" s="3" t="s">
        <v>26</v>
      </c>
      <c r="E909" s="3" t="s">
        <v>33</v>
      </c>
      <c r="F909" s="3" t="s">
        <v>31</v>
      </c>
      <c r="G909" s="3">
        <v>0</v>
      </c>
      <c r="H909" s="3">
        <v>0</v>
      </c>
      <c r="J909" s="3">
        <v>0</v>
      </c>
      <c r="K909" s="32" t="e">
        <f t="shared" si="180"/>
        <v>#DIV/0!</v>
      </c>
      <c r="L909" s="3">
        <v>0</v>
      </c>
      <c r="M909" s="3">
        <v>0</v>
      </c>
      <c r="N909" s="3">
        <v>0</v>
      </c>
      <c r="O909" s="3">
        <v>0</v>
      </c>
      <c r="P909" s="3">
        <v>0</v>
      </c>
      <c r="Q909" s="4" t="e">
        <f t="shared" si="182"/>
        <v>#DIV/0!</v>
      </c>
      <c r="R909" s="3">
        <v>0</v>
      </c>
      <c r="S909" s="3">
        <v>0</v>
      </c>
      <c r="T909" s="32" t="e">
        <f t="shared" si="183"/>
        <v>#DIV/0!</v>
      </c>
      <c r="U909" s="32" t="e">
        <f t="shared" si="184"/>
        <v>#DIV/0!</v>
      </c>
      <c r="V909" s="3">
        <v>0</v>
      </c>
      <c r="W909" s="3">
        <v>0</v>
      </c>
      <c r="X909" s="3">
        <v>0</v>
      </c>
      <c r="Y909" s="3">
        <v>0</v>
      </c>
      <c r="AA909" s="29"/>
      <c r="AB909" s="29"/>
      <c r="AC909" s="3"/>
      <c r="AD909" s="3"/>
    </row>
    <row r="910" spans="1:30" outlineLevel="1" x14ac:dyDescent="0.3">
      <c r="A910" s="3" t="s">
        <v>68</v>
      </c>
      <c r="B910" s="3" t="s">
        <v>34</v>
      </c>
      <c r="C910" s="3" t="s">
        <v>25</v>
      </c>
      <c r="D910" s="3" t="s">
        <v>26</v>
      </c>
      <c r="E910" s="3" t="s">
        <v>33</v>
      </c>
      <c r="F910" s="3" t="s">
        <v>31</v>
      </c>
      <c r="G910" s="3">
        <v>0</v>
      </c>
      <c r="H910" s="3">
        <v>0</v>
      </c>
      <c r="J910" s="3">
        <v>0</v>
      </c>
      <c r="K910" s="32" t="e">
        <f t="shared" si="180"/>
        <v>#DIV/0!</v>
      </c>
      <c r="L910" s="3">
        <f t="shared" ref="L910:L944" si="185">M910+N910</f>
        <v>0</v>
      </c>
      <c r="M910" s="3">
        <v>0</v>
      </c>
      <c r="N910" s="3">
        <v>0</v>
      </c>
      <c r="O910" s="3">
        <v>0</v>
      </c>
      <c r="P910" s="3">
        <v>0</v>
      </c>
      <c r="Q910" s="4" t="e">
        <f t="shared" si="182"/>
        <v>#DIV/0!</v>
      </c>
      <c r="R910" s="3">
        <v>0</v>
      </c>
      <c r="S910" s="3">
        <v>0</v>
      </c>
      <c r="T910" s="32" t="e">
        <f t="shared" si="183"/>
        <v>#DIV/0!</v>
      </c>
      <c r="U910" s="32" t="e">
        <f t="shared" si="184"/>
        <v>#DIV/0!</v>
      </c>
      <c r="V910" s="3">
        <v>0</v>
      </c>
      <c r="W910" s="3">
        <v>0</v>
      </c>
      <c r="X910" s="3">
        <v>0</v>
      </c>
      <c r="Y910" s="3">
        <v>0</v>
      </c>
      <c r="AA910" s="29"/>
      <c r="AB910" s="29"/>
      <c r="AC910" s="3"/>
      <c r="AD910" s="3"/>
    </row>
    <row r="911" spans="1:30" x14ac:dyDescent="0.3">
      <c r="A911" s="35">
        <v>229</v>
      </c>
      <c r="B911" s="35" t="s">
        <v>24</v>
      </c>
      <c r="C911" s="35" t="s">
        <v>29</v>
      </c>
      <c r="D911" s="35" t="s">
        <v>30</v>
      </c>
      <c r="E911" s="35" t="s">
        <v>27</v>
      </c>
      <c r="F911" s="35" t="s">
        <v>32</v>
      </c>
      <c r="G911" s="35">
        <f>G912+G913+G914</f>
        <v>7</v>
      </c>
      <c r="H911" s="35">
        <f>H912+H913+H914</f>
        <v>1</v>
      </c>
      <c r="I911" s="40">
        <f>H911/((L911-W911)+J911+(0.44*R911))</f>
        <v>0.25773195876288663</v>
      </c>
      <c r="J911" s="35">
        <f>J912+J913+J914</f>
        <v>1</v>
      </c>
      <c r="K911" s="37">
        <f t="shared" si="180"/>
        <v>0.14285714285714285</v>
      </c>
      <c r="L911" s="35">
        <f t="shared" si="185"/>
        <v>4</v>
      </c>
      <c r="M911" s="35">
        <f>M912+M913+M914</f>
        <v>0</v>
      </c>
      <c r="N911" s="35">
        <f>N912+N913+N914</f>
        <v>4</v>
      </c>
      <c r="O911" s="35">
        <f>O912+O913+O914</f>
        <v>0</v>
      </c>
      <c r="P911" s="35">
        <f>P912+P913+P914</f>
        <v>4</v>
      </c>
      <c r="Q911" s="36">
        <f t="shared" si="182"/>
        <v>100</v>
      </c>
      <c r="R911" s="35">
        <f>R912+R913+R914</f>
        <v>2</v>
      </c>
      <c r="S911" s="35">
        <f>S912+S913+S914</f>
        <v>1</v>
      </c>
      <c r="T911" s="37">
        <f t="shared" si="183"/>
        <v>0</v>
      </c>
      <c r="U911" s="37">
        <f t="shared" si="184"/>
        <v>0</v>
      </c>
      <c r="V911" s="35">
        <f>V912+V913+V914</f>
        <v>0</v>
      </c>
      <c r="W911" s="35">
        <f>W912+W913+W914</f>
        <v>2</v>
      </c>
      <c r="X911" s="35">
        <f>X912+X913+X914</f>
        <v>0</v>
      </c>
      <c r="Y911" s="35">
        <f>Y912+Y913+Y914</f>
        <v>1</v>
      </c>
      <c r="Z911" s="41">
        <f>H911-'Season Summary_DEF'!H910</f>
        <v>1</v>
      </c>
      <c r="AA911" s="40">
        <f>(H911+W911+Y911+(2*(O911))+(0.5*V911))/((R911-S911)+(2*(N911+X911+J911)))</f>
        <v>0.36363636363636365</v>
      </c>
      <c r="AB911" s="40">
        <f>AA911-$AA$1073</f>
        <v>-0.88327049608866159</v>
      </c>
      <c r="AC911" s="40">
        <f>AA911+'Season Summary_DEF'!AB911</f>
        <v>1.6136363636363638</v>
      </c>
      <c r="AD911" s="40">
        <f>AC911-$AC$1073</f>
        <v>-0.96654566890440607</v>
      </c>
    </row>
    <row r="912" spans="1:30" outlineLevel="1" x14ac:dyDescent="0.3">
      <c r="A912" s="3" t="s">
        <v>66</v>
      </c>
      <c r="B912" s="3" t="s">
        <v>24</v>
      </c>
      <c r="C912" s="3" t="s">
        <v>29</v>
      </c>
      <c r="D912" s="3" t="s">
        <v>30</v>
      </c>
      <c r="E912" s="3" t="s">
        <v>27</v>
      </c>
      <c r="F912" s="3" t="s">
        <v>32</v>
      </c>
      <c r="G912" s="3">
        <v>5</v>
      </c>
      <c r="H912" s="3">
        <v>1</v>
      </c>
      <c r="I912" s="29">
        <f>H912/((L912-W912)+J912+(0.44*R912))</f>
        <v>0.53191489361702127</v>
      </c>
      <c r="J912" s="3">
        <v>0</v>
      </c>
      <c r="K912" s="32">
        <f t="shared" si="180"/>
        <v>0</v>
      </c>
      <c r="L912" s="3">
        <f t="shared" si="185"/>
        <v>3</v>
      </c>
      <c r="M912" s="3">
        <v>0</v>
      </c>
      <c r="N912" s="3">
        <v>3</v>
      </c>
      <c r="O912" s="3">
        <v>0</v>
      </c>
      <c r="P912" s="3">
        <v>3</v>
      </c>
      <c r="Q912" s="4">
        <f t="shared" si="182"/>
        <v>100</v>
      </c>
      <c r="R912" s="3">
        <v>2</v>
      </c>
      <c r="S912" s="3">
        <v>1</v>
      </c>
      <c r="T912" s="32">
        <f t="shared" si="183"/>
        <v>0</v>
      </c>
      <c r="U912" s="32">
        <f t="shared" si="184"/>
        <v>0</v>
      </c>
      <c r="V912" s="3">
        <v>0</v>
      </c>
      <c r="W912" s="3">
        <v>2</v>
      </c>
      <c r="X912" s="3">
        <v>0</v>
      </c>
      <c r="Y912" s="3">
        <v>1</v>
      </c>
      <c r="Z912"/>
      <c r="AA912" s="29"/>
      <c r="AB912" s="29"/>
      <c r="AC912" s="3"/>
      <c r="AD912" s="3"/>
    </row>
    <row r="913" spans="1:30" outlineLevel="1" x14ac:dyDescent="0.3">
      <c r="A913" s="3" t="s">
        <v>67</v>
      </c>
      <c r="B913" s="3" t="s">
        <v>24</v>
      </c>
      <c r="C913" s="3" t="s">
        <v>29</v>
      </c>
      <c r="D913" s="3" t="s">
        <v>30</v>
      </c>
      <c r="E913" s="3" t="s">
        <v>27</v>
      </c>
      <c r="F913" s="3" t="s">
        <v>32</v>
      </c>
      <c r="G913" s="3">
        <v>0</v>
      </c>
      <c r="H913" s="3">
        <v>0</v>
      </c>
      <c r="J913" s="3">
        <v>0</v>
      </c>
      <c r="K913" s="32" t="e">
        <f t="shared" si="180"/>
        <v>#DIV/0!</v>
      </c>
      <c r="L913" s="3">
        <f t="shared" si="185"/>
        <v>0</v>
      </c>
      <c r="M913" s="3">
        <v>0</v>
      </c>
      <c r="N913" s="3">
        <v>0</v>
      </c>
      <c r="O913" s="3">
        <v>0</v>
      </c>
      <c r="P913" s="3">
        <v>0</v>
      </c>
      <c r="Q913" s="4" t="e">
        <f t="shared" si="182"/>
        <v>#DIV/0!</v>
      </c>
      <c r="R913" s="3">
        <v>0</v>
      </c>
      <c r="S913" s="3">
        <v>0</v>
      </c>
      <c r="T913" s="32" t="e">
        <f t="shared" si="183"/>
        <v>#DIV/0!</v>
      </c>
      <c r="U913" s="32" t="e">
        <f t="shared" si="184"/>
        <v>#DIV/0!</v>
      </c>
      <c r="V913" s="3">
        <v>0</v>
      </c>
      <c r="W913" s="3">
        <v>0</v>
      </c>
      <c r="X913" s="3">
        <v>0</v>
      </c>
      <c r="Y913" s="3">
        <v>0</v>
      </c>
      <c r="AA913" s="29"/>
      <c r="AB913" s="29"/>
      <c r="AC913" s="3"/>
      <c r="AD913" s="3"/>
    </row>
    <row r="914" spans="1:30" outlineLevel="1" x14ac:dyDescent="0.3">
      <c r="A914" s="3" t="s">
        <v>68</v>
      </c>
      <c r="B914" s="3" t="s">
        <v>24</v>
      </c>
      <c r="C914" s="3" t="s">
        <v>29</v>
      </c>
      <c r="D914" s="3" t="s">
        <v>30</v>
      </c>
      <c r="E914" s="3" t="s">
        <v>27</v>
      </c>
      <c r="F914" s="3" t="s">
        <v>32</v>
      </c>
      <c r="G914" s="3">
        <v>2</v>
      </c>
      <c r="H914" s="3">
        <v>0</v>
      </c>
      <c r="I914" s="29">
        <f>H914/((L914-W914)+J914+(0.44*R914))</f>
        <v>0</v>
      </c>
      <c r="J914" s="3">
        <v>1</v>
      </c>
      <c r="K914" s="32">
        <f t="shared" si="180"/>
        <v>0.5</v>
      </c>
      <c r="L914" s="3">
        <f t="shared" si="185"/>
        <v>1</v>
      </c>
      <c r="M914" s="3">
        <v>0</v>
      </c>
      <c r="N914" s="3">
        <v>1</v>
      </c>
      <c r="O914" s="3">
        <v>0</v>
      </c>
      <c r="P914" s="3">
        <v>1</v>
      </c>
      <c r="Q914" s="4">
        <f t="shared" si="182"/>
        <v>100</v>
      </c>
      <c r="R914" s="3">
        <v>0</v>
      </c>
      <c r="S914" s="3">
        <v>0</v>
      </c>
      <c r="T914" s="32">
        <f t="shared" si="183"/>
        <v>0</v>
      </c>
      <c r="U914" s="32">
        <f t="shared" si="184"/>
        <v>0</v>
      </c>
      <c r="V914" s="3">
        <v>0</v>
      </c>
      <c r="W914" s="3">
        <v>0</v>
      </c>
      <c r="X914" s="3">
        <v>0</v>
      </c>
      <c r="Y914" s="3">
        <v>0</v>
      </c>
      <c r="AA914" s="29"/>
      <c r="AB914" s="29"/>
      <c r="AC914" s="3"/>
      <c r="AD914" s="3"/>
    </row>
    <row r="915" spans="1:30" x14ac:dyDescent="0.3">
      <c r="A915" s="35">
        <v>230</v>
      </c>
      <c r="B915" s="35" t="s">
        <v>32</v>
      </c>
      <c r="C915" s="35" t="s">
        <v>25</v>
      </c>
      <c r="D915" s="35" t="s">
        <v>26</v>
      </c>
      <c r="E915" s="35" t="s">
        <v>27</v>
      </c>
      <c r="F915" s="35" t="s">
        <v>31</v>
      </c>
      <c r="G915" s="35">
        <f>G916+G917+G918</f>
        <v>1</v>
      </c>
      <c r="H915" s="35">
        <f>H916+H917+H918</f>
        <v>0</v>
      </c>
      <c r="I915" s="40">
        <f>H915/((L915-W915)+J915+(0.44*R915))</f>
        <v>0</v>
      </c>
      <c r="J915" s="35">
        <f>J916+J917+J918</f>
        <v>0</v>
      </c>
      <c r="K915" s="37">
        <f t="shared" si="180"/>
        <v>0</v>
      </c>
      <c r="L915" s="35">
        <f t="shared" si="185"/>
        <v>1</v>
      </c>
      <c r="M915" s="35">
        <f>M916+M917+M918</f>
        <v>0</v>
      </c>
      <c r="N915" s="35">
        <f>N916+N917+N918</f>
        <v>1</v>
      </c>
      <c r="O915" s="35">
        <f>O916+O917+O918</f>
        <v>0</v>
      </c>
      <c r="P915" s="35">
        <f>P916+P917+P918</f>
        <v>1</v>
      </c>
      <c r="Q915" s="36">
        <f t="shared" si="182"/>
        <v>100</v>
      </c>
      <c r="R915" s="35">
        <f>R916+R917+R918</f>
        <v>0</v>
      </c>
      <c r="S915" s="35">
        <f>S916+S917+S918</f>
        <v>0</v>
      </c>
      <c r="T915" s="37">
        <f t="shared" si="183"/>
        <v>0</v>
      </c>
      <c r="U915" s="37">
        <f t="shared" si="184"/>
        <v>0</v>
      </c>
      <c r="V915" s="35">
        <f>V916+V917+V918</f>
        <v>0</v>
      </c>
      <c r="W915" s="35">
        <f>W916+W917+W918</f>
        <v>0</v>
      </c>
      <c r="X915" s="35">
        <f>X916+X917+X918</f>
        <v>0</v>
      </c>
      <c r="Y915" s="35">
        <f>Y916+Y917+Y918</f>
        <v>0</v>
      </c>
      <c r="Z915" s="41">
        <f>H915-'Season Summary_DEF'!H914</f>
        <v>0</v>
      </c>
      <c r="AA915" s="40">
        <f>(H915+W915+Y915+(2*(O915))+(0.5*V915))/((R915-S915)+(2*(N915+X915+J915)))</f>
        <v>0</v>
      </c>
      <c r="AB915" s="40">
        <f>AA915-$AA$1073</f>
        <v>-1.2469068597250252</v>
      </c>
      <c r="AC915" s="40">
        <f>AA915+'Season Summary_DEF'!AB915</f>
        <v>0</v>
      </c>
      <c r="AD915" s="40">
        <f>AC915-$AC$1073</f>
        <v>-2.5801820325407698</v>
      </c>
    </row>
    <row r="916" spans="1:30" outlineLevel="1" x14ac:dyDescent="0.3">
      <c r="A916" s="3" t="s">
        <v>66</v>
      </c>
      <c r="B916" s="3" t="s">
        <v>32</v>
      </c>
      <c r="C916" s="3" t="s">
        <v>25</v>
      </c>
      <c r="D916" s="3" t="s">
        <v>26</v>
      </c>
      <c r="E916" s="3" t="s">
        <v>27</v>
      </c>
      <c r="F916" s="3" t="s">
        <v>31</v>
      </c>
      <c r="G916" s="3">
        <v>1</v>
      </c>
      <c r="H916" s="3">
        <v>0</v>
      </c>
      <c r="I916" s="29">
        <f>H916/((L916-W916)+J916+(0.44*R916))</f>
        <v>0</v>
      </c>
      <c r="J916" s="3">
        <v>0</v>
      </c>
      <c r="K916" s="32">
        <f t="shared" si="180"/>
        <v>0</v>
      </c>
      <c r="L916" s="3">
        <f t="shared" si="185"/>
        <v>1</v>
      </c>
      <c r="M916" s="3">
        <v>0</v>
      </c>
      <c r="N916" s="3">
        <v>1</v>
      </c>
      <c r="O916" s="3">
        <v>0</v>
      </c>
      <c r="P916" s="3">
        <v>1</v>
      </c>
      <c r="Q916" s="4">
        <f t="shared" si="182"/>
        <v>100</v>
      </c>
      <c r="R916" s="3">
        <v>0</v>
      </c>
      <c r="S916" s="3">
        <v>0</v>
      </c>
      <c r="T916" s="32">
        <f t="shared" si="183"/>
        <v>0</v>
      </c>
      <c r="U916" s="32">
        <f t="shared" si="184"/>
        <v>0</v>
      </c>
      <c r="V916" s="3">
        <v>0</v>
      </c>
      <c r="W916" s="3">
        <v>0</v>
      </c>
      <c r="X916" s="3">
        <v>0</v>
      </c>
      <c r="Y916" s="3">
        <v>0</v>
      </c>
      <c r="Z916"/>
      <c r="AA916" s="29"/>
      <c r="AB916" s="29"/>
      <c r="AC916" s="3"/>
      <c r="AD916" s="3"/>
    </row>
    <row r="917" spans="1:30" outlineLevel="1" x14ac:dyDescent="0.3">
      <c r="A917" s="3" t="s">
        <v>67</v>
      </c>
      <c r="B917" s="3" t="s">
        <v>32</v>
      </c>
      <c r="C917" s="3" t="s">
        <v>25</v>
      </c>
      <c r="D917" s="3" t="s">
        <v>26</v>
      </c>
      <c r="E917" s="3" t="s">
        <v>27</v>
      </c>
      <c r="F917" s="3" t="s">
        <v>31</v>
      </c>
      <c r="G917" s="3">
        <v>0</v>
      </c>
      <c r="H917" s="3">
        <v>0</v>
      </c>
      <c r="J917" s="3">
        <v>0</v>
      </c>
      <c r="K917" s="32" t="e">
        <f t="shared" si="180"/>
        <v>#DIV/0!</v>
      </c>
      <c r="L917" s="3">
        <f t="shared" si="185"/>
        <v>0</v>
      </c>
      <c r="M917" s="3">
        <v>0</v>
      </c>
      <c r="N917" s="3">
        <v>0</v>
      </c>
      <c r="O917" s="3">
        <v>0</v>
      </c>
      <c r="P917" s="3">
        <v>0</v>
      </c>
      <c r="Q917" s="4" t="e">
        <f t="shared" si="182"/>
        <v>#DIV/0!</v>
      </c>
      <c r="R917" s="3">
        <v>0</v>
      </c>
      <c r="S917" s="3">
        <v>0</v>
      </c>
      <c r="T917" s="32" t="e">
        <f t="shared" si="183"/>
        <v>#DIV/0!</v>
      </c>
      <c r="U917" s="32" t="e">
        <f t="shared" si="184"/>
        <v>#DIV/0!</v>
      </c>
      <c r="V917" s="3">
        <v>0</v>
      </c>
      <c r="W917" s="3">
        <v>0</v>
      </c>
      <c r="X917" s="3">
        <v>0</v>
      </c>
      <c r="Y917" s="3">
        <v>0</v>
      </c>
      <c r="AA917" s="29"/>
      <c r="AB917" s="29"/>
      <c r="AC917" s="3"/>
      <c r="AD917" s="3"/>
    </row>
    <row r="918" spans="1:30" outlineLevel="1" x14ac:dyDescent="0.3">
      <c r="A918" s="3" t="s">
        <v>68</v>
      </c>
      <c r="B918" s="3" t="s">
        <v>32</v>
      </c>
      <c r="C918" s="3" t="s">
        <v>25</v>
      </c>
      <c r="D918" s="3" t="s">
        <v>26</v>
      </c>
      <c r="E918" s="3" t="s">
        <v>27</v>
      </c>
      <c r="F918" s="3" t="s">
        <v>31</v>
      </c>
      <c r="G918" s="3">
        <v>0</v>
      </c>
      <c r="H918" s="3">
        <v>0</v>
      </c>
      <c r="J918" s="3">
        <v>0</v>
      </c>
      <c r="K918" s="32" t="e">
        <f t="shared" si="180"/>
        <v>#DIV/0!</v>
      </c>
      <c r="L918" s="3">
        <f t="shared" si="185"/>
        <v>0</v>
      </c>
      <c r="M918" s="3">
        <v>0</v>
      </c>
      <c r="N918" s="3">
        <v>0</v>
      </c>
      <c r="O918" s="3">
        <v>0</v>
      </c>
      <c r="P918" s="3">
        <v>0</v>
      </c>
      <c r="Q918" s="4" t="e">
        <f t="shared" si="182"/>
        <v>#DIV/0!</v>
      </c>
      <c r="R918" s="3">
        <v>0</v>
      </c>
      <c r="S918" s="3">
        <v>0</v>
      </c>
      <c r="T918" s="32" t="e">
        <f t="shared" si="183"/>
        <v>#DIV/0!</v>
      </c>
      <c r="U918" s="32" t="e">
        <f t="shared" si="184"/>
        <v>#DIV/0!</v>
      </c>
      <c r="V918" s="3">
        <v>0</v>
      </c>
      <c r="W918" s="3">
        <v>0</v>
      </c>
      <c r="X918" s="3">
        <v>0</v>
      </c>
      <c r="Y918" s="3">
        <v>0</v>
      </c>
      <c r="AA918" s="29"/>
      <c r="AB918" s="29"/>
      <c r="AC918" s="3"/>
      <c r="AD918" s="3"/>
    </row>
    <row r="919" spans="1:30" x14ac:dyDescent="0.3">
      <c r="A919" s="35">
        <v>231</v>
      </c>
      <c r="B919" s="35" t="s">
        <v>24</v>
      </c>
      <c r="C919" s="35" t="s">
        <v>29</v>
      </c>
      <c r="D919" s="35" t="s">
        <v>34</v>
      </c>
      <c r="E919" s="35" t="s">
        <v>27</v>
      </c>
      <c r="F919" s="35" t="s">
        <v>28</v>
      </c>
      <c r="G919" s="35">
        <f>G920+G921+G922</f>
        <v>8</v>
      </c>
      <c r="H919" s="35">
        <f>H920+H921+H922</f>
        <v>9</v>
      </c>
      <c r="I919" s="40">
        <f>H919/((L919-W919)+J919+(0.44*R919))</f>
        <v>1.25</v>
      </c>
      <c r="J919" s="35">
        <f>J920+J921+J922</f>
        <v>0</v>
      </c>
      <c r="K919" s="37">
        <f t="shared" ref="K919:K950" si="186">J919/G919</f>
        <v>0</v>
      </c>
      <c r="L919" s="35">
        <f t="shared" si="185"/>
        <v>6</v>
      </c>
      <c r="M919" s="35">
        <f>M920+M921+M922</f>
        <v>3</v>
      </c>
      <c r="N919" s="35">
        <f>N920+N921+N922</f>
        <v>3</v>
      </c>
      <c r="O919" s="35">
        <f>O920+O921+O922</f>
        <v>2</v>
      </c>
      <c r="P919" s="35">
        <f>P920+P921+P922</f>
        <v>6</v>
      </c>
      <c r="Q919" s="36">
        <f t="shared" ref="Q919:Q950" si="187">P919/L919*100</f>
        <v>100</v>
      </c>
      <c r="R919" s="35">
        <f>R920+R921+R922</f>
        <v>5</v>
      </c>
      <c r="S919" s="35">
        <f>S920+S921+S922</f>
        <v>3</v>
      </c>
      <c r="T919" s="37">
        <f t="shared" ref="T919:T950" si="188">M919/(M919+N919)</f>
        <v>0.5</v>
      </c>
      <c r="U919" s="37">
        <f t="shared" ref="U919:U950" si="189">((0.5*V919)+M919)/L919</f>
        <v>0.5</v>
      </c>
      <c r="V919" s="35">
        <f>V920+V921+V922</f>
        <v>0</v>
      </c>
      <c r="W919" s="35">
        <f>W920+W921+W922</f>
        <v>1</v>
      </c>
      <c r="X919" s="35">
        <f>X920+X921+X922</f>
        <v>0</v>
      </c>
      <c r="Y919" s="35">
        <f>Y920+Y921+Y922</f>
        <v>3</v>
      </c>
      <c r="Z919" s="41">
        <f>H919-'Season Summary_DEF'!H918</f>
        <v>9</v>
      </c>
      <c r="AA919" s="40">
        <f>(H919+W919+Y919+(2*(O919))+(0.5*V919))/((R919-S919)+(2*(N919+X919+J919)))</f>
        <v>2.125</v>
      </c>
      <c r="AB919" s="40">
        <f>AA919-$AA$1073</f>
        <v>0.87809314027497476</v>
      </c>
      <c r="AC919" s="40">
        <f>AA919+'Season Summary_DEF'!AB919</f>
        <v>4.7613636363636367</v>
      </c>
      <c r="AD919" s="40">
        <f>AC919-$AC$1073</f>
        <v>2.1811816038228669</v>
      </c>
    </row>
    <row r="920" spans="1:30" outlineLevel="1" x14ac:dyDescent="0.3">
      <c r="A920" s="3" t="s">
        <v>66</v>
      </c>
      <c r="B920" s="3" t="s">
        <v>24</v>
      </c>
      <c r="C920" s="3" t="s">
        <v>29</v>
      </c>
      <c r="D920" s="3" t="s">
        <v>34</v>
      </c>
      <c r="E920" s="3" t="s">
        <v>27</v>
      </c>
      <c r="F920" s="3" t="s">
        <v>28</v>
      </c>
      <c r="G920" s="3">
        <v>4</v>
      </c>
      <c r="H920" s="3">
        <v>2</v>
      </c>
      <c r="I920" s="29">
        <f>H920/((L920-W920)+J920+(0.44*R920))</f>
        <v>0.69444444444444442</v>
      </c>
      <c r="J920" s="3">
        <v>0</v>
      </c>
      <c r="K920" s="32">
        <f t="shared" si="186"/>
        <v>0</v>
      </c>
      <c r="L920" s="3">
        <f t="shared" si="185"/>
        <v>3</v>
      </c>
      <c r="M920" s="3">
        <v>0</v>
      </c>
      <c r="N920" s="3">
        <v>3</v>
      </c>
      <c r="O920" s="3">
        <v>0</v>
      </c>
      <c r="P920" s="3">
        <v>3</v>
      </c>
      <c r="Q920" s="4">
        <f t="shared" si="187"/>
        <v>100</v>
      </c>
      <c r="R920" s="3">
        <v>2</v>
      </c>
      <c r="S920" s="3">
        <v>2</v>
      </c>
      <c r="T920" s="32">
        <f t="shared" si="188"/>
        <v>0</v>
      </c>
      <c r="U920" s="32">
        <f t="shared" si="189"/>
        <v>0</v>
      </c>
      <c r="V920" s="3">
        <v>0</v>
      </c>
      <c r="W920" s="3">
        <v>1</v>
      </c>
      <c r="X920" s="3">
        <v>0</v>
      </c>
      <c r="Y920" s="3">
        <v>1</v>
      </c>
      <c r="Z920"/>
      <c r="AA920" s="29"/>
      <c r="AB920" s="29"/>
      <c r="AC920" s="3"/>
      <c r="AD920" s="3"/>
    </row>
    <row r="921" spans="1:30" outlineLevel="1" x14ac:dyDescent="0.3">
      <c r="A921" s="3" t="s">
        <v>67</v>
      </c>
      <c r="B921" s="3" t="s">
        <v>24</v>
      </c>
      <c r="C921" s="3" t="s">
        <v>29</v>
      </c>
      <c r="D921" s="3" t="s">
        <v>34</v>
      </c>
      <c r="E921" s="3" t="s">
        <v>27</v>
      </c>
      <c r="F921" s="3" t="s">
        <v>28</v>
      </c>
      <c r="G921" s="3">
        <v>0</v>
      </c>
      <c r="H921" s="3">
        <v>0</v>
      </c>
      <c r="J921" s="3">
        <v>0</v>
      </c>
      <c r="K921" s="32" t="e">
        <f t="shared" si="186"/>
        <v>#DIV/0!</v>
      </c>
      <c r="L921" s="3">
        <f t="shared" si="185"/>
        <v>0</v>
      </c>
      <c r="M921" s="3">
        <v>0</v>
      </c>
      <c r="N921" s="3">
        <v>0</v>
      </c>
      <c r="O921" s="3">
        <v>0</v>
      </c>
      <c r="P921" s="3">
        <v>0</v>
      </c>
      <c r="Q921" s="4" t="e">
        <f t="shared" si="187"/>
        <v>#DIV/0!</v>
      </c>
      <c r="R921" s="3">
        <v>0</v>
      </c>
      <c r="S921" s="3">
        <v>0</v>
      </c>
      <c r="T921" s="32" t="e">
        <f t="shared" si="188"/>
        <v>#DIV/0!</v>
      </c>
      <c r="U921" s="32" t="e">
        <f t="shared" si="189"/>
        <v>#DIV/0!</v>
      </c>
      <c r="V921" s="3">
        <v>0</v>
      </c>
      <c r="W921" s="3">
        <v>0</v>
      </c>
      <c r="X921" s="3">
        <v>0</v>
      </c>
      <c r="Y921" s="3">
        <v>0</v>
      </c>
      <c r="AA921" s="29"/>
      <c r="AB921" s="29"/>
      <c r="AC921" s="3"/>
      <c r="AD921" s="3"/>
    </row>
    <row r="922" spans="1:30" outlineLevel="1" x14ac:dyDescent="0.3">
      <c r="A922" s="3" t="s">
        <v>68</v>
      </c>
      <c r="B922" s="3" t="s">
        <v>24</v>
      </c>
      <c r="C922" s="3" t="s">
        <v>29</v>
      </c>
      <c r="D922" s="3" t="s">
        <v>34</v>
      </c>
      <c r="E922" s="3" t="s">
        <v>27</v>
      </c>
      <c r="F922" s="3" t="s">
        <v>28</v>
      </c>
      <c r="G922" s="3">
        <v>4</v>
      </c>
      <c r="H922" s="3">
        <v>7</v>
      </c>
      <c r="I922" s="29">
        <f>H922/((L922-W922)+J922+(0.44*R922))</f>
        <v>1.6203703703703702</v>
      </c>
      <c r="J922" s="3">
        <v>0</v>
      </c>
      <c r="K922" s="32">
        <f t="shared" si="186"/>
        <v>0</v>
      </c>
      <c r="L922" s="3">
        <f t="shared" si="185"/>
        <v>3</v>
      </c>
      <c r="M922" s="3">
        <v>3</v>
      </c>
      <c r="N922" s="3">
        <v>0</v>
      </c>
      <c r="O922" s="3">
        <v>2</v>
      </c>
      <c r="P922" s="3">
        <v>3</v>
      </c>
      <c r="Q922" s="4">
        <f t="shared" si="187"/>
        <v>100</v>
      </c>
      <c r="R922" s="3">
        <v>3</v>
      </c>
      <c r="S922" s="3">
        <v>1</v>
      </c>
      <c r="T922" s="32">
        <f t="shared" si="188"/>
        <v>1</v>
      </c>
      <c r="U922" s="32">
        <f t="shared" si="189"/>
        <v>1</v>
      </c>
      <c r="V922" s="3">
        <v>0</v>
      </c>
      <c r="W922" s="3">
        <v>0</v>
      </c>
      <c r="X922" s="3">
        <v>0</v>
      </c>
      <c r="Y922" s="3">
        <v>2</v>
      </c>
      <c r="AA922" s="29"/>
      <c r="AB922" s="29"/>
      <c r="AC922" s="3"/>
      <c r="AD922" s="3"/>
    </row>
    <row r="923" spans="1:30" x14ac:dyDescent="0.3">
      <c r="A923" s="35">
        <v>232</v>
      </c>
      <c r="B923" s="35" t="s">
        <v>32</v>
      </c>
      <c r="C923" s="35" t="s">
        <v>25</v>
      </c>
      <c r="D923" s="35" t="s">
        <v>26</v>
      </c>
      <c r="E923" s="35" t="s">
        <v>30</v>
      </c>
      <c r="F923" s="35" t="s">
        <v>34</v>
      </c>
      <c r="G923" s="35">
        <f>G924+G925+G926</f>
        <v>3</v>
      </c>
      <c r="H923" s="35">
        <f>H924+H925+H926</f>
        <v>4</v>
      </c>
      <c r="I923" s="40">
        <f>H923/((L923-W923)+J923+(0.44*R923))</f>
        <v>1.3333333333333333</v>
      </c>
      <c r="J923" s="35">
        <f>J924+J925+J926</f>
        <v>0</v>
      </c>
      <c r="K923" s="37">
        <f t="shared" si="186"/>
        <v>0</v>
      </c>
      <c r="L923" s="35">
        <f t="shared" si="185"/>
        <v>3</v>
      </c>
      <c r="M923" s="35">
        <f>M924+M925+M926</f>
        <v>2</v>
      </c>
      <c r="N923" s="35">
        <f>N924+N925+N926</f>
        <v>1</v>
      </c>
      <c r="O923" s="35">
        <f>O924+O925+O926</f>
        <v>1</v>
      </c>
      <c r="P923" s="35">
        <f>P924+P925+P926</f>
        <v>3</v>
      </c>
      <c r="Q923" s="36">
        <f t="shared" si="187"/>
        <v>100</v>
      </c>
      <c r="R923" s="35">
        <f>R924+R925+R926</f>
        <v>0</v>
      </c>
      <c r="S923" s="35">
        <f>S924+S925+S926</f>
        <v>0</v>
      </c>
      <c r="T923" s="37">
        <f t="shared" si="188"/>
        <v>0.66666666666666663</v>
      </c>
      <c r="U923" s="37">
        <f t="shared" si="189"/>
        <v>0.66666666666666663</v>
      </c>
      <c r="V923" s="35">
        <f>V924+V925+V926</f>
        <v>0</v>
      </c>
      <c r="W923" s="35">
        <f>W924+W925+W926</f>
        <v>0</v>
      </c>
      <c r="X923" s="35">
        <f>X924+X925+X926</f>
        <v>0</v>
      </c>
      <c r="Y923" s="35">
        <f>Y924+Y925+Y926</f>
        <v>0</v>
      </c>
      <c r="Z923" s="41">
        <f>H923-'Season Summary_DEF'!H922</f>
        <v>4</v>
      </c>
      <c r="AA923" s="40">
        <f>(H923+W923+Y923+(2*(O923))+(0.5*V923))/((R923-S923)+(2*(N923+X923+J923)))</f>
        <v>3</v>
      </c>
      <c r="AB923" s="40">
        <f>AA923-$AA$1073</f>
        <v>1.7530931402749748</v>
      </c>
      <c r="AC923" s="40">
        <f>AA923+'Season Summary_DEF'!AB923</f>
        <v>5</v>
      </c>
      <c r="AD923" s="40">
        <f>AC923-$AC$1073</f>
        <v>2.4198179674592302</v>
      </c>
    </row>
    <row r="924" spans="1:30" outlineLevel="1" x14ac:dyDescent="0.3">
      <c r="A924" s="3" t="s">
        <v>66</v>
      </c>
      <c r="B924" s="3" t="s">
        <v>32</v>
      </c>
      <c r="C924" s="3" t="s">
        <v>25</v>
      </c>
      <c r="D924" s="3" t="s">
        <v>26</v>
      </c>
      <c r="E924" s="3" t="s">
        <v>30</v>
      </c>
      <c r="F924" s="3" t="s">
        <v>34</v>
      </c>
      <c r="G924" s="3">
        <v>2</v>
      </c>
      <c r="H924" s="3">
        <v>2</v>
      </c>
      <c r="I924" s="29">
        <f>H924/((L924-W924)+J924+(0.44*R924))</f>
        <v>1</v>
      </c>
      <c r="J924" s="3">
        <v>0</v>
      </c>
      <c r="K924" s="32">
        <f t="shared" si="186"/>
        <v>0</v>
      </c>
      <c r="L924" s="3">
        <f t="shared" si="185"/>
        <v>2</v>
      </c>
      <c r="M924" s="3">
        <v>1</v>
      </c>
      <c r="N924" s="3">
        <v>1</v>
      </c>
      <c r="O924" s="3">
        <v>1</v>
      </c>
      <c r="P924" s="3">
        <v>2</v>
      </c>
      <c r="Q924" s="4">
        <f t="shared" si="187"/>
        <v>100</v>
      </c>
      <c r="R924" s="3">
        <v>0</v>
      </c>
      <c r="S924" s="3">
        <v>0</v>
      </c>
      <c r="T924" s="32">
        <f t="shared" si="188"/>
        <v>0.5</v>
      </c>
      <c r="U924" s="32">
        <f t="shared" si="189"/>
        <v>0.5</v>
      </c>
      <c r="V924" s="3">
        <v>0</v>
      </c>
      <c r="W924" s="3">
        <v>0</v>
      </c>
      <c r="X924" s="3">
        <v>0</v>
      </c>
      <c r="Y924" s="3">
        <v>0</v>
      </c>
      <c r="Z924"/>
      <c r="AA924" s="29"/>
      <c r="AB924" s="29"/>
      <c r="AC924" s="3"/>
      <c r="AD924" s="3"/>
    </row>
    <row r="925" spans="1:30" outlineLevel="1" x14ac:dyDescent="0.3">
      <c r="A925" s="3" t="s">
        <v>67</v>
      </c>
      <c r="B925" s="3" t="s">
        <v>32</v>
      </c>
      <c r="C925" s="3" t="s">
        <v>25</v>
      </c>
      <c r="D925" s="3" t="s">
        <v>26</v>
      </c>
      <c r="E925" s="3" t="s">
        <v>30</v>
      </c>
      <c r="F925" s="3" t="s">
        <v>34</v>
      </c>
      <c r="G925" s="3">
        <v>0</v>
      </c>
      <c r="H925" s="3">
        <v>0</v>
      </c>
      <c r="J925" s="3">
        <v>0</v>
      </c>
      <c r="K925" s="32" t="e">
        <f t="shared" si="186"/>
        <v>#DIV/0!</v>
      </c>
      <c r="L925" s="3">
        <f t="shared" si="185"/>
        <v>0</v>
      </c>
      <c r="M925" s="3">
        <v>0</v>
      </c>
      <c r="N925" s="3">
        <v>0</v>
      </c>
      <c r="O925" s="3">
        <v>0</v>
      </c>
      <c r="P925" s="3">
        <v>0</v>
      </c>
      <c r="Q925" s="4" t="e">
        <f t="shared" si="187"/>
        <v>#DIV/0!</v>
      </c>
      <c r="R925" s="3">
        <v>0</v>
      </c>
      <c r="S925" s="3">
        <v>0</v>
      </c>
      <c r="T925" s="32" t="e">
        <f t="shared" si="188"/>
        <v>#DIV/0!</v>
      </c>
      <c r="U925" s="32" t="e">
        <f t="shared" si="189"/>
        <v>#DIV/0!</v>
      </c>
      <c r="V925" s="3">
        <v>0</v>
      </c>
      <c r="W925" s="3">
        <v>0</v>
      </c>
      <c r="X925" s="3">
        <v>0</v>
      </c>
      <c r="Y925" s="3">
        <v>0</v>
      </c>
      <c r="AA925" s="29"/>
      <c r="AB925" s="29"/>
      <c r="AC925" s="3"/>
      <c r="AD925" s="3"/>
    </row>
    <row r="926" spans="1:30" outlineLevel="1" x14ac:dyDescent="0.3">
      <c r="A926" s="3" t="s">
        <v>68</v>
      </c>
      <c r="B926" s="3" t="s">
        <v>32</v>
      </c>
      <c r="C926" s="3" t="s">
        <v>25</v>
      </c>
      <c r="D926" s="3" t="s">
        <v>26</v>
      </c>
      <c r="E926" s="3" t="s">
        <v>30</v>
      </c>
      <c r="F926" s="3" t="s">
        <v>34</v>
      </c>
      <c r="G926" s="3">
        <v>1</v>
      </c>
      <c r="H926" s="3">
        <v>2</v>
      </c>
      <c r="I926" s="29">
        <f>H926/((L926-W926)+J926+(0.44*R926))</f>
        <v>2</v>
      </c>
      <c r="J926" s="3">
        <v>0</v>
      </c>
      <c r="K926" s="32">
        <f t="shared" si="186"/>
        <v>0</v>
      </c>
      <c r="L926" s="3">
        <f t="shared" si="185"/>
        <v>1</v>
      </c>
      <c r="M926" s="3">
        <v>1</v>
      </c>
      <c r="N926" s="3">
        <v>0</v>
      </c>
      <c r="O926" s="3">
        <v>0</v>
      </c>
      <c r="P926" s="3">
        <v>1</v>
      </c>
      <c r="Q926" s="4">
        <f t="shared" si="187"/>
        <v>100</v>
      </c>
      <c r="R926" s="3">
        <v>0</v>
      </c>
      <c r="S926" s="3">
        <v>0</v>
      </c>
      <c r="T926" s="32">
        <f t="shared" si="188"/>
        <v>1</v>
      </c>
      <c r="U926" s="32">
        <f t="shared" si="189"/>
        <v>1</v>
      </c>
      <c r="V926" s="3">
        <v>0</v>
      </c>
      <c r="W926" s="3">
        <v>0</v>
      </c>
      <c r="X926" s="3">
        <v>0</v>
      </c>
      <c r="Y926" s="3">
        <v>0</v>
      </c>
      <c r="AA926" s="29"/>
      <c r="AB926" s="29"/>
      <c r="AC926" s="3"/>
      <c r="AD926" s="3"/>
    </row>
    <row r="927" spans="1:30" x14ac:dyDescent="0.3">
      <c r="A927" s="35">
        <v>233</v>
      </c>
      <c r="B927" s="35" t="s">
        <v>24</v>
      </c>
      <c r="C927" s="35" t="s">
        <v>29</v>
      </c>
      <c r="D927" s="35" t="s">
        <v>32</v>
      </c>
      <c r="E927" s="35" t="s">
        <v>27</v>
      </c>
      <c r="F927" s="35" t="s">
        <v>34</v>
      </c>
      <c r="G927" s="35">
        <f>G928+G929+G930</f>
        <v>2</v>
      </c>
      <c r="H927" s="35">
        <f>H928+H929+H930</f>
        <v>5</v>
      </c>
      <c r="I927" s="40">
        <f>H927/((L927-W927)+J927+(0.44*R927))</f>
        <v>2.6595744680851063</v>
      </c>
      <c r="J927" s="35">
        <f>J928+J929+J930</f>
        <v>0</v>
      </c>
      <c r="K927" s="37">
        <f t="shared" si="186"/>
        <v>0</v>
      </c>
      <c r="L927" s="35">
        <f t="shared" si="185"/>
        <v>1</v>
      </c>
      <c r="M927" s="35">
        <f>M928+M929+M930</f>
        <v>1</v>
      </c>
      <c r="N927" s="35">
        <f>N928+N929+N930</f>
        <v>0</v>
      </c>
      <c r="O927" s="35">
        <f>O928+O929+O930</f>
        <v>1</v>
      </c>
      <c r="P927" s="35">
        <f>P928+P929+P930</f>
        <v>1</v>
      </c>
      <c r="Q927" s="36">
        <f t="shared" si="187"/>
        <v>100</v>
      </c>
      <c r="R927" s="35">
        <f>R928+R929+R930</f>
        <v>2</v>
      </c>
      <c r="S927" s="35">
        <f>S928+S929+S930</f>
        <v>2</v>
      </c>
      <c r="T927" s="37">
        <f t="shared" si="188"/>
        <v>1</v>
      </c>
      <c r="U927" s="37">
        <f t="shared" si="189"/>
        <v>1.5</v>
      </c>
      <c r="V927" s="35">
        <f>V928+V929+V930</f>
        <v>1</v>
      </c>
      <c r="W927" s="35">
        <f>W928+W929+W930</f>
        <v>0</v>
      </c>
      <c r="X927" s="35">
        <f>X928+X929+X930</f>
        <v>0</v>
      </c>
      <c r="Y927" s="35">
        <f>Y928+Y929+Y930</f>
        <v>1</v>
      </c>
      <c r="Z927" s="41">
        <f>H927-'Season Summary_DEF'!H926</f>
        <v>3</v>
      </c>
      <c r="AA927" s="40"/>
      <c r="AB927" s="40"/>
      <c r="AC927" s="40"/>
      <c r="AD927" s="40"/>
    </row>
    <row r="928" spans="1:30" outlineLevel="1" x14ac:dyDescent="0.3">
      <c r="A928" s="3" t="s">
        <v>66</v>
      </c>
      <c r="B928" s="3" t="s">
        <v>24</v>
      </c>
      <c r="C928" s="3" t="s">
        <v>29</v>
      </c>
      <c r="D928" s="3" t="s">
        <v>32</v>
      </c>
      <c r="E928" s="3" t="s">
        <v>27</v>
      </c>
      <c r="F928" s="3" t="s">
        <v>34</v>
      </c>
      <c r="G928" s="3">
        <v>0</v>
      </c>
      <c r="H928" s="3">
        <v>0</v>
      </c>
      <c r="J928" s="3">
        <v>0</v>
      </c>
      <c r="K928" s="32" t="e">
        <f t="shared" si="186"/>
        <v>#DIV/0!</v>
      </c>
      <c r="L928" s="3">
        <f t="shared" si="185"/>
        <v>0</v>
      </c>
      <c r="M928" s="3">
        <v>0</v>
      </c>
      <c r="N928" s="3">
        <v>0</v>
      </c>
      <c r="O928" s="3">
        <v>0</v>
      </c>
      <c r="P928" s="3">
        <v>0</v>
      </c>
      <c r="Q928" s="4" t="e">
        <f t="shared" si="187"/>
        <v>#DIV/0!</v>
      </c>
      <c r="R928" s="3">
        <v>0</v>
      </c>
      <c r="S928" s="3">
        <v>0</v>
      </c>
      <c r="T928" s="32" t="e">
        <f t="shared" si="188"/>
        <v>#DIV/0!</v>
      </c>
      <c r="U928" s="32" t="e">
        <f t="shared" si="189"/>
        <v>#DIV/0!</v>
      </c>
      <c r="V928" s="3">
        <v>0</v>
      </c>
      <c r="W928" s="3">
        <v>0</v>
      </c>
      <c r="X928" s="3">
        <v>0</v>
      </c>
      <c r="Y928" s="3">
        <v>0</v>
      </c>
      <c r="Z928"/>
      <c r="AA928" s="29"/>
      <c r="AB928" s="29"/>
      <c r="AC928" s="3"/>
      <c r="AD928" s="3"/>
    </row>
    <row r="929" spans="1:30" outlineLevel="1" x14ac:dyDescent="0.3">
      <c r="A929" s="3" t="s">
        <v>67</v>
      </c>
      <c r="B929" s="3" t="s">
        <v>24</v>
      </c>
      <c r="C929" s="3" t="s">
        <v>29</v>
      </c>
      <c r="D929" s="3" t="s">
        <v>32</v>
      </c>
      <c r="E929" s="3" t="s">
        <v>27</v>
      </c>
      <c r="F929" s="3" t="s">
        <v>34</v>
      </c>
      <c r="G929" s="3">
        <v>1</v>
      </c>
      <c r="H929" s="3">
        <v>3</v>
      </c>
      <c r="I929" s="29">
        <f t="shared" ref="I929:I935" si="190">H929/((L929-W929)+J929+(0.44*R929))</f>
        <v>3</v>
      </c>
      <c r="J929" s="3">
        <v>0</v>
      </c>
      <c r="K929" s="32">
        <f t="shared" si="186"/>
        <v>0</v>
      </c>
      <c r="L929" s="3">
        <f t="shared" si="185"/>
        <v>1</v>
      </c>
      <c r="M929" s="3">
        <v>1</v>
      </c>
      <c r="N929" s="3">
        <v>0</v>
      </c>
      <c r="O929" s="3">
        <v>1</v>
      </c>
      <c r="P929" s="3">
        <v>1</v>
      </c>
      <c r="Q929" s="4">
        <f t="shared" si="187"/>
        <v>100</v>
      </c>
      <c r="R929" s="3">
        <v>0</v>
      </c>
      <c r="S929" s="3">
        <v>0</v>
      </c>
      <c r="T929" s="32">
        <f t="shared" si="188"/>
        <v>1</v>
      </c>
      <c r="U929" s="32">
        <f t="shared" si="189"/>
        <v>1.5</v>
      </c>
      <c r="V929" s="3">
        <v>1</v>
      </c>
      <c r="W929" s="3">
        <v>0</v>
      </c>
      <c r="X929" s="3">
        <v>0</v>
      </c>
      <c r="Y929" s="3">
        <v>0</v>
      </c>
      <c r="AA929" s="29"/>
      <c r="AB929" s="29"/>
      <c r="AC929" s="3"/>
      <c r="AD929" s="3"/>
    </row>
    <row r="930" spans="1:30" outlineLevel="1" x14ac:dyDescent="0.3">
      <c r="A930" s="3" t="s">
        <v>68</v>
      </c>
      <c r="B930" s="3" t="s">
        <v>24</v>
      </c>
      <c r="C930" s="3" t="s">
        <v>29</v>
      </c>
      <c r="D930" s="3" t="s">
        <v>32</v>
      </c>
      <c r="E930" s="3" t="s">
        <v>27</v>
      </c>
      <c r="F930" s="3" t="s">
        <v>34</v>
      </c>
      <c r="G930" s="3">
        <v>1</v>
      </c>
      <c r="H930" s="3">
        <v>2</v>
      </c>
      <c r="I930" s="29">
        <f t="shared" si="190"/>
        <v>2.2727272727272729</v>
      </c>
      <c r="J930" s="3">
        <v>0</v>
      </c>
      <c r="K930" s="32">
        <f t="shared" si="186"/>
        <v>0</v>
      </c>
      <c r="L930" s="3">
        <f t="shared" si="185"/>
        <v>0</v>
      </c>
      <c r="M930" s="3">
        <v>0</v>
      </c>
      <c r="N930" s="3">
        <v>0</v>
      </c>
      <c r="O930" s="3">
        <v>0</v>
      </c>
      <c r="P930" s="3">
        <v>0</v>
      </c>
      <c r="Q930" s="4" t="e">
        <f t="shared" si="187"/>
        <v>#DIV/0!</v>
      </c>
      <c r="R930" s="3">
        <v>2</v>
      </c>
      <c r="S930" s="3">
        <v>2</v>
      </c>
      <c r="T930" s="32" t="e">
        <f t="shared" si="188"/>
        <v>#DIV/0!</v>
      </c>
      <c r="U930" s="32" t="e">
        <f t="shared" si="189"/>
        <v>#DIV/0!</v>
      </c>
      <c r="V930" s="3">
        <v>0</v>
      </c>
      <c r="W930" s="3">
        <v>0</v>
      </c>
      <c r="X930" s="3">
        <v>0</v>
      </c>
      <c r="Y930" s="3">
        <v>1</v>
      </c>
      <c r="AA930" s="29"/>
      <c r="AB930" s="29"/>
      <c r="AC930" s="3"/>
      <c r="AD930" s="3"/>
    </row>
    <row r="931" spans="1:30" x14ac:dyDescent="0.3">
      <c r="A931" s="35">
        <v>234</v>
      </c>
      <c r="B931" s="35" t="s">
        <v>29</v>
      </c>
      <c r="C931" s="35" t="s">
        <v>25</v>
      </c>
      <c r="D931" s="35" t="s">
        <v>32</v>
      </c>
      <c r="E931" s="35" t="s">
        <v>30</v>
      </c>
      <c r="F931" s="35" t="s">
        <v>33</v>
      </c>
      <c r="G931" s="35">
        <f>G932+G933+G934</f>
        <v>12</v>
      </c>
      <c r="H931" s="35">
        <f>H932+H933+H934</f>
        <v>15</v>
      </c>
      <c r="I931" s="40">
        <f t="shared" si="190"/>
        <v>1.2755102040816326</v>
      </c>
      <c r="J931" s="35">
        <f>J932+J933+J934</f>
        <v>1</v>
      </c>
      <c r="K931" s="37">
        <f t="shared" si="186"/>
        <v>8.3333333333333329E-2</v>
      </c>
      <c r="L931" s="35">
        <f t="shared" si="185"/>
        <v>10</v>
      </c>
      <c r="M931" s="35">
        <f>M932+M933+M934</f>
        <v>5</v>
      </c>
      <c r="N931" s="35">
        <f>N932+N933+N934</f>
        <v>5</v>
      </c>
      <c r="O931" s="35">
        <f>O932+O933+O934</f>
        <v>5</v>
      </c>
      <c r="P931" s="35">
        <f>P932+P933+P934</f>
        <v>8</v>
      </c>
      <c r="Q931" s="36">
        <f t="shared" si="187"/>
        <v>80</v>
      </c>
      <c r="R931" s="35">
        <f>R932+R933+R934</f>
        <v>4</v>
      </c>
      <c r="S931" s="35">
        <f>S932+S933+S934</f>
        <v>4</v>
      </c>
      <c r="T931" s="37">
        <f t="shared" si="188"/>
        <v>0.5</v>
      </c>
      <c r="U931" s="37">
        <f t="shared" si="189"/>
        <v>0.65</v>
      </c>
      <c r="V931" s="35">
        <f>V932+V933+V934</f>
        <v>3</v>
      </c>
      <c r="W931" s="35">
        <f>W932+W933+W934</f>
        <v>1</v>
      </c>
      <c r="X931" s="35">
        <f>X932+X933+X934</f>
        <v>0</v>
      </c>
      <c r="Y931" s="35">
        <f>Y932+Y933+Y934</f>
        <v>3</v>
      </c>
      <c r="Z931" s="41">
        <f>H931-'Season Summary_DEF'!H930</f>
        <v>15</v>
      </c>
      <c r="AA931" s="40">
        <f>(H931+W931+Y931+(2*(O931))+(0.5*V931))/((R931-S931)+(2*(N931+X931+J931)))</f>
        <v>2.5416666666666665</v>
      </c>
      <c r="AB931" s="40">
        <f>AA931-$AA$1073</f>
        <v>1.2947598069416413</v>
      </c>
      <c r="AC931" s="40">
        <f>AA931+'Season Summary_DEF'!AB931</f>
        <v>4.1185897435897436</v>
      </c>
      <c r="AD931" s="40">
        <f>AC931-$AC$1073</f>
        <v>1.5384077110489738</v>
      </c>
    </row>
    <row r="932" spans="1:30" outlineLevel="1" x14ac:dyDescent="0.3">
      <c r="A932" s="3" t="s">
        <v>66</v>
      </c>
      <c r="B932" s="3" t="s">
        <v>29</v>
      </c>
      <c r="C932" s="3" t="s">
        <v>25</v>
      </c>
      <c r="D932" s="3" t="s">
        <v>32</v>
      </c>
      <c r="E932" s="3" t="s">
        <v>30</v>
      </c>
      <c r="F932" s="3" t="s">
        <v>33</v>
      </c>
      <c r="G932" s="3">
        <v>1</v>
      </c>
      <c r="H932" s="3">
        <v>2</v>
      </c>
      <c r="I932" s="29">
        <f t="shared" si="190"/>
        <v>1.1363636363636365</v>
      </c>
      <c r="J932" s="3">
        <v>0</v>
      </c>
      <c r="K932" s="32">
        <f t="shared" si="186"/>
        <v>0</v>
      </c>
      <c r="L932" s="3">
        <f t="shared" si="185"/>
        <v>0</v>
      </c>
      <c r="M932" s="3">
        <v>0</v>
      </c>
      <c r="N932" s="3">
        <v>0</v>
      </c>
      <c r="O932" s="3">
        <v>0</v>
      </c>
      <c r="P932" s="3">
        <v>0</v>
      </c>
      <c r="Q932" s="4" t="e">
        <f t="shared" si="187"/>
        <v>#DIV/0!</v>
      </c>
      <c r="R932" s="3">
        <v>4</v>
      </c>
      <c r="S932" s="3">
        <v>4</v>
      </c>
      <c r="T932" s="32" t="e">
        <f t="shared" si="188"/>
        <v>#DIV/0!</v>
      </c>
      <c r="U932" s="32" t="e">
        <f t="shared" si="189"/>
        <v>#DIV/0!</v>
      </c>
      <c r="V932" s="3">
        <v>0</v>
      </c>
      <c r="W932" s="3">
        <v>0</v>
      </c>
      <c r="X932" s="3">
        <v>0</v>
      </c>
      <c r="Y932" s="3">
        <v>2</v>
      </c>
      <c r="Z932"/>
      <c r="AA932" s="29"/>
      <c r="AB932" s="29"/>
      <c r="AC932" s="3"/>
      <c r="AD932" s="3"/>
    </row>
    <row r="933" spans="1:30" outlineLevel="1" x14ac:dyDescent="0.3">
      <c r="A933" s="3" t="s">
        <v>67</v>
      </c>
      <c r="B933" s="3" t="s">
        <v>29</v>
      </c>
      <c r="C933" s="3" t="s">
        <v>25</v>
      </c>
      <c r="D933" s="3" t="s">
        <v>32</v>
      </c>
      <c r="E933" s="3" t="s">
        <v>30</v>
      </c>
      <c r="F933" s="3" t="s">
        <v>33</v>
      </c>
      <c r="G933" s="3">
        <v>9</v>
      </c>
      <c r="H933" s="3">
        <v>13</v>
      </c>
      <c r="I933" s="29">
        <f t="shared" si="190"/>
        <v>1.625</v>
      </c>
      <c r="J933" s="3">
        <v>0</v>
      </c>
      <c r="K933" s="32">
        <f t="shared" si="186"/>
        <v>0</v>
      </c>
      <c r="L933" s="3">
        <f t="shared" si="185"/>
        <v>9</v>
      </c>
      <c r="M933" s="3">
        <v>5</v>
      </c>
      <c r="N933" s="3">
        <v>4</v>
      </c>
      <c r="O933" s="3">
        <v>5</v>
      </c>
      <c r="P933" s="3">
        <v>8</v>
      </c>
      <c r="Q933" s="4">
        <f t="shared" si="187"/>
        <v>88.888888888888886</v>
      </c>
      <c r="R933" s="3">
        <v>0</v>
      </c>
      <c r="S933" s="3">
        <v>0</v>
      </c>
      <c r="T933" s="32">
        <f t="shared" si="188"/>
        <v>0.55555555555555558</v>
      </c>
      <c r="U933" s="32">
        <f t="shared" si="189"/>
        <v>0.72222222222222221</v>
      </c>
      <c r="V933" s="3">
        <v>3</v>
      </c>
      <c r="W933" s="3">
        <v>1</v>
      </c>
      <c r="X933" s="3">
        <v>0</v>
      </c>
      <c r="Y933" s="3">
        <v>0</v>
      </c>
      <c r="AA933" s="29"/>
      <c r="AB933" s="29"/>
      <c r="AC933" s="3"/>
      <c r="AD933" s="3"/>
    </row>
    <row r="934" spans="1:30" outlineLevel="1" x14ac:dyDescent="0.3">
      <c r="A934" s="3" t="s">
        <v>68</v>
      </c>
      <c r="B934" s="3" t="s">
        <v>29</v>
      </c>
      <c r="C934" s="3" t="s">
        <v>25</v>
      </c>
      <c r="D934" s="3" t="s">
        <v>32</v>
      </c>
      <c r="E934" s="3" t="s">
        <v>30</v>
      </c>
      <c r="F934" s="3" t="s">
        <v>33</v>
      </c>
      <c r="G934" s="3">
        <v>2</v>
      </c>
      <c r="H934" s="3">
        <v>0</v>
      </c>
      <c r="I934" s="29">
        <f t="shared" si="190"/>
        <v>0</v>
      </c>
      <c r="J934" s="3">
        <v>1</v>
      </c>
      <c r="K934" s="32">
        <f t="shared" si="186"/>
        <v>0.5</v>
      </c>
      <c r="L934" s="3">
        <f t="shared" si="185"/>
        <v>1</v>
      </c>
      <c r="M934" s="3">
        <v>0</v>
      </c>
      <c r="N934" s="3">
        <v>1</v>
      </c>
      <c r="O934" s="3">
        <v>0</v>
      </c>
      <c r="P934" s="3">
        <v>0</v>
      </c>
      <c r="Q934" s="4">
        <f t="shared" si="187"/>
        <v>0</v>
      </c>
      <c r="R934" s="3">
        <v>0</v>
      </c>
      <c r="S934" s="3">
        <v>0</v>
      </c>
      <c r="T934" s="32">
        <f t="shared" si="188"/>
        <v>0</v>
      </c>
      <c r="U934" s="32">
        <f t="shared" si="189"/>
        <v>0</v>
      </c>
      <c r="V934" s="3">
        <v>0</v>
      </c>
      <c r="W934" s="3">
        <v>0</v>
      </c>
      <c r="X934" s="3">
        <v>0</v>
      </c>
      <c r="Y934" s="3">
        <v>1</v>
      </c>
      <c r="AA934" s="29"/>
      <c r="AB934" s="29"/>
      <c r="AC934" s="3"/>
      <c r="AD934" s="3"/>
    </row>
    <row r="935" spans="1:30" x14ac:dyDescent="0.3">
      <c r="A935" s="35">
        <v>235</v>
      </c>
      <c r="B935" s="35" t="s">
        <v>24</v>
      </c>
      <c r="C935" s="35" t="s">
        <v>29</v>
      </c>
      <c r="D935" s="35" t="s">
        <v>26</v>
      </c>
      <c r="E935" s="35" t="s">
        <v>27</v>
      </c>
      <c r="F935" s="35" t="s">
        <v>31</v>
      </c>
      <c r="G935" s="35">
        <f>G936+G937+G938</f>
        <v>5</v>
      </c>
      <c r="H935" s="35">
        <f>H936+H937+H938</f>
        <v>8</v>
      </c>
      <c r="I935" s="40">
        <f t="shared" si="190"/>
        <v>1.6</v>
      </c>
      <c r="J935" s="35">
        <f>J936+J937+J938</f>
        <v>1</v>
      </c>
      <c r="K935" s="37">
        <f t="shared" si="186"/>
        <v>0.2</v>
      </c>
      <c r="L935" s="35">
        <f t="shared" si="185"/>
        <v>4</v>
      </c>
      <c r="M935" s="35">
        <f>M936+M937+M938</f>
        <v>4</v>
      </c>
      <c r="N935" s="35">
        <f>N936+N937+N938</f>
        <v>0</v>
      </c>
      <c r="O935" s="35">
        <f>O936+O937+O938</f>
        <v>3</v>
      </c>
      <c r="P935" s="35">
        <f>P936+P937+P938</f>
        <v>4</v>
      </c>
      <c r="Q935" s="36">
        <f t="shared" si="187"/>
        <v>100</v>
      </c>
      <c r="R935" s="35">
        <f>R936+R937+R938</f>
        <v>0</v>
      </c>
      <c r="S935" s="35">
        <f>S936+S937+S938</f>
        <v>0</v>
      </c>
      <c r="T935" s="37">
        <f t="shared" si="188"/>
        <v>1</v>
      </c>
      <c r="U935" s="37">
        <f t="shared" si="189"/>
        <v>1</v>
      </c>
      <c r="V935" s="35">
        <f>V936+V937+V938</f>
        <v>0</v>
      </c>
      <c r="W935" s="35">
        <f>W936+W937+W938</f>
        <v>0</v>
      </c>
      <c r="X935" s="35">
        <f>X936+X937+X938</f>
        <v>0</v>
      </c>
      <c r="Y935" s="35">
        <f>Y936+Y937+Y938</f>
        <v>0</v>
      </c>
      <c r="Z935" s="41">
        <f>H935-'Season Summary_DEF'!H934</f>
        <v>8</v>
      </c>
      <c r="AA935" s="40">
        <f>(H935+W935+Y935+(2*(O935))+(0.5*V935))/((R935-S935)+(2*(N935+X935+J935)))</f>
        <v>7</v>
      </c>
      <c r="AB935" s="40">
        <f>AA935-$AA$1073</f>
        <v>5.7530931402749745</v>
      </c>
      <c r="AC935" s="40">
        <f>AA935+'Season Summary_DEF'!AB935</f>
        <v>8.875</v>
      </c>
      <c r="AD935" s="40">
        <f>AC935-$AC$1073</f>
        <v>6.2948179674592302</v>
      </c>
    </row>
    <row r="936" spans="1:30" outlineLevel="1" x14ac:dyDescent="0.3">
      <c r="A936" s="3" t="s">
        <v>66</v>
      </c>
      <c r="B936" s="3" t="s">
        <v>24</v>
      </c>
      <c r="C936" s="3" t="s">
        <v>29</v>
      </c>
      <c r="D936" s="3" t="s">
        <v>26</v>
      </c>
      <c r="E936" s="3" t="s">
        <v>27</v>
      </c>
      <c r="F936" s="3" t="s">
        <v>31</v>
      </c>
      <c r="G936" s="3">
        <v>0</v>
      </c>
      <c r="H936" s="3">
        <v>0</v>
      </c>
      <c r="J936" s="3">
        <v>0</v>
      </c>
      <c r="K936" s="32" t="e">
        <f t="shared" si="186"/>
        <v>#DIV/0!</v>
      </c>
      <c r="L936" s="3">
        <f t="shared" si="185"/>
        <v>0</v>
      </c>
      <c r="M936" s="3">
        <v>0</v>
      </c>
      <c r="N936" s="3">
        <v>0</v>
      </c>
      <c r="O936" s="3">
        <v>0</v>
      </c>
      <c r="P936" s="3">
        <v>0</v>
      </c>
      <c r="Q936" s="4" t="e">
        <f t="shared" si="187"/>
        <v>#DIV/0!</v>
      </c>
      <c r="R936" s="3">
        <v>0</v>
      </c>
      <c r="S936" s="3">
        <v>0</v>
      </c>
      <c r="T936" s="32" t="e">
        <f t="shared" si="188"/>
        <v>#DIV/0!</v>
      </c>
      <c r="U936" s="32" t="e">
        <f t="shared" si="189"/>
        <v>#DIV/0!</v>
      </c>
      <c r="V936" s="3">
        <v>0</v>
      </c>
      <c r="W936" s="3">
        <v>0</v>
      </c>
      <c r="X936" s="3">
        <v>0</v>
      </c>
      <c r="Y936" s="3">
        <v>0</v>
      </c>
      <c r="Z936"/>
      <c r="AA936" s="29"/>
      <c r="AB936" s="29"/>
      <c r="AC936" s="3"/>
      <c r="AD936" s="3"/>
    </row>
    <row r="937" spans="1:30" outlineLevel="1" x14ac:dyDescent="0.3">
      <c r="A937" s="3" t="s">
        <v>67</v>
      </c>
      <c r="B937" s="3" t="s">
        <v>24</v>
      </c>
      <c r="C937" s="3" t="s">
        <v>29</v>
      </c>
      <c r="D937" s="3" t="s">
        <v>26</v>
      </c>
      <c r="E937" s="3" t="s">
        <v>27</v>
      </c>
      <c r="F937" s="3" t="s">
        <v>31</v>
      </c>
      <c r="G937" s="3">
        <v>2</v>
      </c>
      <c r="H937" s="3">
        <v>2</v>
      </c>
      <c r="I937" s="29">
        <f>H937/((L937-W937)+J937+(0.44*R937))</f>
        <v>1</v>
      </c>
      <c r="J937" s="3">
        <v>1</v>
      </c>
      <c r="K937" s="32">
        <f t="shared" si="186"/>
        <v>0.5</v>
      </c>
      <c r="L937" s="3">
        <f t="shared" si="185"/>
        <v>1</v>
      </c>
      <c r="M937" s="3">
        <v>1</v>
      </c>
      <c r="N937" s="3">
        <v>0</v>
      </c>
      <c r="O937" s="3">
        <v>1</v>
      </c>
      <c r="P937" s="3">
        <v>1</v>
      </c>
      <c r="Q937" s="4">
        <f t="shared" si="187"/>
        <v>100</v>
      </c>
      <c r="R937" s="3">
        <v>0</v>
      </c>
      <c r="S937" s="3">
        <v>0</v>
      </c>
      <c r="T937" s="32">
        <f t="shared" si="188"/>
        <v>1</v>
      </c>
      <c r="U937" s="32">
        <f t="shared" si="189"/>
        <v>1</v>
      </c>
      <c r="V937" s="3">
        <v>0</v>
      </c>
      <c r="W937" s="3">
        <v>0</v>
      </c>
      <c r="X937" s="3">
        <v>0</v>
      </c>
      <c r="Y937" s="3">
        <v>0</v>
      </c>
      <c r="AA937" s="29"/>
      <c r="AB937" s="29"/>
      <c r="AC937" s="3"/>
      <c r="AD937" s="3"/>
    </row>
    <row r="938" spans="1:30" outlineLevel="1" x14ac:dyDescent="0.3">
      <c r="A938" s="3" t="s">
        <v>68</v>
      </c>
      <c r="B938" s="3" t="s">
        <v>24</v>
      </c>
      <c r="C938" s="3" t="s">
        <v>29</v>
      </c>
      <c r="D938" s="3" t="s">
        <v>26</v>
      </c>
      <c r="E938" s="3" t="s">
        <v>27</v>
      </c>
      <c r="F938" s="3" t="s">
        <v>31</v>
      </c>
      <c r="G938" s="3">
        <v>3</v>
      </c>
      <c r="H938" s="3">
        <v>6</v>
      </c>
      <c r="I938" s="29">
        <f>H938/((L938-W938)+J938+(0.44*R938))</f>
        <v>2</v>
      </c>
      <c r="J938" s="3">
        <v>0</v>
      </c>
      <c r="K938" s="32">
        <f t="shared" si="186"/>
        <v>0</v>
      </c>
      <c r="L938" s="3">
        <f t="shared" si="185"/>
        <v>3</v>
      </c>
      <c r="M938" s="3">
        <v>3</v>
      </c>
      <c r="N938" s="3">
        <v>0</v>
      </c>
      <c r="O938" s="3">
        <v>2</v>
      </c>
      <c r="P938" s="3">
        <v>3</v>
      </c>
      <c r="Q938" s="4">
        <f t="shared" si="187"/>
        <v>100</v>
      </c>
      <c r="R938" s="3">
        <v>0</v>
      </c>
      <c r="S938" s="3">
        <v>0</v>
      </c>
      <c r="T938" s="32">
        <f t="shared" si="188"/>
        <v>1</v>
      </c>
      <c r="U938" s="32">
        <f t="shared" si="189"/>
        <v>1</v>
      </c>
      <c r="V938" s="3">
        <v>0</v>
      </c>
      <c r="W938" s="3">
        <v>0</v>
      </c>
      <c r="X938" s="3">
        <v>0</v>
      </c>
      <c r="Y938" s="3">
        <v>0</v>
      </c>
      <c r="AA938" s="29"/>
      <c r="AB938" s="29"/>
      <c r="AC938" s="3"/>
      <c r="AD938" s="3"/>
    </row>
    <row r="939" spans="1:30" x14ac:dyDescent="0.3">
      <c r="A939" s="35">
        <v>236</v>
      </c>
      <c r="B939" s="35" t="s">
        <v>24</v>
      </c>
      <c r="C939" s="35" t="s">
        <v>32</v>
      </c>
      <c r="D939" s="35" t="s">
        <v>34</v>
      </c>
      <c r="E939" s="35" t="s">
        <v>30</v>
      </c>
      <c r="F939" s="35" t="s">
        <v>31</v>
      </c>
      <c r="G939" s="35">
        <f>G940+G941+G942</f>
        <v>6</v>
      </c>
      <c r="H939" s="35">
        <f>H940+H941+H942</f>
        <v>2</v>
      </c>
      <c r="I939" s="40">
        <f>H939/((L939-W939)+J939+(0.44*R939))</f>
        <v>0.5</v>
      </c>
      <c r="J939" s="35">
        <f>J940+J941+J942</f>
        <v>3</v>
      </c>
      <c r="K939" s="37">
        <f t="shared" si="186"/>
        <v>0.5</v>
      </c>
      <c r="L939" s="35">
        <f t="shared" si="185"/>
        <v>3</v>
      </c>
      <c r="M939" s="35">
        <f>M940+M941+M942</f>
        <v>1</v>
      </c>
      <c r="N939" s="35">
        <f>N940+N941+N942</f>
        <v>2</v>
      </c>
      <c r="O939" s="35">
        <f>O940+O941+O942</f>
        <v>0</v>
      </c>
      <c r="P939" s="35">
        <f>P940+P941+P942</f>
        <v>3</v>
      </c>
      <c r="Q939" s="36">
        <f t="shared" si="187"/>
        <v>100</v>
      </c>
      <c r="R939" s="35">
        <f>R940+R941+R942</f>
        <v>0</v>
      </c>
      <c r="S939" s="35">
        <f>S940+S941+S942</f>
        <v>0</v>
      </c>
      <c r="T939" s="37">
        <f t="shared" si="188"/>
        <v>0.33333333333333331</v>
      </c>
      <c r="U939" s="37">
        <f t="shared" si="189"/>
        <v>0.33333333333333331</v>
      </c>
      <c r="V939" s="35">
        <f>V940+V941+V942</f>
        <v>0</v>
      </c>
      <c r="W939" s="35">
        <f>W940+W941+W942</f>
        <v>2</v>
      </c>
      <c r="X939" s="35">
        <f>X940+X941+X942</f>
        <v>1</v>
      </c>
      <c r="Y939" s="35">
        <f>Y940+Y941+Y942</f>
        <v>0</v>
      </c>
      <c r="Z939" s="41">
        <f>H939-'Season Summary_DEF'!H938</f>
        <v>2</v>
      </c>
      <c r="AA939" s="40">
        <f>(H939+W939+Y939+(2*(O939))+(0.5*V939))/((R939-S939)+(2*(N939+X939+J939)))</f>
        <v>0.33333333333333331</v>
      </c>
      <c r="AB939" s="40">
        <f>AA939-$AA$1073</f>
        <v>-0.91357352639169198</v>
      </c>
      <c r="AC939" s="40">
        <f>AA939+'Season Summary_DEF'!AB939</f>
        <v>2.3333333333333335</v>
      </c>
      <c r="AD939" s="40">
        <f>AC939-$AC$1073</f>
        <v>-0.24684869920743635</v>
      </c>
    </row>
    <row r="940" spans="1:30" outlineLevel="1" x14ac:dyDescent="0.3">
      <c r="A940" s="3" t="s">
        <v>66</v>
      </c>
      <c r="B940" s="3" t="s">
        <v>24</v>
      </c>
      <c r="C940" s="3" t="s">
        <v>32</v>
      </c>
      <c r="D940" s="3" t="s">
        <v>34</v>
      </c>
      <c r="E940" s="3" t="s">
        <v>30</v>
      </c>
      <c r="F940" s="3" t="s">
        <v>31</v>
      </c>
      <c r="G940" s="3">
        <v>0</v>
      </c>
      <c r="H940" s="3">
        <v>0</v>
      </c>
      <c r="J940" s="3">
        <v>0</v>
      </c>
      <c r="K940" s="32" t="e">
        <f t="shared" si="186"/>
        <v>#DIV/0!</v>
      </c>
      <c r="L940" s="3">
        <f t="shared" si="185"/>
        <v>0</v>
      </c>
      <c r="M940" s="3">
        <v>0</v>
      </c>
      <c r="N940" s="3">
        <v>0</v>
      </c>
      <c r="O940" s="3">
        <v>0</v>
      </c>
      <c r="P940" s="3">
        <v>0</v>
      </c>
      <c r="Q940" s="4" t="e">
        <f t="shared" si="187"/>
        <v>#DIV/0!</v>
      </c>
      <c r="R940" s="3">
        <v>0</v>
      </c>
      <c r="S940" s="3">
        <v>0</v>
      </c>
      <c r="T940" s="32" t="e">
        <f t="shared" si="188"/>
        <v>#DIV/0!</v>
      </c>
      <c r="U940" s="32" t="e">
        <f t="shared" si="189"/>
        <v>#DIV/0!</v>
      </c>
      <c r="V940" s="3">
        <v>0</v>
      </c>
      <c r="W940" s="3">
        <v>0</v>
      </c>
      <c r="X940" s="3">
        <v>0</v>
      </c>
      <c r="Y940" s="3">
        <v>0</v>
      </c>
      <c r="Z940"/>
      <c r="AA940" s="29"/>
      <c r="AB940" s="29"/>
      <c r="AC940" s="3"/>
      <c r="AD940" s="3"/>
    </row>
    <row r="941" spans="1:30" outlineLevel="1" x14ac:dyDescent="0.3">
      <c r="A941" s="3" t="s">
        <v>67</v>
      </c>
      <c r="B941" s="3" t="s">
        <v>24</v>
      </c>
      <c r="C941" s="3" t="s">
        <v>32</v>
      </c>
      <c r="D941" s="3" t="s">
        <v>34</v>
      </c>
      <c r="E941" s="3" t="s">
        <v>30</v>
      </c>
      <c r="F941" s="3" t="s">
        <v>31</v>
      </c>
      <c r="G941" s="3">
        <v>6</v>
      </c>
      <c r="H941" s="3">
        <v>2</v>
      </c>
      <c r="I941" s="29">
        <f>H941/((L941-W941)+J941+(0.44*R941))</f>
        <v>0.5</v>
      </c>
      <c r="J941" s="3">
        <v>3</v>
      </c>
      <c r="K941" s="32">
        <f t="shared" si="186"/>
        <v>0.5</v>
      </c>
      <c r="L941" s="3">
        <f t="shared" si="185"/>
        <v>3</v>
      </c>
      <c r="M941" s="3">
        <v>1</v>
      </c>
      <c r="N941" s="3">
        <v>2</v>
      </c>
      <c r="O941" s="3">
        <v>0</v>
      </c>
      <c r="P941" s="3">
        <v>3</v>
      </c>
      <c r="Q941" s="4">
        <f t="shared" si="187"/>
        <v>100</v>
      </c>
      <c r="R941" s="3">
        <v>0</v>
      </c>
      <c r="S941" s="3">
        <v>0</v>
      </c>
      <c r="T941" s="32">
        <f t="shared" si="188"/>
        <v>0.33333333333333331</v>
      </c>
      <c r="U941" s="32">
        <f t="shared" si="189"/>
        <v>0.33333333333333331</v>
      </c>
      <c r="V941" s="3">
        <v>0</v>
      </c>
      <c r="W941" s="3">
        <v>2</v>
      </c>
      <c r="X941" s="3">
        <v>1</v>
      </c>
      <c r="Y941" s="3">
        <v>0</v>
      </c>
      <c r="AA941" s="29"/>
      <c r="AB941" s="29"/>
      <c r="AC941" s="3"/>
      <c r="AD941" s="3"/>
    </row>
    <row r="942" spans="1:30" outlineLevel="1" x14ac:dyDescent="0.3">
      <c r="A942" s="3" t="s">
        <v>68</v>
      </c>
      <c r="B942" s="3" t="s">
        <v>24</v>
      </c>
      <c r="C942" s="3" t="s">
        <v>32</v>
      </c>
      <c r="D942" s="3" t="s">
        <v>34</v>
      </c>
      <c r="E942" s="3" t="s">
        <v>30</v>
      </c>
      <c r="F942" s="3" t="s">
        <v>31</v>
      </c>
      <c r="G942" s="3">
        <v>0</v>
      </c>
      <c r="H942" s="3">
        <v>0</v>
      </c>
      <c r="J942" s="3">
        <v>0</v>
      </c>
      <c r="K942" s="32" t="e">
        <f t="shared" si="186"/>
        <v>#DIV/0!</v>
      </c>
      <c r="L942" s="3">
        <f t="shared" si="185"/>
        <v>0</v>
      </c>
      <c r="M942" s="3">
        <v>0</v>
      </c>
      <c r="N942" s="3">
        <v>0</v>
      </c>
      <c r="O942" s="3">
        <v>0</v>
      </c>
      <c r="P942" s="3">
        <v>0</v>
      </c>
      <c r="Q942" s="4" t="e">
        <f t="shared" si="187"/>
        <v>#DIV/0!</v>
      </c>
      <c r="R942" s="3">
        <v>0</v>
      </c>
      <c r="S942" s="3">
        <v>0</v>
      </c>
      <c r="T942" s="32" t="e">
        <f t="shared" si="188"/>
        <v>#DIV/0!</v>
      </c>
      <c r="U942" s="32" t="e">
        <f t="shared" si="189"/>
        <v>#DIV/0!</v>
      </c>
      <c r="V942" s="3">
        <v>0</v>
      </c>
      <c r="W942" s="3">
        <v>0</v>
      </c>
      <c r="X942" s="3">
        <v>0</v>
      </c>
      <c r="Y942" s="3">
        <v>0</v>
      </c>
      <c r="AA942" s="29"/>
      <c r="AB942" s="29"/>
      <c r="AC942" s="3"/>
      <c r="AD942" s="3"/>
    </row>
    <row r="943" spans="1:30" x14ac:dyDescent="0.3">
      <c r="A943" s="35">
        <v>237</v>
      </c>
      <c r="B943" s="35" t="s">
        <v>24</v>
      </c>
      <c r="C943" s="35" t="s">
        <v>25</v>
      </c>
      <c r="D943" s="35" t="s">
        <v>34</v>
      </c>
      <c r="E943" s="35" t="s">
        <v>33</v>
      </c>
      <c r="F943" s="35" t="s">
        <v>31</v>
      </c>
      <c r="G943" s="35">
        <f>G944+G945+G946</f>
        <v>11</v>
      </c>
      <c r="H943" s="35">
        <f>H944+H945+H946</f>
        <v>5</v>
      </c>
      <c r="I943" s="40">
        <f>H943/((L943-W943)+J943+(0.44*R943))</f>
        <v>0.625</v>
      </c>
      <c r="J943" s="35">
        <f>J944+J945+J946</f>
        <v>2</v>
      </c>
      <c r="K943" s="37">
        <f t="shared" si="186"/>
        <v>0.18181818181818182</v>
      </c>
      <c r="L943" s="35">
        <f t="shared" si="185"/>
        <v>9</v>
      </c>
      <c r="M943" s="35">
        <f>M944+M945+M946</f>
        <v>2</v>
      </c>
      <c r="N943" s="35">
        <f>N944+N945+N946</f>
        <v>7</v>
      </c>
      <c r="O943" s="35">
        <f>O944+O945+O946</f>
        <v>1</v>
      </c>
      <c r="P943" s="35">
        <f>P944+P945+P946</f>
        <v>8</v>
      </c>
      <c r="Q943" s="36">
        <f t="shared" si="187"/>
        <v>88.888888888888886</v>
      </c>
      <c r="R943" s="35">
        <f>R944+R945+R946</f>
        <v>0</v>
      </c>
      <c r="S943" s="35">
        <f>S944+S945+S946</f>
        <v>0</v>
      </c>
      <c r="T943" s="37">
        <f t="shared" si="188"/>
        <v>0.22222222222222221</v>
      </c>
      <c r="U943" s="37">
        <f t="shared" si="189"/>
        <v>0.27777777777777779</v>
      </c>
      <c r="V943" s="35">
        <f>V944+V945+V946</f>
        <v>1</v>
      </c>
      <c r="W943" s="35">
        <f>W944+W945+W946</f>
        <v>3</v>
      </c>
      <c r="X943" s="35">
        <f>X944+X945+X946</f>
        <v>0</v>
      </c>
      <c r="Y943" s="35">
        <f>Y944+Y945+Y946</f>
        <v>0</v>
      </c>
      <c r="Z943" s="41">
        <f>H943-'Season Summary_DEF'!H942</f>
        <v>5</v>
      </c>
      <c r="AA943" s="40">
        <f>(H943+W943+Y943+(2*(O943))+(0.5*V943))/((R943-S943)+(2*(N943+X943+J943)))</f>
        <v>0.58333333333333337</v>
      </c>
      <c r="AB943" s="40">
        <f>AA943-$AA$1073</f>
        <v>-0.66357352639169187</v>
      </c>
      <c r="AC943" s="40">
        <f>AA943+'Season Summary_DEF'!AB943</f>
        <v>1.4270833333333335</v>
      </c>
      <c r="AD943" s="40">
        <f>AC943-$AC$1073</f>
        <v>-1.1530986992074364</v>
      </c>
    </row>
    <row r="944" spans="1:30" outlineLevel="1" x14ac:dyDescent="0.3">
      <c r="A944" s="3" t="s">
        <v>66</v>
      </c>
      <c r="B944" s="3" t="s">
        <v>24</v>
      </c>
      <c r="C944" s="3" t="s">
        <v>25</v>
      </c>
      <c r="D944" s="3" t="s">
        <v>34</v>
      </c>
      <c r="E944" s="3" t="s">
        <v>33</v>
      </c>
      <c r="F944" s="3" t="s">
        <v>31</v>
      </c>
      <c r="G944" s="3">
        <v>2</v>
      </c>
      <c r="H944" s="3">
        <v>3</v>
      </c>
      <c r="I944" s="29">
        <f>H944/((L944-W944)+J944+(0.44*R944))</f>
        <v>1.5</v>
      </c>
      <c r="J944" s="3">
        <v>0</v>
      </c>
      <c r="K944" s="32">
        <f t="shared" si="186"/>
        <v>0</v>
      </c>
      <c r="L944" s="3">
        <f t="shared" si="185"/>
        <v>2</v>
      </c>
      <c r="M944" s="3">
        <v>1</v>
      </c>
      <c r="N944" s="3">
        <v>1</v>
      </c>
      <c r="O944" s="3">
        <v>0</v>
      </c>
      <c r="P944" s="3">
        <v>1</v>
      </c>
      <c r="Q944" s="4">
        <f t="shared" si="187"/>
        <v>50</v>
      </c>
      <c r="R944" s="3">
        <v>0</v>
      </c>
      <c r="S944" s="3">
        <v>0</v>
      </c>
      <c r="T944" s="32">
        <f t="shared" si="188"/>
        <v>0.5</v>
      </c>
      <c r="U944" s="32">
        <f t="shared" si="189"/>
        <v>0.75</v>
      </c>
      <c r="V944" s="3">
        <v>1</v>
      </c>
      <c r="W944" s="3">
        <v>0</v>
      </c>
      <c r="X944" s="3">
        <v>0</v>
      </c>
      <c r="Y944" s="3">
        <v>0</v>
      </c>
      <c r="Z944"/>
      <c r="AA944" s="29"/>
      <c r="AB944" s="29"/>
      <c r="AC944" s="3"/>
      <c r="AD944" s="3"/>
    </row>
    <row r="945" spans="1:30" outlineLevel="1" x14ac:dyDescent="0.3">
      <c r="A945" s="3" t="s">
        <v>67</v>
      </c>
      <c r="B945" s="3" t="s">
        <v>24</v>
      </c>
      <c r="C945" s="3" t="s">
        <v>25</v>
      </c>
      <c r="D945" s="3" t="s">
        <v>34</v>
      </c>
      <c r="E945" s="3" t="s">
        <v>33</v>
      </c>
      <c r="F945" s="3" t="s">
        <v>31</v>
      </c>
      <c r="G945" s="3">
        <v>7</v>
      </c>
      <c r="H945" s="3">
        <v>2</v>
      </c>
      <c r="J945" s="3">
        <v>2</v>
      </c>
      <c r="K945" s="32">
        <f t="shared" si="186"/>
        <v>0.2857142857142857</v>
      </c>
      <c r="L945" s="3">
        <v>0</v>
      </c>
      <c r="M945" s="3">
        <v>1</v>
      </c>
      <c r="N945" s="3">
        <v>4</v>
      </c>
      <c r="O945" s="3">
        <v>1</v>
      </c>
      <c r="P945" s="3">
        <v>5</v>
      </c>
      <c r="Q945" s="4" t="e">
        <f t="shared" si="187"/>
        <v>#DIV/0!</v>
      </c>
      <c r="R945" s="3">
        <v>0</v>
      </c>
      <c r="S945" s="3">
        <v>0</v>
      </c>
      <c r="T945" s="32">
        <f t="shared" si="188"/>
        <v>0.2</v>
      </c>
      <c r="U945" s="32" t="e">
        <f t="shared" si="189"/>
        <v>#DIV/0!</v>
      </c>
      <c r="V945" s="3">
        <v>0</v>
      </c>
      <c r="W945" s="3">
        <v>2</v>
      </c>
      <c r="X945" s="3">
        <v>0</v>
      </c>
      <c r="Y945" s="3">
        <v>0</v>
      </c>
      <c r="AA945" s="29"/>
      <c r="AB945" s="29"/>
      <c r="AC945" s="3"/>
      <c r="AD945" s="3"/>
    </row>
    <row r="946" spans="1:30" outlineLevel="1" x14ac:dyDescent="0.3">
      <c r="A946" s="3" t="s">
        <v>68</v>
      </c>
      <c r="B946" s="3" t="s">
        <v>24</v>
      </c>
      <c r="C946" s="3" t="s">
        <v>25</v>
      </c>
      <c r="D946" s="3" t="s">
        <v>34</v>
      </c>
      <c r="E946" s="3" t="s">
        <v>33</v>
      </c>
      <c r="F946" s="3" t="s">
        <v>31</v>
      </c>
      <c r="G946" s="3">
        <v>2</v>
      </c>
      <c r="H946" s="3">
        <v>0</v>
      </c>
      <c r="I946" s="29">
        <f>H946/((L946-W946)+J946+(0.44*R946))</f>
        <v>0</v>
      </c>
      <c r="J946" s="3">
        <v>0</v>
      </c>
      <c r="K946" s="32">
        <f t="shared" si="186"/>
        <v>0</v>
      </c>
      <c r="L946" s="3">
        <f t="shared" ref="L946:L977" si="191">M946+N946</f>
        <v>2</v>
      </c>
      <c r="M946" s="3">
        <v>0</v>
      </c>
      <c r="N946" s="3">
        <v>2</v>
      </c>
      <c r="O946" s="3">
        <v>0</v>
      </c>
      <c r="P946" s="3">
        <v>2</v>
      </c>
      <c r="Q946" s="4">
        <f t="shared" si="187"/>
        <v>100</v>
      </c>
      <c r="R946" s="3">
        <v>0</v>
      </c>
      <c r="S946" s="3">
        <v>0</v>
      </c>
      <c r="T946" s="32">
        <f t="shared" si="188"/>
        <v>0</v>
      </c>
      <c r="U946" s="32">
        <f t="shared" si="189"/>
        <v>0</v>
      </c>
      <c r="V946" s="3">
        <v>0</v>
      </c>
      <c r="W946" s="3">
        <v>1</v>
      </c>
      <c r="X946" s="3">
        <v>0</v>
      </c>
      <c r="Y946" s="3">
        <v>0</v>
      </c>
      <c r="AA946" s="29"/>
      <c r="AB946" s="29"/>
      <c r="AC946" s="3"/>
      <c r="AD946" s="3"/>
    </row>
    <row r="947" spans="1:30" x14ac:dyDescent="0.3">
      <c r="A947" s="35">
        <v>238</v>
      </c>
      <c r="B947" s="35" t="s">
        <v>29</v>
      </c>
      <c r="C947" s="35" t="s">
        <v>25</v>
      </c>
      <c r="D947" s="35" t="s">
        <v>26</v>
      </c>
      <c r="E947" s="35" t="s">
        <v>33</v>
      </c>
      <c r="F947" s="35" t="s">
        <v>34</v>
      </c>
      <c r="G947" s="35">
        <f>G948+G949+G950</f>
        <v>9</v>
      </c>
      <c r="H947" s="35">
        <f>H948+H949+H950</f>
        <v>10</v>
      </c>
      <c r="I947" s="40">
        <f>H947/((L947-W947)+J947+(0.44*R947))</f>
        <v>1.4285714285714286</v>
      </c>
      <c r="J947" s="35">
        <f>J948+J949+J950</f>
        <v>2</v>
      </c>
      <c r="K947" s="37">
        <f t="shared" si="186"/>
        <v>0.22222222222222221</v>
      </c>
      <c r="L947" s="35">
        <f t="shared" si="191"/>
        <v>7</v>
      </c>
      <c r="M947" s="35">
        <f>M948+M949+M950</f>
        <v>4</v>
      </c>
      <c r="N947" s="35">
        <f>N948+N949+N950</f>
        <v>3</v>
      </c>
      <c r="O947" s="35">
        <f>O948+O949+O950</f>
        <v>2</v>
      </c>
      <c r="P947" s="35">
        <f>P948+P949+P950</f>
        <v>5</v>
      </c>
      <c r="Q947" s="36">
        <f t="shared" si="187"/>
        <v>71.428571428571431</v>
      </c>
      <c r="R947" s="35">
        <f>R948+R949+R950</f>
        <v>0</v>
      </c>
      <c r="S947" s="35">
        <f>S948+S949+S950</f>
        <v>0</v>
      </c>
      <c r="T947" s="37">
        <f t="shared" si="188"/>
        <v>0.5714285714285714</v>
      </c>
      <c r="U947" s="37">
        <f t="shared" si="189"/>
        <v>0.7142857142857143</v>
      </c>
      <c r="V947" s="35">
        <f>V948+V949+V950</f>
        <v>2</v>
      </c>
      <c r="W947" s="35">
        <f>W948+W949+W950</f>
        <v>2</v>
      </c>
      <c r="X947" s="35">
        <f>X948+X949+X950</f>
        <v>0</v>
      </c>
      <c r="Y947" s="35">
        <f>Y948+Y949+Y950</f>
        <v>1</v>
      </c>
      <c r="Z947" s="41">
        <f>H947-'Season Summary_DEF'!H946</f>
        <v>8</v>
      </c>
      <c r="AA947" s="40">
        <f>(H947+W947+Y947+(2*(O947))+(0.5*V947))/((R947-S947)+(2*(N947+X947+J947)))</f>
        <v>1.8</v>
      </c>
      <c r="AB947" s="40">
        <f>AA947-$AA$1073</f>
        <v>0.5530931402749748</v>
      </c>
      <c r="AC947" s="40">
        <f>AA947+'Season Summary_DEF'!AB947</f>
        <v>2.6064516129032258</v>
      </c>
      <c r="AD947" s="40">
        <f>AC947-$AC$1073</f>
        <v>2.6269580362455969E-2</v>
      </c>
    </row>
    <row r="948" spans="1:30" outlineLevel="1" x14ac:dyDescent="0.3">
      <c r="A948" s="3" t="s">
        <v>66</v>
      </c>
      <c r="B948" s="3" t="s">
        <v>29</v>
      </c>
      <c r="C948" s="3" t="s">
        <v>25</v>
      </c>
      <c r="D948" s="3" t="s">
        <v>26</v>
      </c>
      <c r="E948" s="3" t="s">
        <v>33</v>
      </c>
      <c r="F948" s="3" t="s">
        <v>34</v>
      </c>
      <c r="G948" s="3">
        <v>0</v>
      </c>
      <c r="H948" s="3">
        <v>0</v>
      </c>
      <c r="J948" s="3">
        <v>0</v>
      </c>
      <c r="K948" s="32" t="e">
        <f t="shared" si="186"/>
        <v>#DIV/0!</v>
      </c>
      <c r="L948" s="3">
        <f t="shared" si="191"/>
        <v>0</v>
      </c>
      <c r="M948" s="3">
        <v>0</v>
      </c>
      <c r="N948" s="3">
        <v>0</v>
      </c>
      <c r="O948" s="3">
        <v>0</v>
      </c>
      <c r="P948" s="3">
        <v>0</v>
      </c>
      <c r="Q948" s="4" t="e">
        <f t="shared" si="187"/>
        <v>#DIV/0!</v>
      </c>
      <c r="R948" s="3">
        <v>0</v>
      </c>
      <c r="S948" s="3">
        <v>0</v>
      </c>
      <c r="T948" s="32" t="e">
        <f t="shared" si="188"/>
        <v>#DIV/0!</v>
      </c>
      <c r="U948" s="32" t="e">
        <f t="shared" si="189"/>
        <v>#DIV/0!</v>
      </c>
      <c r="V948" s="3">
        <v>0</v>
      </c>
      <c r="W948" s="3">
        <v>0</v>
      </c>
      <c r="X948" s="3">
        <v>0</v>
      </c>
      <c r="Y948" s="3">
        <v>0</v>
      </c>
      <c r="Z948"/>
      <c r="AA948" s="29"/>
      <c r="AB948" s="29"/>
      <c r="AC948" s="3"/>
      <c r="AD948" s="3"/>
    </row>
    <row r="949" spans="1:30" outlineLevel="1" x14ac:dyDescent="0.3">
      <c r="A949" s="3" t="s">
        <v>67</v>
      </c>
      <c r="B949" s="3" t="s">
        <v>29</v>
      </c>
      <c r="C949" s="3" t="s">
        <v>25</v>
      </c>
      <c r="D949" s="3" t="s">
        <v>26</v>
      </c>
      <c r="E949" s="3" t="s">
        <v>33</v>
      </c>
      <c r="F949" s="3" t="s">
        <v>34</v>
      </c>
      <c r="G949" s="3">
        <v>8</v>
      </c>
      <c r="H949" s="3">
        <v>8</v>
      </c>
      <c r="I949" s="29">
        <f t="shared" ref="I949:I955" si="192">H949/((L949-W949)+J949+(0.44*R949))</f>
        <v>1.3333333333333333</v>
      </c>
      <c r="J949" s="3">
        <v>2</v>
      </c>
      <c r="K949" s="32">
        <f t="shared" si="186"/>
        <v>0.25</v>
      </c>
      <c r="L949" s="3">
        <f t="shared" si="191"/>
        <v>6</v>
      </c>
      <c r="M949" s="3">
        <v>3</v>
      </c>
      <c r="N949" s="3">
        <v>3</v>
      </c>
      <c r="O949" s="3">
        <v>2</v>
      </c>
      <c r="P949" s="3">
        <v>4</v>
      </c>
      <c r="Q949" s="4">
        <f t="shared" si="187"/>
        <v>66.666666666666657</v>
      </c>
      <c r="R949" s="3">
        <v>0</v>
      </c>
      <c r="S949" s="3">
        <v>0</v>
      </c>
      <c r="T949" s="32">
        <f t="shared" si="188"/>
        <v>0.5</v>
      </c>
      <c r="U949" s="32">
        <f t="shared" si="189"/>
        <v>0.66666666666666663</v>
      </c>
      <c r="V949" s="3">
        <v>2</v>
      </c>
      <c r="W949" s="3">
        <v>2</v>
      </c>
      <c r="X949" s="3">
        <v>0</v>
      </c>
      <c r="Y949" s="3">
        <v>1</v>
      </c>
      <c r="AA949" s="29"/>
      <c r="AB949" s="29"/>
      <c r="AC949" s="3"/>
      <c r="AD949" s="3"/>
    </row>
    <row r="950" spans="1:30" outlineLevel="1" x14ac:dyDescent="0.3">
      <c r="A950" s="3" t="s">
        <v>68</v>
      </c>
      <c r="B950" s="3" t="s">
        <v>29</v>
      </c>
      <c r="C950" s="3" t="s">
        <v>25</v>
      </c>
      <c r="D950" s="3" t="s">
        <v>26</v>
      </c>
      <c r="E950" s="3" t="s">
        <v>33</v>
      </c>
      <c r="F950" s="3" t="s">
        <v>34</v>
      </c>
      <c r="G950" s="3">
        <v>1</v>
      </c>
      <c r="H950" s="3">
        <v>2</v>
      </c>
      <c r="I950" s="29">
        <f t="shared" si="192"/>
        <v>2</v>
      </c>
      <c r="J950" s="3">
        <v>0</v>
      </c>
      <c r="K950" s="32">
        <f t="shared" si="186"/>
        <v>0</v>
      </c>
      <c r="L950" s="3">
        <f t="shared" si="191"/>
        <v>1</v>
      </c>
      <c r="M950" s="3">
        <v>1</v>
      </c>
      <c r="N950" s="3">
        <v>0</v>
      </c>
      <c r="O950" s="3">
        <v>0</v>
      </c>
      <c r="P950" s="3">
        <v>1</v>
      </c>
      <c r="Q950" s="4">
        <f t="shared" si="187"/>
        <v>100</v>
      </c>
      <c r="R950" s="3">
        <v>0</v>
      </c>
      <c r="S950" s="3">
        <v>0</v>
      </c>
      <c r="T950" s="32">
        <f t="shared" si="188"/>
        <v>1</v>
      </c>
      <c r="U950" s="32">
        <f t="shared" si="189"/>
        <v>1</v>
      </c>
      <c r="V950" s="3">
        <v>0</v>
      </c>
      <c r="W950" s="3">
        <v>0</v>
      </c>
      <c r="X950" s="3">
        <v>0</v>
      </c>
      <c r="Y950" s="3">
        <v>0</v>
      </c>
      <c r="AA950" s="29"/>
      <c r="AB950" s="29"/>
      <c r="AC950" s="3"/>
      <c r="AD950" s="3"/>
    </row>
    <row r="951" spans="1:30" x14ac:dyDescent="0.3">
      <c r="A951" s="35">
        <v>239</v>
      </c>
      <c r="B951" s="35" t="s">
        <v>24</v>
      </c>
      <c r="C951" s="35" t="s">
        <v>25</v>
      </c>
      <c r="D951" s="35" t="s">
        <v>33</v>
      </c>
      <c r="E951" s="35" t="s">
        <v>30</v>
      </c>
      <c r="F951" s="35" t="s">
        <v>28</v>
      </c>
      <c r="G951" s="35">
        <v>11</v>
      </c>
      <c r="H951" s="35">
        <v>8</v>
      </c>
      <c r="I951" s="40">
        <f t="shared" si="192"/>
        <v>1.015228426395939</v>
      </c>
      <c r="J951" s="35">
        <v>2</v>
      </c>
      <c r="K951" s="37">
        <f t="shared" ref="K951:K982" si="193">J951/G951</f>
        <v>0.18181818181818182</v>
      </c>
      <c r="L951" s="35">
        <f t="shared" si="191"/>
        <v>7</v>
      </c>
      <c r="M951" s="35">
        <f>M952+M953+M954</f>
        <v>3</v>
      </c>
      <c r="N951" s="35">
        <f>N952+N953+N954</f>
        <v>4</v>
      </c>
      <c r="O951" s="35">
        <f>O952+O953+O954</f>
        <v>2</v>
      </c>
      <c r="P951" s="35">
        <f>P952+P953+P954</f>
        <v>4</v>
      </c>
      <c r="Q951" s="36">
        <f t="shared" ref="Q951:Q982" si="194">P951/L951*100</f>
        <v>57.142857142857139</v>
      </c>
      <c r="R951" s="35">
        <f>R952+R953+R954</f>
        <v>2</v>
      </c>
      <c r="S951" s="35">
        <f>S952+S953+S954</f>
        <v>1</v>
      </c>
      <c r="T951" s="37">
        <f t="shared" ref="T951:T982" si="195">M951/(M951+N951)</f>
        <v>0.42857142857142855</v>
      </c>
      <c r="U951" s="37">
        <f t="shared" ref="U951:U982" si="196">((0.5*V951)+M951)/L951</f>
        <v>0.5</v>
      </c>
      <c r="V951" s="35">
        <f>V952+V953+V954</f>
        <v>1</v>
      </c>
      <c r="W951" s="35">
        <f>W952+W953+W954</f>
        <v>2</v>
      </c>
      <c r="X951" s="35">
        <f>X952+X953+X954</f>
        <v>0</v>
      </c>
      <c r="Y951" s="35">
        <f>Y952+Y953+Y954</f>
        <v>1</v>
      </c>
      <c r="Z951" s="41">
        <f>H951-'Season Summary_DEF'!H950</f>
        <v>8</v>
      </c>
      <c r="AA951" s="40">
        <f>(H951+W951+Y951+(2*(O951))+(0.5*V951))/((R951-S951)+(2*(N951+X951+J951)))</f>
        <v>1.1923076923076923</v>
      </c>
      <c r="AB951" s="40">
        <f>AA951-$AA$1073</f>
        <v>-5.459916741733295E-2</v>
      </c>
      <c r="AC951" s="40">
        <f>AA951+'Season Summary_DEF'!AB951</f>
        <v>2.0923076923076924</v>
      </c>
      <c r="AD951" s="40">
        <f>AC951-$AC$1073</f>
        <v>-0.48787434023307741</v>
      </c>
    </row>
    <row r="952" spans="1:30" outlineLevel="1" x14ac:dyDescent="0.3">
      <c r="A952" s="3" t="s">
        <v>66</v>
      </c>
      <c r="B952" s="3" t="s">
        <v>24</v>
      </c>
      <c r="C952" s="3" t="s">
        <v>25</v>
      </c>
      <c r="D952" s="3" t="s">
        <v>33</v>
      </c>
      <c r="E952" s="3" t="s">
        <v>30</v>
      </c>
      <c r="F952" s="3" t="s">
        <v>28</v>
      </c>
      <c r="G952" s="3">
        <v>4</v>
      </c>
      <c r="H952" s="3">
        <v>3</v>
      </c>
      <c r="I952" s="29">
        <f t="shared" si="192"/>
        <v>0.75</v>
      </c>
      <c r="J952" s="3">
        <v>1</v>
      </c>
      <c r="K952" s="32">
        <f t="shared" si="193"/>
        <v>0.25</v>
      </c>
      <c r="L952" s="3">
        <f t="shared" si="191"/>
        <v>3</v>
      </c>
      <c r="M952" s="3">
        <v>1</v>
      </c>
      <c r="N952" s="3">
        <v>2</v>
      </c>
      <c r="O952" s="3">
        <v>1</v>
      </c>
      <c r="P952" s="3">
        <v>2</v>
      </c>
      <c r="Q952" s="4">
        <f t="shared" si="194"/>
        <v>66.666666666666657</v>
      </c>
      <c r="R952" s="3">
        <v>0</v>
      </c>
      <c r="S952" s="3">
        <v>0</v>
      </c>
      <c r="T952" s="32">
        <f t="shared" si="195"/>
        <v>0.33333333333333331</v>
      </c>
      <c r="U952" s="32">
        <f t="shared" si="196"/>
        <v>0.5</v>
      </c>
      <c r="V952" s="3">
        <v>1</v>
      </c>
      <c r="W952" s="3">
        <v>0</v>
      </c>
      <c r="X952" s="3">
        <v>0</v>
      </c>
      <c r="Y952" s="3">
        <v>0</v>
      </c>
      <c r="Z952"/>
      <c r="AA952" s="29"/>
      <c r="AB952" s="29"/>
      <c r="AC952" s="3"/>
      <c r="AD952" s="3"/>
    </row>
    <row r="953" spans="1:30" outlineLevel="1" x14ac:dyDescent="0.3">
      <c r="A953" s="3" t="s">
        <v>67</v>
      </c>
      <c r="B953" s="3" t="s">
        <v>24</v>
      </c>
      <c r="C953" s="3" t="s">
        <v>25</v>
      </c>
      <c r="D953" s="3" t="s">
        <v>33</v>
      </c>
      <c r="E953" s="3" t="s">
        <v>30</v>
      </c>
      <c r="F953" s="3" t="s">
        <v>28</v>
      </c>
      <c r="G953" s="3">
        <v>3</v>
      </c>
      <c r="H953" s="3">
        <v>2</v>
      </c>
      <c r="I953" s="29">
        <f t="shared" si="192"/>
        <v>1</v>
      </c>
      <c r="J953" s="3">
        <v>0</v>
      </c>
      <c r="K953" s="32">
        <f t="shared" si="193"/>
        <v>0</v>
      </c>
      <c r="L953" s="3">
        <f t="shared" si="191"/>
        <v>3</v>
      </c>
      <c r="M953" s="3">
        <v>1</v>
      </c>
      <c r="N953" s="3">
        <v>2</v>
      </c>
      <c r="O953" s="3">
        <v>1</v>
      </c>
      <c r="P953" s="3">
        <v>1</v>
      </c>
      <c r="Q953" s="4">
        <f t="shared" si="194"/>
        <v>33.333333333333329</v>
      </c>
      <c r="R953" s="3">
        <v>0</v>
      </c>
      <c r="S953" s="3">
        <v>0</v>
      </c>
      <c r="T953" s="32">
        <f t="shared" si="195"/>
        <v>0.33333333333333331</v>
      </c>
      <c r="U953" s="32">
        <f t="shared" si="196"/>
        <v>0.33333333333333331</v>
      </c>
      <c r="V953" s="3">
        <v>0</v>
      </c>
      <c r="W953" s="3">
        <v>1</v>
      </c>
      <c r="X953" s="3">
        <v>0</v>
      </c>
      <c r="Y953" s="3">
        <v>0</v>
      </c>
      <c r="AA953" s="29"/>
      <c r="AB953" s="29"/>
      <c r="AC953" s="3"/>
      <c r="AD953" s="3"/>
    </row>
    <row r="954" spans="1:30" outlineLevel="1" x14ac:dyDescent="0.3">
      <c r="A954" s="3" t="s">
        <v>68</v>
      </c>
      <c r="B954" s="3" t="s">
        <v>24</v>
      </c>
      <c r="C954" s="3" t="s">
        <v>25</v>
      </c>
      <c r="D954" s="3" t="s">
        <v>33</v>
      </c>
      <c r="E954" s="3" t="s">
        <v>30</v>
      </c>
      <c r="F954" s="3" t="s">
        <v>28</v>
      </c>
      <c r="G954" s="3">
        <v>4</v>
      </c>
      <c r="H954" s="3">
        <v>3</v>
      </c>
      <c r="I954" s="29">
        <f t="shared" si="192"/>
        <v>1.595744680851064</v>
      </c>
      <c r="J954" s="3">
        <v>1</v>
      </c>
      <c r="K954" s="32">
        <f t="shared" si="193"/>
        <v>0.25</v>
      </c>
      <c r="L954" s="3">
        <f t="shared" si="191"/>
        <v>1</v>
      </c>
      <c r="M954" s="3">
        <v>1</v>
      </c>
      <c r="N954" s="3">
        <v>0</v>
      </c>
      <c r="O954" s="3">
        <v>0</v>
      </c>
      <c r="P954" s="3">
        <v>1</v>
      </c>
      <c r="Q954" s="4">
        <f t="shared" si="194"/>
        <v>100</v>
      </c>
      <c r="R954" s="3">
        <v>2</v>
      </c>
      <c r="S954" s="3">
        <v>1</v>
      </c>
      <c r="T954" s="32">
        <f t="shared" si="195"/>
        <v>1</v>
      </c>
      <c r="U954" s="32">
        <f t="shared" si="196"/>
        <v>1</v>
      </c>
      <c r="V954" s="3">
        <v>0</v>
      </c>
      <c r="W954" s="3">
        <v>1</v>
      </c>
      <c r="X954" s="3">
        <v>0</v>
      </c>
      <c r="Y954" s="3">
        <v>1</v>
      </c>
      <c r="AA954" s="29"/>
      <c r="AB954" s="29"/>
      <c r="AC954" s="3"/>
      <c r="AD954" s="3"/>
    </row>
    <row r="955" spans="1:30" x14ac:dyDescent="0.3">
      <c r="A955" s="35">
        <v>240</v>
      </c>
      <c r="B955" s="35" t="s">
        <v>24</v>
      </c>
      <c r="C955" s="35" t="s">
        <v>29</v>
      </c>
      <c r="D955" s="35" t="s">
        <v>33</v>
      </c>
      <c r="E955" s="35" t="s">
        <v>30</v>
      </c>
      <c r="F955" s="35" t="s">
        <v>28</v>
      </c>
      <c r="G955" s="35">
        <f>G956+G957+G958</f>
        <v>1</v>
      </c>
      <c r="H955" s="35">
        <f>H956+H957+H958</f>
        <v>0</v>
      </c>
      <c r="I955" s="40">
        <f t="shared" si="192"/>
        <v>0</v>
      </c>
      <c r="J955" s="35">
        <f>J956+J957+J958</f>
        <v>1</v>
      </c>
      <c r="K955" s="37">
        <f t="shared" si="193"/>
        <v>1</v>
      </c>
      <c r="L955" s="35">
        <f t="shared" si="191"/>
        <v>0</v>
      </c>
      <c r="M955" s="35">
        <f>M956+M957+M958</f>
        <v>0</v>
      </c>
      <c r="N955" s="35">
        <f>N956+N957+N958</f>
        <v>0</v>
      </c>
      <c r="O955" s="35">
        <f>O956+O957+O958</f>
        <v>0</v>
      </c>
      <c r="P955" s="35">
        <f>P956+P957+P958</f>
        <v>0</v>
      </c>
      <c r="Q955" s="36" t="e">
        <f t="shared" si="194"/>
        <v>#DIV/0!</v>
      </c>
      <c r="R955" s="35">
        <f>R956+R957+R958</f>
        <v>0</v>
      </c>
      <c r="S955" s="35">
        <f>S956+S957+S958</f>
        <v>0</v>
      </c>
      <c r="T955" s="37" t="e">
        <f t="shared" si="195"/>
        <v>#DIV/0!</v>
      </c>
      <c r="U955" s="37" t="e">
        <f t="shared" si="196"/>
        <v>#DIV/0!</v>
      </c>
      <c r="V955" s="35">
        <f>V956+V957+V958</f>
        <v>0</v>
      </c>
      <c r="W955" s="35">
        <f>W956+W957+W958</f>
        <v>0</v>
      </c>
      <c r="X955" s="35">
        <f>X956+X957+X958</f>
        <v>0</v>
      </c>
      <c r="Y955" s="35">
        <f>Y956+Y957+Y958</f>
        <v>0</v>
      </c>
      <c r="Z955" s="41">
        <f>H955-'Season Summary_DEF'!H954</f>
        <v>-4</v>
      </c>
      <c r="AA955" s="40">
        <f>(H955+W955+Y955+(2*(O955))+(0.5*V955))/((R955-S955)+(2*(N955+X955+J955)))</f>
        <v>0</v>
      </c>
      <c r="AB955" s="40">
        <f>AA955-$AA$1073</f>
        <v>-1.2469068597250252</v>
      </c>
      <c r="AC955" s="40">
        <f>AA955+'Season Summary_DEF'!AB955</f>
        <v>4.75</v>
      </c>
      <c r="AD955" s="40">
        <f>AC955-$AC$1073</f>
        <v>2.1698179674592302</v>
      </c>
    </row>
    <row r="956" spans="1:30" outlineLevel="1" x14ac:dyDescent="0.3">
      <c r="A956" s="3" t="s">
        <v>66</v>
      </c>
      <c r="B956" s="3" t="s">
        <v>24</v>
      </c>
      <c r="C956" s="3" t="s">
        <v>29</v>
      </c>
      <c r="D956" s="3" t="s">
        <v>33</v>
      </c>
      <c r="E956" s="3" t="s">
        <v>30</v>
      </c>
      <c r="F956" s="3" t="s">
        <v>28</v>
      </c>
      <c r="G956" s="3">
        <v>0</v>
      </c>
      <c r="H956" s="3">
        <v>0</v>
      </c>
      <c r="J956" s="3">
        <v>0</v>
      </c>
      <c r="K956" s="32" t="e">
        <f t="shared" si="193"/>
        <v>#DIV/0!</v>
      </c>
      <c r="L956" s="3">
        <f t="shared" si="191"/>
        <v>0</v>
      </c>
      <c r="M956" s="3">
        <v>0</v>
      </c>
      <c r="N956" s="3">
        <v>0</v>
      </c>
      <c r="O956" s="3">
        <v>0</v>
      </c>
      <c r="P956" s="3">
        <v>0</v>
      </c>
      <c r="Q956" s="4" t="e">
        <f t="shared" si="194"/>
        <v>#DIV/0!</v>
      </c>
      <c r="R956" s="3">
        <v>0</v>
      </c>
      <c r="S956" s="3">
        <v>0</v>
      </c>
      <c r="T956" s="32" t="e">
        <f t="shared" si="195"/>
        <v>#DIV/0!</v>
      </c>
      <c r="U956" s="32" t="e">
        <f t="shared" si="196"/>
        <v>#DIV/0!</v>
      </c>
      <c r="V956" s="3">
        <v>0</v>
      </c>
      <c r="W956" s="3">
        <v>0</v>
      </c>
      <c r="X956" s="3">
        <v>0</v>
      </c>
      <c r="Y956" s="3">
        <v>0</v>
      </c>
      <c r="Z956"/>
      <c r="AA956" s="29"/>
      <c r="AB956" s="29"/>
      <c r="AC956" s="3"/>
      <c r="AD956" s="3"/>
    </row>
    <row r="957" spans="1:30" outlineLevel="1" x14ac:dyDescent="0.3">
      <c r="A957" s="3" t="s">
        <v>67</v>
      </c>
      <c r="B957" s="3" t="s">
        <v>24</v>
      </c>
      <c r="C957" s="3" t="s">
        <v>29</v>
      </c>
      <c r="D957" s="3" t="s">
        <v>33</v>
      </c>
      <c r="E957" s="3" t="s">
        <v>30</v>
      </c>
      <c r="F957" s="3" t="s">
        <v>28</v>
      </c>
      <c r="G957" s="3">
        <v>1</v>
      </c>
      <c r="H957" s="3">
        <v>0</v>
      </c>
      <c r="I957" s="29">
        <f>H957/((L957-W957)+J957+(0.44*R957))</f>
        <v>0</v>
      </c>
      <c r="J957" s="3">
        <v>1</v>
      </c>
      <c r="K957" s="32">
        <f t="shared" si="193"/>
        <v>1</v>
      </c>
      <c r="L957" s="3">
        <f t="shared" si="191"/>
        <v>0</v>
      </c>
      <c r="M957" s="3">
        <v>0</v>
      </c>
      <c r="N957" s="3">
        <v>0</v>
      </c>
      <c r="O957" s="3">
        <v>0</v>
      </c>
      <c r="P957" s="3">
        <v>0</v>
      </c>
      <c r="Q957" s="4" t="e">
        <f t="shared" si="194"/>
        <v>#DIV/0!</v>
      </c>
      <c r="R957" s="3">
        <v>0</v>
      </c>
      <c r="S957" s="3">
        <v>0</v>
      </c>
      <c r="T957" s="32" t="e">
        <f t="shared" si="195"/>
        <v>#DIV/0!</v>
      </c>
      <c r="U957" s="32" t="e">
        <f t="shared" si="196"/>
        <v>#DIV/0!</v>
      </c>
      <c r="V957" s="3">
        <v>0</v>
      </c>
      <c r="W957" s="3">
        <v>0</v>
      </c>
      <c r="X957" s="3">
        <v>0</v>
      </c>
      <c r="Y957" s="3">
        <v>0</v>
      </c>
      <c r="AA957" s="29"/>
      <c r="AB957" s="29"/>
      <c r="AC957" s="3"/>
      <c r="AD957" s="3"/>
    </row>
    <row r="958" spans="1:30" outlineLevel="1" x14ac:dyDescent="0.3">
      <c r="A958" s="3" t="s">
        <v>68</v>
      </c>
      <c r="B958" s="3" t="s">
        <v>24</v>
      </c>
      <c r="C958" s="3" t="s">
        <v>29</v>
      </c>
      <c r="D958" s="3" t="s">
        <v>33</v>
      </c>
      <c r="E958" s="3" t="s">
        <v>30</v>
      </c>
      <c r="F958" s="3" t="s">
        <v>28</v>
      </c>
      <c r="G958" s="3">
        <v>0</v>
      </c>
      <c r="H958" s="3">
        <v>0</v>
      </c>
      <c r="J958" s="3">
        <v>0</v>
      </c>
      <c r="K958" s="32" t="e">
        <f t="shared" si="193"/>
        <v>#DIV/0!</v>
      </c>
      <c r="L958" s="3">
        <f t="shared" si="191"/>
        <v>0</v>
      </c>
      <c r="M958" s="3">
        <v>0</v>
      </c>
      <c r="N958" s="3">
        <v>0</v>
      </c>
      <c r="O958" s="3">
        <v>0</v>
      </c>
      <c r="P958" s="3">
        <v>0</v>
      </c>
      <c r="Q958" s="4" t="e">
        <f t="shared" si="194"/>
        <v>#DIV/0!</v>
      </c>
      <c r="R958" s="3">
        <v>0</v>
      </c>
      <c r="S958" s="3">
        <v>0</v>
      </c>
      <c r="T958" s="32" t="e">
        <f t="shared" si="195"/>
        <v>#DIV/0!</v>
      </c>
      <c r="U958" s="32" t="e">
        <f t="shared" si="196"/>
        <v>#DIV/0!</v>
      </c>
      <c r="V958" s="3">
        <v>0</v>
      </c>
      <c r="W958" s="3">
        <v>0</v>
      </c>
      <c r="X958" s="3">
        <v>0</v>
      </c>
      <c r="Y958" s="3">
        <v>0</v>
      </c>
      <c r="AA958" s="29"/>
      <c r="AB958" s="29"/>
      <c r="AC958" s="3"/>
      <c r="AD958" s="3"/>
    </row>
    <row r="959" spans="1:30" x14ac:dyDescent="0.3">
      <c r="A959" s="35">
        <v>241</v>
      </c>
      <c r="B959" s="35" t="s">
        <v>29</v>
      </c>
      <c r="C959" s="35" t="s">
        <v>31</v>
      </c>
      <c r="D959" s="35" t="s">
        <v>26</v>
      </c>
      <c r="E959" s="35" t="s">
        <v>27</v>
      </c>
      <c r="F959" s="35" t="s">
        <v>28</v>
      </c>
      <c r="G959" s="35">
        <f>G960+G961+G962</f>
        <v>0</v>
      </c>
      <c r="H959" s="35">
        <f>H960+H961+H962</f>
        <v>0</v>
      </c>
      <c r="I959" s="40"/>
      <c r="J959" s="35">
        <f>J960+J961+J962</f>
        <v>0</v>
      </c>
      <c r="K959" s="37" t="e">
        <f t="shared" si="193"/>
        <v>#DIV/0!</v>
      </c>
      <c r="L959" s="35">
        <f t="shared" si="191"/>
        <v>0</v>
      </c>
      <c r="M959" s="35">
        <f>M960+M961+M962</f>
        <v>0</v>
      </c>
      <c r="N959" s="35">
        <f>N960+N961+N962</f>
        <v>0</v>
      </c>
      <c r="O959" s="35">
        <f>O960+O961+O962</f>
        <v>0</v>
      </c>
      <c r="P959" s="35">
        <f>P960+P961+P962</f>
        <v>0</v>
      </c>
      <c r="Q959" s="36" t="e">
        <f t="shared" si="194"/>
        <v>#DIV/0!</v>
      </c>
      <c r="R959" s="35">
        <f>R960+R961+R962</f>
        <v>0</v>
      </c>
      <c r="S959" s="35">
        <f>S960+S961+S962</f>
        <v>0</v>
      </c>
      <c r="T959" s="37" t="e">
        <f t="shared" si="195"/>
        <v>#DIV/0!</v>
      </c>
      <c r="U959" s="37" t="e">
        <f t="shared" si="196"/>
        <v>#DIV/0!</v>
      </c>
      <c r="V959" s="35">
        <f>V960+V961+V962</f>
        <v>0</v>
      </c>
      <c r="W959" s="35">
        <f>W960+W961+W962</f>
        <v>0</v>
      </c>
      <c r="X959" s="35">
        <f>X960+X961+X962</f>
        <v>0</v>
      </c>
      <c r="Y959" s="35">
        <f>Y960+Y961+Y962</f>
        <v>0</v>
      </c>
      <c r="Z959" s="41">
        <f>H959-'Season Summary_DEF'!H958</f>
        <v>0</v>
      </c>
      <c r="AA959" s="40"/>
      <c r="AB959" s="40"/>
      <c r="AC959" s="40"/>
      <c r="AD959" s="40"/>
    </row>
    <row r="960" spans="1:30" outlineLevel="1" x14ac:dyDescent="0.3">
      <c r="A960" s="3" t="s">
        <v>66</v>
      </c>
      <c r="B960" s="3" t="s">
        <v>29</v>
      </c>
      <c r="C960" s="3" t="s">
        <v>31</v>
      </c>
      <c r="D960" s="3" t="s">
        <v>26</v>
      </c>
      <c r="E960" s="3" t="s">
        <v>27</v>
      </c>
      <c r="F960" s="3" t="s">
        <v>28</v>
      </c>
      <c r="G960" s="3">
        <v>0</v>
      </c>
      <c r="H960" s="3">
        <v>0</v>
      </c>
      <c r="J960" s="3">
        <v>0</v>
      </c>
      <c r="K960" s="32" t="e">
        <f t="shared" si="193"/>
        <v>#DIV/0!</v>
      </c>
      <c r="L960" s="3">
        <f t="shared" si="191"/>
        <v>0</v>
      </c>
      <c r="M960" s="3">
        <v>0</v>
      </c>
      <c r="N960" s="3">
        <v>0</v>
      </c>
      <c r="O960" s="3">
        <v>0</v>
      </c>
      <c r="P960" s="3">
        <v>0</v>
      </c>
      <c r="Q960" s="4" t="e">
        <f t="shared" si="194"/>
        <v>#DIV/0!</v>
      </c>
      <c r="R960" s="3">
        <v>0</v>
      </c>
      <c r="S960" s="3">
        <v>0</v>
      </c>
      <c r="T960" s="32" t="e">
        <f t="shared" si="195"/>
        <v>#DIV/0!</v>
      </c>
      <c r="U960" s="32" t="e">
        <f t="shared" si="196"/>
        <v>#DIV/0!</v>
      </c>
      <c r="V960" s="3">
        <v>0</v>
      </c>
      <c r="W960" s="3">
        <v>0</v>
      </c>
      <c r="X960" s="3">
        <v>0</v>
      </c>
      <c r="Y960" s="3">
        <v>0</v>
      </c>
      <c r="Z960"/>
      <c r="AA960" s="29"/>
      <c r="AB960" s="29"/>
      <c r="AC960" s="3"/>
      <c r="AD960" s="3"/>
    </row>
    <row r="961" spans="1:30" outlineLevel="1" x14ac:dyDescent="0.3">
      <c r="A961" s="3" t="s">
        <v>67</v>
      </c>
      <c r="B961" s="3" t="s">
        <v>29</v>
      </c>
      <c r="C961" s="3" t="s">
        <v>31</v>
      </c>
      <c r="D961" s="3" t="s">
        <v>26</v>
      </c>
      <c r="E961" s="3" t="s">
        <v>27</v>
      </c>
      <c r="F961" s="3" t="s">
        <v>28</v>
      </c>
      <c r="G961" s="3">
        <v>0</v>
      </c>
      <c r="H961" s="3">
        <v>0</v>
      </c>
      <c r="J961" s="3">
        <v>0</v>
      </c>
      <c r="K961" s="32" t="e">
        <f t="shared" si="193"/>
        <v>#DIV/0!</v>
      </c>
      <c r="L961" s="3">
        <f t="shared" si="191"/>
        <v>0</v>
      </c>
      <c r="M961" s="3">
        <v>0</v>
      </c>
      <c r="N961" s="3">
        <v>0</v>
      </c>
      <c r="O961" s="3">
        <v>0</v>
      </c>
      <c r="P961" s="3">
        <v>0</v>
      </c>
      <c r="Q961" s="4" t="e">
        <f t="shared" si="194"/>
        <v>#DIV/0!</v>
      </c>
      <c r="R961" s="3">
        <v>0</v>
      </c>
      <c r="S961" s="3">
        <v>0</v>
      </c>
      <c r="T961" s="32" t="e">
        <f t="shared" si="195"/>
        <v>#DIV/0!</v>
      </c>
      <c r="U961" s="32" t="e">
        <f t="shared" si="196"/>
        <v>#DIV/0!</v>
      </c>
      <c r="V961" s="3">
        <v>0</v>
      </c>
      <c r="W961" s="3">
        <v>0</v>
      </c>
      <c r="X961" s="3">
        <v>0</v>
      </c>
      <c r="Y961" s="3">
        <v>0</v>
      </c>
      <c r="AA961" s="29"/>
      <c r="AB961" s="29"/>
      <c r="AC961" s="3"/>
      <c r="AD961" s="3"/>
    </row>
    <row r="962" spans="1:30" outlineLevel="1" x14ac:dyDescent="0.3">
      <c r="A962" s="3" t="s">
        <v>68</v>
      </c>
      <c r="B962" s="3" t="s">
        <v>29</v>
      </c>
      <c r="C962" s="3" t="s">
        <v>31</v>
      </c>
      <c r="D962" s="3" t="s">
        <v>26</v>
      </c>
      <c r="E962" s="3" t="s">
        <v>27</v>
      </c>
      <c r="F962" s="3" t="s">
        <v>28</v>
      </c>
      <c r="G962" s="3">
        <v>0</v>
      </c>
      <c r="H962" s="3">
        <v>0</v>
      </c>
      <c r="J962" s="3">
        <v>0</v>
      </c>
      <c r="K962" s="32" t="e">
        <f t="shared" si="193"/>
        <v>#DIV/0!</v>
      </c>
      <c r="L962" s="3">
        <f t="shared" si="191"/>
        <v>0</v>
      </c>
      <c r="M962" s="3">
        <v>0</v>
      </c>
      <c r="N962" s="3">
        <v>0</v>
      </c>
      <c r="O962" s="3">
        <v>0</v>
      </c>
      <c r="P962" s="3">
        <v>0</v>
      </c>
      <c r="Q962" s="4" t="e">
        <f t="shared" si="194"/>
        <v>#DIV/0!</v>
      </c>
      <c r="R962" s="3">
        <v>0</v>
      </c>
      <c r="S962" s="3">
        <v>0</v>
      </c>
      <c r="T962" s="32" t="e">
        <f t="shared" si="195"/>
        <v>#DIV/0!</v>
      </c>
      <c r="U962" s="32" t="e">
        <f t="shared" si="196"/>
        <v>#DIV/0!</v>
      </c>
      <c r="V962" s="3">
        <v>0</v>
      </c>
      <c r="W962" s="3">
        <v>0</v>
      </c>
      <c r="X962" s="3">
        <v>0</v>
      </c>
      <c r="Y962" s="3">
        <v>0</v>
      </c>
      <c r="AA962" s="29"/>
      <c r="AB962" s="29"/>
      <c r="AC962" s="3"/>
      <c r="AD962" s="3"/>
    </row>
    <row r="963" spans="1:30" x14ac:dyDescent="0.3">
      <c r="A963" s="35">
        <v>242</v>
      </c>
      <c r="B963" s="35" t="s">
        <v>24</v>
      </c>
      <c r="C963" s="35" t="s">
        <v>25</v>
      </c>
      <c r="D963" s="35" t="s">
        <v>34</v>
      </c>
      <c r="E963" s="35" t="s">
        <v>27</v>
      </c>
      <c r="F963" s="35" t="s">
        <v>28</v>
      </c>
      <c r="G963" s="35">
        <f>G964+G965+G966</f>
        <v>8</v>
      </c>
      <c r="H963" s="35">
        <f>H964+H965+H966</f>
        <v>1</v>
      </c>
      <c r="I963" s="40">
        <f>H963/((L963-W963)+J963+(0.44*R963))</f>
        <v>0.20491803278688525</v>
      </c>
      <c r="J963" s="35">
        <f>J964+J965+J966</f>
        <v>2</v>
      </c>
      <c r="K963" s="37">
        <f t="shared" si="193"/>
        <v>0.25</v>
      </c>
      <c r="L963" s="35">
        <f t="shared" si="191"/>
        <v>5</v>
      </c>
      <c r="M963" s="35">
        <f>M964+M965+M966</f>
        <v>0</v>
      </c>
      <c r="N963" s="35">
        <f>N964+N965+N966</f>
        <v>5</v>
      </c>
      <c r="O963" s="35">
        <f>O964+O965+O966</f>
        <v>0</v>
      </c>
      <c r="P963" s="35">
        <f>P964+P965+P966</f>
        <v>5</v>
      </c>
      <c r="Q963" s="36">
        <f t="shared" si="194"/>
        <v>100</v>
      </c>
      <c r="R963" s="35">
        <f>R964+R965+R966</f>
        <v>2</v>
      </c>
      <c r="S963" s="35">
        <f>S964+S965+S966</f>
        <v>1</v>
      </c>
      <c r="T963" s="37">
        <f t="shared" si="195"/>
        <v>0</v>
      </c>
      <c r="U963" s="37">
        <f t="shared" si="196"/>
        <v>0</v>
      </c>
      <c r="V963" s="35">
        <f>V964+V965+V966</f>
        <v>0</v>
      </c>
      <c r="W963" s="35">
        <f>W964+W965+W966</f>
        <v>3</v>
      </c>
      <c r="X963" s="35">
        <f>X964+X965+X966</f>
        <v>0</v>
      </c>
      <c r="Y963" s="35">
        <f>Y964+Y965+Y966</f>
        <v>2</v>
      </c>
      <c r="Z963" s="41">
        <f>H963-'Season Summary_DEF'!H962</f>
        <v>1</v>
      </c>
      <c r="AA963" s="40">
        <f>(H963+W963+Y963+(2*(O963))+(0.5*V963))/((R963-S963)+(2*(N963+X963+J963)))</f>
        <v>0.4</v>
      </c>
      <c r="AB963" s="40">
        <f>AA963-$AA$1073</f>
        <v>-0.84690685972502522</v>
      </c>
      <c r="AC963" s="40">
        <f>AA963+'Season Summary_DEF'!AB963</f>
        <v>2.2749999999999999</v>
      </c>
      <c r="AD963" s="40">
        <f>AC963-$AC$1073</f>
        <v>-0.30518203254076992</v>
      </c>
    </row>
    <row r="964" spans="1:30" outlineLevel="1" x14ac:dyDescent="0.3">
      <c r="A964" s="3" t="s">
        <v>66</v>
      </c>
      <c r="B964" s="3" t="s">
        <v>24</v>
      </c>
      <c r="C964" s="3" t="s">
        <v>25</v>
      </c>
      <c r="D964" s="3" t="s">
        <v>34</v>
      </c>
      <c r="E964" s="3" t="s">
        <v>27</v>
      </c>
      <c r="F964" s="3" t="s">
        <v>28</v>
      </c>
      <c r="G964" s="3">
        <v>1</v>
      </c>
      <c r="H964" s="3">
        <v>0</v>
      </c>
      <c r="I964" s="29">
        <f>H964/((L964-W964)+J964+(0.44*R964))</f>
        <v>0</v>
      </c>
      <c r="J964" s="3">
        <v>1</v>
      </c>
      <c r="K964" s="32">
        <f t="shared" si="193"/>
        <v>1</v>
      </c>
      <c r="L964" s="3">
        <f t="shared" si="191"/>
        <v>0</v>
      </c>
      <c r="M964" s="3">
        <v>0</v>
      </c>
      <c r="N964" s="3">
        <v>0</v>
      </c>
      <c r="O964" s="3">
        <v>0</v>
      </c>
      <c r="P964" s="3">
        <v>0</v>
      </c>
      <c r="Q964" s="4" t="e">
        <f t="shared" si="194"/>
        <v>#DIV/0!</v>
      </c>
      <c r="R964" s="3">
        <v>0</v>
      </c>
      <c r="S964" s="3">
        <v>0</v>
      </c>
      <c r="T964" s="32" t="e">
        <f t="shared" si="195"/>
        <v>#DIV/0!</v>
      </c>
      <c r="U964" s="32" t="e">
        <f t="shared" si="196"/>
        <v>#DIV/0!</v>
      </c>
      <c r="V964" s="3">
        <v>0</v>
      </c>
      <c r="W964" s="3">
        <v>0</v>
      </c>
      <c r="X964" s="3">
        <v>0</v>
      </c>
      <c r="Y964" s="3">
        <v>0</v>
      </c>
      <c r="Z964"/>
      <c r="AA964" s="29"/>
      <c r="AB964" s="29"/>
      <c r="AC964" s="3"/>
      <c r="AD964" s="3"/>
    </row>
    <row r="965" spans="1:30" outlineLevel="1" x14ac:dyDescent="0.3">
      <c r="A965" s="3" t="s">
        <v>67</v>
      </c>
      <c r="B965" s="3" t="s">
        <v>24</v>
      </c>
      <c r="C965" s="3" t="s">
        <v>25</v>
      </c>
      <c r="D965" s="3" t="s">
        <v>34</v>
      </c>
      <c r="E965" s="3" t="s">
        <v>27</v>
      </c>
      <c r="F965" s="3" t="s">
        <v>28</v>
      </c>
      <c r="G965" s="3">
        <v>3</v>
      </c>
      <c r="H965" s="3">
        <v>0</v>
      </c>
      <c r="I965" s="29">
        <f>H965/((L965-W965)+J965+(0.44*R965))</f>
        <v>0</v>
      </c>
      <c r="J965" s="3">
        <v>1</v>
      </c>
      <c r="K965" s="32">
        <f t="shared" si="193"/>
        <v>0.33333333333333331</v>
      </c>
      <c r="L965" s="3">
        <f t="shared" si="191"/>
        <v>2</v>
      </c>
      <c r="M965" s="3">
        <v>0</v>
      </c>
      <c r="N965" s="3">
        <v>2</v>
      </c>
      <c r="O965" s="3">
        <v>0</v>
      </c>
      <c r="P965" s="3">
        <v>2</v>
      </c>
      <c r="Q965" s="4">
        <f t="shared" si="194"/>
        <v>100</v>
      </c>
      <c r="R965" s="3">
        <v>0</v>
      </c>
      <c r="S965" s="3">
        <v>0</v>
      </c>
      <c r="T965" s="32">
        <f t="shared" si="195"/>
        <v>0</v>
      </c>
      <c r="U965" s="32">
        <f t="shared" si="196"/>
        <v>0</v>
      </c>
      <c r="V965" s="3">
        <v>0</v>
      </c>
      <c r="W965" s="3">
        <v>1</v>
      </c>
      <c r="X965" s="3">
        <v>0</v>
      </c>
      <c r="Y965" s="3">
        <v>0</v>
      </c>
      <c r="AA965" s="29"/>
      <c r="AB965" s="29"/>
      <c r="AC965" s="3"/>
      <c r="AD965" s="3"/>
    </row>
    <row r="966" spans="1:30" outlineLevel="1" x14ac:dyDescent="0.3">
      <c r="A966" s="3" t="s">
        <v>68</v>
      </c>
      <c r="B966" s="3" t="s">
        <v>24</v>
      </c>
      <c r="C966" s="3" t="s">
        <v>25</v>
      </c>
      <c r="D966" s="3" t="s">
        <v>34</v>
      </c>
      <c r="E966" s="3" t="s">
        <v>27</v>
      </c>
      <c r="F966" s="3" t="s">
        <v>28</v>
      </c>
      <c r="G966" s="3">
        <v>4</v>
      </c>
      <c r="H966" s="3">
        <v>1</v>
      </c>
      <c r="I966" s="29">
        <f>H966/((L966-W966)+J966+(0.44*R966))</f>
        <v>0.53191489361702127</v>
      </c>
      <c r="J966" s="3">
        <v>0</v>
      </c>
      <c r="K966" s="32">
        <f t="shared" si="193"/>
        <v>0</v>
      </c>
      <c r="L966" s="3">
        <f t="shared" si="191"/>
        <v>3</v>
      </c>
      <c r="M966" s="3">
        <v>0</v>
      </c>
      <c r="N966" s="3">
        <v>3</v>
      </c>
      <c r="O966" s="3">
        <v>0</v>
      </c>
      <c r="P966" s="3">
        <v>3</v>
      </c>
      <c r="Q966" s="4">
        <f t="shared" si="194"/>
        <v>100</v>
      </c>
      <c r="R966" s="3">
        <v>2</v>
      </c>
      <c r="S966" s="3">
        <v>1</v>
      </c>
      <c r="T966" s="32">
        <f t="shared" si="195"/>
        <v>0</v>
      </c>
      <c r="U966" s="32">
        <f t="shared" si="196"/>
        <v>0</v>
      </c>
      <c r="V966" s="3">
        <v>0</v>
      </c>
      <c r="W966" s="3">
        <v>2</v>
      </c>
      <c r="X966" s="3">
        <v>0</v>
      </c>
      <c r="Y966" s="3">
        <v>2</v>
      </c>
      <c r="AA966" s="29"/>
      <c r="AB966" s="29"/>
      <c r="AC966" s="3"/>
      <c r="AD966" s="3"/>
    </row>
    <row r="967" spans="1:30" x14ac:dyDescent="0.3">
      <c r="A967" s="35">
        <v>243</v>
      </c>
      <c r="B967" s="35" t="s">
        <v>29</v>
      </c>
      <c r="C967" s="35" t="s">
        <v>31</v>
      </c>
      <c r="D967" s="35" t="s">
        <v>34</v>
      </c>
      <c r="E967" s="35" t="s">
        <v>27</v>
      </c>
      <c r="F967" s="35" t="s">
        <v>28</v>
      </c>
      <c r="G967" s="35">
        <f>G968+G969+G970</f>
        <v>1</v>
      </c>
      <c r="H967" s="35">
        <f>H968+H969+H970</f>
        <v>0</v>
      </c>
      <c r="I967" s="40">
        <f>H967/((L967-W967)+J967+(0.44*R967))</f>
        <v>0</v>
      </c>
      <c r="J967" s="35">
        <f>J968+J969+J970</f>
        <v>0</v>
      </c>
      <c r="K967" s="37">
        <f t="shared" si="193"/>
        <v>0</v>
      </c>
      <c r="L967" s="35">
        <f t="shared" si="191"/>
        <v>1</v>
      </c>
      <c r="M967" s="35">
        <f>M968+M969+M970</f>
        <v>0</v>
      </c>
      <c r="N967" s="35">
        <f>N968+N969+N970</f>
        <v>1</v>
      </c>
      <c r="O967" s="35">
        <f>O968+O969+O970</f>
        <v>0</v>
      </c>
      <c r="P967" s="35">
        <f>P968+P969+P970</f>
        <v>0</v>
      </c>
      <c r="Q967" s="36">
        <f t="shared" si="194"/>
        <v>0</v>
      </c>
      <c r="R967" s="35">
        <f>R968+R969+R970</f>
        <v>0</v>
      </c>
      <c r="S967" s="35">
        <f>S968+S969+S970</f>
        <v>0</v>
      </c>
      <c r="T967" s="37">
        <f t="shared" si="195"/>
        <v>0</v>
      </c>
      <c r="U967" s="37">
        <f t="shared" si="196"/>
        <v>0</v>
      </c>
      <c r="V967" s="35">
        <f>V968+V969+V970</f>
        <v>0</v>
      </c>
      <c r="W967" s="35">
        <f>W968+W969+W970</f>
        <v>0</v>
      </c>
      <c r="X967" s="35">
        <f>X968+X969+X970</f>
        <v>0</v>
      </c>
      <c r="Y967" s="35">
        <f>Y968+Y969+Y970</f>
        <v>0</v>
      </c>
      <c r="Z967" s="41">
        <f>H967-'Season Summary_DEF'!H966</f>
        <v>0</v>
      </c>
      <c r="AA967" s="40">
        <f>(H967+W967+Y967+(2*(O967))+(0.5*V967))/((R967-S967)+(2*(N967+X967+J967)))</f>
        <v>0</v>
      </c>
      <c r="AB967" s="40">
        <f>AA967-$AA$1073</f>
        <v>-1.2469068597250252</v>
      </c>
      <c r="AC967" s="40">
        <f>AA967+'Season Summary_DEF'!AB967</f>
        <v>1</v>
      </c>
      <c r="AD967" s="40">
        <f>AC967-$AC$1073</f>
        <v>-1.5801820325407698</v>
      </c>
    </row>
    <row r="968" spans="1:30" outlineLevel="1" x14ac:dyDescent="0.3">
      <c r="A968" s="3" t="s">
        <v>66</v>
      </c>
      <c r="B968" s="3" t="s">
        <v>29</v>
      </c>
      <c r="C968" s="3" t="s">
        <v>31</v>
      </c>
      <c r="D968" s="3" t="s">
        <v>34</v>
      </c>
      <c r="E968" s="3" t="s">
        <v>27</v>
      </c>
      <c r="F968" s="3" t="s">
        <v>28</v>
      </c>
      <c r="G968" s="3">
        <v>0</v>
      </c>
      <c r="H968" s="3">
        <v>0</v>
      </c>
      <c r="J968" s="3">
        <v>0</v>
      </c>
      <c r="K968" s="32" t="e">
        <f t="shared" si="193"/>
        <v>#DIV/0!</v>
      </c>
      <c r="L968" s="3">
        <f t="shared" si="191"/>
        <v>0</v>
      </c>
      <c r="M968" s="3">
        <v>0</v>
      </c>
      <c r="N968" s="3">
        <v>0</v>
      </c>
      <c r="O968" s="3">
        <v>0</v>
      </c>
      <c r="P968" s="3">
        <v>0</v>
      </c>
      <c r="Q968" s="4" t="e">
        <f t="shared" si="194"/>
        <v>#DIV/0!</v>
      </c>
      <c r="R968" s="3">
        <v>0</v>
      </c>
      <c r="S968" s="3">
        <v>0</v>
      </c>
      <c r="T968" s="32" t="e">
        <f t="shared" si="195"/>
        <v>#DIV/0!</v>
      </c>
      <c r="U968" s="32" t="e">
        <f t="shared" si="196"/>
        <v>#DIV/0!</v>
      </c>
      <c r="V968" s="3">
        <v>0</v>
      </c>
      <c r="W968" s="3">
        <v>0</v>
      </c>
      <c r="X968" s="3">
        <v>0</v>
      </c>
      <c r="Y968" s="3">
        <v>0</v>
      </c>
      <c r="Z968"/>
      <c r="AA968" s="29"/>
      <c r="AB968" s="29"/>
      <c r="AC968" s="3"/>
      <c r="AD968" s="3"/>
    </row>
    <row r="969" spans="1:30" outlineLevel="1" x14ac:dyDescent="0.3">
      <c r="A969" s="3" t="s">
        <v>67</v>
      </c>
      <c r="B969" s="3" t="s">
        <v>29</v>
      </c>
      <c r="C969" s="3" t="s">
        <v>31</v>
      </c>
      <c r="D969" s="3" t="s">
        <v>34</v>
      </c>
      <c r="E969" s="3" t="s">
        <v>27</v>
      </c>
      <c r="F969" s="3" t="s">
        <v>28</v>
      </c>
      <c r="G969" s="3">
        <v>1</v>
      </c>
      <c r="H969" s="3">
        <v>0</v>
      </c>
      <c r="I969" s="29">
        <f>H969/((L969-W969)+J969+(0.44*R969))</f>
        <v>0</v>
      </c>
      <c r="J969" s="3">
        <v>0</v>
      </c>
      <c r="K969" s="32">
        <f t="shared" si="193"/>
        <v>0</v>
      </c>
      <c r="L969" s="3">
        <f t="shared" si="191"/>
        <v>1</v>
      </c>
      <c r="M969" s="3">
        <v>0</v>
      </c>
      <c r="N969" s="3">
        <v>1</v>
      </c>
      <c r="O969" s="3">
        <v>0</v>
      </c>
      <c r="P969" s="3">
        <v>0</v>
      </c>
      <c r="Q969" s="4">
        <f t="shared" si="194"/>
        <v>0</v>
      </c>
      <c r="R969" s="3">
        <v>0</v>
      </c>
      <c r="S969" s="3">
        <v>0</v>
      </c>
      <c r="T969" s="32">
        <f t="shared" si="195"/>
        <v>0</v>
      </c>
      <c r="U969" s="32">
        <f t="shared" si="196"/>
        <v>0</v>
      </c>
      <c r="V969" s="3">
        <v>0</v>
      </c>
      <c r="W969" s="3">
        <v>0</v>
      </c>
      <c r="X969" s="3">
        <v>0</v>
      </c>
      <c r="Y969" s="3">
        <v>0</v>
      </c>
      <c r="AA969" s="29"/>
      <c r="AB969" s="29"/>
      <c r="AC969" s="3"/>
      <c r="AD969" s="3"/>
    </row>
    <row r="970" spans="1:30" outlineLevel="1" x14ac:dyDescent="0.3">
      <c r="A970" s="3" t="s">
        <v>68</v>
      </c>
      <c r="B970" s="3" t="s">
        <v>29</v>
      </c>
      <c r="C970" s="3" t="s">
        <v>31</v>
      </c>
      <c r="D970" s="3" t="s">
        <v>34</v>
      </c>
      <c r="E970" s="3" t="s">
        <v>27</v>
      </c>
      <c r="F970" s="3" t="s">
        <v>28</v>
      </c>
      <c r="G970" s="3">
        <v>0</v>
      </c>
      <c r="H970" s="3">
        <v>0</v>
      </c>
      <c r="J970" s="3">
        <v>0</v>
      </c>
      <c r="K970" s="32" t="e">
        <f t="shared" si="193"/>
        <v>#DIV/0!</v>
      </c>
      <c r="L970" s="3">
        <f t="shared" si="191"/>
        <v>0</v>
      </c>
      <c r="M970" s="3">
        <v>0</v>
      </c>
      <c r="N970" s="3">
        <v>0</v>
      </c>
      <c r="O970" s="3">
        <v>0</v>
      </c>
      <c r="P970" s="3">
        <v>0</v>
      </c>
      <c r="Q970" s="4" t="e">
        <f t="shared" si="194"/>
        <v>#DIV/0!</v>
      </c>
      <c r="R970" s="3">
        <v>0</v>
      </c>
      <c r="S970" s="3">
        <v>0</v>
      </c>
      <c r="T970" s="32" t="e">
        <f t="shared" si="195"/>
        <v>#DIV/0!</v>
      </c>
      <c r="U970" s="32" t="e">
        <f t="shared" si="196"/>
        <v>#DIV/0!</v>
      </c>
      <c r="V970" s="3">
        <v>0</v>
      </c>
      <c r="W970" s="3">
        <v>0</v>
      </c>
      <c r="X970" s="3">
        <v>0</v>
      </c>
      <c r="Y970" s="3">
        <v>0</v>
      </c>
      <c r="AA970" s="29"/>
      <c r="AB970" s="29"/>
      <c r="AC970" s="3"/>
      <c r="AD970" s="3"/>
    </row>
    <row r="971" spans="1:30" x14ac:dyDescent="0.3">
      <c r="A971" s="35">
        <v>244</v>
      </c>
      <c r="B971" s="35" t="s">
        <v>24</v>
      </c>
      <c r="C971" s="35" t="s">
        <v>31</v>
      </c>
      <c r="D971" s="35" t="s">
        <v>34</v>
      </c>
      <c r="E971" s="35" t="s">
        <v>27</v>
      </c>
      <c r="F971" s="35" t="s">
        <v>28</v>
      </c>
      <c r="G971" s="35">
        <f>G972+G973+G974</f>
        <v>2</v>
      </c>
      <c r="H971" s="35">
        <f>H972+H973+H974</f>
        <v>0</v>
      </c>
      <c r="I971" s="40">
        <f>H971/((L971-W971)+J971+(0.44*R971))</f>
        <v>0</v>
      </c>
      <c r="J971" s="35">
        <f>J972+J973+J974</f>
        <v>1</v>
      </c>
      <c r="K971" s="37">
        <f t="shared" si="193"/>
        <v>0.5</v>
      </c>
      <c r="L971" s="35">
        <f t="shared" si="191"/>
        <v>1</v>
      </c>
      <c r="M971" s="35">
        <f>M972+M973+M974</f>
        <v>0</v>
      </c>
      <c r="N971" s="35">
        <f>N972+N973+N974</f>
        <v>1</v>
      </c>
      <c r="O971" s="35">
        <f>O972+O973+O974</f>
        <v>0</v>
      </c>
      <c r="P971" s="35">
        <f>P972+P973+P974</f>
        <v>0</v>
      </c>
      <c r="Q971" s="36">
        <f t="shared" si="194"/>
        <v>0</v>
      </c>
      <c r="R971" s="35">
        <f>R972+R973+R974</f>
        <v>0</v>
      </c>
      <c r="S971" s="35">
        <f>S972+S973+S974</f>
        <v>0</v>
      </c>
      <c r="T971" s="37">
        <f t="shared" si="195"/>
        <v>0</v>
      </c>
      <c r="U971" s="37">
        <f t="shared" si="196"/>
        <v>0</v>
      </c>
      <c r="V971" s="35">
        <f>V972+V973+V974</f>
        <v>0</v>
      </c>
      <c r="W971" s="35">
        <f>W972+W973+W974</f>
        <v>1</v>
      </c>
      <c r="X971" s="35">
        <f>X972+X973+X974</f>
        <v>1</v>
      </c>
      <c r="Y971" s="35">
        <f>Y972+Y973+Y974</f>
        <v>0</v>
      </c>
      <c r="Z971" s="41">
        <f>H971-'Season Summary_DEF'!H970</f>
        <v>0</v>
      </c>
      <c r="AA971" s="40">
        <f>(H971+W971+Y971+(2*(O971))+(0.5*V971))/((R971-S971)+(2*(N971+X971+J971)))</f>
        <v>0.16666666666666666</v>
      </c>
      <c r="AB971" s="40">
        <f>AA971-$AA$1073</f>
        <v>-1.0802401930583585</v>
      </c>
      <c r="AC971" s="40">
        <f>AA971+'Season Summary_DEF'!AB971</f>
        <v>0.16666666666666666</v>
      </c>
      <c r="AD971" s="40">
        <f>AC971-$AC$1073</f>
        <v>-2.4135153658741033</v>
      </c>
    </row>
    <row r="972" spans="1:30" outlineLevel="1" x14ac:dyDescent="0.3">
      <c r="A972" s="3" t="s">
        <v>66</v>
      </c>
      <c r="B972" s="3" t="s">
        <v>24</v>
      </c>
      <c r="C972" s="3" t="s">
        <v>31</v>
      </c>
      <c r="D972" s="3" t="s">
        <v>34</v>
      </c>
      <c r="E972" s="3" t="s">
        <v>27</v>
      </c>
      <c r="F972" s="3" t="s">
        <v>28</v>
      </c>
      <c r="G972" s="3">
        <v>1</v>
      </c>
      <c r="H972" s="3">
        <v>0</v>
      </c>
      <c r="I972" s="29">
        <f>H972/((L972-W972)+J972+(0.44*R972))</f>
        <v>0</v>
      </c>
      <c r="J972" s="3">
        <v>1</v>
      </c>
      <c r="K972" s="32">
        <f t="shared" si="193"/>
        <v>1</v>
      </c>
      <c r="L972" s="3">
        <f t="shared" si="191"/>
        <v>0</v>
      </c>
      <c r="M972" s="3">
        <v>0</v>
      </c>
      <c r="N972" s="3">
        <v>0</v>
      </c>
      <c r="O972" s="3">
        <v>0</v>
      </c>
      <c r="P972" s="3">
        <v>0</v>
      </c>
      <c r="Q972" s="4" t="e">
        <f t="shared" si="194"/>
        <v>#DIV/0!</v>
      </c>
      <c r="R972" s="3">
        <v>0</v>
      </c>
      <c r="S972" s="3">
        <v>0</v>
      </c>
      <c r="T972" s="32" t="e">
        <f t="shared" si="195"/>
        <v>#DIV/0!</v>
      </c>
      <c r="U972" s="32" t="e">
        <f t="shared" si="196"/>
        <v>#DIV/0!</v>
      </c>
      <c r="V972" s="3">
        <v>0</v>
      </c>
      <c r="W972" s="3">
        <v>0</v>
      </c>
      <c r="X972" s="3">
        <v>1</v>
      </c>
      <c r="Y972" s="3">
        <v>0</v>
      </c>
      <c r="Z972"/>
      <c r="AA972" s="29"/>
      <c r="AB972" s="29"/>
      <c r="AC972" s="3"/>
      <c r="AD972" s="3"/>
    </row>
    <row r="973" spans="1:30" outlineLevel="1" x14ac:dyDescent="0.3">
      <c r="A973" s="3" t="s">
        <v>67</v>
      </c>
      <c r="B973" s="3" t="s">
        <v>24</v>
      </c>
      <c r="C973" s="3" t="s">
        <v>31</v>
      </c>
      <c r="D973" s="3" t="s">
        <v>34</v>
      </c>
      <c r="E973" s="3" t="s">
        <v>27</v>
      </c>
      <c r="F973" s="3" t="s">
        <v>28</v>
      </c>
      <c r="G973" s="3">
        <v>0</v>
      </c>
      <c r="H973" s="3">
        <v>0</v>
      </c>
      <c r="J973" s="3">
        <v>0</v>
      </c>
      <c r="K973" s="32" t="e">
        <f t="shared" si="193"/>
        <v>#DIV/0!</v>
      </c>
      <c r="L973" s="3">
        <f t="shared" si="191"/>
        <v>0</v>
      </c>
      <c r="M973" s="3">
        <v>0</v>
      </c>
      <c r="N973" s="3">
        <v>0</v>
      </c>
      <c r="O973" s="3">
        <v>0</v>
      </c>
      <c r="P973" s="3">
        <v>0</v>
      </c>
      <c r="Q973" s="4" t="e">
        <f t="shared" si="194"/>
        <v>#DIV/0!</v>
      </c>
      <c r="R973" s="3">
        <v>0</v>
      </c>
      <c r="S973" s="3">
        <v>0</v>
      </c>
      <c r="T973" s="32" t="e">
        <f t="shared" si="195"/>
        <v>#DIV/0!</v>
      </c>
      <c r="U973" s="32" t="e">
        <f t="shared" si="196"/>
        <v>#DIV/0!</v>
      </c>
      <c r="V973" s="3">
        <v>0</v>
      </c>
      <c r="W973" s="3">
        <v>0</v>
      </c>
      <c r="X973" s="3">
        <v>0</v>
      </c>
      <c r="Y973" s="3">
        <v>0</v>
      </c>
      <c r="AA973" s="29"/>
      <c r="AB973" s="29"/>
      <c r="AC973" s="3"/>
      <c r="AD973" s="3"/>
    </row>
    <row r="974" spans="1:30" outlineLevel="1" x14ac:dyDescent="0.3">
      <c r="A974" s="3" t="s">
        <v>68</v>
      </c>
      <c r="B974" s="3" t="s">
        <v>24</v>
      </c>
      <c r="C974" s="3" t="s">
        <v>31</v>
      </c>
      <c r="D974" s="3" t="s">
        <v>34</v>
      </c>
      <c r="E974" s="3" t="s">
        <v>27</v>
      </c>
      <c r="F974" s="3" t="s">
        <v>28</v>
      </c>
      <c r="G974" s="3">
        <v>1</v>
      </c>
      <c r="H974" s="3">
        <v>0</v>
      </c>
      <c r="J974" s="3">
        <v>0</v>
      </c>
      <c r="K974" s="32">
        <f t="shared" si="193"/>
        <v>0</v>
      </c>
      <c r="L974" s="3">
        <f t="shared" si="191"/>
        <v>1</v>
      </c>
      <c r="M974" s="3">
        <v>0</v>
      </c>
      <c r="N974" s="3">
        <v>1</v>
      </c>
      <c r="O974" s="3">
        <v>0</v>
      </c>
      <c r="P974" s="3">
        <v>0</v>
      </c>
      <c r="Q974" s="4">
        <f t="shared" si="194"/>
        <v>0</v>
      </c>
      <c r="R974" s="3">
        <v>0</v>
      </c>
      <c r="S974" s="3">
        <v>0</v>
      </c>
      <c r="T974" s="32">
        <f t="shared" si="195"/>
        <v>0</v>
      </c>
      <c r="U974" s="32">
        <f t="shared" si="196"/>
        <v>0</v>
      </c>
      <c r="V974" s="3">
        <v>0</v>
      </c>
      <c r="W974" s="3">
        <v>1</v>
      </c>
      <c r="X974" s="3">
        <v>0</v>
      </c>
      <c r="Y974" s="3">
        <v>0</v>
      </c>
      <c r="AA974" s="29"/>
      <c r="AB974" s="29"/>
      <c r="AC974" s="3"/>
      <c r="AD974" s="3"/>
    </row>
    <row r="975" spans="1:30" x14ac:dyDescent="0.3">
      <c r="A975" s="35">
        <v>245</v>
      </c>
      <c r="B975" s="35" t="s">
        <v>24</v>
      </c>
      <c r="C975" s="35" t="s">
        <v>31</v>
      </c>
      <c r="D975" s="35" t="s">
        <v>34</v>
      </c>
      <c r="E975" s="35" t="s">
        <v>30</v>
      </c>
      <c r="F975" s="35" t="s">
        <v>28</v>
      </c>
      <c r="G975" s="35">
        <f>G976+G977+G978</f>
        <v>1</v>
      </c>
      <c r="H975" s="35">
        <f>H976+H977+H978</f>
        <v>0</v>
      </c>
      <c r="I975" s="40">
        <f>H975/((L975-W975)+J975+(0.44*R975))</f>
        <v>0</v>
      </c>
      <c r="J975" s="35">
        <f>J976+J977+J978</f>
        <v>1</v>
      </c>
      <c r="K975" s="37">
        <f t="shared" si="193"/>
        <v>1</v>
      </c>
      <c r="L975" s="35">
        <f t="shared" si="191"/>
        <v>0</v>
      </c>
      <c r="M975" s="35">
        <f>M976+M977+M978</f>
        <v>0</v>
      </c>
      <c r="N975" s="35">
        <f>N976+N977+N978</f>
        <v>0</v>
      </c>
      <c r="O975" s="35">
        <f>O976+O977+O978</f>
        <v>0</v>
      </c>
      <c r="P975" s="35">
        <f>P976+P977+P978</f>
        <v>0</v>
      </c>
      <c r="Q975" s="36" t="e">
        <f t="shared" si="194"/>
        <v>#DIV/0!</v>
      </c>
      <c r="R975" s="35">
        <f>R976+R977+R978</f>
        <v>0</v>
      </c>
      <c r="S975" s="35">
        <f>S976+S977+S978</f>
        <v>0</v>
      </c>
      <c r="T975" s="37" t="e">
        <f t="shared" si="195"/>
        <v>#DIV/0!</v>
      </c>
      <c r="U975" s="37" t="e">
        <f t="shared" si="196"/>
        <v>#DIV/0!</v>
      </c>
      <c r="V975" s="35">
        <f>V976+V977+V978</f>
        <v>0</v>
      </c>
      <c r="W975" s="35">
        <f>W976+W977+W978</f>
        <v>0</v>
      </c>
      <c r="X975" s="35">
        <f>X976+X977+X978</f>
        <v>1</v>
      </c>
      <c r="Y975" s="35">
        <f>Y976+Y977+Y978</f>
        <v>0</v>
      </c>
      <c r="Z975" s="41">
        <f>H975-'Season Summary_DEF'!H974</f>
        <v>0</v>
      </c>
      <c r="AA975" s="40">
        <f>(H975+W975+Y975+(2*(O975))+(0.5*V975))/((R975-S975)+(2*(N975+X975+J975)))</f>
        <v>0</v>
      </c>
      <c r="AB975" s="40">
        <f>AA975-$AA$1073</f>
        <v>-1.2469068597250252</v>
      </c>
      <c r="AC975" s="40">
        <f>AA975+'Season Summary_DEF'!AB975</f>
        <v>0</v>
      </c>
      <c r="AD975" s="40">
        <f>AC975-$AC$1073</f>
        <v>-2.5801820325407698</v>
      </c>
    </row>
    <row r="976" spans="1:30" outlineLevel="1" x14ac:dyDescent="0.3">
      <c r="A976" s="3" t="s">
        <v>66</v>
      </c>
      <c r="B976" s="3" t="s">
        <v>24</v>
      </c>
      <c r="C976" s="3" t="s">
        <v>31</v>
      </c>
      <c r="D976" s="3" t="s">
        <v>34</v>
      </c>
      <c r="E976" s="3" t="s">
        <v>30</v>
      </c>
      <c r="F976" s="3" t="s">
        <v>28</v>
      </c>
      <c r="G976" s="3">
        <v>1</v>
      </c>
      <c r="H976" s="3">
        <v>0</v>
      </c>
      <c r="I976" s="29">
        <f>H976/((L976-W976)+J976+(0.44*R976))</f>
        <v>0</v>
      </c>
      <c r="J976" s="3">
        <v>1</v>
      </c>
      <c r="K976" s="32">
        <f t="shared" si="193"/>
        <v>1</v>
      </c>
      <c r="L976" s="3">
        <f t="shared" si="191"/>
        <v>0</v>
      </c>
      <c r="M976" s="3">
        <v>0</v>
      </c>
      <c r="N976" s="3">
        <v>0</v>
      </c>
      <c r="O976" s="3">
        <v>0</v>
      </c>
      <c r="P976" s="3">
        <v>0</v>
      </c>
      <c r="Q976" s="4" t="e">
        <f t="shared" si="194"/>
        <v>#DIV/0!</v>
      </c>
      <c r="R976" s="3">
        <v>0</v>
      </c>
      <c r="S976" s="3">
        <v>0</v>
      </c>
      <c r="T976" s="32" t="e">
        <f t="shared" si="195"/>
        <v>#DIV/0!</v>
      </c>
      <c r="U976" s="32" t="e">
        <f t="shared" si="196"/>
        <v>#DIV/0!</v>
      </c>
      <c r="V976" s="3">
        <v>0</v>
      </c>
      <c r="W976" s="3">
        <v>0</v>
      </c>
      <c r="X976" s="3">
        <v>1</v>
      </c>
      <c r="Y976" s="3">
        <v>0</v>
      </c>
      <c r="Z976"/>
      <c r="AA976" s="29"/>
      <c r="AB976" s="29"/>
      <c r="AC976" s="3"/>
      <c r="AD976" s="3"/>
    </row>
    <row r="977" spans="1:30" outlineLevel="1" x14ac:dyDescent="0.3">
      <c r="A977" s="3" t="s">
        <v>67</v>
      </c>
      <c r="B977" s="3" t="s">
        <v>24</v>
      </c>
      <c r="C977" s="3" t="s">
        <v>31</v>
      </c>
      <c r="D977" s="3" t="s">
        <v>34</v>
      </c>
      <c r="E977" s="3" t="s">
        <v>30</v>
      </c>
      <c r="F977" s="3" t="s">
        <v>28</v>
      </c>
      <c r="G977" s="3">
        <v>0</v>
      </c>
      <c r="H977" s="3">
        <v>0</v>
      </c>
      <c r="J977" s="3">
        <v>0</v>
      </c>
      <c r="K977" s="32" t="e">
        <f t="shared" si="193"/>
        <v>#DIV/0!</v>
      </c>
      <c r="L977" s="3">
        <f t="shared" si="191"/>
        <v>0</v>
      </c>
      <c r="M977" s="3">
        <v>0</v>
      </c>
      <c r="N977" s="3">
        <v>0</v>
      </c>
      <c r="O977" s="3">
        <v>0</v>
      </c>
      <c r="P977" s="3">
        <v>0</v>
      </c>
      <c r="Q977" s="4" t="e">
        <f t="shared" si="194"/>
        <v>#DIV/0!</v>
      </c>
      <c r="R977" s="3">
        <v>0</v>
      </c>
      <c r="S977" s="3">
        <v>0</v>
      </c>
      <c r="T977" s="32" t="e">
        <f t="shared" si="195"/>
        <v>#DIV/0!</v>
      </c>
      <c r="U977" s="32" t="e">
        <f t="shared" si="196"/>
        <v>#DIV/0!</v>
      </c>
      <c r="V977" s="3">
        <v>0</v>
      </c>
      <c r="W977" s="3">
        <v>0</v>
      </c>
      <c r="X977" s="3">
        <v>0</v>
      </c>
      <c r="Y977" s="3">
        <v>0</v>
      </c>
      <c r="AA977" s="29"/>
      <c r="AB977" s="29"/>
      <c r="AC977" s="3"/>
      <c r="AD977" s="3"/>
    </row>
    <row r="978" spans="1:30" outlineLevel="1" x14ac:dyDescent="0.3">
      <c r="A978" s="3" t="s">
        <v>68</v>
      </c>
      <c r="B978" s="3" t="s">
        <v>24</v>
      </c>
      <c r="C978" s="3" t="s">
        <v>31</v>
      </c>
      <c r="D978" s="3" t="s">
        <v>34</v>
      </c>
      <c r="E978" s="3" t="s">
        <v>30</v>
      </c>
      <c r="F978" s="3" t="s">
        <v>28</v>
      </c>
      <c r="G978" s="3">
        <v>0</v>
      </c>
      <c r="H978" s="3">
        <v>0</v>
      </c>
      <c r="J978" s="3">
        <v>0</v>
      </c>
      <c r="K978" s="32" t="e">
        <f t="shared" si="193"/>
        <v>#DIV/0!</v>
      </c>
      <c r="L978" s="3">
        <f t="shared" ref="L978:L1009" si="197">M978+N978</f>
        <v>0</v>
      </c>
      <c r="M978" s="3">
        <v>0</v>
      </c>
      <c r="N978" s="3">
        <v>0</v>
      </c>
      <c r="O978" s="3">
        <v>0</v>
      </c>
      <c r="P978" s="3">
        <v>0</v>
      </c>
      <c r="Q978" s="4" t="e">
        <f t="shared" si="194"/>
        <v>#DIV/0!</v>
      </c>
      <c r="R978" s="3">
        <v>0</v>
      </c>
      <c r="S978" s="3">
        <v>0</v>
      </c>
      <c r="T978" s="32" t="e">
        <f t="shared" si="195"/>
        <v>#DIV/0!</v>
      </c>
      <c r="U978" s="32" t="e">
        <f t="shared" si="196"/>
        <v>#DIV/0!</v>
      </c>
      <c r="V978" s="3">
        <v>0</v>
      </c>
      <c r="W978" s="3">
        <v>0</v>
      </c>
      <c r="X978" s="3">
        <v>0</v>
      </c>
      <c r="Y978" s="3">
        <v>0</v>
      </c>
      <c r="AA978" s="29"/>
      <c r="AB978" s="29"/>
      <c r="AC978" s="3"/>
      <c r="AD978" s="3"/>
    </row>
    <row r="979" spans="1:30" x14ac:dyDescent="0.3">
      <c r="A979" s="35">
        <v>246</v>
      </c>
      <c r="B979" s="35" t="s">
        <v>24</v>
      </c>
      <c r="C979" s="35" t="s">
        <v>29</v>
      </c>
      <c r="D979" s="35" t="s">
        <v>26</v>
      </c>
      <c r="E979" s="35" t="s">
        <v>33</v>
      </c>
      <c r="F979" s="35" t="s">
        <v>34</v>
      </c>
      <c r="G979" s="35">
        <f>G980+G981+G982</f>
        <v>7</v>
      </c>
      <c r="H979" s="35">
        <f>H980+H981+H982</f>
        <v>16</v>
      </c>
      <c r="I979" s="40">
        <f t="shared" ref="I979:I984" si="198">H979/((L979-W979)+J979+(0.44*R979))</f>
        <v>2.2857142857142856</v>
      </c>
      <c r="J979" s="35">
        <f>J980+J981+J982</f>
        <v>0</v>
      </c>
      <c r="K979" s="37">
        <f t="shared" si="193"/>
        <v>0</v>
      </c>
      <c r="L979" s="35">
        <f t="shared" si="197"/>
        <v>7</v>
      </c>
      <c r="M979" s="35">
        <f>M980+M981+M982</f>
        <v>7</v>
      </c>
      <c r="N979" s="35">
        <f>N980+N981+N982</f>
        <v>0</v>
      </c>
      <c r="O979" s="35">
        <f>O980+O981+O982</f>
        <v>5</v>
      </c>
      <c r="P979" s="35">
        <f>P980+P981+P982</f>
        <v>7</v>
      </c>
      <c r="Q979" s="36">
        <f t="shared" si="194"/>
        <v>100</v>
      </c>
      <c r="R979" s="35">
        <f>R980+R981+R982</f>
        <v>0</v>
      </c>
      <c r="S979" s="35">
        <f>S980+S981+S982</f>
        <v>0</v>
      </c>
      <c r="T979" s="37">
        <f t="shared" si="195"/>
        <v>1</v>
      </c>
      <c r="U979" s="37">
        <f t="shared" si="196"/>
        <v>1.1428571428571428</v>
      </c>
      <c r="V979" s="35">
        <f>V980+V981+V982</f>
        <v>2</v>
      </c>
      <c r="W979" s="35">
        <f>W980+W981+W982</f>
        <v>0</v>
      </c>
      <c r="X979" s="35">
        <f>X980+X981+X982</f>
        <v>0</v>
      </c>
      <c r="Y979" s="35">
        <f>Y980+Y981+Y982</f>
        <v>0</v>
      </c>
      <c r="Z979" s="41">
        <f>H979-'Season Summary_DEF'!H978</f>
        <v>16</v>
      </c>
      <c r="AA979" s="40"/>
      <c r="AB979" s="40"/>
      <c r="AC979" s="40">
        <f>AA979+'Season Summary_DEF'!AB979</f>
        <v>2.4285714285714284</v>
      </c>
      <c r="AD979" s="40">
        <f>AC979-$AC$1073</f>
        <v>-0.15161060396934145</v>
      </c>
    </row>
    <row r="980" spans="1:30" outlineLevel="1" x14ac:dyDescent="0.3">
      <c r="A980" s="3" t="s">
        <v>66</v>
      </c>
      <c r="B980" s="3" t="s">
        <v>24</v>
      </c>
      <c r="C980" s="3" t="s">
        <v>29</v>
      </c>
      <c r="D980" s="3" t="s">
        <v>26</v>
      </c>
      <c r="E980" s="3" t="s">
        <v>33</v>
      </c>
      <c r="F980" s="3" t="s">
        <v>34</v>
      </c>
      <c r="G980" s="3">
        <v>2</v>
      </c>
      <c r="H980" s="3">
        <v>4</v>
      </c>
      <c r="I980" s="29">
        <f t="shared" si="198"/>
        <v>2</v>
      </c>
      <c r="J980" s="3">
        <v>0</v>
      </c>
      <c r="K980" s="32">
        <f t="shared" si="193"/>
        <v>0</v>
      </c>
      <c r="L980" s="3">
        <f t="shared" si="197"/>
        <v>2</v>
      </c>
      <c r="M980" s="3">
        <v>2</v>
      </c>
      <c r="N980" s="3">
        <v>0</v>
      </c>
      <c r="O980" s="3">
        <v>1</v>
      </c>
      <c r="P980" s="3">
        <v>2</v>
      </c>
      <c r="Q980" s="4">
        <f t="shared" si="194"/>
        <v>100</v>
      </c>
      <c r="R980" s="3">
        <v>0</v>
      </c>
      <c r="S980" s="3">
        <v>0</v>
      </c>
      <c r="T980" s="32">
        <f t="shared" si="195"/>
        <v>1</v>
      </c>
      <c r="U980" s="32">
        <f t="shared" si="196"/>
        <v>1</v>
      </c>
      <c r="V980" s="3">
        <v>0</v>
      </c>
      <c r="W980" s="3">
        <v>0</v>
      </c>
      <c r="X980" s="3">
        <v>0</v>
      </c>
      <c r="Y980" s="3">
        <v>0</v>
      </c>
      <c r="Z980"/>
      <c r="AA980" s="29"/>
      <c r="AB980" s="29"/>
      <c r="AC980" s="3"/>
      <c r="AD980" s="3"/>
    </row>
    <row r="981" spans="1:30" outlineLevel="1" x14ac:dyDescent="0.3">
      <c r="A981" s="3" t="s">
        <v>67</v>
      </c>
      <c r="B981" s="3" t="s">
        <v>24</v>
      </c>
      <c r="C981" s="3" t="s">
        <v>29</v>
      </c>
      <c r="D981" s="3" t="s">
        <v>26</v>
      </c>
      <c r="E981" s="3" t="s">
        <v>33</v>
      </c>
      <c r="F981" s="3" t="s">
        <v>34</v>
      </c>
      <c r="G981" s="3">
        <v>1</v>
      </c>
      <c r="H981" s="3">
        <v>3</v>
      </c>
      <c r="I981" s="29">
        <f t="shared" si="198"/>
        <v>3</v>
      </c>
      <c r="J981" s="3">
        <v>0</v>
      </c>
      <c r="K981" s="32">
        <f t="shared" si="193"/>
        <v>0</v>
      </c>
      <c r="L981" s="3">
        <f t="shared" si="197"/>
        <v>1</v>
      </c>
      <c r="M981" s="3">
        <v>1</v>
      </c>
      <c r="N981" s="3">
        <v>0</v>
      </c>
      <c r="O981" s="3">
        <v>1</v>
      </c>
      <c r="P981" s="3">
        <v>1</v>
      </c>
      <c r="Q981" s="4">
        <f t="shared" si="194"/>
        <v>100</v>
      </c>
      <c r="R981" s="3">
        <v>0</v>
      </c>
      <c r="S981" s="3">
        <v>0</v>
      </c>
      <c r="T981" s="32">
        <f t="shared" si="195"/>
        <v>1</v>
      </c>
      <c r="U981" s="32">
        <f t="shared" si="196"/>
        <v>1.5</v>
      </c>
      <c r="V981" s="3">
        <v>1</v>
      </c>
      <c r="W981" s="3">
        <v>0</v>
      </c>
      <c r="X981" s="3">
        <v>0</v>
      </c>
      <c r="Y981" s="3">
        <v>0</v>
      </c>
      <c r="AA981" s="29"/>
      <c r="AB981" s="29"/>
      <c r="AC981" s="3"/>
      <c r="AD981" s="3"/>
    </row>
    <row r="982" spans="1:30" outlineLevel="1" x14ac:dyDescent="0.3">
      <c r="A982" s="3" t="s">
        <v>68</v>
      </c>
      <c r="B982" s="3" t="s">
        <v>24</v>
      </c>
      <c r="C982" s="3" t="s">
        <v>29</v>
      </c>
      <c r="D982" s="3" t="s">
        <v>26</v>
      </c>
      <c r="E982" s="3" t="s">
        <v>33</v>
      </c>
      <c r="F982" s="3" t="s">
        <v>34</v>
      </c>
      <c r="G982" s="3">
        <v>4</v>
      </c>
      <c r="H982" s="3">
        <v>9</v>
      </c>
      <c r="I982" s="29">
        <f t="shared" si="198"/>
        <v>2.25</v>
      </c>
      <c r="J982" s="3">
        <v>0</v>
      </c>
      <c r="K982" s="32">
        <f t="shared" si="193"/>
        <v>0</v>
      </c>
      <c r="L982" s="3">
        <f t="shared" si="197"/>
        <v>4</v>
      </c>
      <c r="M982" s="3">
        <v>4</v>
      </c>
      <c r="N982" s="3">
        <v>0</v>
      </c>
      <c r="O982" s="3">
        <v>3</v>
      </c>
      <c r="P982" s="3">
        <v>4</v>
      </c>
      <c r="Q982" s="4">
        <f t="shared" si="194"/>
        <v>100</v>
      </c>
      <c r="R982" s="3">
        <v>0</v>
      </c>
      <c r="S982" s="3">
        <v>0</v>
      </c>
      <c r="T982" s="32">
        <f t="shared" si="195"/>
        <v>1</v>
      </c>
      <c r="U982" s="32">
        <f t="shared" si="196"/>
        <v>1.125</v>
      </c>
      <c r="V982" s="3">
        <v>1</v>
      </c>
      <c r="W982" s="3">
        <v>0</v>
      </c>
      <c r="X982" s="3">
        <v>0</v>
      </c>
      <c r="Y982" s="3">
        <v>0</v>
      </c>
      <c r="AA982" s="29"/>
      <c r="AB982" s="29"/>
      <c r="AC982" s="3"/>
      <c r="AD982" s="3"/>
    </row>
    <row r="983" spans="1:30" x14ac:dyDescent="0.3">
      <c r="A983" s="35">
        <v>247</v>
      </c>
      <c r="B983" s="35" t="s">
        <v>24</v>
      </c>
      <c r="C983" s="35" t="s">
        <v>25</v>
      </c>
      <c r="D983" s="35" t="s">
        <v>31</v>
      </c>
      <c r="E983" s="35" t="s">
        <v>34</v>
      </c>
      <c r="F983" s="35" t="s">
        <v>28</v>
      </c>
      <c r="G983" s="35">
        <f>G984+G985+G986</f>
        <v>6</v>
      </c>
      <c r="H983" s="35">
        <f>H984+H985+H986</f>
        <v>4</v>
      </c>
      <c r="I983" s="40">
        <f t="shared" si="198"/>
        <v>1.3333333333333333</v>
      </c>
      <c r="J983" s="35">
        <f>J984+J985+J986</f>
        <v>1</v>
      </c>
      <c r="K983" s="37">
        <f t="shared" ref="K983:K1014" si="199">J983/G983</f>
        <v>0.16666666666666666</v>
      </c>
      <c r="L983" s="35">
        <f t="shared" si="197"/>
        <v>4</v>
      </c>
      <c r="M983" s="35">
        <f>M984+M985+M986</f>
        <v>2</v>
      </c>
      <c r="N983" s="35">
        <f>N984+N985+N986</f>
        <v>2</v>
      </c>
      <c r="O983" s="35">
        <f>O984+O985+O986</f>
        <v>1</v>
      </c>
      <c r="P983" s="35">
        <f>P984+P985+P986</f>
        <v>3</v>
      </c>
      <c r="Q983" s="36">
        <f t="shared" ref="Q983:Q1014" si="200">P983/L983*100</f>
        <v>75</v>
      </c>
      <c r="R983" s="35">
        <f>R984+R985+R986</f>
        <v>0</v>
      </c>
      <c r="S983" s="35">
        <f>S984+S985+S986</f>
        <v>0</v>
      </c>
      <c r="T983" s="37">
        <f t="shared" ref="T983:T1014" si="201">M983/(M983+N983)</f>
        <v>0.5</v>
      </c>
      <c r="U983" s="37">
        <f t="shared" ref="U983:U1014" si="202">((0.5*V983)+M983)/L983</f>
        <v>0.5</v>
      </c>
      <c r="V983" s="35">
        <f>V984+V985+V986</f>
        <v>0</v>
      </c>
      <c r="W983" s="35">
        <f>W984+W985+W986</f>
        <v>2</v>
      </c>
      <c r="X983" s="35">
        <f>X984+X985+X986</f>
        <v>0</v>
      </c>
      <c r="Y983" s="35">
        <f>Y984+Y985+Y986</f>
        <v>0</v>
      </c>
      <c r="Z983" s="41">
        <f>H983-'Season Summary_DEF'!H982</f>
        <v>4</v>
      </c>
      <c r="AA983" s="40">
        <f>(H983+W983+Y983+(2*(O983))+(0.5*V983))/((R983-S983)+(2*(N983+X983+J983)))</f>
        <v>1.3333333333333333</v>
      </c>
      <c r="AB983" s="40">
        <f>AA983-$AA$1073</f>
        <v>8.6426473608308019E-2</v>
      </c>
      <c r="AC983" s="40">
        <f>AA983+'Season Summary_DEF'!AB983</f>
        <v>2.375</v>
      </c>
      <c r="AD983" s="40">
        <f>AC983-$AC$1073</f>
        <v>-0.20518203254076983</v>
      </c>
    </row>
    <row r="984" spans="1:30" outlineLevel="1" x14ac:dyDescent="0.3">
      <c r="A984" s="3" t="s">
        <v>66</v>
      </c>
      <c r="B984" s="3" t="s">
        <v>24</v>
      </c>
      <c r="C984" s="3" t="s">
        <v>25</v>
      </c>
      <c r="D984" s="3" t="s">
        <v>31</v>
      </c>
      <c r="E984" s="3" t="s">
        <v>34</v>
      </c>
      <c r="F984" s="3" t="s">
        <v>28</v>
      </c>
      <c r="G984" s="3">
        <v>5</v>
      </c>
      <c r="H984" s="3">
        <v>4</v>
      </c>
      <c r="I984" s="29">
        <f t="shared" si="198"/>
        <v>2</v>
      </c>
      <c r="J984" s="3">
        <v>0</v>
      </c>
      <c r="K984" s="32">
        <f t="shared" si="199"/>
        <v>0</v>
      </c>
      <c r="L984" s="3">
        <f t="shared" si="197"/>
        <v>4</v>
      </c>
      <c r="M984" s="3">
        <v>2</v>
      </c>
      <c r="N984" s="3">
        <v>2</v>
      </c>
      <c r="O984" s="3">
        <v>1</v>
      </c>
      <c r="P984" s="3">
        <v>3</v>
      </c>
      <c r="Q984" s="4">
        <f t="shared" si="200"/>
        <v>75</v>
      </c>
      <c r="R984" s="3">
        <v>0</v>
      </c>
      <c r="S984" s="3">
        <v>0</v>
      </c>
      <c r="T984" s="32">
        <f t="shared" si="201"/>
        <v>0.5</v>
      </c>
      <c r="U984" s="32">
        <f t="shared" si="202"/>
        <v>0.5</v>
      </c>
      <c r="V984" s="3">
        <v>0</v>
      </c>
      <c r="W984" s="3">
        <v>2</v>
      </c>
      <c r="X984" s="3">
        <v>0</v>
      </c>
      <c r="Y984" s="3">
        <v>0</v>
      </c>
      <c r="Z984"/>
      <c r="AA984" s="29"/>
      <c r="AB984" s="29"/>
      <c r="AC984" s="3"/>
      <c r="AD984" s="3"/>
    </row>
    <row r="985" spans="1:30" outlineLevel="1" x14ac:dyDescent="0.3">
      <c r="A985" s="3" t="s">
        <v>67</v>
      </c>
      <c r="B985" s="3" t="s">
        <v>24</v>
      </c>
      <c r="C985" s="3" t="s">
        <v>25</v>
      </c>
      <c r="D985" s="3" t="s">
        <v>31</v>
      </c>
      <c r="E985" s="3" t="s">
        <v>34</v>
      </c>
      <c r="F985" s="3" t="s">
        <v>28</v>
      </c>
      <c r="G985" s="3">
        <v>0</v>
      </c>
      <c r="H985" s="3">
        <v>0</v>
      </c>
      <c r="J985" s="3">
        <v>0</v>
      </c>
      <c r="K985" s="32" t="e">
        <f t="shared" si="199"/>
        <v>#DIV/0!</v>
      </c>
      <c r="L985" s="3">
        <f t="shared" si="197"/>
        <v>0</v>
      </c>
      <c r="M985" s="3">
        <v>0</v>
      </c>
      <c r="N985" s="3">
        <v>0</v>
      </c>
      <c r="O985" s="3">
        <v>0</v>
      </c>
      <c r="P985" s="3">
        <v>0</v>
      </c>
      <c r="Q985" s="4" t="e">
        <f t="shared" si="200"/>
        <v>#DIV/0!</v>
      </c>
      <c r="R985" s="3">
        <v>0</v>
      </c>
      <c r="S985" s="3">
        <v>0</v>
      </c>
      <c r="T985" s="32" t="e">
        <f t="shared" si="201"/>
        <v>#DIV/0!</v>
      </c>
      <c r="U985" s="32" t="e">
        <f t="shared" si="202"/>
        <v>#DIV/0!</v>
      </c>
      <c r="V985" s="3">
        <v>0</v>
      </c>
      <c r="W985" s="3">
        <v>0</v>
      </c>
      <c r="X985" s="3">
        <v>0</v>
      </c>
      <c r="Y985" s="3">
        <v>0</v>
      </c>
      <c r="AA985" s="29"/>
      <c r="AB985" s="29"/>
      <c r="AC985" s="3"/>
      <c r="AD985" s="3"/>
    </row>
    <row r="986" spans="1:30" outlineLevel="1" x14ac:dyDescent="0.3">
      <c r="A986" s="3" t="s">
        <v>68</v>
      </c>
      <c r="B986" s="3" t="s">
        <v>24</v>
      </c>
      <c r="C986" s="3" t="s">
        <v>25</v>
      </c>
      <c r="D986" s="3" t="s">
        <v>31</v>
      </c>
      <c r="E986" s="3" t="s">
        <v>34</v>
      </c>
      <c r="F986" s="3" t="s">
        <v>28</v>
      </c>
      <c r="G986" s="3">
        <v>1</v>
      </c>
      <c r="H986" s="3">
        <v>0</v>
      </c>
      <c r="I986" s="29">
        <f>H986/((L986-W986)+J986+(0.44*R986))</f>
        <v>0</v>
      </c>
      <c r="J986" s="3">
        <v>1</v>
      </c>
      <c r="K986" s="32">
        <f t="shared" si="199"/>
        <v>1</v>
      </c>
      <c r="L986" s="3">
        <f t="shared" si="197"/>
        <v>0</v>
      </c>
      <c r="M986" s="3">
        <v>0</v>
      </c>
      <c r="N986" s="3">
        <v>0</v>
      </c>
      <c r="O986" s="3">
        <v>0</v>
      </c>
      <c r="P986" s="3">
        <v>0</v>
      </c>
      <c r="Q986" s="4" t="e">
        <f t="shared" si="200"/>
        <v>#DIV/0!</v>
      </c>
      <c r="R986" s="3">
        <v>0</v>
      </c>
      <c r="S986" s="3">
        <v>0</v>
      </c>
      <c r="T986" s="32" t="e">
        <f t="shared" si="201"/>
        <v>#DIV/0!</v>
      </c>
      <c r="U986" s="32" t="e">
        <f t="shared" si="202"/>
        <v>#DIV/0!</v>
      </c>
      <c r="V986" s="3">
        <v>0</v>
      </c>
      <c r="W986" s="3">
        <v>0</v>
      </c>
      <c r="X986" s="3">
        <v>0</v>
      </c>
      <c r="Y986" s="3">
        <v>0</v>
      </c>
      <c r="AA986" s="29"/>
      <c r="AB986" s="29"/>
      <c r="AC986" s="3"/>
      <c r="AD986" s="3"/>
    </row>
    <row r="987" spans="1:30" x14ac:dyDescent="0.3">
      <c r="A987" s="35">
        <v>248</v>
      </c>
      <c r="B987" s="35" t="s">
        <v>32</v>
      </c>
      <c r="C987" s="35" t="s">
        <v>25</v>
      </c>
      <c r="D987" s="35" t="s">
        <v>31</v>
      </c>
      <c r="E987" s="35" t="s">
        <v>34</v>
      </c>
      <c r="F987" s="35" t="s">
        <v>28</v>
      </c>
      <c r="G987" s="35">
        <f>G988+G989+G990</f>
        <v>5</v>
      </c>
      <c r="H987" s="35">
        <f>H988+H989+H990</f>
        <v>0</v>
      </c>
      <c r="I987" s="40">
        <f>H987/((L987-W987)+J987+(0.44*R987))</f>
        <v>0</v>
      </c>
      <c r="J987" s="35">
        <f>J988+J989+J990</f>
        <v>2</v>
      </c>
      <c r="K987" s="37">
        <f t="shared" si="199"/>
        <v>0.4</v>
      </c>
      <c r="L987" s="35">
        <f t="shared" si="197"/>
        <v>3</v>
      </c>
      <c r="M987" s="35">
        <f>M988+M989+M990</f>
        <v>0</v>
      </c>
      <c r="N987" s="35">
        <f>N988+N989+N990</f>
        <v>3</v>
      </c>
      <c r="O987" s="35">
        <f>O988+O989+O990</f>
        <v>0</v>
      </c>
      <c r="P987" s="35">
        <f>P988+P989+P990</f>
        <v>1</v>
      </c>
      <c r="Q987" s="36">
        <f t="shared" si="200"/>
        <v>33.333333333333329</v>
      </c>
      <c r="R987" s="35">
        <f>R988+R989+R990</f>
        <v>0</v>
      </c>
      <c r="S987" s="35">
        <f>S988+S989+S990</f>
        <v>0</v>
      </c>
      <c r="T987" s="37">
        <f t="shared" si="201"/>
        <v>0</v>
      </c>
      <c r="U987" s="37">
        <f t="shared" si="202"/>
        <v>0</v>
      </c>
      <c r="V987" s="35">
        <f>V988+V989+V990</f>
        <v>0</v>
      </c>
      <c r="W987" s="35">
        <f>W988+W989+W990</f>
        <v>2</v>
      </c>
      <c r="X987" s="35">
        <f>X988+X989+X990</f>
        <v>0</v>
      </c>
      <c r="Y987" s="35">
        <f>Y988+Y989+Y990</f>
        <v>1</v>
      </c>
      <c r="Z987" s="41">
        <f>H987-'Season Summary_DEF'!H986</f>
        <v>-2</v>
      </c>
      <c r="AA987" s="40">
        <f>(H987+W987+Y987+(2*(O987))+(0.5*V987))/((R987-S987)+(2*(N987+X987+J987)))</f>
        <v>0.3</v>
      </c>
      <c r="AB987" s="40">
        <f>AA987-$AA$1073</f>
        <v>-0.9469068597250252</v>
      </c>
      <c r="AC987" s="40">
        <f>AA987+'Season Summary_DEF'!AB987</f>
        <v>3.8</v>
      </c>
      <c r="AD987" s="40">
        <f>AC987-$AC$1073</f>
        <v>1.21981796745923</v>
      </c>
    </row>
    <row r="988" spans="1:30" outlineLevel="1" x14ac:dyDescent="0.3">
      <c r="A988" s="3" t="s">
        <v>66</v>
      </c>
      <c r="B988" s="3" t="s">
        <v>32</v>
      </c>
      <c r="C988" s="3" t="s">
        <v>25</v>
      </c>
      <c r="D988" s="3" t="s">
        <v>31</v>
      </c>
      <c r="E988" s="3" t="s">
        <v>34</v>
      </c>
      <c r="F988" s="3" t="s">
        <v>28</v>
      </c>
      <c r="G988" s="3">
        <v>3</v>
      </c>
      <c r="H988" s="3">
        <v>0</v>
      </c>
      <c r="I988" s="29">
        <f>H988/((L988-W988)+J988+(0.44*R988))</f>
        <v>0</v>
      </c>
      <c r="J988" s="3">
        <v>2</v>
      </c>
      <c r="K988" s="32">
        <f t="shared" si="199"/>
        <v>0.66666666666666663</v>
      </c>
      <c r="L988" s="3">
        <f t="shared" si="197"/>
        <v>1</v>
      </c>
      <c r="M988" s="3">
        <v>0</v>
      </c>
      <c r="N988" s="3">
        <v>1</v>
      </c>
      <c r="O988" s="3">
        <v>0</v>
      </c>
      <c r="P988" s="3">
        <v>0</v>
      </c>
      <c r="Q988" s="4">
        <f t="shared" si="200"/>
        <v>0</v>
      </c>
      <c r="R988" s="3">
        <v>0</v>
      </c>
      <c r="S988" s="3">
        <v>0</v>
      </c>
      <c r="T988" s="32">
        <f t="shared" si="201"/>
        <v>0</v>
      </c>
      <c r="U988" s="32">
        <f t="shared" si="202"/>
        <v>0</v>
      </c>
      <c r="V988" s="3">
        <v>0</v>
      </c>
      <c r="W988" s="3">
        <v>0</v>
      </c>
      <c r="X988" s="3">
        <v>0</v>
      </c>
      <c r="Y988" s="3">
        <v>0</v>
      </c>
      <c r="Z988"/>
      <c r="AA988" s="29"/>
      <c r="AB988" s="29"/>
      <c r="AC988" s="3"/>
      <c r="AD988" s="3"/>
    </row>
    <row r="989" spans="1:30" outlineLevel="1" x14ac:dyDescent="0.3">
      <c r="A989" s="3" t="s">
        <v>67</v>
      </c>
      <c r="B989" s="3" t="s">
        <v>32</v>
      </c>
      <c r="C989" s="3" t="s">
        <v>25</v>
      </c>
      <c r="D989" s="3" t="s">
        <v>31</v>
      </c>
      <c r="E989" s="3" t="s">
        <v>34</v>
      </c>
      <c r="F989" s="3" t="s">
        <v>28</v>
      </c>
      <c r="G989" s="3">
        <v>0</v>
      </c>
      <c r="H989" s="3">
        <v>0</v>
      </c>
      <c r="J989" s="3">
        <v>0</v>
      </c>
      <c r="K989" s="32" t="e">
        <f t="shared" si="199"/>
        <v>#DIV/0!</v>
      </c>
      <c r="L989" s="3">
        <f t="shared" si="197"/>
        <v>0</v>
      </c>
      <c r="M989" s="3">
        <v>0</v>
      </c>
      <c r="N989" s="3">
        <v>0</v>
      </c>
      <c r="O989" s="3">
        <v>0</v>
      </c>
      <c r="P989" s="3">
        <v>0</v>
      </c>
      <c r="Q989" s="4" t="e">
        <f t="shared" si="200"/>
        <v>#DIV/0!</v>
      </c>
      <c r="R989" s="3">
        <v>0</v>
      </c>
      <c r="S989" s="3">
        <v>0</v>
      </c>
      <c r="T989" s="32" t="e">
        <f t="shared" si="201"/>
        <v>#DIV/0!</v>
      </c>
      <c r="U989" s="32" t="e">
        <f t="shared" si="202"/>
        <v>#DIV/0!</v>
      </c>
      <c r="V989" s="3">
        <v>0</v>
      </c>
      <c r="W989" s="3">
        <v>0</v>
      </c>
      <c r="X989" s="3">
        <v>0</v>
      </c>
      <c r="Y989" s="3">
        <v>0</v>
      </c>
      <c r="AA989" s="29"/>
      <c r="AB989" s="29"/>
      <c r="AC989" s="3"/>
      <c r="AD989" s="3"/>
    </row>
    <row r="990" spans="1:30" outlineLevel="1" x14ac:dyDescent="0.3">
      <c r="A990" s="3" t="s">
        <v>68</v>
      </c>
      <c r="B990" s="3" t="s">
        <v>32</v>
      </c>
      <c r="C990" s="3" t="s">
        <v>25</v>
      </c>
      <c r="D990" s="3" t="s">
        <v>31</v>
      </c>
      <c r="E990" s="3" t="s">
        <v>34</v>
      </c>
      <c r="F990" s="3" t="s">
        <v>28</v>
      </c>
      <c r="G990" s="3">
        <v>2</v>
      </c>
      <c r="H990" s="3">
        <v>0</v>
      </c>
      <c r="J990" s="3">
        <v>0</v>
      </c>
      <c r="K990" s="32">
        <f t="shared" si="199"/>
        <v>0</v>
      </c>
      <c r="L990" s="3">
        <f t="shared" si="197"/>
        <v>2</v>
      </c>
      <c r="M990" s="3">
        <v>0</v>
      </c>
      <c r="N990" s="3">
        <v>2</v>
      </c>
      <c r="O990" s="3">
        <v>0</v>
      </c>
      <c r="P990" s="3">
        <v>1</v>
      </c>
      <c r="Q990" s="4">
        <f t="shared" si="200"/>
        <v>50</v>
      </c>
      <c r="R990" s="3">
        <v>0</v>
      </c>
      <c r="S990" s="3">
        <v>0</v>
      </c>
      <c r="T990" s="32">
        <f t="shared" si="201"/>
        <v>0</v>
      </c>
      <c r="U990" s="32">
        <f t="shared" si="202"/>
        <v>0</v>
      </c>
      <c r="V990" s="3">
        <v>0</v>
      </c>
      <c r="W990" s="3">
        <v>2</v>
      </c>
      <c r="X990" s="3">
        <v>0</v>
      </c>
      <c r="Y990" s="3">
        <v>1</v>
      </c>
      <c r="AA990" s="29"/>
      <c r="AB990" s="29"/>
      <c r="AC990" s="3"/>
      <c r="AD990" s="3"/>
    </row>
    <row r="991" spans="1:30" x14ac:dyDescent="0.3">
      <c r="A991" s="35">
        <v>249</v>
      </c>
      <c r="B991" s="35" t="s">
        <v>32</v>
      </c>
      <c r="C991" s="35" t="s">
        <v>25</v>
      </c>
      <c r="D991" s="35" t="s">
        <v>31</v>
      </c>
      <c r="E991" s="35" t="s">
        <v>27</v>
      </c>
      <c r="F991" s="35" t="s">
        <v>28</v>
      </c>
      <c r="G991" s="35">
        <f>G992+G993+G994</f>
        <v>1</v>
      </c>
      <c r="H991" s="35">
        <f>H992+H993+H994</f>
        <v>0</v>
      </c>
      <c r="I991" s="40">
        <f>H991/((L991-W991)+J991+(0.44*R991))</f>
        <v>0</v>
      </c>
      <c r="J991" s="35">
        <f>J992+J993+J994</f>
        <v>0</v>
      </c>
      <c r="K991" s="37">
        <f t="shared" si="199"/>
        <v>0</v>
      </c>
      <c r="L991" s="35">
        <f t="shared" si="197"/>
        <v>1</v>
      </c>
      <c r="M991" s="35">
        <f>M992+M993+M994</f>
        <v>0</v>
      </c>
      <c r="N991" s="35">
        <f>N992+N993+N994</f>
        <v>1</v>
      </c>
      <c r="O991" s="35">
        <f>O992+O993+O994</f>
        <v>0</v>
      </c>
      <c r="P991" s="35">
        <f>P992+P993+P994</f>
        <v>0</v>
      </c>
      <c r="Q991" s="36">
        <f t="shared" si="200"/>
        <v>0</v>
      </c>
      <c r="R991" s="35">
        <f>R992+R993+R994</f>
        <v>0</v>
      </c>
      <c r="S991" s="35">
        <f>S992+S993+S994</f>
        <v>0</v>
      </c>
      <c r="T991" s="37">
        <f t="shared" si="201"/>
        <v>0</v>
      </c>
      <c r="U991" s="37">
        <f t="shared" si="202"/>
        <v>0</v>
      </c>
      <c r="V991" s="35">
        <f>V992+V993+V994</f>
        <v>0</v>
      </c>
      <c r="W991" s="35">
        <f>W992+W993+W994</f>
        <v>0</v>
      </c>
      <c r="X991" s="35">
        <f>X992+X993+X994</f>
        <v>0</v>
      </c>
      <c r="Y991" s="35">
        <f>Y992+Y993+Y994</f>
        <v>0</v>
      </c>
      <c r="Z991" s="41">
        <f>H991-'Season Summary_DEF'!H990</f>
        <v>0</v>
      </c>
      <c r="AA991" s="40">
        <f>(H991+W991+Y991+(2*(O991))+(0.5*V991))/((R991-S991)+(2*(N991+X991+J991)))</f>
        <v>0</v>
      </c>
      <c r="AB991" s="40">
        <f>AA991-$AA$1073</f>
        <v>-1.2469068597250252</v>
      </c>
      <c r="AC991" s="40">
        <f>AA991+'Season Summary_DEF'!AB991</f>
        <v>0</v>
      </c>
      <c r="AD991" s="40">
        <f>AC991-$AC$1073</f>
        <v>-2.5801820325407698</v>
      </c>
    </row>
    <row r="992" spans="1:30" outlineLevel="1" x14ac:dyDescent="0.3">
      <c r="A992" s="3" t="s">
        <v>66</v>
      </c>
      <c r="B992" s="3" t="s">
        <v>32</v>
      </c>
      <c r="C992" s="3" t="s">
        <v>25</v>
      </c>
      <c r="D992" s="3" t="s">
        <v>31</v>
      </c>
      <c r="E992" s="3" t="s">
        <v>27</v>
      </c>
      <c r="F992" s="3" t="s">
        <v>28</v>
      </c>
      <c r="G992" s="3">
        <v>1</v>
      </c>
      <c r="H992" s="3">
        <v>0</v>
      </c>
      <c r="I992" s="29">
        <f>H992/((L992-W992)+J992+(0.44*R992))</f>
        <v>0</v>
      </c>
      <c r="J992" s="3">
        <v>0</v>
      </c>
      <c r="K992" s="32">
        <f t="shared" si="199"/>
        <v>0</v>
      </c>
      <c r="L992" s="3">
        <f t="shared" si="197"/>
        <v>1</v>
      </c>
      <c r="M992" s="3">
        <v>0</v>
      </c>
      <c r="N992" s="3">
        <v>1</v>
      </c>
      <c r="O992" s="3">
        <v>0</v>
      </c>
      <c r="P992" s="3">
        <v>0</v>
      </c>
      <c r="Q992" s="4">
        <f t="shared" si="200"/>
        <v>0</v>
      </c>
      <c r="R992" s="3">
        <v>0</v>
      </c>
      <c r="S992" s="3">
        <v>0</v>
      </c>
      <c r="T992" s="32">
        <f t="shared" si="201"/>
        <v>0</v>
      </c>
      <c r="U992" s="32">
        <f t="shared" si="202"/>
        <v>0</v>
      </c>
      <c r="V992" s="3">
        <v>0</v>
      </c>
      <c r="W992" s="3">
        <v>0</v>
      </c>
      <c r="X992" s="3">
        <v>0</v>
      </c>
      <c r="Y992" s="3">
        <v>0</v>
      </c>
      <c r="Z992"/>
      <c r="AA992" s="29"/>
      <c r="AB992" s="29"/>
      <c r="AC992" s="3"/>
      <c r="AD992" s="3"/>
    </row>
    <row r="993" spans="1:30" outlineLevel="1" x14ac:dyDescent="0.3">
      <c r="A993" s="3" t="s">
        <v>67</v>
      </c>
      <c r="B993" s="3" t="s">
        <v>32</v>
      </c>
      <c r="C993" s="3" t="s">
        <v>25</v>
      </c>
      <c r="D993" s="3" t="s">
        <v>31</v>
      </c>
      <c r="E993" s="3" t="s">
        <v>27</v>
      </c>
      <c r="F993" s="3" t="s">
        <v>28</v>
      </c>
      <c r="G993" s="3">
        <v>0</v>
      </c>
      <c r="H993" s="3">
        <v>0</v>
      </c>
      <c r="J993" s="3">
        <v>0</v>
      </c>
      <c r="K993" s="32" t="e">
        <f t="shared" si="199"/>
        <v>#DIV/0!</v>
      </c>
      <c r="L993" s="3">
        <f t="shared" si="197"/>
        <v>0</v>
      </c>
      <c r="M993" s="3">
        <v>0</v>
      </c>
      <c r="N993" s="3">
        <v>0</v>
      </c>
      <c r="O993" s="3">
        <v>0</v>
      </c>
      <c r="P993" s="3">
        <v>0</v>
      </c>
      <c r="Q993" s="4" t="e">
        <f t="shared" si="200"/>
        <v>#DIV/0!</v>
      </c>
      <c r="R993" s="3">
        <v>0</v>
      </c>
      <c r="S993" s="3">
        <v>0</v>
      </c>
      <c r="T993" s="32" t="e">
        <f t="shared" si="201"/>
        <v>#DIV/0!</v>
      </c>
      <c r="U993" s="32" t="e">
        <f t="shared" si="202"/>
        <v>#DIV/0!</v>
      </c>
      <c r="V993" s="3">
        <v>0</v>
      </c>
      <c r="W993" s="3">
        <v>0</v>
      </c>
      <c r="X993" s="3">
        <v>0</v>
      </c>
      <c r="Y993" s="3">
        <v>0</v>
      </c>
      <c r="AA993" s="29"/>
      <c r="AB993" s="29"/>
      <c r="AC993" s="3"/>
      <c r="AD993" s="3"/>
    </row>
    <row r="994" spans="1:30" outlineLevel="1" x14ac:dyDescent="0.3">
      <c r="A994" s="3" t="s">
        <v>68</v>
      </c>
      <c r="B994" s="3" t="s">
        <v>32</v>
      </c>
      <c r="C994" s="3" t="s">
        <v>25</v>
      </c>
      <c r="D994" s="3" t="s">
        <v>31</v>
      </c>
      <c r="E994" s="3" t="s">
        <v>27</v>
      </c>
      <c r="F994" s="3" t="s">
        <v>28</v>
      </c>
      <c r="G994" s="3">
        <v>0</v>
      </c>
      <c r="H994" s="3">
        <v>0</v>
      </c>
      <c r="J994" s="3">
        <v>0</v>
      </c>
      <c r="K994" s="32" t="e">
        <f t="shared" si="199"/>
        <v>#DIV/0!</v>
      </c>
      <c r="L994" s="3">
        <f t="shared" si="197"/>
        <v>0</v>
      </c>
      <c r="M994" s="3">
        <v>0</v>
      </c>
      <c r="N994" s="3">
        <v>0</v>
      </c>
      <c r="O994" s="3">
        <v>0</v>
      </c>
      <c r="P994" s="3">
        <v>0</v>
      </c>
      <c r="Q994" s="4" t="e">
        <f t="shared" si="200"/>
        <v>#DIV/0!</v>
      </c>
      <c r="R994" s="3">
        <v>0</v>
      </c>
      <c r="S994" s="3">
        <v>0</v>
      </c>
      <c r="T994" s="32" t="e">
        <f t="shared" si="201"/>
        <v>#DIV/0!</v>
      </c>
      <c r="U994" s="32" t="e">
        <f t="shared" si="202"/>
        <v>#DIV/0!</v>
      </c>
      <c r="V994" s="3">
        <v>0</v>
      </c>
      <c r="W994" s="3">
        <v>0</v>
      </c>
      <c r="X994" s="3">
        <v>0</v>
      </c>
      <c r="Y994" s="3">
        <v>0</v>
      </c>
      <c r="AA994" s="29"/>
      <c r="AB994" s="29"/>
      <c r="AC994" s="3"/>
      <c r="AD994" s="3"/>
    </row>
    <row r="995" spans="1:30" x14ac:dyDescent="0.3">
      <c r="A995" s="35">
        <v>250</v>
      </c>
      <c r="B995" s="35" t="s">
        <v>32</v>
      </c>
      <c r="C995" s="35" t="s">
        <v>31</v>
      </c>
      <c r="D995" s="35" t="s">
        <v>26</v>
      </c>
      <c r="E995" s="35" t="s">
        <v>30</v>
      </c>
      <c r="F995" s="35" t="s">
        <v>28</v>
      </c>
      <c r="G995" s="35">
        <f>G996+G997+G998</f>
        <v>4</v>
      </c>
      <c r="H995" s="35">
        <f>H996+H997+H998</f>
        <v>2</v>
      </c>
      <c r="I995" s="40">
        <f>H995/((L995-W995)+J995+(0.44*R995))</f>
        <v>0.66666666666666663</v>
      </c>
      <c r="J995" s="35">
        <f>J996+J997+J998</f>
        <v>1</v>
      </c>
      <c r="K995" s="37">
        <f t="shared" si="199"/>
        <v>0.25</v>
      </c>
      <c r="L995" s="35">
        <f t="shared" si="197"/>
        <v>3</v>
      </c>
      <c r="M995" s="35">
        <f>M996+M997+M998</f>
        <v>1</v>
      </c>
      <c r="N995" s="35">
        <f>N996+N997+N998</f>
        <v>2</v>
      </c>
      <c r="O995" s="35">
        <f>O996+O997+O998</f>
        <v>0</v>
      </c>
      <c r="P995" s="35">
        <f>P996+P997+P998</f>
        <v>2</v>
      </c>
      <c r="Q995" s="36">
        <f t="shared" si="200"/>
        <v>66.666666666666657</v>
      </c>
      <c r="R995" s="35">
        <f>R996+R997+R998</f>
        <v>0</v>
      </c>
      <c r="S995" s="35">
        <f>S996+S997+S998</f>
        <v>0</v>
      </c>
      <c r="T995" s="37">
        <f t="shared" si="201"/>
        <v>0.33333333333333331</v>
      </c>
      <c r="U995" s="37">
        <f t="shared" si="202"/>
        <v>0.33333333333333331</v>
      </c>
      <c r="V995" s="35">
        <f>V996+V997+V998</f>
        <v>0</v>
      </c>
      <c r="W995" s="35">
        <f>W996+W997+W998</f>
        <v>1</v>
      </c>
      <c r="X995" s="35">
        <f>X996+X997+X998</f>
        <v>0</v>
      </c>
      <c r="Y995" s="35">
        <f>Y996+Y997+Y998</f>
        <v>0</v>
      </c>
      <c r="Z995" s="41">
        <f>H995-'Season Summary_DEF'!H994</f>
        <v>2</v>
      </c>
      <c r="AA995" s="40">
        <f>(H995+W995+Y995+(2*(O995))+(0.5*V995))/((R995-S995)+(2*(N995+X995+J995)))</f>
        <v>0.5</v>
      </c>
      <c r="AB995" s="40">
        <f>AA995-$AA$1073</f>
        <v>-0.74690685972502524</v>
      </c>
      <c r="AC995" s="40">
        <f>AA995+'Season Summary_DEF'!AB995</f>
        <v>0.5</v>
      </c>
      <c r="AD995" s="40">
        <f>AC995-$AC$1073</f>
        <v>-2.0801820325407698</v>
      </c>
    </row>
    <row r="996" spans="1:30" outlineLevel="1" x14ac:dyDescent="0.3">
      <c r="A996" s="3" t="s">
        <v>66</v>
      </c>
      <c r="B996" s="3" t="s">
        <v>32</v>
      </c>
      <c r="C996" s="3" t="s">
        <v>31</v>
      </c>
      <c r="D996" s="3" t="s">
        <v>26</v>
      </c>
      <c r="E996" s="3" t="s">
        <v>30</v>
      </c>
      <c r="F996" s="3" t="s">
        <v>28</v>
      </c>
      <c r="G996" s="3">
        <v>2</v>
      </c>
      <c r="H996" s="3">
        <v>0</v>
      </c>
      <c r="I996" s="29">
        <f>H996/((L996-W996)+J996+(0.44*R996))</f>
        <v>0</v>
      </c>
      <c r="J996" s="3">
        <v>1</v>
      </c>
      <c r="K996" s="32">
        <f t="shared" si="199"/>
        <v>0.5</v>
      </c>
      <c r="L996" s="3">
        <f t="shared" si="197"/>
        <v>1</v>
      </c>
      <c r="M996" s="3">
        <v>0</v>
      </c>
      <c r="N996" s="3">
        <v>1</v>
      </c>
      <c r="O996" s="3">
        <v>0</v>
      </c>
      <c r="P996" s="3">
        <v>0</v>
      </c>
      <c r="Q996" s="4">
        <f t="shared" si="200"/>
        <v>0</v>
      </c>
      <c r="R996" s="3">
        <v>0</v>
      </c>
      <c r="S996" s="3">
        <v>0</v>
      </c>
      <c r="T996" s="32">
        <f t="shared" si="201"/>
        <v>0</v>
      </c>
      <c r="U996" s="32">
        <f t="shared" si="202"/>
        <v>0</v>
      </c>
      <c r="V996" s="3">
        <v>0</v>
      </c>
      <c r="W996" s="3">
        <v>0</v>
      </c>
      <c r="X996" s="3">
        <v>0</v>
      </c>
      <c r="Y996" s="3">
        <v>0</v>
      </c>
      <c r="Z996"/>
      <c r="AA996" s="29"/>
      <c r="AB996" s="29"/>
      <c r="AC996" s="3"/>
      <c r="AD996" s="3"/>
    </row>
    <row r="997" spans="1:30" outlineLevel="1" x14ac:dyDescent="0.3">
      <c r="A997" s="3" t="s">
        <v>67</v>
      </c>
      <c r="B997" s="3" t="s">
        <v>32</v>
      </c>
      <c r="C997" s="3" t="s">
        <v>31</v>
      </c>
      <c r="D997" s="3" t="s">
        <v>26</v>
      </c>
      <c r="E997" s="3" t="s">
        <v>30</v>
      </c>
      <c r="F997" s="3" t="s">
        <v>28</v>
      </c>
      <c r="G997" s="3">
        <v>0</v>
      </c>
      <c r="H997" s="3">
        <v>0</v>
      </c>
      <c r="J997" s="3">
        <v>0</v>
      </c>
      <c r="K997" s="32" t="e">
        <f t="shared" si="199"/>
        <v>#DIV/0!</v>
      </c>
      <c r="L997" s="3">
        <f t="shared" si="197"/>
        <v>0</v>
      </c>
      <c r="M997" s="3">
        <v>0</v>
      </c>
      <c r="N997" s="3">
        <v>0</v>
      </c>
      <c r="O997" s="3">
        <v>0</v>
      </c>
      <c r="P997" s="3">
        <v>0</v>
      </c>
      <c r="Q997" s="4" t="e">
        <f t="shared" si="200"/>
        <v>#DIV/0!</v>
      </c>
      <c r="R997" s="3">
        <v>0</v>
      </c>
      <c r="S997" s="3">
        <v>0</v>
      </c>
      <c r="T997" s="32" t="e">
        <f t="shared" si="201"/>
        <v>#DIV/0!</v>
      </c>
      <c r="U997" s="32" t="e">
        <f t="shared" si="202"/>
        <v>#DIV/0!</v>
      </c>
      <c r="V997" s="3">
        <v>0</v>
      </c>
      <c r="W997" s="3">
        <v>0</v>
      </c>
      <c r="X997" s="3">
        <v>0</v>
      </c>
      <c r="Y997" s="3">
        <v>0</v>
      </c>
      <c r="AA997" s="29"/>
      <c r="AB997" s="29"/>
      <c r="AC997" s="3"/>
      <c r="AD997" s="3"/>
    </row>
    <row r="998" spans="1:30" outlineLevel="1" x14ac:dyDescent="0.3">
      <c r="A998" s="3" t="s">
        <v>68</v>
      </c>
      <c r="B998" s="3" t="s">
        <v>32</v>
      </c>
      <c r="C998" s="3" t="s">
        <v>31</v>
      </c>
      <c r="D998" s="3" t="s">
        <v>26</v>
      </c>
      <c r="E998" s="3" t="s">
        <v>30</v>
      </c>
      <c r="F998" s="3" t="s">
        <v>28</v>
      </c>
      <c r="G998" s="3">
        <v>2</v>
      </c>
      <c r="H998" s="3">
        <v>2</v>
      </c>
      <c r="I998" s="29">
        <f>H998/((L998-W998)+J998+(0.44*R998))</f>
        <v>2</v>
      </c>
      <c r="J998" s="3">
        <v>0</v>
      </c>
      <c r="K998" s="32">
        <f t="shared" si="199"/>
        <v>0</v>
      </c>
      <c r="L998" s="3">
        <f t="shared" si="197"/>
        <v>2</v>
      </c>
      <c r="M998" s="3">
        <v>1</v>
      </c>
      <c r="N998" s="3">
        <v>1</v>
      </c>
      <c r="O998" s="3">
        <v>0</v>
      </c>
      <c r="P998" s="3">
        <v>2</v>
      </c>
      <c r="Q998" s="4">
        <f t="shared" si="200"/>
        <v>100</v>
      </c>
      <c r="R998" s="3">
        <v>0</v>
      </c>
      <c r="S998" s="3">
        <v>0</v>
      </c>
      <c r="T998" s="32">
        <f t="shared" si="201"/>
        <v>0.5</v>
      </c>
      <c r="U998" s="32">
        <f t="shared" si="202"/>
        <v>0.5</v>
      </c>
      <c r="V998" s="3">
        <v>0</v>
      </c>
      <c r="W998" s="3">
        <v>1</v>
      </c>
      <c r="X998" s="3">
        <v>0</v>
      </c>
      <c r="Y998" s="3">
        <v>0</v>
      </c>
      <c r="AA998" s="29"/>
      <c r="AB998" s="29"/>
      <c r="AC998" s="3"/>
      <c r="AD998" s="3"/>
    </row>
    <row r="999" spans="1:30" x14ac:dyDescent="0.3">
      <c r="A999" s="35">
        <v>251</v>
      </c>
      <c r="B999" s="35" t="s">
        <v>32</v>
      </c>
      <c r="C999" s="35" t="s">
        <v>25</v>
      </c>
      <c r="D999" s="35" t="s">
        <v>26</v>
      </c>
      <c r="E999" s="35" t="s">
        <v>27</v>
      </c>
      <c r="F999" s="35" t="s">
        <v>31</v>
      </c>
      <c r="G999" s="35">
        <f>G1000+G1001+G1002</f>
        <v>1</v>
      </c>
      <c r="H999" s="35">
        <f>H1000+H1001+H1002</f>
        <v>3</v>
      </c>
      <c r="I999" s="40">
        <f>H999/((L999-W999)+J999+(0.44*R999))</f>
        <v>3</v>
      </c>
      <c r="J999" s="35">
        <f>J1000+J1001+J1002</f>
        <v>0</v>
      </c>
      <c r="K999" s="37">
        <f t="shared" si="199"/>
        <v>0</v>
      </c>
      <c r="L999" s="35">
        <f t="shared" si="197"/>
        <v>1</v>
      </c>
      <c r="M999" s="35">
        <f>M1000+M1001+M1002</f>
        <v>1</v>
      </c>
      <c r="N999" s="35">
        <f>N1000+N1001+N1002</f>
        <v>0</v>
      </c>
      <c r="O999" s="35">
        <f>O1000+O1001+O1002</f>
        <v>0</v>
      </c>
      <c r="P999" s="35">
        <f>P1000+P1001+P1002</f>
        <v>0</v>
      </c>
      <c r="Q999" s="36">
        <f t="shared" si="200"/>
        <v>0</v>
      </c>
      <c r="R999" s="35">
        <f>R1000+R1001+R1002</f>
        <v>0</v>
      </c>
      <c r="S999" s="35">
        <f>S1000+S1001+S1002</f>
        <v>0</v>
      </c>
      <c r="T999" s="37">
        <f t="shared" si="201"/>
        <v>1</v>
      </c>
      <c r="U999" s="37">
        <f t="shared" si="202"/>
        <v>1.5</v>
      </c>
      <c r="V999" s="35">
        <f>V1000+V1001+V1002</f>
        <v>1</v>
      </c>
      <c r="W999" s="35">
        <f>W1000+W1001+W1002</f>
        <v>0</v>
      </c>
      <c r="X999" s="35">
        <f>X1000+X1001+X1002</f>
        <v>0</v>
      </c>
      <c r="Y999" s="35">
        <f>Y1000+Y1001+Y1002</f>
        <v>0</v>
      </c>
      <c r="Z999" s="41">
        <f>H999-'Season Summary_DEF'!H998</f>
        <v>3</v>
      </c>
      <c r="AA999" s="40"/>
      <c r="AB999" s="40"/>
      <c r="AC999" s="40">
        <f>AA999+'Season Summary_DEF'!AB999</f>
        <v>2</v>
      </c>
      <c r="AD999" s="40">
        <f>AC999-$AC$1073</f>
        <v>-0.58018203254076983</v>
      </c>
    </row>
    <row r="1000" spans="1:30" outlineLevel="1" x14ac:dyDescent="0.3">
      <c r="A1000" s="3" t="s">
        <v>66</v>
      </c>
      <c r="B1000" s="3" t="s">
        <v>32</v>
      </c>
      <c r="C1000" s="3" t="s">
        <v>25</v>
      </c>
      <c r="D1000" s="3" t="s">
        <v>26</v>
      </c>
      <c r="E1000" s="3" t="s">
        <v>27</v>
      </c>
      <c r="F1000" s="3" t="s">
        <v>31</v>
      </c>
      <c r="G1000" s="3">
        <v>1</v>
      </c>
      <c r="H1000" s="3">
        <v>3</v>
      </c>
      <c r="I1000" s="29">
        <f>H1000/((L1000-W1000)+J1000+(0.44*R1000))</f>
        <v>3</v>
      </c>
      <c r="J1000" s="3">
        <v>0</v>
      </c>
      <c r="K1000" s="32">
        <f t="shared" si="199"/>
        <v>0</v>
      </c>
      <c r="L1000" s="3">
        <f t="shared" si="197"/>
        <v>1</v>
      </c>
      <c r="M1000" s="3">
        <v>1</v>
      </c>
      <c r="N1000" s="3">
        <v>0</v>
      </c>
      <c r="O1000" s="3">
        <v>0</v>
      </c>
      <c r="P1000" s="3">
        <v>0</v>
      </c>
      <c r="Q1000" s="4">
        <f t="shared" si="200"/>
        <v>0</v>
      </c>
      <c r="R1000" s="3">
        <v>0</v>
      </c>
      <c r="S1000" s="3">
        <v>0</v>
      </c>
      <c r="T1000" s="32">
        <f t="shared" si="201"/>
        <v>1</v>
      </c>
      <c r="U1000" s="32">
        <f t="shared" si="202"/>
        <v>1.5</v>
      </c>
      <c r="V1000" s="3">
        <v>1</v>
      </c>
      <c r="W1000" s="3">
        <v>0</v>
      </c>
      <c r="X1000" s="3">
        <v>0</v>
      </c>
      <c r="Y1000" s="3">
        <v>0</v>
      </c>
      <c r="Z1000"/>
      <c r="AA1000" s="29"/>
      <c r="AB1000" s="29"/>
      <c r="AC1000" s="3"/>
      <c r="AD1000" s="3"/>
    </row>
    <row r="1001" spans="1:30" outlineLevel="1" x14ac:dyDescent="0.3">
      <c r="A1001" s="3" t="s">
        <v>67</v>
      </c>
      <c r="B1001" s="3" t="s">
        <v>32</v>
      </c>
      <c r="C1001" s="3" t="s">
        <v>25</v>
      </c>
      <c r="D1001" s="3" t="s">
        <v>26</v>
      </c>
      <c r="E1001" s="3" t="s">
        <v>27</v>
      </c>
      <c r="F1001" s="3" t="s">
        <v>31</v>
      </c>
      <c r="G1001" s="3">
        <v>0</v>
      </c>
      <c r="H1001" s="3">
        <v>0</v>
      </c>
      <c r="J1001" s="3">
        <v>0</v>
      </c>
      <c r="K1001" s="32" t="e">
        <f t="shared" si="199"/>
        <v>#DIV/0!</v>
      </c>
      <c r="L1001" s="3">
        <f t="shared" si="197"/>
        <v>0</v>
      </c>
      <c r="M1001" s="3">
        <v>0</v>
      </c>
      <c r="N1001" s="3">
        <v>0</v>
      </c>
      <c r="O1001" s="3">
        <v>0</v>
      </c>
      <c r="P1001" s="3">
        <v>0</v>
      </c>
      <c r="Q1001" s="4" t="e">
        <f t="shared" si="200"/>
        <v>#DIV/0!</v>
      </c>
      <c r="R1001" s="3">
        <v>0</v>
      </c>
      <c r="S1001" s="3">
        <v>0</v>
      </c>
      <c r="T1001" s="32" t="e">
        <f t="shared" si="201"/>
        <v>#DIV/0!</v>
      </c>
      <c r="U1001" s="32" t="e">
        <f t="shared" si="202"/>
        <v>#DIV/0!</v>
      </c>
      <c r="V1001" s="3">
        <v>0</v>
      </c>
      <c r="W1001" s="3">
        <v>0</v>
      </c>
      <c r="X1001" s="3">
        <v>0</v>
      </c>
      <c r="Y1001" s="3">
        <v>0</v>
      </c>
      <c r="AA1001" s="29"/>
      <c r="AB1001" s="29"/>
      <c r="AC1001" s="3"/>
      <c r="AD1001" s="3"/>
    </row>
    <row r="1002" spans="1:30" outlineLevel="1" x14ac:dyDescent="0.3">
      <c r="A1002" s="3" t="s">
        <v>68</v>
      </c>
      <c r="B1002" s="3" t="s">
        <v>32</v>
      </c>
      <c r="C1002" s="3" t="s">
        <v>25</v>
      </c>
      <c r="D1002" s="3" t="s">
        <v>26</v>
      </c>
      <c r="E1002" s="3" t="s">
        <v>27</v>
      </c>
      <c r="F1002" s="3" t="s">
        <v>31</v>
      </c>
      <c r="G1002" s="3">
        <v>0</v>
      </c>
      <c r="H1002" s="3">
        <v>0</v>
      </c>
      <c r="J1002" s="3">
        <v>0</v>
      </c>
      <c r="K1002" s="32" t="e">
        <f t="shared" si="199"/>
        <v>#DIV/0!</v>
      </c>
      <c r="L1002" s="3">
        <f t="shared" si="197"/>
        <v>0</v>
      </c>
      <c r="M1002" s="3">
        <v>0</v>
      </c>
      <c r="N1002" s="3">
        <v>0</v>
      </c>
      <c r="O1002" s="3">
        <v>0</v>
      </c>
      <c r="P1002" s="3">
        <v>0</v>
      </c>
      <c r="Q1002" s="4" t="e">
        <f t="shared" si="200"/>
        <v>#DIV/0!</v>
      </c>
      <c r="R1002" s="3">
        <v>0</v>
      </c>
      <c r="S1002" s="3">
        <v>0</v>
      </c>
      <c r="T1002" s="32" t="e">
        <f t="shared" si="201"/>
        <v>#DIV/0!</v>
      </c>
      <c r="U1002" s="32" t="e">
        <f t="shared" si="202"/>
        <v>#DIV/0!</v>
      </c>
      <c r="V1002" s="3">
        <v>0</v>
      </c>
      <c r="W1002" s="3">
        <v>0</v>
      </c>
      <c r="X1002" s="3">
        <v>0</v>
      </c>
      <c r="Y1002" s="3">
        <v>0</v>
      </c>
      <c r="AA1002" s="29"/>
      <c r="AB1002" s="29"/>
      <c r="AC1002" s="3"/>
      <c r="AD1002" s="3"/>
    </row>
    <row r="1003" spans="1:30" x14ac:dyDescent="0.3">
      <c r="A1003" s="35">
        <v>252</v>
      </c>
      <c r="B1003" s="35" t="s">
        <v>32</v>
      </c>
      <c r="C1003" s="35" t="s">
        <v>25</v>
      </c>
      <c r="D1003" s="35" t="s">
        <v>26</v>
      </c>
      <c r="E1003" s="35" t="s">
        <v>27</v>
      </c>
      <c r="F1003" s="35" t="s">
        <v>34</v>
      </c>
      <c r="G1003" s="35">
        <f>G1004+G1005+G1006</f>
        <v>1</v>
      </c>
      <c r="H1003" s="35">
        <f>H1004+H1005+H1006</f>
        <v>0</v>
      </c>
      <c r="I1003" s="40">
        <f>H1003/((L1003-W1003)+J1003+(0.44*R1003))</f>
        <v>0</v>
      </c>
      <c r="J1003" s="35">
        <f>J1004+J1005+J1006</f>
        <v>0</v>
      </c>
      <c r="K1003" s="37">
        <f t="shared" si="199"/>
        <v>0</v>
      </c>
      <c r="L1003" s="35">
        <f t="shared" si="197"/>
        <v>1</v>
      </c>
      <c r="M1003" s="35">
        <f>M1004+M1005+M1006</f>
        <v>0</v>
      </c>
      <c r="N1003" s="35">
        <f>N1004+N1005+N1006</f>
        <v>1</v>
      </c>
      <c r="O1003" s="35">
        <f>O1004+O1005+O1006</f>
        <v>0</v>
      </c>
      <c r="P1003" s="35">
        <f>P1004+P1005+P1006</f>
        <v>0</v>
      </c>
      <c r="Q1003" s="36">
        <f t="shared" si="200"/>
        <v>0</v>
      </c>
      <c r="R1003" s="35">
        <f>R1004+R1005+R1006</f>
        <v>0</v>
      </c>
      <c r="S1003" s="35">
        <f>S1004+S1005+S1006</f>
        <v>0</v>
      </c>
      <c r="T1003" s="37">
        <f t="shared" si="201"/>
        <v>0</v>
      </c>
      <c r="U1003" s="37">
        <f t="shared" si="202"/>
        <v>0</v>
      </c>
      <c r="V1003" s="35">
        <f>V1004+V1005+V1006</f>
        <v>0</v>
      </c>
      <c r="W1003" s="35">
        <f>W1004+W1005+W1006</f>
        <v>0</v>
      </c>
      <c r="X1003" s="35">
        <f>X1004+X1005+X1006</f>
        <v>0</v>
      </c>
      <c r="Y1003" s="35">
        <f>Y1004+Y1005+Y1006</f>
        <v>0</v>
      </c>
      <c r="Z1003" s="41">
        <f>H1003-'Season Summary_DEF'!H1002</f>
        <v>0</v>
      </c>
      <c r="AA1003" s="40">
        <f>(H1003+W1003+Y1003+(2*(O1003))+(0.5*V1003))/((R1003-S1003)+(2*(N1003+X1003+J1003)))</f>
        <v>0</v>
      </c>
      <c r="AB1003" s="40">
        <f>AA1003-$AA$1073</f>
        <v>-1.2469068597250252</v>
      </c>
      <c r="AC1003" s="40">
        <f>AA1003+'Season Summary_DEF'!AB1003</f>
        <v>1.125</v>
      </c>
      <c r="AD1003" s="40">
        <f>AC1003-$AC$1073</f>
        <v>-1.4551820325407698</v>
      </c>
    </row>
    <row r="1004" spans="1:30" outlineLevel="1" x14ac:dyDescent="0.3">
      <c r="A1004" s="3" t="s">
        <v>66</v>
      </c>
      <c r="B1004" s="3" t="s">
        <v>32</v>
      </c>
      <c r="C1004" s="3" t="s">
        <v>25</v>
      </c>
      <c r="D1004" s="3" t="s">
        <v>26</v>
      </c>
      <c r="E1004" s="3" t="s">
        <v>27</v>
      </c>
      <c r="F1004" s="3" t="s">
        <v>34</v>
      </c>
      <c r="G1004" s="3">
        <v>1</v>
      </c>
      <c r="H1004" s="3">
        <v>0</v>
      </c>
      <c r="I1004" s="29">
        <f>H1004/((L1004-W1004)+J1004+(0.44*R1004))</f>
        <v>0</v>
      </c>
      <c r="J1004" s="3">
        <v>0</v>
      </c>
      <c r="K1004" s="32">
        <f t="shared" si="199"/>
        <v>0</v>
      </c>
      <c r="L1004" s="3">
        <f t="shared" si="197"/>
        <v>1</v>
      </c>
      <c r="M1004" s="3">
        <v>0</v>
      </c>
      <c r="N1004" s="3">
        <v>1</v>
      </c>
      <c r="O1004" s="3">
        <v>0</v>
      </c>
      <c r="P1004" s="3">
        <v>0</v>
      </c>
      <c r="Q1004" s="4">
        <f t="shared" si="200"/>
        <v>0</v>
      </c>
      <c r="R1004" s="3">
        <v>0</v>
      </c>
      <c r="S1004" s="3">
        <v>0</v>
      </c>
      <c r="T1004" s="32">
        <f t="shared" si="201"/>
        <v>0</v>
      </c>
      <c r="U1004" s="32">
        <f t="shared" si="202"/>
        <v>0</v>
      </c>
      <c r="V1004" s="3">
        <v>0</v>
      </c>
      <c r="W1004" s="3">
        <v>0</v>
      </c>
      <c r="X1004" s="3">
        <v>0</v>
      </c>
      <c r="Y1004" s="3">
        <v>0</v>
      </c>
      <c r="Z1004"/>
      <c r="AA1004" s="29"/>
      <c r="AB1004" s="29"/>
      <c r="AC1004" s="3"/>
      <c r="AD1004" s="3"/>
    </row>
    <row r="1005" spans="1:30" outlineLevel="1" x14ac:dyDescent="0.3">
      <c r="A1005" s="3" t="s">
        <v>67</v>
      </c>
      <c r="B1005" s="3" t="s">
        <v>32</v>
      </c>
      <c r="C1005" s="3" t="s">
        <v>25</v>
      </c>
      <c r="D1005" s="3" t="s">
        <v>26</v>
      </c>
      <c r="E1005" s="3" t="s">
        <v>27</v>
      </c>
      <c r="F1005" s="3" t="s">
        <v>34</v>
      </c>
      <c r="G1005" s="3">
        <v>0</v>
      </c>
      <c r="H1005" s="3">
        <v>0</v>
      </c>
      <c r="J1005" s="3">
        <v>0</v>
      </c>
      <c r="K1005" s="32" t="e">
        <f t="shared" si="199"/>
        <v>#DIV/0!</v>
      </c>
      <c r="L1005" s="3">
        <f t="shared" si="197"/>
        <v>0</v>
      </c>
      <c r="M1005" s="3">
        <v>0</v>
      </c>
      <c r="N1005" s="3">
        <v>0</v>
      </c>
      <c r="O1005" s="3">
        <v>0</v>
      </c>
      <c r="P1005" s="3">
        <v>0</v>
      </c>
      <c r="Q1005" s="4" t="e">
        <f t="shared" si="200"/>
        <v>#DIV/0!</v>
      </c>
      <c r="R1005" s="3">
        <v>0</v>
      </c>
      <c r="S1005" s="3">
        <v>0</v>
      </c>
      <c r="T1005" s="32" t="e">
        <f t="shared" si="201"/>
        <v>#DIV/0!</v>
      </c>
      <c r="U1005" s="32" t="e">
        <f t="shared" si="202"/>
        <v>#DIV/0!</v>
      </c>
      <c r="V1005" s="3">
        <v>0</v>
      </c>
      <c r="W1005" s="3">
        <v>0</v>
      </c>
      <c r="X1005" s="3">
        <v>0</v>
      </c>
      <c r="Y1005" s="3">
        <v>0</v>
      </c>
      <c r="AA1005" s="29"/>
      <c r="AB1005" s="29"/>
      <c r="AC1005" s="3"/>
      <c r="AD1005" s="3"/>
    </row>
    <row r="1006" spans="1:30" outlineLevel="1" x14ac:dyDescent="0.3">
      <c r="A1006" s="3" t="s">
        <v>68</v>
      </c>
      <c r="B1006" s="3" t="s">
        <v>32</v>
      </c>
      <c r="C1006" s="3" t="s">
        <v>25</v>
      </c>
      <c r="D1006" s="3" t="s">
        <v>26</v>
      </c>
      <c r="E1006" s="3" t="s">
        <v>27</v>
      </c>
      <c r="F1006" s="3" t="s">
        <v>34</v>
      </c>
      <c r="G1006" s="3">
        <v>0</v>
      </c>
      <c r="H1006" s="3">
        <v>0</v>
      </c>
      <c r="J1006" s="3">
        <v>0</v>
      </c>
      <c r="K1006" s="32" t="e">
        <f t="shared" si="199"/>
        <v>#DIV/0!</v>
      </c>
      <c r="L1006" s="3">
        <f t="shared" si="197"/>
        <v>0</v>
      </c>
      <c r="M1006" s="3">
        <v>0</v>
      </c>
      <c r="N1006" s="3">
        <v>0</v>
      </c>
      <c r="O1006" s="3">
        <v>0</v>
      </c>
      <c r="P1006" s="3">
        <v>0</v>
      </c>
      <c r="Q1006" s="4" t="e">
        <f t="shared" si="200"/>
        <v>#DIV/0!</v>
      </c>
      <c r="R1006" s="3">
        <v>0</v>
      </c>
      <c r="S1006" s="3">
        <v>0</v>
      </c>
      <c r="T1006" s="32" t="e">
        <f t="shared" si="201"/>
        <v>#DIV/0!</v>
      </c>
      <c r="U1006" s="32" t="e">
        <f t="shared" si="202"/>
        <v>#DIV/0!</v>
      </c>
      <c r="V1006" s="3">
        <v>0</v>
      </c>
      <c r="W1006" s="3">
        <v>0</v>
      </c>
      <c r="X1006" s="3">
        <v>0</v>
      </c>
      <c r="Y1006" s="3">
        <v>0</v>
      </c>
      <c r="AA1006" s="29"/>
      <c r="AB1006" s="29"/>
      <c r="AC1006" s="3"/>
      <c r="AD1006" s="3"/>
    </row>
    <row r="1007" spans="1:30" x14ac:dyDescent="0.3">
      <c r="A1007" s="35">
        <v>253</v>
      </c>
      <c r="B1007" s="35" t="s">
        <v>24</v>
      </c>
      <c r="C1007" s="35" t="s">
        <v>25</v>
      </c>
      <c r="D1007" s="35" t="s">
        <v>29</v>
      </c>
      <c r="E1007" s="35" t="s">
        <v>33</v>
      </c>
      <c r="F1007" s="35" t="s">
        <v>28</v>
      </c>
      <c r="G1007" s="35">
        <f>G1008+G1009+G1010</f>
        <v>9</v>
      </c>
      <c r="H1007" s="35">
        <f>H1008+H1009+H1010</f>
        <v>13</v>
      </c>
      <c r="I1007" s="40">
        <f t="shared" ref="I1007:I1012" si="203">H1007/((L1007-W1007)+J1007+(0.44*R1007))</f>
        <v>1.4444444444444444</v>
      </c>
      <c r="J1007" s="35">
        <f>J1008+J1009+J1010</f>
        <v>1</v>
      </c>
      <c r="K1007" s="37">
        <f t="shared" si="199"/>
        <v>0.1111111111111111</v>
      </c>
      <c r="L1007" s="35">
        <f t="shared" si="197"/>
        <v>8</v>
      </c>
      <c r="M1007" s="35">
        <f>M1008+M1009+M1010</f>
        <v>5</v>
      </c>
      <c r="N1007" s="35">
        <f>N1008+N1009+N1010</f>
        <v>3</v>
      </c>
      <c r="O1007" s="35">
        <f>O1008+O1009+O1010</f>
        <v>5</v>
      </c>
      <c r="P1007" s="35">
        <f>P1008+P1009+P1010</f>
        <v>8</v>
      </c>
      <c r="Q1007" s="36">
        <f t="shared" si="200"/>
        <v>100</v>
      </c>
      <c r="R1007" s="35">
        <f>R1008+R1009+R1010</f>
        <v>0</v>
      </c>
      <c r="S1007" s="35">
        <f>S1008+S1009+S1010</f>
        <v>0</v>
      </c>
      <c r="T1007" s="37">
        <f t="shared" si="201"/>
        <v>0.625</v>
      </c>
      <c r="U1007" s="37">
        <f t="shared" si="202"/>
        <v>0.8125</v>
      </c>
      <c r="V1007" s="35">
        <f>V1008+V1009+V1010</f>
        <v>3</v>
      </c>
      <c r="W1007" s="35">
        <f>W1008+W1009+W1010</f>
        <v>0</v>
      </c>
      <c r="X1007" s="35">
        <f>X1008+X1009+X1010</f>
        <v>0</v>
      </c>
      <c r="Y1007" s="35">
        <f>Y1008+Y1009+Y1010</f>
        <v>1</v>
      </c>
      <c r="Z1007" s="41">
        <f>H1007-'Season Summary_DEF'!H1006</f>
        <v>13</v>
      </c>
      <c r="AA1007" s="40">
        <f>(H1007+W1007+Y1007+(2*(O1007))+(0.5*V1007))/((R1007-S1007)+(2*(N1007+X1007+J1007)))</f>
        <v>3.1875</v>
      </c>
      <c r="AB1007" s="40">
        <f>AA1007-$AA$1073</f>
        <v>1.9405931402749748</v>
      </c>
      <c r="AC1007" s="40">
        <f>AA1007+'Season Summary_DEF'!AB1007</f>
        <v>3.1875</v>
      </c>
      <c r="AD1007" s="40">
        <f>AC1007-$AC$1073</f>
        <v>0.60731796745923017</v>
      </c>
    </row>
    <row r="1008" spans="1:30" outlineLevel="1" x14ac:dyDescent="0.3">
      <c r="A1008" s="3" t="s">
        <v>66</v>
      </c>
      <c r="B1008" s="3" t="s">
        <v>24</v>
      </c>
      <c r="C1008" s="3" t="s">
        <v>25</v>
      </c>
      <c r="D1008" s="3" t="s">
        <v>29</v>
      </c>
      <c r="E1008" s="3" t="s">
        <v>33</v>
      </c>
      <c r="F1008" s="3" t="s">
        <v>28</v>
      </c>
      <c r="G1008" s="3">
        <v>4</v>
      </c>
      <c r="H1008" s="3">
        <v>0</v>
      </c>
      <c r="I1008" s="29">
        <f t="shared" si="203"/>
        <v>0</v>
      </c>
      <c r="J1008" s="3">
        <v>1</v>
      </c>
      <c r="K1008" s="32">
        <f t="shared" si="199"/>
        <v>0.25</v>
      </c>
      <c r="L1008" s="3">
        <f t="shared" si="197"/>
        <v>3</v>
      </c>
      <c r="M1008" s="3">
        <v>0</v>
      </c>
      <c r="N1008" s="3">
        <v>3</v>
      </c>
      <c r="O1008" s="3">
        <v>0</v>
      </c>
      <c r="P1008" s="3">
        <v>3</v>
      </c>
      <c r="Q1008" s="4">
        <f t="shared" si="200"/>
        <v>100</v>
      </c>
      <c r="R1008" s="3">
        <v>0</v>
      </c>
      <c r="S1008" s="3">
        <v>0</v>
      </c>
      <c r="T1008" s="32">
        <f t="shared" si="201"/>
        <v>0</v>
      </c>
      <c r="U1008" s="32">
        <f t="shared" si="202"/>
        <v>0</v>
      </c>
      <c r="V1008" s="3">
        <v>0</v>
      </c>
      <c r="W1008" s="3">
        <v>0</v>
      </c>
      <c r="X1008" s="3">
        <v>0</v>
      </c>
      <c r="Y1008" s="3">
        <v>0</v>
      </c>
      <c r="Z1008"/>
      <c r="AA1008" s="29"/>
      <c r="AB1008" s="29"/>
      <c r="AC1008" s="3"/>
      <c r="AD1008" s="3"/>
    </row>
    <row r="1009" spans="1:30" outlineLevel="1" x14ac:dyDescent="0.3">
      <c r="A1009" s="3" t="s">
        <v>67</v>
      </c>
      <c r="B1009" s="3" t="s">
        <v>24</v>
      </c>
      <c r="C1009" s="3" t="s">
        <v>25</v>
      </c>
      <c r="D1009" s="3" t="s">
        <v>29</v>
      </c>
      <c r="E1009" s="3" t="s">
        <v>33</v>
      </c>
      <c r="F1009" s="3" t="s">
        <v>28</v>
      </c>
      <c r="G1009" s="3">
        <v>2</v>
      </c>
      <c r="H1009" s="3">
        <v>6</v>
      </c>
      <c r="I1009" s="29">
        <f t="shared" si="203"/>
        <v>3</v>
      </c>
      <c r="J1009" s="3">
        <v>0</v>
      </c>
      <c r="K1009" s="32">
        <f t="shared" si="199"/>
        <v>0</v>
      </c>
      <c r="L1009" s="3">
        <f t="shared" si="197"/>
        <v>2</v>
      </c>
      <c r="M1009" s="3">
        <v>2</v>
      </c>
      <c r="N1009" s="3">
        <v>0</v>
      </c>
      <c r="O1009" s="3">
        <v>2</v>
      </c>
      <c r="P1009" s="3">
        <v>2</v>
      </c>
      <c r="Q1009" s="4">
        <f t="shared" si="200"/>
        <v>100</v>
      </c>
      <c r="R1009" s="3">
        <v>0</v>
      </c>
      <c r="S1009" s="3">
        <v>0</v>
      </c>
      <c r="T1009" s="32">
        <f t="shared" si="201"/>
        <v>1</v>
      </c>
      <c r="U1009" s="32">
        <f t="shared" si="202"/>
        <v>1.5</v>
      </c>
      <c r="V1009" s="3">
        <v>2</v>
      </c>
      <c r="W1009" s="3">
        <v>0</v>
      </c>
      <c r="X1009" s="3">
        <v>0</v>
      </c>
      <c r="Y1009" s="3">
        <v>0</v>
      </c>
      <c r="AA1009" s="29"/>
      <c r="AB1009" s="29"/>
      <c r="AC1009" s="3"/>
      <c r="AD1009" s="3"/>
    </row>
    <row r="1010" spans="1:30" outlineLevel="1" x14ac:dyDescent="0.3">
      <c r="A1010" s="3" t="s">
        <v>68</v>
      </c>
      <c r="B1010" s="3" t="s">
        <v>24</v>
      </c>
      <c r="C1010" s="3" t="s">
        <v>25</v>
      </c>
      <c r="D1010" s="3" t="s">
        <v>29</v>
      </c>
      <c r="E1010" s="3" t="s">
        <v>33</v>
      </c>
      <c r="F1010" s="3" t="s">
        <v>28</v>
      </c>
      <c r="G1010" s="3">
        <v>3</v>
      </c>
      <c r="H1010" s="3">
        <v>7</v>
      </c>
      <c r="I1010" s="29">
        <f t="shared" si="203"/>
        <v>2.3333333333333335</v>
      </c>
      <c r="J1010" s="3">
        <v>0</v>
      </c>
      <c r="K1010" s="32">
        <f t="shared" si="199"/>
        <v>0</v>
      </c>
      <c r="L1010" s="3">
        <f t="shared" ref="L1010:L1040" si="204">M1010+N1010</f>
        <v>3</v>
      </c>
      <c r="M1010" s="3">
        <v>3</v>
      </c>
      <c r="N1010" s="3">
        <v>0</v>
      </c>
      <c r="O1010" s="3">
        <v>3</v>
      </c>
      <c r="P1010" s="3">
        <v>3</v>
      </c>
      <c r="Q1010" s="4">
        <f t="shared" si="200"/>
        <v>100</v>
      </c>
      <c r="R1010" s="3">
        <v>0</v>
      </c>
      <c r="S1010" s="3">
        <v>0</v>
      </c>
      <c r="T1010" s="32">
        <f t="shared" si="201"/>
        <v>1</v>
      </c>
      <c r="U1010" s="32">
        <f t="shared" si="202"/>
        <v>1.1666666666666667</v>
      </c>
      <c r="V1010" s="3">
        <v>1</v>
      </c>
      <c r="W1010" s="3">
        <v>0</v>
      </c>
      <c r="X1010" s="3">
        <v>0</v>
      </c>
      <c r="Y1010" s="3">
        <v>1</v>
      </c>
      <c r="AA1010" s="29"/>
      <c r="AB1010" s="29"/>
      <c r="AC1010" s="3"/>
      <c r="AD1010" s="3"/>
    </row>
    <row r="1011" spans="1:30" x14ac:dyDescent="0.3">
      <c r="A1011" s="35">
        <v>254</v>
      </c>
      <c r="B1011" s="35" t="s">
        <v>31</v>
      </c>
      <c r="C1011" s="35" t="s">
        <v>34</v>
      </c>
      <c r="D1011" s="35" t="s">
        <v>26</v>
      </c>
      <c r="E1011" s="35" t="s">
        <v>33</v>
      </c>
      <c r="F1011" s="35" t="s">
        <v>28</v>
      </c>
      <c r="G1011" s="35">
        <f>G1012+G1013+G1014</f>
        <v>1</v>
      </c>
      <c r="H1011" s="35">
        <f>H1012+H1013+H1014</f>
        <v>2</v>
      </c>
      <c r="I1011" s="40">
        <f t="shared" si="203"/>
        <v>2</v>
      </c>
      <c r="J1011" s="35">
        <f>J1012+J1013+J1014</f>
        <v>0</v>
      </c>
      <c r="K1011" s="37">
        <f t="shared" si="199"/>
        <v>0</v>
      </c>
      <c r="L1011" s="35">
        <f t="shared" si="204"/>
        <v>1</v>
      </c>
      <c r="M1011" s="35">
        <f>M1012+M1013+M1014</f>
        <v>1</v>
      </c>
      <c r="N1011" s="35">
        <f>N1012+N1013+N1014</f>
        <v>0</v>
      </c>
      <c r="O1011" s="35">
        <f>O1012+O1013+O1014</f>
        <v>1</v>
      </c>
      <c r="P1011" s="35">
        <f>P1012+P1013+P1014</f>
        <v>1</v>
      </c>
      <c r="Q1011" s="36">
        <f t="shared" si="200"/>
        <v>100</v>
      </c>
      <c r="R1011" s="35">
        <f>R1012+R1013+R1014</f>
        <v>0</v>
      </c>
      <c r="S1011" s="35">
        <f>S1012+S1013+S1014</f>
        <v>0</v>
      </c>
      <c r="T1011" s="37">
        <f t="shared" si="201"/>
        <v>1</v>
      </c>
      <c r="U1011" s="37">
        <f t="shared" si="202"/>
        <v>1</v>
      </c>
      <c r="V1011" s="35">
        <f>V1012+V1013+V1014</f>
        <v>0</v>
      </c>
      <c r="W1011" s="35">
        <f>W1012+W1013+W1014</f>
        <v>0</v>
      </c>
      <c r="X1011" s="35">
        <f>X1012+X1013+X1014</f>
        <v>0</v>
      </c>
      <c r="Y1011" s="35">
        <f>Y1012+Y1013+Y1014</f>
        <v>0</v>
      </c>
      <c r="Z1011" s="41">
        <f>H1011-'Season Summary_DEF'!H1010</f>
        <v>2</v>
      </c>
      <c r="AA1011" s="40"/>
      <c r="AB1011" s="40"/>
      <c r="AC1011" s="40"/>
      <c r="AD1011" s="40"/>
    </row>
    <row r="1012" spans="1:30" outlineLevel="1" x14ac:dyDescent="0.3">
      <c r="A1012" s="3" t="s">
        <v>66</v>
      </c>
      <c r="B1012" s="3" t="s">
        <v>31</v>
      </c>
      <c r="C1012" s="3" t="s">
        <v>34</v>
      </c>
      <c r="D1012" s="3" t="s">
        <v>26</v>
      </c>
      <c r="E1012" s="3" t="s">
        <v>33</v>
      </c>
      <c r="F1012" s="3" t="s">
        <v>28</v>
      </c>
      <c r="G1012" s="3">
        <v>1</v>
      </c>
      <c r="H1012" s="3">
        <v>2</v>
      </c>
      <c r="I1012" s="29">
        <f t="shared" si="203"/>
        <v>2</v>
      </c>
      <c r="J1012" s="3">
        <v>0</v>
      </c>
      <c r="K1012" s="32">
        <f t="shared" si="199"/>
        <v>0</v>
      </c>
      <c r="L1012" s="3">
        <f t="shared" si="204"/>
        <v>1</v>
      </c>
      <c r="M1012" s="3">
        <v>1</v>
      </c>
      <c r="N1012" s="3">
        <v>0</v>
      </c>
      <c r="O1012" s="3">
        <v>1</v>
      </c>
      <c r="P1012" s="3">
        <v>1</v>
      </c>
      <c r="Q1012" s="4">
        <f t="shared" si="200"/>
        <v>100</v>
      </c>
      <c r="R1012" s="3">
        <v>0</v>
      </c>
      <c r="S1012" s="3">
        <v>0</v>
      </c>
      <c r="T1012" s="32">
        <f t="shared" si="201"/>
        <v>1</v>
      </c>
      <c r="U1012" s="32">
        <f t="shared" si="202"/>
        <v>1</v>
      </c>
      <c r="V1012" s="3">
        <v>0</v>
      </c>
      <c r="W1012" s="3">
        <v>0</v>
      </c>
      <c r="X1012" s="3">
        <v>0</v>
      </c>
      <c r="Y1012" s="3">
        <v>0</v>
      </c>
      <c r="Z1012"/>
      <c r="AA1012" s="29"/>
      <c r="AB1012" s="29"/>
      <c r="AC1012" s="3"/>
      <c r="AD1012" s="3"/>
    </row>
    <row r="1013" spans="1:30" outlineLevel="1" x14ac:dyDescent="0.3">
      <c r="A1013" s="3" t="s">
        <v>67</v>
      </c>
      <c r="B1013" s="3" t="s">
        <v>31</v>
      </c>
      <c r="C1013" s="3" t="s">
        <v>34</v>
      </c>
      <c r="D1013" s="3" t="s">
        <v>26</v>
      </c>
      <c r="E1013" s="3" t="s">
        <v>33</v>
      </c>
      <c r="F1013" s="3" t="s">
        <v>28</v>
      </c>
      <c r="G1013" s="3">
        <v>0</v>
      </c>
      <c r="H1013" s="3">
        <v>0</v>
      </c>
      <c r="J1013" s="3">
        <v>0</v>
      </c>
      <c r="K1013" s="32" t="e">
        <f t="shared" si="199"/>
        <v>#DIV/0!</v>
      </c>
      <c r="L1013" s="3">
        <f t="shared" si="204"/>
        <v>0</v>
      </c>
      <c r="M1013" s="3">
        <v>0</v>
      </c>
      <c r="N1013" s="3">
        <v>0</v>
      </c>
      <c r="O1013" s="3">
        <v>0</v>
      </c>
      <c r="P1013" s="3">
        <v>0</v>
      </c>
      <c r="Q1013" s="4" t="e">
        <f t="shared" si="200"/>
        <v>#DIV/0!</v>
      </c>
      <c r="R1013" s="3">
        <v>0</v>
      </c>
      <c r="S1013" s="3">
        <v>0</v>
      </c>
      <c r="T1013" s="32" t="e">
        <f t="shared" si="201"/>
        <v>#DIV/0!</v>
      </c>
      <c r="U1013" s="32" t="e">
        <f t="shared" si="202"/>
        <v>#DIV/0!</v>
      </c>
      <c r="V1013" s="3">
        <v>0</v>
      </c>
      <c r="W1013" s="3">
        <v>0</v>
      </c>
      <c r="X1013" s="3">
        <v>0</v>
      </c>
      <c r="Y1013" s="3">
        <v>0</v>
      </c>
      <c r="AA1013" s="29"/>
      <c r="AB1013" s="29"/>
      <c r="AC1013" s="3"/>
      <c r="AD1013" s="3"/>
    </row>
    <row r="1014" spans="1:30" outlineLevel="1" x14ac:dyDescent="0.3">
      <c r="A1014" s="3" t="s">
        <v>68</v>
      </c>
      <c r="B1014" s="3" t="s">
        <v>31</v>
      </c>
      <c r="C1014" s="3" t="s">
        <v>34</v>
      </c>
      <c r="D1014" s="3" t="s">
        <v>26</v>
      </c>
      <c r="E1014" s="3" t="s">
        <v>33</v>
      </c>
      <c r="F1014" s="3" t="s">
        <v>28</v>
      </c>
      <c r="G1014" s="3">
        <v>0</v>
      </c>
      <c r="H1014" s="3">
        <v>0</v>
      </c>
      <c r="J1014" s="3">
        <v>0</v>
      </c>
      <c r="K1014" s="32" t="e">
        <f t="shared" si="199"/>
        <v>#DIV/0!</v>
      </c>
      <c r="L1014" s="3">
        <f t="shared" si="204"/>
        <v>0</v>
      </c>
      <c r="M1014" s="3">
        <v>0</v>
      </c>
      <c r="N1014" s="3">
        <v>0</v>
      </c>
      <c r="O1014" s="3">
        <v>0</v>
      </c>
      <c r="P1014" s="3">
        <v>0</v>
      </c>
      <c r="Q1014" s="4" t="e">
        <f t="shared" si="200"/>
        <v>#DIV/0!</v>
      </c>
      <c r="R1014" s="3">
        <v>0</v>
      </c>
      <c r="S1014" s="3">
        <v>0</v>
      </c>
      <c r="T1014" s="32" t="e">
        <f t="shared" si="201"/>
        <v>#DIV/0!</v>
      </c>
      <c r="U1014" s="32" t="e">
        <f t="shared" si="202"/>
        <v>#DIV/0!</v>
      </c>
      <c r="V1014" s="3">
        <v>0</v>
      </c>
      <c r="W1014" s="3">
        <v>0</v>
      </c>
      <c r="X1014" s="3">
        <v>0</v>
      </c>
      <c r="Y1014" s="3">
        <v>0</v>
      </c>
      <c r="AA1014" s="29"/>
      <c r="AB1014" s="29"/>
      <c r="AC1014" s="3"/>
      <c r="AD1014" s="3"/>
    </row>
    <row r="1015" spans="1:30" x14ac:dyDescent="0.3">
      <c r="A1015" s="35">
        <v>255</v>
      </c>
      <c r="B1015" s="35" t="s">
        <v>24</v>
      </c>
      <c r="C1015" s="35" t="s">
        <v>25</v>
      </c>
      <c r="D1015" s="35" t="s">
        <v>29</v>
      </c>
      <c r="E1015" s="35" t="s">
        <v>34</v>
      </c>
      <c r="F1015" s="35" t="s">
        <v>28</v>
      </c>
      <c r="G1015" s="35">
        <f>G1016+G1017+G1018</f>
        <v>4</v>
      </c>
      <c r="H1015" s="35">
        <f>H1016+H1017+H1018</f>
        <v>5</v>
      </c>
      <c r="I1015" s="40">
        <f>H1015/((L1015-W1015)+J1015+(0.44*R1015))</f>
        <v>1.25</v>
      </c>
      <c r="J1015" s="35">
        <f>J1016+J1017+J1018</f>
        <v>0</v>
      </c>
      <c r="K1015" s="37">
        <f t="shared" ref="K1015:K1046" si="205">J1015/G1015</f>
        <v>0</v>
      </c>
      <c r="L1015" s="35">
        <f t="shared" si="204"/>
        <v>4</v>
      </c>
      <c r="M1015" s="35">
        <f>M1016+M1017+M1018</f>
        <v>2</v>
      </c>
      <c r="N1015" s="35">
        <f>N1016+N1017+N1018</f>
        <v>2</v>
      </c>
      <c r="O1015" s="35">
        <f>O1016+O1017+O1018</f>
        <v>2</v>
      </c>
      <c r="P1015" s="35">
        <f>P1016+P1017+P1018</f>
        <v>4</v>
      </c>
      <c r="Q1015" s="36">
        <f t="shared" ref="Q1015:Q1046" si="206">P1015/L1015*100</f>
        <v>100</v>
      </c>
      <c r="R1015" s="35">
        <f>R1016+R1017+R1018</f>
        <v>0</v>
      </c>
      <c r="S1015" s="35">
        <f>S1016+S1017+S1018</f>
        <v>0</v>
      </c>
      <c r="T1015" s="37">
        <f t="shared" ref="T1015:T1046" si="207">M1015/(M1015+N1015)</f>
        <v>0.5</v>
      </c>
      <c r="U1015" s="37">
        <f t="shared" ref="U1015:U1046" si="208">((0.5*V1015)+M1015)/L1015</f>
        <v>0.625</v>
      </c>
      <c r="V1015" s="35">
        <f>V1016+V1017+V1018</f>
        <v>1</v>
      </c>
      <c r="W1015" s="35">
        <f>W1016+W1017+W1018</f>
        <v>0</v>
      </c>
      <c r="X1015" s="35">
        <f>X1016+X1017+X1018</f>
        <v>0</v>
      </c>
      <c r="Y1015" s="35">
        <f>Y1016+Y1017+Y1018</f>
        <v>1</v>
      </c>
      <c r="Z1015" s="41">
        <f>H1015-'Season Summary_DEF'!H1014</f>
        <v>5</v>
      </c>
      <c r="AA1015" s="40">
        <f>(H1015+W1015+Y1015+(2*(O1015))+(0.5*V1015))/((R1015-S1015)+(2*(N1015+X1015+J1015)))</f>
        <v>2.625</v>
      </c>
      <c r="AB1015" s="40">
        <f>AA1015-$AA$1073</f>
        <v>1.3780931402749748</v>
      </c>
      <c r="AC1015" s="40">
        <f>AA1015+'Season Summary_DEF'!AB1015</f>
        <v>4.5340909090909092</v>
      </c>
      <c r="AD1015" s="40">
        <f>AC1015-$AC$1073</f>
        <v>1.9539088765501393</v>
      </c>
    </row>
    <row r="1016" spans="1:30" outlineLevel="1" x14ac:dyDescent="0.3">
      <c r="A1016" s="3" t="s">
        <v>66</v>
      </c>
      <c r="B1016" s="3" t="s">
        <v>24</v>
      </c>
      <c r="C1016" s="3" t="s">
        <v>25</v>
      </c>
      <c r="D1016" s="3" t="s">
        <v>29</v>
      </c>
      <c r="E1016" s="3" t="s">
        <v>34</v>
      </c>
      <c r="F1016" s="3" t="s">
        <v>28</v>
      </c>
      <c r="G1016" s="3">
        <v>2</v>
      </c>
      <c r="H1016" s="3">
        <v>2</v>
      </c>
      <c r="I1016" s="29">
        <f>H1016/((L1016-W1016)+J1016+(0.44*R1016))</f>
        <v>1</v>
      </c>
      <c r="J1016" s="3">
        <v>0</v>
      </c>
      <c r="K1016" s="32">
        <f t="shared" si="205"/>
        <v>0</v>
      </c>
      <c r="L1016" s="3">
        <f t="shared" si="204"/>
        <v>2</v>
      </c>
      <c r="M1016" s="3">
        <v>1</v>
      </c>
      <c r="N1016" s="3">
        <v>1</v>
      </c>
      <c r="O1016" s="3">
        <v>1</v>
      </c>
      <c r="P1016" s="3">
        <v>2</v>
      </c>
      <c r="Q1016" s="4">
        <f t="shared" si="206"/>
        <v>100</v>
      </c>
      <c r="R1016" s="3">
        <v>0</v>
      </c>
      <c r="S1016" s="3">
        <v>0</v>
      </c>
      <c r="T1016" s="32">
        <f t="shared" si="207"/>
        <v>0.5</v>
      </c>
      <c r="U1016" s="32">
        <f t="shared" si="208"/>
        <v>0.5</v>
      </c>
      <c r="V1016" s="3">
        <v>0</v>
      </c>
      <c r="W1016" s="3">
        <v>0</v>
      </c>
      <c r="X1016" s="3">
        <v>0</v>
      </c>
      <c r="Y1016" s="3">
        <v>1</v>
      </c>
      <c r="Z1016"/>
      <c r="AA1016" s="29"/>
      <c r="AB1016" s="29"/>
      <c r="AC1016" s="3"/>
      <c r="AD1016" s="3"/>
    </row>
    <row r="1017" spans="1:30" outlineLevel="1" x14ac:dyDescent="0.3">
      <c r="A1017" s="3" t="s">
        <v>67</v>
      </c>
      <c r="B1017" s="3" t="s">
        <v>24</v>
      </c>
      <c r="C1017" s="3" t="s">
        <v>25</v>
      </c>
      <c r="D1017" s="3" t="s">
        <v>29</v>
      </c>
      <c r="E1017" s="3" t="s">
        <v>34</v>
      </c>
      <c r="F1017" s="3" t="s">
        <v>28</v>
      </c>
      <c r="G1017" s="3">
        <v>0</v>
      </c>
      <c r="H1017" s="3">
        <v>0</v>
      </c>
      <c r="J1017" s="3">
        <v>0</v>
      </c>
      <c r="K1017" s="32" t="e">
        <f t="shared" si="205"/>
        <v>#DIV/0!</v>
      </c>
      <c r="L1017" s="3">
        <f t="shared" si="204"/>
        <v>0</v>
      </c>
      <c r="M1017" s="3">
        <v>0</v>
      </c>
      <c r="N1017" s="3">
        <v>0</v>
      </c>
      <c r="O1017" s="3">
        <v>0</v>
      </c>
      <c r="P1017" s="3">
        <v>0</v>
      </c>
      <c r="Q1017" s="4" t="e">
        <f t="shared" si="206"/>
        <v>#DIV/0!</v>
      </c>
      <c r="R1017" s="3">
        <v>0</v>
      </c>
      <c r="S1017" s="3">
        <v>0</v>
      </c>
      <c r="T1017" s="32" t="e">
        <f t="shared" si="207"/>
        <v>#DIV/0!</v>
      </c>
      <c r="U1017" s="32" t="e">
        <f t="shared" si="208"/>
        <v>#DIV/0!</v>
      </c>
      <c r="V1017" s="3">
        <v>0</v>
      </c>
      <c r="W1017" s="3">
        <v>0</v>
      </c>
      <c r="X1017" s="3">
        <v>0</v>
      </c>
      <c r="Y1017" s="3">
        <v>0</v>
      </c>
      <c r="AA1017" s="29"/>
      <c r="AB1017" s="29"/>
      <c r="AC1017" s="3"/>
      <c r="AD1017" s="3"/>
    </row>
    <row r="1018" spans="1:30" outlineLevel="1" x14ac:dyDescent="0.3">
      <c r="A1018" s="3" t="s">
        <v>68</v>
      </c>
      <c r="B1018" s="3" t="s">
        <v>24</v>
      </c>
      <c r="C1018" s="3" t="s">
        <v>25</v>
      </c>
      <c r="D1018" s="3" t="s">
        <v>29</v>
      </c>
      <c r="E1018" s="3" t="s">
        <v>34</v>
      </c>
      <c r="F1018" s="3" t="s">
        <v>28</v>
      </c>
      <c r="G1018" s="3">
        <v>2</v>
      </c>
      <c r="H1018" s="3">
        <v>3</v>
      </c>
      <c r="I1018" s="29">
        <f>H1018/((L1018-W1018)+J1018+(0.44*R1018))</f>
        <v>1.5</v>
      </c>
      <c r="J1018" s="3">
        <v>0</v>
      </c>
      <c r="K1018" s="32">
        <f t="shared" si="205"/>
        <v>0</v>
      </c>
      <c r="L1018" s="3">
        <f t="shared" si="204"/>
        <v>2</v>
      </c>
      <c r="M1018" s="3">
        <v>1</v>
      </c>
      <c r="N1018" s="3">
        <v>1</v>
      </c>
      <c r="O1018" s="3">
        <v>1</v>
      </c>
      <c r="P1018" s="3">
        <v>2</v>
      </c>
      <c r="Q1018" s="4">
        <f t="shared" si="206"/>
        <v>100</v>
      </c>
      <c r="R1018" s="3">
        <v>0</v>
      </c>
      <c r="S1018" s="3">
        <v>0</v>
      </c>
      <c r="T1018" s="32">
        <f t="shared" si="207"/>
        <v>0.5</v>
      </c>
      <c r="U1018" s="32">
        <f t="shared" si="208"/>
        <v>0.75</v>
      </c>
      <c r="V1018" s="3">
        <v>1</v>
      </c>
      <c r="W1018" s="3">
        <v>0</v>
      </c>
      <c r="X1018" s="3">
        <v>0</v>
      </c>
      <c r="Y1018" s="3">
        <v>0</v>
      </c>
      <c r="AA1018" s="29"/>
      <c r="AB1018" s="29"/>
      <c r="AC1018" s="3"/>
      <c r="AD1018" s="3"/>
    </row>
    <row r="1019" spans="1:30" x14ac:dyDescent="0.3">
      <c r="A1019" s="35">
        <v>256</v>
      </c>
      <c r="B1019" s="35" t="s">
        <v>29</v>
      </c>
      <c r="C1019" s="35" t="s">
        <v>32</v>
      </c>
      <c r="D1019" s="35" t="s">
        <v>30</v>
      </c>
      <c r="E1019" s="35" t="s">
        <v>27</v>
      </c>
      <c r="F1019" s="35" t="s">
        <v>31</v>
      </c>
      <c r="G1019" s="35">
        <f>G1020+G1021+G1022</f>
        <v>2</v>
      </c>
      <c r="H1019" s="35">
        <f>H1020+H1021+H1022</f>
        <v>0</v>
      </c>
      <c r="I1019" s="40">
        <f>H1019/((L1019-W1019)+J1019+(0.44*R1019))</f>
        <v>0</v>
      </c>
      <c r="J1019" s="35">
        <f>J1020+J1021+J1022</f>
        <v>0</v>
      </c>
      <c r="K1019" s="37">
        <f t="shared" si="205"/>
        <v>0</v>
      </c>
      <c r="L1019" s="35">
        <f t="shared" si="204"/>
        <v>2</v>
      </c>
      <c r="M1019" s="35">
        <f>M1020+M1021+M1022</f>
        <v>0</v>
      </c>
      <c r="N1019" s="35">
        <f>N1020+N1021+N1022</f>
        <v>2</v>
      </c>
      <c r="O1019" s="35">
        <f>O1020+O1021+O1022</f>
        <v>0</v>
      </c>
      <c r="P1019" s="35">
        <f>P1020+P1021+P1022</f>
        <v>0</v>
      </c>
      <c r="Q1019" s="36">
        <f t="shared" si="206"/>
        <v>0</v>
      </c>
      <c r="R1019" s="35">
        <f>R1020+R1021+R1022</f>
        <v>0</v>
      </c>
      <c r="S1019" s="35">
        <f>S1020+S1021+S1022</f>
        <v>0</v>
      </c>
      <c r="T1019" s="37">
        <f t="shared" si="207"/>
        <v>0</v>
      </c>
      <c r="U1019" s="37">
        <f t="shared" si="208"/>
        <v>0</v>
      </c>
      <c r="V1019" s="35">
        <f>V1020+V1021+V1022</f>
        <v>0</v>
      </c>
      <c r="W1019" s="35">
        <f>W1020+W1021+W1022</f>
        <v>1</v>
      </c>
      <c r="X1019" s="35">
        <f>X1020+X1021+X1022</f>
        <v>0</v>
      </c>
      <c r="Y1019" s="35">
        <f>Y1020+Y1021+Y1022</f>
        <v>0</v>
      </c>
      <c r="Z1019" s="41">
        <f>H1019-'Season Summary_DEF'!H1018</f>
        <v>0</v>
      </c>
      <c r="AA1019" s="40">
        <f>(H1019+W1019+Y1019+(2*(O1019))+(0.5*V1019))/((R1019-S1019)+(2*(N1019+X1019+J1019)))</f>
        <v>0.25</v>
      </c>
      <c r="AB1019" s="40">
        <f>AA1019-$AA$1073</f>
        <v>-0.99690685972502524</v>
      </c>
      <c r="AC1019" s="40">
        <f>AA1019+'Season Summary_DEF'!AB1019</f>
        <v>0.25</v>
      </c>
      <c r="AD1019" s="40">
        <f>AC1019-$AC$1073</f>
        <v>-2.3301820325407698</v>
      </c>
    </row>
    <row r="1020" spans="1:30" outlineLevel="1" x14ac:dyDescent="0.3">
      <c r="A1020" s="3" t="s">
        <v>66</v>
      </c>
      <c r="B1020" s="3" t="s">
        <v>29</v>
      </c>
      <c r="C1020" s="3" t="s">
        <v>32</v>
      </c>
      <c r="D1020" s="3" t="s">
        <v>30</v>
      </c>
      <c r="E1020" s="3" t="s">
        <v>27</v>
      </c>
      <c r="F1020" s="3" t="s">
        <v>31</v>
      </c>
      <c r="G1020" s="3">
        <v>2</v>
      </c>
      <c r="H1020" s="3">
        <v>0</v>
      </c>
      <c r="I1020" s="29">
        <f>H1020/((L1020-W1020)+J1020+(0.44*R1020))</f>
        <v>0</v>
      </c>
      <c r="J1020" s="3">
        <v>0</v>
      </c>
      <c r="K1020" s="32">
        <f t="shared" si="205"/>
        <v>0</v>
      </c>
      <c r="L1020" s="3">
        <f t="shared" si="204"/>
        <v>2</v>
      </c>
      <c r="M1020" s="3">
        <v>0</v>
      </c>
      <c r="N1020" s="3">
        <v>2</v>
      </c>
      <c r="O1020" s="3">
        <v>0</v>
      </c>
      <c r="P1020" s="3">
        <v>0</v>
      </c>
      <c r="Q1020" s="4">
        <f t="shared" si="206"/>
        <v>0</v>
      </c>
      <c r="R1020" s="3">
        <v>0</v>
      </c>
      <c r="S1020" s="3">
        <v>0</v>
      </c>
      <c r="T1020" s="32">
        <f t="shared" si="207"/>
        <v>0</v>
      </c>
      <c r="U1020" s="32">
        <f t="shared" si="208"/>
        <v>0</v>
      </c>
      <c r="V1020" s="3">
        <v>0</v>
      </c>
      <c r="W1020" s="3">
        <v>1</v>
      </c>
      <c r="X1020" s="3">
        <v>0</v>
      </c>
      <c r="Y1020" s="3">
        <v>0</v>
      </c>
      <c r="Z1020"/>
      <c r="AA1020" s="29"/>
      <c r="AB1020" s="29"/>
      <c r="AC1020" s="3"/>
      <c r="AD1020" s="3"/>
    </row>
    <row r="1021" spans="1:30" outlineLevel="1" x14ac:dyDescent="0.3">
      <c r="A1021" s="3" t="s">
        <v>67</v>
      </c>
      <c r="B1021" s="3" t="s">
        <v>29</v>
      </c>
      <c r="C1021" s="3" t="s">
        <v>32</v>
      </c>
      <c r="D1021" s="3" t="s">
        <v>30</v>
      </c>
      <c r="E1021" s="3" t="s">
        <v>27</v>
      </c>
      <c r="F1021" s="3" t="s">
        <v>31</v>
      </c>
      <c r="G1021" s="3">
        <v>0</v>
      </c>
      <c r="H1021" s="3">
        <v>0</v>
      </c>
      <c r="J1021" s="3">
        <v>0</v>
      </c>
      <c r="K1021" s="32" t="e">
        <f t="shared" si="205"/>
        <v>#DIV/0!</v>
      </c>
      <c r="L1021" s="3">
        <f t="shared" si="204"/>
        <v>0</v>
      </c>
      <c r="M1021" s="3">
        <v>0</v>
      </c>
      <c r="N1021" s="3">
        <v>0</v>
      </c>
      <c r="O1021" s="3">
        <v>0</v>
      </c>
      <c r="P1021" s="3">
        <v>0</v>
      </c>
      <c r="Q1021" s="4" t="e">
        <f t="shared" si="206"/>
        <v>#DIV/0!</v>
      </c>
      <c r="R1021" s="3">
        <v>0</v>
      </c>
      <c r="S1021" s="3">
        <v>0</v>
      </c>
      <c r="T1021" s="32" t="e">
        <f t="shared" si="207"/>
        <v>#DIV/0!</v>
      </c>
      <c r="U1021" s="32" t="e">
        <f t="shared" si="208"/>
        <v>#DIV/0!</v>
      </c>
      <c r="V1021" s="3">
        <v>0</v>
      </c>
      <c r="W1021" s="3">
        <v>0</v>
      </c>
      <c r="X1021" s="3">
        <v>0</v>
      </c>
      <c r="Y1021" s="3">
        <v>0</v>
      </c>
      <c r="AA1021" s="29"/>
      <c r="AB1021" s="29"/>
      <c r="AC1021" s="3"/>
      <c r="AD1021" s="3"/>
    </row>
    <row r="1022" spans="1:30" outlineLevel="1" x14ac:dyDescent="0.3">
      <c r="A1022" s="3" t="s">
        <v>68</v>
      </c>
      <c r="B1022" s="3" t="s">
        <v>29</v>
      </c>
      <c r="C1022" s="3" t="s">
        <v>32</v>
      </c>
      <c r="D1022" s="3" t="s">
        <v>30</v>
      </c>
      <c r="E1022" s="3" t="s">
        <v>27</v>
      </c>
      <c r="F1022" s="3" t="s">
        <v>31</v>
      </c>
      <c r="G1022" s="3">
        <v>0</v>
      </c>
      <c r="H1022" s="3">
        <v>0</v>
      </c>
      <c r="J1022" s="3">
        <v>0</v>
      </c>
      <c r="K1022" s="32" t="e">
        <f t="shared" si="205"/>
        <v>#DIV/0!</v>
      </c>
      <c r="L1022" s="3">
        <f t="shared" si="204"/>
        <v>0</v>
      </c>
      <c r="M1022" s="3">
        <v>0</v>
      </c>
      <c r="N1022" s="3">
        <v>0</v>
      </c>
      <c r="O1022" s="3">
        <v>0</v>
      </c>
      <c r="P1022" s="3">
        <v>0</v>
      </c>
      <c r="Q1022" s="4" t="e">
        <f t="shared" si="206"/>
        <v>#DIV/0!</v>
      </c>
      <c r="R1022" s="3">
        <v>0</v>
      </c>
      <c r="S1022" s="3">
        <v>0</v>
      </c>
      <c r="T1022" s="32" t="e">
        <f t="shared" si="207"/>
        <v>#DIV/0!</v>
      </c>
      <c r="U1022" s="32" t="e">
        <f t="shared" si="208"/>
        <v>#DIV/0!</v>
      </c>
      <c r="V1022" s="3">
        <v>0</v>
      </c>
      <c r="W1022" s="3">
        <v>0</v>
      </c>
      <c r="X1022" s="3">
        <v>0</v>
      </c>
      <c r="Y1022" s="3">
        <v>0</v>
      </c>
      <c r="AA1022" s="29"/>
      <c r="AB1022" s="29"/>
      <c r="AC1022" s="3"/>
      <c r="AD1022" s="3"/>
    </row>
    <row r="1023" spans="1:30" x14ac:dyDescent="0.3">
      <c r="A1023" s="35">
        <v>257</v>
      </c>
      <c r="B1023" s="35" t="s">
        <v>29</v>
      </c>
      <c r="C1023" s="35" t="s">
        <v>32</v>
      </c>
      <c r="D1023" s="35" t="s">
        <v>30</v>
      </c>
      <c r="E1023" s="35" t="s">
        <v>34</v>
      </c>
      <c r="F1023" s="35" t="s">
        <v>31</v>
      </c>
      <c r="G1023" s="35">
        <f>G1024+G1025+G1026</f>
        <v>0</v>
      </c>
      <c r="H1023" s="35">
        <f>H1024+H1025+H1026</f>
        <v>0</v>
      </c>
      <c r="I1023" s="40"/>
      <c r="J1023" s="35">
        <f>J1024+J1025+J1026</f>
        <v>0</v>
      </c>
      <c r="K1023" s="37" t="e">
        <f t="shared" si="205"/>
        <v>#DIV/0!</v>
      </c>
      <c r="L1023" s="35">
        <f t="shared" si="204"/>
        <v>0</v>
      </c>
      <c r="M1023" s="35">
        <f>M1024+M1025+M1026</f>
        <v>0</v>
      </c>
      <c r="N1023" s="35">
        <f>N1024+N1025+N1026</f>
        <v>0</v>
      </c>
      <c r="O1023" s="35">
        <f>O1024+O1025+O1026</f>
        <v>0</v>
      </c>
      <c r="P1023" s="35">
        <f>P1024+P1025+P1026</f>
        <v>0</v>
      </c>
      <c r="Q1023" s="36" t="e">
        <f t="shared" si="206"/>
        <v>#DIV/0!</v>
      </c>
      <c r="R1023" s="35">
        <f>R1024+R1025+R1026</f>
        <v>0</v>
      </c>
      <c r="S1023" s="35">
        <f>S1024+S1025+S1026</f>
        <v>0</v>
      </c>
      <c r="T1023" s="37" t="e">
        <f t="shared" si="207"/>
        <v>#DIV/0!</v>
      </c>
      <c r="U1023" s="37" t="e">
        <f t="shared" si="208"/>
        <v>#DIV/0!</v>
      </c>
      <c r="V1023" s="35">
        <f>V1024+V1025+V1026</f>
        <v>0</v>
      </c>
      <c r="W1023" s="35">
        <f>W1024+W1025+W1026</f>
        <v>0</v>
      </c>
      <c r="X1023" s="35">
        <f>X1024+X1025+X1026</f>
        <v>0</v>
      </c>
      <c r="Y1023" s="35">
        <f>Y1024+Y1025+Y1026</f>
        <v>0</v>
      </c>
      <c r="Z1023" s="41">
        <f>H1023-'Season Summary_DEF'!H1022</f>
        <v>0</v>
      </c>
      <c r="AA1023" s="40"/>
      <c r="AB1023" s="40"/>
      <c r="AC1023" s="40"/>
      <c r="AD1023" s="40"/>
    </row>
    <row r="1024" spans="1:30" outlineLevel="1" x14ac:dyDescent="0.3">
      <c r="A1024" s="3" t="s">
        <v>66</v>
      </c>
      <c r="B1024" s="3" t="s">
        <v>29</v>
      </c>
      <c r="C1024" s="3" t="s">
        <v>32</v>
      </c>
      <c r="D1024" s="3" t="s">
        <v>30</v>
      </c>
      <c r="E1024" s="3" t="s">
        <v>34</v>
      </c>
      <c r="F1024" s="3" t="s">
        <v>31</v>
      </c>
      <c r="G1024" s="3">
        <v>0</v>
      </c>
      <c r="H1024" s="3">
        <v>0</v>
      </c>
      <c r="J1024" s="3">
        <v>0</v>
      </c>
      <c r="K1024" s="32" t="e">
        <f t="shared" si="205"/>
        <v>#DIV/0!</v>
      </c>
      <c r="L1024" s="3">
        <f t="shared" si="204"/>
        <v>0</v>
      </c>
      <c r="M1024" s="3">
        <v>0</v>
      </c>
      <c r="N1024" s="3">
        <v>0</v>
      </c>
      <c r="O1024" s="3">
        <v>0</v>
      </c>
      <c r="P1024" s="3">
        <v>0</v>
      </c>
      <c r="Q1024" s="4" t="e">
        <f t="shared" si="206"/>
        <v>#DIV/0!</v>
      </c>
      <c r="R1024" s="3">
        <v>0</v>
      </c>
      <c r="S1024" s="3">
        <v>0</v>
      </c>
      <c r="T1024" s="32" t="e">
        <f t="shared" si="207"/>
        <v>#DIV/0!</v>
      </c>
      <c r="U1024" s="32" t="e">
        <f t="shared" si="208"/>
        <v>#DIV/0!</v>
      </c>
      <c r="V1024" s="3">
        <v>0</v>
      </c>
      <c r="W1024" s="3">
        <v>0</v>
      </c>
      <c r="X1024" s="3">
        <v>0</v>
      </c>
      <c r="Y1024" s="3">
        <v>0</v>
      </c>
      <c r="Z1024"/>
      <c r="AA1024" s="29"/>
      <c r="AB1024" s="29"/>
      <c r="AC1024" s="3"/>
      <c r="AD1024" s="3"/>
    </row>
    <row r="1025" spans="1:30" outlineLevel="1" x14ac:dyDescent="0.3">
      <c r="A1025" s="3" t="s">
        <v>67</v>
      </c>
      <c r="B1025" s="3" t="s">
        <v>29</v>
      </c>
      <c r="C1025" s="3" t="s">
        <v>32</v>
      </c>
      <c r="D1025" s="3" t="s">
        <v>30</v>
      </c>
      <c r="E1025" s="3" t="s">
        <v>34</v>
      </c>
      <c r="F1025" s="3" t="s">
        <v>31</v>
      </c>
      <c r="G1025" s="3">
        <v>0</v>
      </c>
      <c r="H1025" s="3">
        <v>0</v>
      </c>
      <c r="J1025" s="3">
        <v>0</v>
      </c>
      <c r="K1025" s="32" t="e">
        <f t="shared" si="205"/>
        <v>#DIV/0!</v>
      </c>
      <c r="L1025" s="3">
        <f t="shared" si="204"/>
        <v>0</v>
      </c>
      <c r="M1025" s="3">
        <v>0</v>
      </c>
      <c r="N1025" s="3">
        <v>0</v>
      </c>
      <c r="O1025" s="3">
        <v>0</v>
      </c>
      <c r="P1025" s="3">
        <v>0</v>
      </c>
      <c r="Q1025" s="4" t="e">
        <f t="shared" si="206"/>
        <v>#DIV/0!</v>
      </c>
      <c r="R1025" s="3">
        <v>0</v>
      </c>
      <c r="S1025" s="3">
        <v>0</v>
      </c>
      <c r="T1025" s="32" t="e">
        <f t="shared" si="207"/>
        <v>#DIV/0!</v>
      </c>
      <c r="U1025" s="32" t="e">
        <f t="shared" si="208"/>
        <v>#DIV/0!</v>
      </c>
      <c r="V1025" s="3">
        <v>0</v>
      </c>
      <c r="W1025" s="3">
        <v>0</v>
      </c>
      <c r="X1025" s="3">
        <v>0</v>
      </c>
      <c r="Y1025" s="3">
        <v>0</v>
      </c>
      <c r="AA1025" s="29"/>
      <c r="AB1025" s="29"/>
      <c r="AC1025" s="3"/>
      <c r="AD1025" s="3"/>
    </row>
    <row r="1026" spans="1:30" outlineLevel="1" x14ac:dyDescent="0.3">
      <c r="A1026" s="3" t="s">
        <v>68</v>
      </c>
      <c r="B1026" s="3" t="s">
        <v>29</v>
      </c>
      <c r="C1026" s="3" t="s">
        <v>32</v>
      </c>
      <c r="D1026" s="3" t="s">
        <v>30</v>
      </c>
      <c r="E1026" s="3" t="s">
        <v>34</v>
      </c>
      <c r="F1026" s="3" t="s">
        <v>31</v>
      </c>
      <c r="G1026" s="3">
        <v>0</v>
      </c>
      <c r="H1026" s="3">
        <v>0</v>
      </c>
      <c r="J1026" s="3">
        <v>0</v>
      </c>
      <c r="K1026" s="32" t="e">
        <f t="shared" si="205"/>
        <v>#DIV/0!</v>
      </c>
      <c r="L1026" s="3">
        <f t="shared" si="204"/>
        <v>0</v>
      </c>
      <c r="M1026" s="3">
        <v>0</v>
      </c>
      <c r="N1026" s="3">
        <v>0</v>
      </c>
      <c r="O1026" s="3">
        <v>0</v>
      </c>
      <c r="P1026" s="3">
        <v>0</v>
      </c>
      <c r="Q1026" s="4" t="e">
        <f t="shared" si="206"/>
        <v>#DIV/0!</v>
      </c>
      <c r="R1026" s="3">
        <v>0</v>
      </c>
      <c r="S1026" s="3">
        <v>0</v>
      </c>
      <c r="T1026" s="32" t="e">
        <f t="shared" si="207"/>
        <v>#DIV/0!</v>
      </c>
      <c r="U1026" s="32" t="e">
        <f t="shared" si="208"/>
        <v>#DIV/0!</v>
      </c>
      <c r="V1026" s="3">
        <v>0</v>
      </c>
      <c r="W1026" s="3">
        <v>0</v>
      </c>
      <c r="X1026" s="3">
        <v>0</v>
      </c>
      <c r="Y1026" s="3">
        <v>0</v>
      </c>
      <c r="AA1026" s="29"/>
      <c r="AB1026" s="29"/>
      <c r="AC1026" s="3"/>
      <c r="AD1026" s="3"/>
    </row>
    <row r="1027" spans="1:30" x14ac:dyDescent="0.3">
      <c r="A1027" s="35">
        <v>258</v>
      </c>
      <c r="B1027" s="35" t="s">
        <v>29</v>
      </c>
      <c r="C1027" s="35" t="s">
        <v>31</v>
      </c>
      <c r="D1027" s="35" t="s">
        <v>30</v>
      </c>
      <c r="E1027" s="35" t="s">
        <v>34</v>
      </c>
      <c r="F1027" s="35" t="s">
        <v>28</v>
      </c>
      <c r="G1027" s="35">
        <f>G1028+G1029+G1030</f>
        <v>2</v>
      </c>
      <c r="H1027" s="35">
        <f>H1028+H1029+H1030</f>
        <v>3</v>
      </c>
      <c r="I1027" s="40">
        <f>H1027/((L1027-W1027)+J1027+(0.44*R1027))</f>
        <v>1.5</v>
      </c>
      <c r="J1027" s="35">
        <f>J1028+J1029+J1030</f>
        <v>0</v>
      </c>
      <c r="K1027" s="37">
        <f t="shared" si="205"/>
        <v>0</v>
      </c>
      <c r="L1027" s="35">
        <f t="shared" si="204"/>
        <v>2</v>
      </c>
      <c r="M1027" s="35">
        <f>M1028+M1029+M1030</f>
        <v>1</v>
      </c>
      <c r="N1027" s="35">
        <f>N1028+N1029+N1030</f>
        <v>1</v>
      </c>
      <c r="O1027" s="35">
        <f>O1028+O1029+O1030</f>
        <v>1</v>
      </c>
      <c r="P1027" s="35">
        <f>P1028+P1029+P1030</f>
        <v>1</v>
      </c>
      <c r="Q1027" s="36">
        <f t="shared" si="206"/>
        <v>50</v>
      </c>
      <c r="R1027" s="35">
        <f>R1028+R1029+R1030</f>
        <v>0</v>
      </c>
      <c r="S1027" s="35">
        <f>S1028+S1029+S1030</f>
        <v>0</v>
      </c>
      <c r="T1027" s="37">
        <f t="shared" si="207"/>
        <v>0.5</v>
      </c>
      <c r="U1027" s="37">
        <f t="shared" si="208"/>
        <v>0.75</v>
      </c>
      <c r="V1027" s="35">
        <f>V1028+V1029+V1030</f>
        <v>1</v>
      </c>
      <c r="W1027" s="35">
        <f>W1028+W1029+W1030</f>
        <v>0</v>
      </c>
      <c r="X1027" s="35">
        <f>X1028+X1029+X1030</f>
        <v>0</v>
      </c>
      <c r="Y1027" s="35">
        <f>Y1028+Y1029+Y1030</f>
        <v>0</v>
      </c>
      <c r="Z1027" s="41">
        <f>H1027-'Season Summary_DEF'!H1026</f>
        <v>3</v>
      </c>
      <c r="AA1027" s="40">
        <f>(H1027+W1027+Y1027+(2*(O1027))+(0.5*V1027))/((R1027-S1027)+(2*(N1027+X1027+J1027)))</f>
        <v>2.75</v>
      </c>
      <c r="AB1027" s="40">
        <f>AA1027-$AA$1073</f>
        <v>1.5030931402749748</v>
      </c>
      <c r="AC1027" s="40">
        <f>AA1027+'Season Summary_DEF'!AB1027</f>
        <v>3.375</v>
      </c>
      <c r="AD1027" s="40">
        <f>AC1027-$AC$1073</f>
        <v>0.79481796745923017</v>
      </c>
    </row>
    <row r="1028" spans="1:30" outlineLevel="1" x14ac:dyDescent="0.3">
      <c r="A1028" s="3" t="s">
        <v>66</v>
      </c>
      <c r="B1028" s="3" t="s">
        <v>29</v>
      </c>
      <c r="C1028" s="3" t="s">
        <v>31</v>
      </c>
      <c r="D1028" s="3" t="s">
        <v>30</v>
      </c>
      <c r="E1028" s="3" t="s">
        <v>34</v>
      </c>
      <c r="F1028" s="3" t="s">
        <v>28</v>
      </c>
      <c r="G1028" s="3">
        <v>1</v>
      </c>
      <c r="H1028" s="3">
        <v>3</v>
      </c>
      <c r="I1028" s="29">
        <f>H1028/((L1028-W1028)+J1028+(0.44*R1028))</f>
        <v>3</v>
      </c>
      <c r="J1028" s="3">
        <v>0</v>
      </c>
      <c r="K1028" s="32">
        <f t="shared" si="205"/>
        <v>0</v>
      </c>
      <c r="L1028" s="3">
        <f t="shared" si="204"/>
        <v>1</v>
      </c>
      <c r="M1028" s="3">
        <v>1</v>
      </c>
      <c r="N1028" s="3">
        <v>0</v>
      </c>
      <c r="O1028" s="3">
        <v>1</v>
      </c>
      <c r="P1028" s="3">
        <v>1</v>
      </c>
      <c r="Q1028" s="4">
        <f t="shared" si="206"/>
        <v>100</v>
      </c>
      <c r="R1028" s="3">
        <v>0</v>
      </c>
      <c r="S1028" s="3">
        <v>0</v>
      </c>
      <c r="T1028" s="32">
        <f t="shared" si="207"/>
        <v>1</v>
      </c>
      <c r="U1028" s="32">
        <f t="shared" si="208"/>
        <v>1.5</v>
      </c>
      <c r="V1028" s="3">
        <v>1</v>
      </c>
      <c r="W1028" s="3">
        <v>0</v>
      </c>
      <c r="X1028" s="3">
        <v>0</v>
      </c>
      <c r="Y1028" s="3">
        <v>0</v>
      </c>
      <c r="Z1028"/>
      <c r="AA1028" s="29"/>
      <c r="AB1028" s="29"/>
      <c r="AC1028" s="3"/>
      <c r="AD1028" s="3"/>
    </row>
    <row r="1029" spans="1:30" outlineLevel="1" x14ac:dyDescent="0.3">
      <c r="A1029" s="3" t="s">
        <v>67</v>
      </c>
      <c r="B1029" s="3" t="s">
        <v>29</v>
      </c>
      <c r="C1029" s="3" t="s">
        <v>31</v>
      </c>
      <c r="D1029" s="3" t="s">
        <v>30</v>
      </c>
      <c r="E1029" s="3" t="s">
        <v>34</v>
      </c>
      <c r="F1029" s="3" t="s">
        <v>28</v>
      </c>
      <c r="G1029" s="3">
        <v>0</v>
      </c>
      <c r="H1029" s="3">
        <v>0</v>
      </c>
      <c r="J1029" s="3">
        <v>0</v>
      </c>
      <c r="K1029" s="32" t="e">
        <f t="shared" si="205"/>
        <v>#DIV/0!</v>
      </c>
      <c r="L1029" s="3">
        <f t="shared" si="204"/>
        <v>0</v>
      </c>
      <c r="M1029" s="3">
        <v>0</v>
      </c>
      <c r="N1029" s="3">
        <v>0</v>
      </c>
      <c r="O1029" s="3">
        <v>0</v>
      </c>
      <c r="P1029" s="3">
        <v>0</v>
      </c>
      <c r="Q1029" s="4" t="e">
        <f t="shared" si="206"/>
        <v>#DIV/0!</v>
      </c>
      <c r="R1029" s="3">
        <v>0</v>
      </c>
      <c r="S1029" s="3">
        <v>0</v>
      </c>
      <c r="T1029" s="32" t="e">
        <f t="shared" si="207"/>
        <v>#DIV/0!</v>
      </c>
      <c r="U1029" s="32" t="e">
        <f t="shared" si="208"/>
        <v>#DIV/0!</v>
      </c>
      <c r="V1029" s="3">
        <v>0</v>
      </c>
      <c r="W1029" s="3">
        <v>0</v>
      </c>
      <c r="X1029" s="3">
        <v>0</v>
      </c>
      <c r="Y1029" s="3">
        <v>0</v>
      </c>
      <c r="AA1029" s="29"/>
      <c r="AB1029" s="29"/>
      <c r="AC1029" s="3"/>
      <c r="AD1029" s="3"/>
    </row>
    <row r="1030" spans="1:30" outlineLevel="1" x14ac:dyDescent="0.3">
      <c r="A1030" s="3" t="s">
        <v>68</v>
      </c>
      <c r="B1030" s="3" t="s">
        <v>29</v>
      </c>
      <c r="C1030" s="3" t="s">
        <v>31</v>
      </c>
      <c r="D1030" s="3" t="s">
        <v>30</v>
      </c>
      <c r="E1030" s="3" t="s">
        <v>34</v>
      </c>
      <c r="F1030" s="3" t="s">
        <v>28</v>
      </c>
      <c r="G1030" s="3">
        <v>1</v>
      </c>
      <c r="H1030" s="3">
        <v>0</v>
      </c>
      <c r="I1030" s="29">
        <f>H1030/((L1030-W1030)+J1030+(0.44*R1030))</f>
        <v>0</v>
      </c>
      <c r="J1030" s="3">
        <v>0</v>
      </c>
      <c r="K1030" s="32">
        <f t="shared" si="205"/>
        <v>0</v>
      </c>
      <c r="L1030" s="3">
        <f t="shared" si="204"/>
        <v>1</v>
      </c>
      <c r="M1030" s="3">
        <v>0</v>
      </c>
      <c r="N1030" s="3">
        <v>1</v>
      </c>
      <c r="O1030" s="3">
        <v>0</v>
      </c>
      <c r="P1030" s="3">
        <v>0</v>
      </c>
      <c r="Q1030" s="4">
        <f t="shared" si="206"/>
        <v>0</v>
      </c>
      <c r="R1030" s="3">
        <v>0</v>
      </c>
      <c r="S1030" s="3">
        <v>0</v>
      </c>
      <c r="T1030" s="32">
        <f t="shared" si="207"/>
        <v>0</v>
      </c>
      <c r="U1030" s="32">
        <f t="shared" si="208"/>
        <v>0</v>
      </c>
      <c r="V1030" s="3">
        <v>0</v>
      </c>
      <c r="W1030" s="3">
        <v>0</v>
      </c>
      <c r="X1030" s="3">
        <v>0</v>
      </c>
      <c r="Y1030" s="3">
        <v>0</v>
      </c>
      <c r="AA1030" s="29"/>
      <c r="AB1030" s="29"/>
      <c r="AC1030" s="3"/>
      <c r="AD1030" s="3"/>
    </row>
    <row r="1031" spans="1:30" x14ac:dyDescent="0.3">
      <c r="A1031" s="35">
        <v>259</v>
      </c>
      <c r="B1031" s="35" t="s">
        <v>24</v>
      </c>
      <c r="C1031" s="35" t="s">
        <v>25</v>
      </c>
      <c r="D1031" s="35" t="s">
        <v>31</v>
      </c>
      <c r="E1031" s="35" t="s">
        <v>30</v>
      </c>
      <c r="F1031" s="35" t="s">
        <v>28</v>
      </c>
      <c r="G1031" s="35">
        <f>G1032+G1033+G1034</f>
        <v>5</v>
      </c>
      <c r="H1031" s="35">
        <f>H1032+H1033+H1034</f>
        <v>6</v>
      </c>
      <c r="I1031" s="40">
        <f>H1031/((L1031-W1031)+J1031+(0.44*R1031))</f>
        <v>1.5463917525773196</v>
      </c>
      <c r="J1031" s="35">
        <f>J1032+J1033+J1034</f>
        <v>1</v>
      </c>
      <c r="K1031" s="37">
        <f t="shared" si="205"/>
        <v>0.2</v>
      </c>
      <c r="L1031" s="35">
        <f t="shared" si="204"/>
        <v>3</v>
      </c>
      <c r="M1031" s="35">
        <f>M1032+M1033+M1034</f>
        <v>2</v>
      </c>
      <c r="N1031" s="35">
        <f>N1032+N1033+N1034</f>
        <v>1</v>
      </c>
      <c r="O1031" s="35">
        <f>O1032+O1033+O1034</f>
        <v>1</v>
      </c>
      <c r="P1031" s="35">
        <f>P1032+P1033+P1034</f>
        <v>3</v>
      </c>
      <c r="Q1031" s="36">
        <f t="shared" si="206"/>
        <v>100</v>
      </c>
      <c r="R1031" s="35">
        <f>R1032+R1033+R1034</f>
        <v>2</v>
      </c>
      <c r="S1031" s="35">
        <f>S1032+S1033+S1034</f>
        <v>2</v>
      </c>
      <c r="T1031" s="37">
        <f t="shared" si="207"/>
        <v>0.66666666666666663</v>
      </c>
      <c r="U1031" s="37">
        <f t="shared" si="208"/>
        <v>0.66666666666666663</v>
      </c>
      <c r="V1031" s="35">
        <f>V1032+V1033+V1034</f>
        <v>0</v>
      </c>
      <c r="W1031" s="35">
        <f>W1032+W1033+W1034</f>
        <v>1</v>
      </c>
      <c r="X1031" s="35">
        <f>X1032+X1033+X1034</f>
        <v>0</v>
      </c>
      <c r="Y1031" s="35">
        <f>Y1032+Y1033+Y1034</f>
        <v>2</v>
      </c>
      <c r="Z1031" s="41">
        <f>H1031-'Season Summary_DEF'!H1030</f>
        <v>6</v>
      </c>
      <c r="AA1031" s="40">
        <f>(H1031+W1031+Y1031+(2*(O1031))+(0.5*V1031))/((R1031-S1031)+(2*(N1031+X1031+J1031)))</f>
        <v>2.75</v>
      </c>
      <c r="AB1031" s="40">
        <f>AA1031-$AA$1073</f>
        <v>1.5030931402749748</v>
      </c>
      <c r="AC1031" s="40">
        <f>AA1031+'Season Summary_DEF'!AB1031</f>
        <v>7.083333333333333</v>
      </c>
      <c r="AD1031" s="40">
        <f>AC1031-$AC$1073</f>
        <v>4.5031513007925632</v>
      </c>
    </row>
    <row r="1032" spans="1:30" outlineLevel="1" x14ac:dyDescent="0.3">
      <c r="A1032" s="3" t="s">
        <v>66</v>
      </c>
      <c r="B1032" s="3" t="s">
        <v>24</v>
      </c>
      <c r="C1032" s="3" t="s">
        <v>25</v>
      </c>
      <c r="D1032" s="3" t="s">
        <v>31</v>
      </c>
      <c r="E1032" s="3" t="s">
        <v>30</v>
      </c>
      <c r="F1032" s="3" t="s">
        <v>28</v>
      </c>
      <c r="G1032" s="3">
        <v>1</v>
      </c>
      <c r="H1032" s="3">
        <v>2</v>
      </c>
      <c r="I1032" s="29">
        <f>H1032/((L1032-W1032)+J1032+(0.44*R1032))</f>
        <v>2.2727272727272729</v>
      </c>
      <c r="J1032" s="3">
        <v>0</v>
      </c>
      <c r="K1032" s="32">
        <f t="shared" si="205"/>
        <v>0</v>
      </c>
      <c r="L1032" s="3">
        <f t="shared" si="204"/>
        <v>0</v>
      </c>
      <c r="M1032" s="3">
        <v>0</v>
      </c>
      <c r="N1032" s="3">
        <v>0</v>
      </c>
      <c r="O1032" s="3">
        <v>0</v>
      </c>
      <c r="P1032" s="3">
        <v>0</v>
      </c>
      <c r="Q1032" s="4" t="e">
        <f t="shared" si="206"/>
        <v>#DIV/0!</v>
      </c>
      <c r="R1032" s="3">
        <v>2</v>
      </c>
      <c r="S1032" s="3">
        <v>2</v>
      </c>
      <c r="T1032" s="32" t="e">
        <f t="shared" si="207"/>
        <v>#DIV/0!</v>
      </c>
      <c r="U1032" s="32" t="e">
        <f t="shared" si="208"/>
        <v>#DIV/0!</v>
      </c>
      <c r="V1032" s="3">
        <v>0</v>
      </c>
      <c r="W1032" s="3">
        <v>0</v>
      </c>
      <c r="X1032" s="3">
        <v>0</v>
      </c>
      <c r="Y1032" s="3">
        <v>2</v>
      </c>
      <c r="Z1032"/>
      <c r="AA1032" s="29"/>
      <c r="AB1032" s="29"/>
      <c r="AC1032" s="3"/>
      <c r="AD1032" s="3"/>
    </row>
    <row r="1033" spans="1:30" outlineLevel="1" x14ac:dyDescent="0.3">
      <c r="A1033" s="3" t="s">
        <v>67</v>
      </c>
      <c r="B1033" s="3" t="s">
        <v>24</v>
      </c>
      <c r="C1033" s="3" t="s">
        <v>25</v>
      </c>
      <c r="D1033" s="3" t="s">
        <v>31</v>
      </c>
      <c r="E1033" s="3" t="s">
        <v>30</v>
      </c>
      <c r="F1033" s="3" t="s">
        <v>28</v>
      </c>
      <c r="G1033" s="3">
        <v>0</v>
      </c>
      <c r="H1033" s="3">
        <v>0</v>
      </c>
      <c r="J1033" s="3">
        <v>0</v>
      </c>
      <c r="K1033" s="32" t="e">
        <f t="shared" si="205"/>
        <v>#DIV/0!</v>
      </c>
      <c r="L1033" s="3">
        <f t="shared" si="204"/>
        <v>0</v>
      </c>
      <c r="M1033" s="3">
        <v>0</v>
      </c>
      <c r="N1033" s="3">
        <v>0</v>
      </c>
      <c r="O1033" s="3">
        <v>0</v>
      </c>
      <c r="P1033" s="3">
        <v>0</v>
      </c>
      <c r="Q1033" s="4" t="e">
        <f t="shared" si="206"/>
        <v>#DIV/0!</v>
      </c>
      <c r="R1033" s="3">
        <v>0</v>
      </c>
      <c r="S1033" s="3">
        <v>0</v>
      </c>
      <c r="T1033" s="32" t="e">
        <f t="shared" si="207"/>
        <v>#DIV/0!</v>
      </c>
      <c r="U1033" s="32" t="e">
        <f t="shared" si="208"/>
        <v>#DIV/0!</v>
      </c>
      <c r="V1033" s="3">
        <v>0</v>
      </c>
      <c r="W1033" s="3">
        <v>0</v>
      </c>
      <c r="X1033" s="3">
        <v>0</v>
      </c>
      <c r="Y1033" s="3">
        <v>0</v>
      </c>
      <c r="AA1033" s="29"/>
      <c r="AB1033" s="29"/>
      <c r="AC1033" s="3"/>
      <c r="AD1033" s="3"/>
    </row>
    <row r="1034" spans="1:30" outlineLevel="1" x14ac:dyDescent="0.3">
      <c r="A1034" s="3" t="s">
        <v>68</v>
      </c>
      <c r="B1034" s="3" t="s">
        <v>24</v>
      </c>
      <c r="C1034" s="3" t="s">
        <v>25</v>
      </c>
      <c r="D1034" s="3" t="s">
        <v>31</v>
      </c>
      <c r="E1034" s="3" t="s">
        <v>30</v>
      </c>
      <c r="F1034" s="3" t="s">
        <v>28</v>
      </c>
      <c r="G1034" s="3">
        <v>4</v>
      </c>
      <c r="H1034" s="3">
        <v>4</v>
      </c>
      <c r="I1034" s="29">
        <f>H1034/((L1034-W1034)+J1034+(0.44*R1034))</f>
        <v>1.3333333333333333</v>
      </c>
      <c r="J1034" s="3">
        <v>1</v>
      </c>
      <c r="K1034" s="32">
        <f t="shared" si="205"/>
        <v>0.25</v>
      </c>
      <c r="L1034" s="3">
        <f t="shared" si="204"/>
        <v>3</v>
      </c>
      <c r="M1034" s="3">
        <v>2</v>
      </c>
      <c r="N1034" s="3">
        <v>1</v>
      </c>
      <c r="O1034" s="3">
        <v>1</v>
      </c>
      <c r="P1034" s="3">
        <v>3</v>
      </c>
      <c r="Q1034" s="4">
        <f t="shared" si="206"/>
        <v>100</v>
      </c>
      <c r="R1034" s="3">
        <v>0</v>
      </c>
      <c r="S1034" s="3">
        <v>0</v>
      </c>
      <c r="T1034" s="32">
        <f t="shared" si="207"/>
        <v>0.66666666666666663</v>
      </c>
      <c r="U1034" s="32">
        <f t="shared" si="208"/>
        <v>0.66666666666666663</v>
      </c>
      <c r="V1034" s="3">
        <v>0</v>
      </c>
      <c r="W1034" s="3">
        <v>1</v>
      </c>
      <c r="X1034" s="3">
        <v>0</v>
      </c>
      <c r="Y1034" s="3">
        <v>0</v>
      </c>
      <c r="AA1034" s="29"/>
      <c r="AB1034" s="29"/>
      <c r="AC1034" s="3"/>
      <c r="AD1034" s="3"/>
    </row>
    <row r="1035" spans="1:30" x14ac:dyDescent="0.3">
      <c r="A1035" s="35">
        <v>260</v>
      </c>
      <c r="B1035" s="35" t="s">
        <v>24</v>
      </c>
      <c r="C1035" s="35" t="s">
        <v>29</v>
      </c>
      <c r="D1035" s="35" t="s">
        <v>26</v>
      </c>
      <c r="E1035" s="35" t="s">
        <v>33</v>
      </c>
      <c r="F1035" s="35" t="s">
        <v>31</v>
      </c>
      <c r="G1035" s="35">
        <f>G1036+G1037+G1038</f>
        <v>2</v>
      </c>
      <c r="H1035" s="35">
        <f>H1036+H1037+H1038</f>
        <v>2</v>
      </c>
      <c r="I1035" s="40">
        <f>H1035/((L1035-W1035)+J1035+(0.44*R1035))</f>
        <v>1</v>
      </c>
      <c r="J1035" s="35">
        <f>J1036+J1037+J1038</f>
        <v>1</v>
      </c>
      <c r="K1035" s="37">
        <f t="shared" si="205"/>
        <v>0.5</v>
      </c>
      <c r="L1035" s="35">
        <f t="shared" si="204"/>
        <v>1</v>
      </c>
      <c r="M1035" s="35">
        <f>M1036+M1037+M1038</f>
        <v>1</v>
      </c>
      <c r="N1035" s="35">
        <f>N1036+N1037+N1038</f>
        <v>0</v>
      </c>
      <c r="O1035" s="35">
        <f>O1036+O1037+O1038</f>
        <v>1</v>
      </c>
      <c r="P1035" s="35">
        <f>P1036+P1037+P1038</f>
        <v>1</v>
      </c>
      <c r="Q1035" s="36">
        <f t="shared" si="206"/>
        <v>100</v>
      </c>
      <c r="R1035" s="35">
        <f>R1036+R1037+R1038</f>
        <v>0</v>
      </c>
      <c r="S1035" s="35">
        <f>S1036+S1037+S1038</f>
        <v>0</v>
      </c>
      <c r="T1035" s="37">
        <f t="shared" si="207"/>
        <v>1</v>
      </c>
      <c r="U1035" s="37">
        <f t="shared" si="208"/>
        <v>1</v>
      </c>
      <c r="V1035" s="35">
        <f>V1036+V1037+V1038</f>
        <v>0</v>
      </c>
      <c r="W1035" s="35">
        <f>W1036+W1037+W1038</f>
        <v>0</v>
      </c>
      <c r="X1035" s="35">
        <f>X1036+X1037+X1038</f>
        <v>0</v>
      </c>
      <c r="Y1035" s="35">
        <f>Y1036+Y1037+Y1038</f>
        <v>1</v>
      </c>
      <c r="Z1035" s="41">
        <f>H1035-'Season Summary_DEF'!H1034</f>
        <v>2</v>
      </c>
      <c r="AA1035" s="40">
        <f>(H1035+W1035+Y1035+(2*(O1035))+(0.5*V1035))/((R1035-S1035)+(2*(N1035+X1035+J1035)))</f>
        <v>2.5</v>
      </c>
      <c r="AB1035" s="40">
        <f>AA1035-$AA$1073</f>
        <v>1.2530931402749748</v>
      </c>
      <c r="AC1035" s="40">
        <f>AA1035+'Season Summary_DEF'!AB1035</f>
        <v>2.8636363636363638</v>
      </c>
      <c r="AD1035" s="40">
        <f>AC1035-$AC$1073</f>
        <v>0.28345433109559393</v>
      </c>
    </row>
    <row r="1036" spans="1:30" outlineLevel="1" x14ac:dyDescent="0.3">
      <c r="A1036" s="3" t="s">
        <v>66</v>
      </c>
      <c r="B1036" s="3" t="s">
        <v>24</v>
      </c>
      <c r="C1036" s="3" t="s">
        <v>29</v>
      </c>
      <c r="D1036" s="3" t="s">
        <v>26</v>
      </c>
      <c r="E1036" s="3" t="s">
        <v>33</v>
      </c>
      <c r="F1036" s="3" t="s">
        <v>31</v>
      </c>
      <c r="G1036" s="3">
        <v>2</v>
      </c>
      <c r="H1036" s="3">
        <v>2</v>
      </c>
      <c r="I1036" s="29">
        <f>H1036/((L1036-W1036)+J1036+(0.44*R1036))</f>
        <v>1</v>
      </c>
      <c r="J1036" s="3">
        <v>1</v>
      </c>
      <c r="K1036" s="32">
        <f t="shared" si="205"/>
        <v>0.5</v>
      </c>
      <c r="L1036" s="3">
        <f t="shared" si="204"/>
        <v>1</v>
      </c>
      <c r="M1036" s="3">
        <v>1</v>
      </c>
      <c r="N1036" s="3">
        <v>0</v>
      </c>
      <c r="O1036" s="3">
        <v>1</v>
      </c>
      <c r="P1036" s="3">
        <v>1</v>
      </c>
      <c r="Q1036" s="4">
        <f t="shared" si="206"/>
        <v>100</v>
      </c>
      <c r="R1036" s="3">
        <v>0</v>
      </c>
      <c r="S1036" s="3">
        <v>0</v>
      </c>
      <c r="T1036" s="32">
        <f t="shared" si="207"/>
        <v>1</v>
      </c>
      <c r="U1036" s="32">
        <f t="shared" si="208"/>
        <v>1</v>
      </c>
      <c r="V1036" s="3">
        <v>0</v>
      </c>
      <c r="W1036" s="3">
        <v>0</v>
      </c>
      <c r="X1036" s="3">
        <v>0</v>
      </c>
      <c r="Y1036" s="3">
        <v>0</v>
      </c>
      <c r="Z1036"/>
      <c r="AA1036" s="29"/>
      <c r="AB1036" s="29"/>
      <c r="AC1036" s="3"/>
      <c r="AD1036" s="3"/>
    </row>
    <row r="1037" spans="1:30" outlineLevel="1" x14ac:dyDescent="0.3">
      <c r="A1037" s="3" t="s">
        <v>67</v>
      </c>
      <c r="B1037" s="3" t="s">
        <v>24</v>
      </c>
      <c r="C1037" s="3" t="s">
        <v>29</v>
      </c>
      <c r="D1037" s="3" t="s">
        <v>26</v>
      </c>
      <c r="E1037" s="3" t="s">
        <v>33</v>
      </c>
      <c r="F1037" s="3" t="s">
        <v>31</v>
      </c>
      <c r="G1037" s="3">
        <v>0</v>
      </c>
      <c r="H1037" s="3">
        <v>0</v>
      </c>
      <c r="J1037" s="3">
        <v>0</v>
      </c>
      <c r="K1037" s="32" t="e">
        <f t="shared" si="205"/>
        <v>#DIV/0!</v>
      </c>
      <c r="L1037" s="3">
        <f t="shared" si="204"/>
        <v>0</v>
      </c>
      <c r="M1037" s="3">
        <v>0</v>
      </c>
      <c r="N1037" s="3">
        <v>0</v>
      </c>
      <c r="O1037" s="3">
        <v>0</v>
      </c>
      <c r="P1037" s="3">
        <v>0</v>
      </c>
      <c r="Q1037" s="4" t="e">
        <f t="shared" si="206"/>
        <v>#DIV/0!</v>
      </c>
      <c r="R1037" s="3">
        <v>0</v>
      </c>
      <c r="S1037" s="3">
        <v>0</v>
      </c>
      <c r="T1037" s="32" t="e">
        <f t="shared" si="207"/>
        <v>#DIV/0!</v>
      </c>
      <c r="U1037" s="32" t="e">
        <f t="shared" si="208"/>
        <v>#DIV/0!</v>
      </c>
      <c r="V1037" s="3">
        <v>0</v>
      </c>
      <c r="W1037" s="3">
        <v>0</v>
      </c>
      <c r="X1037" s="3">
        <v>0</v>
      </c>
      <c r="Y1037" s="3">
        <v>0</v>
      </c>
      <c r="AA1037" s="29"/>
      <c r="AB1037" s="29"/>
      <c r="AC1037" s="3"/>
      <c r="AD1037" s="3"/>
    </row>
    <row r="1038" spans="1:30" outlineLevel="1" x14ac:dyDescent="0.3">
      <c r="A1038" s="3" t="s">
        <v>68</v>
      </c>
      <c r="B1038" s="3" t="s">
        <v>24</v>
      </c>
      <c r="C1038" s="3" t="s">
        <v>29</v>
      </c>
      <c r="D1038" s="3" t="s">
        <v>26</v>
      </c>
      <c r="E1038" s="3" t="s">
        <v>33</v>
      </c>
      <c r="F1038" s="3" t="s">
        <v>31</v>
      </c>
      <c r="G1038" s="3">
        <v>0</v>
      </c>
      <c r="H1038" s="3">
        <v>0</v>
      </c>
      <c r="J1038" s="3">
        <v>0</v>
      </c>
      <c r="K1038" s="32" t="e">
        <f t="shared" si="205"/>
        <v>#DIV/0!</v>
      </c>
      <c r="L1038" s="3">
        <f t="shared" si="204"/>
        <v>0</v>
      </c>
      <c r="M1038" s="3">
        <v>0</v>
      </c>
      <c r="N1038" s="3">
        <v>0</v>
      </c>
      <c r="O1038" s="3">
        <v>0</v>
      </c>
      <c r="P1038" s="3">
        <v>0</v>
      </c>
      <c r="Q1038" s="4" t="e">
        <f t="shared" si="206"/>
        <v>#DIV/0!</v>
      </c>
      <c r="R1038" s="3">
        <v>0</v>
      </c>
      <c r="S1038" s="3">
        <v>0</v>
      </c>
      <c r="T1038" s="32" t="e">
        <f t="shared" si="207"/>
        <v>#DIV/0!</v>
      </c>
      <c r="U1038" s="32" t="e">
        <f t="shared" si="208"/>
        <v>#DIV/0!</v>
      </c>
      <c r="V1038" s="3">
        <v>0</v>
      </c>
      <c r="W1038" s="3">
        <v>0</v>
      </c>
      <c r="X1038" s="3">
        <v>0</v>
      </c>
      <c r="Y1038" s="3">
        <v>1</v>
      </c>
      <c r="AA1038" s="29"/>
      <c r="AB1038" s="29"/>
      <c r="AC1038" s="3"/>
      <c r="AD1038" s="3"/>
    </row>
    <row r="1039" spans="1:30" x14ac:dyDescent="0.3">
      <c r="A1039" s="35">
        <v>261</v>
      </c>
      <c r="B1039" s="35" t="s">
        <v>24</v>
      </c>
      <c r="C1039" s="35" t="s">
        <v>29</v>
      </c>
      <c r="D1039" s="35" t="s">
        <v>26</v>
      </c>
      <c r="E1039" s="35" t="s">
        <v>27</v>
      </c>
      <c r="F1039" s="35" t="s">
        <v>32</v>
      </c>
      <c r="G1039" s="35">
        <f>G1040+G1041+G1042</f>
        <v>2</v>
      </c>
      <c r="H1039" s="35">
        <f>H1040+H1041+H1042</f>
        <v>5</v>
      </c>
      <c r="I1039" s="40">
        <f>H1039/((L1039-W1039)+J1039+(0.44*R1039))</f>
        <v>2.5</v>
      </c>
      <c r="J1039" s="35">
        <f>J1040+J1041+J1042</f>
        <v>0</v>
      </c>
      <c r="K1039" s="37">
        <f t="shared" si="205"/>
        <v>0</v>
      </c>
      <c r="L1039" s="35">
        <f t="shared" si="204"/>
        <v>2</v>
      </c>
      <c r="M1039" s="35">
        <f>M1040+M1041+M1042</f>
        <v>2</v>
      </c>
      <c r="N1039" s="35">
        <f>N1040+N1041+N1042</f>
        <v>0</v>
      </c>
      <c r="O1039" s="35">
        <f>O1040+O1041+O1042</f>
        <v>2</v>
      </c>
      <c r="P1039" s="35">
        <f>P1040+P1041+P1042</f>
        <v>2</v>
      </c>
      <c r="Q1039" s="36">
        <f t="shared" si="206"/>
        <v>100</v>
      </c>
      <c r="R1039" s="35">
        <f>R1040+R1041+R1042</f>
        <v>0</v>
      </c>
      <c r="S1039" s="35">
        <f>S1040+S1041+S1042</f>
        <v>0</v>
      </c>
      <c r="T1039" s="37">
        <f t="shared" si="207"/>
        <v>1</v>
      </c>
      <c r="U1039" s="37">
        <f t="shared" si="208"/>
        <v>1.25</v>
      </c>
      <c r="V1039" s="35">
        <f>V1040+V1041+V1042</f>
        <v>1</v>
      </c>
      <c r="W1039" s="35">
        <f>W1040+W1041+W1042</f>
        <v>0</v>
      </c>
      <c r="X1039" s="35">
        <f>X1040+X1041+X1042</f>
        <v>0</v>
      </c>
      <c r="Y1039" s="35">
        <f>Y1040+Y1041+Y1042</f>
        <v>0</v>
      </c>
      <c r="Z1039" s="41">
        <f>H1039-'Season Summary_DEF'!H1038</f>
        <v>5</v>
      </c>
      <c r="AA1039" s="40"/>
      <c r="AB1039" s="40"/>
      <c r="AC1039" s="40">
        <f>AA1039+'Season Summary_DEF'!AB1039</f>
        <v>1.625</v>
      </c>
      <c r="AD1039" s="40">
        <f>AC1039-$AC$1073</f>
        <v>-0.95518203254076983</v>
      </c>
    </row>
    <row r="1040" spans="1:30" outlineLevel="1" x14ac:dyDescent="0.3">
      <c r="A1040" s="3" t="s">
        <v>66</v>
      </c>
      <c r="B1040" s="3" t="s">
        <v>24</v>
      </c>
      <c r="C1040" s="3" t="s">
        <v>29</v>
      </c>
      <c r="D1040" s="3" t="s">
        <v>26</v>
      </c>
      <c r="E1040" s="3" t="s">
        <v>27</v>
      </c>
      <c r="F1040" s="3" t="s">
        <v>32</v>
      </c>
      <c r="G1040" s="3">
        <v>1</v>
      </c>
      <c r="H1040" s="3">
        <v>2</v>
      </c>
      <c r="I1040" s="29">
        <f>H1040/((L1040-W1040)+J1040+(0.44*R1040))</f>
        <v>2</v>
      </c>
      <c r="J1040" s="3">
        <v>0</v>
      </c>
      <c r="K1040" s="32">
        <f t="shared" si="205"/>
        <v>0</v>
      </c>
      <c r="L1040" s="3">
        <f t="shared" si="204"/>
        <v>1</v>
      </c>
      <c r="M1040" s="3">
        <v>1</v>
      </c>
      <c r="N1040" s="3">
        <v>0</v>
      </c>
      <c r="O1040" s="3">
        <v>1</v>
      </c>
      <c r="P1040" s="3">
        <v>1</v>
      </c>
      <c r="Q1040" s="4">
        <f t="shared" si="206"/>
        <v>100</v>
      </c>
      <c r="R1040" s="3">
        <v>0</v>
      </c>
      <c r="S1040" s="3">
        <v>0</v>
      </c>
      <c r="T1040" s="32">
        <f t="shared" si="207"/>
        <v>1</v>
      </c>
      <c r="U1040" s="32">
        <f t="shared" si="208"/>
        <v>1</v>
      </c>
      <c r="V1040" s="3">
        <v>0</v>
      </c>
      <c r="W1040" s="3">
        <v>0</v>
      </c>
      <c r="X1040" s="3">
        <v>0</v>
      </c>
      <c r="Y1040" s="3">
        <v>0</v>
      </c>
      <c r="Z1040"/>
      <c r="AA1040" s="29"/>
      <c r="AB1040" s="29"/>
      <c r="AC1040" s="3"/>
      <c r="AD1040" s="3"/>
    </row>
    <row r="1041" spans="1:30" outlineLevel="1" x14ac:dyDescent="0.3">
      <c r="A1041" s="3" t="s">
        <v>67</v>
      </c>
      <c r="B1041" s="3" t="s">
        <v>24</v>
      </c>
      <c r="C1041" s="3" t="s">
        <v>29</v>
      </c>
      <c r="D1041" s="3" t="s">
        <v>26</v>
      </c>
      <c r="E1041" s="3" t="s">
        <v>27</v>
      </c>
      <c r="F1041" s="3" t="s">
        <v>32</v>
      </c>
      <c r="G1041" s="3">
        <v>0</v>
      </c>
      <c r="H1041" s="3">
        <v>0</v>
      </c>
      <c r="J1041" s="3">
        <v>0</v>
      </c>
      <c r="K1041" s="32" t="e">
        <f t="shared" si="205"/>
        <v>#DIV/0!</v>
      </c>
      <c r="L1041" s="3">
        <v>0</v>
      </c>
      <c r="M1041" s="3">
        <v>0</v>
      </c>
      <c r="N1041" s="3">
        <v>0</v>
      </c>
      <c r="O1041" s="3">
        <v>0</v>
      </c>
      <c r="P1041" s="3">
        <v>0</v>
      </c>
      <c r="Q1041" s="4" t="e">
        <f t="shared" si="206"/>
        <v>#DIV/0!</v>
      </c>
      <c r="R1041" s="3">
        <v>0</v>
      </c>
      <c r="S1041" s="3">
        <v>0</v>
      </c>
      <c r="T1041" s="32" t="e">
        <f t="shared" si="207"/>
        <v>#DIV/0!</v>
      </c>
      <c r="U1041" s="32" t="e">
        <f t="shared" si="208"/>
        <v>#DIV/0!</v>
      </c>
      <c r="V1041" s="3">
        <v>0</v>
      </c>
      <c r="W1041" s="3">
        <v>0</v>
      </c>
      <c r="X1041" s="3">
        <v>0</v>
      </c>
      <c r="Y1041" s="3">
        <v>0</v>
      </c>
      <c r="AA1041" s="29"/>
      <c r="AB1041" s="29"/>
      <c r="AC1041" s="3"/>
      <c r="AD1041" s="3"/>
    </row>
    <row r="1042" spans="1:30" outlineLevel="1" x14ac:dyDescent="0.3">
      <c r="A1042" s="3" t="s">
        <v>68</v>
      </c>
      <c r="B1042" s="3" t="s">
        <v>24</v>
      </c>
      <c r="C1042" s="3" t="s">
        <v>29</v>
      </c>
      <c r="D1042" s="3" t="s">
        <v>26</v>
      </c>
      <c r="E1042" s="3" t="s">
        <v>27</v>
      </c>
      <c r="F1042" s="3" t="s">
        <v>32</v>
      </c>
      <c r="G1042" s="3">
        <v>1</v>
      </c>
      <c r="H1042" s="3">
        <v>3</v>
      </c>
      <c r="I1042" s="29">
        <f>H1042/((L1042-W1042)+J1042+(0.44*R1042))</f>
        <v>3</v>
      </c>
      <c r="J1042" s="3">
        <v>0</v>
      </c>
      <c r="K1042" s="32">
        <f t="shared" si="205"/>
        <v>0</v>
      </c>
      <c r="L1042" s="3">
        <f>M1042+N1042</f>
        <v>1</v>
      </c>
      <c r="M1042" s="3">
        <v>1</v>
      </c>
      <c r="N1042" s="3">
        <v>0</v>
      </c>
      <c r="O1042" s="3">
        <v>1</v>
      </c>
      <c r="P1042" s="3">
        <v>1</v>
      </c>
      <c r="Q1042" s="4">
        <f t="shared" si="206"/>
        <v>100</v>
      </c>
      <c r="R1042" s="3">
        <v>0</v>
      </c>
      <c r="S1042" s="3">
        <v>0</v>
      </c>
      <c r="T1042" s="32">
        <f t="shared" si="207"/>
        <v>1</v>
      </c>
      <c r="U1042" s="32">
        <f t="shared" si="208"/>
        <v>1.5</v>
      </c>
      <c r="V1042" s="3">
        <v>1</v>
      </c>
      <c r="W1042" s="3">
        <v>0</v>
      </c>
      <c r="X1042" s="3">
        <v>0</v>
      </c>
      <c r="Y1042" s="3">
        <v>0</v>
      </c>
      <c r="AA1042" s="29"/>
      <c r="AB1042" s="29"/>
      <c r="AC1042" s="3"/>
      <c r="AD1042" s="3"/>
    </row>
    <row r="1043" spans="1:30" x14ac:dyDescent="0.3">
      <c r="A1043" s="35">
        <v>262</v>
      </c>
      <c r="B1043" s="35" t="s">
        <v>24</v>
      </c>
      <c r="C1043" s="35" t="s">
        <v>25</v>
      </c>
      <c r="D1043" s="35" t="s">
        <v>29</v>
      </c>
      <c r="E1043" s="35" t="s">
        <v>27</v>
      </c>
      <c r="F1043" s="35" t="s">
        <v>32</v>
      </c>
      <c r="G1043" s="35">
        <f>G1044+G1045+G1046</f>
        <v>1</v>
      </c>
      <c r="H1043" s="35">
        <f>H1044+H1045+H1046</f>
        <v>0</v>
      </c>
      <c r="I1043" s="40"/>
      <c r="J1043" s="35">
        <f>J1044+J1045+J1046</f>
        <v>0</v>
      </c>
      <c r="K1043" s="37">
        <f t="shared" si="205"/>
        <v>0</v>
      </c>
      <c r="L1043" s="35">
        <f>M1043+N1043</f>
        <v>1</v>
      </c>
      <c r="M1043" s="35">
        <f>M1044+M1045+M1046</f>
        <v>0</v>
      </c>
      <c r="N1043" s="35">
        <f>N1044+N1045+N1046</f>
        <v>1</v>
      </c>
      <c r="O1043" s="35">
        <f>O1044+O1045+O1046</f>
        <v>0</v>
      </c>
      <c r="P1043" s="35">
        <f>P1044+P1045+P1046</f>
        <v>0</v>
      </c>
      <c r="Q1043" s="36">
        <f t="shared" si="206"/>
        <v>0</v>
      </c>
      <c r="R1043" s="35">
        <f>R1044+R1045+R1046</f>
        <v>0</v>
      </c>
      <c r="S1043" s="35">
        <f>S1044+S1045+S1046</f>
        <v>0</v>
      </c>
      <c r="T1043" s="37">
        <f t="shared" si="207"/>
        <v>0</v>
      </c>
      <c r="U1043" s="37">
        <f t="shared" si="208"/>
        <v>0</v>
      </c>
      <c r="V1043" s="35">
        <f>V1044+V1045+V1046</f>
        <v>0</v>
      </c>
      <c r="W1043" s="35">
        <f>W1044+W1045+W1046</f>
        <v>1</v>
      </c>
      <c r="X1043" s="35">
        <f>X1044+X1045+X1046</f>
        <v>0</v>
      </c>
      <c r="Y1043" s="35">
        <f>Y1044+Y1045+Y1046</f>
        <v>0</v>
      </c>
      <c r="Z1043" s="41">
        <f>H1043-'Season Summary_DEF'!H1042</f>
        <v>0</v>
      </c>
      <c r="AA1043" s="40">
        <f>(H1043+W1043+Y1043+(2*(O1043))+(0.5*V1043))/((R1043-S1043)+(2*(N1043+X1043+J1043)))</f>
        <v>0.5</v>
      </c>
      <c r="AB1043" s="40">
        <f>AA1043-$AA$1073</f>
        <v>-0.74690685972502524</v>
      </c>
      <c r="AC1043" s="40">
        <f>AA1043+'Season Summary_DEF'!AB1043</f>
        <v>0.5</v>
      </c>
      <c r="AD1043" s="40">
        <f>AC1043-$AC$1073</f>
        <v>-2.0801820325407698</v>
      </c>
    </row>
    <row r="1044" spans="1:30" outlineLevel="1" x14ac:dyDescent="0.3">
      <c r="A1044" s="3" t="s">
        <v>66</v>
      </c>
      <c r="B1044" s="3" t="s">
        <v>24</v>
      </c>
      <c r="C1044" s="3" t="s">
        <v>25</v>
      </c>
      <c r="D1044" s="3" t="s">
        <v>29</v>
      </c>
      <c r="E1044" s="3" t="s">
        <v>27</v>
      </c>
      <c r="F1044" s="3" t="s">
        <v>32</v>
      </c>
      <c r="G1044" s="3">
        <v>1</v>
      </c>
      <c r="H1044" s="3">
        <v>0</v>
      </c>
      <c r="J1044" s="3">
        <v>0</v>
      </c>
      <c r="K1044" s="32">
        <f t="shared" si="205"/>
        <v>0</v>
      </c>
      <c r="L1044" s="3">
        <f>M1044+N1044</f>
        <v>1</v>
      </c>
      <c r="M1044" s="3">
        <v>0</v>
      </c>
      <c r="N1044" s="3">
        <v>1</v>
      </c>
      <c r="O1044" s="3">
        <v>0</v>
      </c>
      <c r="P1044" s="3">
        <v>0</v>
      </c>
      <c r="Q1044" s="4">
        <f t="shared" si="206"/>
        <v>0</v>
      </c>
      <c r="R1044" s="3">
        <v>0</v>
      </c>
      <c r="S1044" s="3">
        <v>0</v>
      </c>
      <c r="T1044" s="32">
        <f t="shared" si="207"/>
        <v>0</v>
      </c>
      <c r="U1044" s="32">
        <f t="shared" si="208"/>
        <v>0</v>
      </c>
      <c r="V1044" s="3">
        <v>0</v>
      </c>
      <c r="W1044" s="3">
        <v>1</v>
      </c>
      <c r="X1044" s="3">
        <v>0</v>
      </c>
      <c r="Y1044" s="3">
        <v>0</v>
      </c>
      <c r="Z1044"/>
      <c r="AA1044" s="29"/>
      <c r="AB1044" s="29"/>
      <c r="AC1044" s="3"/>
      <c r="AD1044" s="3"/>
    </row>
    <row r="1045" spans="1:30" outlineLevel="1" x14ac:dyDescent="0.3">
      <c r="A1045" s="3" t="s">
        <v>67</v>
      </c>
      <c r="B1045" s="3" t="s">
        <v>24</v>
      </c>
      <c r="C1045" s="3" t="s">
        <v>25</v>
      </c>
      <c r="D1045" s="3" t="s">
        <v>29</v>
      </c>
      <c r="E1045" s="3" t="s">
        <v>27</v>
      </c>
      <c r="F1045" s="3" t="s">
        <v>32</v>
      </c>
      <c r="G1045" s="3">
        <v>0</v>
      </c>
      <c r="H1045" s="3">
        <v>0</v>
      </c>
      <c r="J1045" s="3">
        <v>0</v>
      </c>
      <c r="K1045" s="32" t="e">
        <f t="shared" si="205"/>
        <v>#DIV/0!</v>
      </c>
      <c r="L1045" s="3">
        <v>0</v>
      </c>
      <c r="M1045" s="3">
        <v>0</v>
      </c>
      <c r="N1045" s="3">
        <v>0</v>
      </c>
      <c r="O1045" s="3">
        <v>0</v>
      </c>
      <c r="P1045" s="3">
        <v>0</v>
      </c>
      <c r="Q1045" s="4" t="e">
        <f t="shared" si="206"/>
        <v>#DIV/0!</v>
      </c>
      <c r="R1045" s="3">
        <v>0</v>
      </c>
      <c r="S1045" s="3">
        <v>0</v>
      </c>
      <c r="T1045" s="32" t="e">
        <f t="shared" si="207"/>
        <v>#DIV/0!</v>
      </c>
      <c r="U1045" s="32" t="e">
        <f t="shared" si="208"/>
        <v>#DIV/0!</v>
      </c>
      <c r="V1045" s="3">
        <v>0</v>
      </c>
      <c r="W1045" s="3">
        <v>0</v>
      </c>
      <c r="X1045" s="3">
        <v>0</v>
      </c>
      <c r="Y1045" s="3">
        <v>0</v>
      </c>
      <c r="AA1045" s="29"/>
      <c r="AB1045" s="29"/>
      <c r="AC1045" s="3"/>
      <c r="AD1045" s="3"/>
    </row>
    <row r="1046" spans="1:30" outlineLevel="1" x14ac:dyDescent="0.3">
      <c r="A1046" s="3" t="s">
        <v>68</v>
      </c>
      <c r="B1046" s="3" t="s">
        <v>24</v>
      </c>
      <c r="C1046" s="3" t="s">
        <v>25</v>
      </c>
      <c r="D1046" s="3" t="s">
        <v>29</v>
      </c>
      <c r="E1046" s="3" t="s">
        <v>27</v>
      </c>
      <c r="F1046" s="3" t="s">
        <v>32</v>
      </c>
      <c r="G1046" s="3">
        <v>0</v>
      </c>
      <c r="H1046" s="3">
        <v>0</v>
      </c>
      <c r="J1046" s="3">
        <v>0</v>
      </c>
      <c r="K1046" s="32" t="e">
        <f t="shared" si="205"/>
        <v>#DIV/0!</v>
      </c>
      <c r="L1046" s="3">
        <f>M1046+N1046</f>
        <v>0</v>
      </c>
      <c r="M1046" s="3">
        <v>0</v>
      </c>
      <c r="N1046" s="3">
        <v>0</v>
      </c>
      <c r="O1046" s="3">
        <v>0</v>
      </c>
      <c r="P1046" s="3">
        <v>0</v>
      </c>
      <c r="Q1046" s="4" t="e">
        <f t="shared" si="206"/>
        <v>#DIV/0!</v>
      </c>
      <c r="R1046" s="3">
        <v>0</v>
      </c>
      <c r="S1046" s="3">
        <v>0</v>
      </c>
      <c r="T1046" s="32" t="e">
        <f t="shared" si="207"/>
        <v>#DIV/0!</v>
      </c>
      <c r="U1046" s="32" t="e">
        <f t="shared" si="208"/>
        <v>#DIV/0!</v>
      </c>
      <c r="V1046" s="3">
        <v>0</v>
      </c>
      <c r="W1046" s="3">
        <v>0</v>
      </c>
      <c r="X1046" s="3">
        <v>0</v>
      </c>
      <c r="Y1046" s="3">
        <v>0</v>
      </c>
      <c r="AA1046" s="29"/>
      <c r="AB1046" s="29"/>
      <c r="AC1046" s="3"/>
      <c r="AD1046" s="3"/>
    </row>
    <row r="1047" spans="1:30" x14ac:dyDescent="0.3">
      <c r="A1047" s="35">
        <v>263</v>
      </c>
      <c r="B1047" s="35" t="s">
        <v>29</v>
      </c>
      <c r="C1047" s="35" t="s">
        <v>25</v>
      </c>
      <c r="D1047" s="35" t="s">
        <v>30</v>
      </c>
      <c r="E1047" s="35" t="s">
        <v>27</v>
      </c>
      <c r="F1047" s="35" t="s">
        <v>32</v>
      </c>
      <c r="G1047" s="35">
        <f>G1048+G1049+G1050</f>
        <v>4</v>
      </c>
      <c r="H1047" s="35">
        <f>H1048+H1049+H1050</f>
        <v>2</v>
      </c>
      <c r="I1047" s="40">
        <f>H1047/((L1047-W1047)+J1047+(0.44*R1047))</f>
        <v>0.66666666666666663</v>
      </c>
      <c r="J1047" s="35">
        <f>J1048+J1049+J1050</f>
        <v>2</v>
      </c>
      <c r="K1047" s="37">
        <f t="shared" ref="K1047:K1070" si="209">J1047/G1047</f>
        <v>0.5</v>
      </c>
      <c r="L1047" s="35">
        <f>M1047+N1047</f>
        <v>2</v>
      </c>
      <c r="M1047" s="35">
        <f>M1048+M1049+M1050</f>
        <v>1</v>
      </c>
      <c r="N1047" s="35">
        <f>N1048+N1049+N1050</f>
        <v>1</v>
      </c>
      <c r="O1047" s="35">
        <f>O1048+O1049+O1050</f>
        <v>1</v>
      </c>
      <c r="P1047" s="35">
        <f>P1048+P1049+P1050</f>
        <v>1</v>
      </c>
      <c r="Q1047" s="36">
        <f t="shared" ref="Q1047:Q1060" si="210">P1047/L1047*100</f>
        <v>50</v>
      </c>
      <c r="R1047" s="35">
        <f>R1048+R1049+R1050</f>
        <v>0</v>
      </c>
      <c r="S1047" s="35">
        <f>S1048+S1049+S1050</f>
        <v>0</v>
      </c>
      <c r="T1047" s="37">
        <f t="shared" ref="T1047:T1070" si="211">M1047/(M1047+N1047)</f>
        <v>0.5</v>
      </c>
      <c r="U1047" s="37">
        <f t="shared" ref="U1047:U1070" si="212">((0.5*V1047)+M1047)/L1047</f>
        <v>0.5</v>
      </c>
      <c r="V1047" s="35">
        <f>V1048+V1049+V1050</f>
        <v>0</v>
      </c>
      <c r="W1047" s="35">
        <f>W1048+W1049+W1050</f>
        <v>1</v>
      </c>
      <c r="X1047" s="35">
        <f>X1048+X1049+X1050</f>
        <v>0</v>
      </c>
      <c r="Y1047" s="35">
        <f>Y1048+Y1049+Y1050</f>
        <v>0</v>
      </c>
      <c r="Z1047" s="41">
        <f>H1047-'Season Summary_DEF'!H1046</f>
        <v>2</v>
      </c>
      <c r="AA1047" s="40">
        <f>(H1047+W1047+Y1047+(2*(O1047))+(0.5*V1047))/((R1047-S1047)+(2*(N1047+X1047+J1047)))</f>
        <v>0.83333333333333337</v>
      </c>
      <c r="AB1047" s="40">
        <f>AA1047-$AA$1073</f>
        <v>-0.41357352639169187</v>
      </c>
      <c r="AC1047" s="40">
        <f>AA1047+'Season Summary_DEF'!AB1047</f>
        <v>1.3333333333333335</v>
      </c>
      <c r="AD1047" s="40">
        <f>AC1047-$AC$1073</f>
        <v>-1.2468486992074364</v>
      </c>
    </row>
    <row r="1048" spans="1:30" outlineLevel="1" x14ac:dyDescent="0.3">
      <c r="A1048" s="3" t="s">
        <v>66</v>
      </c>
      <c r="B1048" s="3" t="s">
        <v>29</v>
      </c>
      <c r="C1048" s="3" t="s">
        <v>25</v>
      </c>
      <c r="D1048" s="3" t="s">
        <v>30</v>
      </c>
      <c r="E1048" s="3" t="s">
        <v>27</v>
      </c>
      <c r="F1048" s="3" t="s">
        <v>32</v>
      </c>
      <c r="G1048" s="3">
        <v>3</v>
      </c>
      <c r="H1048" s="3">
        <v>2</v>
      </c>
      <c r="I1048" s="29">
        <f>H1048/((L1048-W1048)+J1048+(0.44*R1048))</f>
        <v>0.66666666666666663</v>
      </c>
      <c r="J1048" s="3">
        <v>2</v>
      </c>
      <c r="K1048" s="32">
        <f t="shared" si="209"/>
        <v>0.66666666666666663</v>
      </c>
      <c r="L1048" s="3">
        <f>M1048+N1048</f>
        <v>1</v>
      </c>
      <c r="M1048" s="3">
        <v>1</v>
      </c>
      <c r="N1048" s="3">
        <v>0</v>
      </c>
      <c r="O1048" s="3">
        <v>1</v>
      </c>
      <c r="P1048" s="3">
        <v>1</v>
      </c>
      <c r="Q1048" s="4">
        <f t="shared" si="210"/>
        <v>100</v>
      </c>
      <c r="R1048" s="3">
        <v>0</v>
      </c>
      <c r="S1048" s="3">
        <v>0</v>
      </c>
      <c r="T1048" s="32">
        <f t="shared" si="211"/>
        <v>1</v>
      </c>
      <c r="U1048" s="32">
        <f t="shared" si="212"/>
        <v>1</v>
      </c>
      <c r="V1048" s="3">
        <v>0</v>
      </c>
      <c r="W1048" s="3">
        <v>0</v>
      </c>
      <c r="X1048" s="3">
        <v>0</v>
      </c>
      <c r="Y1048" s="3">
        <v>0</v>
      </c>
      <c r="Z1048"/>
      <c r="AA1048" s="29"/>
      <c r="AB1048" s="29"/>
      <c r="AC1048" s="3"/>
      <c r="AD1048" s="3"/>
    </row>
    <row r="1049" spans="1:30" outlineLevel="1" x14ac:dyDescent="0.3">
      <c r="A1049" s="3" t="s">
        <v>67</v>
      </c>
      <c r="B1049" s="3" t="s">
        <v>29</v>
      </c>
      <c r="C1049" s="3" t="s">
        <v>25</v>
      </c>
      <c r="D1049" s="3" t="s">
        <v>30</v>
      </c>
      <c r="E1049" s="3" t="s">
        <v>27</v>
      </c>
      <c r="F1049" s="3" t="s">
        <v>32</v>
      </c>
      <c r="G1049" s="3">
        <v>0</v>
      </c>
      <c r="H1049" s="3">
        <v>0</v>
      </c>
      <c r="J1049" s="3">
        <v>0</v>
      </c>
      <c r="K1049" s="32" t="e">
        <f t="shared" si="209"/>
        <v>#DIV/0!</v>
      </c>
      <c r="L1049" s="3">
        <v>0</v>
      </c>
      <c r="M1049" s="3">
        <v>0</v>
      </c>
      <c r="N1049" s="3">
        <v>0</v>
      </c>
      <c r="O1049" s="3">
        <v>0</v>
      </c>
      <c r="P1049" s="3">
        <v>0</v>
      </c>
      <c r="Q1049" s="4" t="e">
        <f t="shared" si="210"/>
        <v>#DIV/0!</v>
      </c>
      <c r="R1049" s="3">
        <v>0</v>
      </c>
      <c r="S1049" s="3">
        <v>0</v>
      </c>
      <c r="T1049" s="32" t="e">
        <f t="shared" si="211"/>
        <v>#DIV/0!</v>
      </c>
      <c r="U1049" s="32" t="e">
        <f t="shared" si="212"/>
        <v>#DIV/0!</v>
      </c>
      <c r="V1049" s="3">
        <v>0</v>
      </c>
      <c r="W1049" s="3">
        <v>0</v>
      </c>
      <c r="X1049" s="3">
        <v>0</v>
      </c>
      <c r="Y1049" s="3">
        <v>0</v>
      </c>
      <c r="AA1049" s="29"/>
      <c r="AB1049" s="29"/>
      <c r="AC1049" s="3"/>
      <c r="AD1049" s="3"/>
    </row>
    <row r="1050" spans="1:30" outlineLevel="1" x14ac:dyDescent="0.3">
      <c r="A1050" s="3" t="s">
        <v>68</v>
      </c>
      <c r="B1050" s="3" t="s">
        <v>29</v>
      </c>
      <c r="C1050" s="3" t="s">
        <v>25</v>
      </c>
      <c r="D1050" s="3" t="s">
        <v>30</v>
      </c>
      <c r="E1050" s="3" t="s">
        <v>27</v>
      </c>
      <c r="F1050" s="3" t="s">
        <v>32</v>
      </c>
      <c r="G1050" s="3">
        <v>1</v>
      </c>
      <c r="H1050" s="3">
        <v>0</v>
      </c>
      <c r="J1050" s="3">
        <v>0</v>
      </c>
      <c r="K1050" s="32">
        <f t="shared" si="209"/>
        <v>0</v>
      </c>
      <c r="L1050" s="3">
        <f>M1050+N1050</f>
        <v>1</v>
      </c>
      <c r="M1050" s="3">
        <v>0</v>
      </c>
      <c r="N1050" s="3">
        <v>1</v>
      </c>
      <c r="O1050" s="3">
        <v>0</v>
      </c>
      <c r="P1050" s="3">
        <v>0</v>
      </c>
      <c r="Q1050" s="4">
        <f t="shared" si="210"/>
        <v>0</v>
      </c>
      <c r="R1050" s="3">
        <v>0</v>
      </c>
      <c r="S1050" s="3">
        <v>0</v>
      </c>
      <c r="T1050" s="32">
        <f t="shared" si="211"/>
        <v>0</v>
      </c>
      <c r="U1050" s="32">
        <f t="shared" si="212"/>
        <v>0</v>
      </c>
      <c r="V1050" s="3">
        <v>0</v>
      </c>
      <c r="W1050" s="3">
        <v>1</v>
      </c>
      <c r="X1050" s="3">
        <v>0</v>
      </c>
      <c r="Y1050" s="3">
        <v>0</v>
      </c>
      <c r="AA1050" s="29"/>
      <c r="AB1050" s="29"/>
      <c r="AC1050" s="3"/>
      <c r="AD1050" s="3"/>
    </row>
    <row r="1051" spans="1:30" x14ac:dyDescent="0.3">
      <c r="A1051" s="35">
        <v>264</v>
      </c>
      <c r="B1051" s="35" t="s">
        <v>24</v>
      </c>
      <c r="C1051" s="35" t="s">
        <v>25</v>
      </c>
      <c r="D1051" s="35" t="s">
        <v>26</v>
      </c>
      <c r="E1051" s="35" t="s">
        <v>32</v>
      </c>
      <c r="F1051" s="35" t="s">
        <v>28</v>
      </c>
      <c r="G1051" s="35">
        <f>G1052+G1053+G1054</f>
        <v>4</v>
      </c>
      <c r="H1051" s="35">
        <f>H1052+H1053+H1054</f>
        <v>8</v>
      </c>
      <c r="I1051" s="40">
        <f>H1051/((L1051-W1051)+J1051+(0.44*R1051))</f>
        <v>2</v>
      </c>
      <c r="J1051" s="35">
        <f>J1052+J1053+J1054</f>
        <v>0</v>
      </c>
      <c r="K1051" s="37">
        <f t="shared" si="209"/>
        <v>0</v>
      </c>
      <c r="L1051" s="35">
        <f>M1051+N1051</f>
        <v>4</v>
      </c>
      <c r="M1051" s="35">
        <f>M1052+M1053+M1054</f>
        <v>3</v>
      </c>
      <c r="N1051" s="35">
        <f>N1052+N1053+N1054</f>
        <v>1</v>
      </c>
      <c r="O1051" s="35">
        <f>O1052+O1053+O1054</f>
        <v>3</v>
      </c>
      <c r="P1051" s="35">
        <f>P1052+P1053+P1054</f>
        <v>4</v>
      </c>
      <c r="Q1051" s="36">
        <f t="shared" si="210"/>
        <v>100</v>
      </c>
      <c r="R1051" s="35">
        <f>R1052+R1053+R1054</f>
        <v>0</v>
      </c>
      <c r="S1051" s="35">
        <f>S1052+S1053+S1054</f>
        <v>0</v>
      </c>
      <c r="T1051" s="37">
        <f t="shared" si="211"/>
        <v>0.75</v>
      </c>
      <c r="U1051" s="37">
        <f t="shared" si="212"/>
        <v>1</v>
      </c>
      <c r="V1051" s="35">
        <f>V1052+V1053+V1054</f>
        <v>2</v>
      </c>
      <c r="W1051" s="35">
        <f>W1052+W1053+W1054</f>
        <v>0</v>
      </c>
      <c r="X1051" s="35">
        <f>X1052+X1053+X1054</f>
        <v>0</v>
      </c>
      <c r="Y1051" s="35">
        <f>Y1052+Y1053+Y1054</f>
        <v>0</v>
      </c>
      <c r="Z1051" s="41">
        <f>H1051-'Season Summary_DEF'!H1050</f>
        <v>4</v>
      </c>
      <c r="AA1051" s="40">
        <f>(H1051+W1051+Y1051+(2*(O1051))+(0.5*V1051))/((R1051-S1051)+(2*(N1051+X1051+J1051)))</f>
        <v>7.5</v>
      </c>
      <c r="AB1051" s="40">
        <f>AA1051-$AA$1073</f>
        <v>6.2530931402749745</v>
      </c>
      <c r="AC1051" s="40">
        <f>AA1051+'Season Summary_DEF'!AB1051</f>
        <v>7.5</v>
      </c>
      <c r="AD1051" s="40">
        <f>AC1051-$AC$1073</f>
        <v>4.9198179674592302</v>
      </c>
    </row>
    <row r="1052" spans="1:30" outlineLevel="1" x14ac:dyDescent="0.3">
      <c r="A1052" s="3" t="s">
        <v>66</v>
      </c>
      <c r="B1052" s="3" t="s">
        <v>24</v>
      </c>
      <c r="C1052" s="3" t="s">
        <v>25</v>
      </c>
      <c r="D1052" s="3" t="s">
        <v>26</v>
      </c>
      <c r="E1052" s="3" t="s">
        <v>32</v>
      </c>
      <c r="F1052" s="3" t="s">
        <v>28</v>
      </c>
      <c r="G1052" s="3">
        <v>4</v>
      </c>
      <c r="H1052" s="3">
        <v>8</v>
      </c>
      <c r="I1052" s="29">
        <f>H1052/((L1052-W1052)+J1052+(0.44*R1052))</f>
        <v>2</v>
      </c>
      <c r="J1052" s="3">
        <v>0</v>
      </c>
      <c r="K1052" s="32">
        <f t="shared" si="209"/>
        <v>0</v>
      </c>
      <c r="L1052" s="3">
        <f>M1052+N1052</f>
        <v>4</v>
      </c>
      <c r="M1052" s="3">
        <v>3</v>
      </c>
      <c r="N1052" s="3">
        <v>1</v>
      </c>
      <c r="O1052" s="3">
        <v>3</v>
      </c>
      <c r="P1052" s="3">
        <v>4</v>
      </c>
      <c r="Q1052" s="4">
        <f t="shared" si="210"/>
        <v>100</v>
      </c>
      <c r="R1052" s="3">
        <v>0</v>
      </c>
      <c r="S1052" s="3">
        <v>0</v>
      </c>
      <c r="T1052" s="32">
        <f t="shared" si="211"/>
        <v>0.75</v>
      </c>
      <c r="U1052" s="32">
        <f t="shared" si="212"/>
        <v>1</v>
      </c>
      <c r="V1052" s="3">
        <v>2</v>
      </c>
      <c r="W1052" s="3">
        <v>0</v>
      </c>
      <c r="X1052" s="3">
        <v>0</v>
      </c>
      <c r="Y1052" s="3">
        <v>0</v>
      </c>
      <c r="Z1052"/>
      <c r="AA1052" s="29"/>
      <c r="AB1052" s="29"/>
      <c r="AC1052" s="3"/>
      <c r="AD1052" s="3"/>
    </row>
    <row r="1053" spans="1:30" outlineLevel="1" x14ac:dyDescent="0.3">
      <c r="A1053" s="3" t="s">
        <v>67</v>
      </c>
      <c r="B1053" s="3" t="s">
        <v>24</v>
      </c>
      <c r="C1053" s="3" t="s">
        <v>25</v>
      </c>
      <c r="D1053" s="3" t="s">
        <v>26</v>
      </c>
      <c r="E1053" s="3" t="s">
        <v>32</v>
      </c>
      <c r="F1053" s="3" t="s">
        <v>28</v>
      </c>
      <c r="G1053" s="3">
        <v>0</v>
      </c>
      <c r="H1053" s="3">
        <v>0</v>
      </c>
      <c r="J1053" s="3">
        <v>0</v>
      </c>
      <c r="K1053" s="32" t="e">
        <f t="shared" si="209"/>
        <v>#DIV/0!</v>
      </c>
      <c r="L1053" s="3">
        <v>0</v>
      </c>
      <c r="M1053" s="3">
        <v>0</v>
      </c>
      <c r="N1053" s="3">
        <v>0</v>
      </c>
      <c r="O1053" s="3">
        <v>0</v>
      </c>
      <c r="P1053" s="3">
        <v>0</v>
      </c>
      <c r="Q1053" s="4" t="e">
        <f t="shared" si="210"/>
        <v>#DIV/0!</v>
      </c>
      <c r="R1053" s="3">
        <v>0</v>
      </c>
      <c r="S1053" s="3">
        <v>0</v>
      </c>
      <c r="T1053" s="32" t="e">
        <f t="shared" si="211"/>
        <v>#DIV/0!</v>
      </c>
      <c r="U1053" s="32" t="e">
        <f t="shared" si="212"/>
        <v>#DIV/0!</v>
      </c>
      <c r="V1053" s="3">
        <v>0</v>
      </c>
      <c r="W1053" s="3">
        <v>0</v>
      </c>
      <c r="X1053" s="3">
        <v>0</v>
      </c>
      <c r="Y1053" s="3">
        <v>0</v>
      </c>
      <c r="AA1053" s="29"/>
      <c r="AB1053" s="29"/>
      <c r="AC1053" s="3"/>
      <c r="AD1053" s="3"/>
    </row>
    <row r="1054" spans="1:30" outlineLevel="1" x14ac:dyDescent="0.3">
      <c r="A1054" s="3" t="s">
        <v>68</v>
      </c>
      <c r="B1054" s="3" t="s">
        <v>24</v>
      </c>
      <c r="C1054" s="3" t="s">
        <v>25</v>
      </c>
      <c r="D1054" s="3" t="s">
        <v>26</v>
      </c>
      <c r="E1054" s="3" t="s">
        <v>32</v>
      </c>
      <c r="F1054" s="3" t="s">
        <v>28</v>
      </c>
      <c r="G1054" s="3">
        <v>0</v>
      </c>
      <c r="H1054" s="3">
        <v>0</v>
      </c>
      <c r="J1054" s="3">
        <v>0</v>
      </c>
      <c r="K1054" s="32" t="e">
        <f t="shared" si="209"/>
        <v>#DIV/0!</v>
      </c>
      <c r="L1054" s="3">
        <f>M1054+N1054</f>
        <v>0</v>
      </c>
      <c r="M1054" s="3">
        <v>0</v>
      </c>
      <c r="N1054" s="3">
        <v>0</v>
      </c>
      <c r="O1054" s="3">
        <v>0</v>
      </c>
      <c r="P1054" s="3">
        <v>0</v>
      </c>
      <c r="Q1054" s="4" t="e">
        <f t="shared" si="210"/>
        <v>#DIV/0!</v>
      </c>
      <c r="R1054" s="3">
        <v>0</v>
      </c>
      <c r="S1054" s="3">
        <v>0</v>
      </c>
      <c r="T1054" s="32" t="e">
        <f t="shared" si="211"/>
        <v>#DIV/0!</v>
      </c>
      <c r="U1054" s="32" t="e">
        <f t="shared" si="212"/>
        <v>#DIV/0!</v>
      </c>
      <c r="V1054" s="3">
        <v>0</v>
      </c>
      <c r="W1054" s="3">
        <v>0</v>
      </c>
      <c r="X1054" s="3">
        <v>0</v>
      </c>
      <c r="Y1054" s="3">
        <v>0</v>
      </c>
      <c r="AA1054" s="29"/>
      <c r="AB1054" s="29"/>
      <c r="AC1054" s="3"/>
      <c r="AD1054" s="3"/>
    </row>
    <row r="1055" spans="1:30" x14ac:dyDescent="0.3">
      <c r="A1055" s="35">
        <v>265</v>
      </c>
      <c r="B1055" s="35" t="s">
        <v>29</v>
      </c>
      <c r="C1055" s="35" t="s">
        <v>31</v>
      </c>
      <c r="D1055" s="35" t="s">
        <v>26</v>
      </c>
      <c r="E1055" s="35" t="s">
        <v>34</v>
      </c>
      <c r="F1055" s="35" t="s">
        <v>28</v>
      </c>
      <c r="G1055" s="35">
        <f>G1056+G1057+G1058</f>
        <v>1</v>
      </c>
      <c r="H1055" s="35">
        <f>H1056+H1057+H1058</f>
        <v>3</v>
      </c>
      <c r="I1055" s="40">
        <f>H1055/((L1055-W1055)+J1055+(0.44*R1055))</f>
        <v>3</v>
      </c>
      <c r="J1055" s="35">
        <f>J1056+J1057+J1058</f>
        <v>0</v>
      </c>
      <c r="K1055" s="37">
        <f t="shared" si="209"/>
        <v>0</v>
      </c>
      <c r="L1055" s="35">
        <f>M1055+N1055</f>
        <v>1</v>
      </c>
      <c r="M1055" s="35">
        <f>M1056+M1057+M1058</f>
        <v>1</v>
      </c>
      <c r="N1055" s="35">
        <f>N1056+N1057+N1058</f>
        <v>0</v>
      </c>
      <c r="O1055" s="35">
        <f>O1056+O1057+O1058</f>
        <v>1</v>
      </c>
      <c r="P1055" s="35">
        <f>P1056+P1057+P1058</f>
        <v>1</v>
      </c>
      <c r="Q1055" s="36">
        <f t="shared" si="210"/>
        <v>100</v>
      </c>
      <c r="R1055" s="35">
        <f>R1056+R1057+R1058</f>
        <v>0</v>
      </c>
      <c r="S1055" s="35">
        <f>S1056+S1057+S1058</f>
        <v>0</v>
      </c>
      <c r="T1055" s="37">
        <f t="shared" si="211"/>
        <v>1</v>
      </c>
      <c r="U1055" s="37">
        <f t="shared" si="212"/>
        <v>1.5</v>
      </c>
      <c r="V1055" s="35">
        <f>V1056+V1057+V1058</f>
        <v>1</v>
      </c>
      <c r="W1055" s="35">
        <f>W1056+W1057+W1058</f>
        <v>0</v>
      </c>
      <c r="X1055" s="35">
        <f>X1056+X1057+X1058</f>
        <v>0</v>
      </c>
      <c r="Y1055" s="35">
        <f>Y1056+Y1057+Y1058</f>
        <v>0</v>
      </c>
      <c r="Z1055" s="41">
        <f>H1055-'Season Summary_DEF'!H1054</f>
        <v>3</v>
      </c>
      <c r="AA1055" s="40"/>
      <c r="AB1055" s="40"/>
      <c r="AC1055" s="40"/>
      <c r="AD1055" s="40"/>
    </row>
    <row r="1056" spans="1:30" outlineLevel="1" x14ac:dyDescent="0.3">
      <c r="A1056" s="3" t="s">
        <v>66</v>
      </c>
      <c r="B1056" s="3" t="s">
        <v>29</v>
      </c>
      <c r="C1056" s="3" t="s">
        <v>31</v>
      </c>
      <c r="D1056" s="3" t="s">
        <v>26</v>
      </c>
      <c r="E1056" s="3" t="s">
        <v>34</v>
      </c>
      <c r="F1056" s="3" t="s">
        <v>28</v>
      </c>
      <c r="G1056" s="3">
        <v>1</v>
      </c>
      <c r="H1056" s="3">
        <v>3</v>
      </c>
      <c r="I1056" s="29">
        <f>H1056/((L1056-W1056)+J1056+(0.44*R1056))</f>
        <v>3</v>
      </c>
      <c r="J1056" s="3">
        <v>0</v>
      </c>
      <c r="K1056" s="32">
        <f t="shared" si="209"/>
        <v>0</v>
      </c>
      <c r="L1056" s="3">
        <f>M1056+N1056</f>
        <v>1</v>
      </c>
      <c r="M1056" s="3">
        <v>1</v>
      </c>
      <c r="N1056" s="3">
        <v>0</v>
      </c>
      <c r="O1056" s="3">
        <v>1</v>
      </c>
      <c r="P1056" s="3">
        <v>1</v>
      </c>
      <c r="Q1056" s="4">
        <f t="shared" si="210"/>
        <v>100</v>
      </c>
      <c r="R1056" s="3">
        <v>0</v>
      </c>
      <c r="S1056" s="3">
        <v>0</v>
      </c>
      <c r="T1056" s="32">
        <f t="shared" si="211"/>
        <v>1</v>
      </c>
      <c r="U1056" s="32">
        <f t="shared" si="212"/>
        <v>1.5</v>
      </c>
      <c r="V1056" s="3">
        <v>1</v>
      </c>
      <c r="W1056" s="3">
        <v>0</v>
      </c>
      <c r="X1056" s="3">
        <v>0</v>
      </c>
      <c r="Y1056" s="3">
        <v>0</v>
      </c>
      <c r="Z1056"/>
      <c r="AA1056" s="29"/>
      <c r="AB1056" s="29"/>
      <c r="AC1056" s="3"/>
      <c r="AD1056" s="3"/>
    </row>
    <row r="1057" spans="1:30" outlineLevel="1" x14ac:dyDescent="0.3">
      <c r="A1057" s="3" t="s">
        <v>67</v>
      </c>
      <c r="B1057" s="3" t="s">
        <v>29</v>
      </c>
      <c r="C1057" s="3" t="s">
        <v>31</v>
      </c>
      <c r="D1057" s="3" t="s">
        <v>26</v>
      </c>
      <c r="E1057" s="3" t="s">
        <v>34</v>
      </c>
      <c r="F1057" s="3" t="s">
        <v>28</v>
      </c>
      <c r="G1057" s="3">
        <v>0</v>
      </c>
      <c r="H1057" s="3">
        <v>0</v>
      </c>
      <c r="J1057" s="3">
        <v>0</v>
      </c>
      <c r="K1057" s="32" t="e">
        <f t="shared" si="209"/>
        <v>#DIV/0!</v>
      </c>
      <c r="L1057" s="3">
        <v>0</v>
      </c>
      <c r="M1057" s="3">
        <v>0</v>
      </c>
      <c r="N1057" s="3">
        <v>0</v>
      </c>
      <c r="O1057" s="3">
        <v>0</v>
      </c>
      <c r="P1057" s="3">
        <v>0</v>
      </c>
      <c r="Q1057" s="4" t="e">
        <f t="shared" si="210"/>
        <v>#DIV/0!</v>
      </c>
      <c r="R1057" s="3">
        <v>0</v>
      </c>
      <c r="S1057" s="3">
        <v>0</v>
      </c>
      <c r="T1057" s="32" t="e">
        <f t="shared" si="211"/>
        <v>#DIV/0!</v>
      </c>
      <c r="U1057" s="32" t="e">
        <f t="shared" si="212"/>
        <v>#DIV/0!</v>
      </c>
      <c r="V1057" s="3">
        <v>0</v>
      </c>
      <c r="W1057" s="3">
        <v>0</v>
      </c>
      <c r="X1057" s="3">
        <v>0</v>
      </c>
      <c r="Y1057" s="3">
        <v>0</v>
      </c>
      <c r="AA1057" s="29"/>
      <c r="AB1057" s="29"/>
      <c r="AC1057" s="3"/>
      <c r="AD1057" s="3"/>
    </row>
    <row r="1058" spans="1:30" outlineLevel="1" x14ac:dyDescent="0.3">
      <c r="A1058" s="3" t="s">
        <v>68</v>
      </c>
      <c r="B1058" s="3" t="s">
        <v>29</v>
      </c>
      <c r="C1058" s="3" t="s">
        <v>31</v>
      </c>
      <c r="D1058" s="3" t="s">
        <v>26</v>
      </c>
      <c r="E1058" s="3" t="s">
        <v>34</v>
      </c>
      <c r="F1058" s="3" t="s">
        <v>28</v>
      </c>
      <c r="G1058" s="3">
        <v>0</v>
      </c>
      <c r="H1058" s="3">
        <v>0</v>
      </c>
      <c r="J1058" s="3">
        <v>0</v>
      </c>
      <c r="K1058" s="32" t="e">
        <f t="shared" si="209"/>
        <v>#DIV/0!</v>
      </c>
      <c r="L1058" s="3">
        <f>M1058+N1058</f>
        <v>0</v>
      </c>
      <c r="M1058" s="3">
        <v>0</v>
      </c>
      <c r="N1058" s="3">
        <v>0</v>
      </c>
      <c r="O1058" s="3">
        <v>0</v>
      </c>
      <c r="P1058" s="3">
        <v>0</v>
      </c>
      <c r="Q1058" s="4" t="e">
        <f t="shared" si="210"/>
        <v>#DIV/0!</v>
      </c>
      <c r="R1058" s="3">
        <v>0</v>
      </c>
      <c r="S1058" s="3">
        <v>0</v>
      </c>
      <c r="T1058" s="32" t="e">
        <f t="shared" si="211"/>
        <v>#DIV/0!</v>
      </c>
      <c r="U1058" s="32" t="e">
        <f t="shared" si="212"/>
        <v>#DIV/0!</v>
      </c>
      <c r="V1058" s="3">
        <v>0</v>
      </c>
      <c r="W1058" s="3">
        <v>0</v>
      </c>
      <c r="X1058" s="3">
        <v>0</v>
      </c>
      <c r="Y1058" s="3">
        <v>0</v>
      </c>
      <c r="AA1058" s="29"/>
      <c r="AB1058" s="29"/>
      <c r="AC1058" s="3"/>
      <c r="AD1058" s="3"/>
    </row>
    <row r="1059" spans="1:30" x14ac:dyDescent="0.3">
      <c r="A1059" s="35">
        <v>266</v>
      </c>
      <c r="B1059" s="35" t="s">
        <v>34</v>
      </c>
      <c r="C1059" s="35" t="s">
        <v>25</v>
      </c>
      <c r="D1059" s="35" t="s">
        <v>26</v>
      </c>
      <c r="E1059" s="35" t="s">
        <v>27</v>
      </c>
      <c r="F1059" s="35" t="s">
        <v>31</v>
      </c>
      <c r="G1059" s="35">
        <f>G1060+G1061+G1062</f>
        <v>6</v>
      </c>
      <c r="H1059" s="35">
        <f>H1060+H1061+H1062</f>
        <v>3</v>
      </c>
      <c r="I1059" s="40">
        <f>H1059/((L1059-W1059)+J1059+(0.44*R1059))</f>
        <v>0.77319587628865982</v>
      </c>
      <c r="J1059" s="35">
        <f>J1060+J1061+J1062</f>
        <v>1</v>
      </c>
      <c r="K1059" s="37">
        <f t="shared" si="209"/>
        <v>0.16666666666666666</v>
      </c>
      <c r="L1059" s="35">
        <f>M1059+N1059</f>
        <v>4</v>
      </c>
      <c r="M1059" s="35">
        <f>M1060+M1061+M1062</f>
        <v>1</v>
      </c>
      <c r="N1059" s="35">
        <f>N1060+N1061+N1062</f>
        <v>3</v>
      </c>
      <c r="O1059" s="35">
        <f>O1060+O1061+O1062</f>
        <v>1</v>
      </c>
      <c r="P1059" s="35">
        <f>P1060+P1061+P1062</f>
        <v>2</v>
      </c>
      <c r="Q1059" s="36">
        <f t="shared" si="210"/>
        <v>50</v>
      </c>
      <c r="R1059" s="35">
        <f>R1060+R1061+R1062</f>
        <v>2</v>
      </c>
      <c r="S1059" s="35">
        <f>S1060+S1061+S1062</f>
        <v>1</v>
      </c>
      <c r="T1059" s="37">
        <f t="shared" si="211"/>
        <v>0.25</v>
      </c>
      <c r="U1059" s="37">
        <f t="shared" si="212"/>
        <v>0.25</v>
      </c>
      <c r="V1059" s="35">
        <f>V1060+V1061+V1062</f>
        <v>0</v>
      </c>
      <c r="W1059" s="35">
        <f>W1060+W1061+W1062</f>
        <v>2</v>
      </c>
      <c r="X1059" s="35">
        <f>X1060+X1061+X1062</f>
        <v>0</v>
      </c>
      <c r="Y1059" s="35">
        <f>Y1060+Y1061+Y1062</f>
        <v>1</v>
      </c>
      <c r="Z1059" s="41">
        <f>H1059-'Season Summary_DEF'!H1058</f>
        <v>3</v>
      </c>
      <c r="AA1059" s="40">
        <f>(H1059+W1059+Y1059+(2*(O1059))+(0.5*V1059))/((R1059-S1059)+(2*(N1059+X1059+J1059)))</f>
        <v>0.88888888888888884</v>
      </c>
      <c r="AB1059" s="40">
        <f>AA1059-$AA$1073</f>
        <v>-0.3580179708361364</v>
      </c>
      <c r="AC1059" s="40">
        <f>AA1059+'Season Summary_DEF'!AB1059</f>
        <v>2.3888888888888888</v>
      </c>
      <c r="AD1059" s="40">
        <f>AC1059-$AC$1073</f>
        <v>-0.19129314365188099</v>
      </c>
    </row>
    <row r="1060" spans="1:30" outlineLevel="1" x14ac:dyDescent="0.3">
      <c r="A1060" s="3" t="s">
        <v>66</v>
      </c>
      <c r="B1060" s="3" t="s">
        <v>34</v>
      </c>
      <c r="C1060" s="3" t="s">
        <v>25</v>
      </c>
      <c r="D1060" s="3" t="s">
        <v>26</v>
      </c>
      <c r="E1060" s="3" t="s">
        <v>27</v>
      </c>
      <c r="F1060" s="3" t="s">
        <v>31</v>
      </c>
      <c r="G1060" s="3">
        <v>2</v>
      </c>
      <c r="H1060" s="3">
        <v>1</v>
      </c>
      <c r="I1060" s="29">
        <f>H1060/((L1060-W1060)+J1060+(0.44*R1060))</f>
        <v>0.53191489361702127</v>
      </c>
      <c r="J1060" s="3">
        <v>0</v>
      </c>
      <c r="K1060" s="32">
        <f t="shared" si="209"/>
        <v>0</v>
      </c>
      <c r="L1060" s="3">
        <f>M1060+N1060</f>
        <v>1</v>
      </c>
      <c r="M1060" s="3">
        <v>0</v>
      </c>
      <c r="N1060" s="3">
        <v>1</v>
      </c>
      <c r="O1060" s="3">
        <v>0</v>
      </c>
      <c r="P1060" s="3">
        <v>0</v>
      </c>
      <c r="Q1060" s="4">
        <f t="shared" si="210"/>
        <v>0</v>
      </c>
      <c r="R1060" s="3">
        <v>2</v>
      </c>
      <c r="S1060" s="3">
        <v>1</v>
      </c>
      <c r="T1060" s="32">
        <f t="shared" si="211"/>
        <v>0</v>
      </c>
      <c r="U1060" s="32">
        <f t="shared" si="212"/>
        <v>0</v>
      </c>
      <c r="V1060" s="3">
        <v>0</v>
      </c>
      <c r="W1060" s="3">
        <v>0</v>
      </c>
      <c r="X1060" s="3">
        <v>0</v>
      </c>
      <c r="Y1060" s="3">
        <v>1</v>
      </c>
      <c r="Z1060"/>
      <c r="AA1060" s="29"/>
      <c r="AB1060" s="29"/>
      <c r="AC1060" s="3"/>
      <c r="AD1060" s="3"/>
    </row>
    <row r="1061" spans="1:30" outlineLevel="1" x14ac:dyDescent="0.3">
      <c r="A1061" s="3" t="s">
        <v>67</v>
      </c>
      <c r="B1061" s="3" t="s">
        <v>34</v>
      </c>
      <c r="C1061" s="3" t="s">
        <v>25</v>
      </c>
      <c r="D1061" s="3" t="s">
        <v>26</v>
      </c>
      <c r="E1061" s="3" t="s">
        <v>27</v>
      </c>
      <c r="F1061" s="3" t="s">
        <v>31</v>
      </c>
      <c r="G1061" s="3">
        <v>0</v>
      </c>
      <c r="H1061" s="3">
        <v>0</v>
      </c>
      <c r="J1061" s="3">
        <v>0</v>
      </c>
      <c r="K1061" s="32" t="e">
        <f t="shared" si="209"/>
        <v>#DIV/0!</v>
      </c>
      <c r="L1061" s="3">
        <v>0</v>
      </c>
      <c r="M1061" s="3">
        <v>0</v>
      </c>
      <c r="N1061" s="3">
        <v>0</v>
      </c>
      <c r="O1061" s="3">
        <v>0</v>
      </c>
      <c r="P1061" s="3">
        <v>0</v>
      </c>
      <c r="Q1061" s="4"/>
      <c r="R1061" s="3">
        <v>0</v>
      </c>
      <c r="S1061" s="3">
        <v>0</v>
      </c>
      <c r="T1061" s="32" t="e">
        <f t="shared" si="211"/>
        <v>#DIV/0!</v>
      </c>
      <c r="U1061" s="32" t="e">
        <f t="shared" si="212"/>
        <v>#DIV/0!</v>
      </c>
      <c r="V1061" s="3">
        <v>0</v>
      </c>
      <c r="W1061" s="3">
        <v>0</v>
      </c>
      <c r="X1061" s="3">
        <v>0</v>
      </c>
      <c r="Y1061" s="3">
        <v>0</v>
      </c>
      <c r="AA1061" s="29"/>
      <c r="AB1061" s="29"/>
      <c r="AC1061" s="3"/>
      <c r="AD1061" s="3"/>
    </row>
    <row r="1062" spans="1:30" outlineLevel="1" x14ac:dyDescent="0.3">
      <c r="A1062" s="3" t="s">
        <v>68</v>
      </c>
      <c r="B1062" s="3" t="s">
        <v>34</v>
      </c>
      <c r="C1062" s="3" t="s">
        <v>25</v>
      </c>
      <c r="D1062" s="3" t="s">
        <v>26</v>
      </c>
      <c r="E1062" s="3" t="s">
        <v>27</v>
      </c>
      <c r="F1062" s="3" t="s">
        <v>31</v>
      </c>
      <c r="G1062" s="3">
        <v>4</v>
      </c>
      <c r="H1062" s="3">
        <v>2</v>
      </c>
      <c r="I1062" s="29">
        <f>H1062/((L1062-W1062)+J1062+(0.44*R1062))</f>
        <v>1</v>
      </c>
      <c r="J1062" s="3">
        <v>1</v>
      </c>
      <c r="K1062" s="32">
        <f t="shared" si="209"/>
        <v>0.25</v>
      </c>
      <c r="L1062" s="3">
        <f>M1062+N1062</f>
        <v>3</v>
      </c>
      <c r="M1062" s="3">
        <v>1</v>
      </c>
      <c r="N1062" s="3">
        <v>2</v>
      </c>
      <c r="O1062" s="3">
        <v>1</v>
      </c>
      <c r="P1062" s="3">
        <v>2</v>
      </c>
      <c r="Q1062" s="4">
        <f t="shared" ref="Q1062:Q1070" si="213">P1062/L1062*100</f>
        <v>66.666666666666657</v>
      </c>
      <c r="R1062" s="3">
        <v>0</v>
      </c>
      <c r="S1062" s="3">
        <v>0</v>
      </c>
      <c r="T1062" s="32">
        <f t="shared" si="211"/>
        <v>0.33333333333333331</v>
      </c>
      <c r="U1062" s="32">
        <f t="shared" si="212"/>
        <v>0.33333333333333331</v>
      </c>
      <c r="V1062" s="3">
        <v>0</v>
      </c>
      <c r="W1062" s="3">
        <v>2</v>
      </c>
      <c r="X1062" s="3">
        <v>0</v>
      </c>
      <c r="Y1062" s="3">
        <v>0</v>
      </c>
      <c r="AA1062" s="29"/>
      <c r="AB1062" s="29"/>
      <c r="AC1062" s="3"/>
      <c r="AD1062" s="3"/>
    </row>
    <row r="1063" spans="1:30" x14ac:dyDescent="0.3">
      <c r="A1063" s="35">
        <v>267</v>
      </c>
      <c r="B1063" s="35" t="s">
        <v>24</v>
      </c>
      <c r="C1063" s="35" t="s">
        <v>32</v>
      </c>
      <c r="D1063" s="35" t="s">
        <v>34</v>
      </c>
      <c r="E1063" s="35" t="s">
        <v>30</v>
      </c>
      <c r="F1063" s="35" t="s">
        <v>28</v>
      </c>
      <c r="G1063" s="35">
        <f>G1064+G1065+G1066</f>
        <v>10</v>
      </c>
      <c r="H1063" s="35">
        <f>H1064+H1065+H1066</f>
        <v>10</v>
      </c>
      <c r="I1063" s="40">
        <f>H1063/((L1063-W1063)+J1063+(0.44*R1063))</f>
        <v>1.2886597938144331</v>
      </c>
      <c r="J1063" s="35">
        <f>J1064+J1065+J1066</f>
        <v>1</v>
      </c>
      <c r="K1063" s="37">
        <f t="shared" si="209"/>
        <v>0.1</v>
      </c>
      <c r="L1063" s="35">
        <f>M1063+N1063</f>
        <v>7</v>
      </c>
      <c r="M1063" s="35">
        <f>M1064+M1065+M1066</f>
        <v>4</v>
      </c>
      <c r="N1063" s="35">
        <f>N1064+N1065+N1066</f>
        <v>3</v>
      </c>
      <c r="O1063" s="35">
        <f>O1064+O1065+O1066</f>
        <v>4</v>
      </c>
      <c r="P1063" s="35">
        <f>P1064+P1065+P1066</f>
        <v>7</v>
      </c>
      <c r="Q1063" s="36">
        <f t="shared" si="213"/>
        <v>100</v>
      </c>
      <c r="R1063" s="35">
        <f>R1064+R1065+R1066</f>
        <v>4</v>
      </c>
      <c r="S1063" s="35">
        <f>S1064+S1065+S1066</f>
        <v>1</v>
      </c>
      <c r="T1063" s="37">
        <f t="shared" si="211"/>
        <v>0.5714285714285714</v>
      </c>
      <c r="U1063" s="37">
        <f t="shared" si="212"/>
        <v>0.6428571428571429</v>
      </c>
      <c r="V1063" s="35">
        <f>V1064+V1065+V1066</f>
        <v>1</v>
      </c>
      <c r="W1063" s="35">
        <f>W1064+W1065+W1066</f>
        <v>2</v>
      </c>
      <c r="X1063" s="35">
        <f>X1064+X1065+X1066</f>
        <v>0</v>
      </c>
      <c r="Y1063" s="35">
        <f>Y1064+Y1065+Y1066</f>
        <v>2</v>
      </c>
      <c r="Z1063" s="41">
        <f>H1063-'Season Summary_DEF'!H1060</f>
        <v>10</v>
      </c>
      <c r="AA1063" s="40">
        <f>(H1063+W1063+Y1063+(2*(O1063))+(0.5*V1063))/((R1063-S1063)+(2*(N1063+X1063+J1063)))</f>
        <v>2.0454545454545454</v>
      </c>
      <c r="AB1063" s="40">
        <f>AA1063-$AA$1073</f>
        <v>0.79854768572952017</v>
      </c>
      <c r="AC1063" s="40">
        <f>AA1063+'Season Summary_DEF'!AB1063</f>
        <v>3.9454545454545453</v>
      </c>
      <c r="AD1063" s="40">
        <f>AC1063-$AC$1073</f>
        <v>1.3652725129137755</v>
      </c>
    </row>
    <row r="1064" spans="1:30" outlineLevel="1" x14ac:dyDescent="0.3">
      <c r="A1064" s="3" t="s">
        <v>66</v>
      </c>
      <c r="B1064" s="3" t="s">
        <v>24</v>
      </c>
      <c r="C1064" s="3" t="s">
        <v>32</v>
      </c>
      <c r="D1064" s="3" t="s">
        <v>34</v>
      </c>
      <c r="E1064" s="3" t="s">
        <v>30</v>
      </c>
      <c r="F1064" s="3" t="s">
        <v>28</v>
      </c>
      <c r="G1064" s="3">
        <v>7</v>
      </c>
      <c r="H1064" s="3">
        <v>9</v>
      </c>
      <c r="I1064" s="29">
        <f>H1064/((L1064-W1064)+J1064+(0.44*R1064))</f>
        <v>1.5306122448979591</v>
      </c>
      <c r="J1064" s="3">
        <v>0</v>
      </c>
      <c r="K1064" s="32">
        <f t="shared" si="209"/>
        <v>0</v>
      </c>
      <c r="L1064" s="3">
        <f>M1064+N1064</f>
        <v>6</v>
      </c>
      <c r="M1064" s="3">
        <v>4</v>
      </c>
      <c r="N1064" s="3">
        <v>2</v>
      </c>
      <c r="O1064" s="3">
        <v>4</v>
      </c>
      <c r="P1064" s="3">
        <v>6</v>
      </c>
      <c r="Q1064" s="4">
        <f t="shared" si="213"/>
        <v>100</v>
      </c>
      <c r="R1064" s="3">
        <v>2</v>
      </c>
      <c r="S1064" s="3">
        <v>0</v>
      </c>
      <c r="T1064" s="32">
        <f t="shared" si="211"/>
        <v>0.66666666666666663</v>
      </c>
      <c r="U1064" s="32">
        <f t="shared" si="212"/>
        <v>0.75</v>
      </c>
      <c r="V1064" s="3">
        <v>1</v>
      </c>
      <c r="W1064" s="3">
        <v>1</v>
      </c>
      <c r="X1064" s="3">
        <v>0</v>
      </c>
      <c r="Y1064" s="3">
        <v>1</v>
      </c>
      <c r="Z1064"/>
      <c r="AA1064" s="29"/>
      <c r="AB1064" s="29"/>
      <c r="AC1064" s="3"/>
      <c r="AD1064" s="3"/>
    </row>
    <row r="1065" spans="1:30" outlineLevel="1" x14ac:dyDescent="0.3">
      <c r="A1065" s="3" t="s">
        <v>67</v>
      </c>
      <c r="B1065" s="3" t="s">
        <v>24</v>
      </c>
      <c r="C1065" s="3" t="s">
        <v>32</v>
      </c>
      <c r="D1065" s="3" t="s">
        <v>34</v>
      </c>
      <c r="E1065" s="3" t="s">
        <v>30</v>
      </c>
      <c r="F1065" s="3" t="s">
        <v>28</v>
      </c>
      <c r="G1065" s="3">
        <v>0</v>
      </c>
      <c r="H1065" s="3">
        <v>0</v>
      </c>
      <c r="J1065" s="3">
        <v>0</v>
      </c>
      <c r="K1065" s="32" t="e">
        <f t="shared" si="209"/>
        <v>#DIV/0!</v>
      </c>
      <c r="L1065" s="3">
        <v>0</v>
      </c>
      <c r="M1065" s="3">
        <v>0</v>
      </c>
      <c r="N1065" s="3">
        <v>0</v>
      </c>
      <c r="O1065" s="3">
        <v>0</v>
      </c>
      <c r="P1065" s="3">
        <v>0</v>
      </c>
      <c r="Q1065" s="4" t="e">
        <f t="shared" si="213"/>
        <v>#DIV/0!</v>
      </c>
      <c r="R1065" s="3">
        <v>0</v>
      </c>
      <c r="S1065" s="3">
        <v>0</v>
      </c>
      <c r="T1065" s="32" t="e">
        <f t="shared" si="211"/>
        <v>#DIV/0!</v>
      </c>
      <c r="U1065" s="32" t="e">
        <f t="shared" si="212"/>
        <v>#DIV/0!</v>
      </c>
      <c r="V1065" s="3">
        <v>0</v>
      </c>
      <c r="W1065" s="3">
        <v>0</v>
      </c>
      <c r="X1065" s="3">
        <v>0</v>
      </c>
      <c r="Y1065" s="3">
        <v>0</v>
      </c>
      <c r="AA1065" s="29"/>
      <c r="AB1065" s="29"/>
      <c r="AC1065" s="3"/>
      <c r="AD1065" s="3"/>
    </row>
    <row r="1066" spans="1:30" outlineLevel="1" x14ac:dyDescent="0.3">
      <c r="A1066" s="3" t="s">
        <v>68</v>
      </c>
      <c r="B1066" s="3" t="s">
        <v>24</v>
      </c>
      <c r="C1066" s="3" t="s">
        <v>32</v>
      </c>
      <c r="D1066" s="3" t="s">
        <v>34</v>
      </c>
      <c r="E1066" s="3" t="s">
        <v>30</v>
      </c>
      <c r="F1066" s="3" t="s">
        <v>28</v>
      </c>
      <c r="G1066" s="3">
        <v>3</v>
      </c>
      <c r="H1066" s="3">
        <v>1</v>
      </c>
      <c r="I1066" s="29">
        <f>H1066/((L1066-W1066)+J1066+(0.44*R1066))</f>
        <v>0.53191489361702127</v>
      </c>
      <c r="J1066" s="3">
        <v>1</v>
      </c>
      <c r="K1066" s="32">
        <f t="shared" si="209"/>
        <v>0.33333333333333331</v>
      </c>
      <c r="L1066" s="3">
        <f>M1066+N1066</f>
        <v>1</v>
      </c>
      <c r="M1066" s="3">
        <v>0</v>
      </c>
      <c r="N1066" s="3">
        <v>1</v>
      </c>
      <c r="O1066" s="3">
        <v>0</v>
      </c>
      <c r="P1066" s="3">
        <v>1</v>
      </c>
      <c r="Q1066" s="4">
        <f t="shared" si="213"/>
        <v>100</v>
      </c>
      <c r="R1066" s="3">
        <v>2</v>
      </c>
      <c r="S1066" s="3">
        <v>1</v>
      </c>
      <c r="T1066" s="32">
        <f t="shared" si="211"/>
        <v>0</v>
      </c>
      <c r="U1066" s="32">
        <f t="shared" si="212"/>
        <v>0</v>
      </c>
      <c r="V1066" s="3">
        <v>0</v>
      </c>
      <c r="W1066" s="3">
        <v>1</v>
      </c>
      <c r="X1066" s="3">
        <v>0</v>
      </c>
      <c r="Y1066" s="3">
        <v>1</v>
      </c>
      <c r="AA1066" s="29"/>
      <c r="AB1066" s="29"/>
      <c r="AC1066" s="3"/>
      <c r="AD1066" s="3"/>
    </row>
    <row r="1067" spans="1:30" x14ac:dyDescent="0.3">
      <c r="A1067" s="35">
        <v>268</v>
      </c>
      <c r="B1067" s="35" t="s">
        <v>29</v>
      </c>
      <c r="C1067" s="35" t="s">
        <v>25</v>
      </c>
      <c r="D1067" s="35" t="s">
        <v>30</v>
      </c>
      <c r="E1067" s="35" t="s">
        <v>27</v>
      </c>
      <c r="F1067" s="35" t="s">
        <v>31</v>
      </c>
      <c r="G1067" s="35">
        <f>G1068+G1069+G1070</f>
        <v>4</v>
      </c>
      <c r="H1067" s="35">
        <f>H1068+H1069+H1070</f>
        <v>2</v>
      </c>
      <c r="I1067" s="40">
        <f>H1067/((L1067-W1067)+J1067+(0.44*R1067))</f>
        <v>0.66666666666666663</v>
      </c>
      <c r="J1067" s="35">
        <f>J1068+J1069+J1070</f>
        <v>2</v>
      </c>
      <c r="K1067" s="37">
        <f t="shared" si="209"/>
        <v>0.5</v>
      </c>
      <c r="L1067" s="35">
        <f>M1067+N1067</f>
        <v>2</v>
      </c>
      <c r="M1067" s="35">
        <f>M1068+M1069+M1070</f>
        <v>1</v>
      </c>
      <c r="N1067" s="35">
        <f>N1068+N1069+N1070</f>
        <v>1</v>
      </c>
      <c r="O1067" s="35">
        <f>O1068+O1069+O1070</f>
        <v>0</v>
      </c>
      <c r="P1067" s="35">
        <f>P1068+P1069+P1070</f>
        <v>1</v>
      </c>
      <c r="Q1067" s="36">
        <f t="shared" si="213"/>
        <v>50</v>
      </c>
      <c r="R1067" s="35">
        <f>R1068+R1069+R1070</f>
        <v>0</v>
      </c>
      <c r="S1067" s="35">
        <f>S1068+S1069+S1070</f>
        <v>0</v>
      </c>
      <c r="T1067" s="37">
        <f t="shared" si="211"/>
        <v>0.5</v>
      </c>
      <c r="U1067" s="37">
        <f t="shared" si="212"/>
        <v>0.5</v>
      </c>
      <c r="V1067" s="35">
        <f>V1068+V1069+V1070</f>
        <v>0</v>
      </c>
      <c r="W1067" s="35">
        <f>W1068+W1069+W1070</f>
        <v>1</v>
      </c>
      <c r="X1067" s="35">
        <f>X1068+X1069+X1070</f>
        <v>0</v>
      </c>
      <c r="Y1067" s="35">
        <f>Y1068+Y1069+Y1070</f>
        <v>0</v>
      </c>
      <c r="Z1067" s="41">
        <f>H1067-'Season Summary_DEF'!H1071</f>
        <v>2</v>
      </c>
      <c r="AA1067" s="40">
        <f>(H1067+W1067+Y1067+(2*(O1067))+(0.5*V1067))/((R1067-S1067)+(2*(N1067+X1067+J1067)))</f>
        <v>0.5</v>
      </c>
      <c r="AB1067" s="40">
        <f>AA1067-$AA$1073</f>
        <v>-0.74690685972502524</v>
      </c>
      <c r="AC1067" s="40">
        <f>AA1067+'Season Summary_DEF'!AB1067</f>
        <v>3</v>
      </c>
      <c r="AD1067" s="40">
        <f>AC1067-$AC$1073</f>
        <v>0.41981796745923017</v>
      </c>
    </row>
    <row r="1068" spans="1:30" outlineLevel="1" x14ac:dyDescent="0.3">
      <c r="A1068" s="3" t="s">
        <v>66</v>
      </c>
      <c r="B1068" s="3" t="s">
        <v>29</v>
      </c>
      <c r="C1068" s="3" t="s">
        <v>25</v>
      </c>
      <c r="D1068" s="3" t="s">
        <v>30</v>
      </c>
      <c r="E1068" s="3" t="s">
        <v>27</v>
      </c>
      <c r="F1068" s="3" t="s">
        <v>31</v>
      </c>
      <c r="G1068" s="3">
        <v>3</v>
      </c>
      <c r="H1068" s="3">
        <v>2</v>
      </c>
      <c r="I1068" s="29">
        <f>H1068/((L1068-W1068)+J1068+(0.44*R1068))</f>
        <v>0.66666666666666663</v>
      </c>
      <c r="J1068" s="3">
        <v>2</v>
      </c>
      <c r="K1068" s="32">
        <f t="shared" si="209"/>
        <v>0.66666666666666663</v>
      </c>
      <c r="L1068" s="3">
        <f>M1068+N1068</f>
        <v>1</v>
      </c>
      <c r="M1068" s="3">
        <v>1</v>
      </c>
      <c r="N1068" s="3">
        <v>0</v>
      </c>
      <c r="O1068" s="3">
        <v>0</v>
      </c>
      <c r="P1068" s="3">
        <v>0</v>
      </c>
      <c r="Q1068" s="4">
        <f t="shared" si="213"/>
        <v>0</v>
      </c>
      <c r="R1068" s="3">
        <v>0</v>
      </c>
      <c r="S1068" s="3">
        <v>0</v>
      </c>
      <c r="T1068" s="32">
        <f t="shared" si="211"/>
        <v>1</v>
      </c>
      <c r="U1068" s="32">
        <f t="shared" si="212"/>
        <v>1</v>
      </c>
      <c r="V1068" s="3">
        <v>0</v>
      </c>
      <c r="W1068" s="3">
        <v>0</v>
      </c>
      <c r="X1068" s="3">
        <v>0</v>
      </c>
      <c r="Y1068" s="3">
        <v>0</v>
      </c>
      <c r="Z1068"/>
      <c r="AA1068" s="29"/>
      <c r="AB1068" s="29"/>
      <c r="AC1068" s="3"/>
      <c r="AD1068" s="3"/>
    </row>
    <row r="1069" spans="1:30" outlineLevel="1" x14ac:dyDescent="0.3">
      <c r="A1069" s="3" t="s">
        <v>67</v>
      </c>
      <c r="B1069" s="3" t="s">
        <v>29</v>
      </c>
      <c r="C1069" s="3" t="s">
        <v>25</v>
      </c>
      <c r="D1069" s="3" t="s">
        <v>30</v>
      </c>
      <c r="E1069" s="3" t="s">
        <v>27</v>
      </c>
      <c r="F1069" s="3" t="s">
        <v>31</v>
      </c>
      <c r="G1069" s="3">
        <v>0</v>
      </c>
      <c r="H1069" s="3">
        <v>0</v>
      </c>
      <c r="J1069" s="3">
        <v>0</v>
      </c>
      <c r="K1069" s="32" t="e">
        <f t="shared" si="209"/>
        <v>#DIV/0!</v>
      </c>
      <c r="L1069" s="3">
        <v>0</v>
      </c>
      <c r="M1069" s="3">
        <v>0</v>
      </c>
      <c r="N1069" s="3">
        <v>0</v>
      </c>
      <c r="O1069" s="3">
        <v>0</v>
      </c>
      <c r="P1069" s="3">
        <v>0</v>
      </c>
      <c r="Q1069" s="4" t="e">
        <f t="shared" si="213"/>
        <v>#DIV/0!</v>
      </c>
      <c r="R1069" s="3">
        <v>0</v>
      </c>
      <c r="S1069" s="3">
        <v>0</v>
      </c>
      <c r="T1069" s="32" t="e">
        <f t="shared" si="211"/>
        <v>#DIV/0!</v>
      </c>
      <c r="U1069" s="32" t="e">
        <f t="shared" si="212"/>
        <v>#DIV/0!</v>
      </c>
      <c r="V1069" s="3">
        <v>0</v>
      </c>
      <c r="W1069" s="3">
        <v>0</v>
      </c>
      <c r="X1069" s="3">
        <v>0</v>
      </c>
      <c r="Y1069" s="3">
        <v>0</v>
      </c>
      <c r="AA1069" s="29"/>
      <c r="AB1069" s="29"/>
      <c r="AC1069" s="3"/>
      <c r="AD1069" s="3"/>
    </row>
    <row r="1070" spans="1:30" outlineLevel="1" x14ac:dyDescent="0.3">
      <c r="A1070" s="3" t="s">
        <v>68</v>
      </c>
      <c r="B1070" s="3" t="s">
        <v>29</v>
      </c>
      <c r="C1070" s="3" t="s">
        <v>25</v>
      </c>
      <c r="D1070" s="3" t="s">
        <v>30</v>
      </c>
      <c r="E1070" s="3" t="s">
        <v>27</v>
      </c>
      <c r="F1070" s="3" t="s">
        <v>31</v>
      </c>
      <c r="G1070" s="3">
        <v>1</v>
      </c>
      <c r="H1070" s="3">
        <v>0</v>
      </c>
      <c r="J1070" s="3">
        <v>0</v>
      </c>
      <c r="K1070" s="32">
        <f t="shared" si="209"/>
        <v>0</v>
      </c>
      <c r="L1070" s="3">
        <f>M1070+N1070</f>
        <v>1</v>
      </c>
      <c r="M1070" s="3">
        <v>0</v>
      </c>
      <c r="N1070" s="3">
        <v>1</v>
      </c>
      <c r="O1070" s="3">
        <v>0</v>
      </c>
      <c r="P1070" s="3">
        <v>1</v>
      </c>
      <c r="Q1070" s="4">
        <f t="shared" si="213"/>
        <v>100</v>
      </c>
      <c r="R1070" s="3">
        <v>0</v>
      </c>
      <c r="S1070" s="3">
        <v>0</v>
      </c>
      <c r="T1070" s="32">
        <f t="shared" si="211"/>
        <v>0</v>
      </c>
      <c r="U1070" s="32">
        <f t="shared" si="212"/>
        <v>0</v>
      </c>
      <c r="V1070" s="3">
        <v>0</v>
      </c>
      <c r="W1070" s="3">
        <v>1</v>
      </c>
      <c r="X1070" s="3">
        <v>0</v>
      </c>
      <c r="Y1070" s="3">
        <v>0</v>
      </c>
      <c r="AA1070" s="29"/>
      <c r="AB1070" s="29"/>
      <c r="AC1070" s="3"/>
      <c r="AD1070" s="3"/>
    </row>
    <row r="1071" spans="1:30" x14ac:dyDescent="0.3">
      <c r="AD1071" s="29"/>
    </row>
    <row r="1072" spans="1:30" x14ac:dyDescent="0.3">
      <c r="F1072" s="39" t="s">
        <v>36</v>
      </c>
      <c r="G1072" s="41" cm="1">
        <f t="array" ref="G1072">SUM(IF(MOD(ROW(G3:G1071),COUNT(ROW(G4:G7)))=MOD(ROW(G3),COUNT(ROW(G4:G7))),G3:G1071))</f>
        <v>2765</v>
      </c>
      <c r="H1072" s="41" cm="1">
        <f t="array" ref="H1072">SUM(IF(MOD(ROW(H3:H1071),COUNT(ROW(H4:H7)))=MOD(ROW(H3),COUNT(ROW(H4:H7))),H3:H1071))</f>
        <v>2384</v>
      </c>
      <c r="I1072" s="40">
        <f t="shared" ref="I1072:I1078" si="214">H1072/((L1072-W1072)+J1072+(0.44*R1072))</f>
        <v>1.0499982382579895</v>
      </c>
      <c r="J1072" s="41" cm="1">
        <f t="array" ref="J1072">SUM(IF(MOD(ROW(J3:J1071),COUNT(ROW(J4:J7)))=MOD(ROW(J3),COUNT(ROW(J4:J7))),J3:J1071))</f>
        <v>480</v>
      </c>
      <c r="K1072" s="37">
        <f>J1072/G1072</f>
        <v>0.17359855334538879</v>
      </c>
      <c r="L1072" s="41" cm="1">
        <f t="array" ref="L1072">SUM(IF(MOD(ROW(L3:L1071),COUNT(ROW(L4:L7)))=MOD(ROW(L3),COUNT(ROW(L4:L7))),L3:L1071))</f>
        <v>2064</v>
      </c>
      <c r="M1072" s="41" cm="1">
        <f t="array" ref="M1072">SUM(IF(MOD(ROW(M3:M1071),COUNT(ROW(M4:M7)))=MOD(ROW(M3),COUNT(ROW(M4:M7))),M3:M1071))</f>
        <v>904</v>
      </c>
      <c r="N1072" s="41" cm="1">
        <f t="array" ref="N1072">SUM(IF(MOD(ROW(N3:N1071),COUNT(ROW(N4:N7)))=MOD(ROW(N3),COUNT(ROW(N4:N7))),N3:N1071))</f>
        <v>1160</v>
      </c>
      <c r="O1072" s="41" cm="1">
        <f t="array" ref="O1072">SUM(IF(MOD(ROW(O3:O1071),COUNT(ROW(O4:O7)))=MOD(ROW(O3),COUNT(ROW(O4:O7))),O3:O1071))</f>
        <v>580</v>
      </c>
      <c r="P1072" s="41" cm="1">
        <f t="array" ref="P1072">SUM(IF(MOD(ROW(P3:P1071),COUNT(ROW(P4:P7)))=MOD(ROW(P3),COUNT(ROW(P4:P7))),P3:P1071))</f>
        <v>828</v>
      </c>
      <c r="Q1072" s="40">
        <f>(P1072/(L1074+L1076+L1078)) *100</f>
        <v>76.737720111214088</v>
      </c>
      <c r="R1072" s="41" cm="1">
        <f t="array" ref="R1072">SUM(IF(MOD(ROW(R3:R1071),COUNT(ROW(R4:R7)))=MOD(ROW(R3),COUNT(ROW(R4:R7))),R3:R1071))</f>
        <v>517</v>
      </c>
      <c r="S1072" s="41" cm="1">
        <f t="array" ref="S1072">SUM(IF(MOD(ROW(S3:S1071),COUNT(ROW(S4:S7)))=MOD(ROW(S3),COUNT(ROW(S4:S7))),S3:S1071))</f>
        <v>341</v>
      </c>
      <c r="T1072" s="37">
        <f>M1072/(M1072+N1072)</f>
        <v>0.43798449612403101</v>
      </c>
      <c r="U1072" s="37">
        <f>((0.5*V1072)+M1072)/L1072</f>
        <v>0.49055232558139533</v>
      </c>
      <c r="V1072" s="41" cm="1">
        <f t="array" ref="V1072">SUM(IF(MOD(ROW(V3:V1071),COUNT(ROW(V4:V7)))=MOD(ROW(V3),COUNT(ROW(V4:V7))),V3:V1071))</f>
        <v>217</v>
      </c>
      <c r="W1072" s="41" cm="1">
        <f t="array" ref="W1072">SUM(IF(MOD(ROW(W3:W1071),COUNT(ROW(W4:W7)))=MOD(ROW(W3),COUNT(ROW(W4:W7))),W3:W1071))</f>
        <v>501</v>
      </c>
      <c r="X1072" s="41" cm="1">
        <f t="array" ref="X1072">SUM(IF(MOD(ROW(X3:X1071),COUNT(ROW(X4:X7)))=MOD(ROW(X3),COUNT(ROW(X4:X7))),X3:X1071))</f>
        <v>36</v>
      </c>
      <c r="Y1072" s="41" cm="1">
        <f t="array" ref="Y1072">SUM(IF(MOD(ROW(Y3:Y1071),COUNT(ROW(Y4:Y7)))=MOD(ROW(Y3),COUNT(ROW(Y4:Y7))),Y3:Y1071))</f>
        <v>456</v>
      </c>
      <c r="Z1072" s="41" cm="1">
        <f t="array" ref="Z1072">SUM(IF(MOD(ROW(Z3:Z1071),COUNT(ROW(Z4:Z7)))=MOD(ROW(Z3),COUNT(ROW(Z4:Z7))),Z3:Z1071))</f>
        <v>1620</v>
      </c>
      <c r="AA1072" s="40">
        <f>(H1072+W1072+Y1072+(2*(O1072+V1072)))/((R1072-S1072)+(2*(N1072+X1072+J1072)))</f>
        <v>1.3988095238095237</v>
      </c>
      <c r="AB1072" s="40"/>
      <c r="AC1072" s="40">
        <f>AA1072+'Season Summary_DEF'!AB1073</f>
        <v>2.5363635538120661</v>
      </c>
      <c r="AD1072" s="38"/>
    </row>
    <row r="1073" spans="2:30" x14ac:dyDescent="0.3">
      <c r="F1073" s="38"/>
      <c r="G1073" s="41"/>
      <c r="H1073" s="41" t="s">
        <v>76</v>
      </c>
      <c r="I1073" s="40" cm="1">
        <f t="array" ref="I1073">AVERAGE(IF(MOD(ROW(I3:I1071),COUNT(ROW(I4:I7)))=MOD(ROW(I3),COUNT(ROW(I4:I7))),I3:I1071))</f>
        <v>0.95944089155214418</v>
      </c>
      <c r="J1073" s="41"/>
      <c r="K1073" s="35"/>
      <c r="L1073" s="41"/>
      <c r="M1073" s="41"/>
      <c r="N1073" s="41"/>
      <c r="O1073" s="41"/>
      <c r="P1073" s="41"/>
      <c r="Q1073" s="41"/>
      <c r="R1073" s="41"/>
      <c r="S1073" s="41"/>
      <c r="T1073" s="35"/>
      <c r="U1073" s="35"/>
      <c r="V1073" s="41"/>
      <c r="W1073" s="41"/>
      <c r="X1073" s="41"/>
      <c r="Y1073" s="41" t="s">
        <v>76</v>
      </c>
      <c r="Z1073" s="40"/>
      <c r="AA1073" s="40" cm="1">
        <f t="array" ref="AA1073">AVERAGE(IF(MOD(ROW(AA3:AA1071),COUNT(ROW(AA4:AA7)))=MOD(ROW(AA3),COUNT(ROW(AA4:AA7))),AA3:AA1071))</f>
        <v>1.2469068597250252</v>
      </c>
      <c r="AB1073" s="40" cm="1">
        <f t="array" ref="AB1073">AVERAGE(IF(MOD(ROW(AB3:AB1071),COUNT(ROW(AB4:AB7)))=MOD(ROW(AB3),COUNT(ROW(AB4:AB7))),AB3:AB1071))</f>
        <v>0.13492648855233544</v>
      </c>
      <c r="AC1073" s="40" cm="1">
        <f t="array" ref="AC1073">AVERAGE(IF(MOD(ROW(AC3:AC1071),COUNT(ROW(AC4:AC7)))=MOD(ROW(AC3),COUNT(ROW(AC4:AC7))),AC3:AC1071))</f>
        <v>2.5801820325407698</v>
      </c>
      <c r="AD1073" s="40" cm="1">
        <f t="array" ref="AD1073">AVERAGE(IF(MOD(ROW(AD3:AD1068),COUNT(ROW(AD4:AD7)))=MOD(ROW(AD3),COUNT(ROW(AD4:AD7))),AD3:AD1068))</f>
        <v>0.15461764989008364</v>
      </c>
    </row>
    <row r="1074" spans="2:30" x14ac:dyDescent="0.3">
      <c r="F1074" s="6" t="s">
        <v>66</v>
      </c>
      <c r="G1074" s="25" cm="1">
        <f t="array" ref="G1074">SUM(IF(MOD(ROW(G4:G1071),COUNT(ROW(G5:G8)))=MOD(ROW(G4),COUNT(ROW(G5:G8))),G4:G1071))</f>
        <v>658</v>
      </c>
      <c r="H1074" s="25" cm="1">
        <f t="array" ref="H1074">SUM(IF(MOD(ROW(H4:H1071),COUNT(ROW(H5:H8)))=MOD(ROW(H4),COUNT(ROW(H5:H8))),H4:H1071))</f>
        <v>577</v>
      </c>
      <c r="I1074" s="29">
        <f t="shared" si="214"/>
        <v>1.0476432565908926</v>
      </c>
      <c r="J1074" s="25" cm="1">
        <f t="array" ref="J1074">SUM(IF(MOD(ROW(J4:J1071),COUNT(ROW(J5:J8)))=MOD(ROW(J4),COUNT(ROW(J5:J8))),J4:J1071))</f>
        <v>109</v>
      </c>
      <c r="K1074" s="5">
        <f>J1074/G1074</f>
        <v>0.16565349544072949</v>
      </c>
      <c r="L1074" s="25" cm="1">
        <f t="array" ref="L1074">SUM(IF(MOD(ROW(L4:L1071),COUNT(ROW(L5:L8)))=MOD(ROW(L4),COUNT(ROW(L5:L8))),L4:L1071))</f>
        <v>508</v>
      </c>
      <c r="M1074" s="25" cm="1">
        <f t="array" ref="M1074">SUM(IF(MOD(ROW(M4:M1071),COUNT(ROW(M5:M8)))=MOD(ROW(M4),COUNT(ROW(M5:M8))),M4:M1071))</f>
        <v>232</v>
      </c>
      <c r="N1074" s="25" cm="1">
        <f t="array" ref="N1074">SUM(IF(MOD(ROW(N4:N1071),COUNT(ROW(N5:N8)))=MOD(ROW(N4),COUNT(ROW(N5:N8))),N4:N1071))</f>
        <v>276</v>
      </c>
      <c r="O1074" s="25" cm="1">
        <f t="array" ref="O1074">SUM(IF(MOD(ROW(O4:O1071),COUNT(ROW(O5:O8)))=MOD(ROW(O4),COUNT(ROW(O5:O8))),O4:O1071))</f>
        <v>169</v>
      </c>
      <c r="P1074" s="25" cm="1">
        <f t="array" ref="P1074">SUM(IF(MOD(ROW(P4:P1071),COUNT(ROW(P5:P8)))=MOD(ROW(P4),COUNT(ROW(P5:P8))),P4:P1071))</f>
        <v>367</v>
      </c>
      <c r="Q1074" s="4">
        <f t="shared" ref="Q1074" si="215">P1074/L1074*100</f>
        <v>72.244094488188978</v>
      </c>
      <c r="R1074" s="25" cm="1">
        <f t="array" ref="R1074">SUM(IF(MOD(ROW(R4:R1071),COUNT(ROW(R5:R8)))=MOD(ROW(R4),COUNT(ROW(R5:R8))),R4:R1071))</f>
        <v>104</v>
      </c>
      <c r="S1074" s="25" cm="1">
        <f t="array" ref="S1074">SUM(IF(MOD(ROW(S4:S1071),COUNT(ROW(S5:S8)))=MOD(ROW(S4),COUNT(ROW(S5:S8))),S4:S1071))</f>
        <v>70</v>
      </c>
      <c r="T1074" s="5">
        <f>M1074/(M1074+N1074)</f>
        <v>0.45669291338582679</v>
      </c>
      <c r="U1074" s="5">
        <f>((0.5*V1074)+M1074)/L1074</f>
        <v>0.50590551181102361</v>
      </c>
      <c r="V1074" s="25" cm="1">
        <f t="array" ref="V1074">SUM(IF(MOD(ROW(V4:V1071),COUNT(ROW(V5:V8)))=MOD(ROW(V4),COUNT(ROW(V5:V8))),V4:V1071))</f>
        <v>50</v>
      </c>
      <c r="W1074" s="25" cm="1">
        <f t="array" ref="W1074">SUM(IF(MOD(ROW(W4:W1071),COUNT(ROW(W5:W8)))=MOD(ROW(W4),COUNT(ROW(W5:W8))),W4:W1071))</f>
        <v>112</v>
      </c>
      <c r="X1074" s="25" cm="1">
        <f t="array" ref="X1074">SUM(IF(MOD(ROW(X4:X1071),COUNT(ROW(X5:X8)))=MOD(ROW(X4),COUNT(ROW(X5:X8))),X4:X1071))</f>
        <v>11</v>
      </c>
      <c r="Y1074" s="25" cm="1">
        <f t="array" ref="Y1074">SUM(IF(MOD(ROW(Y4:Y1071),COUNT(ROW(Y5:Y8)))=MOD(ROW(Y4),COUNT(ROW(Y5:Y8))),Y4:Y1071))</f>
        <v>94</v>
      </c>
      <c r="Z1074" s="25"/>
      <c r="AA1074" s="29">
        <f>(H1074+W1074+Y1074+(2*(O1074+V1074)))/((R1074-S1074)+(2*(N1074+X1074+J1074)))</f>
        <v>1.4782082324455206</v>
      </c>
      <c r="AB1074" s="25"/>
      <c r="AC1074" s="29">
        <f>AA1074+'Season Summary_DEF'!AB1075</f>
        <v>2.7039508067029461</v>
      </c>
    </row>
    <row r="1075" spans="2:30" x14ac:dyDescent="0.3">
      <c r="F1075" s="3"/>
      <c r="G1075" s="3"/>
      <c r="H1075" s="3"/>
      <c r="I1075" s="3"/>
      <c r="J1075" s="3"/>
      <c r="L1075" s="3"/>
      <c r="M1075" s="3"/>
      <c r="N1075" s="3"/>
      <c r="O1075" s="3"/>
      <c r="P1075" s="3"/>
      <c r="Q1075" s="3"/>
      <c r="R1075" s="3"/>
      <c r="S1075" s="3"/>
      <c r="V1075" s="3"/>
      <c r="W1075" s="3"/>
      <c r="X1075" s="3"/>
      <c r="Y1075" s="3"/>
      <c r="AA1075" s="3"/>
      <c r="AB1075" s="3"/>
    </row>
    <row r="1076" spans="2:30" x14ac:dyDescent="0.3">
      <c r="C1076" s="48"/>
      <c r="F1076" s="6" t="s">
        <v>67</v>
      </c>
      <c r="G1076" s="25" cm="1">
        <f t="array" ref="G1076">SUM(IF(MOD(ROW(G5:G1071),COUNT(ROW(G6:G9)))=MOD(ROW(G5),COUNT(ROW(G6:G9))),G5:G1071))</f>
        <v>393</v>
      </c>
      <c r="H1076" s="25" cm="1">
        <f t="array" ref="H1076">SUM(IF(MOD(ROW(H5:H1071),COUNT(ROW(H6:H9)))=MOD(ROW(H5),COUNT(ROW(H6:H9))),H5:H1071))</f>
        <v>333</v>
      </c>
      <c r="I1076" s="29">
        <f t="shared" si="214"/>
        <v>1.1501796076264161</v>
      </c>
      <c r="J1076" s="25" cm="1">
        <f t="array" ref="J1076">SUM(IF(MOD(ROW(J5:J1071),COUNT(ROW(J6:J9)))=MOD(ROW(J5),COUNT(ROW(J6:J9))),J5:J1071))</f>
        <v>61</v>
      </c>
      <c r="K1076" s="5">
        <f>J1076/G1076</f>
        <v>0.15521628498727735</v>
      </c>
      <c r="L1076" s="25" cm="1">
        <f t="array" ref="L1076">SUM(IF(MOD(ROW(L5:L1071),COUNT(ROW(L6:L9)))=MOD(ROW(L5),COUNT(ROW(L6:L9))),L5:L1071))</f>
        <v>292</v>
      </c>
      <c r="M1076" s="25" cm="1">
        <f t="array" ref="M1076">SUM(IF(MOD(ROW(M5:M1071),COUNT(ROW(M6:M9)))=MOD(ROW(M5),COUNT(ROW(M6:M9))),M5:M1071))</f>
        <v>118</v>
      </c>
      <c r="N1076" s="25" cm="1">
        <f t="array" ref="N1076">SUM(IF(MOD(ROW(N5:N1071),COUNT(ROW(N6:N9)))=MOD(ROW(N5),COUNT(ROW(N6:N9))),N5:N1071))</f>
        <v>191</v>
      </c>
      <c r="O1076" s="25" cm="1">
        <f t="array" ref="O1076">SUM(IF(MOD(ROW(O5:O1071),COUNT(ROW(O6:O9)))=MOD(ROW(O5),COUNT(ROW(O6:O9))),O5:O1071))</f>
        <v>95</v>
      </c>
      <c r="P1076" s="25" cm="1">
        <f t="array" ref="P1076">SUM(IF(MOD(ROW(P5:P1071),COUNT(ROW(P6:P9)))=MOD(ROW(P5),COUNT(ROW(P6:P9))),P5:P1071))</f>
        <v>233</v>
      </c>
      <c r="Q1076" s="4">
        <f t="shared" ref="Q1076" si="216">P1076/L1076*100</f>
        <v>79.794520547945197</v>
      </c>
      <c r="R1076" s="25" cm="1">
        <f t="array" ref="R1076">SUM(IF(MOD(ROW(R5:R1071),COUNT(ROW(R6:R9)))=MOD(ROW(R5),COUNT(ROW(R6:R9))),R5:R1071))</f>
        <v>58</v>
      </c>
      <c r="S1076" s="25" cm="1">
        <f t="array" ref="S1076">SUM(IF(MOD(ROW(S5:S1071),COUNT(ROW(S6:S9)))=MOD(ROW(S5),COUNT(ROW(S6:S9))),S5:S1071))</f>
        <v>41</v>
      </c>
      <c r="T1076" s="5">
        <f>M1076/(M1076+N1076)</f>
        <v>0.3818770226537217</v>
      </c>
      <c r="U1076" s="5">
        <f>((0.5*V1076)+M1076)/L1076</f>
        <v>0.49486301369863012</v>
      </c>
      <c r="V1076" s="25" cm="1">
        <f t="array" ref="V1076">SUM(IF(MOD(ROW(V5:V1071),COUNT(ROW(V6:V9)))=MOD(ROW(V5),COUNT(ROW(V6:V9))),V5:V1071))</f>
        <v>53</v>
      </c>
      <c r="W1076" s="25" cm="1">
        <f t="array" ref="W1076">SUM(IF(MOD(ROW(W5:W1071),COUNT(ROW(W6:W9)))=MOD(ROW(W5),COUNT(ROW(W6:W9))),W5:W1071))</f>
        <v>89</v>
      </c>
      <c r="X1076" s="25" cm="1">
        <f t="array" ref="X1076">SUM(IF(MOD(ROW(X5:X1071),COUNT(ROW(X6:X9)))=MOD(ROW(X5),COUNT(ROW(X6:X9))),X5:X1071))</f>
        <v>3</v>
      </c>
      <c r="Y1076" s="25" cm="1">
        <f t="array" ref="Y1076">SUM(IF(MOD(ROW(Y5:Y1071),COUNT(ROW(Y6:Y9)))=MOD(ROW(Y5),COUNT(ROW(Y6:Y9))),Y5:Y1071))</f>
        <v>47</v>
      </c>
      <c r="AA1076" s="29">
        <f>(H1076+W1076+Y1076+(2*(O1076+V1076)))/((R1076-S1076)+(2*(N1076+X1076+J1076)))</f>
        <v>1.4516129032258065</v>
      </c>
      <c r="AB1076" s="25"/>
      <c r="AC1076" s="29">
        <f>AA1076+'Season Summary_DEF'!AB1077</f>
        <v>2.6608586453182639</v>
      </c>
    </row>
    <row r="1077" spans="2:30" x14ac:dyDescent="0.3">
      <c r="C1077" s="48"/>
      <c r="D1077" s="48"/>
      <c r="F1077" s="3"/>
      <c r="G1077" s="3"/>
      <c r="H1077" s="3"/>
      <c r="I1077" s="3"/>
      <c r="J1077" s="3"/>
      <c r="L1077" s="3"/>
      <c r="M1077" s="3"/>
      <c r="N1077" s="3"/>
      <c r="O1077" s="3"/>
      <c r="P1077" s="3"/>
      <c r="Q1077" s="3"/>
      <c r="R1077" s="3"/>
      <c r="S1077" s="3"/>
      <c r="V1077" s="3"/>
      <c r="W1077" s="3"/>
      <c r="X1077" s="3"/>
      <c r="Y1077" s="3"/>
      <c r="AA1077" s="3"/>
      <c r="AB1077" s="3"/>
    </row>
    <row r="1078" spans="2:30" x14ac:dyDescent="0.3">
      <c r="C1078" s="48"/>
      <c r="D1078" s="48"/>
      <c r="F1078" s="6" t="s">
        <v>68</v>
      </c>
      <c r="G1078" s="25" cm="1">
        <f t="array" ref="G1078">SUM(IF(MOD(ROW(G6:G1071),COUNT(ROW(G7:G10)))=MOD(ROW(G6),COUNT(ROW(G7:G10))),G6:G1071))</f>
        <v>375</v>
      </c>
      <c r="H1078" s="25" cm="1">
        <f t="array" ref="H1078">SUM(IF(MOD(ROW(H6:H1071),COUNT(ROW(H7:H10)))=MOD(ROW(H6),COUNT(ROW(H7:H10))),H6:H1071))</f>
        <v>378</v>
      </c>
      <c r="I1078" s="29">
        <f t="shared" si="214"/>
        <v>1.25099285146942</v>
      </c>
      <c r="J1078" s="25" cm="1">
        <f t="array" ref="J1078">SUM(IF(MOD(ROW(J6:J1071),COUNT(ROW(J7:J10)))=MOD(ROW(J6),COUNT(ROW(J7:J10))),J6:J1071))</f>
        <v>57</v>
      </c>
      <c r="K1078" s="5">
        <f>J1078/G1078</f>
        <v>0.152</v>
      </c>
      <c r="L1078" s="25" cm="1">
        <f t="array" ref="L1078">SUM(IF(MOD(ROW(L6:L1071),COUNT(ROW(L7:L10)))=MOD(ROW(L6),COUNT(ROW(L7:L10))),L6:L1071))</f>
        <v>279</v>
      </c>
      <c r="M1078" s="25" cm="1">
        <f t="array" ref="M1078">SUM(IF(MOD(ROW(M6:M1071),COUNT(ROW(M7:M10)))=MOD(ROW(M6),COUNT(ROW(M7:M10))),M6:M1071))</f>
        <v>157</v>
      </c>
      <c r="N1078" s="25" cm="1">
        <f t="array" ref="N1078">SUM(IF(MOD(ROW(N6:N1071),COUNT(ROW(N7:N10)))=MOD(ROW(N6),COUNT(ROW(N7:N10))),N6:N1071))</f>
        <v>127</v>
      </c>
      <c r="O1078" s="25" cm="1">
        <f t="array" ref="O1078">SUM(IF(MOD(ROW(O6:O1071),COUNT(ROW(O7:O10)))=MOD(ROW(O6),COUNT(ROW(O7:O10))),O6:O1071))</f>
        <v>94</v>
      </c>
      <c r="P1078" s="25" cm="1">
        <f t="array" ref="P1078">SUM(IF(MOD(ROW(P6:P1071),COUNT(ROW(P7:P10)))=MOD(ROW(P6),COUNT(ROW(P7:P10))),P6:P1071))</f>
        <v>228</v>
      </c>
      <c r="Q1078" s="4">
        <f t="shared" ref="Q1078" si="217">P1078/L1078*100</f>
        <v>81.72043010752688</v>
      </c>
      <c r="R1078" s="25" cm="1">
        <f t="array" ref="R1078">SUM(IF(MOD(ROW(R6:R1071),COUNT(ROW(R7:R10)))=MOD(ROW(R6),COUNT(ROW(R7:R10))),R6:R1071))</f>
        <v>89</v>
      </c>
      <c r="S1078" s="25" cm="1">
        <f t="array" ref="S1078">SUM(IF(MOD(ROW(S6:S1071),COUNT(ROW(S7:S10)))=MOD(ROW(S6),COUNT(ROW(S7:S10))),S6:S1071))</f>
        <v>58</v>
      </c>
      <c r="T1078" s="5">
        <f>M1078/(M1078+N1078)</f>
        <v>0.55281690140845074</v>
      </c>
      <c r="U1078" s="5">
        <f>((0.5*V1078)+M1078)/L1078</f>
        <v>0.60931899641577059</v>
      </c>
      <c r="V1078" s="25" cm="1">
        <f t="array" ref="V1078">SUM(IF(MOD(ROW(V6:V1071),COUNT(ROW(V7:V10)))=MOD(ROW(V6),COUNT(ROW(V7:V10))),V6:V1071))</f>
        <v>26</v>
      </c>
      <c r="W1078" s="25" cm="1">
        <f t="array" ref="W1078">SUM(IF(MOD(ROW(W6:W1071),COUNT(ROW(W7:W10)))=MOD(ROW(W6),COUNT(ROW(W7:W10))),W6:W1071))</f>
        <v>73</v>
      </c>
      <c r="X1078" s="25" cm="1">
        <f t="array" ref="X1078">SUM(IF(MOD(ROW(X6:X1071),COUNT(ROW(X7:X10)))=MOD(ROW(X6),COUNT(ROW(X7:X10))),X6:X1071))</f>
        <v>3</v>
      </c>
      <c r="Y1078" s="25" cm="1">
        <f t="array" ref="Y1078">SUM(IF(MOD(ROW(Y6:Y1071),COUNT(ROW(Y7:Y10)))=MOD(ROW(Y6),COUNT(ROW(Y7:Y10))),Y6:Y1071))</f>
        <v>68</v>
      </c>
      <c r="AA1078" s="29">
        <f>(H1078+W1078+Y1078+(2*(O1078+V1078)))/((R1078-S1078)+(2*(N1078+X1078+J1078)))</f>
        <v>1.874074074074074</v>
      </c>
      <c r="AB1078" s="25"/>
      <c r="AC1078" s="29">
        <f>AA1078+'Season Summary_DEF'!AB1079</f>
        <v>3.3650301464254952</v>
      </c>
    </row>
    <row r="1079" spans="2:30" x14ac:dyDescent="0.3">
      <c r="C1079" s="48"/>
    </row>
    <row r="1080" spans="2:30" x14ac:dyDescent="0.3">
      <c r="C1080" s="48"/>
    </row>
    <row r="1083" spans="2:30" x14ac:dyDescent="0.3">
      <c r="B1083" s="3"/>
      <c r="C1083" s="48"/>
    </row>
  </sheetData>
  <autoFilter ref="A2:DO1070" xr:uid="{1D12D4C1-BC58-459A-B76E-D3CE1BC094D0}"/>
  <sortState xmlns:xlrd2="http://schemas.microsoft.com/office/spreadsheetml/2017/richdata2" ref="A3:AD1070">
    <sortCondition ref="A3:A1070"/>
  </sortState>
  <mergeCells count="2">
    <mergeCell ref="A1:C1"/>
    <mergeCell ref="AI3:AO3"/>
  </mergeCells>
  <conditionalFormatting sqref="G1:G2 G1073 G1071 G1079:G1048576">
    <cfRule type="colorScale" priority="271">
      <colorScale>
        <cfvo type="min"/>
        <cfvo type="max"/>
        <color rgb="FFFCFCFF"/>
        <color rgb="FF63BE7B"/>
      </colorScale>
    </cfRule>
  </conditionalFormatting>
  <conditionalFormatting sqref="G3:G16 G59:G68 G97 G267:G297 G741 G743:G744 G967:G1008 G141:G143 G725:G739 G397:G399 G1019:G1035 G101:G128 G825 G667:G671 G959:G963 G891:G906 G387:G392 G395 G747:G764 G933:G942 G783:G794 G555:G606 G155:G160 G827:G839 G501:G503 G675:G723 G461:G475 G481 G483:G499 G19:G20 G74:G75 G478:G479 G413:G415 G799:G815 G377 G379:G384 G401:G411 G225:G247 G911:G931 G947:G955 G817:G823 G549 G551 G545 G547 G49:G55 G249:G263 G965 G367:G375 G338:G363 G630:G656 G658:G665 G767:G780 G529:G543 G505:G506 G843:G889 G99 G435:G459 G422:G431 G1010:G1017 G70:G72 G187:G223 G162:G163 G130:G136 G139 G22:G47 G511:G527 G165:G173 G175:G184 G419:G420 G79:G95 G299:G336 G147:G151 G611:G628">
    <cfRule type="colorScale" priority="45">
      <colorScale>
        <cfvo type="min"/>
        <cfvo type="max"/>
        <color rgb="FFFCFCFF"/>
        <color rgb="FF63BE7B"/>
      </colorScale>
    </cfRule>
  </conditionalFormatting>
  <conditionalFormatting sqref="G3:G16 G549 G551:G606 G545 G547 G49:G55 G249:G297 G965:G1008 G367:G415 G338:G363 G630:G656 G658:G764 G767:G839 G58:G68 G529:G543 G505:G506 G843:G963 G99:G128 G435:G503 G422:G431 G1010:G1067 G70:G75 G187:G247 G162:G163 G130:G136 G139:G143 G22:G47 G18:G20 G511:G527 G165:G173 G175:G184 G419:G420 G79:G97 G299:G336 G147:G160 G611:G628">
    <cfRule type="colorScale" priority="20">
      <colorScale>
        <cfvo type="min"/>
        <cfvo type="max"/>
        <color rgb="FFFCFCFF"/>
        <color rgb="FF63BE7B"/>
      </colorScale>
    </cfRule>
  </conditionalFormatting>
  <conditionalFormatting sqref="G507">
    <cfRule type="colorScale" priority="7">
      <colorScale>
        <cfvo type="min"/>
        <cfvo type="max"/>
        <color rgb="FFFCFCFF"/>
        <color rgb="FF63BE7B"/>
      </colorScale>
    </cfRule>
    <cfRule type="colorScale" priority="8">
      <colorScale>
        <cfvo type="min"/>
        <cfvo type="max"/>
        <color rgb="FFFCFCFF"/>
        <color rgb="FF63BE7B"/>
      </colorScale>
    </cfRule>
  </conditionalFormatting>
  <conditionalFormatting sqref="G795">
    <cfRule type="colorScale" priority="27">
      <colorScale>
        <cfvo type="min"/>
        <cfvo type="max"/>
        <color rgb="FFFCFCFF"/>
        <color rgb="FF63BE7B"/>
      </colorScale>
    </cfRule>
    <cfRule type="colorScale" priority="28">
      <colorScale>
        <cfvo type="min"/>
        <cfvo type="max"/>
        <color rgb="FFFCFCFF"/>
        <color rgb="FF63BE7B"/>
      </colorScale>
    </cfRule>
  </conditionalFormatting>
  <conditionalFormatting sqref="G907">
    <cfRule type="colorScale" priority="25">
      <colorScale>
        <cfvo type="min"/>
        <cfvo type="max"/>
        <color rgb="FFFCFCFF"/>
        <color rgb="FF63BE7B"/>
      </colorScale>
    </cfRule>
    <cfRule type="colorScale" priority="26">
      <colorScale>
        <cfvo type="min"/>
        <cfvo type="max"/>
        <color rgb="FFFCFCFF"/>
        <color rgb="FF63BE7B"/>
      </colorScale>
    </cfRule>
  </conditionalFormatting>
  <conditionalFormatting sqref="G943">
    <cfRule type="colorScale" priority="23">
      <colorScale>
        <cfvo type="min"/>
        <cfvo type="max"/>
        <color rgb="FFFCFCFF"/>
        <color rgb="FF63BE7B"/>
      </colorScale>
    </cfRule>
    <cfRule type="colorScale" priority="24">
      <colorScale>
        <cfvo type="min"/>
        <cfvo type="max"/>
        <color rgb="FFFCFCFF"/>
        <color rgb="FF63BE7B"/>
      </colorScale>
    </cfRule>
  </conditionalFormatting>
  <conditionalFormatting sqref="G1039">
    <cfRule type="colorScale" priority="43">
      <colorScale>
        <cfvo type="min"/>
        <cfvo type="max"/>
        <color rgb="FFFCFCFF"/>
        <color rgb="FF63BE7B"/>
      </colorScale>
    </cfRule>
    <cfRule type="colorScale" priority="44">
      <colorScale>
        <cfvo type="min"/>
        <cfvo type="max"/>
        <color rgb="FFFCFCFF"/>
        <color rgb="FF63BE7B"/>
      </colorScale>
    </cfRule>
  </conditionalFormatting>
  <conditionalFormatting sqref="G1043">
    <cfRule type="colorScale" priority="41">
      <colorScale>
        <cfvo type="min"/>
        <cfvo type="max"/>
        <color rgb="FFFCFCFF"/>
        <color rgb="FF63BE7B"/>
      </colorScale>
    </cfRule>
    <cfRule type="colorScale" priority="42">
      <colorScale>
        <cfvo type="min"/>
        <cfvo type="max"/>
        <color rgb="FFFCFCFF"/>
        <color rgb="FF63BE7B"/>
      </colorScale>
    </cfRule>
  </conditionalFormatting>
  <conditionalFormatting sqref="G1047">
    <cfRule type="colorScale" priority="39">
      <colorScale>
        <cfvo type="min"/>
        <cfvo type="max"/>
        <color rgb="FFFCFCFF"/>
        <color rgb="FF63BE7B"/>
      </colorScale>
    </cfRule>
    <cfRule type="colorScale" priority="40">
      <colorScale>
        <cfvo type="min"/>
        <cfvo type="max"/>
        <color rgb="FFFCFCFF"/>
        <color rgb="FF63BE7B"/>
      </colorScale>
    </cfRule>
  </conditionalFormatting>
  <conditionalFormatting sqref="G1051">
    <cfRule type="colorScale" priority="37">
      <colorScale>
        <cfvo type="min"/>
        <cfvo type="max"/>
        <color rgb="FFFCFCFF"/>
        <color rgb="FF63BE7B"/>
      </colorScale>
    </cfRule>
    <cfRule type="colorScale" priority="38">
      <colorScale>
        <cfvo type="min"/>
        <cfvo type="max"/>
        <color rgb="FFFCFCFF"/>
        <color rgb="FF63BE7B"/>
      </colorScale>
    </cfRule>
  </conditionalFormatting>
  <conditionalFormatting sqref="G1055">
    <cfRule type="colorScale" priority="35">
      <colorScale>
        <cfvo type="min"/>
        <cfvo type="max"/>
        <color rgb="FFFCFCFF"/>
        <color rgb="FF63BE7B"/>
      </colorScale>
    </cfRule>
    <cfRule type="colorScale" priority="36">
      <colorScale>
        <cfvo type="min"/>
        <cfvo type="max"/>
        <color rgb="FFFCFCFF"/>
        <color rgb="FF63BE7B"/>
      </colorScale>
    </cfRule>
  </conditionalFormatting>
  <conditionalFormatting sqref="G1059">
    <cfRule type="colorScale" priority="33">
      <colorScale>
        <cfvo type="min"/>
        <cfvo type="max"/>
        <color rgb="FFFCFCFF"/>
        <color rgb="FF63BE7B"/>
      </colorScale>
    </cfRule>
    <cfRule type="colorScale" priority="34">
      <colorScale>
        <cfvo type="min"/>
        <cfvo type="max"/>
        <color rgb="FFFCFCFF"/>
        <color rgb="FF63BE7B"/>
      </colorScale>
    </cfRule>
  </conditionalFormatting>
  <conditionalFormatting sqref="G1063">
    <cfRule type="colorScale" priority="31">
      <colorScale>
        <cfvo type="min"/>
        <cfvo type="max"/>
        <color rgb="FFFCFCFF"/>
        <color rgb="FF63BE7B"/>
      </colorScale>
    </cfRule>
    <cfRule type="colorScale" priority="32">
      <colorScale>
        <cfvo type="min"/>
        <cfvo type="max"/>
        <color rgb="FFFCFCFF"/>
        <color rgb="FF63BE7B"/>
      </colorScale>
    </cfRule>
  </conditionalFormatting>
  <conditionalFormatting sqref="G1067">
    <cfRule type="colorScale" priority="21">
      <colorScale>
        <cfvo type="min"/>
        <cfvo type="max"/>
        <color rgb="FFFCFCFF"/>
        <color rgb="FF63BE7B"/>
      </colorScale>
    </cfRule>
    <cfRule type="colorScale" priority="22">
      <colorScale>
        <cfvo type="min"/>
        <cfvo type="max"/>
        <color rgb="FFFCFCFF"/>
        <color rgb="FF63BE7B"/>
      </colorScale>
    </cfRule>
  </conditionalFormatting>
  <conditionalFormatting sqref="I3:I75 I165:I173 I175:I297 I419:I606 I79:I143 I299:I415 I147:I163 I611:I1067">
    <cfRule type="colorScale" priority="5">
      <colorScale>
        <cfvo type="min"/>
        <cfvo type="formula" val="$I$1073"/>
        <cfvo type="max"/>
        <color rgb="FFF8696B"/>
        <color theme="0"/>
        <color rgb="FF63BE7B"/>
      </colorScale>
    </cfRule>
  </conditionalFormatting>
  <conditionalFormatting sqref="Z3:Z1067">
    <cfRule type="colorScale" priority="6">
      <colorScale>
        <cfvo type="min"/>
        <cfvo type="percentile" val="50"/>
        <cfvo type="max"/>
        <color rgb="FFF8696B"/>
        <color rgb="FFFCFCFF"/>
        <color rgb="FF63BE7B"/>
      </colorScale>
    </cfRule>
  </conditionalFormatting>
  <conditionalFormatting sqref="AA3:AA1067">
    <cfRule type="colorScale" priority="1435">
      <colorScale>
        <cfvo type="min"/>
        <cfvo type="formula" val="$AA$1073"/>
        <cfvo type="max"/>
        <color rgb="FFF8696B"/>
        <color theme="0"/>
        <color rgb="FF63BE7B"/>
      </colorScale>
    </cfRule>
  </conditionalFormatting>
  <conditionalFormatting sqref="AA1068:AA1071">
    <cfRule type="colorScale" priority="1436">
      <colorScale>
        <cfvo type="min"/>
        <cfvo type="formula" val="$AA$1073"/>
        <cfvo type="max"/>
        <color rgb="FFF8696B"/>
        <color theme="0"/>
        <color rgb="FF63BE7B"/>
      </colorScale>
    </cfRule>
  </conditionalFormatting>
  <conditionalFormatting sqref="AB3:AB1067">
    <cfRule type="colorScale" priority="11">
      <colorScale>
        <cfvo type="min"/>
        <cfvo type="num" val="0"/>
        <cfvo type="max"/>
        <color rgb="FFF8696B"/>
        <color theme="0"/>
        <color rgb="FF63BE7B"/>
      </colorScale>
    </cfRule>
  </conditionalFormatting>
  <conditionalFormatting sqref="AC3:AC1067">
    <cfRule type="colorScale" priority="1437">
      <colorScale>
        <cfvo type="min"/>
        <cfvo type="formula" val="$AC$1073"/>
        <cfvo type="max"/>
        <color rgb="FFF8696B"/>
        <color theme="0"/>
        <color rgb="FF63BE7B"/>
      </colorScale>
    </cfRule>
  </conditionalFormatting>
  <conditionalFormatting sqref="AD3:AD1067">
    <cfRule type="colorScale" priority="9">
      <colorScale>
        <cfvo type="min"/>
        <cfvo type="num" val="0"/>
        <cfvo type="max"/>
        <color rgb="FFF8696B"/>
        <color theme="0"/>
        <color rgb="FF63BE7B"/>
      </colorScale>
    </cfRule>
  </conditionalFormatting>
  <conditionalFormatting sqref="G607">
    <cfRule type="colorScale" priority="1">
      <colorScale>
        <cfvo type="min"/>
        <cfvo type="max"/>
        <color rgb="FFFCFCFF"/>
        <color rgb="FF63BE7B"/>
      </colorScale>
    </cfRule>
    <cfRule type="colorScale" priority="2">
      <colorScale>
        <cfvo type="min"/>
        <cfvo type="max"/>
        <color rgb="FFFCFCFF"/>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06547-E8CC-4E91-BF19-2338FFFD8939}">
  <sheetPr>
    <outlinePr summaryBelow="0"/>
  </sheetPr>
  <dimension ref="A1:AK1079"/>
  <sheetViews>
    <sheetView tabSelected="1" topLeftCell="C1064" zoomScale="68" zoomScaleNormal="68" workbookViewId="0">
      <selection activeCell="J1082" sqref="J1082"/>
    </sheetView>
  </sheetViews>
  <sheetFormatPr defaultRowHeight="15" customHeight="1" outlineLevelRow="1" x14ac:dyDescent="0.3"/>
  <cols>
    <col min="1" max="1" width="9.6640625" style="3" bestFit="1" customWidth="1"/>
    <col min="2" max="3" width="18.5546875" style="3" bestFit="1" customWidth="1"/>
    <col min="4" max="5" width="17.6640625" style="3" bestFit="1" customWidth="1"/>
    <col min="6" max="6" width="18.5546875" style="3" bestFit="1" customWidth="1"/>
    <col min="7" max="7" width="7.88671875" style="3" customWidth="1"/>
    <col min="8" max="8" width="10.44140625" style="3" customWidth="1"/>
    <col min="9" max="9" width="8.109375" style="3" customWidth="1"/>
    <col min="10" max="15" width="8.88671875" style="3"/>
    <col min="16" max="16" width="16.33203125" style="3" customWidth="1"/>
    <col min="17" max="17" width="8.88671875" style="3"/>
    <col min="18" max="18" width="8" style="3" customWidth="1"/>
    <col min="19" max="19" width="7.33203125" style="3" customWidth="1"/>
    <col min="20" max="20" width="11.33203125" style="3" bestFit="1" customWidth="1"/>
    <col min="21" max="21" width="8.5546875" style="3" customWidth="1"/>
    <col min="22" max="22" width="6.88671875" style="3" customWidth="1"/>
    <col min="23" max="23" width="9.33203125" style="3" customWidth="1"/>
    <col min="24" max="24" width="7.77734375" style="3" customWidth="1"/>
    <col min="25" max="25" width="8.109375" style="3" customWidth="1"/>
    <col min="26" max="26" width="8.88671875" style="3"/>
    <col min="27" max="27" width="11" style="3" customWidth="1"/>
    <col min="28" max="29" width="16.21875" style="3" customWidth="1"/>
    <col min="31" max="31" width="11.6640625" customWidth="1"/>
    <col min="32" max="32" width="23.6640625" bestFit="1" customWidth="1"/>
    <col min="37" max="37" width="14.109375" customWidth="1"/>
  </cols>
  <sheetData>
    <row r="1" spans="1:37" ht="14.4" x14ac:dyDescent="0.3">
      <c r="A1" s="49" t="s">
        <v>37</v>
      </c>
      <c r="B1" s="49"/>
    </row>
    <row r="2" spans="1:37" ht="14.4" x14ac:dyDescent="0.3">
      <c r="A2" s="6" t="s">
        <v>79</v>
      </c>
      <c r="B2" s="6" t="s">
        <v>53</v>
      </c>
      <c r="C2" s="6" t="s">
        <v>54</v>
      </c>
      <c r="D2" s="6" t="s">
        <v>55</v>
      </c>
      <c r="E2" s="6" t="s">
        <v>56</v>
      </c>
      <c r="F2" s="6" t="s">
        <v>57</v>
      </c>
      <c r="G2" s="6" t="s">
        <v>7</v>
      </c>
      <c r="H2" s="6" t="s">
        <v>8</v>
      </c>
      <c r="I2" s="7" t="s">
        <v>9</v>
      </c>
      <c r="J2" s="6" t="s">
        <v>10</v>
      </c>
      <c r="K2" s="8" t="s">
        <v>80</v>
      </c>
      <c r="L2" s="6" t="s">
        <v>58</v>
      </c>
      <c r="M2" s="6" t="s">
        <v>59</v>
      </c>
      <c r="N2" s="6" t="s">
        <v>60</v>
      </c>
      <c r="O2" s="6" t="s">
        <v>38</v>
      </c>
      <c r="P2" s="6" t="s">
        <v>73</v>
      </c>
      <c r="Q2" s="6" t="s">
        <v>71</v>
      </c>
      <c r="R2" s="6" t="s">
        <v>16</v>
      </c>
      <c r="S2" s="6" t="s">
        <v>17</v>
      </c>
      <c r="T2" s="8" t="s">
        <v>18</v>
      </c>
      <c r="U2" s="8" t="s">
        <v>19</v>
      </c>
      <c r="V2" s="6" t="s">
        <v>20</v>
      </c>
      <c r="W2" s="6" t="s">
        <v>64</v>
      </c>
      <c r="X2" s="6" t="s">
        <v>40</v>
      </c>
      <c r="Y2" s="6" t="s">
        <v>41</v>
      </c>
      <c r="Z2" s="6" t="s">
        <v>61</v>
      </c>
      <c r="AA2" s="6" t="s">
        <v>42</v>
      </c>
      <c r="AB2" s="6" t="s">
        <v>65</v>
      </c>
      <c r="AC2" s="6" t="s">
        <v>86</v>
      </c>
      <c r="AF2" s="50" t="s">
        <v>43</v>
      </c>
      <c r="AG2" s="50"/>
      <c r="AH2" s="50"/>
      <c r="AI2" s="50"/>
      <c r="AJ2" s="50"/>
      <c r="AK2" s="50"/>
    </row>
    <row r="3" spans="1:37" ht="14.4" x14ac:dyDescent="0.3">
      <c r="A3" s="35">
        <v>1</v>
      </c>
      <c r="B3" s="35" t="s">
        <v>24</v>
      </c>
      <c r="C3" s="35" t="s">
        <v>25</v>
      </c>
      <c r="D3" s="35" t="s">
        <v>26</v>
      </c>
      <c r="E3" s="35" t="s">
        <v>27</v>
      </c>
      <c r="F3" s="35" t="s">
        <v>28</v>
      </c>
      <c r="G3" s="41">
        <v>321</v>
      </c>
      <c r="H3" s="41">
        <v>162</v>
      </c>
      <c r="I3" s="40">
        <f t="shared" ref="I3:I11" si="0">H3/((L3-W3)+J3+(0.44*R3))</f>
        <v>0.61317183951551857</v>
      </c>
      <c r="J3" s="41">
        <v>107</v>
      </c>
      <c r="K3" s="37">
        <f t="shared" ref="K3:K11" si="1">J3/G3</f>
        <v>0.33333333333333331</v>
      </c>
      <c r="L3" s="41">
        <f t="shared" ref="L3:L11" si="2">M3+N3</f>
        <v>198</v>
      </c>
      <c r="M3" s="41">
        <v>65</v>
      </c>
      <c r="N3" s="41">
        <v>133</v>
      </c>
      <c r="O3" s="41">
        <v>35</v>
      </c>
      <c r="P3" s="41">
        <f>P4+P5+P6</f>
        <v>69</v>
      </c>
      <c r="Q3" s="36">
        <f>P3/(L4+L5+L6)*100</f>
        <v>67.64705882352942</v>
      </c>
      <c r="R3" s="41">
        <v>30</v>
      </c>
      <c r="S3" s="41">
        <v>19</v>
      </c>
      <c r="T3" s="37">
        <f t="shared" ref="T3:T66" si="3">M3/(M3+N3)</f>
        <v>0.32828282828282829</v>
      </c>
      <c r="U3" s="37">
        <f t="shared" ref="U3:U66" si="4">((0.5*V3)+M3)/L3</f>
        <v>0.36616161616161619</v>
      </c>
      <c r="V3" s="41">
        <v>15</v>
      </c>
      <c r="W3" s="41">
        <v>54</v>
      </c>
      <c r="X3" s="41">
        <v>91</v>
      </c>
      <c r="Y3" s="41">
        <v>63</v>
      </c>
      <c r="Z3" s="41">
        <v>48</v>
      </c>
      <c r="AA3" s="41">
        <v>7</v>
      </c>
      <c r="AB3" s="40">
        <f>(R3+X3+(2*(N3+AA3+J3))+(0.5*Y3))/(H3+(0.5*V3)+(2*(W3+O3+Z3)))</f>
        <v>1.4577226606538896</v>
      </c>
      <c r="AC3" s="40">
        <f>AB3-$AB$1073</f>
        <v>0.32016863065134693</v>
      </c>
      <c r="AF3" s="51" t="s">
        <v>83</v>
      </c>
      <c r="AG3" s="51"/>
      <c r="AH3" s="51"/>
      <c r="AI3" s="51"/>
      <c r="AJ3" s="51"/>
      <c r="AK3" s="51"/>
    </row>
    <row r="4" spans="1:37" ht="14.4" outlineLevel="1" x14ac:dyDescent="0.3">
      <c r="A4" s="3" t="s">
        <v>66</v>
      </c>
      <c r="B4" s="3" t="s">
        <v>24</v>
      </c>
      <c r="C4" s="3" t="s">
        <v>25</v>
      </c>
      <c r="D4" s="3" t="s">
        <v>26</v>
      </c>
      <c r="E4" s="3" t="s">
        <v>27</v>
      </c>
      <c r="F4" s="3" t="s">
        <v>28</v>
      </c>
      <c r="G4" s="3">
        <v>113</v>
      </c>
      <c r="H4" s="3">
        <v>49</v>
      </c>
      <c r="I4" s="29">
        <f t="shared" si="0"/>
        <v>0.5239520958083832</v>
      </c>
      <c r="J4" s="3">
        <v>37</v>
      </c>
      <c r="K4" s="32">
        <f t="shared" si="1"/>
        <v>0.32743362831858408</v>
      </c>
      <c r="L4" s="3">
        <f t="shared" si="2"/>
        <v>68</v>
      </c>
      <c r="M4" s="3">
        <v>20</v>
      </c>
      <c r="N4" s="3">
        <v>48</v>
      </c>
      <c r="O4" s="3">
        <v>13</v>
      </c>
      <c r="P4" s="3">
        <v>42</v>
      </c>
      <c r="Q4" s="4">
        <f>P4/L4*100</f>
        <v>61.764705882352942</v>
      </c>
      <c r="R4" s="3">
        <v>8</v>
      </c>
      <c r="S4" s="3">
        <v>6</v>
      </c>
      <c r="T4" s="32">
        <f t="shared" si="3"/>
        <v>0.29411764705882354</v>
      </c>
      <c r="U4" s="32">
        <f t="shared" si="4"/>
        <v>0.3235294117647059</v>
      </c>
      <c r="V4" s="3">
        <v>4</v>
      </c>
      <c r="W4" s="3">
        <v>15</v>
      </c>
      <c r="X4" s="3">
        <v>35</v>
      </c>
      <c r="Y4" s="3">
        <v>21</v>
      </c>
      <c r="Z4" s="3">
        <v>11</v>
      </c>
      <c r="AA4" s="3">
        <v>3</v>
      </c>
      <c r="AB4" s="29"/>
      <c r="AC4" s="29"/>
    </row>
    <row r="5" spans="1:37" ht="14.4" outlineLevel="1" x14ac:dyDescent="0.3">
      <c r="A5" s="3" t="s">
        <v>67</v>
      </c>
      <c r="B5" s="3" t="s">
        <v>24</v>
      </c>
      <c r="C5" s="3" t="s">
        <v>25</v>
      </c>
      <c r="D5" s="3" t="s">
        <v>26</v>
      </c>
      <c r="E5" s="3" t="s">
        <v>27</v>
      </c>
      <c r="F5" s="3" t="s">
        <v>28</v>
      </c>
      <c r="G5" s="3">
        <v>24</v>
      </c>
      <c r="H5" s="3">
        <v>15</v>
      </c>
      <c r="I5" s="29">
        <f t="shared" si="0"/>
        <v>1.0162601626016261</v>
      </c>
      <c r="J5" s="3">
        <v>5</v>
      </c>
      <c r="K5" s="32">
        <f t="shared" si="1"/>
        <v>0.20833333333333334</v>
      </c>
      <c r="L5" s="3">
        <f t="shared" si="2"/>
        <v>17</v>
      </c>
      <c r="M5" s="3">
        <v>4</v>
      </c>
      <c r="N5" s="3">
        <v>13</v>
      </c>
      <c r="O5" s="3">
        <v>4</v>
      </c>
      <c r="P5" s="3">
        <v>13</v>
      </c>
      <c r="Q5" s="4">
        <f>P5/L5*100</f>
        <v>76.470588235294116</v>
      </c>
      <c r="R5" s="3">
        <v>4</v>
      </c>
      <c r="S5" s="3">
        <v>3</v>
      </c>
      <c r="T5" s="32">
        <f t="shared" si="3"/>
        <v>0.23529411764705882</v>
      </c>
      <c r="U5" s="32">
        <f t="shared" si="4"/>
        <v>0.35294117647058826</v>
      </c>
      <c r="V5" s="3">
        <v>4</v>
      </c>
      <c r="W5" s="3">
        <v>9</v>
      </c>
      <c r="X5" s="3">
        <v>8</v>
      </c>
      <c r="Y5" s="3">
        <v>3</v>
      </c>
      <c r="Z5" s="3">
        <v>4</v>
      </c>
      <c r="AA5" s="3">
        <v>1</v>
      </c>
    </row>
    <row r="6" spans="1:37" ht="14.4" outlineLevel="1" x14ac:dyDescent="0.3">
      <c r="A6" s="3" t="s">
        <v>68</v>
      </c>
      <c r="B6" s="3" t="s">
        <v>24</v>
      </c>
      <c r="C6" s="3" t="s">
        <v>25</v>
      </c>
      <c r="D6" s="3" t="s">
        <v>26</v>
      </c>
      <c r="E6" s="3" t="s">
        <v>27</v>
      </c>
      <c r="F6" s="3" t="s">
        <v>28</v>
      </c>
      <c r="G6" s="3">
        <v>40</v>
      </c>
      <c r="H6" s="3">
        <v>18</v>
      </c>
      <c r="I6" s="29">
        <f t="shared" si="0"/>
        <v>0.53128689492325853</v>
      </c>
      <c r="J6" s="3">
        <v>21</v>
      </c>
      <c r="K6" s="32">
        <f t="shared" si="1"/>
        <v>0.52500000000000002</v>
      </c>
      <c r="L6" s="3">
        <f t="shared" si="2"/>
        <v>17</v>
      </c>
      <c r="M6" s="3">
        <v>9</v>
      </c>
      <c r="N6" s="3">
        <v>8</v>
      </c>
      <c r="O6" s="3">
        <v>1</v>
      </c>
      <c r="P6" s="3">
        <v>14</v>
      </c>
      <c r="Q6" s="4">
        <f>P6/L6*100</f>
        <v>82.35294117647058</v>
      </c>
      <c r="R6" s="3">
        <v>2</v>
      </c>
      <c r="S6" s="3">
        <v>0</v>
      </c>
      <c r="T6" s="32">
        <f t="shared" si="3"/>
        <v>0.52941176470588236</v>
      </c>
      <c r="U6" s="32">
        <f t="shared" si="4"/>
        <v>0.52941176470588236</v>
      </c>
      <c r="V6" s="3">
        <v>0</v>
      </c>
      <c r="W6" s="3">
        <v>5</v>
      </c>
      <c r="X6" s="3">
        <v>5</v>
      </c>
      <c r="Y6" s="3">
        <v>11</v>
      </c>
      <c r="Z6" s="3">
        <v>7</v>
      </c>
      <c r="AA6" s="3">
        <v>1</v>
      </c>
    </row>
    <row r="7" spans="1:37" ht="14.4" x14ac:dyDescent="0.3">
      <c r="A7" s="35">
        <v>2</v>
      </c>
      <c r="B7" s="35" t="s">
        <v>29</v>
      </c>
      <c r="C7" s="35" t="s">
        <v>30</v>
      </c>
      <c r="D7" s="35" t="s">
        <v>26</v>
      </c>
      <c r="E7" s="35" t="s">
        <v>27</v>
      </c>
      <c r="F7" s="35" t="s">
        <v>28</v>
      </c>
      <c r="G7" s="41">
        <v>69</v>
      </c>
      <c r="H7" s="41">
        <v>38</v>
      </c>
      <c r="I7" s="40">
        <f t="shared" si="0"/>
        <v>0.62582345191040845</v>
      </c>
      <c r="J7" s="41">
        <v>22</v>
      </c>
      <c r="K7" s="37">
        <f t="shared" si="1"/>
        <v>0.3188405797101449</v>
      </c>
      <c r="L7" s="41">
        <f t="shared" si="2"/>
        <v>40</v>
      </c>
      <c r="M7" s="41">
        <v>14</v>
      </c>
      <c r="N7" s="41">
        <v>26</v>
      </c>
      <c r="O7" s="41">
        <v>8</v>
      </c>
      <c r="P7" s="41">
        <f>P8+P9+P10</f>
        <v>10</v>
      </c>
      <c r="Q7" s="36">
        <f>P7/(L8+L9+L10)*100</f>
        <v>43.478260869565219</v>
      </c>
      <c r="R7" s="41">
        <v>13</v>
      </c>
      <c r="S7" s="41">
        <v>3</v>
      </c>
      <c r="T7" s="37">
        <f t="shared" si="3"/>
        <v>0.35</v>
      </c>
      <c r="U7" s="37">
        <f t="shared" si="4"/>
        <v>0.41249999999999998</v>
      </c>
      <c r="V7" s="41">
        <f>SUM(V8:V10)</f>
        <v>5</v>
      </c>
      <c r="W7" s="41">
        <v>7</v>
      </c>
      <c r="X7" s="41">
        <v>22</v>
      </c>
      <c r="Y7" s="41">
        <v>11</v>
      </c>
      <c r="Z7" s="41">
        <v>16</v>
      </c>
      <c r="AA7" s="41">
        <v>4</v>
      </c>
      <c r="AB7" s="40">
        <f>(R7+X7+(2*(N7+AA7+J7))+(0.5*Y7))/(H7+(0.5*V7)+(2*(W7+O7+Z7)))</f>
        <v>1.4097560975609755</v>
      </c>
      <c r="AC7" s="40">
        <f>AB7-$AB$1073</f>
        <v>0.2722020675584329</v>
      </c>
    </row>
    <row r="8" spans="1:37" ht="14.4" outlineLevel="1" x14ac:dyDescent="0.3">
      <c r="A8" s="3" t="s">
        <v>66</v>
      </c>
      <c r="B8" s="3" t="s">
        <v>29</v>
      </c>
      <c r="C8" s="3" t="s">
        <v>30</v>
      </c>
      <c r="D8" s="3" t="s">
        <v>26</v>
      </c>
      <c r="E8" s="3" t="s">
        <v>27</v>
      </c>
      <c r="F8" s="3" t="s">
        <v>28</v>
      </c>
      <c r="G8" s="3">
        <v>30</v>
      </c>
      <c r="H8" s="3">
        <v>18</v>
      </c>
      <c r="I8" s="29">
        <f t="shared" si="0"/>
        <v>0.70202808112324488</v>
      </c>
      <c r="J8" s="3">
        <v>10</v>
      </c>
      <c r="K8" s="32">
        <f t="shared" si="1"/>
        <v>0.33333333333333331</v>
      </c>
      <c r="L8" s="3">
        <f t="shared" si="2"/>
        <v>16</v>
      </c>
      <c r="M8" s="3">
        <v>5</v>
      </c>
      <c r="N8" s="3">
        <v>11</v>
      </c>
      <c r="O8" s="3">
        <v>4</v>
      </c>
      <c r="P8" s="3">
        <v>7</v>
      </c>
      <c r="Q8" s="4">
        <f>P8/L8*100</f>
        <v>43.75</v>
      </c>
      <c r="R8" s="3">
        <v>6</v>
      </c>
      <c r="S8" s="3">
        <v>2</v>
      </c>
      <c r="T8" s="32">
        <f t="shared" si="3"/>
        <v>0.3125</v>
      </c>
      <c r="U8" s="32">
        <f t="shared" si="4"/>
        <v>0.4375</v>
      </c>
      <c r="V8" s="3">
        <v>4</v>
      </c>
      <c r="W8" s="3">
        <v>3</v>
      </c>
      <c r="X8" s="3">
        <v>7</v>
      </c>
      <c r="Y8" s="3">
        <v>3</v>
      </c>
      <c r="Z8" s="3">
        <v>6</v>
      </c>
      <c r="AA8" s="3">
        <v>2</v>
      </c>
      <c r="AB8" s="29"/>
      <c r="AC8" s="29"/>
    </row>
    <row r="9" spans="1:37" ht="14.4" outlineLevel="1" x14ac:dyDescent="0.3">
      <c r="A9" s="3" t="s">
        <v>67</v>
      </c>
      <c r="B9" s="3" t="s">
        <v>29</v>
      </c>
      <c r="C9" s="3" t="s">
        <v>30</v>
      </c>
      <c r="D9" s="3" t="s">
        <v>26</v>
      </c>
      <c r="E9" s="3" t="s">
        <v>27</v>
      </c>
      <c r="F9" s="3" t="s">
        <v>28</v>
      </c>
      <c r="G9" s="3">
        <v>8</v>
      </c>
      <c r="H9" s="3">
        <v>6</v>
      </c>
      <c r="I9" s="29">
        <f t="shared" si="0"/>
        <v>1.0204081632653061</v>
      </c>
      <c r="J9" s="3">
        <v>1</v>
      </c>
      <c r="K9" s="32">
        <f t="shared" si="1"/>
        <v>0.125</v>
      </c>
      <c r="L9" s="3">
        <f t="shared" si="2"/>
        <v>6</v>
      </c>
      <c r="M9" s="3">
        <v>2</v>
      </c>
      <c r="N9" s="3">
        <v>4</v>
      </c>
      <c r="O9" s="3">
        <v>1</v>
      </c>
      <c r="P9" s="3">
        <v>3</v>
      </c>
      <c r="Q9" s="4">
        <f>P9/L9*100</f>
        <v>50</v>
      </c>
      <c r="R9" s="3">
        <v>2</v>
      </c>
      <c r="S9" s="3">
        <v>1</v>
      </c>
      <c r="T9" s="32">
        <f t="shared" si="3"/>
        <v>0.33333333333333331</v>
      </c>
      <c r="U9" s="32">
        <f t="shared" si="4"/>
        <v>0.41666666666666669</v>
      </c>
      <c r="V9" s="3">
        <v>1</v>
      </c>
      <c r="W9" s="3">
        <v>2</v>
      </c>
      <c r="X9" s="3">
        <v>3</v>
      </c>
      <c r="Y9" s="3">
        <v>1</v>
      </c>
      <c r="Z9" s="3">
        <v>1</v>
      </c>
      <c r="AA9" s="3">
        <v>0</v>
      </c>
    </row>
    <row r="10" spans="1:37" ht="14.4" outlineLevel="1" x14ac:dyDescent="0.3">
      <c r="A10" s="3" t="s">
        <v>68</v>
      </c>
      <c r="B10" s="3" t="s">
        <v>29</v>
      </c>
      <c r="C10" s="3" t="s">
        <v>30</v>
      </c>
      <c r="D10" s="3" t="s">
        <v>26</v>
      </c>
      <c r="E10" s="3" t="s">
        <v>27</v>
      </c>
      <c r="F10" s="3" t="s">
        <v>28</v>
      </c>
      <c r="G10" s="3">
        <v>6</v>
      </c>
      <c r="H10" s="3">
        <v>0</v>
      </c>
      <c r="I10" s="29">
        <f t="shared" si="0"/>
        <v>0</v>
      </c>
      <c r="J10" s="3">
        <v>5</v>
      </c>
      <c r="K10" s="32">
        <f t="shared" si="1"/>
        <v>0.83333333333333337</v>
      </c>
      <c r="L10" s="3">
        <f t="shared" si="2"/>
        <v>1</v>
      </c>
      <c r="M10" s="3">
        <v>1</v>
      </c>
      <c r="N10" s="3">
        <v>0</v>
      </c>
      <c r="O10" s="3">
        <v>0</v>
      </c>
      <c r="P10" s="3">
        <v>0</v>
      </c>
      <c r="Q10" s="4">
        <f>P10/L10*100</f>
        <v>0</v>
      </c>
      <c r="R10" s="3">
        <v>0</v>
      </c>
      <c r="S10" s="3">
        <v>0</v>
      </c>
      <c r="T10" s="32">
        <f t="shared" si="3"/>
        <v>1</v>
      </c>
      <c r="U10" s="32">
        <f t="shared" si="4"/>
        <v>1</v>
      </c>
      <c r="V10" s="3">
        <v>0</v>
      </c>
      <c r="W10" s="3">
        <v>0</v>
      </c>
      <c r="X10" s="3">
        <v>1</v>
      </c>
      <c r="Y10" s="3">
        <v>4</v>
      </c>
      <c r="Z10" s="3">
        <v>5</v>
      </c>
      <c r="AA10" s="3">
        <v>0</v>
      </c>
    </row>
    <row r="11" spans="1:37" ht="14.4" x14ac:dyDescent="0.3">
      <c r="A11" s="35">
        <v>3</v>
      </c>
      <c r="B11" s="35" t="s">
        <v>29</v>
      </c>
      <c r="C11" s="35" t="s">
        <v>25</v>
      </c>
      <c r="D11" s="35" t="s">
        <v>26</v>
      </c>
      <c r="E11" s="35" t="s">
        <v>27</v>
      </c>
      <c r="F11" s="35" t="s">
        <v>31</v>
      </c>
      <c r="G11" s="41">
        <v>11</v>
      </c>
      <c r="H11" s="41">
        <v>7</v>
      </c>
      <c r="I11" s="40">
        <f t="shared" si="0"/>
        <v>0.70850202429149789</v>
      </c>
      <c r="J11" s="41">
        <v>3</v>
      </c>
      <c r="K11" s="37">
        <f t="shared" si="1"/>
        <v>0.27272727272727271</v>
      </c>
      <c r="L11" s="41">
        <f t="shared" si="2"/>
        <v>7</v>
      </c>
      <c r="M11" s="41">
        <v>2</v>
      </c>
      <c r="N11" s="41">
        <v>5</v>
      </c>
      <c r="O11" s="41">
        <v>2</v>
      </c>
      <c r="P11" s="41">
        <f>P12+P13+P14</f>
        <v>0</v>
      </c>
      <c r="Q11" s="36" t="e">
        <f>P11/(L12+L13+L14)*100</f>
        <v>#DIV/0!</v>
      </c>
      <c r="R11" s="41">
        <v>2</v>
      </c>
      <c r="S11" s="41">
        <v>2</v>
      </c>
      <c r="T11" s="37">
        <f t="shared" si="3"/>
        <v>0.2857142857142857</v>
      </c>
      <c r="U11" s="37">
        <f t="shared" si="4"/>
        <v>0.35714285714285715</v>
      </c>
      <c r="V11" s="41">
        <v>1</v>
      </c>
      <c r="W11" s="41">
        <v>1</v>
      </c>
      <c r="X11" s="41">
        <v>4</v>
      </c>
      <c r="Y11" s="41">
        <v>0</v>
      </c>
      <c r="Z11" s="41">
        <v>1</v>
      </c>
      <c r="AA11" s="41">
        <v>1</v>
      </c>
      <c r="AB11" s="40">
        <f>(R11+X11+(2*(N11+AA11+J11))+(0.5*Y11))/(H11+(0.5*V11)+(2*(W11+O11+Z11)))</f>
        <v>1.5483870967741935</v>
      </c>
      <c r="AC11" s="40">
        <f>AB11-$AB$1073</f>
        <v>0.41083306677165088</v>
      </c>
    </row>
    <row r="12" spans="1:37" ht="14.4" outlineLevel="1" x14ac:dyDescent="0.3">
      <c r="A12" s="3" t="s">
        <v>66</v>
      </c>
      <c r="B12" s="3" t="s">
        <v>29</v>
      </c>
      <c r="C12" s="3" t="s">
        <v>25</v>
      </c>
      <c r="D12" s="3" t="s">
        <v>26</v>
      </c>
      <c r="E12" s="3" t="s">
        <v>27</v>
      </c>
      <c r="F12" s="3" t="s">
        <v>31</v>
      </c>
      <c r="I12" s="29"/>
      <c r="T12" s="32" t="e">
        <f t="shared" si="3"/>
        <v>#DIV/0!</v>
      </c>
      <c r="U12" s="32" t="e">
        <f t="shared" si="4"/>
        <v>#DIV/0!</v>
      </c>
      <c r="AB12" s="29"/>
      <c r="AC12" s="29"/>
    </row>
    <row r="13" spans="1:37" ht="14.4" outlineLevel="1" x14ac:dyDescent="0.3">
      <c r="A13" s="3" t="s">
        <v>67</v>
      </c>
      <c r="B13" s="3" t="s">
        <v>29</v>
      </c>
      <c r="C13" s="3" t="s">
        <v>25</v>
      </c>
      <c r="D13" s="3" t="s">
        <v>26</v>
      </c>
      <c r="E13" s="3" t="s">
        <v>27</v>
      </c>
      <c r="F13" s="3" t="s">
        <v>31</v>
      </c>
      <c r="I13" s="29"/>
      <c r="T13" s="32" t="e">
        <f t="shared" si="3"/>
        <v>#DIV/0!</v>
      </c>
      <c r="U13" s="32" t="e">
        <f t="shared" si="4"/>
        <v>#DIV/0!</v>
      </c>
    </row>
    <row r="14" spans="1:37" ht="14.4" outlineLevel="1" x14ac:dyDescent="0.3">
      <c r="A14" s="3" t="s">
        <v>68</v>
      </c>
      <c r="B14" s="3" t="s">
        <v>29</v>
      </c>
      <c r="C14" s="3" t="s">
        <v>25</v>
      </c>
      <c r="D14" s="3" t="s">
        <v>26</v>
      </c>
      <c r="E14" s="3" t="s">
        <v>27</v>
      </c>
      <c r="F14" s="3" t="s">
        <v>31</v>
      </c>
      <c r="I14" s="29"/>
      <c r="T14" s="32" t="e">
        <f t="shared" si="3"/>
        <v>#DIV/0!</v>
      </c>
      <c r="U14" s="32" t="e">
        <f t="shared" si="4"/>
        <v>#DIV/0!</v>
      </c>
    </row>
    <row r="15" spans="1:37" ht="14.4" x14ac:dyDescent="0.3">
      <c r="A15" s="35">
        <v>4</v>
      </c>
      <c r="B15" s="35" t="s">
        <v>24</v>
      </c>
      <c r="C15" s="35" t="s">
        <v>29</v>
      </c>
      <c r="D15" s="35" t="s">
        <v>26</v>
      </c>
      <c r="E15" s="35" t="s">
        <v>27</v>
      </c>
      <c r="F15" s="35" t="s">
        <v>28</v>
      </c>
      <c r="G15" s="41">
        <v>63</v>
      </c>
      <c r="H15" s="41">
        <v>38</v>
      </c>
      <c r="I15" s="40">
        <f t="shared" ref="I15:I20" si="5">H15/((L15-W15)+J15+(0.44*R15))</f>
        <v>0.76121794871794868</v>
      </c>
      <c r="J15" s="41">
        <v>14</v>
      </c>
      <c r="K15" s="37">
        <f>J15/G15</f>
        <v>0.22222222222222221</v>
      </c>
      <c r="L15" s="41">
        <f t="shared" ref="L15:L31" si="6">M15+N15</f>
        <v>39</v>
      </c>
      <c r="M15" s="41">
        <v>13</v>
      </c>
      <c r="N15" s="41">
        <v>26</v>
      </c>
      <c r="O15" s="41">
        <v>8</v>
      </c>
      <c r="P15" s="41">
        <f>P16+P17+P18</f>
        <v>13</v>
      </c>
      <c r="Q15" s="36">
        <f>P15/(L16+L17+L18)*100</f>
        <v>76.470588235294116</v>
      </c>
      <c r="R15" s="41">
        <v>18</v>
      </c>
      <c r="S15" s="41">
        <v>8</v>
      </c>
      <c r="T15" s="37">
        <f t="shared" si="3"/>
        <v>0.33333333333333331</v>
      </c>
      <c r="U15" s="37">
        <f t="shared" si="4"/>
        <v>0.38461538461538464</v>
      </c>
      <c r="V15" s="41">
        <v>4</v>
      </c>
      <c r="W15" s="41">
        <v>11</v>
      </c>
      <c r="X15" s="41">
        <v>19</v>
      </c>
      <c r="Y15" s="41">
        <v>6</v>
      </c>
      <c r="Z15" s="41">
        <v>12</v>
      </c>
      <c r="AA15" s="41">
        <v>0</v>
      </c>
      <c r="AB15" s="40">
        <f>(R15+X15+(2*(N15+AA15+J15))+(0.5*Y15))/(H15+(0.5*V15)+(2*(W15+O15+Z15)))</f>
        <v>1.1764705882352942</v>
      </c>
      <c r="AC15" s="40">
        <f>AB15-$AB$1073</f>
        <v>3.891655823275153E-2</v>
      </c>
    </row>
    <row r="16" spans="1:37" ht="14.4" outlineLevel="1" x14ac:dyDescent="0.3">
      <c r="A16" s="3" t="s">
        <v>66</v>
      </c>
      <c r="B16" s="3" t="s">
        <v>24</v>
      </c>
      <c r="C16" s="3" t="s">
        <v>29</v>
      </c>
      <c r="D16" s="3" t="s">
        <v>26</v>
      </c>
      <c r="E16" s="3" t="s">
        <v>27</v>
      </c>
      <c r="F16" s="3" t="s">
        <v>28</v>
      </c>
      <c r="G16" s="3">
        <v>16</v>
      </c>
      <c r="H16" s="3">
        <v>10</v>
      </c>
      <c r="I16" s="29">
        <f t="shared" si="5"/>
        <v>0.84175084175084169</v>
      </c>
      <c r="J16" s="3">
        <v>4</v>
      </c>
      <c r="K16" s="32">
        <v>0</v>
      </c>
      <c r="L16" s="3">
        <f t="shared" si="6"/>
        <v>10</v>
      </c>
      <c r="M16" s="3">
        <v>4</v>
      </c>
      <c r="N16" s="3">
        <v>6</v>
      </c>
      <c r="O16" s="3">
        <v>3</v>
      </c>
      <c r="P16" s="3">
        <v>7</v>
      </c>
      <c r="Q16" s="4">
        <f>P16/L16*100</f>
        <v>70</v>
      </c>
      <c r="R16" s="3">
        <v>2</v>
      </c>
      <c r="S16" s="3">
        <v>1</v>
      </c>
      <c r="T16" s="32">
        <f t="shared" si="3"/>
        <v>0.4</v>
      </c>
      <c r="U16" s="32">
        <f t="shared" si="4"/>
        <v>0.45</v>
      </c>
      <c r="V16" s="3">
        <v>1</v>
      </c>
      <c r="W16" s="3">
        <v>3</v>
      </c>
      <c r="X16" s="3">
        <v>4</v>
      </c>
      <c r="Y16" s="3">
        <v>3</v>
      </c>
      <c r="Z16" s="3">
        <v>3</v>
      </c>
      <c r="AA16" s="3">
        <v>0</v>
      </c>
      <c r="AB16" s="29"/>
      <c r="AC16" s="29"/>
    </row>
    <row r="17" spans="1:29" ht="14.4" outlineLevel="1" x14ac:dyDescent="0.3">
      <c r="A17" s="3" t="s">
        <v>67</v>
      </c>
      <c r="B17" s="3" t="s">
        <v>24</v>
      </c>
      <c r="C17" s="3" t="s">
        <v>29</v>
      </c>
      <c r="D17" s="3" t="s">
        <v>26</v>
      </c>
      <c r="E17" s="3" t="s">
        <v>27</v>
      </c>
      <c r="F17" s="3" t="s">
        <v>28</v>
      </c>
      <c r="G17" s="3">
        <v>3</v>
      </c>
      <c r="H17" s="3">
        <v>3</v>
      </c>
      <c r="I17" s="29">
        <f t="shared" si="5"/>
        <v>1.5</v>
      </c>
      <c r="J17" s="3">
        <v>0</v>
      </c>
      <c r="K17" s="32">
        <f t="shared" ref="K17:K23" si="7">J17/G17</f>
        <v>0</v>
      </c>
      <c r="L17" s="3">
        <f t="shared" si="6"/>
        <v>3</v>
      </c>
      <c r="M17" s="3">
        <v>1</v>
      </c>
      <c r="N17" s="3">
        <v>2</v>
      </c>
      <c r="O17" s="3">
        <v>1</v>
      </c>
      <c r="P17" s="3">
        <v>3</v>
      </c>
      <c r="Q17" s="4">
        <f>P17/L17*100</f>
        <v>100</v>
      </c>
      <c r="R17" s="3">
        <v>0</v>
      </c>
      <c r="S17" s="3">
        <v>0</v>
      </c>
      <c r="T17" s="32">
        <f t="shared" si="3"/>
        <v>0.33333333333333331</v>
      </c>
      <c r="U17" s="32">
        <f t="shared" si="4"/>
        <v>0.5</v>
      </c>
      <c r="V17" s="3">
        <v>1</v>
      </c>
      <c r="W17" s="3">
        <v>1</v>
      </c>
      <c r="X17" s="3">
        <v>1</v>
      </c>
      <c r="Y17" s="3">
        <v>0</v>
      </c>
      <c r="Z17" s="3">
        <v>0</v>
      </c>
      <c r="AA17" s="3">
        <v>0</v>
      </c>
    </row>
    <row r="18" spans="1:29" ht="14.4" outlineLevel="1" x14ac:dyDescent="0.3">
      <c r="A18" s="3" t="s">
        <v>68</v>
      </c>
      <c r="B18" s="3" t="s">
        <v>24</v>
      </c>
      <c r="C18" s="3" t="s">
        <v>29</v>
      </c>
      <c r="D18" s="3" t="s">
        <v>26</v>
      </c>
      <c r="E18" s="3" t="s">
        <v>27</v>
      </c>
      <c r="F18" s="3" t="s">
        <v>28</v>
      </c>
      <c r="G18" s="3">
        <v>7</v>
      </c>
      <c r="H18" s="3">
        <v>3</v>
      </c>
      <c r="I18" s="29">
        <f t="shared" si="5"/>
        <v>0.77319587628865982</v>
      </c>
      <c r="J18" s="3">
        <v>0</v>
      </c>
      <c r="K18" s="32">
        <f t="shared" si="7"/>
        <v>0</v>
      </c>
      <c r="L18" s="3">
        <f t="shared" si="6"/>
        <v>4</v>
      </c>
      <c r="M18" s="3">
        <v>1</v>
      </c>
      <c r="N18" s="3">
        <v>3</v>
      </c>
      <c r="O18" s="3">
        <v>0</v>
      </c>
      <c r="P18" s="3">
        <v>3</v>
      </c>
      <c r="Q18" s="4">
        <f>P18/L18*100</f>
        <v>75</v>
      </c>
      <c r="R18" s="3">
        <v>2</v>
      </c>
      <c r="S18" s="3">
        <v>1</v>
      </c>
      <c r="T18" s="32">
        <f t="shared" si="3"/>
        <v>0.25</v>
      </c>
      <c r="U18" s="32">
        <f t="shared" si="4"/>
        <v>0.25</v>
      </c>
      <c r="V18" s="3">
        <v>0</v>
      </c>
      <c r="W18" s="3">
        <v>1</v>
      </c>
      <c r="X18" s="3">
        <v>2</v>
      </c>
      <c r="Y18" s="3">
        <v>0</v>
      </c>
      <c r="Z18" s="3">
        <v>1</v>
      </c>
      <c r="AA18" s="3">
        <v>0</v>
      </c>
    </row>
    <row r="19" spans="1:29" ht="14.4" x14ac:dyDescent="0.3">
      <c r="A19" s="35">
        <v>5</v>
      </c>
      <c r="B19" s="35" t="s">
        <v>24</v>
      </c>
      <c r="C19" s="35" t="s">
        <v>29</v>
      </c>
      <c r="D19" s="35" t="s">
        <v>30</v>
      </c>
      <c r="E19" s="35" t="s">
        <v>27</v>
      </c>
      <c r="F19" s="35" t="s">
        <v>28</v>
      </c>
      <c r="G19" s="41">
        <v>18</v>
      </c>
      <c r="H19" s="41">
        <v>5</v>
      </c>
      <c r="I19" s="40">
        <f t="shared" si="5"/>
        <v>0.35714285714285715</v>
      </c>
      <c r="J19" s="41">
        <v>9</v>
      </c>
      <c r="K19" s="37">
        <f t="shared" si="7"/>
        <v>0.5</v>
      </c>
      <c r="L19" s="41">
        <f t="shared" si="6"/>
        <v>7</v>
      </c>
      <c r="M19" s="41">
        <v>2</v>
      </c>
      <c r="N19" s="41">
        <v>5</v>
      </c>
      <c r="O19" s="41">
        <v>1</v>
      </c>
      <c r="P19" s="41">
        <f>P20+P21+P22</f>
        <v>1</v>
      </c>
      <c r="Q19" s="36">
        <f>P19/(L20+L21+L22)*100</f>
        <v>50</v>
      </c>
      <c r="R19" s="41">
        <v>0</v>
      </c>
      <c r="S19" s="41">
        <v>0</v>
      </c>
      <c r="T19" s="37">
        <f t="shared" si="3"/>
        <v>0.2857142857142857</v>
      </c>
      <c r="U19" s="37">
        <f t="shared" si="4"/>
        <v>0.35714285714285715</v>
      </c>
      <c r="V19" s="41">
        <v>1</v>
      </c>
      <c r="W19" s="41">
        <v>2</v>
      </c>
      <c r="X19" s="41">
        <v>5</v>
      </c>
      <c r="Y19" s="41">
        <v>8</v>
      </c>
      <c r="Z19" s="41">
        <v>0</v>
      </c>
      <c r="AA19" s="41">
        <v>0</v>
      </c>
      <c r="AB19" s="40">
        <f>(R19+X19+(2*(N19+AA19+J19))+(0.5*Y19))/(H19+(0.5*V19)+(2*(W19+O19+Z19)))</f>
        <v>3.2173913043478262</v>
      </c>
      <c r="AC19" s="40">
        <f>AB19-$AB$1073</f>
        <v>2.0798372743452838</v>
      </c>
    </row>
    <row r="20" spans="1:29" ht="14.4" outlineLevel="1" x14ac:dyDescent="0.3">
      <c r="A20" s="3" t="s">
        <v>66</v>
      </c>
      <c r="B20" s="3" t="s">
        <v>24</v>
      </c>
      <c r="C20" s="3" t="s">
        <v>29</v>
      </c>
      <c r="D20" s="3" t="s">
        <v>30</v>
      </c>
      <c r="E20" s="3" t="s">
        <v>27</v>
      </c>
      <c r="F20" s="3" t="s">
        <v>28</v>
      </c>
      <c r="G20" s="3">
        <v>6</v>
      </c>
      <c r="H20" s="3">
        <v>0</v>
      </c>
      <c r="I20" s="29">
        <f t="shared" si="5"/>
        <v>0</v>
      </c>
      <c r="J20" s="3">
        <v>4</v>
      </c>
      <c r="K20" s="32">
        <f t="shared" si="7"/>
        <v>0.66666666666666663</v>
      </c>
      <c r="L20" s="3">
        <f t="shared" si="6"/>
        <v>2</v>
      </c>
      <c r="M20" s="3">
        <v>0</v>
      </c>
      <c r="N20" s="3">
        <v>2</v>
      </c>
      <c r="O20" s="3">
        <v>0</v>
      </c>
      <c r="P20" s="3">
        <v>1</v>
      </c>
      <c r="Q20" s="4">
        <f>P20/L20*100</f>
        <v>50</v>
      </c>
      <c r="R20" s="3">
        <v>0</v>
      </c>
      <c r="S20" s="3">
        <v>0</v>
      </c>
      <c r="T20" s="32">
        <f t="shared" si="3"/>
        <v>0</v>
      </c>
      <c r="U20" s="32">
        <f t="shared" si="4"/>
        <v>0</v>
      </c>
      <c r="V20" s="3">
        <v>0</v>
      </c>
      <c r="W20" s="3">
        <v>0</v>
      </c>
      <c r="X20" s="3">
        <v>2</v>
      </c>
      <c r="Y20" s="3">
        <v>4</v>
      </c>
      <c r="Z20" s="3">
        <v>0</v>
      </c>
      <c r="AA20" s="3">
        <v>0</v>
      </c>
      <c r="AB20" s="29"/>
      <c r="AC20" s="29"/>
    </row>
    <row r="21" spans="1:29" ht="14.4" outlineLevel="1" x14ac:dyDescent="0.3">
      <c r="A21" s="3" t="s">
        <v>67</v>
      </c>
      <c r="B21" s="3" t="s">
        <v>24</v>
      </c>
      <c r="C21" s="3" t="s">
        <v>29</v>
      </c>
      <c r="D21" s="3" t="s">
        <v>30</v>
      </c>
      <c r="E21" s="3" t="s">
        <v>27</v>
      </c>
      <c r="F21" s="3" t="s">
        <v>28</v>
      </c>
      <c r="G21" s="3">
        <v>0</v>
      </c>
      <c r="H21" s="3">
        <v>0</v>
      </c>
      <c r="I21" s="29"/>
      <c r="J21" s="3">
        <v>0</v>
      </c>
      <c r="K21" s="32" t="e">
        <f t="shared" si="7"/>
        <v>#DIV/0!</v>
      </c>
      <c r="L21" s="3">
        <f t="shared" si="6"/>
        <v>0</v>
      </c>
      <c r="M21" s="3">
        <v>0</v>
      </c>
      <c r="N21" s="3">
        <v>0</v>
      </c>
      <c r="O21" s="3">
        <v>0</v>
      </c>
      <c r="P21" s="3">
        <v>0</v>
      </c>
      <c r="Q21" s="4" t="e">
        <f>P21/L21*100</f>
        <v>#DIV/0!</v>
      </c>
      <c r="R21" s="3">
        <v>0</v>
      </c>
      <c r="S21" s="3">
        <v>0</v>
      </c>
      <c r="T21" s="32" t="e">
        <f t="shared" si="3"/>
        <v>#DIV/0!</v>
      </c>
      <c r="U21" s="32" t="e">
        <f t="shared" si="4"/>
        <v>#DIV/0!</v>
      </c>
      <c r="V21" s="3">
        <v>0</v>
      </c>
      <c r="W21" s="3">
        <v>0</v>
      </c>
      <c r="X21" s="3">
        <v>0</v>
      </c>
      <c r="Y21" s="3">
        <v>0</v>
      </c>
      <c r="Z21" s="3">
        <v>0</v>
      </c>
      <c r="AA21" s="3">
        <v>0</v>
      </c>
    </row>
    <row r="22" spans="1:29" ht="14.4" outlineLevel="1" x14ac:dyDescent="0.3">
      <c r="A22" s="3" t="s">
        <v>68</v>
      </c>
      <c r="B22" s="3" t="s">
        <v>24</v>
      </c>
      <c r="C22" s="3" t="s">
        <v>29</v>
      </c>
      <c r="D22" s="3" t="s">
        <v>30</v>
      </c>
      <c r="E22" s="3" t="s">
        <v>27</v>
      </c>
      <c r="F22" s="3" t="s">
        <v>28</v>
      </c>
      <c r="G22" s="3">
        <v>3</v>
      </c>
      <c r="H22" s="3">
        <v>0</v>
      </c>
      <c r="I22" s="29">
        <f t="shared" ref="I22:I28" si="8">H22/((L22-W22)+J22+(0.44*R22))</f>
        <v>0</v>
      </c>
      <c r="J22" s="3">
        <v>3</v>
      </c>
      <c r="K22" s="32">
        <f t="shared" si="7"/>
        <v>1</v>
      </c>
      <c r="L22" s="3">
        <f t="shared" si="6"/>
        <v>0</v>
      </c>
      <c r="M22" s="3">
        <v>0</v>
      </c>
      <c r="N22" s="3">
        <v>0</v>
      </c>
      <c r="O22" s="3">
        <v>0</v>
      </c>
      <c r="P22" s="3">
        <v>0</v>
      </c>
      <c r="Q22" s="4" t="e">
        <f>P22/L22*100</f>
        <v>#DIV/0!</v>
      </c>
      <c r="R22" s="3">
        <v>0</v>
      </c>
      <c r="S22" s="3">
        <v>0</v>
      </c>
      <c r="T22" s="32" t="e">
        <f t="shared" si="3"/>
        <v>#DIV/0!</v>
      </c>
      <c r="U22" s="32" t="e">
        <f t="shared" si="4"/>
        <v>#DIV/0!</v>
      </c>
      <c r="V22" s="3">
        <v>0</v>
      </c>
      <c r="W22" s="3">
        <v>0</v>
      </c>
      <c r="X22" s="3">
        <v>0</v>
      </c>
      <c r="Y22" s="3">
        <v>2</v>
      </c>
      <c r="Z22" s="3">
        <v>0</v>
      </c>
      <c r="AA22" s="3">
        <v>0</v>
      </c>
    </row>
    <row r="23" spans="1:29" ht="14.4" x14ac:dyDescent="0.3">
      <c r="A23" s="35">
        <v>6</v>
      </c>
      <c r="B23" s="35" t="s">
        <v>29</v>
      </c>
      <c r="C23" s="35" t="s">
        <v>25</v>
      </c>
      <c r="D23" s="35" t="s">
        <v>26</v>
      </c>
      <c r="E23" s="35" t="s">
        <v>27</v>
      </c>
      <c r="F23" s="35" t="s">
        <v>28</v>
      </c>
      <c r="G23" s="41">
        <v>87</v>
      </c>
      <c r="H23" s="41">
        <v>42</v>
      </c>
      <c r="I23" s="40">
        <f t="shared" si="8"/>
        <v>0.58268590455049951</v>
      </c>
      <c r="J23" s="41">
        <v>25</v>
      </c>
      <c r="K23" s="37">
        <f t="shared" si="7"/>
        <v>0.28735632183908044</v>
      </c>
      <c r="L23" s="41">
        <f t="shared" si="6"/>
        <v>58</v>
      </c>
      <c r="M23" s="41">
        <v>19</v>
      </c>
      <c r="N23" s="41">
        <v>39</v>
      </c>
      <c r="O23" s="41">
        <v>9</v>
      </c>
      <c r="P23" s="41">
        <f>P24+P25+P26</f>
        <v>18</v>
      </c>
      <c r="Q23" s="36">
        <f>P23/(L24+L25+L26)*100</f>
        <v>60</v>
      </c>
      <c r="R23" s="41">
        <v>7</v>
      </c>
      <c r="S23" s="41">
        <v>5</v>
      </c>
      <c r="T23" s="37">
        <f t="shared" si="3"/>
        <v>0.32758620689655171</v>
      </c>
      <c r="U23" s="37">
        <f t="shared" si="4"/>
        <v>0.35344827586206895</v>
      </c>
      <c r="V23" s="41">
        <v>3</v>
      </c>
      <c r="W23" s="41">
        <v>14</v>
      </c>
      <c r="X23" s="41">
        <v>26</v>
      </c>
      <c r="Y23" s="41">
        <v>14</v>
      </c>
      <c r="Z23" s="41">
        <v>10</v>
      </c>
      <c r="AA23" s="41">
        <v>2</v>
      </c>
      <c r="AB23" s="40">
        <f>(R23+X23+(2*(N23+AA23+J23))+(0.5*Y23))/(H23+(0.5*V23)+(2*(W23+O23+Z23)))</f>
        <v>1.5707762557077625</v>
      </c>
      <c r="AC23" s="40">
        <f>AB23-$AB$1073</f>
        <v>0.43322222570521984</v>
      </c>
    </row>
    <row r="24" spans="1:29" ht="14.4" outlineLevel="1" x14ac:dyDescent="0.3">
      <c r="A24" s="3" t="s">
        <v>66</v>
      </c>
      <c r="B24" s="3" t="s">
        <v>29</v>
      </c>
      <c r="C24" s="3" t="s">
        <v>25</v>
      </c>
      <c r="D24" s="3" t="s">
        <v>26</v>
      </c>
      <c r="E24" s="3" t="s">
        <v>27</v>
      </c>
      <c r="F24" s="3" t="s">
        <v>28</v>
      </c>
      <c r="G24" s="3">
        <v>34</v>
      </c>
      <c r="H24" s="3">
        <v>9</v>
      </c>
      <c r="I24" s="29">
        <f t="shared" si="8"/>
        <v>0.3</v>
      </c>
      <c r="J24" s="3">
        <v>10</v>
      </c>
      <c r="K24" s="32">
        <v>0</v>
      </c>
      <c r="L24" s="3">
        <f t="shared" si="6"/>
        <v>25</v>
      </c>
      <c r="M24" s="3">
        <v>6</v>
      </c>
      <c r="N24" s="3">
        <v>19</v>
      </c>
      <c r="O24" s="3">
        <v>2</v>
      </c>
      <c r="P24" s="3">
        <v>16</v>
      </c>
      <c r="Q24" s="4">
        <f>P24/L24*100</f>
        <v>64</v>
      </c>
      <c r="R24" s="3">
        <v>0</v>
      </c>
      <c r="S24" s="3">
        <v>0</v>
      </c>
      <c r="T24" s="32">
        <f t="shared" si="3"/>
        <v>0.24</v>
      </c>
      <c r="U24" s="32">
        <f t="shared" si="4"/>
        <v>0.26</v>
      </c>
      <c r="V24" s="3">
        <v>1</v>
      </c>
      <c r="W24" s="3">
        <v>5</v>
      </c>
      <c r="X24" s="3">
        <v>14</v>
      </c>
      <c r="Y24" s="3">
        <v>5</v>
      </c>
      <c r="Z24" s="3">
        <v>3</v>
      </c>
      <c r="AA24" s="3">
        <v>1</v>
      </c>
      <c r="AB24" s="29"/>
      <c r="AC24" s="29"/>
    </row>
    <row r="25" spans="1:29" ht="14.4" outlineLevel="1" x14ac:dyDescent="0.3">
      <c r="A25" s="3" t="s">
        <v>67</v>
      </c>
      <c r="B25" s="3" t="s">
        <v>29</v>
      </c>
      <c r="C25" s="3" t="s">
        <v>25</v>
      </c>
      <c r="D25" s="3" t="s">
        <v>26</v>
      </c>
      <c r="E25" s="3" t="s">
        <v>27</v>
      </c>
      <c r="F25" s="3" t="s">
        <v>28</v>
      </c>
      <c r="G25" s="3">
        <v>4</v>
      </c>
      <c r="H25" s="3">
        <v>2</v>
      </c>
      <c r="I25" s="29">
        <f t="shared" si="8"/>
        <v>0.66666666666666663</v>
      </c>
      <c r="J25" s="3">
        <v>1</v>
      </c>
      <c r="K25" s="32">
        <v>0</v>
      </c>
      <c r="L25" s="3">
        <f t="shared" si="6"/>
        <v>3</v>
      </c>
      <c r="M25" s="3">
        <v>1</v>
      </c>
      <c r="N25" s="3">
        <v>2</v>
      </c>
      <c r="O25" s="3">
        <v>0</v>
      </c>
      <c r="P25" s="3">
        <v>1</v>
      </c>
      <c r="Q25" s="4">
        <f>P25/L25*100</f>
        <v>33.333333333333329</v>
      </c>
      <c r="R25" s="3">
        <v>0</v>
      </c>
      <c r="S25" s="3">
        <v>0</v>
      </c>
      <c r="T25" s="32">
        <f t="shared" si="3"/>
        <v>0.33333333333333331</v>
      </c>
      <c r="U25" s="32">
        <f t="shared" si="4"/>
        <v>0.33333333333333331</v>
      </c>
      <c r="V25" s="3">
        <v>0</v>
      </c>
      <c r="W25" s="3">
        <v>1</v>
      </c>
      <c r="X25" s="3">
        <v>1</v>
      </c>
      <c r="Y25" s="3">
        <v>0</v>
      </c>
      <c r="Z25" s="3">
        <v>0</v>
      </c>
      <c r="AA25" s="3">
        <v>0</v>
      </c>
    </row>
    <row r="26" spans="1:29" ht="14.4" outlineLevel="1" x14ac:dyDescent="0.3">
      <c r="A26" s="3" t="s">
        <v>68</v>
      </c>
      <c r="B26" s="3" t="s">
        <v>29</v>
      </c>
      <c r="C26" s="3" t="s">
        <v>25</v>
      </c>
      <c r="D26" s="3" t="s">
        <v>26</v>
      </c>
      <c r="E26" s="3" t="s">
        <v>27</v>
      </c>
      <c r="F26" s="3" t="s">
        <v>28</v>
      </c>
      <c r="G26" s="3">
        <v>8</v>
      </c>
      <c r="H26" s="3">
        <v>0</v>
      </c>
      <c r="I26" s="29">
        <f t="shared" si="8"/>
        <v>0</v>
      </c>
      <c r="J26" s="3">
        <v>6</v>
      </c>
      <c r="K26" s="32">
        <v>0</v>
      </c>
      <c r="L26" s="3">
        <f t="shared" si="6"/>
        <v>2</v>
      </c>
      <c r="M26" s="3">
        <v>0</v>
      </c>
      <c r="N26" s="3">
        <v>2</v>
      </c>
      <c r="O26" s="3">
        <v>0</v>
      </c>
      <c r="P26" s="3">
        <v>1</v>
      </c>
      <c r="Q26" s="4">
        <f>P26/L26*100</f>
        <v>50</v>
      </c>
      <c r="R26" s="3">
        <v>0</v>
      </c>
      <c r="S26" s="3">
        <v>0</v>
      </c>
      <c r="T26" s="32">
        <f t="shared" si="3"/>
        <v>0</v>
      </c>
      <c r="U26" s="32">
        <f t="shared" si="4"/>
        <v>0</v>
      </c>
      <c r="V26" s="3">
        <v>0</v>
      </c>
      <c r="W26" s="3">
        <v>0</v>
      </c>
      <c r="X26" s="3">
        <v>2</v>
      </c>
      <c r="Y26" s="3">
        <v>4</v>
      </c>
      <c r="Z26" s="3">
        <v>3</v>
      </c>
      <c r="AA26" s="3">
        <v>1</v>
      </c>
    </row>
    <row r="27" spans="1:29" ht="14.4" x14ac:dyDescent="0.3">
      <c r="A27" s="35">
        <v>7</v>
      </c>
      <c r="B27" s="35" t="s">
        <v>24</v>
      </c>
      <c r="C27" s="35" t="s">
        <v>30</v>
      </c>
      <c r="D27" s="35" t="s">
        <v>26</v>
      </c>
      <c r="E27" s="35" t="s">
        <v>27</v>
      </c>
      <c r="F27" s="35" t="s">
        <v>28</v>
      </c>
      <c r="G27" s="41">
        <v>30</v>
      </c>
      <c r="H27" s="41">
        <v>17</v>
      </c>
      <c r="I27" s="40">
        <f t="shared" si="8"/>
        <v>0.68659127625201932</v>
      </c>
      <c r="J27" s="41">
        <v>5</v>
      </c>
      <c r="K27" s="37">
        <f>J27/G27</f>
        <v>0.16666666666666666</v>
      </c>
      <c r="L27" s="41">
        <f t="shared" si="6"/>
        <v>23</v>
      </c>
      <c r="M27" s="41">
        <v>7</v>
      </c>
      <c r="N27" s="41">
        <v>16</v>
      </c>
      <c r="O27" s="41">
        <v>3</v>
      </c>
      <c r="P27" s="41">
        <f>P28+P29+P30</f>
        <v>3</v>
      </c>
      <c r="Q27" s="36">
        <f>P27/(L28+L29+L30)*100</f>
        <v>75</v>
      </c>
      <c r="R27" s="41">
        <v>4</v>
      </c>
      <c r="S27" s="41">
        <v>2</v>
      </c>
      <c r="T27" s="37">
        <f t="shared" si="3"/>
        <v>0.30434782608695654</v>
      </c>
      <c r="U27" s="37">
        <f t="shared" si="4"/>
        <v>0.32608695652173914</v>
      </c>
      <c r="V27" s="41">
        <v>1</v>
      </c>
      <c r="W27" s="41">
        <v>5</v>
      </c>
      <c r="X27" s="41">
        <v>10</v>
      </c>
      <c r="Y27" s="41">
        <v>2</v>
      </c>
      <c r="Z27" s="41">
        <v>4</v>
      </c>
      <c r="AA27" s="41">
        <v>0</v>
      </c>
      <c r="AB27" s="40">
        <f>(R27+X27+(2*(N27+AA27+J27))+(0.5*Y27))/(H27+(0.5*V27)+(2*(W27+O27+Z27)))</f>
        <v>1.3734939759036144</v>
      </c>
      <c r="AC27" s="40">
        <f>AB27-$AB$1073</f>
        <v>0.23593994590107181</v>
      </c>
    </row>
    <row r="28" spans="1:29" ht="14.4" outlineLevel="1" x14ac:dyDescent="0.3">
      <c r="A28" s="3" t="s">
        <v>66</v>
      </c>
      <c r="B28" s="3" t="s">
        <v>24</v>
      </c>
      <c r="C28" s="3" t="s">
        <v>30</v>
      </c>
      <c r="D28" s="3" t="s">
        <v>26</v>
      </c>
      <c r="E28" s="3" t="s">
        <v>27</v>
      </c>
      <c r="F28" s="3" t="s">
        <v>28</v>
      </c>
      <c r="G28" s="3">
        <v>3</v>
      </c>
      <c r="H28" s="3">
        <v>2</v>
      </c>
      <c r="I28" s="29">
        <f t="shared" si="8"/>
        <v>0.66666666666666663</v>
      </c>
      <c r="J28" s="3">
        <v>1</v>
      </c>
      <c r="K28" s="32">
        <v>0</v>
      </c>
      <c r="L28" s="3">
        <f t="shared" si="6"/>
        <v>2</v>
      </c>
      <c r="M28" s="3">
        <v>1</v>
      </c>
      <c r="N28" s="3">
        <v>1</v>
      </c>
      <c r="O28" s="3">
        <v>1</v>
      </c>
      <c r="P28" s="3">
        <v>2</v>
      </c>
      <c r="Q28" s="4">
        <f>P28/L28*100</f>
        <v>100</v>
      </c>
      <c r="R28" s="3">
        <v>0</v>
      </c>
      <c r="S28" s="3">
        <v>0</v>
      </c>
      <c r="T28" s="32">
        <f t="shared" si="3"/>
        <v>0.5</v>
      </c>
      <c r="U28" s="32">
        <f t="shared" si="4"/>
        <v>0.5</v>
      </c>
      <c r="V28" s="3">
        <v>0</v>
      </c>
      <c r="W28" s="3">
        <v>0</v>
      </c>
      <c r="X28" s="3">
        <v>1</v>
      </c>
      <c r="Y28" s="3">
        <v>0</v>
      </c>
      <c r="Z28" s="3">
        <v>0</v>
      </c>
      <c r="AA28" s="3">
        <v>0</v>
      </c>
      <c r="AB28" s="29"/>
      <c r="AC28" s="29"/>
    </row>
    <row r="29" spans="1:29" ht="14.4" outlineLevel="1" x14ac:dyDescent="0.3">
      <c r="A29" s="3" t="s">
        <v>67</v>
      </c>
      <c r="B29" s="3" t="s">
        <v>24</v>
      </c>
      <c r="C29" s="3" t="s">
        <v>30</v>
      </c>
      <c r="D29" s="3" t="s">
        <v>26</v>
      </c>
      <c r="E29" s="3" t="s">
        <v>27</v>
      </c>
      <c r="F29" s="3" t="s">
        <v>28</v>
      </c>
      <c r="G29" s="3">
        <v>0</v>
      </c>
      <c r="H29" s="3">
        <v>0</v>
      </c>
      <c r="I29" s="29"/>
      <c r="J29" s="3">
        <v>0</v>
      </c>
      <c r="K29" s="32">
        <v>0</v>
      </c>
      <c r="L29" s="3">
        <f t="shared" si="6"/>
        <v>0</v>
      </c>
      <c r="M29" s="3">
        <v>0</v>
      </c>
      <c r="N29" s="3">
        <v>0</v>
      </c>
      <c r="O29" s="3">
        <v>0</v>
      </c>
      <c r="P29" s="3">
        <v>0</v>
      </c>
      <c r="Q29" s="4" t="e">
        <f>P29/L29*100</f>
        <v>#DIV/0!</v>
      </c>
      <c r="R29" s="3">
        <v>0</v>
      </c>
      <c r="S29" s="3">
        <v>0</v>
      </c>
      <c r="T29" s="32" t="e">
        <f t="shared" si="3"/>
        <v>#DIV/0!</v>
      </c>
      <c r="U29" s="32" t="e">
        <f t="shared" si="4"/>
        <v>#DIV/0!</v>
      </c>
      <c r="V29" s="3">
        <v>0</v>
      </c>
      <c r="W29" s="3">
        <v>0</v>
      </c>
      <c r="X29" s="3">
        <v>0</v>
      </c>
      <c r="Y29" s="3">
        <v>0</v>
      </c>
      <c r="Z29" s="3">
        <v>0</v>
      </c>
      <c r="AA29" s="3">
        <v>0</v>
      </c>
    </row>
    <row r="30" spans="1:29" ht="14.4" outlineLevel="1" x14ac:dyDescent="0.3">
      <c r="A30" s="3" t="s">
        <v>68</v>
      </c>
      <c r="B30" s="3" t="s">
        <v>24</v>
      </c>
      <c r="C30" s="3" t="s">
        <v>30</v>
      </c>
      <c r="D30" s="3" t="s">
        <v>26</v>
      </c>
      <c r="E30" s="3" t="s">
        <v>27</v>
      </c>
      <c r="F30" s="3" t="s">
        <v>28</v>
      </c>
      <c r="G30" s="3">
        <v>2</v>
      </c>
      <c r="H30" s="3">
        <v>2</v>
      </c>
      <c r="I30" s="29">
        <f>H30/((L30-W30)+J30+(0.44*R30))</f>
        <v>1</v>
      </c>
      <c r="J30" s="3">
        <v>0</v>
      </c>
      <c r="K30" s="32">
        <v>0</v>
      </c>
      <c r="L30" s="3">
        <f t="shared" si="6"/>
        <v>2</v>
      </c>
      <c r="M30" s="3">
        <v>1</v>
      </c>
      <c r="N30" s="3">
        <v>1</v>
      </c>
      <c r="O30" s="3">
        <v>0</v>
      </c>
      <c r="P30" s="3">
        <v>1</v>
      </c>
      <c r="Q30" s="4">
        <f>P30/L30*100</f>
        <v>50</v>
      </c>
      <c r="R30" s="3">
        <v>0</v>
      </c>
      <c r="S30" s="3">
        <v>0</v>
      </c>
      <c r="T30" s="32">
        <f t="shared" si="3"/>
        <v>0.5</v>
      </c>
      <c r="U30" s="32">
        <f t="shared" si="4"/>
        <v>0.5</v>
      </c>
      <c r="V30" s="3">
        <v>0</v>
      </c>
      <c r="W30" s="3">
        <v>0</v>
      </c>
      <c r="X30" s="3">
        <v>0</v>
      </c>
      <c r="Y30" s="3">
        <v>0</v>
      </c>
      <c r="Z30" s="3">
        <v>1</v>
      </c>
      <c r="AA30" s="3">
        <v>0</v>
      </c>
    </row>
    <row r="31" spans="1:29" ht="14.4" x14ac:dyDescent="0.3">
      <c r="A31" s="35">
        <v>8</v>
      </c>
      <c r="B31" s="35" t="s">
        <v>24</v>
      </c>
      <c r="C31" s="35" t="s">
        <v>25</v>
      </c>
      <c r="D31" s="35" t="s">
        <v>29</v>
      </c>
      <c r="E31" s="35" t="s">
        <v>30</v>
      </c>
      <c r="F31" s="35" t="s">
        <v>28</v>
      </c>
      <c r="G31" s="41">
        <v>3</v>
      </c>
      <c r="H31" s="41">
        <v>0</v>
      </c>
      <c r="I31" s="40">
        <f>H31/((L31-W31)+J31+(0.44*R31))</f>
        <v>0</v>
      </c>
      <c r="J31" s="41">
        <v>2</v>
      </c>
      <c r="K31" s="37">
        <f>J31/G31</f>
        <v>0.66666666666666663</v>
      </c>
      <c r="L31" s="41">
        <f t="shared" si="6"/>
        <v>1</v>
      </c>
      <c r="M31" s="41">
        <v>0</v>
      </c>
      <c r="N31" s="41">
        <v>1</v>
      </c>
      <c r="O31" s="41">
        <v>0</v>
      </c>
      <c r="P31" s="41">
        <f>P32+P33+P34</f>
        <v>0</v>
      </c>
      <c r="Q31" s="36" t="e">
        <f>P31/(L32+L33+L34)*100</f>
        <v>#DIV/0!</v>
      </c>
      <c r="R31" s="41">
        <v>0</v>
      </c>
      <c r="S31" s="41">
        <v>0</v>
      </c>
      <c r="T31" s="37">
        <f t="shared" si="3"/>
        <v>0</v>
      </c>
      <c r="U31" s="37">
        <f t="shared" si="4"/>
        <v>0</v>
      </c>
      <c r="V31" s="41">
        <v>0</v>
      </c>
      <c r="W31" s="41">
        <v>1</v>
      </c>
      <c r="X31" s="41">
        <v>0</v>
      </c>
      <c r="Y31" s="41">
        <v>2</v>
      </c>
      <c r="Z31" s="41">
        <v>1</v>
      </c>
      <c r="AA31" s="41">
        <v>0</v>
      </c>
      <c r="AB31" s="40">
        <f>(R31+X31+(2*(N31+AA31+J31))+(0.5*Y31))/(H31+(0.5*V31)+(2*(W31+O31+Z31)))</f>
        <v>1.75</v>
      </c>
      <c r="AC31" s="40">
        <f>AB31-$AB$1073</f>
        <v>0.61244596999745737</v>
      </c>
    </row>
    <row r="32" spans="1:29" ht="14.4" outlineLevel="1" x14ac:dyDescent="0.3">
      <c r="A32" s="3" t="s">
        <v>66</v>
      </c>
      <c r="B32" s="3" t="s">
        <v>24</v>
      </c>
      <c r="C32" s="3" t="s">
        <v>25</v>
      </c>
      <c r="D32" s="3" t="s">
        <v>29</v>
      </c>
      <c r="E32" s="3" t="s">
        <v>30</v>
      </c>
      <c r="F32" s="3" t="s">
        <v>28</v>
      </c>
      <c r="I32" s="29"/>
      <c r="T32" s="32" t="e">
        <f t="shared" si="3"/>
        <v>#DIV/0!</v>
      </c>
      <c r="U32" s="32" t="e">
        <f t="shared" si="4"/>
        <v>#DIV/0!</v>
      </c>
      <c r="AB32" s="29"/>
      <c r="AC32" s="29"/>
    </row>
    <row r="33" spans="1:29" ht="14.4" outlineLevel="1" x14ac:dyDescent="0.3">
      <c r="A33" s="3" t="s">
        <v>67</v>
      </c>
      <c r="B33" s="3" t="s">
        <v>24</v>
      </c>
      <c r="C33" s="3" t="s">
        <v>25</v>
      </c>
      <c r="D33" s="3" t="s">
        <v>29</v>
      </c>
      <c r="E33" s="3" t="s">
        <v>30</v>
      </c>
      <c r="F33" s="3" t="s">
        <v>28</v>
      </c>
      <c r="I33" s="29"/>
      <c r="T33" s="32" t="e">
        <f t="shared" si="3"/>
        <v>#DIV/0!</v>
      </c>
      <c r="U33" s="32" t="e">
        <f t="shared" si="4"/>
        <v>#DIV/0!</v>
      </c>
    </row>
    <row r="34" spans="1:29" s="3" customFormat="1" ht="14.4" outlineLevel="1" x14ac:dyDescent="0.3">
      <c r="A34" s="3" t="s">
        <v>68</v>
      </c>
      <c r="B34" s="3" t="s">
        <v>24</v>
      </c>
      <c r="C34" s="3" t="s">
        <v>25</v>
      </c>
      <c r="D34" s="3" t="s">
        <v>29</v>
      </c>
      <c r="E34" s="3" t="s">
        <v>30</v>
      </c>
      <c r="F34" s="3" t="s">
        <v>28</v>
      </c>
      <c r="I34" s="29"/>
      <c r="T34" s="32" t="e">
        <f t="shared" si="3"/>
        <v>#DIV/0!</v>
      </c>
      <c r="U34" s="32" t="e">
        <f t="shared" si="4"/>
        <v>#DIV/0!</v>
      </c>
    </row>
    <row r="35" spans="1:29" ht="14.4" x14ac:dyDescent="0.3">
      <c r="A35" s="35">
        <v>9</v>
      </c>
      <c r="B35" s="35" t="s">
        <v>32</v>
      </c>
      <c r="C35" s="35" t="s">
        <v>25</v>
      </c>
      <c r="D35" s="35" t="s">
        <v>26</v>
      </c>
      <c r="E35" s="35" t="s">
        <v>27</v>
      </c>
      <c r="F35" s="35" t="s">
        <v>28</v>
      </c>
      <c r="G35" s="41">
        <v>25</v>
      </c>
      <c r="H35" s="41">
        <v>20</v>
      </c>
      <c r="I35" s="40">
        <f t="shared" ref="I35:I43" si="9">H35/((L35-W35)+J35+(0.44*R35))</f>
        <v>0.89126559714795006</v>
      </c>
      <c r="J35" s="41">
        <v>8</v>
      </c>
      <c r="K35" s="37">
        <f>J35/G35</f>
        <v>0.32</v>
      </c>
      <c r="L35" s="41">
        <f t="shared" ref="L35:L43" si="10">M35+N35</f>
        <v>17</v>
      </c>
      <c r="M35" s="41">
        <v>9</v>
      </c>
      <c r="N35" s="41">
        <v>8</v>
      </c>
      <c r="O35" s="41">
        <v>5</v>
      </c>
      <c r="P35" s="41">
        <f>P36+P37+P38</f>
        <v>7</v>
      </c>
      <c r="Q35" s="36">
        <f>P35/(L36+L37+L38)*100</f>
        <v>77.777777777777786</v>
      </c>
      <c r="R35" s="41">
        <v>1</v>
      </c>
      <c r="S35" s="41">
        <v>1</v>
      </c>
      <c r="T35" s="37">
        <f t="shared" si="3"/>
        <v>0.52941176470588236</v>
      </c>
      <c r="U35" s="37">
        <f t="shared" si="4"/>
        <v>0.55882352941176472</v>
      </c>
      <c r="V35" s="41">
        <v>1</v>
      </c>
      <c r="W35" s="41">
        <v>3</v>
      </c>
      <c r="X35" s="41">
        <v>4</v>
      </c>
      <c r="Y35" s="41">
        <v>2</v>
      </c>
      <c r="Z35" s="41">
        <v>2</v>
      </c>
      <c r="AA35" s="41">
        <v>1</v>
      </c>
      <c r="AB35" s="40">
        <f>(R35+X35+(2*(N35+AA35+J35))+(0.5*Y35))/(H35+(0.5*V35)+(2*(W35+O35+Z35)))</f>
        <v>0.98765432098765427</v>
      </c>
      <c r="AC35" s="40">
        <f>AB35-$AB$1073</f>
        <v>-0.14989970901488836</v>
      </c>
    </row>
    <row r="36" spans="1:29" ht="14.4" outlineLevel="1" x14ac:dyDescent="0.3">
      <c r="A36" s="3" t="s">
        <v>66</v>
      </c>
      <c r="B36" s="3" t="s">
        <v>32</v>
      </c>
      <c r="C36" s="3" t="s">
        <v>25</v>
      </c>
      <c r="D36" s="3" t="s">
        <v>26</v>
      </c>
      <c r="E36" s="3" t="s">
        <v>27</v>
      </c>
      <c r="F36" s="3" t="s">
        <v>28</v>
      </c>
      <c r="G36" s="3">
        <v>8</v>
      </c>
      <c r="H36" s="3">
        <v>10</v>
      </c>
      <c r="I36" s="29">
        <f t="shared" si="9"/>
        <v>1.1848341232227488</v>
      </c>
      <c r="J36" s="3">
        <v>3</v>
      </c>
      <c r="K36" s="32">
        <f>J36/G36</f>
        <v>0.375</v>
      </c>
      <c r="L36" s="3">
        <f t="shared" si="10"/>
        <v>5</v>
      </c>
      <c r="M36" s="3">
        <v>4</v>
      </c>
      <c r="N36" s="3">
        <v>1</v>
      </c>
      <c r="O36" s="3">
        <v>1</v>
      </c>
      <c r="P36" s="3">
        <v>3</v>
      </c>
      <c r="Q36" s="4">
        <f>P36/L36*100</f>
        <v>60</v>
      </c>
      <c r="R36" s="3">
        <v>1</v>
      </c>
      <c r="S36" s="3">
        <v>1</v>
      </c>
      <c r="T36" s="32">
        <f t="shared" si="3"/>
        <v>0.8</v>
      </c>
      <c r="U36" s="32">
        <f t="shared" si="4"/>
        <v>0.9</v>
      </c>
      <c r="V36" s="3">
        <v>1</v>
      </c>
      <c r="W36" s="3">
        <v>0</v>
      </c>
      <c r="X36" s="3">
        <v>1</v>
      </c>
      <c r="Y36" s="3">
        <v>1</v>
      </c>
      <c r="Z36" s="3">
        <v>1</v>
      </c>
      <c r="AA36" s="3">
        <v>0</v>
      </c>
      <c r="AB36" s="29"/>
      <c r="AC36" s="29"/>
    </row>
    <row r="37" spans="1:29" ht="14.4" outlineLevel="1" x14ac:dyDescent="0.3">
      <c r="A37" s="3" t="s">
        <v>67</v>
      </c>
      <c r="B37" s="3" t="s">
        <v>32</v>
      </c>
      <c r="C37" s="3" t="s">
        <v>25</v>
      </c>
      <c r="D37" s="3" t="s">
        <v>26</v>
      </c>
      <c r="E37" s="3" t="s">
        <v>27</v>
      </c>
      <c r="F37" s="3" t="s">
        <v>28</v>
      </c>
      <c r="G37" s="3">
        <v>1</v>
      </c>
      <c r="H37" s="3">
        <v>2</v>
      </c>
      <c r="I37" s="29">
        <f t="shared" si="9"/>
        <v>2</v>
      </c>
      <c r="J37" s="3">
        <v>0</v>
      </c>
      <c r="K37" s="32">
        <f>J37/G37</f>
        <v>0</v>
      </c>
      <c r="L37" s="3">
        <f t="shared" si="10"/>
        <v>1</v>
      </c>
      <c r="M37" s="3">
        <v>1</v>
      </c>
      <c r="N37" s="3">
        <v>0</v>
      </c>
      <c r="O37" s="3">
        <v>1</v>
      </c>
      <c r="P37" s="3">
        <v>1</v>
      </c>
      <c r="Q37" s="4">
        <f>P37/L37*100</f>
        <v>100</v>
      </c>
      <c r="R37" s="3">
        <v>0</v>
      </c>
      <c r="S37" s="3">
        <v>0</v>
      </c>
      <c r="T37" s="32">
        <f t="shared" si="3"/>
        <v>1</v>
      </c>
      <c r="U37" s="32">
        <f t="shared" si="4"/>
        <v>1</v>
      </c>
      <c r="V37" s="3">
        <v>0</v>
      </c>
      <c r="W37" s="3">
        <v>0</v>
      </c>
      <c r="X37" s="3">
        <v>0</v>
      </c>
      <c r="Y37" s="3">
        <v>0</v>
      </c>
      <c r="Z37" s="3">
        <v>0</v>
      </c>
      <c r="AA37" s="3">
        <v>0</v>
      </c>
    </row>
    <row r="38" spans="1:29" ht="14.4" outlineLevel="1" x14ac:dyDescent="0.3">
      <c r="A38" s="3" t="s">
        <v>68</v>
      </c>
      <c r="B38" s="3" t="s">
        <v>32</v>
      </c>
      <c r="C38" s="3" t="s">
        <v>25</v>
      </c>
      <c r="D38" s="3" t="s">
        <v>26</v>
      </c>
      <c r="E38" s="3" t="s">
        <v>27</v>
      </c>
      <c r="F38" s="3" t="s">
        <v>28</v>
      </c>
      <c r="G38" s="3">
        <v>4</v>
      </c>
      <c r="H38" s="3">
        <v>2</v>
      </c>
      <c r="I38" s="29">
        <f t="shared" si="9"/>
        <v>0.5</v>
      </c>
      <c r="J38" s="3">
        <v>1</v>
      </c>
      <c r="K38" s="32">
        <f>J38/G38</f>
        <v>0.25</v>
      </c>
      <c r="L38" s="3">
        <f t="shared" si="10"/>
        <v>3</v>
      </c>
      <c r="M38" s="3">
        <v>1</v>
      </c>
      <c r="N38" s="3">
        <v>2</v>
      </c>
      <c r="O38" s="3">
        <v>1</v>
      </c>
      <c r="P38" s="3">
        <v>3</v>
      </c>
      <c r="Q38" s="4">
        <f>P38/L38*100</f>
        <v>100</v>
      </c>
      <c r="R38" s="3">
        <v>0</v>
      </c>
      <c r="S38" s="3">
        <v>0</v>
      </c>
      <c r="T38" s="32">
        <f t="shared" si="3"/>
        <v>0.33333333333333331</v>
      </c>
      <c r="U38" s="32">
        <f t="shared" si="4"/>
        <v>0.33333333333333331</v>
      </c>
      <c r="V38" s="3">
        <v>0</v>
      </c>
      <c r="W38" s="3">
        <v>0</v>
      </c>
      <c r="X38" s="3">
        <v>2</v>
      </c>
      <c r="Y38" s="3">
        <v>0</v>
      </c>
      <c r="Z38" s="3">
        <v>1</v>
      </c>
      <c r="AA38" s="3">
        <v>0</v>
      </c>
    </row>
    <row r="39" spans="1:29" ht="14.4" x14ac:dyDescent="0.3">
      <c r="A39" s="35">
        <v>10</v>
      </c>
      <c r="B39" s="35" t="s">
        <v>29</v>
      </c>
      <c r="C39" s="35" t="s">
        <v>25</v>
      </c>
      <c r="D39" s="35" t="s">
        <v>30</v>
      </c>
      <c r="E39" s="35" t="s">
        <v>27</v>
      </c>
      <c r="F39" s="35" t="s">
        <v>28</v>
      </c>
      <c r="G39" s="41">
        <v>21</v>
      </c>
      <c r="H39" s="41">
        <v>21</v>
      </c>
      <c r="I39" s="40">
        <f t="shared" si="9"/>
        <v>1.1339092872570196</v>
      </c>
      <c r="J39" s="41">
        <v>5</v>
      </c>
      <c r="K39" s="37">
        <f>J39/G39</f>
        <v>0.23809523809523808</v>
      </c>
      <c r="L39" s="41">
        <f t="shared" si="10"/>
        <v>12</v>
      </c>
      <c r="M39" s="41">
        <v>6</v>
      </c>
      <c r="N39" s="41">
        <v>6</v>
      </c>
      <c r="O39" s="41">
        <v>6</v>
      </c>
      <c r="P39" s="41">
        <f>P40+P41+P42</f>
        <v>6</v>
      </c>
      <c r="Q39" s="36">
        <f>P39/(L40+L41+L42)*100</f>
        <v>85.714285714285708</v>
      </c>
      <c r="R39" s="41">
        <v>8</v>
      </c>
      <c r="S39" s="41">
        <v>6</v>
      </c>
      <c r="T39" s="37">
        <f t="shared" si="3"/>
        <v>0.5</v>
      </c>
      <c r="U39" s="37">
        <f t="shared" si="4"/>
        <v>0.58333333333333337</v>
      </c>
      <c r="V39" s="41">
        <v>2</v>
      </c>
      <c r="W39" s="41">
        <v>2</v>
      </c>
      <c r="X39" s="41">
        <v>4</v>
      </c>
      <c r="Y39" s="41">
        <v>4</v>
      </c>
      <c r="Z39" s="41">
        <v>4</v>
      </c>
      <c r="AA39" s="41">
        <v>1</v>
      </c>
      <c r="AB39" s="40">
        <f>(R39+X39+(2*(N39+AA39+J39))+(0.5*Y39))/(H39+(0.5*V39)+(2*(W39+O39+Z39)))</f>
        <v>0.82608695652173914</v>
      </c>
      <c r="AC39" s="40">
        <f>AB39-$AB$1073</f>
        <v>-0.31146707348080349</v>
      </c>
    </row>
    <row r="40" spans="1:29" ht="14.4" outlineLevel="1" x14ac:dyDescent="0.3">
      <c r="A40" s="3" t="s">
        <v>66</v>
      </c>
      <c r="B40" s="3" t="s">
        <v>29</v>
      </c>
      <c r="C40" s="3" t="s">
        <v>25</v>
      </c>
      <c r="D40" s="3" t="s">
        <v>30</v>
      </c>
      <c r="E40" s="3" t="s">
        <v>27</v>
      </c>
      <c r="F40" s="3" t="s">
        <v>28</v>
      </c>
      <c r="G40" s="3">
        <v>6</v>
      </c>
      <c r="H40" s="3">
        <v>6</v>
      </c>
      <c r="I40" s="29">
        <f t="shared" si="9"/>
        <v>1.0416666666666667</v>
      </c>
      <c r="J40" s="3">
        <v>1</v>
      </c>
      <c r="K40" s="32">
        <v>0</v>
      </c>
      <c r="L40" s="3">
        <f t="shared" si="10"/>
        <v>4</v>
      </c>
      <c r="M40" s="3">
        <v>1</v>
      </c>
      <c r="N40" s="3">
        <v>3</v>
      </c>
      <c r="O40" s="3">
        <v>1</v>
      </c>
      <c r="P40" s="3">
        <v>3</v>
      </c>
      <c r="Q40" s="4">
        <f>P40/L40*100</f>
        <v>75</v>
      </c>
      <c r="R40" s="3">
        <v>4</v>
      </c>
      <c r="S40" s="3">
        <v>3</v>
      </c>
      <c r="T40" s="32">
        <f t="shared" si="3"/>
        <v>0.25</v>
      </c>
      <c r="U40" s="32">
        <f t="shared" si="4"/>
        <v>0.375</v>
      </c>
      <c r="V40" s="3">
        <v>1</v>
      </c>
      <c r="W40" s="3">
        <v>1</v>
      </c>
      <c r="X40" s="3">
        <v>2</v>
      </c>
      <c r="Y40" s="3">
        <v>1</v>
      </c>
      <c r="Z40" s="3">
        <v>2</v>
      </c>
      <c r="AA40" s="3">
        <v>0</v>
      </c>
      <c r="AB40" s="29"/>
      <c r="AC40" s="29"/>
    </row>
    <row r="41" spans="1:29" ht="14.4" outlineLevel="1" x14ac:dyDescent="0.3">
      <c r="A41" s="3" t="s">
        <v>67</v>
      </c>
      <c r="B41" s="3" t="s">
        <v>29</v>
      </c>
      <c r="C41" s="3" t="s">
        <v>25</v>
      </c>
      <c r="D41" s="3" t="s">
        <v>30</v>
      </c>
      <c r="E41" s="3" t="s">
        <v>27</v>
      </c>
      <c r="F41" s="3" t="s">
        <v>28</v>
      </c>
      <c r="G41" s="3">
        <v>2</v>
      </c>
      <c r="H41" s="3">
        <v>3</v>
      </c>
      <c r="I41" s="29">
        <f t="shared" si="9"/>
        <v>1.5</v>
      </c>
      <c r="J41" s="3">
        <v>0</v>
      </c>
      <c r="K41" s="32">
        <v>0</v>
      </c>
      <c r="L41" s="3">
        <f t="shared" si="10"/>
        <v>2</v>
      </c>
      <c r="M41" s="3">
        <v>1</v>
      </c>
      <c r="N41" s="3">
        <v>1</v>
      </c>
      <c r="O41" s="3">
        <v>1</v>
      </c>
      <c r="P41" s="3">
        <v>2</v>
      </c>
      <c r="Q41" s="4">
        <f>P41/L41*100</f>
        <v>100</v>
      </c>
      <c r="R41" s="3">
        <v>0</v>
      </c>
      <c r="S41" s="3">
        <v>0</v>
      </c>
      <c r="T41" s="32">
        <f t="shared" si="3"/>
        <v>0.5</v>
      </c>
      <c r="U41" s="32">
        <f t="shared" si="4"/>
        <v>0.75</v>
      </c>
      <c r="V41" s="3">
        <v>1</v>
      </c>
      <c r="W41" s="3">
        <v>0</v>
      </c>
      <c r="X41" s="3">
        <v>1</v>
      </c>
      <c r="Y41" s="3">
        <v>0</v>
      </c>
      <c r="Z41" s="3">
        <v>0</v>
      </c>
      <c r="AA41" s="3">
        <v>0</v>
      </c>
    </row>
    <row r="42" spans="1:29" ht="14.4" outlineLevel="1" x14ac:dyDescent="0.3">
      <c r="A42" s="3" t="s">
        <v>68</v>
      </c>
      <c r="B42" s="3" t="s">
        <v>29</v>
      </c>
      <c r="C42" s="3" t="s">
        <v>25</v>
      </c>
      <c r="D42" s="3" t="s">
        <v>30</v>
      </c>
      <c r="E42" s="3" t="s">
        <v>27</v>
      </c>
      <c r="F42" s="3" t="s">
        <v>28</v>
      </c>
      <c r="G42" s="3">
        <v>3</v>
      </c>
      <c r="H42" s="3">
        <v>2</v>
      </c>
      <c r="I42" s="29">
        <f t="shared" si="9"/>
        <v>0.66666666666666663</v>
      </c>
      <c r="J42" s="3">
        <v>2</v>
      </c>
      <c r="K42" s="32">
        <f>J42/G42</f>
        <v>0.66666666666666663</v>
      </c>
      <c r="L42" s="3">
        <f t="shared" si="10"/>
        <v>1</v>
      </c>
      <c r="M42" s="3">
        <v>1</v>
      </c>
      <c r="N42" s="3">
        <v>0</v>
      </c>
      <c r="O42" s="3">
        <v>1</v>
      </c>
      <c r="P42" s="3">
        <v>1</v>
      </c>
      <c r="Q42" s="4">
        <f>P42/L42*100</f>
        <v>100</v>
      </c>
      <c r="R42" s="3">
        <v>0</v>
      </c>
      <c r="S42" s="3">
        <v>0</v>
      </c>
      <c r="T42" s="32">
        <f t="shared" si="3"/>
        <v>1</v>
      </c>
      <c r="U42" s="32">
        <f t="shared" si="4"/>
        <v>1</v>
      </c>
      <c r="V42" s="3">
        <v>0</v>
      </c>
      <c r="W42" s="3">
        <v>0</v>
      </c>
      <c r="X42" s="3">
        <v>0</v>
      </c>
      <c r="Y42" s="3">
        <v>2</v>
      </c>
      <c r="Z42" s="3">
        <v>0</v>
      </c>
      <c r="AA42" s="3">
        <v>0</v>
      </c>
    </row>
    <row r="43" spans="1:29" ht="14.4" x14ac:dyDescent="0.3">
      <c r="A43" s="35">
        <v>11</v>
      </c>
      <c r="B43" s="35" t="s">
        <v>32</v>
      </c>
      <c r="C43" s="35" t="s">
        <v>33</v>
      </c>
      <c r="D43" s="35" t="s">
        <v>26</v>
      </c>
      <c r="E43" s="35" t="s">
        <v>27</v>
      </c>
      <c r="F43" s="35" t="s">
        <v>28</v>
      </c>
      <c r="G43" s="41">
        <v>2</v>
      </c>
      <c r="H43" s="41">
        <v>2</v>
      </c>
      <c r="I43" s="40">
        <f t="shared" si="9"/>
        <v>0.69444444444444442</v>
      </c>
      <c r="J43" s="41">
        <v>0</v>
      </c>
      <c r="K43" s="37">
        <f>J43/G43</f>
        <v>0</v>
      </c>
      <c r="L43" s="41">
        <f t="shared" si="10"/>
        <v>2</v>
      </c>
      <c r="M43" s="41">
        <v>0</v>
      </c>
      <c r="N43" s="41">
        <v>2</v>
      </c>
      <c r="O43" s="41">
        <v>0</v>
      </c>
      <c r="P43" s="41">
        <f>P44+P45+P46</f>
        <v>0</v>
      </c>
      <c r="Q43" s="36" t="e">
        <f>P43/(L44+L45+L46)*100</f>
        <v>#DIV/0!</v>
      </c>
      <c r="R43" s="41">
        <v>2</v>
      </c>
      <c r="S43" s="41">
        <v>2</v>
      </c>
      <c r="T43" s="37">
        <f t="shared" si="3"/>
        <v>0</v>
      </c>
      <c r="U43" s="37">
        <f t="shared" si="4"/>
        <v>0</v>
      </c>
      <c r="V43" s="41">
        <v>0</v>
      </c>
      <c r="W43" s="41">
        <v>0</v>
      </c>
      <c r="X43" s="41">
        <v>2</v>
      </c>
      <c r="Y43" s="41">
        <v>0</v>
      </c>
      <c r="Z43" s="41">
        <v>1</v>
      </c>
      <c r="AA43" s="41">
        <v>0</v>
      </c>
      <c r="AB43" s="40">
        <f>(R43+X43+(2*(N43+AA43+J43))+(0.5*Y43))/(H43+(0.5*V43)+(2*(W43+O43+Z43)))</f>
        <v>2</v>
      </c>
      <c r="AC43" s="40">
        <f>AB43-$AB$1073</f>
        <v>0.86244596999745737</v>
      </c>
    </row>
    <row r="44" spans="1:29" ht="14.4" outlineLevel="1" x14ac:dyDescent="0.3">
      <c r="A44" s="3" t="s">
        <v>66</v>
      </c>
      <c r="B44" s="3" t="s">
        <v>32</v>
      </c>
      <c r="C44" s="3" t="s">
        <v>33</v>
      </c>
      <c r="D44" s="3" t="s">
        <v>26</v>
      </c>
      <c r="E44" s="3" t="s">
        <v>27</v>
      </c>
      <c r="F44" s="3" t="s">
        <v>28</v>
      </c>
      <c r="I44" s="29"/>
      <c r="T44" s="32" t="e">
        <f t="shared" si="3"/>
        <v>#DIV/0!</v>
      </c>
      <c r="U44" s="32" t="e">
        <f t="shared" si="4"/>
        <v>#DIV/0!</v>
      </c>
      <c r="AB44" s="29"/>
      <c r="AC44" s="29"/>
    </row>
    <row r="45" spans="1:29" s="3" customFormat="1" ht="14.4" outlineLevel="1" x14ac:dyDescent="0.3">
      <c r="A45" s="3" t="s">
        <v>67</v>
      </c>
      <c r="B45" s="3" t="s">
        <v>32</v>
      </c>
      <c r="C45" s="3" t="s">
        <v>33</v>
      </c>
      <c r="D45" s="3" t="s">
        <v>26</v>
      </c>
      <c r="E45" s="3" t="s">
        <v>27</v>
      </c>
      <c r="F45" s="3" t="s">
        <v>28</v>
      </c>
      <c r="I45" s="29"/>
      <c r="T45" s="32" t="e">
        <f t="shared" si="3"/>
        <v>#DIV/0!</v>
      </c>
      <c r="U45" s="32" t="e">
        <f t="shared" si="4"/>
        <v>#DIV/0!</v>
      </c>
    </row>
    <row r="46" spans="1:29" s="3" customFormat="1" ht="14.4" outlineLevel="1" x14ac:dyDescent="0.3">
      <c r="A46" s="3" t="s">
        <v>68</v>
      </c>
      <c r="B46" s="3" t="s">
        <v>32</v>
      </c>
      <c r="C46" s="3" t="s">
        <v>33</v>
      </c>
      <c r="D46" s="3" t="s">
        <v>26</v>
      </c>
      <c r="E46" s="3" t="s">
        <v>27</v>
      </c>
      <c r="F46" s="3" t="s">
        <v>28</v>
      </c>
      <c r="I46" s="29"/>
      <c r="T46" s="32" t="e">
        <f t="shared" si="3"/>
        <v>#DIV/0!</v>
      </c>
      <c r="U46" s="32" t="e">
        <f t="shared" si="4"/>
        <v>#DIV/0!</v>
      </c>
    </row>
    <row r="47" spans="1:29" s="3" customFormat="1" ht="14.4" x14ac:dyDescent="0.3">
      <c r="A47" s="35">
        <v>12</v>
      </c>
      <c r="B47" s="35" t="s">
        <v>24</v>
      </c>
      <c r="C47" s="35" t="s">
        <v>32</v>
      </c>
      <c r="D47" s="35" t="s">
        <v>33</v>
      </c>
      <c r="E47" s="35" t="s">
        <v>30</v>
      </c>
      <c r="F47" s="35" t="s">
        <v>28</v>
      </c>
      <c r="G47" s="41">
        <v>3</v>
      </c>
      <c r="H47" s="41">
        <v>0</v>
      </c>
      <c r="I47" s="40">
        <f>H47/((L47-W47)+J47+(0.44*R47))</f>
        <v>0</v>
      </c>
      <c r="J47" s="41">
        <v>0</v>
      </c>
      <c r="K47" s="37">
        <f>J47/G47</f>
        <v>0</v>
      </c>
      <c r="L47" s="41">
        <f>M47+N47</f>
        <v>3</v>
      </c>
      <c r="M47" s="41">
        <v>0</v>
      </c>
      <c r="N47" s="41">
        <v>3</v>
      </c>
      <c r="O47" s="41">
        <v>0</v>
      </c>
      <c r="P47" s="41">
        <f>P48+P49+P50</f>
        <v>1</v>
      </c>
      <c r="Q47" s="36">
        <f>P47/(L48+L49+L50)*100</f>
        <v>50</v>
      </c>
      <c r="R47" s="41">
        <v>0</v>
      </c>
      <c r="S47" s="41">
        <v>0</v>
      </c>
      <c r="T47" s="37">
        <f t="shared" si="3"/>
        <v>0</v>
      </c>
      <c r="U47" s="37">
        <f t="shared" si="4"/>
        <v>0</v>
      </c>
      <c r="V47" s="41">
        <v>0</v>
      </c>
      <c r="W47" s="41">
        <v>0</v>
      </c>
      <c r="X47" s="41">
        <v>3</v>
      </c>
      <c r="Y47" s="41">
        <v>0</v>
      </c>
      <c r="Z47" s="41">
        <v>1</v>
      </c>
      <c r="AA47" s="41">
        <v>0</v>
      </c>
      <c r="AB47" s="40">
        <f>(R47+X47+(2*(N47+AA47+J47))+(0.5*Y47))/(H47+(0.5*V47)+(2*(W47+O47+Z47)))</f>
        <v>4.5</v>
      </c>
      <c r="AC47" s="40">
        <f>AB47-$AB$1073</f>
        <v>3.3624459699974576</v>
      </c>
    </row>
    <row r="48" spans="1:29" s="3" customFormat="1" ht="14.4" outlineLevel="1" x14ac:dyDescent="0.3">
      <c r="A48" s="3" t="s">
        <v>66</v>
      </c>
      <c r="B48" s="3" t="s">
        <v>24</v>
      </c>
      <c r="C48" s="3" t="s">
        <v>32</v>
      </c>
      <c r="D48" s="3" t="s">
        <v>33</v>
      </c>
      <c r="E48" s="3" t="s">
        <v>30</v>
      </c>
      <c r="F48" s="3" t="s">
        <v>28</v>
      </c>
      <c r="G48" s="3">
        <v>2</v>
      </c>
      <c r="H48" s="3">
        <v>0</v>
      </c>
      <c r="I48" s="29">
        <f>H48/((L48-W48)+J48+(0.44*R48))</f>
        <v>0</v>
      </c>
      <c r="J48" s="3">
        <v>0</v>
      </c>
      <c r="K48" s="32">
        <f>J48/G48</f>
        <v>0</v>
      </c>
      <c r="L48" s="3">
        <f>M48+N48</f>
        <v>2</v>
      </c>
      <c r="M48" s="3">
        <v>0</v>
      </c>
      <c r="N48" s="3">
        <v>2</v>
      </c>
      <c r="O48" s="3">
        <v>0</v>
      </c>
      <c r="P48" s="3">
        <v>1</v>
      </c>
      <c r="Q48" s="4">
        <f>P48/L48*100</f>
        <v>50</v>
      </c>
      <c r="R48" s="3">
        <v>0</v>
      </c>
      <c r="S48" s="3">
        <v>0</v>
      </c>
      <c r="T48" s="32">
        <f t="shared" si="3"/>
        <v>0</v>
      </c>
      <c r="U48" s="32">
        <f t="shared" si="4"/>
        <v>0</v>
      </c>
      <c r="V48" s="3">
        <v>0</v>
      </c>
      <c r="W48" s="3">
        <v>0</v>
      </c>
      <c r="X48" s="3">
        <v>2</v>
      </c>
      <c r="Y48" s="3">
        <v>0</v>
      </c>
      <c r="Z48" s="3">
        <v>1</v>
      </c>
      <c r="AA48" s="3">
        <v>0</v>
      </c>
      <c r="AB48" s="29"/>
      <c r="AC48" s="29"/>
    </row>
    <row r="49" spans="1:29" s="3" customFormat="1" ht="14.4" outlineLevel="1" x14ac:dyDescent="0.3">
      <c r="A49" s="3" t="s">
        <v>67</v>
      </c>
      <c r="B49" s="3" t="s">
        <v>24</v>
      </c>
      <c r="C49" s="3" t="s">
        <v>32</v>
      </c>
      <c r="D49" s="3" t="s">
        <v>33</v>
      </c>
      <c r="E49" s="3" t="s">
        <v>30</v>
      </c>
      <c r="F49" s="3" t="s">
        <v>28</v>
      </c>
      <c r="I49" s="29"/>
      <c r="T49" s="32" t="e">
        <f t="shared" si="3"/>
        <v>#DIV/0!</v>
      </c>
      <c r="U49" s="32" t="e">
        <f t="shared" si="4"/>
        <v>#DIV/0!</v>
      </c>
    </row>
    <row r="50" spans="1:29" s="3" customFormat="1" ht="14.4" outlineLevel="1" x14ac:dyDescent="0.3">
      <c r="A50" s="3" t="s">
        <v>68</v>
      </c>
      <c r="B50" s="3" t="s">
        <v>24</v>
      </c>
      <c r="C50" s="3" t="s">
        <v>32</v>
      </c>
      <c r="D50" s="3" t="s">
        <v>33</v>
      </c>
      <c r="E50" s="3" t="s">
        <v>30</v>
      </c>
      <c r="F50" s="11" t="s">
        <v>28</v>
      </c>
      <c r="I50" s="29"/>
      <c r="T50" s="32" t="e">
        <f t="shared" si="3"/>
        <v>#DIV/0!</v>
      </c>
      <c r="U50" s="32" t="e">
        <f t="shared" si="4"/>
        <v>#DIV/0!</v>
      </c>
    </row>
    <row r="51" spans="1:29" s="3" customFormat="1" ht="14.4" x14ac:dyDescent="0.3">
      <c r="A51" s="35">
        <v>13</v>
      </c>
      <c r="B51" s="35" t="s">
        <v>30</v>
      </c>
      <c r="C51" s="35" t="s">
        <v>25</v>
      </c>
      <c r="D51" s="35" t="s">
        <v>26</v>
      </c>
      <c r="E51" s="35" t="s">
        <v>27</v>
      </c>
      <c r="F51" s="35" t="s">
        <v>28</v>
      </c>
      <c r="G51" s="41">
        <v>61</v>
      </c>
      <c r="H51" s="41">
        <v>26</v>
      </c>
      <c r="I51" s="40">
        <f t="shared" ref="I51:I56" si="11">H51/((L51-W51)+J51+(0.44*R51))</f>
        <v>0.52631578947368418</v>
      </c>
      <c r="J51" s="41">
        <v>21</v>
      </c>
      <c r="K51" s="37">
        <f t="shared" ref="K51:K71" si="12">J51/G51</f>
        <v>0.34426229508196721</v>
      </c>
      <c r="L51" s="41">
        <f t="shared" ref="L51:L78" si="13">M51+N51</f>
        <v>35</v>
      </c>
      <c r="M51" s="41">
        <v>9</v>
      </c>
      <c r="N51" s="41">
        <v>26</v>
      </c>
      <c r="O51" s="41">
        <v>6</v>
      </c>
      <c r="P51" s="41">
        <f>P52+P53+P54</f>
        <v>8</v>
      </c>
      <c r="Q51" s="36">
        <f>P51/(L52+L53+L54)*100</f>
        <v>61.53846153846154</v>
      </c>
      <c r="R51" s="41">
        <v>10</v>
      </c>
      <c r="S51" s="41">
        <v>6</v>
      </c>
      <c r="T51" s="37">
        <f t="shared" si="3"/>
        <v>0.25714285714285712</v>
      </c>
      <c r="U51" s="37">
        <f t="shared" si="4"/>
        <v>0.2857142857142857</v>
      </c>
      <c r="V51" s="41">
        <v>2</v>
      </c>
      <c r="W51" s="41">
        <v>11</v>
      </c>
      <c r="X51" s="41">
        <v>16</v>
      </c>
      <c r="Y51" s="41">
        <v>17</v>
      </c>
      <c r="Z51" s="41">
        <v>11</v>
      </c>
      <c r="AA51" s="41">
        <v>2</v>
      </c>
      <c r="AB51" s="40">
        <f>(R51+X51+(2*(N51+AA51+J51))+(0.5*Y51))/(H51+(0.5*V51)+(2*(W51+O51+Z51)))</f>
        <v>1.5963855421686748</v>
      </c>
      <c r="AC51" s="40">
        <f>AB51-$AB$1073</f>
        <v>0.45883151216613216</v>
      </c>
    </row>
    <row r="52" spans="1:29" s="3" customFormat="1" ht="14.4" outlineLevel="1" x14ac:dyDescent="0.3">
      <c r="A52" s="3" t="s">
        <v>66</v>
      </c>
      <c r="B52" s="3" t="s">
        <v>30</v>
      </c>
      <c r="C52" s="3" t="s">
        <v>25</v>
      </c>
      <c r="D52" s="3" t="s">
        <v>26</v>
      </c>
      <c r="E52" s="3" t="s">
        <v>27</v>
      </c>
      <c r="F52" s="3" t="s">
        <v>28</v>
      </c>
      <c r="G52" s="3">
        <v>14</v>
      </c>
      <c r="H52" s="3">
        <v>6</v>
      </c>
      <c r="I52" s="29">
        <f t="shared" si="11"/>
        <v>0.55147058823529405</v>
      </c>
      <c r="J52" s="3">
        <v>5</v>
      </c>
      <c r="K52" s="32">
        <f t="shared" si="12"/>
        <v>0.35714285714285715</v>
      </c>
      <c r="L52" s="3">
        <f t="shared" si="13"/>
        <v>6</v>
      </c>
      <c r="M52" s="3">
        <v>2</v>
      </c>
      <c r="N52" s="3">
        <v>4</v>
      </c>
      <c r="O52" s="3">
        <v>1</v>
      </c>
      <c r="P52" s="3">
        <v>5</v>
      </c>
      <c r="Q52" s="4">
        <f>P52/L52*100</f>
        <v>83.333333333333343</v>
      </c>
      <c r="R52" s="3">
        <v>2</v>
      </c>
      <c r="S52" s="3">
        <v>2</v>
      </c>
      <c r="T52" s="32">
        <f t="shared" si="3"/>
        <v>0.33333333333333331</v>
      </c>
      <c r="U52" s="32">
        <f t="shared" si="4"/>
        <v>0.33333333333333331</v>
      </c>
      <c r="V52" s="3">
        <v>0</v>
      </c>
      <c r="W52" s="3">
        <v>1</v>
      </c>
      <c r="X52" s="3">
        <v>3</v>
      </c>
      <c r="Y52" s="3">
        <v>4</v>
      </c>
      <c r="Z52" s="3">
        <v>4</v>
      </c>
      <c r="AA52" s="3">
        <v>1</v>
      </c>
      <c r="AB52" s="29"/>
      <c r="AC52" s="29"/>
    </row>
    <row r="53" spans="1:29" s="3" customFormat="1" ht="14.4" outlineLevel="1" x14ac:dyDescent="0.3">
      <c r="A53" s="3" t="s">
        <v>67</v>
      </c>
      <c r="B53" s="3" t="s">
        <v>30</v>
      </c>
      <c r="C53" s="3" t="s">
        <v>25</v>
      </c>
      <c r="D53" s="3" t="s">
        <v>26</v>
      </c>
      <c r="E53" s="3" t="s">
        <v>27</v>
      </c>
      <c r="F53" s="3" t="s">
        <v>28</v>
      </c>
      <c r="G53" s="3">
        <v>11</v>
      </c>
      <c r="H53" s="3">
        <v>0</v>
      </c>
      <c r="I53" s="29">
        <f t="shared" si="11"/>
        <v>0</v>
      </c>
      <c r="J53" s="3">
        <v>7</v>
      </c>
      <c r="K53" s="32">
        <f t="shared" si="12"/>
        <v>0.63636363636363635</v>
      </c>
      <c r="L53" s="3">
        <f t="shared" si="13"/>
        <v>4</v>
      </c>
      <c r="M53" s="3">
        <v>0</v>
      </c>
      <c r="N53" s="3">
        <v>4</v>
      </c>
      <c r="O53" s="3">
        <v>0</v>
      </c>
      <c r="P53" s="3">
        <v>1</v>
      </c>
      <c r="Q53" s="4">
        <f>P53/L53*100</f>
        <v>25</v>
      </c>
      <c r="R53" s="3">
        <v>0</v>
      </c>
      <c r="S53" s="3">
        <v>0</v>
      </c>
      <c r="T53" s="32">
        <f t="shared" si="3"/>
        <v>0</v>
      </c>
      <c r="U53" s="32">
        <f t="shared" si="4"/>
        <v>0</v>
      </c>
      <c r="V53" s="3">
        <v>0</v>
      </c>
      <c r="W53" s="3">
        <v>1</v>
      </c>
      <c r="X53" s="3">
        <v>4</v>
      </c>
      <c r="Y53" s="3">
        <v>5</v>
      </c>
      <c r="Z53" s="3">
        <v>0</v>
      </c>
      <c r="AA53" s="3">
        <v>0</v>
      </c>
    </row>
    <row r="54" spans="1:29" s="3" customFormat="1" ht="14.4" outlineLevel="1" x14ac:dyDescent="0.3">
      <c r="A54" s="3" t="s">
        <v>68</v>
      </c>
      <c r="B54" s="3" t="s">
        <v>30</v>
      </c>
      <c r="C54" s="3" t="s">
        <v>25</v>
      </c>
      <c r="D54" s="3" t="s">
        <v>26</v>
      </c>
      <c r="E54" s="3" t="s">
        <v>27</v>
      </c>
      <c r="F54" s="3" t="s">
        <v>28</v>
      </c>
      <c r="G54" s="3">
        <v>4</v>
      </c>
      <c r="H54" s="3">
        <v>0</v>
      </c>
      <c r="I54" s="29">
        <f t="shared" si="11"/>
        <v>0</v>
      </c>
      <c r="J54" s="3">
        <v>1</v>
      </c>
      <c r="K54" s="32">
        <f t="shared" si="12"/>
        <v>0.25</v>
      </c>
      <c r="L54" s="3">
        <f t="shared" si="13"/>
        <v>3</v>
      </c>
      <c r="M54" s="3">
        <v>0</v>
      </c>
      <c r="N54" s="3">
        <v>3</v>
      </c>
      <c r="O54" s="3">
        <v>0</v>
      </c>
      <c r="P54" s="3">
        <v>2</v>
      </c>
      <c r="Q54" s="4">
        <f>P54/L54*100</f>
        <v>66.666666666666657</v>
      </c>
      <c r="R54" s="3">
        <v>0</v>
      </c>
      <c r="S54" s="3">
        <v>0</v>
      </c>
      <c r="T54" s="32">
        <f t="shared" si="3"/>
        <v>0</v>
      </c>
      <c r="U54" s="32">
        <f t="shared" si="4"/>
        <v>0</v>
      </c>
      <c r="V54" s="3">
        <v>0</v>
      </c>
      <c r="W54" s="3">
        <v>1</v>
      </c>
      <c r="X54" s="3">
        <v>2</v>
      </c>
      <c r="Y54" s="3">
        <v>1</v>
      </c>
      <c r="Z54" s="3">
        <v>2</v>
      </c>
      <c r="AA54" s="3">
        <v>0</v>
      </c>
    </row>
    <row r="55" spans="1:29" s="3" customFormat="1" ht="14.4" x14ac:dyDescent="0.3">
      <c r="A55" s="35">
        <v>14</v>
      </c>
      <c r="B55" s="35" t="s">
        <v>24</v>
      </c>
      <c r="C55" s="35" t="s">
        <v>25</v>
      </c>
      <c r="D55" s="35" t="s">
        <v>26</v>
      </c>
      <c r="E55" s="35" t="s">
        <v>33</v>
      </c>
      <c r="F55" s="35" t="s">
        <v>28</v>
      </c>
      <c r="G55" s="41">
        <v>21</v>
      </c>
      <c r="H55" s="41">
        <v>9</v>
      </c>
      <c r="I55" s="40">
        <f t="shared" si="11"/>
        <v>0.47669491525423729</v>
      </c>
      <c r="J55" s="41">
        <v>6</v>
      </c>
      <c r="K55" s="37">
        <f t="shared" si="12"/>
        <v>0.2857142857142857</v>
      </c>
      <c r="L55" s="41">
        <f t="shared" si="13"/>
        <v>13</v>
      </c>
      <c r="M55" s="41">
        <v>4</v>
      </c>
      <c r="N55" s="41">
        <v>9</v>
      </c>
      <c r="O55" s="41">
        <v>3</v>
      </c>
      <c r="P55" s="41">
        <f>P56+P57+P58</f>
        <v>1</v>
      </c>
      <c r="Q55" s="36">
        <f>P55/(L56+L57+L58)*100</f>
        <v>25</v>
      </c>
      <c r="R55" s="41">
        <v>2</v>
      </c>
      <c r="S55" s="41">
        <v>0</v>
      </c>
      <c r="T55" s="37">
        <f t="shared" si="3"/>
        <v>0.30769230769230771</v>
      </c>
      <c r="U55" s="37">
        <f t="shared" si="4"/>
        <v>0.34615384615384615</v>
      </c>
      <c r="V55" s="41">
        <v>1</v>
      </c>
      <c r="W55" s="41">
        <v>1</v>
      </c>
      <c r="X55" s="41">
        <v>11</v>
      </c>
      <c r="Y55" s="41">
        <v>5</v>
      </c>
      <c r="Z55" s="41">
        <v>4</v>
      </c>
      <c r="AA55" s="41">
        <v>2</v>
      </c>
      <c r="AB55" s="40">
        <f>(R55+X55+(2*(N55+AA55+J55))+(0.5*Y55))/(H55+(0.5*V55)+(2*(W55+O55+Z55)))</f>
        <v>1.9411764705882353</v>
      </c>
      <c r="AC55" s="40">
        <f>AB55-$AB$1073</f>
        <v>0.80362244058569265</v>
      </c>
    </row>
    <row r="56" spans="1:29" ht="14.4" outlineLevel="1" x14ac:dyDescent="0.3">
      <c r="A56" s="3" t="s">
        <v>66</v>
      </c>
      <c r="B56" s="3" t="s">
        <v>24</v>
      </c>
      <c r="C56" s="3" t="s">
        <v>25</v>
      </c>
      <c r="D56" s="3" t="s">
        <v>26</v>
      </c>
      <c r="E56" s="3" t="s">
        <v>33</v>
      </c>
      <c r="F56" s="3" t="s">
        <v>28</v>
      </c>
      <c r="G56" s="3">
        <v>6</v>
      </c>
      <c r="H56" s="3">
        <v>0</v>
      </c>
      <c r="I56" s="29">
        <f t="shared" si="11"/>
        <v>0</v>
      </c>
      <c r="J56" s="3">
        <v>2</v>
      </c>
      <c r="K56" s="32">
        <f t="shared" si="12"/>
        <v>0.33333333333333331</v>
      </c>
      <c r="L56" s="3">
        <f t="shared" si="13"/>
        <v>4</v>
      </c>
      <c r="M56" s="3">
        <v>0</v>
      </c>
      <c r="N56" s="3">
        <v>4</v>
      </c>
      <c r="O56" s="3">
        <v>0</v>
      </c>
      <c r="P56" s="3">
        <v>1</v>
      </c>
      <c r="Q56" s="4">
        <f>P56/L56*100</f>
        <v>25</v>
      </c>
      <c r="R56" s="3">
        <v>0</v>
      </c>
      <c r="S56" s="3">
        <v>0</v>
      </c>
      <c r="T56" s="32">
        <f t="shared" si="3"/>
        <v>0</v>
      </c>
      <c r="U56" s="32">
        <f t="shared" si="4"/>
        <v>0</v>
      </c>
      <c r="V56" s="3">
        <v>0</v>
      </c>
      <c r="W56" s="3">
        <v>0</v>
      </c>
      <c r="X56" s="3">
        <v>5</v>
      </c>
      <c r="Y56" s="3">
        <v>1</v>
      </c>
      <c r="Z56" s="3">
        <v>2</v>
      </c>
      <c r="AA56" s="3">
        <v>0</v>
      </c>
      <c r="AB56" s="29"/>
      <c r="AC56" s="29"/>
    </row>
    <row r="57" spans="1:29" ht="14.4" outlineLevel="1" x14ac:dyDescent="0.3">
      <c r="A57" s="3" t="s">
        <v>67</v>
      </c>
      <c r="B57" s="3" t="s">
        <v>24</v>
      </c>
      <c r="C57" s="3" t="s">
        <v>25</v>
      </c>
      <c r="D57" s="3" t="s">
        <v>26</v>
      </c>
      <c r="E57" s="3" t="s">
        <v>33</v>
      </c>
      <c r="F57" s="3" t="s">
        <v>28</v>
      </c>
      <c r="G57" s="3">
        <v>0</v>
      </c>
      <c r="H57" s="3">
        <v>0</v>
      </c>
      <c r="I57" s="29"/>
      <c r="J57" s="3">
        <v>0</v>
      </c>
      <c r="K57" s="32" t="e">
        <f t="shared" si="12"/>
        <v>#DIV/0!</v>
      </c>
      <c r="L57" s="3">
        <f t="shared" si="13"/>
        <v>0</v>
      </c>
      <c r="M57" s="3">
        <v>0</v>
      </c>
      <c r="N57" s="3">
        <v>0</v>
      </c>
      <c r="O57" s="3">
        <v>0</v>
      </c>
      <c r="P57" s="3">
        <v>0</v>
      </c>
      <c r="Q57" s="4" t="e">
        <f>P57/L57*100</f>
        <v>#DIV/0!</v>
      </c>
      <c r="R57" s="3">
        <v>0</v>
      </c>
      <c r="S57" s="3">
        <v>0</v>
      </c>
      <c r="T57" s="32" t="e">
        <f t="shared" si="3"/>
        <v>#DIV/0!</v>
      </c>
      <c r="U57" s="32" t="e">
        <f t="shared" si="4"/>
        <v>#DIV/0!</v>
      </c>
      <c r="V57" s="3">
        <v>0</v>
      </c>
      <c r="W57" s="3">
        <v>0</v>
      </c>
      <c r="X57" s="3">
        <v>0</v>
      </c>
      <c r="Y57" s="3">
        <v>0</v>
      </c>
      <c r="Z57" s="3">
        <v>0</v>
      </c>
      <c r="AA57" s="3">
        <v>0</v>
      </c>
    </row>
    <row r="58" spans="1:29" ht="14.4" outlineLevel="1" x14ac:dyDescent="0.3">
      <c r="A58" s="3" t="s">
        <v>68</v>
      </c>
      <c r="B58" s="3" t="s">
        <v>24</v>
      </c>
      <c r="C58" s="3" t="s">
        <v>25</v>
      </c>
      <c r="D58" s="3" t="s">
        <v>26</v>
      </c>
      <c r="E58" s="3" t="s">
        <v>33</v>
      </c>
      <c r="F58" s="3" t="s">
        <v>28</v>
      </c>
      <c r="G58" s="3">
        <v>2</v>
      </c>
      <c r="H58" s="3">
        <v>0</v>
      </c>
      <c r="I58" s="29">
        <f>H58/((L58-W58)+J58+(0.44*R58))</f>
        <v>0</v>
      </c>
      <c r="J58" s="3">
        <v>1</v>
      </c>
      <c r="K58" s="32">
        <f t="shared" si="12"/>
        <v>0.5</v>
      </c>
      <c r="L58" s="3">
        <f t="shared" si="13"/>
        <v>0</v>
      </c>
      <c r="M58" s="3">
        <v>0</v>
      </c>
      <c r="N58" s="3">
        <v>0</v>
      </c>
      <c r="O58" s="3">
        <v>0</v>
      </c>
      <c r="P58" s="3">
        <v>0</v>
      </c>
      <c r="Q58" s="4" t="e">
        <f>P58/L58*100</f>
        <v>#DIV/0!</v>
      </c>
      <c r="R58" s="3">
        <v>2</v>
      </c>
      <c r="S58" s="3">
        <v>0</v>
      </c>
      <c r="T58" s="32" t="e">
        <f t="shared" si="3"/>
        <v>#DIV/0!</v>
      </c>
      <c r="U58" s="32" t="e">
        <f t="shared" si="4"/>
        <v>#DIV/0!</v>
      </c>
      <c r="V58" s="3">
        <v>0</v>
      </c>
      <c r="W58" s="3">
        <v>0</v>
      </c>
      <c r="X58" s="3">
        <v>0</v>
      </c>
      <c r="Y58" s="3">
        <v>1</v>
      </c>
      <c r="Z58" s="3">
        <v>1</v>
      </c>
      <c r="AA58" s="3">
        <v>0</v>
      </c>
    </row>
    <row r="59" spans="1:29" ht="14.4" x14ac:dyDescent="0.3">
      <c r="A59" s="35">
        <v>15</v>
      </c>
      <c r="B59" s="35" t="s">
        <v>29</v>
      </c>
      <c r="C59" s="35" t="s">
        <v>31</v>
      </c>
      <c r="D59" s="35" t="s">
        <v>26</v>
      </c>
      <c r="E59" s="35" t="s">
        <v>30</v>
      </c>
      <c r="F59" s="35" t="s">
        <v>28</v>
      </c>
      <c r="G59" s="41">
        <v>3</v>
      </c>
      <c r="H59" s="41">
        <v>0</v>
      </c>
      <c r="I59" s="40">
        <f>H59/((L59-W59)+J59+(0.44*R59))</f>
        <v>0</v>
      </c>
      <c r="J59" s="41">
        <v>1</v>
      </c>
      <c r="K59" s="37">
        <f t="shared" si="12"/>
        <v>0.33333333333333331</v>
      </c>
      <c r="L59" s="41">
        <f t="shared" si="13"/>
        <v>2</v>
      </c>
      <c r="M59" s="41">
        <v>0</v>
      </c>
      <c r="N59" s="41">
        <v>2</v>
      </c>
      <c r="O59" s="41">
        <v>0</v>
      </c>
      <c r="P59" s="41">
        <f>P60+P61+P62</f>
        <v>0</v>
      </c>
      <c r="Q59" s="36" t="e">
        <f>P59/(L60+L61+L62)*100</f>
        <v>#DIV/0!</v>
      </c>
      <c r="R59" s="41">
        <v>0</v>
      </c>
      <c r="S59" s="41">
        <v>0</v>
      </c>
      <c r="T59" s="37">
        <f t="shared" si="3"/>
        <v>0</v>
      </c>
      <c r="U59" s="37">
        <f t="shared" si="4"/>
        <v>0</v>
      </c>
      <c r="V59" s="41">
        <v>0</v>
      </c>
      <c r="W59" s="41">
        <v>0</v>
      </c>
      <c r="X59" s="41">
        <v>2</v>
      </c>
      <c r="Y59" s="41">
        <v>0</v>
      </c>
      <c r="Z59" s="41">
        <v>0</v>
      </c>
      <c r="AA59" s="41">
        <v>0</v>
      </c>
      <c r="AB59" s="40"/>
      <c r="AC59" s="40"/>
    </row>
    <row r="60" spans="1:29" ht="14.4" outlineLevel="1" x14ac:dyDescent="0.3">
      <c r="A60" s="3" t="s">
        <v>66</v>
      </c>
      <c r="B60" s="3" t="s">
        <v>29</v>
      </c>
      <c r="C60" s="3" t="s">
        <v>31</v>
      </c>
      <c r="D60" s="3" t="s">
        <v>26</v>
      </c>
      <c r="E60" s="3" t="s">
        <v>30</v>
      </c>
      <c r="F60" s="3" t="s">
        <v>28</v>
      </c>
      <c r="G60" s="3">
        <v>0</v>
      </c>
      <c r="H60" s="3">
        <v>0</v>
      </c>
      <c r="I60" s="29"/>
      <c r="J60" s="3">
        <v>0</v>
      </c>
      <c r="K60" s="32" t="e">
        <f t="shared" si="12"/>
        <v>#DIV/0!</v>
      </c>
      <c r="L60" s="3">
        <f t="shared" si="13"/>
        <v>0</v>
      </c>
      <c r="M60" s="3">
        <v>0</v>
      </c>
      <c r="N60" s="3">
        <v>0</v>
      </c>
      <c r="O60" s="3">
        <v>0</v>
      </c>
      <c r="P60" s="3">
        <v>0</v>
      </c>
      <c r="Q60" s="4" t="e">
        <f>P60/L60*100</f>
        <v>#DIV/0!</v>
      </c>
      <c r="R60" s="3">
        <v>0</v>
      </c>
      <c r="S60" s="3">
        <v>0</v>
      </c>
      <c r="T60" s="32" t="e">
        <f t="shared" si="3"/>
        <v>#DIV/0!</v>
      </c>
      <c r="U60" s="32" t="e">
        <f t="shared" si="4"/>
        <v>#DIV/0!</v>
      </c>
      <c r="V60" s="3">
        <v>0</v>
      </c>
      <c r="W60" s="3">
        <v>0</v>
      </c>
      <c r="X60" s="3">
        <v>0</v>
      </c>
      <c r="Y60" s="3">
        <v>0</v>
      </c>
      <c r="Z60" s="3">
        <v>0</v>
      </c>
      <c r="AA60" s="3">
        <v>0</v>
      </c>
      <c r="AB60" s="29"/>
      <c r="AC60" s="29"/>
    </row>
    <row r="61" spans="1:29" ht="14.4" outlineLevel="1" x14ac:dyDescent="0.3">
      <c r="A61" s="3" t="s">
        <v>67</v>
      </c>
      <c r="B61" s="3" t="s">
        <v>29</v>
      </c>
      <c r="C61" s="3" t="s">
        <v>31</v>
      </c>
      <c r="D61" s="3" t="s">
        <v>26</v>
      </c>
      <c r="E61" s="3" t="s">
        <v>30</v>
      </c>
      <c r="F61" s="3" t="s">
        <v>28</v>
      </c>
      <c r="G61" s="3">
        <v>0</v>
      </c>
      <c r="H61" s="3">
        <v>0</v>
      </c>
      <c r="I61" s="29"/>
      <c r="J61" s="3">
        <v>0</v>
      </c>
      <c r="K61" s="32" t="e">
        <f t="shared" si="12"/>
        <v>#DIV/0!</v>
      </c>
      <c r="L61" s="3">
        <f t="shared" si="13"/>
        <v>0</v>
      </c>
      <c r="M61" s="3">
        <v>0</v>
      </c>
      <c r="N61" s="3">
        <v>0</v>
      </c>
      <c r="O61" s="3">
        <v>0</v>
      </c>
      <c r="P61" s="3">
        <v>0</v>
      </c>
      <c r="Q61" s="4" t="e">
        <f>P61/L61*100</f>
        <v>#DIV/0!</v>
      </c>
      <c r="R61" s="3">
        <v>0</v>
      </c>
      <c r="S61" s="3">
        <v>0</v>
      </c>
      <c r="T61" s="32" t="e">
        <f t="shared" si="3"/>
        <v>#DIV/0!</v>
      </c>
      <c r="U61" s="32" t="e">
        <f t="shared" si="4"/>
        <v>#DIV/0!</v>
      </c>
      <c r="V61" s="3">
        <v>0</v>
      </c>
      <c r="W61" s="3">
        <v>0</v>
      </c>
      <c r="X61" s="3">
        <v>0</v>
      </c>
      <c r="Y61" s="3">
        <v>0</v>
      </c>
      <c r="Z61" s="3">
        <v>0</v>
      </c>
      <c r="AA61" s="3">
        <v>0</v>
      </c>
    </row>
    <row r="62" spans="1:29" ht="14.4" outlineLevel="1" x14ac:dyDescent="0.3">
      <c r="A62" s="3" t="s">
        <v>68</v>
      </c>
      <c r="B62" s="3" t="s">
        <v>29</v>
      </c>
      <c r="C62" s="3" t="s">
        <v>31</v>
      </c>
      <c r="D62" s="3" t="s">
        <v>26</v>
      </c>
      <c r="E62" s="3" t="s">
        <v>30</v>
      </c>
      <c r="F62" s="3" t="s">
        <v>28</v>
      </c>
      <c r="G62" s="3">
        <v>0</v>
      </c>
      <c r="H62" s="3">
        <v>0</v>
      </c>
      <c r="I62" s="29"/>
      <c r="J62" s="3">
        <v>0</v>
      </c>
      <c r="K62" s="32" t="e">
        <f t="shared" si="12"/>
        <v>#DIV/0!</v>
      </c>
      <c r="L62" s="3">
        <f t="shared" si="13"/>
        <v>0</v>
      </c>
      <c r="M62" s="3">
        <v>0</v>
      </c>
      <c r="N62" s="3">
        <v>0</v>
      </c>
      <c r="O62" s="3">
        <v>0</v>
      </c>
      <c r="P62" s="3">
        <v>0</v>
      </c>
      <c r="Q62" s="4" t="e">
        <f>P62/L62*100</f>
        <v>#DIV/0!</v>
      </c>
      <c r="R62" s="3">
        <v>0</v>
      </c>
      <c r="S62" s="3">
        <v>0</v>
      </c>
      <c r="T62" s="32" t="e">
        <f t="shared" si="3"/>
        <v>#DIV/0!</v>
      </c>
      <c r="U62" s="32" t="e">
        <f t="shared" si="4"/>
        <v>#DIV/0!</v>
      </c>
      <c r="V62" s="3">
        <v>0</v>
      </c>
      <c r="W62" s="3">
        <v>0</v>
      </c>
      <c r="X62" s="3">
        <v>0</v>
      </c>
      <c r="Y62" s="3">
        <v>0</v>
      </c>
      <c r="Z62" s="3">
        <v>0</v>
      </c>
      <c r="AA62" s="3">
        <v>0</v>
      </c>
    </row>
    <row r="63" spans="1:29" ht="14.4" x14ac:dyDescent="0.3">
      <c r="A63" s="35">
        <v>16</v>
      </c>
      <c r="B63" s="35" t="s">
        <v>32</v>
      </c>
      <c r="C63" s="35" t="s">
        <v>30</v>
      </c>
      <c r="D63" s="35" t="s">
        <v>26</v>
      </c>
      <c r="E63" s="35" t="s">
        <v>27</v>
      </c>
      <c r="F63" s="35" t="s">
        <v>28</v>
      </c>
      <c r="G63" s="41">
        <v>10</v>
      </c>
      <c r="H63" s="41">
        <v>2</v>
      </c>
      <c r="I63" s="40">
        <f>H63/((L63-W63)+J63+(0.44*R63))</f>
        <v>0.2857142857142857</v>
      </c>
      <c r="J63" s="41">
        <v>2</v>
      </c>
      <c r="K63" s="37">
        <f t="shared" si="12"/>
        <v>0.2</v>
      </c>
      <c r="L63" s="41">
        <f t="shared" si="13"/>
        <v>8</v>
      </c>
      <c r="M63" s="41">
        <v>1</v>
      </c>
      <c r="N63" s="41">
        <v>7</v>
      </c>
      <c r="O63" s="41">
        <v>1</v>
      </c>
      <c r="P63" s="41">
        <f>P64+P65+P66</f>
        <v>2</v>
      </c>
      <c r="Q63" s="36">
        <f>P63/(L64+L65+L66)*100</f>
        <v>66.666666666666657</v>
      </c>
      <c r="R63" s="41">
        <v>0</v>
      </c>
      <c r="S63" s="41">
        <v>0</v>
      </c>
      <c r="T63" s="37">
        <f t="shared" si="3"/>
        <v>0.125</v>
      </c>
      <c r="U63" s="37">
        <f t="shared" si="4"/>
        <v>0.125</v>
      </c>
      <c r="V63" s="41">
        <v>0</v>
      </c>
      <c r="W63" s="41">
        <v>3</v>
      </c>
      <c r="X63" s="41">
        <v>4</v>
      </c>
      <c r="Y63" s="41">
        <v>1</v>
      </c>
      <c r="Z63" s="41">
        <v>0</v>
      </c>
      <c r="AA63" s="41">
        <v>1</v>
      </c>
      <c r="AB63" s="40">
        <f>(R63+X63+(2*(N63+AA63+J63))+(0.5*Y63))/(H63+(0.5*V63)+(2*(W63+O63+Z63)))</f>
        <v>2.4500000000000002</v>
      </c>
      <c r="AC63" s="40">
        <f>AB63-$AB$1073</f>
        <v>1.3124459699974576</v>
      </c>
    </row>
    <row r="64" spans="1:29" ht="14.4" outlineLevel="1" x14ac:dyDescent="0.3">
      <c r="A64" s="3" t="s">
        <v>66</v>
      </c>
      <c r="B64" s="3" t="s">
        <v>32</v>
      </c>
      <c r="C64" s="3" t="s">
        <v>30</v>
      </c>
      <c r="D64" s="3" t="s">
        <v>26</v>
      </c>
      <c r="E64" s="3" t="s">
        <v>27</v>
      </c>
      <c r="F64" s="3" t="s">
        <v>28</v>
      </c>
      <c r="G64" s="3">
        <v>0</v>
      </c>
      <c r="H64" s="3">
        <v>0</v>
      </c>
      <c r="I64" s="29"/>
      <c r="J64" s="3">
        <v>0</v>
      </c>
      <c r="K64" s="32" t="e">
        <f t="shared" si="12"/>
        <v>#DIV/0!</v>
      </c>
      <c r="L64" s="3">
        <f t="shared" si="13"/>
        <v>0</v>
      </c>
      <c r="M64" s="3">
        <v>0</v>
      </c>
      <c r="N64" s="3">
        <v>0</v>
      </c>
      <c r="O64" s="3">
        <v>0</v>
      </c>
      <c r="P64" s="3">
        <v>0</v>
      </c>
      <c r="Q64" s="4" t="e">
        <f>P64/L64*100</f>
        <v>#DIV/0!</v>
      </c>
      <c r="R64" s="3">
        <v>0</v>
      </c>
      <c r="S64" s="3">
        <v>0</v>
      </c>
      <c r="T64" s="32" t="e">
        <f t="shared" si="3"/>
        <v>#DIV/0!</v>
      </c>
      <c r="U64" s="32" t="e">
        <f t="shared" si="4"/>
        <v>#DIV/0!</v>
      </c>
      <c r="V64" s="3">
        <v>0</v>
      </c>
      <c r="W64" s="3">
        <v>0</v>
      </c>
      <c r="X64" s="3">
        <v>0</v>
      </c>
      <c r="Y64" s="3">
        <v>0</v>
      </c>
      <c r="Z64" s="3">
        <v>0</v>
      </c>
      <c r="AA64" s="3">
        <v>0</v>
      </c>
      <c r="AB64" s="29"/>
      <c r="AC64" s="29"/>
    </row>
    <row r="65" spans="1:29" ht="14.4" outlineLevel="1" x14ac:dyDescent="0.3">
      <c r="A65" s="3" t="s">
        <v>67</v>
      </c>
      <c r="B65" s="3" t="s">
        <v>32</v>
      </c>
      <c r="C65" s="3" t="s">
        <v>30</v>
      </c>
      <c r="D65" s="3" t="s">
        <v>26</v>
      </c>
      <c r="E65" s="3" t="s">
        <v>27</v>
      </c>
      <c r="F65" s="3" t="s">
        <v>28</v>
      </c>
      <c r="G65" s="3">
        <v>5</v>
      </c>
      <c r="H65" s="3">
        <v>0</v>
      </c>
      <c r="I65" s="29">
        <f>H65/((L65-W65)+J65+(0.44*R65))</f>
        <v>0</v>
      </c>
      <c r="J65" s="3">
        <v>2</v>
      </c>
      <c r="K65" s="32">
        <f t="shared" si="12"/>
        <v>0.4</v>
      </c>
      <c r="L65" s="3">
        <f t="shared" si="13"/>
        <v>3</v>
      </c>
      <c r="M65" s="3">
        <v>0</v>
      </c>
      <c r="N65" s="3">
        <v>3</v>
      </c>
      <c r="O65" s="3">
        <v>0</v>
      </c>
      <c r="P65" s="3">
        <v>2</v>
      </c>
      <c r="Q65" s="4">
        <f>P65/L65*100</f>
        <v>66.666666666666657</v>
      </c>
      <c r="R65" s="3">
        <v>0</v>
      </c>
      <c r="S65" s="3">
        <v>0</v>
      </c>
      <c r="T65" s="32">
        <f t="shared" si="3"/>
        <v>0</v>
      </c>
      <c r="U65" s="32">
        <f t="shared" si="4"/>
        <v>0</v>
      </c>
      <c r="V65" s="3">
        <v>0</v>
      </c>
      <c r="W65" s="3">
        <v>0</v>
      </c>
      <c r="X65" s="3">
        <v>3</v>
      </c>
      <c r="Y65" s="3">
        <v>1</v>
      </c>
      <c r="Z65" s="3">
        <v>0</v>
      </c>
      <c r="AA65" s="3">
        <v>1</v>
      </c>
    </row>
    <row r="66" spans="1:29" ht="14.4" outlineLevel="1" x14ac:dyDescent="0.3">
      <c r="A66" s="3" t="s">
        <v>68</v>
      </c>
      <c r="B66" s="3" t="s">
        <v>32</v>
      </c>
      <c r="C66" s="3" t="s">
        <v>30</v>
      </c>
      <c r="D66" s="3" t="s">
        <v>26</v>
      </c>
      <c r="E66" s="3" t="s">
        <v>27</v>
      </c>
      <c r="F66" s="3" t="s">
        <v>28</v>
      </c>
      <c r="G66" s="3">
        <v>0</v>
      </c>
      <c r="H66" s="3">
        <v>0</v>
      </c>
      <c r="I66" s="29"/>
      <c r="J66" s="3">
        <v>0</v>
      </c>
      <c r="K66" s="32" t="e">
        <f t="shared" si="12"/>
        <v>#DIV/0!</v>
      </c>
      <c r="L66" s="3">
        <f t="shared" si="13"/>
        <v>0</v>
      </c>
      <c r="M66" s="3">
        <v>0</v>
      </c>
      <c r="N66" s="3">
        <v>0</v>
      </c>
      <c r="O66" s="3">
        <v>0</v>
      </c>
      <c r="P66" s="3">
        <v>0</v>
      </c>
      <c r="Q66" s="4" t="e">
        <f>P66/L66*100</f>
        <v>#DIV/0!</v>
      </c>
      <c r="R66" s="3">
        <v>0</v>
      </c>
      <c r="S66" s="3">
        <v>0</v>
      </c>
      <c r="T66" s="32" t="e">
        <f t="shared" si="3"/>
        <v>#DIV/0!</v>
      </c>
      <c r="U66" s="32" t="e">
        <f t="shared" si="4"/>
        <v>#DIV/0!</v>
      </c>
      <c r="V66" s="3">
        <v>0</v>
      </c>
      <c r="W66" s="3">
        <v>0</v>
      </c>
      <c r="X66" s="3">
        <v>0</v>
      </c>
      <c r="Y66" s="3">
        <v>0</v>
      </c>
      <c r="Z66" s="3">
        <v>0</v>
      </c>
      <c r="AA66" s="3">
        <v>0</v>
      </c>
    </row>
    <row r="67" spans="1:29" ht="14.4" x14ac:dyDescent="0.3">
      <c r="A67" s="35">
        <v>17</v>
      </c>
      <c r="B67" s="35" t="s">
        <v>32</v>
      </c>
      <c r="C67" s="35" t="s">
        <v>30</v>
      </c>
      <c r="D67" s="35" t="s">
        <v>26</v>
      </c>
      <c r="E67" s="35" t="s">
        <v>33</v>
      </c>
      <c r="F67" s="35" t="s">
        <v>28</v>
      </c>
      <c r="G67" s="41">
        <v>22</v>
      </c>
      <c r="H67" s="41">
        <v>15</v>
      </c>
      <c r="I67" s="40">
        <f t="shared" ref="I67:I78" si="14">H67/((L67-W67)+J67+(0.44*R67))</f>
        <v>0.75910931174089058</v>
      </c>
      <c r="J67" s="41">
        <v>4</v>
      </c>
      <c r="K67" s="37">
        <f t="shared" si="12"/>
        <v>0.18181818181818182</v>
      </c>
      <c r="L67" s="41">
        <f t="shared" si="13"/>
        <v>16</v>
      </c>
      <c r="M67" s="41">
        <v>5</v>
      </c>
      <c r="N67" s="41">
        <v>11</v>
      </c>
      <c r="O67" s="41">
        <v>5</v>
      </c>
      <c r="P67" s="41">
        <f>P68+P69+P70</f>
        <v>8</v>
      </c>
      <c r="Q67" s="36">
        <f>P67/(L68+L69+L70)*100</f>
        <v>88.888888888888886</v>
      </c>
      <c r="R67" s="41">
        <v>4</v>
      </c>
      <c r="S67" s="41">
        <v>4</v>
      </c>
      <c r="T67" s="37">
        <f t="shared" ref="T67:T130" si="15">M67/(M67+N67)</f>
        <v>0.3125</v>
      </c>
      <c r="U67" s="37">
        <f t="shared" ref="U67:U130" si="16">((0.5*V67)+M67)/L67</f>
        <v>0.34375</v>
      </c>
      <c r="V67" s="41">
        <v>1</v>
      </c>
      <c r="W67" s="41">
        <v>2</v>
      </c>
      <c r="X67" s="41">
        <v>7</v>
      </c>
      <c r="Y67" s="41">
        <v>3</v>
      </c>
      <c r="Z67" s="41">
        <v>6</v>
      </c>
      <c r="AA67" s="41">
        <v>3</v>
      </c>
      <c r="AB67" s="40">
        <f>(R67+X67+(2*(N67+AA67+J67))+(0.5*Y67))/(H67+(0.5*V67)+(2*(W67+O67+Z67)))</f>
        <v>1.1686746987951808</v>
      </c>
      <c r="AC67" s="40">
        <f>AB67-$AB$1073</f>
        <v>3.1120668792638195E-2</v>
      </c>
    </row>
    <row r="68" spans="1:29" ht="14.4" outlineLevel="1" x14ac:dyDescent="0.3">
      <c r="A68" s="3" t="s">
        <v>66</v>
      </c>
      <c r="B68" s="3" t="s">
        <v>32</v>
      </c>
      <c r="C68" s="3" t="s">
        <v>30</v>
      </c>
      <c r="D68" s="3" t="s">
        <v>26</v>
      </c>
      <c r="E68" s="3" t="s">
        <v>33</v>
      </c>
      <c r="F68" s="3" t="s">
        <v>28</v>
      </c>
      <c r="G68" s="3">
        <v>7</v>
      </c>
      <c r="H68" s="3">
        <v>4</v>
      </c>
      <c r="I68" s="29">
        <f t="shared" si="14"/>
        <v>0.68027210884353739</v>
      </c>
      <c r="J68" s="3">
        <v>2</v>
      </c>
      <c r="K68" s="32">
        <f t="shared" si="12"/>
        <v>0.2857142857142857</v>
      </c>
      <c r="L68" s="3">
        <f t="shared" si="13"/>
        <v>4</v>
      </c>
      <c r="M68" s="3">
        <v>1</v>
      </c>
      <c r="N68" s="3">
        <v>3</v>
      </c>
      <c r="O68" s="3">
        <v>1</v>
      </c>
      <c r="P68" s="3">
        <v>4</v>
      </c>
      <c r="Q68" s="4">
        <f>P68/L68*100</f>
        <v>100</v>
      </c>
      <c r="R68" s="3">
        <v>2</v>
      </c>
      <c r="S68" s="3">
        <v>2</v>
      </c>
      <c r="T68" s="32">
        <f t="shared" si="15"/>
        <v>0.25</v>
      </c>
      <c r="U68" s="32">
        <f t="shared" si="16"/>
        <v>0.25</v>
      </c>
      <c r="V68" s="3">
        <v>0</v>
      </c>
      <c r="W68" s="3">
        <v>1</v>
      </c>
      <c r="X68" s="3">
        <v>1</v>
      </c>
      <c r="Y68" s="3">
        <v>2</v>
      </c>
      <c r="Z68" s="3">
        <v>2</v>
      </c>
      <c r="AA68" s="3">
        <v>0</v>
      </c>
      <c r="AB68" s="29"/>
      <c r="AC68" s="29"/>
    </row>
    <row r="69" spans="1:29" ht="14.4" outlineLevel="1" x14ac:dyDescent="0.3">
      <c r="A69" s="3" t="s">
        <v>67</v>
      </c>
      <c r="B69" s="3" t="s">
        <v>32</v>
      </c>
      <c r="C69" s="3" t="s">
        <v>30</v>
      </c>
      <c r="D69" s="3" t="s">
        <v>26</v>
      </c>
      <c r="E69" s="3" t="s">
        <v>33</v>
      </c>
      <c r="F69" s="3" t="s">
        <v>28</v>
      </c>
      <c r="G69" s="3">
        <v>2</v>
      </c>
      <c r="H69" s="3">
        <v>3</v>
      </c>
      <c r="I69" s="29">
        <f t="shared" si="14"/>
        <v>1.5</v>
      </c>
      <c r="J69" s="3">
        <v>0</v>
      </c>
      <c r="K69" s="32">
        <f t="shared" si="12"/>
        <v>0</v>
      </c>
      <c r="L69" s="3">
        <f t="shared" si="13"/>
        <v>2</v>
      </c>
      <c r="M69" s="3">
        <v>1</v>
      </c>
      <c r="N69" s="3">
        <v>1</v>
      </c>
      <c r="O69" s="3">
        <v>1</v>
      </c>
      <c r="P69" s="3">
        <v>2</v>
      </c>
      <c r="Q69" s="4">
        <f>P69/L69*100</f>
        <v>100</v>
      </c>
      <c r="R69" s="3">
        <v>0</v>
      </c>
      <c r="S69" s="3">
        <v>0</v>
      </c>
      <c r="T69" s="32">
        <f t="shared" si="15"/>
        <v>0.5</v>
      </c>
      <c r="U69" s="32">
        <f t="shared" si="16"/>
        <v>0.75</v>
      </c>
      <c r="V69" s="3">
        <v>1</v>
      </c>
      <c r="W69" s="3">
        <v>0</v>
      </c>
      <c r="X69" s="3">
        <v>1</v>
      </c>
      <c r="Y69" s="3">
        <v>0</v>
      </c>
      <c r="Z69" s="3">
        <v>0</v>
      </c>
      <c r="AA69" s="3">
        <v>0</v>
      </c>
    </row>
    <row r="70" spans="1:29" ht="14.4" outlineLevel="1" x14ac:dyDescent="0.3">
      <c r="A70" s="3" t="s">
        <v>68</v>
      </c>
      <c r="B70" s="3" t="s">
        <v>32</v>
      </c>
      <c r="C70" s="3" t="s">
        <v>30</v>
      </c>
      <c r="D70" s="3" t="s">
        <v>26</v>
      </c>
      <c r="E70" s="3" t="s">
        <v>33</v>
      </c>
      <c r="F70" s="3" t="s">
        <v>28</v>
      </c>
      <c r="G70" s="3">
        <v>4</v>
      </c>
      <c r="H70" s="3">
        <v>2</v>
      </c>
      <c r="I70" s="29">
        <f t="shared" si="14"/>
        <v>0.5</v>
      </c>
      <c r="J70" s="3">
        <v>1</v>
      </c>
      <c r="K70" s="32">
        <f t="shared" si="12"/>
        <v>0.25</v>
      </c>
      <c r="L70" s="3">
        <f t="shared" si="13"/>
        <v>3</v>
      </c>
      <c r="M70" s="3">
        <v>1</v>
      </c>
      <c r="N70" s="3">
        <v>2</v>
      </c>
      <c r="O70" s="3">
        <v>1</v>
      </c>
      <c r="P70" s="3">
        <v>2</v>
      </c>
      <c r="Q70" s="4">
        <f>P70/L70*100</f>
        <v>66.666666666666657</v>
      </c>
      <c r="R70" s="3">
        <v>0</v>
      </c>
      <c r="S70" s="3">
        <v>0</v>
      </c>
      <c r="T70" s="32">
        <f t="shared" si="15"/>
        <v>0.33333333333333331</v>
      </c>
      <c r="U70" s="32">
        <f t="shared" si="16"/>
        <v>0.33333333333333331</v>
      </c>
      <c r="V70" s="3">
        <v>0</v>
      </c>
      <c r="W70" s="3">
        <v>0</v>
      </c>
      <c r="X70" s="3">
        <v>1</v>
      </c>
      <c r="Y70" s="3">
        <v>1</v>
      </c>
      <c r="Z70" s="3">
        <v>0</v>
      </c>
      <c r="AA70" s="3">
        <v>1</v>
      </c>
    </row>
    <row r="71" spans="1:29" ht="14.4" x14ac:dyDescent="0.3">
      <c r="A71" s="35">
        <v>18</v>
      </c>
      <c r="B71" s="35" t="s">
        <v>32</v>
      </c>
      <c r="C71" s="35" t="s">
        <v>25</v>
      </c>
      <c r="D71" s="35" t="s">
        <v>26</v>
      </c>
      <c r="E71" s="35" t="s">
        <v>30</v>
      </c>
      <c r="F71" s="35" t="s">
        <v>28</v>
      </c>
      <c r="G71" s="41">
        <v>27</v>
      </c>
      <c r="H71" s="41">
        <v>12</v>
      </c>
      <c r="I71" s="40">
        <f t="shared" si="14"/>
        <v>0.50761421319796951</v>
      </c>
      <c r="J71" s="41">
        <v>11</v>
      </c>
      <c r="K71" s="37">
        <f t="shared" si="12"/>
        <v>0.40740740740740738</v>
      </c>
      <c r="L71" s="41">
        <f t="shared" si="13"/>
        <v>13</v>
      </c>
      <c r="M71" s="41">
        <v>3</v>
      </c>
      <c r="N71" s="41">
        <v>10</v>
      </c>
      <c r="O71" s="41">
        <v>12</v>
      </c>
      <c r="P71" s="41">
        <f>P72+P73+P74</f>
        <v>3</v>
      </c>
      <c r="Q71" s="36">
        <f>P71/(L72+L73+L74)*100</f>
        <v>60</v>
      </c>
      <c r="R71" s="41">
        <v>6</v>
      </c>
      <c r="S71" s="41">
        <v>4</v>
      </c>
      <c r="T71" s="37">
        <f t="shared" si="15"/>
        <v>0.23076923076923078</v>
      </c>
      <c r="U71" s="37">
        <f t="shared" si="16"/>
        <v>0.30769230769230771</v>
      </c>
      <c r="V71" s="41">
        <v>2</v>
      </c>
      <c r="W71" s="41">
        <v>3</v>
      </c>
      <c r="X71" s="41">
        <v>8</v>
      </c>
      <c r="Y71" s="41">
        <v>7</v>
      </c>
      <c r="Z71" s="41">
        <v>4</v>
      </c>
      <c r="AA71" s="41">
        <v>0</v>
      </c>
      <c r="AB71" s="40">
        <f>(R71+X71+(2*(N71+AA71+J71))+(0.5*Y71))/(H71+(0.5*V71)+(2*(W71+O71+Z71)))</f>
        <v>1.1666666666666667</v>
      </c>
      <c r="AC71" s="40">
        <f>AB71-$AB$1073</f>
        <v>2.9112636664124114E-2</v>
      </c>
    </row>
    <row r="72" spans="1:29" ht="14.4" outlineLevel="1" x14ac:dyDescent="0.3">
      <c r="A72" s="3" t="s">
        <v>66</v>
      </c>
      <c r="B72" s="3" t="s">
        <v>32</v>
      </c>
      <c r="C72" s="3" t="s">
        <v>25</v>
      </c>
      <c r="D72" s="3" t="s">
        <v>26</v>
      </c>
      <c r="E72" s="3" t="s">
        <v>30</v>
      </c>
      <c r="F72" s="3" t="s">
        <v>28</v>
      </c>
      <c r="G72" s="3">
        <v>6</v>
      </c>
      <c r="H72" s="3">
        <v>3</v>
      </c>
      <c r="I72" s="29">
        <f t="shared" si="14"/>
        <v>0.5</v>
      </c>
      <c r="J72" s="3">
        <v>3</v>
      </c>
      <c r="K72" s="32">
        <v>0</v>
      </c>
      <c r="L72" s="3">
        <f t="shared" si="13"/>
        <v>3</v>
      </c>
      <c r="M72" s="3">
        <v>1</v>
      </c>
      <c r="N72" s="3">
        <v>2</v>
      </c>
      <c r="O72" s="3">
        <v>1</v>
      </c>
      <c r="P72" s="3">
        <v>2</v>
      </c>
      <c r="Q72" s="4">
        <f>P72/L72*100</f>
        <v>66.666666666666657</v>
      </c>
      <c r="R72" s="3">
        <v>0</v>
      </c>
      <c r="S72" s="3">
        <v>0</v>
      </c>
      <c r="T72" s="32">
        <f t="shared" si="15"/>
        <v>0.33333333333333331</v>
      </c>
      <c r="U72" s="32">
        <f t="shared" si="16"/>
        <v>0.5</v>
      </c>
      <c r="V72" s="3">
        <v>1</v>
      </c>
      <c r="W72" s="3">
        <v>0</v>
      </c>
      <c r="X72" s="3">
        <v>2</v>
      </c>
      <c r="Y72" s="3">
        <v>1</v>
      </c>
      <c r="Z72" s="3">
        <v>1</v>
      </c>
      <c r="AA72" s="3">
        <v>0</v>
      </c>
      <c r="AB72" s="29"/>
      <c r="AC72" s="29"/>
    </row>
    <row r="73" spans="1:29" ht="14.4" outlineLevel="1" x14ac:dyDescent="0.3">
      <c r="A73" s="3" t="s">
        <v>67</v>
      </c>
      <c r="B73" s="3" t="s">
        <v>32</v>
      </c>
      <c r="C73" s="3" t="s">
        <v>25</v>
      </c>
      <c r="D73" s="3" t="s">
        <v>26</v>
      </c>
      <c r="E73" s="3" t="s">
        <v>30</v>
      </c>
      <c r="F73" s="3" t="s">
        <v>28</v>
      </c>
      <c r="G73" s="3">
        <v>1</v>
      </c>
      <c r="H73" s="3">
        <v>0</v>
      </c>
      <c r="I73" s="29">
        <f t="shared" si="14"/>
        <v>0</v>
      </c>
      <c r="J73" s="3">
        <v>1</v>
      </c>
      <c r="K73" s="32">
        <v>0</v>
      </c>
      <c r="L73" s="3">
        <f t="shared" si="13"/>
        <v>0</v>
      </c>
      <c r="M73" s="3">
        <v>0</v>
      </c>
      <c r="N73" s="3">
        <v>0</v>
      </c>
      <c r="O73" s="3">
        <v>0</v>
      </c>
      <c r="P73" s="3">
        <v>0</v>
      </c>
      <c r="Q73" s="4" t="e">
        <f>P73/L73*100</f>
        <v>#DIV/0!</v>
      </c>
      <c r="R73" s="3">
        <v>0</v>
      </c>
      <c r="S73" s="3">
        <v>0</v>
      </c>
      <c r="T73" s="32" t="e">
        <f t="shared" si="15"/>
        <v>#DIV/0!</v>
      </c>
      <c r="U73" s="32" t="e">
        <f t="shared" si="16"/>
        <v>#DIV/0!</v>
      </c>
      <c r="V73" s="3">
        <v>0</v>
      </c>
      <c r="W73" s="3">
        <v>0</v>
      </c>
      <c r="X73" s="3">
        <v>0</v>
      </c>
      <c r="Y73" s="3">
        <v>1</v>
      </c>
      <c r="Z73" s="3">
        <v>0</v>
      </c>
      <c r="AA73" s="3">
        <v>0</v>
      </c>
    </row>
    <row r="74" spans="1:29" ht="14.4" outlineLevel="1" x14ac:dyDescent="0.3">
      <c r="A74" s="3" t="s">
        <v>68</v>
      </c>
      <c r="B74" s="3" t="s">
        <v>32</v>
      </c>
      <c r="C74" s="3" t="s">
        <v>25</v>
      </c>
      <c r="D74" s="3" t="s">
        <v>26</v>
      </c>
      <c r="E74" s="3" t="s">
        <v>30</v>
      </c>
      <c r="F74" s="3" t="s">
        <v>28</v>
      </c>
      <c r="G74" s="3">
        <v>7</v>
      </c>
      <c r="H74" s="3">
        <v>3</v>
      </c>
      <c r="I74" s="29">
        <f t="shared" si="14"/>
        <v>0.52083333333333337</v>
      </c>
      <c r="J74" s="3">
        <v>3</v>
      </c>
      <c r="K74" s="32">
        <v>0</v>
      </c>
      <c r="L74" s="3">
        <f t="shared" si="13"/>
        <v>2</v>
      </c>
      <c r="M74" s="3">
        <v>0</v>
      </c>
      <c r="N74" s="3">
        <v>2</v>
      </c>
      <c r="O74" s="3">
        <v>0</v>
      </c>
      <c r="P74" s="3">
        <v>1</v>
      </c>
      <c r="Q74" s="4">
        <f>P74/L74*100</f>
        <v>50</v>
      </c>
      <c r="R74" s="3">
        <v>4</v>
      </c>
      <c r="S74" s="3">
        <v>3</v>
      </c>
      <c r="T74" s="32">
        <f t="shared" si="15"/>
        <v>0</v>
      </c>
      <c r="U74" s="32">
        <f t="shared" si="16"/>
        <v>0</v>
      </c>
      <c r="V74" s="3">
        <v>0</v>
      </c>
      <c r="W74" s="3">
        <v>1</v>
      </c>
      <c r="X74" s="3">
        <v>2</v>
      </c>
      <c r="Y74" s="3">
        <v>2</v>
      </c>
      <c r="Z74" s="3">
        <v>2</v>
      </c>
      <c r="AA74" s="3">
        <v>0</v>
      </c>
    </row>
    <row r="75" spans="1:29" ht="14.4" x14ac:dyDescent="0.3">
      <c r="A75" s="35">
        <v>19</v>
      </c>
      <c r="B75" s="35" t="s">
        <v>29</v>
      </c>
      <c r="C75" s="35" t="s">
        <v>25</v>
      </c>
      <c r="D75" s="35" t="s">
        <v>26</v>
      </c>
      <c r="E75" s="35" t="s">
        <v>33</v>
      </c>
      <c r="F75" s="35" t="s">
        <v>28</v>
      </c>
      <c r="G75" s="41">
        <v>16</v>
      </c>
      <c r="H75" s="41">
        <v>9</v>
      </c>
      <c r="I75" s="40">
        <f t="shared" si="14"/>
        <v>0.69875776397515521</v>
      </c>
      <c r="J75" s="41">
        <v>5</v>
      </c>
      <c r="K75" s="37">
        <f>J75/G75</f>
        <v>0.3125</v>
      </c>
      <c r="L75" s="41">
        <f t="shared" si="13"/>
        <v>11</v>
      </c>
      <c r="M75" s="41">
        <v>2</v>
      </c>
      <c r="N75" s="41">
        <v>9</v>
      </c>
      <c r="O75" s="41">
        <v>2</v>
      </c>
      <c r="P75" s="41">
        <f>P76+P77+P78</f>
        <v>2</v>
      </c>
      <c r="Q75" s="36">
        <f>P75/(L76+L77+L78)*100</f>
        <v>100</v>
      </c>
      <c r="R75" s="41">
        <v>2</v>
      </c>
      <c r="S75" s="41">
        <v>2</v>
      </c>
      <c r="T75" s="37">
        <f t="shared" si="15"/>
        <v>0.18181818181818182</v>
      </c>
      <c r="U75" s="37">
        <f t="shared" si="16"/>
        <v>0.22727272727272727</v>
      </c>
      <c r="V75" s="41">
        <v>1</v>
      </c>
      <c r="W75" s="41">
        <v>4</v>
      </c>
      <c r="X75" s="41">
        <v>6</v>
      </c>
      <c r="Y75" s="41">
        <v>5</v>
      </c>
      <c r="Z75" s="41">
        <v>3</v>
      </c>
      <c r="AA75" s="41">
        <v>1</v>
      </c>
      <c r="AB75" s="40">
        <f>(R75+X75+(2*(N75+AA75+J75))+(0.5*Y75))/(H75+(0.5*V75)+(2*(W75+O75+Z75)))</f>
        <v>1.4727272727272727</v>
      </c>
      <c r="AC75" s="40">
        <f>AB75-$AB$1073</f>
        <v>0.33517324272473004</v>
      </c>
    </row>
    <row r="76" spans="1:29" ht="14.4" outlineLevel="1" x14ac:dyDescent="0.3">
      <c r="A76" s="3" t="s">
        <v>66</v>
      </c>
      <c r="B76" s="3" t="s">
        <v>29</v>
      </c>
      <c r="C76" s="3" t="s">
        <v>25</v>
      </c>
      <c r="D76" s="3" t="s">
        <v>26</v>
      </c>
      <c r="E76" s="3" t="s">
        <v>33</v>
      </c>
      <c r="F76" s="3" t="s">
        <v>28</v>
      </c>
      <c r="G76" s="3">
        <v>2</v>
      </c>
      <c r="H76" s="3">
        <v>0</v>
      </c>
      <c r="I76" s="29">
        <f t="shared" si="14"/>
        <v>0</v>
      </c>
      <c r="J76" s="3">
        <v>0</v>
      </c>
      <c r="K76" s="32">
        <f t="shared" ref="K76:K78" si="17">J76/G76</f>
        <v>0</v>
      </c>
      <c r="L76" s="3">
        <f t="shared" si="13"/>
        <v>2</v>
      </c>
      <c r="M76" s="3">
        <v>0</v>
      </c>
      <c r="N76" s="3">
        <v>2</v>
      </c>
      <c r="O76" s="3">
        <v>0</v>
      </c>
      <c r="P76" s="3">
        <v>2</v>
      </c>
      <c r="Q76" s="4">
        <f t="shared" ref="Q76:Q78" si="18">P76/L76*100</f>
        <v>100</v>
      </c>
      <c r="R76" s="3">
        <v>0</v>
      </c>
      <c r="S76" s="3">
        <v>0</v>
      </c>
      <c r="T76" s="32">
        <f t="shared" si="15"/>
        <v>0</v>
      </c>
      <c r="U76" s="32">
        <f t="shared" si="16"/>
        <v>0</v>
      </c>
      <c r="V76" s="3">
        <v>0</v>
      </c>
      <c r="W76" s="3">
        <v>0</v>
      </c>
      <c r="X76" s="3">
        <v>3</v>
      </c>
      <c r="Y76" s="3">
        <v>0</v>
      </c>
      <c r="Z76" s="3">
        <v>0</v>
      </c>
      <c r="AA76" s="3">
        <v>0</v>
      </c>
      <c r="AB76" s="29"/>
      <c r="AC76" s="29"/>
    </row>
    <row r="77" spans="1:29" s="3" customFormat="1" ht="14.4" outlineLevel="1" x14ac:dyDescent="0.3">
      <c r="A77" s="3" t="s">
        <v>67</v>
      </c>
      <c r="B77" s="3" t="s">
        <v>29</v>
      </c>
      <c r="C77" s="3" t="s">
        <v>25</v>
      </c>
      <c r="D77" s="3" t="s">
        <v>26</v>
      </c>
      <c r="E77" s="3" t="s">
        <v>33</v>
      </c>
      <c r="F77" s="3" t="s">
        <v>28</v>
      </c>
      <c r="G77" s="3">
        <v>1</v>
      </c>
      <c r="H77" s="3">
        <v>2</v>
      </c>
      <c r="I77" s="29">
        <f t="shared" si="14"/>
        <v>2.2727272727272729</v>
      </c>
      <c r="J77" s="3">
        <v>0</v>
      </c>
      <c r="K77" s="32">
        <f t="shared" si="17"/>
        <v>0</v>
      </c>
      <c r="L77" s="3">
        <f t="shared" si="13"/>
        <v>0</v>
      </c>
      <c r="M77" s="3">
        <v>0</v>
      </c>
      <c r="N77" s="3">
        <v>0</v>
      </c>
      <c r="O77" s="3">
        <v>0</v>
      </c>
      <c r="P77" s="3">
        <v>0</v>
      </c>
      <c r="Q77" s="4" t="e">
        <f t="shared" si="18"/>
        <v>#DIV/0!</v>
      </c>
      <c r="R77" s="3">
        <v>2</v>
      </c>
      <c r="S77" s="3">
        <v>2</v>
      </c>
      <c r="T77" s="32" t="e">
        <f t="shared" si="15"/>
        <v>#DIV/0!</v>
      </c>
      <c r="U77" s="32" t="e">
        <f t="shared" si="16"/>
        <v>#DIV/0!</v>
      </c>
      <c r="V77" s="3">
        <v>0</v>
      </c>
      <c r="W77" s="3">
        <v>0</v>
      </c>
      <c r="X77" s="3">
        <v>0</v>
      </c>
      <c r="Y77" s="3">
        <v>0</v>
      </c>
      <c r="Z77" s="3">
        <v>1</v>
      </c>
      <c r="AA77" s="3">
        <v>0</v>
      </c>
    </row>
    <row r="78" spans="1:29" s="3" customFormat="1" ht="14.4" outlineLevel="1" x14ac:dyDescent="0.3">
      <c r="A78" s="3" t="s">
        <v>68</v>
      </c>
      <c r="B78" s="3" t="s">
        <v>29</v>
      </c>
      <c r="C78" s="3" t="s">
        <v>25</v>
      </c>
      <c r="D78" s="3" t="s">
        <v>26</v>
      </c>
      <c r="E78" s="3" t="s">
        <v>33</v>
      </c>
      <c r="F78" s="3" t="s">
        <v>28</v>
      </c>
      <c r="G78" s="3">
        <v>0</v>
      </c>
      <c r="H78" s="3">
        <v>0</v>
      </c>
      <c r="I78" s="29"/>
      <c r="J78" s="3">
        <v>0</v>
      </c>
      <c r="K78" s="32" t="e">
        <f t="shared" si="17"/>
        <v>#DIV/0!</v>
      </c>
      <c r="L78" s="3">
        <f t="shared" si="13"/>
        <v>0</v>
      </c>
      <c r="M78" s="3">
        <v>0</v>
      </c>
      <c r="N78" s="3">
        <v>0</v>
      </c>
      <c r="O78" s="3">
        <v>0</v>
      </c>
      <c r="P78" s="3">
        <v>0</v>
      </c>
      <c r="Q78" s="4" t="e">
        <f t="shared" si="18"/>
        <v>#DIV/0!</v>
      </c>
      <c r="R78" s="3">
        <v>0</v>
      </c>
      <c r="S78" s="3">
        <v>0</v>
      </c>
      <c r="T78" s="32" t="e">
        <f t="shared" si="15"/>
        <v>#DIV/0!</v>
      </c>
      <c r="U78" s="32" t="e">
        <f t="shared" si="16"/>
        <v>#DIV/0!</v>
      </c>
      <c r="V78" s="3">
        <v>0</v>
      </c>
      <c r="W78" s="3">
        <v>0</v>
      </c>
      <c r="X78" s="3">
        <v>0</v>
      </c>
      <c r="Y78" s="3">
        <v>0</v>
      </c>
      <c r="Z78" s="3">
        <v>0</v>
      </c>
      <c r="AA78" s="3">
        <v>0</v>
      </c>
    </row>
    <row r="79" spans="1:29" s="3" customFormat="1" ht="14.4" x14ac:dyDescent="0.3">
      <c r="A79" s="35">
        <v>20</v>
      </c>
      <c r="B79" s="35" t="s">
        <v>31</v>
      </c>
      <c r="C79" s="35" t="s">
        <v>25</v>
      </c>
      <c r="D79" s="35" t="s">
        <v>26</v>
      </c>
      <c r="E79" s="35" t="s">
        <v>27</v>
      </c>
      <c r="F79" s="35" t="s">
        <v>28</v>
      </c>
      <c r="G79" s="41">
        <v>5</v>
      </c>
      <c r="H79" s="41">
        <v>4</v>
      </c>
      <c r="I79" s="40">
        <f>H79/((L79-W79)+J79+(0.44*R79))</f>
        <v>0.81967213114754101</v>
      </c>
      <c r="J79" s="41">
        <v>2</v>
      </c>
      <c r="K79" s="37">
        <f t="shared" ref="K79:K91" si="19">J79/G79</f>
        <v>0.4</v>
      </c>
      <c r="L79" s="41">
        <f t="shared" ref="L79:L119" si="20">M79+N79</f>
        <v>2</v>
      </c>
      <c r="M79" s="41">
        <v>1</v>
      </c>
      <c r="N79" s="41">
        <v>1</v>
      </c>
      <c r="O79" s="41">
        <v>1</v>
      </c>
      <c r="P79" s="41">
        <f>P80+P81+P82</f>
        <v>0</v>
      </c>
      <c r="Q79" s="36" t="e">
        <f>P79/(L80+L81+L82)*100</f>
        <v>#DIV/0!</v>
      </c>
      <c r="R79" s="41">
        <v>2</v>
      </c>
      <c r="S79" s="41">
        <v>2</v>
      </c>
      <c r="T79" s="37">
        <f t="shared" si="15"/>
        <v>0.5</v>
      </c>
      <c r="U79" s="37">
        <f t="shared" si="16"/>
        <v>0.5</v>
      </c>
      <c r="V79" s="41">
        <v>0</v>
      </c>
      <c r="W79" s="41">
        <v>0</v>
      </c>
      <c r="X79" s="41">
        <v>1</v>
      </c>
      <c r="Y79" s="41">
        <v>1</v>
      </c>
      <c r="Z79" s="41">
        <v>1</v>
      </c>
      <c r="AA79" s="41">
        <v>0</v>
      </c>
      <c r="AB79" s="40">
        <f>(R79+X79+(2*(N79+AA79+J79))+(0.5*Y79))/(H79+(0.5*V79)+(2*(W79+O79+Z79)))</f>
        <v>1.1875</v>
      </c>
      <c r="AC79" s="40">
        <f>AB79-$AB$1073</f>
        <v>4.9945969997457373E-2</v>
      </c>
    </row>
    <row r="80" spans="1:29" s="3" customFormat="1" ht="14.4" outlineLevel="1" x14ac:dyDescent="0.3">
      <c r="A80" s="3" t="s">
        <v>66</v>
      </c>
      <c r="B80" s="3" t="s">
        <v>31</v>
      </c>
      <c r="C80" s="3" t="s">
        <v>25</v>
      </c>
      <c r="D80" s="3" t="s">
        <v>26</v>
      </c>
      <c r="E80" s="3" t="s">
        <v>27</v>
      </c>
      <c r="F80" s="3" t="s">
        <v>28</v>
      </c>
      <c r="G80" s="3">
        <v>0</v>
      </c>
      <c r="H80" s="3">
        <v>0</v>
      </c>
      <c r="I80" s="29"/>
      <c r="J80" s="3">
        <v>0</v>
      </c>
      <c r="K80" s="32" t="e">
        <f t="shared" si="19"/>
        <v>#DIV/0!</v>
      </c>
      <c r="L80" s="3">
        <f t="shared" si="20"/>
        <v>0</v>
      </c>
      <c r="M80" s="3">
        <v>0</v>
      </c>
      <c r="N80" s="3">
        <v>0</v>
      </c>
      <c r="O80" s="3">
        <v>0</v>
      </c>
      <c r="P80" s="3">
        <v>0</v>
      </c>
      <c r="Q80" s="4" t="e">
        <f>P80/L80*100</f>
        <v>#DIV/0!</v>
      </c>
      <c r="R80" s="3">
        <v>0</v>
      </c>
      <c r="S80" s="3">
        <v>0</v>
      </c>
      <c r="T80" s="32" t="e">
        <f t="shared" si="15"/>
        <v>#DIV/0!</v>
      </c>
      <c r="U80" s="32" t="e">
        <f t="shared" si="16"/>
        <v>#DIV/0!</v>
      </c>
      <c r="V80" s="3">
        <v>0</v>
      </c>
      <c r="W80" s="3">
        <v>0</v>
      </c>
      <c r="X80" s="3">
        <v>0</v>
      </c>
      <c r="Y80" s="3">
        <v>0</v>
      </c>
      <c r="Z80" s="3">
        <v>0</v>
      </c>
      <c r="AA80" s="3">
        <v>0</v>
      </c>
      <c r="AB80" s="29"/>
      <c r="AC80" s="29"/>
    </row>
    <row r="81" spans="1:29" s="3" customFormat="1" ht="14.4" outlineLevel="1" x14ac:dyDescent="0.3">
      <c r="A81" s="3" t="s">
        <v>67</v>
      </c>
      <c r="B81" s="3" t="s">
        <v>31</v>
      </c>
      <c r="C81" s="3" t="s">
        <v>25</v>
      </c>
      <c r="D81" s="3" t="s">
        <v>26</v>
      </c>
      <c r="E81" s="3" t="s">
        <v>27</v>
      </c>
      <c r="F81" s="3" t="s">
        <v>28</v>
      </c>
      <c r="G81" s="3">
        <v>0</v>
      </c>
      <c r="H81" s="3">
        <v>0</v>
      </c>
      <c r="I81" s="29"/>
      <c r="J81" s="3">
        <v>0</v>
      </c>
      <c r="K81" s="32" t="e">
        <f t="shared" si="19"/>
        <v>#DIV/0!</v>
      </c>
      <c r="L81" s="3">
        <f t="shared" si="20"/>
        <v>0</v>
      </c>
      <c r="M81" s="3">
        <v>0</v>
      </c>
      <c r="N81" s="3">
        <v>0</v>
      </c>
      <c r="O81" s="3">
        <v>0</v>
      </c>
      <c r="P81" s="3">
        <v>0</v>
      </c>
      <c r="Q81" s="4" t="e">
        <f>P81/L81*100</f>
        <v>#DIV/0!</v>
      </c>
      <c r="R81" s="3">
        <v>0</v>
      </c>
      <c r="S81" s="3">
        <v>0</v>
      </c>
      <c r="T81" s="32" t="e">
        <f t="shared" si="15"/>
        <v>#DIV/0!</v>
      </c>
      <c r="U81" s="32" t="e">
        <f t="shared" si="16"/>
        <v>#DIV/0!</v>
      </c>
      <c r="V81" s="3">
        <v>0</v>
      </c>
      <c r="W81" s="3">
        <v>0</v>
      </c>
      <c r="X81" s="3">
        <v>0</v>
      </c>
      <c r="Y81" s="3">
        <v>0</v>
      </c>
      <c r="Z81" s="3">
        <v>0</v>
      </c>
      <c r="AA81" s="3">
        <v>0</v>
      </c>
    </row>
    <row r="82" spans="1:29" s="3" customFormat="1" ht="14.4" outlineLevel="1" x14ac:dyDescent="0.3">
      <c r="A82" s="3" t="s">
        <v>68</v>
      </c>
      <c r="B82" s="3" t="s">
        <v>31</v>
      </c>
      <c r="C82" s="3" t="s">
        <v>25</v>
      </c>
      <c r="D82" s="3" t="s">
        <v>26</v>
      </c>
      <c r="E82" s="3" t="s">
        <v>27</v>
      </c>
      <c r="F82" s="3" t="s">
        <v>28</v>
      </c>
      <c r="G82" s="3">
        <v>2</v>
      </c>
      <c r="H82" s="3">
        <v>2</v>
      </c>
      <c r="I82" s="29">
        <f>H82/((L82-W82)+J82+(0.44*R82))</f>
        <v>1.0638297872340425</v>
      </c>
      <c r="J82" s="3">
        <v>1</v>
      </c>
      <c r="K82" s="32">
        <f t="shared" si="19"/>
        <v>0.5</v>
      </c>
      <c r="L82" s="3">
        <f t="shared" si="20"/>
        <v>0</v>
      </c>
      <c r="M82" s="3">
        <v>0</v>
      </c>
      <c r="N82" s="3">
        <v>0</v>
      </c>
      <c r="O82" s="3">
        <v>0</v>
      </c>
      <c r="P82" s="3">
        <v>0</v>
      </c>
      <c r="Q82" s="4" t="e">
        <f>P82/L82*100</f>
        <v>#DIV/0!</v>
      </c>
      <c r="R82" s="3">
        <v>2</v>
      </c>
      <c r="S82" s="3">
        <v>2</v>
      </c>
      <c r="T82" s="32" t="e">
        <f t="shared" si="15"/>
        <v>#DIV/0!</v>
      </c>
      <c r="U82" s="32" t="e">
        <f t="shared" si="16"/>
        <v>#DIV/0!</v>
      </c>
      <c r="V82" s="3">
        <v>0</v>
      </c>
      <c r="W82" s="3">
        <v>0</v>
      </c>
      <c r="X82" s="3">
        <v>0</v>
      </c>
      <c r="Y82" s="3">
        <v>1</v>
      </c>
      <c r="Z82" s="3">
        <v>1</v>
      </c>
      <c r="AA82" s="3">
        <v>0</v>
      </c>
    </row>
    <row r="83" spans="1:29" s="3" customFormat="1" ht="14.4" x14ac:dyDescent="0.3">
      <c r="A83" s="35">
        <v>21</v>
      </c>
      <c r="B83" s="35" t="s">
        <v>29</v>
      </c>
      <c r="C83" s="35" t="s">
        <v>25</v>
      </c>
      <c r="D83" s="35" t="s">
        <v>26</v>
      </c>
      <c r="E83" s="35" t="s">
        <v>27</v>
      </c>
      <c r="F83" s="35" t="s">
        <v>34</v>
      </c>
      <c r="G83" s="41">
        <v>8</v>
      </c>
      <c r="H83" s="41">
        <v>9</v>
      </c>
      <c r="I83" s="40">
        <f>H83/((L83-W83)+J83+(0.44*R83))</f>
        <v>1.125</v>
      </c>
      <c r="J83" s="41">
        <v>1</v>
      </c>
      <c r="K83" s="37">
        <f t="shared" si="19"/>
        <v>0.125</v>
      </c>
      <c r="L83" s="41">
        <f t="shared" si="20"/>
        <v>7</v>
      </c>
      <c r="M83" s="41">
        <v>4</v>
      </c>
      <c r="N83" s="41">
        <v>3</v>
      </c>
      <c r="O83" s="41">
        <v>4</v>
      </c>
      <c r="P83" s="41">
        <f>P84+P85+P86</f>
        <v>4</v>
      </c>
      <c r="Q83" s="36">
        <f>P83/(L84+L85+L86)*100</f>
        <v>100</v>
      </c>
      <c r="R83" s="41">
        <v>0</v>
      </c>
      <c r="S83" s="41">
        <v>0</v>
      </c>
      <c r="T83" s="37">
        <f t="shared" si="15"/>
        <v>0.5714285714285714</v>
      </c>
      <c r="U83" s="37">
        <f t="shared" si="16"/>
        <v>0.6428571428571429</v>
      </c>
      <c r="V83" s="41">
        <v>1</v>
      </c>
      <c r="W83" s="41">
        <v>0</v>
      </c>
      <c r="X83" s="41">
        <v>2</v>
      </c>
      <c r="Y83" s="41">
        <v>1</v>
      </c>
      <c r="Z83" s="41">
        <v>0</v>
      </c>
      <c r="AA83" s="41">
        <v>0</v>
      </c>
      <c r="AB83" s="40">
        <f>(R83+X83+(2*(N83+AA83+J83))+(0.5*Y83))/(H83+(0.5*V83)+(2*(W83+O83+Z83)))</f>
        <v>0.6</v>
      </c>
      <c r="AC83" s="40">
        <f>AB83-$AB$1073</f>
        <v>-0.53755403000254265</v>
      </c>
    </row>
    <row r="84" spans="1:29" s="3" customFormat="1" ht="14.4" outlineLevel="1" x14ac:dyDescent="0.3">
      <c r="A84" s="3" t="s">
        <v>66</v>
      </c>
      <c r="B84" s="3" t="s">
        <v>29</v>
      </c>
      <c r="C84" s="3" t="s">
        <v>25</v>
      </c>
      <c r="D84" s="3" t="s">
        <v>26</v>
      </c>
      <c r="E84" s="3" t="s">
        <v>27</v>
      </c>
      <c r="F84" s="3" t="s">
        <v>34</v>
      </c>
      <c r="G84" s="3">
        <v>4</v>
      </c>
      <c r="H84" s="3">
        <v>5</v>
      </c>
      <c r="I84" s="29">
        <f>H84/((L84-W84)+J84+(0.44*R84))</f>
        <v>1.25</v>
      </c>
      <c r="J84" s="3">
        <v>0</v>
      </c>
      <c r="K84" s="32">
        <f t="shared" si="19"/>
        <v>0</v>
      </c>
      <c r="L84" s="3">
        <f t="shared" si="20"/>
        <v>4</v>
      </c>
      <c r="M84" s="3">
        <v>2</v>
      </c>
      <c r="N84" s="3">
        <v>2</v>
      </c>
      <c r="O84" s="3">
        <v>2</v>
      </c>
      <c r="P84" s="3">
        <v>4</v>
      </c>
      <c r="Q84" s="4">
        <f>P84/L84*100</f>
        <v>100</v>
      </c>
      <c r="R84" s="3">
        <v>0</v>
      </c>
      <c r="S84" s="3">
        <v>0</v>
      </c>
      <c r="T84" s="32">
        <f t="shared" si="15"/>
        <v>0.5</v>
      </c>
      <c r="U84" s="32">
        <f t="shared" si="16"/>
        <v>0.625</v>
      </c>
      <c r="V84" s="3">
        <v>1</v>
      </c>
      <c r="W84" s="3">
        <v>0</v>
      </c>
      <c r="X84" s="3">
        <v>2</v>
      </c>
      <c r="Y84" s="3">
        <v>0</v>
      </c>
      <c r="Z84" s="3">
        <v>0</v>
      </c>
      <c r="AB84" s="29"/>
      <c r="AC84" s="29"/>
    </row>
    <row r="85" spans="1:29" s="3" customFormat="1" ht="14.4" outlineLevel="1" x14ac:dyDescent="0.3">
      <c r="A85" s="3" t="s">
        <v>67</v>
      </c>
      <c r="B85" s="3" t="s">
        <v>29</v>
      </c>
      <c r="C85" s="3" t="s">
        <v>25</v>
      </c>
      <c r="D85" s="3" t="s">
        <v>26</v>
      </c>
      <c r="E85" s="3" t="s">
        <v>27</v>
      </c>
      <c r="F85" s="3" t="s">
        <v>34</v>
      </c>
      <c r="G85" s="3">
        <v>0</v>
      </c>
      <c r="H85" s="3">
        <v>0</v>
      </c>
      <c r="I85" s="29"/>
      <c r="J85" s="3">
        <v>0</v>
      </c>
      <c r="K85" s="32" t="e">
        <f t="shared" si="19"/>
        <v>#DIV/0!</v>
      </c>
      <c r="L85" s="3">
        <f t="shared" si="20"/>
        <v>0</v>
      </c>
      <c r="M85" s="3">
        <v>0</v>
      </c>
      <c r="N85" s="3">
        <v>0</v>
      </c>
      <c r="O85" s="3">
        <v>0</v>
      </c>
      <c r="P85" s="3">
        <v>0</v>
      </c>
      <c r="Q85" s="4" t="e">
        <f>P85/L85*100</f>
        <v>#DIV/0!</v>
      </c>
      <c r="R85" s="3">
        <v>0</v>
      </c>
      <c r="S85" s="3">
        <v>0</v>
      </c>
      <c r="T85" s="32" t="e">
        <f t="shared" si="15"/>
        <v>#DIV/0!</v>
      </c>
      <c r="U85" s="32" t="e">
        <f t="shared" si="16"/>
        <v>#DIV/0!</v>
      </c>
      <c r="V85" s="3">
        <v>0</v>
      </c>
      <c r="W85" s="3">
        <v>0</v>
      </c>
      <c r="X85" s="3">
        <v>0</v>
      </c>
      <c r="Y85" s="3">
        <v>0</v>
      </c>
      <c r="Z85" s="3">
        <v>0</v>
      </c>
    </row>
    <row r="86" spans="1:29" s="3" customFormat="1" ht="14.4" outlineLevel="1" x14ac:dyDescent="0.3">
      <c r="A86" s="3" t="s">
        <v>68</v>
      </c>
      <c r="B86" s="3" t="s">
        <v>29</v>
      </c>
      <c r="C86" s="3" t="s">
        <v>25</v>
      </c>
      <c r="D86" s="3" t="s">
        <v>26</v>
      </c>
      <c r="E86" s="3" t="s">
        <v>27</v>
      </c>
      <c r="F86" s="3" t="s">
        <v>34</v>
      </c>
      <c r="G86" s="3">
        <v>0</v>
      </c>
      <c r="H86" s="3">
        <v>0</v>
      </c>
      <c r="I86" s="29"/>
      <c r="J86" s="3">
        <v>0</v>
      </c>
      <c r="K86" s="32" t="e">
        <f t="shared" si="19"/>
        <v>#DIV/0!</v>
      </c>
      <c r="L86" s="3">
        <f t="shared" si="20"/>
        <v>0</v>
      </c>
      <c r="M86" s="3">
        <v>0</v>
      </c>
      <c r="N86" s="3">
        <v>0</v>
      </c>
      <c r="O86" s="3">
        <v>0</v>
      </c>
      <c r="P86" s="3">
        <v>0</v>
      </c>
      <c r="Q86" s="4" t="e">
        <f>P86/L86*100</f>
        <v>#DIV/0!</v>
      </c>
      <c r="R86" s="3">
        <v>0</v>
      </c>
      <c r="S86" s="3">
        <v>0</v>
      </c>
      <c r="T86" s="32" t="e">
        <f t="shared" si="15"/>
        <v>#DIV/0!</v>
      </c>
      <c r="U86" s="32" t="e">
        <f t="shared" si="16"/>
        <v>#DIV/0!</v>
      </c>
      <c r="V86" s="3">
        <v>0</v>
      </c>
      <c r="W86" s="3">
        <v>0</v>
      </c>
      <c r="X86" s="3">
        <v>0</v>
      </c>
      <c r="Y86" s="3">
        <v>0</v>
      </c>
      <c r="Z86" s="3">
        <v>0</v>
      </c>
    </row>
    <row r="87" spans="1:29" s="3" customFormat="1" ht="14.4" x14ac:dyDescent="0.3">
      <c r="A87" s="35">
        <v>22</v>
      </c>
      <c r="B87" s="35" t="s">
        <v>24</v>
      </c>
      <c r="C87" s="35" t="s">
        <v>25</v>
      </c>
      <c r="D87" s="35" t="s">
        <v>26</v>
      </c>
      <c r="E87" s="35" t="s">
        <v>30</v>
      </c>
      <c r="F87" s="35" t="s">
        <v>29</v>
      </c>
      <c r="G87" s="41">
        <v>9</v>
      </c>
      <c r="H87" s="41">
        <v>6</v>
      </c>
      <c r="I87" s="40">
        <f>H87/((L87-W87)+J87+(0.44*R87))</f>
        <v>0.73170731707317083</v>
      </c>
      <c r="J87" s="41">
        <v>3</v>
      </c>
      <c r="K87" s="37">
        <f t="shared" si="19"/>
        <v>0.33333333333333331</v>
      </c>
      <c r="L87" s="41">
        <f t="shared" si="20"/>
        <v>4</v>
      </c>
      <c r="M87" s="41">
        <v>1</v>
      </c>
      <c r="N87" s="41">
        <v>3</v>
      </c>
      <c r="O87" s="41">
        <v>0</v>
      </c>
      <c r="P87" s="41">
        <f>P88+P89+P90</f>
        <v>1</v>
      </c>
      <c r="Q87" s="36">
        <f>P87/(L88+L89+L90)*100</f>
        <v>100</v>
      </c>
      <c r="R87" s="41">
        <v>5</v>
      </c>
      <c r="S87" s="41">
        <v>4</v>
      </c>
      <c r="T87" s="37">
        <f t="shared" si="15"/>
        <v>0.25</v>
      </c>
      <c r="U87" s="37">
        <f t="shared" si="16"/>
        <v>0.25</v>
      </c>
      <c r="V87" s="41">
        <v>0</v>
      </c>
      <c r="W87" s="41">
        <v>1</v>
      </c>
      <c r="X87" s="41">
        <v>4</v>
      </c>
      <c r="Y87" s="41">
        <v>1</v>
      </c>
      <c r="Z87" s="41">
        <v>5</v>
      </c>
      <c r="AA87" s="41">
        <v>0</v>
      </c>
      <c r="AB87" s="40">
        <f>(R87+X87+(2*(N87+AA87+J87))+(0.5*Y87))/(H87+(0.5*V87)+(2*(W87+O87+Z87)))</f>
        <v>1.1944444444444444</v>
      </c>
      <c r="AC87" s="40">
        <f>AB87-$AB$1073</f>
        <v>5.6890414441901793E-2</v>
      </c>
    </row>
    <row r="88" spans="1:29" s="3" customFormat="1" ht="14.4" outlineLevel="1" x14ac:dyDescent="0.3">
      <c r="A88" s="3" t="s">
        <v>66</v>
      </c>
      <c r="B88" s="3" t="s">
        <v>24</v>
      </c>
      <c r="C88" s="3" t="s">
        <v>25</v>
      </c>
      <c r="D88" s="3" t="s">
        <v>26</v>
      </c>
      <c r="E88" s="3" t="s">
        <v>30</v>
      </c>
      <c r="F88" s="3" t="s">
        <v>29</v>
      </c>
      <c r="G88" s="3">
        <v>1</v>
      </c>
      <c r="H88" s="3">
        <v>0</v>
      </c>
      <c r="I88" s="29">
        <f>H88/((L88-W88)+J88+(0.44*R88))</f>
        <v>0</v>
      </c>
      <c r="J88" s="3">
        <v>0</v>
      </c>
      <c r="K88" s="32">
        <f t="shared" si="19"/>
        <v>0</v>
      </c>
      <c r="L88" s="3">
        <f t="shared" si="20"/>
        <v>1</v>
      </c>
      <c r="M88" s="3">
        <v>0</v>
      </c>
      <c r="N88" s="3">
        <v>1</v>
      </c>
      <c r="O88" s="3">
        <v>0</v>
      </c>
      <c r="P88" s="3">
        <v>1</v>
      </c>
      <c r="Q88" s="4">
        <f>P88/L88*100</f>
        <v>100</v>
      </c>
      <c r="R88" s="3">
        <v>0</v>
      </c>
      <c r="S88" s="3">
        <v>0</v>
      </c>
      <c r="T88" s="32">
        <f t="shared" si="15"/>
        <v>0</v>
      </c>
      <c r="U88" s="32">
        <f t="shared" si="16"/>
        <v>0</v>
      </c>
      <c r="V88" s="3">
        <v>0</v>
      </c>
      <c r="W88" s="3">
        <v>0</v>
      </c>
      <c r="X88" s="3">
        <v>2</v>
      </c>
      <c r="Y88" s="3">
        <v>0</v>
      </c>
      <c r="Z88" s="3">
        <v>0</v>
      </c>
      <c r="AA88" s="3">
        <v>0</v>
      </c>
      <c r="AB88" s="29"/>
      <c r="AC88" s="29"/>
    </row>
    <row r="89" spans="1:29" s="3" customFormat="1" ht="14.4" outlineLevel="1" x14ac:dyDescent="0.3">
      <c r="A89" s="3" t="s">
        <v>67</v>
      </c>
      <c r="B89" s="3" t="s">
        <v>24</v>
      </c>
      <c r="C89" s="3" t="s">
        <v>25</v>
      </c>
      <c r="D89" s="3" t="s">
        <v>26</v>
      </c>
      <c r="E89" s="3" t="s">
        <v>30</v>
      </c>
      <c r="F89" s="3" t="s">
        <v>29</v>
      </c>
      <c r="G89" s="3">
        <v>1</v>
      </c>
      <c r="H89" s="3">
        <v>0</v>
      </c>
      <c r="I89" s="29">
        <f t="shared" ref="I89" si="21">H89/((L89-W89)+J89+(0.44*R89))</f>
        <v>0</v>
      </c>
      <c r="J89" s="3">
        <v>1</v>
      </c>
      <c r="K89" s="32">
        <f t="shared" si="19"/>
        <v>1</v>
      </c>
      <c r="L89" s="3">
        <f t="shared" si="20"/>
        <v>0</v>
      </c>
      <c r="M89" s="3">
        <v>0</v>
      </c>
      <c r="N89" s="3">
        <v>0</v>
      </c>
      <c r="O89" s="3">
        <v>0</v>
      </c>
      <c r="P89" s="3">
        <v>0</v>
      </c>
      <c r="Q89" s="4" t="e">
        <f t="shared" ref="Q89" si="22">P89/L89*100</f>
        <v>#DIV/0!</v>
      </c>
      <c r="R89" s="3">
        <v>0</v>
      </c>
      <c r="S89" s="3">
        <v>0</v>
      </c>
      <c r="T89" s="32" t="e">
        <f t="shared" si="15"/>
        <v>#DIV/0!</v>
      </c>
      <c r="U89" s="32" t="e">
        <f t="shared" si="16"/>
        <v>#DIV/0!</v>
      </c>
      <c r="V89" s="3">
        <v>0</v>
      </c>
      <c r="W89" s="3">
        <v>0</v>
      </c>
      <c r="X89" s="3">
        <v>0</v>
      </c>
      <c r="Y89" s="3">
        <v>0</v>
      </c>
      <c r="Z89" s="3">
        <v>0</v>
      </c>
      <c r="AA89" s="3">
        <v>0</v>
      </c>
    </row>
    <row r="90" spans="1:29" s="3" customFormat="1" ht="14.4" outlineLevel="1" x14ac:dyDescent="0.3">
      <c r="A90" s="3" t="s">
        <v>68</v>
      </c>
      <c r="B90" s="3" t="s">
        <v>24</v>
      </c>
      <c r="C90" s="3" t="s">
        <v>25</v>
      </c>
      <c r="D90" s="3" t="s">
        <v>26</v>
      </c>
      <c r="E90" s="3" t="s">
        <v>30</v>
      </c>
      <c r="F90" s="12" t="s">
        <v>29</v>
      </c>
      <c r="G90" s="3">
        <v>0</v>
      </c>
      <c r="H90" s="3">
        <v>0</v>
      </c>
      <c r="I90" s="29"/>
      <c r="J90" s="3">
        <v>0</v>
      </c>
      <c r="K90" s="32" t="e">
        <f t="shared" si="19"/>
        <v>#DIV/0!</v>
      </c>
      <c r="L90" s="3">
        <f t="shared" si="20"/>
        <v>0</v>
      </c>
      <c r="M90" s="3">
        <v>0</v>
      </c>
      <c r="N90" s="3">
        <v>0</v>
      </c>
      <c r="O90" s="3">
        <v>0</v>
      </c>
      <c r="P90" s="3">
        <v>0</v>
      </c>
      <c r="Q90" s="4" t="e">
        <f>P90/L90*100</f>
        <v>#DIV/0!</v>
      </c>
      <c r="R90" s="3">
        <v>0</v>
      </c>
      <c r="S90" s="3">
        <v>0</v>
      </c>
      <c r="T90" s="32" t="e">
        <f t="shared" si="15"/>
        <v>#DIV/0!</v>
      </c>
      <c r="U90" s="32" t="e">
        <f t="shared" si="16"/>
        <v>#DIV/0!</v>
      </c>
      <c r="V90" s="3">
        <v>0</v>
      </c>
      <c r="W90" s="3">
        <v>0</v>
      </c>
      <c r="X90" s="3">
        <v>0</v>
      </c>
      <c r="Y90" s="3">
        <v>0</v>
      </c>
      <c r="Z90" s="3">
        <v>1</v>
      </c>
      <c r="AA90" s="3">
        <v>0</v>
      </c>
    </row>
    <row r="91" spans="1:29" s="3" customFormat="1" ht="14.4" x14ac:dyDescent="0.3">
      <c r="A91" s="35">
        <v>23</v>
      </c>
      <c r="B91" s="35" t="s">
        <v>24</v>
      </c>
      <c r="C91" s="35" t="s">
        <v>25</v>
      </c>
      <c r="D91" s="35" t="s">
        <v>32</v>
      </c>
      <c r="E91" s="35" t="s">
        <v>30</v>
      </c>
      <c r="F91" s="43" t="s">
        <v>28</v>
      </c>
      <c r="G91" s="41">
        <v>7</v>
      </c>
      <c r="H91" s="41">
        <v>4</v>
      </c>
      <c r="I91" s="40">
        <f>H91/((L91-W91)+J91+(0.44*R91))</f>
        <v>0.68027210884353739</v>
      </c>
      <c r="J91" s="41">
        <v>2</v>
      </c>
      <c r="K91" s="37">
        <f t="shared" si="19"/>
        <v>0.2857142857142857</v>
      </c>
      <c r="L91" s="41">
        <f t="shared" si="20"/>
        <v>4</v>
      </c>
      <c r="M91" s="41">
        <v>2</v>
      </c>
      <c r="N91" s="41">
        <v>2</v>
      </c>
      <c r="O91" s="41">
        <v>2</v>
      </c>
      <c r="P91" s="41">
        <f>P92+P93+P94</f>
        <v>2</v>
      </c>
      <c r="Q91" s="36">
        <f>P91/(L92+L93+L94)*100</f>
        <v>100</v>
      </c>
      <c r="R91" s="41">
        <v>2</v>
      </c>
      <c r="S91" s="41">
        <v>0</v>
      </c>
      <c r="T91" s="37">
        <f t="shared" si="15"/>
        <v>0.5</v>
      </c>
      <c r="U91" s="37">
        <f t="shared" si="16"/>
        <v>0.5</v>
      </c>
      <c r="V91" s="41">
        <v>0</v>
      </c>
      <c r="W91" s="41">
        <v>1</v>
      </c>
      <c r="X91" s="41">
        <v>2</v>
      </c>
      <c r="Y91" s="41">
        <v>1</v>
      </c>
      <c r="Z91" s="41">
        <v>1</v>
      </c>
      <c r="AA91" s="41">
        <v>0</v>
      </c>
      <c r="AB91" s="40">
        <f>(R91+X91+(2*(N91+AA91+J91))+(0.5*Y91))/(H91+(0.5*V91)+(2*(W91+O91+Z91)))</f>
        <v>1.0416666666666667</v>
      </c>
      <c r="AC91" s="40">
        <f>AB91-$AB$1073</f>
        <v>-9.5887363335875886E-2</v>
      </c>
    </row>
    <row r="92" spans="1:29" s="3" customFormat="1" ht="14.4" outlineLevel="1" x14ac:dyDescent="0.3">
      <c r="A92" s="3" t="s">
        <v>66</v>
      </c>
      <c r="B92" s="3" t="s">
        <v>24</v>
      </c>
      <c r="C92" s="3" t="s">
        <v>25</v>
      </c>
      <c r="D92" s="3" t="s">
        <v>32</v>
      </c>
      <c r="E92" s="3" t="s">
        <v>30</v>
      </c>
      <c r="F92" s="12" t="s">
        <v>28</v>
      </c>
      <c r="G92" s="3">
        <v>3</v>
      </c>
      <c r="H92" s="3">
        <v>0</v>
      </c>
      <c r="I92" s="29">
        <f>H92/((L92-W92)+J92+(0.44*R92))</f>
        <v>0</v>
      </c>
      <c r="J92" s="3">
        <v>2</v>
      </c>
      <c r="K92" s="32">
        <v>0</v>
      </c>
      <c r="L92" s="3">
        <f t="shared" si="20"/>
        <v>1</v>
      </c>
      <c r="M92" s="3">
        <v>0</v>
      </c>
      <c r="N92" s="3">
        <v>1</v>
      </c>
      <c r="O92" s="3">
        <v>0</v>
      </c>
      <c r="P92" s="3">
        <v>1</v>
      </c>
      <c r="Q92" s="4">
        <f>P92/L92*100</f>
        <v>100</v>
      </c>
      <c r="R92" s="3">
        <v>0</v>
      </c>
      <c r="S92" s="3">
        <v>0</v>
      </c>
      <c r="T92" s="32">
        <f t="shared" si="15"/>
        <v>0</v>
      </c>
      <c r="U92" s="32">
        <f t="shared" si="16"/>
        <v>0</v>
      </c>
      <c r="V92" s="3">
        <v>0</v>
      </c>
      <c r="W92" s="3">
        <v>0</v>
      </c>
      <c r="X92" s="3">
        <v>1</v>
      </c>
      <c r="Y92" s="3">
        <v>1</v>
      </c>
      <c r="Z92" s="3">
        <v>0</v>
      </c>
      <c r="AA92" s="3">
        <v>0</v>
      </c>
      <c r="AB92" s="29"/>
      <c r="AC92" s="29"/>
    </row>
    <row r="93" spans="1:29" s="3" customFormat="1" ht="14.4" outlineLevel="1" x14ac:dyDescent="0.3">
      <c r="A93" s="3" t="s">
        <v>67</v>
      </c>
      <c r="B93" s="3" t="s">
        <v>24</v>
      </c>
      <c r="C93" s="3" t="s">
        <v>25</v>
      </c>
      <c r="D93" s="3" t="s">
        <v>32</v>
      </c>
      <c r="E93" s="3" t="s">
        <v>30</v>
      </c>
      <c r="F93" s="3" t="s">
        <v>28</v>
      </c>
      <c r="G93" s="3">
        <v>0</v>
      </c>
      <c r="H93" s="3">
        <v>0</v>
      </c>
      <c r="I93" s="29"/>
      <c r="J93" s="3">
        <v>0</v>
      </c>
      <c r="K93" s="32">
        <v>0</v>
      </c>
      <c r="L93" s="3">
        <f t="shared" si="20"/>
        <v>0</v>
      </c>
      <c r="M93" s="3">
        <v>0</v>
      </c>
      <c r="N93" s="3">
        <v>0</v>
      </c>
      <c r="O93" s="3">
        <v>0</v>
      </c>
      <c r="P93" s="3">
        <v>0</v>
      </c>
      <c r="Q93" s="4" t="e">
        <f>P93/L93*100</f>
        <v>#DIV/0!</v>
      </c>
      <c r="R93" s="3">
        <v>0</v>
      </c>
      <c r="S93" s="3">
        <v>0</v>
      </c>
      <c r="T93" s="32" t="e">
        <f t="shared" si="15"/>
        <v>#DIV/0!</v>
      </c>
      <c r="U93" s="32" t="e">
        <f t="shared" si="16"/>
        <v>#DIV/0!</v>
      </c>
      <c r="V93" s="3">
        <v>0</v>
      </c>
      <c r="W93" s="3">
        <v>0</v>
      </c>
      <c r="X93" s="3">
        <v>0</v>
      </c>
      <c r="Y93" s="3">
        <v>0</v>
      </c>
      <c r="Z93" s="3">
        <v>0</v>
      </c>
      <c r="AA93" s="3">
        <v>0</v>
      </c>
    </row>
    <row r="94" spans="1:29" s="3" customFormat="1" ht="14.4" outlineLevel="1" x14ac:dyDescent="0.3">
      <c r="A94" s="3" t="s">
        <v>68</v>
      </c>
      <c r="B94" s="3" t="s">
        <v>24</v>
      </c>
      <c r="C94" s="3" t="s">
        <v>25</v>
      </c>
      <c r="D94" s="3" t="s">
        <v>32</v>
      </c>
      <c r="E94" s="3" t="s">
        <v>30</v>
      </c>
      <c r="F94" s="3" t="s">
        <v>28</v>
      </c>
      <c r="G94" s="3">
        <v>1</v>
      </c>
      <c r="H94" s="3">
        <v>0</v>
      </c>
      <c r="I94" s="29"/>
      <c r="J94" s="3">
        <v>0</v>
      </c>
      <c r="K94" s="32">
        <v>0</v>
      </c>
      <c r="L94" s="3">
        <f t="shared" si="20"/>
        <v>1</v>
      </c>
      <c r="M94" s="3">
        <v>0</v>
      </c>
      <c r="N94" s="3">
        <v>1</v>
      </c>
      <c r="O94" s="3">
        <v>0</v>
      </c>
      <c r="P94" s="3">
        <v>1</v>
      </c>
      <c r="Q94" s="4">
        <f>P94/L94*100</f>
        <v>100</v>
      </c>
      <c r="R94" s="3">
        <v>0</v>
      </c>
      <c r="S94" s="3">
        <v>0</v>
      </c>
      <c r="T94" s="32">
        <f t="shared" si="15"/>
        <v>0</v>
      </c>
      <c r="U94" s="32">
        <f t="shared" si="16"/>
        <v>0</v>
      </c>
      <c r="V94" s="3">
        <v>0</v>
      </c>
      <c r="W94" s="3">
        <v>1</v>
      </c>
      <c r="X94" s="3">
        <v>0</v>
      </c>
      <c r="Y94" s="3">
        <v>0</v>
      </c>
      <c r="Z94" s="3">
        <v>0</v>
      </c>
      <c r="AA94" s="3">
        <v>0</v>
      </c>
    </row>
    <row r="95" spans="1:29" ht="14.4" x14ac:dyDescent="0.3">
      <c r="A95" s="35">
        <v>24</v>
      </c>
      <c r="B95" s="35" t="s">
        <v>24</v>
      </c>
      <c r="C95" s="35" t="s">
        <v>29</v>
      </c>
      <c r="D95" s="35" t="s">
        <v>26</v>
      </c>
      <c r="E95" s="35" t="s">
        <v>33</v>
      </c>
      <c r="F95" s="35" t="s">
        <v>28</v>
      </c>
      <c r="G95" s="41">
        <v>20</v>
      </c>
      <c r="H95" s="41">
        <v>5</v>
      </c>
      <c r="I95" s="40">
        <f>H95/((L95-W95)+J95+(0.44*R95))</f>
        <v>0.26483050847457629</v>
      </c>
      <c r="J95" s="41">
        <v>7</v>
      </c>
      <c r="K95" s="37">
        <f t="shared" ref="K95:K119" si="23">J95/G95</f>
        <v>0.35</v>
      </c>
      <c r="L95" s="41">
        <f t="shared" si="20"/>
        <v>12</v>
      </c>
      <c r="M95" s="41">
        <v>2</v>
      </c>
      <c r="N95" s="41">
        <v>10</v>
      </c>
      <c r="O95" s="41">
        <v>1</v>
      </c>
      <c r="P95" s="41">
        <f>P96+P97+P98</f>
        <v>3</v>
      </c>
      <c r="Q95" s="36">
        <f>P95/(L96+L97+L98)*100</f>
        <v>50</v>
      </c>
      <c r="R95" s="41">
        <v>2</v>
      </c>
      <c r="S95" s="41">
        <v>1</v>
      </c>
      <c r="T95" s="37">
        <f t="shared" si="15"/>
        <v>0.16666666666666666</v>
      </c>
      <c r="U95" s="37">
        <f t="shared" si="16"/>
        <v>0.16666666666666666</v>
      </c>
      <c r="V95" s="41">
        <v>0</v>
      </c>
      <c r="W95" s="41">
        <v>1</v>
      </c>
      <c r="X95" s="41">
        <v>10</v>
      </c>
      <c r="Y95" s="41">
        <v>1</v>
      </c>
      <c r="Z95" s="41">
        <v>0</v>
      </c>
      <c r="AA95" s="41">
        <v>0</v>
      </c>
      <c r="AB95" s="40">
        <f>(R95+X95+(2*(N95+AA95+J95))+(0.5*Y95))/(H95+(0.5*V95)+(2*(W95+O95+Z95)))</f>
        <v>5.166666666666667</v>
      </c>
      <c r="AC95" s="40">
        <f>AB95-$AB$1073</f>
        <v>4.0291126366641246</v>
      </c>
    </row>
    <row r="96" spans="1:29" ht="14.4" outlineLevel="1" x14ac:dyDescent="0.3">
      <c r="A96" s="3" t="s">
        <v>66</v>
      </c>
      <c r="B96" s="3" t="s">
        <v>24</v>
      </c>
      <c r="C96" s="3" t="s">
        <v>29</v>
      </c>
      <c r="D96" s="3" t="s">
        <v>26</v>
      </c>
      <c r="E96" s="3" t="s">
        <v>33</v>
      </c>
      <c r="F96" s="3" t="s">
        <v>28</v>
      </c>
      <c r="G96" s="3">
        <v>5</v>
      </c>
      <c r="H96" s="3">
        <v>2</v>
      </c>
      <c r="I96" s="29">
        <f>H96/((L96-W96)+J96+(0.44*R96))</f>
        <v>0.4</v>
      </c>
      <c r="J96" s="3">
        <v>1</v>
      </c>
      <c r="K96" s="32">
        <f t="shared" si="23"/>
        <v>0.2</v>
      </c>
      <c r="L96" s="3">
        <f t="shared" si="20"/>
        <v>4</v>
      </c>
      <c r="M96" s="3">
        <v>1</v>
      </c>
      <c r="N96" s="3">
        <v>3</v>
      </c>
      <c r="O96" s="3">
        <v>0</v>
      </c>
      <c r="P96" s="3">
        <v>2</v>
      </c>
      <c r="Q96" s="4">
        <f>P96/L96*100</f>
        <v>50</v>
      </c>
      <c r="R96" s="3">
        <v>0</v>
      </c>
      <c r="S96" s="3">
        <v>0</v>
      </c>
      <c r="T96" s="32">
        <f t="shared" si="15"/>
        <v>0.25</v>
      </c>
      <c r="U96" s="32">
        <f t="shared" si="16"/>
        <v>0.25</v>
      </c>
      <c r="V96" s="3">
        <v>0</v>
      </c>
      <c r="W96" s="3">
        <v>0</v>
      </c>
      <c r="X96" s="3">
        <v>3</v>
      </c>
      <c r="Y96" s="3">
        <v>0</v>
      </c>
      <c r="Z96" s="3">
        <v>0</v>
      </c>
      <c r="AA96" s="3">
        <v>0</v>
      </c>
      <c r="AB96" s="29"/>
      <c r="AC96" s="29"/>
    </row>
    <row r="97" spans="1:29" ht="14.4" outlineLevel="1" x14ac:dyDescent="0.3">
      <c r="A97" s="3" t="s">
        <v>67</v>
      </c>
      <c r="B97" s="3" t="s">
        <v>24</v>
      </c>
      <c r="C97" s="3" t="s">
        <v>29</v>
      </c>
      <c r="D97" s="3" t="s">
        <v>26</v>
      </c>
      <c r="E97" s="3" t="s">
        <v>33</v>
      </c>
      <c r="F97" s="3" t="s">
        <v>28</v>
      </c>
      <c r="G97" s="3">
        <v>2</v>
      </c>
      <c r="H97" s="3">
        <v>0</v>
      </c>
      <c r="I97" s="29">
        <f>H97/((L97-W97)+J97+(0.44*R97))</f>
        <v>0</v>
      </c>
      <c r="J97" s="3">
        <v>1</v>
      </c>
      <c r="K97" s="32">
        <f t="shared" si="23"/>
        <v>0.5</v>
      </c>
      <c r="L97" s="3">
        <f t="shared" si="20"/>
        <v>1</v>
      </c>
      <c r="M97" s="3">
        <v>0</v>
      </c>
      <c r="N97" s="3">
        <v>1</v>
      </c>
      <c r="O97" s="3">
        <v>0</v>
      </c>
      <c r="P97" s="3">
        <v>1</v>
      </c>
      <c r="Q97" s="4">
        <f>P97/L97*100</f>
        <v>100</v>
      </c>
      <c r="R97" s="3">
        <v>0</v>
      </c>
      <c r="S97" s="3">
        <v>0</v>
      </c>
      <c r="T97" s="32">
        <f t="shared" si="15"/>
        <v>0</v>
      </c>
      <c r="U97" s="32">
        <f t="shared" si="16"/>
        <v>0</v>
      </c>
      <c r="V97" s="3">
        <v>0</v>
      </c>
      <c r="W97" s="3">
        <v>0</v>
      </c>
      <c r="X97" s="3">
        <v>1</v>
      </c>
      <c r="Y97" s="3">
        <v>1</v>
      </c>
      <c r="Z97" s="3">
        <v>0</v>
      </c>
      <c r="AA97" s="3">
        <v>0</v>
      </c>
    </row>
    <row r="98" spans="1:29" ht="14.4" outlineLevel="1" x14ac:dyDescent="0.3">
      <c r="A98" s="3" t="s">
        <v>68</v>
      </c>
      <c r="B98" s="3" t="s">
        <v>24</v>
      </c>
      <c r="C98" s="3" t="s">
        <v>29</v>
      </c>
      <c r="D98" s="3" t="s">
        <v>26</v>
      </c>
      <c r="E98" s="3" t="s">
        <v>33</v>
      </c>
      <c r="F98" s="3" t="s">
        <v>28</v>
      </c>
      <c r="G98" s="3">
        <v>2</v>
      </c>
      <c r="H98" s="3">
        <v>0</v>
      </c>
      <c r="I98" s="29">
        <f t="shared" ref="I98" si="24">H98/((L98-W98)+J98+(0.44*R98))</f>
        <v>0</v>
      </c>
      <c r="J98" s="3">
        <v>1</v>
      </c>
      <c r="K98" s="32">
        <f t="shared" si="23"/>
        <v>0.5</v>
      </c>
      <c r="L98" s="3">
        <f t="shared" si="20"/>
        <v>1</v>
      </c>
      <c r="M98" s="3">
        <v>0</v>
      </c>
      <c r="N98" s="3">
        <v>1</v>
      </c>
      <c r="O98" s="3">
        <v>0</v>
      </c>
      <c r="P98" s="3">
        <v>0</v>
      </c>
      <c r="Q98" s="4">
        <f t="shared" ref="Q98" si="25">P98/L98*100</f>
        <v>0</v>
      </c>
      <c r="R98" s="3">
        <v>0</v>
      </c>
      <c r="S98" s="3">
        <v>0</v>
      </c>
      <c r="T98" s="32">
        <f t="shared" si="15"/>
        <v>0</v>
      </c>
      <c r="U98" s="32">
        <f t="shared" si="16"/>
        <v>0</v>
      </c>
      <c r="V98" s="3">
        <v>0</v>
      </c>
      <c r="W98" s="3">
        <v>0</v>
      </c>
      <c r="X98" s="3">
        <v>1</v>
      </c>
      <c r="Y98" s="3">
        <v>0</v>
      </c>
      <c r="Z98" s="3">
        <v>0</v>
      </c>
      <c r="AA98" s="3">
        <v>0</v>
      </c>
    </row>
    <row r="99" spans="1:29" ht="14.4" x14ac:dyDescent="0.3">
      <c r="A99" s="35">
        <v>25</v>
      </c>
      <c r="B99" s="35" t="s">
        <v>29</v>
      </c>
      <c r="C99" s="35" t="s">
        <v>33</v>
      </c>
      <c r="D99" s="35" t="s">
        <v>26</v>
      </c>
      <c r="E99" s="35" t="s">
        <v>27</v>
      </c>
      <c r="F99" s="35" t="s">
        <v>31</v>
      </c>
      <c r="G99" s="41">
        <v>6</v>
      </c>
      <c r="H99" s="41">
        <v>0</v>
      </c>
      <c r="I99" s="40">
        <f>H99/((L99-W99)+J99+(0.44*R99))</f>
        <v>0</v>
      </c>
      <c r="J99" s="41">
        <v>2</v>
      </c>
      <c r="K99" s="37">
        <f t="shared" si="23"/>
        <v>0.33333333333333331</v>
      </c>
      <c r="L99" s="41">
        <f t="shared" si="20"/>
        <v>3</v>
      </c>
      <c r="M99" s="41">
        <v>0</v>
      </c>
      <c r="N99" s="41">
        <v>3</v>
      </c>
      <c r="O99" s="41">
        <v>0</v>
      </c>
      <c r="P99" s="41">
        <f>P100+P101+P102</f>
        <v>2</v>
      </c>
      <c r="Q99" s="36">
        <f>P99/(L100+L101+L102)*100</f>
        <v>66.666666666666657</v>
      </c>
      <c r="R99" s="41">
        <v>2</v>
      </c>
      <c r="S99" s="41">
        <v>0</v>
      </c>
      <c r="T99" s="37">
        <f t="shared" si="15"/>
        <v>0</v>
      </c>
      <c r="U99" s="37">
        <f t="shared" si="16"/>
        <v>0</v>
      </c>
      <c r="V99" s="41">
        <v>0</v>
      </c>
      <c r="W99" s="41">
        <v>0</v>
      </c>
      <c r="X99" s="41">
        <v>3</v>
      </c>
      <c r="Y99" s="41">
        <v>1</v>
      </c>
      <c r="Z99" s="41">
        <v>1</v>
      </c>
      <c r="AA99" s="41">
        <v>0</v>
      </c>
      <c r="AB99" s="40">
        <f>(R99+X99+(2*(N99+AA99+J99))+(0.5*Y99))/(H99+(0.5*V99)+(2*(W99+O99+Z99)))</f>
        <v>7.75</v>
      </c>
      <c r="AC99" s="40">
        <f>AB99-$AB$1073</f>
        <v>6.6124459699974576</v>
      </c>
    </row>
    <row r="100" spans="1:29" ht="14.4" outlineLevel="1" x14ac:dyDescent="0.3">
      <c r="A100" s="3" t="s">
        <v>66</v>
      </c>
      <c r="B100" s="3" t="s">
        <v>29</v>
      </c>
      <c r="C100" s="3" t="s">
        <v>33</v>
      </c>
      <c r="D100" s="3" t="s">
        <v>26</v>
      </c>
      <c r="E100" s="3" t="s">
        <v>27</v>
      </c>
      <c r="F100" s="11" t="s">
        <v>31</v>
      </c>
      <c r="G100" s="3">
        <v>3</v>
      </c>
      <c r="H100" s="3">
        <v>0</v>
      </c>
      <c r="I100" s="29">
        <f>H100/((L100-W100)+J100+(0.44*R100))</f>
        <v>0</v>
      </c>
      <c r="J100" s="3">
        <v>0</v>
      </c>
      <c r="K100" s="32">
        <f t="shared" si="23"/>
        <v>0</v>
      </c>
      <c r="L100" s="3">
        <f t="shared" si="20"/>
        <v>3</v>
      </c>
      <c r="M100" s="3">
        <v>0</v>
      </c>
      <c r="N100" s="3">
        <v>3</v>
      </c>
      <c r="O100" s="3">
        <v>0</v>
      </c>
      <c r="P100" s="3">
        <v>2</v>
      </c>
      <c r="Q100" s="4">
        <f>P100/L100*100</f>
        <v>66.666666666666657</v>
      </c>
      <c r="R100" s="3">
        <v>0</v>
      </c>
      <c r="S100" s="3">
        <v>0</v>
      </c>
      <c r="T100" s="32">
        <f t="shared" si="15"/>
        <v>0</v>
      </c>
      <c r="U100" s="32">
        <f t="shared" si="16"/>
        <v>0</v>
      </c>
      <c r="V100" s="3">
        <v>0</v>
      </c>
      <c r="W100" s="3">
        <v>0</v>
      </c>
      <c r="X100" s="3">
        <v>3</v>
      </c>
      <c r="Y100" s="3">
        <v>0</v>
      </c>
      <c r="Z100" s="3">
        <v>0</v>
      </c>
      <c r="AA100" s="3">
        <v>0</v>
      </c>
      <c r="AB100" s="29"/>
      <c r="AC100" s="29"/>
    </row>
    <row r="101" spans="1:29" ht="14.4" outlineLevel="1" x14ac:dyDescent="0.3">
      <c r="A101" s="3" t="s">
        <v>67</v>
      </c>
      <c r="B101" s="3" t="s">
        <v>29</v>
      </c>
      <c r="C101" s="3" t="s">
        <v>33</v>
      </c>
      <c r="D101" s="3" t="s">
        <v>26</v>
      </c>
      <c r="E101" s="3" t="s">
        <v>27</v>
      </c>
      <c r="F101" s="14" t="s">
        <v>31</v>
      </c>
      <c r="G101" s="3">
        <v>0</v>
      </c>
      <c r="H101" s="3">
        <v>0</v>
      </c>
      <c r="I101" s="29"/>
      <c r="J101" s="3">
        <v>0</v>
      </c>
      <c r="K101" s="32" t="e">
        <f t="shared" si="23"/>
        <v>#DIV/0!</v>
      </c>
      <c r="L101" s="3">
        <f t="shared" si="20"/>
        <v>0</v>
      </c>
      <c r="M101" s="3">
        <v>0</v>
      </c>
      <c r="N101" s="3">
        <v>0</v>
      </c>
      <c r="O101" s="3">
        <v>0</v>
      </c>
      <c r="P101" s="3">
        <v>0</v>
      </c>
      <c r="Q101" s="4" t="e">
        <f>P101/L101*100</f>
        <v>#DIV/0!</v>
      </c>
      <c r="R101" s="3">
        <v>0</v>
      </c>
      <c r="S101" s="3">
        <v>0</v>
      </c>
      <c r="T101" s="32" t="e">
        <f t="shared" si="15"/>
        <v>#DIV/0!</v>
      </c>
      <c r="U101" s="32" t="e">
        <f t="shared" si="16"/>
        <v>#DIV/0!</v>
      </c>
      <c r="V101" s="3">
        <v>0</v>
      </c>
      <c r="W101" s="3">
        <v>0</v>
      </c>
      <c r="X101" s="3">
        <v>0</v>
      </c>
      <c r="Y101" s="3">
        <v>0</v>
      </c>
      <c r="Z101" s="3">
        <v>0</v>
      </c>
      <c r="AA101" s="3">
        <v>0</v>
      </c>
    </row>
    <row r="102" spans="1:29" ht="14.4" outlineLevel="1" x14ac:dyDescent="0.3">
      <c r="A102" s="3" t="s">
        <v>68</v>
      </c>
      <c r="B102" s="3" t="s">
        <v>29</v>
      </c>
      <c r="C102" s="3" t="s">
        <v>33</v>
      </c>
      <c r="D102" s="3" t="s">
        <v>26</v>
      </c>
      <c r="E102" s="3" t="s">
        <v>27</v>
      </c>
      <c r="F102" s="3" t="s">
        <v>31</v>
      </c>
      <c r="G102" s="3">
        <v>1</v>
      </c>
      <c r="H102" s="3">
        <v>0</v>
      </c>
      <c r="I102" s="29">
        <f t="shared" ref="I102:I119" si="26">H102/((L102-W102)+J102+(0.44*R102))</f>
        <v>0</v>
      </c>
      <c r="J102" s="3">
        <v>0</v>
      </c>
      <c r="K102" s="32">
        <f t="shared" si="23"/>
        <v>0</v>
      </c>
      <c r="L102" s="3">
        <f t="shared" si="20"/>
        <v>0</v>
      </c>
      <c r="M102" s="3">
        <v>0</v>
      </c>
      <c r="N102" s="3">
        <v>0</v>
      </c>
      <c r="O102" s="3">
        <v>0</v>
      </c>
      <c r="P102" s="3">
        <v>0</v>
      </c>
      <c r="Q102" s="4" t="e">
        <f>P102/L102*100</f>
        <v>#DIV/0!</v>
      </c>
      <c r="R102" s="3">
        <v>2</v>
      </c>
      <c r="S102" s="3">
        <v>0</v>
      </c>
      <c r="T102" s="32" t="e">
        <f t="shared" si="15"/>
        <v>#DIV/0!</v>
      </c>
      <c r="U102" s="32" t="e">
        <f t="shared" si="16"/>
        <v>#DIV/0!</v>
      </c>
      <c r="V102" s="3">
        <v>0</v>
      </c>
      <c r="W102" s="3">
        <v>0</v>
      </c>
      <c r="X102" s="3">
        <v>0</v>
      </c>
      <c r="Y102" s="3">
        <v>0</v>
      </c>
      <c r="Z102" s="3">
        <v>1</v>
      </c>
      <c r="AA102" s="3">
        <v>0</v>
      </c>
    </row>
    <row r="103" spans="1:29" ht="14.4" x14ac:dyDescent="0.3">
      <c r="A103" s="35">
        <v>26</v>
      </c>
      <c r="B103" s="35" t="s">
        <v>24</v>
      </c>
      <c r="C103" s="35" t="s">
        <v>29</v>
      </c>
      <c r="D103" s="35" t="s">
        <v>26</v>
      </c>
      <c r="E103" s="35" t="s">
        <v>30</v>
      </c>
      <c r="F103" s="42" t="s">
        <v>28</v>
      </c>
      <c r="G103" s="41">
        <v>98</v>
      </c>
      <c r="H103" s="41">
        <v>56</v>
      </c>
      <c r="I103" s="40">
        <f t="shared" si="26"/>
        <v>0.65025545750116109</v>
      </c>
      <c r="J103" s="41">
        <v>29</v>
      </c>
      <c r="K103" s="37">
        <f t="shared" si="23"/>
        <v>0.29591836734693877</v>
      </c>
      <c r="L103" s="41">
        <f t="shared" si="20"/>
        <v>60</v>
      </c>
      <c r="M103" s="41">
        <v>21</v>
      </c>
      <c r="N103" s="41">
        <v>39</v>
      </c>
      <c r="O103" s="41">
        <v>12</v>
      </c>
      <c r="P103" s="41">
        <f>P104+P105+P106</f>
        <v>14</v>
      </c>
      <c r="Q103" s="36">
        <f>P103/(L104+L105+L106)*100</f>
        <v>53.846153846153847</v>
      </c>
      <c r="R103" s="41">
        <v>23</v>
      </c>
      <c r="S103" s="41">
        <v>8</v>
      </c>
      <c r="T103" s="37">
        <f t="shared" si="15"/>
        <v>0.35</v>
      </c>
      <c r="U103" s="37">
        <f t="shared" si="16"/>
        <v>0.4</v>
      </c>
      <c r="V103" s="41">
        <v>6</v>
      </c>
      <c r="W103" s="41">
        <v>13</v>
      </c>
      <c r="X103" s="41">
        <v>27</v>
      </c>
      <c r="Y103" s="41">
        <v>17</v>
      </c>
      <c r="Z103" s="41">
        <v>14</v>
      </c>
      <c r="AA103" s="41">
        <v>5</v>
      </c>
      <c r="AB103" s="40">
        <f>(R103+X103+(2*(N103+AA103+J103))+(0.5*Y103))/(H103+(0.5*V103)+(2*(W103+O103+Z103)))</f>
        <v>1.4927007299270072</v>
      </c>
      <c r="AC103" s="40">
        <f>AB103-$AB$1073</f>
        <v>0.35514669992446457</v>
      </c>
    </row>
    <row r="104" spans="1:29" ht="14.4" outlineLevel="1" x14ac:dyDescent="0.3">
      <c r="A104" s="3" t="s">
        <v>66</v>
      </c>
      <c r="B104" s="3" t="s">
        <v>24</v>
      </c>
      <c r="C104" s="3" t="s">
        <v>29</v>
      </c>
      <c r="D104" s="3" t="s">
        <v>26</v>
      </c>
      <c r="E104" s="3" t="s">
        <v>30</v>
      </c>
      <c r="F104" s="3" t="s">
        <v>28</v>
      </c>
      <c r="G104" s="3">
        <v>29</v>
      </c>
      <c r="H104" s="3">
        <v>18</v>
      </c>
      <c r="I104" s="29">
        <f t="shared" si="26"/>
        <v>0.67873303167420818</v>
      </c>
      <c r="J104" s="3">
        <v>7</v>
      </c>
      <c r="K104" s="32">
        <f t="shared" si="23"/>
        <v>0.2413793103448276</v>
      </c>
      <c r="L104" s="3">
        <f t="shared" si="20"/>
        <v>18</v>
      </c>
      <c r="M104" s="3">
        <v>7</v>
      </c>
      <c r="N104" s="3">
        <v>11</v>
      </c>
      <c r="O104" s="3">
        <v>4</v>
      </c>
      <c r="P104" s="3">
        <v>9</v>
      </c>
      <c r="Q104" s="4">
        <f>P104/L104*100</f>
        <v>50</v>
      </c>
      <c r="R104" s="3">
        <v>8</v>
      </c>
      <c r="S104" s="3">
        <v>2</v>
      </c>
      <c r="T104" s="32">
        <f t="shared" si="15"/>
        <v>0.3888888888888889</v>
      </c>
      <c r="U104" s="32">
        <f t="shared" si="16"/>
        <v>0.44444444444444442</v>
      </c>
      <c r="V104" s="3">
        <v>2</v>
      </c>
      <c r="W104" s="3">
        <v>2</v>
      </c>
      <c r="X104" s="3">
        <v>9</v>
      </c>
      <c r="Y104" s="3">
        <v>5</v>
      </c>
      <c r="Z104" s="3">
        <v>4</v>
      </c>
      <c r="AA104" s="3">
        <v>2</v>
      </c>
      <c r="AB104" s="29"/>
      <c r="AC104" s="29"/>
    </row>
    <row r="105" spans="1:29" ht="14.4" outlineLevel="1" x14ac:dyDescent="0.3">
      <c r="A105" s="3" t="s">
        <v>67</v>
      </c>
      <c r="B105" s="3" t="s">
        <v>24</v>
      </c>
      <c r="C105" s="3" t="s">
        <v>29</v>
      </c>
      <c r="D105" s="3" t="s">
        <v>26</v>
      </c>
      <c r="E105" s="3" t="s">
        <v>30</v>
      </c>
      <c r="F105" s="3" t="s">
        <v>28</v>
      </c>
      <c r="G105" s="3">
        <v>6</v>
      </c>
      <c r="H105" s="3">
        <v>1</v>
      </c>
      <c r="I105" s="29">
        <f t="shared" si="26"/>
        <v>0.17006802721088435</v>
      </c>
      <c r="J105" s="3">
        <v>3</v>
      </c>
      <c r="K105" s="32">
        <f t="shared" si="23"/>
        <v>0.5</v>
      </c>
      <c r="L105" s="3">
        <f t="shared" si="20"/>
        <v>2</v>
      </c>
      <c r="M105" s="3">
        <v>0</v>
      </c>
      <c r="N105" s="3">
        <v>2</v>
      </c>
      <c r="O105" s="3">
        <v>0</v>
      </c>
      <c r="P105" s="3">
        <v>1</v>
      </c>
      <c r="Q105" s="4">
        <f>P105/L105*100</f>
        <v>50</v>
      </c>
      <c r="R105" s="3">
        <v>2</v>
      </c>
      <c r="S105" s="3">
        <v>1</v>
      </c>
      <c r="T105" s="32">
        <f t="shared" si="15"/>
        <v>0</v>
      </c>
      <c r="U105" s="32">
        <f t="shared" si="16"/>
        <v>0</v>
      </c>
      <c r="V105" s="3">
        <v>0</v>
      </c>
      <c r="W105" s="3">
        <v>0</v>
      </c>
      <c r="X105" s="3">
        <v>2</v>
      </c>
      <c r="Y105" s="3">
        <v>1</v>
      </c>
      <c r="Z105" s="3">
        <v>1</v>
      </c>
      <c r="AA105" s="3">
        <v>0</v>
      </c>
    </row>
    <row r="106" spans="1:29" ht="14.4" outlineLevel="1" x14ac:dyDescent="0.3">
      <c r="A106" s="3" t="s">
        <v>68</v>
      </c>
      <c r="B106" s="3" t="s">
        <v>24</v>
      </c>
      <c r="C106" s="3" t="s">
        <v>29</v>
      </c>
      <c r="D106" s="3" t="s">
        <v>26</v>
      </c>
      <c r="E106" s="3" t="s">
        <v>30</v>
      </c>
      <c r="F106" s="3" t="s">
        <v>28</v>
      </c>
      <c r="G106" s="3">
        <v>14</v>
      </c>
      <c r="H106" s="3">
        <v>8</v>
      </c>
      <c r="I106" s="29">
        <f t="shared" si="26"/>
        <v>0.58139534883720934</v>
      </c>
      <c r="J106" s="3">
        <v>7</v>
      </c>
      <c r="K106" s="32">
        <f t="shared" si="23"/>
        <v>0.5</v>
      </c>
      <c r="L106" s="3">
        <f t="shared" si="20"/>
        <v>6</v>
      </c>
      <c r="M106" s="3">
        <v>3</v>
      </c>
      <c r="N106" s="3">
        <v>3</v>
      </c>
      <c r="O106" s="3">
        <v>2</v>
      </c>
      <c r="P106" s="3">
        <v>4</v>
      </c>
      <c r="Q106" s="4">
        <f>P106/L106*100</f>
        <v>66.666666666666657</v>
      </c>
      <c r="R106" s="3">
        <v>4</v>
      </c>
      <c r="S106" s="3">
        <v>1</v>
      </c>
      <c r="T106" s="32">
        <f t="shared" si="15"/>
        <v>0.5</v>
      </c>
      <c r="U106" s="32">
        <f t="shared" si="16"/>
        <v>0.58333333333333337</v>
      </c>
      <c r="V106" s="3">
        <v>1</v>
      </c>
      <c r="W106" s="3">
        <v>1</v>
      </c>
      <c r="X106" s="3">
        <v>1</v>
      </c>
      <c r="Y106" s="3">
        <v>6</v>
      </c>
      <c r="Z106" s="3">
        <v>4</v>
      </c>
      <c r="AA106" s="3">
        <v>0</v>
      </c>
    </row>
    <row r="107" spans="1:29" ht="14.4" x14ac:dyDescent="0.3">
      <c r="A107" s="35">
        <v>27</v>
      </c>
      <c r="B107" s="35" t="s">
        <v>29</v>
      </c>
      <c r="C107" s="35" t="s">
        <v>25</v>
      </c>
      <c r="D107" s="35" t="s">
        <v>26</v>
      </c>
      <c r="E107" s="35" t="s">
        <v>30</v>
      </c>
      <c r="F107" s="35" t="s">
        <v>28</v>
      </c>
      <c r="G107" s="41">
        <v>91</v>
      </c>
      <c r="H107" s="41">
        <v>68</v>
      </c>
      <c r="I107" s="40">
        <f t="shared" si="26"/>
        <v>0.88037286380113933</v>
      </c>
      <c r="J107" s="41">
        <v>22</v>
      </c>
      <c r="K107" s="37">
        <f t="shared" si="23"/>
        <v>0.24175824175824176</v>
      </c>
      <c r="L107" s="41">
        <f t="shared" si="20"/>
        <v>59</v>
      </c>
      <c r="M107" s="41">
        <v>24</v>
      </c>
      <c r="N107" s="41">
        <v>35</v>
      </c>
      <c r="O107" s="41">
        <v>17</v>
      </c>
      <c r="P107" s="41">
        <f>P108+P109+P110</f>
        <v>22</v>
      </c>
      <c r="Q107" s="36">
        <f>P107/(L108+L109+L110)*100</f>
        <v>73.333333333333329</v>
      </c>
      <c r="R107" s="41">
        <v>21</v>
      </c>
      <c r="S107" s="41">
        <v>12</v>
      </c>
      <c r="T107" s="37">
        <f t="shared" si="15"/>
        <v>0.40677966101694918</v>
      </c>
      <c r="U107" s="37">
        <f t="shared" si="16"/>
        <v>0.47457627118644069</v>
      </c>
      <c r="V107" s="41">
        <v>8</v>
      </c>
      <c r="W107" s="41">
        <v>13</v>
      </c>
      <c r="X107" s="41">
        <v>28</v>
      </c>
      <c r="Y107" s="41">
        <v>13</v>
      </c>
      <c r="Z107" s="41">
        <v>16</v>
      </c>
      <c r="AA107" s="41">
        <v>3</v>
      </c>
      <c r="AB107" s="40">
        <f>(R107+X107+(2*(N107+AA107+J107))+(0.5*Y107))/(H107+(0.5*V107)+(2*(W107+O107+Z107)))</f>
        <v>1.0701219512195121</v>
      </c>
      <c r="AC107" s="40">
        <f>AB107-$AB$1073</f>
        <v>-6.743207878303048E-2</v>
      </c>
    </row>
    <row r="108" spans="1:29" ht="14.4" outlineLevel="1" x14ac:dyDescent="0.3">
      <c r="A108" s="3" t="s">
        <v>66</v>
      </c>
      <c r="B108" s="3" t="s">
        <v>29</v>
      </c>
      <c r="C108" s="3" t="s">
        <v>25</v>
      </c>
      <c r="D108" s="3" t="s">
        <v>26</v>
      </c>
      <c r="E108" s="3" t="s">
        <v>30</v>
      </c>
      <c r="F108" s="3" t="s">
        <v>28</v>
      </c>
      <c r="G108" s="3">
        <v>29</v>
      </c>
      <c r="H108" s="3">
        <v>15</v>
      </c>
      <c r="I108" s="29">
        <f t="shared" si="26"/>
        <v>0.73529411764705888</v>
      </c>
      <c r="J108" s="3">
        <v>5</v>
      </c>
      <c r="K108" s="32">
        <f t="shared" si="23"/>
        <v>0.17241379310344829</v>
      </c>
      <c r="L108" s="3">
        <f t="shared" si="20"/>
        <v>19</v>
      </c>
      <c r="M108" s="3">
        <v>4</v>
      </c>
      <c r="N108" s="3">
        <v>15</v>
      </c>
      <c r="O108" s="3">
        <v>8</v>
      </c>
      <c r="P108" s="3">
        <v>11</v>
      </c>
      <c r="Q108" s="4">
        <f>P108/L108*100</f>
        <v>57.894736842105267</v>
      </c>
      <c r="R108" s="3">
        <v>10</v>
      </c>
      <c r="S108" s="3">
        <v>5</v>
      </c>
      <c r="T108" s="32">
        <f t="shared" si="15"/>
        <v>0.21052631578947367</v>
      </c>
      <c r="U108" s="32">
        <f t="shared" si="16"/>
        <v>0.26315789473684209</v>
      </c>
      <c r="V108" s="3">
        <v>2</v>
      </c>
      <c r="W108" s="3">
        <v>8</v>
      </c>
      <c r="X108" s="3">
        <v>7</v>
      </c>
      <c r="Y108" s="3">
        <v>3</v>
      </c>
      <c r="Z108" s="3">
        <v>7</v>
      </c>
      <c r="AA108" s="3">
        <v>1</v>
      </c>
      <c r="AB108" s="29"/>
      <c r="AC108" s="29"/>
    </row>
    <row r="109" spans="1:29" ht="14.4" outlineLevel="1" x14ac:dyDescent="0.3">
      <c r="A109" s="3" t="s">
        <v>67</v>
      </c>
      <c r="B109" s="3" t="s">
        <v>29</v>
      </c>
      <c r="C109" s="3" t="s">
        <v>25</v>
      </c>
      <c r="D109" s="3" t="s">
        <v>26</v>
      </c>
      <c r="E109" s="3" t="s">
        <v>30</v>
      </c>
      <c r="F109" s="11" t="s">
        <v>28</v>
      </c>
      <c r="G109" s="3">
        <v>6</v>
      </c>
      <c r="H109" s="3">
        <v>2</v>
      </c>
      <c r="I109" s="29">
        <f t="shared" si="26"/>
        <v>0.4</v>
      </c>
      <c r="J109" s="3">
        <v>1</v>
      </c>
      <c r="K109" s="32">
        <f t="shared" si="23"/>
        <v>0.16666666666666666</v>
      </c>
      <c r="L109" s="3">
        <f t="shared" si="20"/>
        <v>5</v>
      </c>
      <c r="M109" s="3">
        <v>0</v>
      </c>
      <c r="N109" s="3">
        <v>5</v>
      </c>
      <c r="O109" s="3">
        <v>1</v>
      </c>
      <c r="P109" s="3">
        <v>5</v>
      </c>
      <c r="Q109" s="4">
        <f>P109/L109*100</f>
        <v>100</v>
      </c>
      <c r="R109" s="3">
        <v>0</v>
      </c>
      <c r="S109" s="3">
        <v>0</v>
      </c>
      <c r="T109" s="32">
        <f t="shared" si="15"/>
        <v>0</v>
      </c>
      <c r="U109" s="32">
        <f t="shared" si="16"/>
        <v>0</v>
      </c>
      <c r="V109" s="3">
        <v>0</v>
      </c>
      <c r="W109" s="3">
        <v>1</v>
      </c>
      <c r="X109" s="3">
        <v>3</v>
      </c>
      <c r="Y109" s="3">
        <v>1</v>
      </c>
      <c r="Z109" s="3">
        <v>0</v>
      </c>
      <c r="AA109" s="3">
        <v>0</v>
      </c>
    </row>
    <row r="110" spans="1:29" ht="14.4" outlineLevel="1" x14ac:dyDescent="0.3">
      <c r="A110" s="3" t="s">
        <v>68</v>
      </c>
      <c r="B110" s="3" t="s">
        <v>29</v>
      </c>
      <c r="C110" s="3" t="s">
        <v>25</v>
      </c>
      <c r="D110" s="3" t="s">
        <v>26</v>
      </c>
      <c r="E110" s="3" t="s">
        <v>30</v>
      </c>
      <c r="F110" s="11" t="s">
        <v>28</v>
      </c>
      <c r="G110" s="3">
        <v>13</v>
      </c>
      <c r="H110" s="3">
        <v>7</v>
      </c>
      <c r="I110" s="29">
        <f t="shared" si="26"/>
        <v>0.64338235294117641</v>
      </c>
      <c r="J110" s="3">
        <v>6</v>
      </c>
      <c r="K110" s="32">
        <f t="shared" si="23"/>
        <v>0.46153846153846156</v>
      </c>
      <c r="L110" s="3">
        <f t="shared" si="20"/>
        <v>6</v>
      </c>
      <c r="M110" s="3">
        <v>3</v>
      </c>
      <c r="N110" s="3">
        <v>3</v>
      </c>
      <c r="O110" s="3">
        <v>2</v>
      </c>
      <c r="P110" s="3">
        <v>6</v>
      </c>
      <c r="Q110" s="4">
        <f>P110/L110*100</f>
        <v>100</v>
      </c>
      <c r="R110" s="3">
        <v>2</v>
      </c>
      <c r="S110" s="3">
        <v>1</v>
      </c>
      <c r="T110" s="32">
        <f t="shared" si="15"/>
        <v>0.5</v>
      </c>
      <c r="U110" s="32">
        <f t="shared" si="16"/>
        <v>0.5</v>
      </c>
      <c r="V110" s="3">
        <v>0</v>
      </c>
      <c r="W110" s="3">
        <v>2</v>
      </c>
      <c r="X110" s="3">
        <v>2</v>
      </c>
      <c r="Y110" s="3">
        <v>5</v>
      </c>
      <c r="Z110" s="3">
        <v>1</v>
      </c>
      <c r="AA110" s="3">
        <v>0</v>
      </c>
    </row>
    <row r="111" spans="1:29" ht="14.4" x14ac:dyDescent="0.3">
      <c r="A111" s="35">
        <v>28</v>
      </c>
      <c r="B111" s="35" t="s">
        <v>29</v>
      </c>
      <c r="C111" s="35" t="s">
        <v>32</v>
      </c>
      <c r="D111" s="35" t="s">
        <v>26</v>
      </c>
      <c r="E111" s="35" t="s">
        <v>30</v>
      </c>
      <c r="F111" s="35" t="s">
        <v>33</v>
      </c>
      <c r="G111" s="41">
        <v>27</v>
      </c>
      <c r="H111" s="41">
        <v>8</v>
      </c>
      <c r="I111" s="40">
        <f t="shared" si="26"/>
        <v>0.34965034965034969</v>
      </c>
      <c r="J111" s="41">
        <v>9</v>
      </c>
      <c r="K111" s="37">
        <f t="shared" si="23"/>
        <v>0.33333333333333331</v>
      </c>
      <c r="L111" s="41">
        <f t="shared" si="20"/>
        <v>17</v>
      </c>
      <c r="M111" s="41">
        <v>3</v>
      </c>
      <c r="N111" s="41">
        <v>14</v>
      </c>
      <c r="O111" s="41">
        <v>1</v>
      </c>
      <c r="P111" s="41">
        <f>P112+P113+P114</f>
        <v>8</v>
      </c>
      <c r="Q111" s="36">
        <f>P111/(L112+L113+L114)*100</f>
        <v>88.888888888888886</v>
      </c>
      <c r="R111" s="41">
        <v>2</v>
      </c>
      <c r="S111" s="41">
        <v>1</v>
      </c>
      <c r="T111" s="37">
        <f t="shared" si="15"/>
        <v>0.17647058823529413</v>
      </c>
      <c r="U111" s="37">
        <f t="shared" si="16"/>
        <v>0.20588235294117646</v>
      </c>
      <c r="V111" s="41">
        <v>1</v>
      </c>
      <c r="W111" s="41">
        <v>4</v>
      </c>
      <c r="X111" s="41">
        <v>9</v>
      </c>
      <c r="Y111" s="41">
        <v>6</v>
      </c>
      <c r="Z111" s="41">
        <v>2</v>
      </c>
      <c r="AA111" s="41">
        <v>0</v>
      </c>
      <c r="AB111" s="40">
        <f>(R111+X111+(2*(N111+AA111+J111))+(0.5*Y111))/(H111+(0.5*V111)+(2*(W111+O111+Z111)))</f>
        <v>2.6666666666666665</v>
      </c>
      <c r="AC111" s="40">
        <f>AB111-$AB$1073</f>
        <v>1.5291126366641239</v>
      </c>
    </row>
    <row r="112" spans="1:29" ht="14.4" outlineLevel="1" x14ac:dyDescent="0.3">
      <c r="A112" s="3" t="s">
        <v>66</v>
      </c>
      <c r="B112" s="3" t="s">
        <v>29</v>
      </c>
      <c r="C112" s="3" t="s">
        <v>32</v>
      </c>
      <c r="D112" s="3" t="s">
        <v>26</v>
      </c>
      <c r="E112" s="3" t="s">
        <v>30</v>
      </c>
      <c r="F112" s="18" t="s">
        <v>33</v>
      </c>
      <c r="G112" s="3">
        <v>9</v>
      </c>
      <c r="H112" s="3">
        <v>0</v>
      </c>
      <c r="I112" s="29">
        <f t="shared" si="26"/>
        <v>0</v>
      </c>
      <c r="J112" s="3">
        <v>5</v>
      </c>
      <c r="K112" s="32">
        <f t="shared" si="23"/>
        <v>0.55555555555555558</v>
      </c>
      <c r="L112" s="3">
        <f t="shared" si="20"/>
        <v>4</v>
      </c>
      <c r="M112" s="3">
        <v>0</v>
      </c>
      <c r="N112" s="3">
        <v>4</v>
      </c>
      <c r="O112" s="3">
        <v>0</v>
      </c>
      <c r="P112" s="3">
        <v>4</v>
      </c>
      <c r="Q112" s="4">
        <f>P112/L112*100</f>
        <v>100</v>
      </c>
      <c r="R112" s="3">
        <v>0</v>
      </c>
      <c r="S112" s="3">
        <v>0</v>
      </c>
      <c r="T112" s="32">
        <f t="shared" si="15"/>
        <v>0</v>
      </c>
      <c r="U112" s="32">
        <f t="shared" si="16"/>
        <v>0</v>
      </c>
      <c r="V112" s="3">
        <v>0</v>
      </c>
      <c r="W112" s="3">
        <v>1</v>
      </c>
      <c r="X112" s="3">
        <v>1</v>
      </c>
      <c r="Y112" s="3">
        <v>4</v>
      </c>
      <c r="Z112" s="3">
        <v>1</v>
      </c>
      <c r="AA112" s="3">
        <v>0</v>
      </c>
      <c r="AB112" s="29"/>
      <c r="AC112" s="29"/>
    </row>
    <row r="113" spans="1:29" ht="14.4" outlineLevel="1" x14ac:dyDescent="0.3">
      <c r="A113" s="3" t="s">
        <v>67</v>
      </c>
      <c r="B113" s="3" t="s">
        <v>29</v>
      </c>
      <c r="C113" s="3" t="s">
        <v>32</v>
      </c>
      <c r="D113" s="3" t="s">
        <v>26</v>
      </c>
      <c r="E113" s="3" t="s">
        <v>30</v>
      </c>
      <c r="F113" s="3" t="s">
        <v>33</v>
      </c>
      <c r="G113" s="3">
        <v>4</v>
      </c>
      <c r="H113" s="3">
        <v>4</v>
      </c>
      <c r="I113" s="29">
        <f t="shared" si="26"/>
        <v>2</v>
      </c>
      <c r="J113" s="3">
        <v>0</v>
      </c>
      <c r="K113" s="32">
        <f t="shared" si="23"/>
        <v>0</v>
      </c>
      <c r="L113" s="3">
        <f t="shared" si="20"/>
        <v>4</v>
      </c>
      <c r="M113" s="3">
        <v>2</v>
      </c>
      <c r="N113" s="3">
        <v>2</v>
      </c>
      <c r="O113" s="3">
        <v>0</v>
      </c>
      <c r="P113" s="3">
        <v>3</v>
      </c>
      <c r="Q113" s="4">
        <f>P113/L113*100</f>
        <v>75</v>
      </c>
      <c r="R113" s="3">
        <v>0</v>
      </c>
      <c r="S113" s="3">
        <v>0</v>
      </c>
      <c r="T113" s="32">
        <f t="shared" si="15"/>
        <v>0.5</v>
      </c>
      <c r="U113" s="32">
        <f t="shared" si="16"/>
        <v>0.5</v>
      </c>
      <c r="V113" s="3">
        <v>0</v>
      </c>
      <c r="W113" s="3">
        <v>2</v>
      </c>
      <c r="X113" s="3">
        <v>0</v>
      </c>
      <c r="Y113" s="3">
        <v>0</v>
      </c>
      <c r="Z113" s="3">
        <v>0</v>
      </c>
      <c r="AA113" s="3">
        <v>0</v>
      </c>
    </row>
    <row r="114" spans="1:29" ht="14.4" outlineLevel="1" x14ac:dyDescent="0.3">
      <c r="A114" s="3" t="s">
        <v>68</v>
      </c>
      <c r="B114" s="3" t="s">
        <v>29</v>
      </c>
      <c r="C114" s="3" t="s">
        <v>32</v>
      </c>
      <c r="D114" s="3" t="s">
        <v>26</v>
      </c>
      <c r="E114" s="3" t="s">
        <v>30</v>
      </c>
      <c r="F114" s="3" t="s">
        <v>33</v>
      </c>
      <c r="G114" s="3">
        <v>5</v>
      </c>
      <c r="H114" s="3">
        <v>1</v>
      </c>
      <c r="I114" s="29">
        <f t="shared" si="26"/>
        <v>0.20491803278688525</v>
      </c>
      <c r="J114" s="3">
        <v>3</v>
      </c>
      <c r="K114" s="32">
        <f t="shared" si="23"/>
        <v>0.6</v>
      </c>
      <c r="L114" s="3">
        <f t="shared" si="20"/>
        <v>1</v>
      </c>
      <c r="M114" s="3">
        <v>0</v>
      </c>
      <c r="N114" s="3">
        <v>1</v>
      </c>
      <c r="O114" s="3">
        <v>0</v>
      </c>
      <c r="P114" s="3">
        <v>1</v>
      </c>
      <c r="Q114" s="4">
        <f>P114/L114*100</f>
        <v>100</v>
      </c>
      <c r="R114" s="3">
        <v>2</v>
      </c>
      <c r="S114" s="3">
        <v>1</v>
      </c>
      <c r="T114" s="32">
        <f t="shared" si="15"/>
        <v>0</v>
      </c>
      <c r="U114" s="32">
        <f t="shared" si="16"/>
        <v>0</v>
      </c>
      <c r="V114" s="3">
        <v>0</v>
      </c>
      <c r="W114" s="3">
        <v>0</v>
      </c>
      <c r="X114" s="3">
        <v>2</v>
      </c>
      <c r="Y114" s="3">
        <v>1</v>
      </c>
      <c r="Z114" s="3">
        <v>1</v>
      </c>
      <c r="AA114" s="3">
        <v>0</v>
      </c>
    </row>
    <row r="115" spans="1:29" ht="14.4" x14ac:dyDescent="0.3">
      <c r="A115" s="35">
        <v>29</v>
      </c>
      <c r="B115" s="35" t="s">
        <v>29</v>
      </c>
      <c r="C115" s="35" t="s">
        <v>32</v>
      </c>
      <c r="D115" s="35" t="s">
        <v>26</v>
      </c>
      <c r="E115" s="35" t="s">
        <v>30</v>
      </c>
      <c r="F115" s="35" t="s">
        <v>28</v>
      </c>
      <c r="G115" s="41">
        <v>61</v>
      </c>
      <c r="H115" s="41">
        <v>27</v>
      </c>
      <c r="I115" s="40">
        <f t="shared" si="26"/>
        <v>0.54523424878836835</v>
      </c>
      <c r="J115" s="41">
        <v>21</v>
      </c>
      <c r="K115" s="37">
        <f t="shared" si="23"/>
        <v>0.34426229508196721</v>
      </c>
      <c r="L115" s="41">
        <f t="shared" si="20"/>
        <v>35</v>
      </c>
      <c r="M115" s="41">
        <v>10</v>
      </c>
      <c r="N115" s="41">
        <v>25</v>
      </c>
      <c r="O115" s="41">
        <v>7</v>
      </c>
      <c r="P115" s="41">
        <f>P116+P117+P118</f>
        <v>18</v>
      </c>
      <c r="Q115" s="36">
        <f>P115/(L116+L117+L118)*100</f>
        <v>62.068965517241381</v>
      </c>
      <c r="R115" s="41">
        <v>8</v>
      </c>
      <c r="S115" s="41">
        <v>5</v>
      </c>
      <c r="T115" s="37">
        <f t="shared" si="15"/>
        <v>0.2857142857142857</v>
      </c>
      <c r="U115" s="37">
        <f t="shared" si="16"/>
        <v>0.3</v>
      </c>
      <c r="V115" s="41">
        <v>1</v>
      </c>
      <c r="W115" s="41">
        <v>10</v>
      </c>
      <c r="X115" s="41">
        <v>18</v>
      </c>
      <c r="Y115" s="41">
        <v>13</v>
      </c>
      <c r="Z115" s="41">
        <v>12</v>
      </c>
      <c r="AA115" s="41">
        <v>3</v>
      </c>
      <c r="AB115" s="40">
        <f>(R115+X115+(2*(N115+AA115+J115))+(0.5*Y115))/(H115+(0.5*V115)+(2*(W115+O115+Z115)))</f>
        <v>1.5263157894736843</v>
      </c>
      <c r="AC115" s="40">
        <f>AB115-$AB$1073</f>
        <v>0.38876175947114167</v>
      </c>
    </row>
    <row r="116" spans="1:29" ht="14.4" outlineLevel="1" x14ac:dyDescent="0.3">
      <c r="A116" s="3" t="s">
        <v>66</v>
      </c>
      <c r="B116" s="3" t="s">
        <v>29</v>
      </c>
      <c r="C116" s="3" t="s">
        <v>32</v>
      </c>
      <c r="D116" s="3" t="s">
        <v>26</v>
      </c>
      <c r="E116" s="3" t="s">
        <v>30</v>
      </c>
      <c r="F116" s="3" t="s">
        <v>28</v>
      </c>
      <c r="G116" s="3">
        <v>35</v>
      </c>
      <c r="H116" s="3">
        <v>16</v>
      </c>
      <c r="I116" s="29">
        <f t="shared" si="26"/>
        <v>0.57887120115774238</v>
      </c>
      <c r="J116" s="3">
        <v>13</v>
      </c>
      <c r="K116" s="32">
        <f t="shared" si="23"/>
        <v>0.37142857142857144</v>
      </c>
      <c r="L116" s="3">
        <f t="shared" si="20"/>
        <v>18</v>
      </c>
      <c r="M116" s="3">
        <v>5</v>
      </c>
      <c r="N116" s="3">
        <v>13</v>
      </c>
      <c r="O116" s="3">
        <v>3</v>
      </c>
      <c r="P116" s="3">
        <v>10</v>
      </c>
      <c r="Q116" s="4">
        <f>P116/L116*100</f>
        <v>55.555555555555557</v>
      </c>
      <c r="R116" s="3">
        <v>6</v>
      </c>
      <c r="S116" s="3">
        <v>4</v>
      </c>
      <c r="T116" s="32">
        <f t="shared" si="15"/>
        <v>0.27777777777777779</v>
      </c>
      <c r="U116" s="32">
        <f t="shared" si="16"/>
        <v>0.30555555555555558</v>
      </c>
      <c r="V116" s="3">
        <v>1</v>
      </c>
      <c r="W116" s="3">
        <v>6</v>
      </c>
      <c r="X116" s="3">
        <v>11</v>
      </c>
      <c r="Y116" s="3">
        <v>9</v>
      </c>
      <c r="Z116" s="3">
        <v>8</v>
      </c>
      <c r="AA116" s="3">
        <v>3</v>
      </c>
      <c r="AB116" s="29"/>
      <c r="AC116" s="29"/>
    </row>
    <row r="117" spans="1:29" ht="14.4" outlineLevel="1" x14ac:dyDescent="0.3">
      <c r="A117" s="3" t="s">
        <v>67</v>
      </c>
      <c r="B117" s="3" t="s">
        <v>29</v>
      </c>
      <c r="C117" s="3" t="s">
        <v>32</v>
      </c>
      <c r="D117" s="3" t="s">
        <v>26</v>
      </c>
      <c r="E117" s="3" t="s">
        <v>30</v>
      </c>
      <c r="F117" s="3" t="s">
        <v>28</v>
      </c>
      <c r="G117" s="3">
        <v>10</v>
      </c>
      <c r="H117" s="3">
        <v>2</v>
      </c>
      <c r="I117" s="29">
        <f t="shared" si="26"/>
        <v>0.25</v>
      </c>
      <c r="J117" s="3">
        <v>3</v>
      </c>
      <c r="K117" s="32">
        <f t="shared" si="23"/>
        <v>0.3</v>
      </c>
      <c r="L117" s="3">
        <f t="shared" si="20"/>
        <v>7</v>
      </c>
      <c r="M117" s="3">
        <v>1</v>
      </c>
      <c r="N117" s="3">
        <v>6</v>
      </c>
      <c r="O117" s="3">
        <v>1</v>
      </c>
      <c r="P117" s="3">
        <v>5</v>
      </c>
      <c r="Q117" s="4">
        <f>P117/L117*100</f>
        <v>71.428571428571431</v>
      </c>
      <c r="R117" s="3">
        <v>0</v>
      </c>
      <c r="S117" s="3">
        <v>0</v>
      </c>
      <c r="T117" s="32">
        <f t="shared" si="15"/>
        <v>0.14285714285714285</v>
      </c>
      <c r="U117" s="32">
        <f t="shared" si="16"/>
        <v>0.14285714285714285</v>
      </c>
      <c r="V117" s="3">
        <v>0</v>
      </c>
      <c r="W117" s="3">
        <v>2</v>
      </c>
      <c r="X117" s="3">
        <v>4</v>
      </c>
      <c r="Y117" s="3">
        <v>1</v>
      </c>
      <c r="Z117" s="3">
        <v>0</v>
      </c>
      <c r="AA117" s="3">
        <v>0</v>
      </c>
    </row>
    <row r="118" spans="1:29" ht="14.4" outlineLevel="1" x14ac:dyDescent="0.3">
      <c r="A118" s="3" t="s">
        <v>68</v>
      </c>
      <c r="B118" s="3" t="s">
        <v>29</v>
      </c>
      <c r="C118" s="3" t="s">
        <v>32</v>
      </c>
      <c r="D118" s="3" t="s">
        <v>26</v>
      </c>
      <c r="E118" s="3" t="s">
        <v>30</v>
      </c>
      <c r="F118" s="3" t="s">
        <v>28</v>
      </c>
      <c r="G118" s="3">
        <v>6</v>
      </c>
      <c r="H118" s="3">
        <v>2</v>
      </c>
      <c r="I118" s="29">
        <f t="shared" si="26"/>
        <v>0.4</v>
      </c>
      <c r="J118" s="3">
        <v>2</v>
      </c>
      <c r="K118" s="32">
        <f t="shared" si="23"/>
        <v>0.33333333333333331</v>
      </c>
      <c r="L118" s="3">
        <f t="shared" si="20"/>
        <v>4</v>
      </c>
      <c r="M118" s="3">
        <v>1</v>
      </c>
      <c r="N118" s="3">
        <v>3</v>
      </c>
      <c r="O118" s="3">
        <v>1</v>
      </c>
      <c r="P118" s="3">
        <v>3</v>
      </c>
      <c r="Q118" s="4">
        <f>P118/L118*100</f>
        <v>75</v>
      </c>
      <c r="R118" s="3">
        <v>0</v>
      </c>
      <c r="S118" s="3">
        <v>0</v>
      </c>
      <c r="T118" s="32">
        <f t="shared" si="15"/>
        <v>0.25</v>
      </c>
      <c r="U118" s="32">
        <f t="shared" si="16"/>
        <v>0.25</v>
      </c>
      <c r="V118" s="3">
        <v>0</v>
      </c>
      <c r="W118" s="3">
        <v>1</v>
      </c>
      <c r="X118" s="3">
        <v>2</v>
      </c>
      <c r="Y118" s="3">
        <v>2</v>
      </c>
      <c r="Z118" s="3">
        <v>1</v>
      </c>
      <c r="AA118" s="3">
        <v>0</v>
      </c>
    </row>
    <row r="119" spans="1:29" ht="14.4" x14ac:dyDescent="0.3">
      <c r="A119" s="35">
        <v>30</v>
      </c>
      <c r="B119" s="35" t="s">
        <v>24</v>
      </c>
      <c r="C119" s="35" t="s">
        <v>25</v>
      </c>
      <c r="D119" s="35" t="s">
        <v>32</v>
      </c>
      <c r="E119" s="35" t="s">
        <v>33</v>
      </c>
      <c r="F119" s="35" t="s">
        <v>29</v>
      </c>
      <c r="G119" s="41">
        <v>6</v>
      </c>
      <c r="H119" s="41">
        <v>4</v>
      </c>
      <c r="I119" s="40">
        <f t="shared" si="26"/>
        <v>0.8</v>
      </c>
      <c r="J119" s="41">
        <v>3</v>
      </c>
      <c r="K119" s="37">
        <f t="shared" si="23"/>
        <v>0.5</v>
      </c>
      <c r="L119" s="41">
        <f t="shared" si="20"/>
        <v>3</v>
      </c>
      <c r="M119" s="41">
        <v>2</v>
      </c>
      <c r="N119" s="41">
        <v>1</v>
      </c>
      <c r="O119" s="41">
        <v>0</v>
      </c>
      <c r="P119" s="41">
        <f>P120+P121+P122</f>
        <v>0</v>
      </c>
      <c r="Q119" s="36" t="e">
        <f>P119/(L120+L121+L122)*100</f>
        <v>#DIV/0!</v>
      </c>
      <c r="R119" s="41">
        <v>0</v>
      </c>
      <c r="S119" s="41">
        <v>0</v>
      </c>
      <c r="T119" s="37">
        <f t="shared" si="15"/>
        <v>0.66666666666666663</v>
      </c>
      <c r="U119" s="37">
        <f t="shared" si="16"/>
        <v>0.66666666666666663</v>
      </c>
      <c r="V119" s="41">
        <v>0</v>
      </c>
      <c r="W119" s="41">
        <v>1</v>
      </c>
      <c r="X119" s="41">
        <v>0</v>
      </c>
      <c r="Y119" s="41">
        <v>0</v>
      </c>
      <c r="Z119" s="41">
        <v>1</v>
      </c>
      <c r="AA119" s="41">
        <v>0</v>
      </c>
      <c r="AB119" s="40">
        <f>(R119+X119+(2*(N119+AA119+J119))+(0.5*Y119))/(H119+(0.5*V119)+(2*(W119+O119+Z119)))</f>
        <v>1</v>
      </c>
      <c r="AC119" s="40">
        <f>AB119-$AB$1073</f>
        <v>-0.13755403000254263</v>
      </c>
    </row>
    <row r="120" spans="1:29" ht="14.4" outlineLevel="1" x14ac:dyDescent="0.3">
      <c r="A120" s="3" t="s">
        <v>66</v>
      </c>
      <c r="B120" s="3" t="s">
        <v>24</v>
      </c>
      <c r="C120" s="3" t="s">
        <v>25</v>
      </c>
      <c r="D120" s="3" t="s">
        <v>32</v>
      </c>
      <c r="E120" s="3" t="s">
        <v>33</v>
      </c>
      <c r="F120" s="3" t="s">
        <v>29</v>
      </c>
      <c r="I120" s="29"/>
      <c r="T120" s="32" t="e">
        <f t="shared" si="15"/>
        <v>#DIV/0!</v>
      </c>
      <c r="U120" s="32" t="e">
        <f t="shared" si="16"/>
        <v>#DIV/0!</v>
      </c>
      <c r="AB120" s="29"/>
      <c r="AC120" s="29"/>
    </row>
    <row r="121" spans="1:29" ht="14.4" outlineLevel="1" x14ac:dyDescent="0.3">
      <c r="A121" s="3" t="s">
        <v>67</v>
      </c>
      <c r="B121" s="3" t="s">
        <v>24</v>
      </c>
      <c r="C121" s="3" t="s">
        <v>25</v>
      </c>
      <c r="D121" s="3" t="s">
        <v>32</v>
      </c>
      <c r="E121" s="3" t="s">
        <v>33</v>
      </c>
      <c r="F121" s="3" t="s">
        <v>29</v>
      </c>
      <c r="I121" s="29"/>
      <c r="T121" s="32" t="e">
        <f t="shared" si="15"/>
        <v>#DIV/0!</v>
      </c>
      <c r="U121" s="32" t="e">
        <f t="shared" si="16"/>
        <v>#DIV/0!</v>
      </c>
    </row>
    <row r="122" spans="1:29" ht="14.4" outlineLevel="1" x14ac:dyDescent="0.3">
      <c r="A122" s="3" t="s">
        <v>68</v>
      </c>
      <c r="B122" s="3" t="s">
        <v>24</v>
      </c>
      <c r="C122" s="3" t="s">
        <v>25</v>
      </c>
      <c r="D122" s="3" t="s">
        <v>32</v>
      </c>
      <c r="E122" s="3" t="s">
        <v>33</v>
      </c>
      <c r="F122" s="3" t="s">
        <v>29</v>
      </c>
      <c r="I122" s="29"/>
      <c r="T122" s="32" t="e">
        <f t="shared" si="15"/>
        <v>#DIV/0!</v>
      </c>
      <c r="U122" s="32" t="e">
        <f t="shared" si="16"/>
        <v>#DIV/0!</v>
      </c>
    </row>
    <row r="123" spans="1:29" ht="14.4" x14ac:dyDescent="0.3">
      <c r="A123" s="35">
        <v>31</v>
      </c>
      <c r="B123" s="35" t="s">
        <v>24</v>
      </c>
      <c r="C123" s="35" t="s">
        <v>33</v>
      </c>
      <c r="D123" s="35" t="s">
        <v>26</v>
      </c>
      <c r="E123" s="35" t="s">
        <v>27</v>
      </c>
      <c r="F123" s="35" t="s">
        <v>28</v>
      </c>
      <c r="G123" s="41">
        <v>16</v>
      </c>
      <c r="H123" s="41">
        <v>8</v>
      </c>
      <c r="I123" s="40">
        <f t="shared" ref="I123:I135" si="27">H123/((L123-W123)+J123+(0.44*R123))</f>
        <v>0.6211180124223602</v>
      </c>
      <c r="J123" s="41">
        <v>2</v>
      </c>
      <c r="K123" s="37">
        <f>J123/G123</f>
        <v>0.125</v>
      </c>
      <c r="L123" s="41">
        <f t="shared" ref="L123:L146" si="28">M123+N123</f>
        <v>13</v>
      </c>
      <c r="M123" s="41">
        <v>3</v>
      </c>
      <c r="N123" s="41">
        <v>10</v>
      </c>
      <c r="O123" s="41">
        <v>2</v>
      </c>
      <c r="P123" s="41">
        <f>P124+P125+P126</f>
        <v>7</v>
      </c>
      <c r="Q123" s="36">
        <f>P123/(L124+L125+L126)*100</f>
        <v>87.5</v>
      </c>
      <c r="R123" s="41">
        <v>2</v>
      </c>
      <c r="S123" s="41">
        <v>0</v>
      </c>
      <c r="T123" s="37">
        <f t="shared" si="15"/>
        <v>0.23076923076923078</v>
      </c>
      <c r="U123" s="37">
        <f t="shared" si="16"/>
        <v>0.30769230769230771</v>
      </c>
      <c r="V123" s="41">
        <v>2</v>
      </c>
      <c r="W123" s="41">
        <v>3</v>
      </c>
      <c r="X123" s="41">
        <v>8</v>
      </c>
      <c r="Y123" s="41">
        <v>2</v>
      </c>
      <c r="Z123" s="41">
        <v>2</v>
      </c>
      <c r="AA123" s="41">
        <v>1</v>
      </c>
      <c r="AB123" s="40">
        <f>(R123+X123+(2*(N123+AA123+J123))+(0.5*Y123))/(H123+(0.5*V123)+(2*(W123+O123+Z123)))</f>
        <v>1.6086956521739131</v>
      </c>
      <c r="AC123" s="40">
        <f>AB123-$AB$1073</f>
        <v>0.47114162217137046</v>
      </c>
    </row>
    <row r="124" spans="1:29" ht="14.4" outlineLevel="1" x14ac:dyDescent="0.3">
      <c r="A124" s="3" t="s">
        <v>66</v>
      </c>
      <c r="B124" s="3" t="s">
        <v>24</v>
      </c>
      <c r="C124" s="3" t="s">
        <v>33</v>
      </c>
      <c r="D124" s="3" t="s">
        <v>26</v>
      </c>
      <c r="E124" s="3" t="s">
        <v>27</v>
      </c>
      <c r="F124" s="3" t="s">
        <v>28</v>
      </c>
      <c r="G124" s="3">
        <v>5</v>
      </c>
      <c r="H124" s="3">
        <v>3</v>
      </c>
      <c r="I124" s="29">
        <f t="shared" si="27"/>
        <v>0.6</v>
      </c>
      <c r="J124" s="3">
        <v>0</v>
      </c>
      <c r="K124" s="32">
        <v>0</v>
      </c>
      <c r="L124" s="3">
        <f t="shared" si="28"/>
        <v>5</v>
      </c>
      <c r="M124" s="3">
        <v>1</v>
      </c>
      <c r="N124" s="3">
        <v>4</v>
      </c>
      <c r="O124" s="3">
        <v>1</v>
      </c>
      <c r="P124" s="3">
        <v>4</v>
      </c>
      <c r="Q124" s="4">
        <f>P124/L124*100</f>
        <v>80</v>
      </c>
      <c r="R124" s="3">
        <v>0</v>
      </c>
      <c r="S124" s="3">
        <v>0</v>
      </c>
      <c r="T124" s="32">
        <f t="shared" si="15"/>
        <v>0.2</v>
      </c>
      <c r="U124" s="32">
        <f t="shared" si="16"/>
        <v>0.3</v>
      </c>
      <c r="V124" s="3">
        <v>1</v>
      </c>
      <c r="W124" s="3">
        <v>0</v>
      </c>
      <c r="X124" s="3">
        <v>4</v>
      </c>
      <c r="Y124" s="3">
        <v>0</v>
      </c>
      <c r="Z124" s="3">
        <v>0</v>
      </c>
      <c r="AA124" s="3">
        <v>1</v>
      </c>
      <c r="AB124" s="29"/>
      <c r="AC124" s="29"/>
    </row>
    <row r="125" spans="1:29" ht="14.4" outlineLevel="1" x14ac:dyDescent="0.3">
      <c r="A125" s="3" t="s">
        <v>67</v>
      </c>
      <c r="B125" s="3" t="s">
        <v>24</v>
      </c>
      <c r="C125" s="3" t="s">
        <v>33</v>
      </c>
      <c r="D125" s="3" t="s">
        <v>26</v>
      </c>
      <c r="E125" s="3" t="s">
        <v>27</v>
      </c>
      <c r="F125" s="3" t="s">
        <v>28</v>
      </c>
      <c r="G125" s="3">
        <v>3</v>
      </c>
      <c r="H125" s="3">
        <v>3</v>
      </c>
      <c r="I125" s="29">
        <f t="shared" si="27"/>
        <v>1.5</v>
      </c>
      <c r="J125" s="3">
        <v>0</v>
      </c>
      <c r="K125" s="32">
        <v>0</v>
      </c>
      <c r="L125" s="3">
        <f t="shared" si="28"/>
        <v>3</v>
      </c>
      <c r="M125" s="3">
        <v>1</v>
      </c>
      <c r="N125" s="3">
        <v>2</v>
      </c>
      <c r="O125" s="3">
        <v>1</v>
      </c>
      <c r="P125" s="3">
        <v>3</v>
      </c>
      <c r="Q125" s="4">
        <f>P125/L125*100</f>
        <v>100</v>
      </c>
      <c r="R125" s="3">
        <v>0</v>
      </c>
      <c r="S125" s="3">
        <v>0</v>
      </c>
      <c r="T125" s="32">
        <f t="shared" si="15"/>
        <v>0.33333333333333331</v>
      </c>
      <c r="U125" s="32">
        <f t="shared" si="16"/>
        <v>0.5</v>
      </c>
      <c r="V125" s="3">
        <v>1</v>
      </c>
      <c r="W125" s="3">
        <v>1</v>
      </c>
      <c r="X125" s="3">
        <v>1</v>
      </c>
      <c r="Y125" s="3">
        <v>0</v>
      </c>
      <c r="Z125" s="3">
        <v>1</v>
      </c>
      <c r="AA125" s="3">
        <v>0</v>
      </c>
    </row>
    <row r="126" spans="1:29" ht="14.4" outlineLevel="1" x14ac:dyDescent="0.3">
      <c r="A126" s="3" t="s">
        <v>68</v>
      </c>
      <c r="B126" s="3" t="s">
        <v>24</v>
      </c>
      <c r="C126" s="3" t="s">
        <v>33</v>
      </c>
      <c r="D126" s="3" t="s">
        <v>26</v>
      </c>
      <c r="E126" s="3" t="s">
        <v>27</v>
      </c>
      <c r="F126" s="3" t="s">
        <v>28</v>
      </c>
      <c r="G126" s="3">
        <v>2</v>
      </c>
      <c r="H126" s="3">
        <v>0</v>
      </c>
      <c r="I126" s="29">
        <f t="shared" si="27"/>
        <v>0</v>
      </c>
      <c r="J126" s="3">
        <v>2</v>
      </c>
      <c r="K126" s="32">
        <v>0</v>
      </c>
      <c r="L126" s="3">
        <f t="shared" si="28"/>
        <v>0</v>
      </c>
      <c r="M126" s="3">
        <v>0</v>
      </c>
      <c r="N126" s="3">
        <v>0</v>
      </c>
      <c r="O126" s="3">
        <v>0</v>
      </c>
      <c r="P126" s="3">
        <v>0</v>
      </c>
      <c r="Q126" s="4" t="e">
        <f>P126/L126*100</f>
        <v>#DIV/0!</v>
      </c>
      <c r="R126" s="3">
        <v>0</v>
      </c>
      <c r="S126" s="3">
        <v>0</v>
      </c>
      <c r="T126" s="32" t="e">
        <f t="shared" si="15"/>
        <v>#DIV/0!</v>
      </c>
      <c r="U126" s="32" t="e">
        <f t="shared" si="16"/>
        <v>#DIV/0!</v>
      </c>
      <c r="V126" s="3">
        <v>0</v>
      </c>
      <c r="W126" s="3">
        <v>0</v>
      </c>
      <c r="X126" s="3">
        <v>0</v>
      </c>
      <c r="Y126" s="3">
        <v>2</v>
      </c>
      <c r="Z126" s="3">
        <v>0</v>
      </c>
      <c r="AA126" s="3">
        <v>0</v>
      </c>
    </row>
    <row r="127" spans="1:29" ht="14.4" x14ac:dyDescent="0.3">
      <c r="A127" s="35">
        <v>32</v>
      </c>
      <c r="B127" s="35" t="s">
        <v>29</v>
      </c>
      <c r="C127" s="35" t="s">
        <v>30</v>
      </c>
      <c r="D127" s="35" t="s">
        <v>26</v>
      </c>
      <c r="E127" s="35" t="s">
        <v>33</v>
      </c>
      <c r="F127" s="35" t="s">
        <v>28</v>
      </c>
      <c r="G127" s="41">
        <v>29</v>
      </c>
      <c r="H127" s="41">
        <v>18</v>
      </c>
      <c r="I127" s="40">
        <f t="shared" si="27"/>
        <v>0.69659442724458209</v>
      </c>
      <c r="J127" s="41">
        <v>4</v>
      </c>
      <c r="K127" s="37">
        <f>J127/G127</f>
        <v>0.13793103448275862</v>
      </c>
      <c r="L127" s="41">
        <f t="shared" si="28"/>
        <v>20</v>
      </c>
      <c r="M127" s="41">
        <v>4</v>
      </c>
      <c r="N127" s="41">
        <v>16</v>
      </c>
      <c r="O127" s="41">
        <v>2</v>
      </c>
      <c r="P127" s="41">
        <f>P128+P129+P130</f>
        <v>10</v>
      </c>
      <c r="Q127" s="36">
        <f>P127/(L128+L129+L130)*100</f>
        <v>66.666666666666657</v>
      </c>
      <c r="R127" s="41">
        <v>11</v>
      </c>
      <c r="S127" s="41">
        <v>9</v>
      </c>
      <c r="T127" s="37">
        <f t="shared" si="15"/>
        <v>0.2</v>
      </c>
      <c r="U127" s="37">
        <f t="shared" si="16"/>
        <v>0.25</v>
      </c>
      <c r="V127" s="41">
        <v>2</v>
      </c>
      <c r="W127" s="41">
        <v>3</v>
      </c>
      <c r="X127" s="41">
        <v>12</v>
      </c>
      <c r="Y127" s="41">
        <v>2</v>
      </c>
      <c r="Z127" s="41">
        <v>8</v>
      </c>
      <c r="AA127" s="41">
        <v>1</v>
      </c>
      <c r="AB127" s="40">
        <f>(R127+X127+(2*(N127+AA127+J127))+(0.5*Y127))/(H127+(0.5*V127)+(2*(W127+O127+Z127)))</f>
        <v>1.4666666666666666</v>
      </c>
      <c r="AC127" s="40">
        <f>AB127-$AB$1073</f>
        <v>0.32911263666412394</v>
      </c>
    </row>
    <row r="128" spans="1:29" ht="14.4" outlineLevel="1" x14ac:dyDescent="0.3">
      <c r="A128" s="3" t="s">
        <v>66</v>
      </c>
      <c r="B128" s="3" t="s">
        <v>29</v>
      </c>
      <c r="C128" s="3" t="s">
        <v>30</v>
      </c>
      <c r="D128" s="3" t="s">
        <v>26</v>
      </c>
      <c r="E128" s="3" t="s">
        <v>33</v>
      </c>
      <c r="F128" s="3" t="s">
        <v>28</v>
      </c>
      <c r="G128" s="3">
        <v>7</v>
      </c>
      <c r="H128" s="3">
        <v>6</v>
      </c>
      <c r="I128" s="29">
        <f t="shared" si="27"/>
        <v>1.0204081632653061</v>
      </c>
      <c r="J128" s="3">
        <v>1</v>
      </c>
      <c r="K128" s="32">
        <v>0</v>
      </c>
      <c r="L128" s="3">
        <f t="shared" si="28"/>
        <v>6</v>
      </c>
      <c r="M128" s="3">
        <v>2</v>
      </c>
      <c r="N128" s="3">
        <v>4</v>
      </c>
      <c r="O128" s="3">
        <v>1</v>
      </c>
      <c r="P128" s="3">
        <v>4</v>
      </c>
      <c r="Q128" s="4">
        <f>P128/L128*100</f>
        <v>66.666666666666657</v>
      </c>
      <c r="R128" s="3">
        <v>2</v>
      </c>
      <c r="S128" s="3">
        <v>2</v>
      </c>
      <c r="T128" s="32">
        <f t="shared" si="15"/>
        <v>0.33333333333333331</v>
      </c>
      <c r="U128" s="32">
        <f t="shared" si="16"/>
        <v>0.41666666666666669</v>
      </c>
      <c r="V128" s="3">
        <v>1</v>
      </c>
      <c r="W128" s="3">
        <v>2</v>
      </c>
      <c r="X128" s="3">
        <v>2</v>
      </c>
      <c r="Y128" s="3">
        <v>1</v>
      </c>
      <c r="Z128" s="3">
        <v>2</v>
      </c>
      <c r="AA128" s="3">
        <v>1</v>
      </c>
      <c r="AB128" s="29"/>
      <c r="AC128" s="29"/>
    </row>
    <row r="129" spans="1:29" ht="14.4" outlineLevel="1" x14ac:dyDescent="0.3">
      <c r="A129" s="3" t="s">
        <v>67</v>
      </c>
      <c r="B129" s="3" t="s">
        <v>29</v>
      </c>
      <c r="C129" s="3" t="s">
        <v>30</v>
      </c>
      <c r="D129" s="3" t="s">
        <v>26</v>
      </c>
      <c r="E129" s="3" t="s">
        <v>33</v>
      </c>
      <c r="F129" s="3" t="s">
        <v>28</v>
      </c>
      <c r="G129" s="3">
        <v>9</v>
      </c>
      <c r="H129" s="3">
        <v>2</v>
      </c>
      <c r="I129" s="29">
        <f t="shared" si="27"/>
        <v>0.23148148148148145</v>
      </c>
      <c r="J129" s="3">
        <v>1</v>
      </c>
      <c r="K129" s="32">
        <v>0</v>
      </c>
      <c r="L129" s="3">
        <f t="shared" si="28"/>
        <v>6</v>
      </c>
      <c r="M129" s="3">
        <v>0</v>
      </c>
      <c r="N129" s="3">
        <v>6</v>
      </c>
      <c r="O129" s="3">
        <v>0</v>
      </c>
      <c r="P129" s="3">
        <v>4</v>
      </c>
      <c r="Q129" s="4">
        <f>P129/L129*100</f>
        <v>66.666666666666657</v>
      </c>
      <c r="R129" s="3">
        <v>6</v>
      </c>
      <c r="S129" s="3">
        <v>3</v>
      </c>
      <c r="T129" s="32">
        <f t="shared" si="15"/>
        <v>0</v>
      </c>
      <c r="U129" s="32">
        <f t="shared" si="16"/>
        <v>0</v>
      </c>
      <c r="V129" s="3">
        <v>0</v>
      </c>
      <c r="W129" s="3">
        <v>1</v>
      </c>
      <c r="X129" s="3">
        <v>7</v>
      </c>
      <c r="Y129" s="3">
        <v>0</v>
      </c>
      <c r="Z129" s="3">
        <v>3</v>
      </c>
      <c r="AA129" s="3">
        <v>0</v>
      </c>
    </row>
    <row r="130" spans="1:29" ht="14.4" outlineLevel="1" x14ac:dyDescent="0.3">
      <c r="A130" s="3" t="s">
        <v>68</v>
      </c>
      <c r="B130" s="3" t="s">
        <v>29</v>
      </c>
      <c r="C130" s="3" t="s">
        <v>30</v>
      </c>
      <c r="D130" s="3" t="s">
        <v>26</v>
      </c>
      <c r="E130" s="3" t="s">
        <v>33</v>
      </c>
      <c r="F130" s="3" t="s">
        <v>28</v>
      </c>
      <c r="G130" s="3">
        <v>4</v>
      </c>
      <c r="H130" s="3">
        <v>4</v>
      </c>
      <c r="I130" s="29">
        <f t="shared" si="27"/>
        <v>1.0309278350515465</v>
      </c>
      <c r="J130" s="3">
        <v>0</v>
      </c>
      <c r="K130" s="32">
        <f>J130/G130</f>
        <v>0</v>
      </c>
      <c r="L130" s="3">
        <f t="shared" si="28"/>
        <v>3</v>
      </c>
      <c r="M130" s="3">
        <v>1</v>
      </c>
      <c r="N130" s="3">
        <v>2</v>
      </c>
      <c r="O130" s="3">
        <v>0</v>
      </c>
      <c r="P130" s="3">
        <v>2</v>
      </c>
      <c r="Q130" s="4">
        <f>P130/L130*100</f>
        <v>66.666666666666657</v>
      </c>
      <c r="R130" s="3">
        <v>2</v>
      </c>
      <c r="S130" s="3">
        <v>2</v>
      </c>
      <c r="T130" s="32">
        <f t="shared" si="15"/>
        <v>0.33333333333333331</v>
      </c>
      <c r="U130" s="32">
        <f t="shared" si="16"/>
        <v>0.33333333333333331</v>
      </c>
      <c r="V130" s="3">
        <v>0</v>
      </c>
      <c r="W130" s="3">
        <v>0</v>
      </c>
      <c r="X130" s="3">
        <v>2</v>
      </c>
      <c r="Y130" s="3">
        <v>0</v>
      </c>
      <c r="Z130" s="3">
        <v>2</v>
      </c>
      <c r="AA130" s="3">
        <v>0</v>
      </c>
    </row>
    <row r="131" spans="1:29" ht="14.4" x14ac:dyDescent="0.3">
      <c r="A131" s="35">
        <v>33</v>
      </c>
      <c r="B131" s="35" t="s">
        <v>24</v>
      </c>
      <c r="C131" s="35" t="s">
        <v>25</v>
      </c>
      <c r="D131" s="35" t="s">
        <v>26</v>
      </c>
      <c r="E131" s="35" t="s">
        <v>30</v>
      </c>
      <c r="F131" s="35" t="s">
        <v>28</v>
      </c>
      <c r="G131" s="41">
        <v>56</v>
      </c>
      <c r="H131" s="41">
        <v>38</v>
      </c>
      <c r="I131" s="40">
        <f t="shared" si="27"/>
        <v>0.80372250423011837</v>
      </c>
      <c r="J131" s="41">
        <v>16</v>
      </c>
      <c r="K131" s="37">
        <f>J131/G131</f>
        <v>0.2857142857142857</v>
      </c>
      <c r="L131" s="41">
        <f t="shared" si="28"/>
        <v>34</v>
      </c>
      <c r="M131" s="41">
        <v>16</v>
      </c>
      <c r="N131" s="41">
        <v>18</v>
      </c>
      <c r="O131" s="41">
        <v>9</v>
      </c>
      <c r="P131" s="41">
        <f>P132+P133+P134</f>
        <v>10</v>
      </c>
      <c r="Q131" s="36">
        <f>P131/(L132+L133+L134)*100</f>
        <v>83.333333333333343</v>
      </c>
      <c r="R131" s="41">
        <v>12</v>
      </c>
      <c r="S131" s="41">
        <v>7</v>
      </c>
      <c r="T131" s="37">
        <f t="shared" ref="T131:T194" si="29">M131/(M131+N131)</f>
        <v>0.47058823529411764</v>
      </c>
      <c r="U131" s="37">
        <f t="shared" ref="U131:U194" si="30">((0.5*V131)+M131)/L131</f>
        <v>0.48529411764705882</v>
      </c>
      <c r="V131" s="41">
        <v>1</v>
      </c>
      <c r="W131" s="41">
        <v>8</v>
      </c>
      <c r="X131" s="41">
        <v>13</v>
      </c>
      <c r="Y131" s="41">
        <v>12</v>
      </c>
      <c r="Z131" s="41">
        <v>11</v>
      </c>
      <c r="AA131" s="41">
        <v>0</v>
      </c>
      <c r="AB131" s="40">
        <f>(R131+X131+(2*(N131+AA131+J131))+(0.5*Y131))/(H131+(0.5*V131)+(2*(W131+O131+Z131)))</f>
        <v>1.0476190476190477</v>
      </c>
      <c r="AC131" s="40">
        <f>AB131-$AB$1073</f>
        <v>-8.9934982383494955E-2</v>
      </c>
    </row>
    <row r="132" spans="1:29" ht="14.4" outlineLevel="1" x14ac:dyDescent="0.3">
      <c r="A132" s="3" t="s">
        <v>66</v>
      </c>
      <c r="B132" s="3" t="s">
        <v>24</v>
      </c>
      <c r="C132" s="3" t="s">
        <v>25</v>
      </c>
      <c r="D132" s="3" t="s">
        <v>26</v>
      </c>
      <c r="E132" s="3" t="s">
        <v>30</v>
      </c>
      <c r="F132" s="3" t="s">
        <v>28</v>
      </c>
      <c r="G132" s="3">
        <v>11</v>
      </c>
      <c r="H132" s="3">
        <v>10</v>
      </c>
      <c r="I132" s="29">
        <f t="shared" si="27"/>
        <v>1</v>
      </c>
      <c r="J132" s="3">
        <v>4</v>
      </c>
      <c r="K132" s="32">
        <v>0</v>
      </c>
      <c r="L132" s="3">
        <f t="shared" si="28"/>
        <v>7</v>
      </c>
      <c r="M132" s="3">
        <v>5</v>
      </c>
      <c r="N132" s="3">
        <v>2</v>
      </c>
      <c r="O132" s="3">
        <v>3</v>
      </c>
      <c r="P132" s="3">
        <v>5</v>
      </c>
      <c r="Q132" s="4">
        <f>P132/L132*100</f>
        <v>71.428571428571431</v>
      </c>
      <c r="R132" s="3">
        <v>0</v>
      </c>
      <c r="S132" s="3">
        <v>0</v>
      </c>
      <c r="T132" s="32">
        <f t="shared" si="29"/>
        <v>0.7142857142857143</v>
      </c>
      <c r="U132" s="32">
        <f t="shared" si="30"/>
        <v>0.7142857142857143</v>
      </c>
      <c r="V132" s="3">
        <v>0</v>
      </c>
      <c r="W132" s="3">
        <v>1</v>
      </c>
      <c r="X132" s="3">
        <v>1</v>
      </c>
      <c r="Y132" s="3">
        <v>4</v>
      </c>
      <c r="Z132" s="3">
        <v>2</v>
      </c>
      <c r="AA132" s="3">
        <v>0</v>
      </c>
      <c r="AB132" s="29"/>
      <c r="AC132" s="29"/>
    </row>
    <row r="133" spans="1:29" ht="14.4" outlineLevel="1" x14ac:dyDescent="0.3">
      <c r="A133" s="3" t="s">
        <v>67</v>
      </c>
      <c r="B133" s="3" t="s">
        <v>24</v>
      </c>
      <c r="C133" s="3" t="s">
        <v>25</v>
      </c>
      <c r="D133" s="3" t="s">
        <v>26</v>
      </c>
      <c r="E133" s="3" t="s">
        <v>30</v>
      </c>
      <c r="F133" s="3" t="s">
        <v>28</v>
      </c>
      <c r="G133" s="3">
        <v>1</v>
      </c>
      <c r="H133" s="3">
        <v>2</v>
      </c>
      <c r="I133" s="29">
        <f t="shared" si="27"/>
        <v>2</v>
      </c>
      <c r="J133" s="3">
        <v>0</v>
      </c>
      <c r="K133" s="32">
        <v>0</v>
      </c>
      <c r="L133" s="3">
        <f t="shared" si="28"/>
        <v>1</v>
      </c>
      <c r="M133" s="3">
        <v>1</v>
      </c>
      <c r="N133" s="3">
        <v>0</v>
      </c>
      <c r="O133" s="3">
        <v>0</v>
      </c>
      <c r="P133" s="3">
        <v>1</v>
      </c>
      <c r="Q133" s="4">
        <f>P133/L133*100</f>
        <v>100</v>
      </c>
      <c r="R133" s="3">
        <v>0</v>
      </c>
      <c r="S133" s="3">
        <v>0</v>
      </c>
      <c r="T133" s="32">
        <f t="shared" si="29"/>
        <v>1</v>
      </c>
      <c r="U133" s="32">
        <f t="shared" si="30"/>
        <v>1</v>
      </c>
      <c r="V133" s="3">
        <v>0</v>
      </c>
      <c r="W133" s="3">
        <v>0</v>
      </c>
      <c r="X133" s="3">
        <v>0</v>
      </c>
      <c r="Y133" s="3">
        <v>0</v>
      </c>
      <c r="Z133" s="3">
        <v>0</v>
      </c>
      <c r="AA133" s="3">
        <v>0</v>
      </c>
    </row>
    <row r="134" spans="1:29" ht="14.4" outlineLevel="1" x14ac:dyDescent="0.3">
      <c r="A134" s="3" t="s">
        <v>68</v>
      </c>
      <c r="B134" s="3" t="s">
        <v>24</v>
      </c>
      <c r="C134" s="3" t="s">
        <v>25</v>
      </c>
      <c r="D134" s="3" t="s">
        <v>26</v>
      </c>
      <c r="E134" s="3" t="s">
        <v>30</v>
      </c>
      <c r="F134" s="3" t="s">
        <v>28</v>
      </c>
      <c r="G134" s="3">
        <v>8</v>
      </c>
      <c r="H134" s="3">
        <v>0</v>
      </c>
      <c r="I134" s="29">
        <f t="shared" si="27"/>
        <v>0</v>
      </c>
      <c r="J134" s="3">
        <v>4</v>
      </c>
      <c r="K134" s="32">
        <v>0</v>
      </c>
      <c r="L134" s="3">
        <f t="shared" si="28"/>
        <v>4</v>
      </c>
      <c r="M134" s="3">
        <v>0</v>
      </c>
      <c r="N134" s="3">
        <v>4</v>
      </c>
      <c r="O134" s="3">
        <v>0</v>
      </c>
      <c r="P134" s="3">
        <v>4</v>
      </c>
      <c r="Q134" s="4">
        <f>P134/L134*100</f>
        <v>100</v>
      </c>
      <c r="R134" s="3">
        <v>0</v>
      </c>
      <c r="S134" s="3">
        <v>0</v>
      </c>
      <c r="T134" s="32">
        <f t="shared" si="29"/>
        <v>0</v>
      </c>
      <c r="U134" s="32">
        <f t="shared" si="30"/>
        <v>0</v>
      </c>
      <c r="V134" s="3">
        <v>0</v>
      </c>
      <c r="W134" s="3">
        <v>1</v>
      </c>
      <c r="X134" s="3">
        <v>2</v>
      </c>
      <c r="Y134" s="3">
        <v>4</v>
      </c>
      <c r="Z134" s="3">
        <v>1</v>
      </c>
      <c r="AA134" s="3">
        <v>0</v>
      </c>
    </row>
    <row r="135" spans="1:29" ht="14.4" x14ac:dyDescent="0.3">
      <c r="A135" s="35">
        <v>34</v>
      </c>
      <c r="B135" s="35" t="s">
        <v>24</v>
      </c>
      <c r="C135" s="35" t="s">
        <v>25</v>
      </c>
      <c r="D135" s="35" t="s">
        <v>29</v>
      </c>
      <c r="E135" s="35" t="s">
        <v>27</v>
      </c>
      <c r="F135" s="35" t="s">
        <v>28</v>
      </c>
      <c r="G135" s="41">
        <v>17</v>
      </c>
      <c r="H135" s="41">
        <v>4</v>
      </c>
      <c r="I135" s="40">
        <f t="shared" si="27"/>
        <v>0.26666666666666666</v>
      </c>
      <c r="J135" s="41">
        <v>8</v>
      </c>
      <c r="K135" s="37">
        <f t="shared" ref="K135:K146" si="31">J135/G135</f>
        <v>0.47058823529411764</v>
      </c>
      <c r="L135" s="41">
        <f t="shared" si="28"/>
        <v>9</v>
      </c>
      <c r="M135" s="41">
        <v>2</v>
      </c>
      <c r="N135" s="41">
        <v>7</v>
      </c>
      <c r="O135" s="41">
        <v>0</v>
      </c>
      <c r="P135" s="41">
        <f>P136+P137+P138</f>
        <v>3</v>
      </c>
      <c r="Q135" s="36">
        <f>P135/(L136+L137+L138)*100</f>
        <v>75</v>
      </c>
      <c r="R135" s="41">
        <v>0</v>
      </c>
      <c r="S135" s="41">
        <v>0</v>
      </c>
      <c r="T135" s="37">
        <f t="shared" si="29"/>
        <v>0.22222222222222221</v>
      </c>
      <c r="U135" s="37">
        <f t="shared" si="30"/>
        <v>0.22222222222222221</v>
      </c>
      <c r="V135" s="41">
        <v>0</v>
      </c>
      <c r="W135" s="41">
        <v>2</v>
      </c>
      <c r="X135" s="41">
        <v>4</v>
      </c>
      <c r="Y135" s="41">
        <v>3</v>
      </c>
      <c r="Z135" s="41">
        <v>2</v>
      </c>
      <c r="AA135" s="41">
        <v>0</v>
      </c>
      <c r="AB135" s="40">
        <f>(R135+X135+(2*(N135+AA135+J135))+(0.5*Y135))/(H135+(0.5*V135)+(2*(W135+O135+Z135)))</f>
        <v>2.9583333333333335</v>
      </c>
      <c r="AC135" s="40">
        <f>AB135-$AB$1073</f>
        <v>1.8207793033307909</v>
      </c>
    </row>
    <row r="136" spans="1:29" ht="14.4" outlineLevel="1" x14ac:dyDescent="0.3">
      <c r="A136" s="3" t="s">
        <v>66</v>
      </c>
      <c r="B136" s="3" t="s">
        <v>24</v>
      </c>
      <c r="C136" s="3" t="s">
        <v>25</v>
      </c>
      <c r="D136" s="3" t="s">
        <v>29</v>
      </c>
      <c r="E136" s="3" t="s">
        <v>27</v>
      </c>
      <c r="F136" s="3" t="s">
        <v>28</v>
      </c>
      <c r="G136" s="3">
        <v>3</v>
      </c>
      <c r="H136" s="3">
        <v>0</v>
      </c>
      <c r="I136" s="29"/>
      <c r="J136" s="3">
        <v>0</v>
      </c>
      <c r="K136" s="32">
        <f t="shared" si="31"/>
        <v>0</v>
      </c>
      <c r="L136" s="3">
        <f t="shared" si="28"/>
        <v>3</v>
      </c>
      <c r="M136" s="3">
        <v>0</v>
      </c>
      <c r="N136" s="3">
        <v>3</v>
      </c>
      <c r="O136" s="3">
        <v>0</v>
      </c>
      <c r="P136" s="3">
        <v>2</v>
      </c>
      <c r="Q136" s="4">
        <f>P136/L136*100</f>
        <v>66.666666666666657</v>
      </c>
      <c r="R136" s="3">
        <v>0</v>
      </c>
      <c r="S136" s="3">
        <v>0</v>
      </c>
      <c r="T136" s="32">
        <f t="shared" si="29"/>
        <v>0</v>
      </c>
      <c r="U136" s="32">
        <f t="shared" si="30"/>
        <v>0</v>
      </c>
      <c r="V136" s="3">
        <v>0</v>
      </c>
      <c r="W136" s="3">
        <v>3</v>
      </c>
      <c r="X136" s="3">
        <v>2</v>
      </c>
      <c r="Y136" s="3">
        <v>0</v>
      </c>
      <c r="Z136" s="3">
        <v>2</v>
      </c>
      <c r="AA136" s="3">
        <v>0</v>
      </c>
      <c r="AB136" s="29"/>
      <c r="AC136" s="29"/>
    </row>
    <row r="137" spans="1:29" ht="14.4" outlineLevel="1" x14ac:dyDescent="0.3">
      <c r="A137" s="3" t="s">
        <v>67</v>
      </c>
      <c r="B137" s="3" t="s">
        <v>24</v>
      </c>
      <c r="C137" s="3" t="s">
        <v>25</v>
      </c>
      <c r="D137" s="3" t="s">
        <v>29</v>
      </c>
      <c r="E137" s="3" t="s">
        <v>27</v>
      </c>
      <c r="F137" s="3" t="s">
        <v>28</v>
      </c>
      <c r="G137" s="3">
        <v>0</v>
      </c>
      <c r="H137" s="3">
        <v>0</v>
      </c>
      <c r="I137" s="29"/>
      <c r="J137" s="3">
        <v>0</v>
      </c>
      <c r="K137" s="32" t="e">
        <f t="shared" si="31"/>
        <v>#DIV/0!</v>
      </c>
      <c r="L137" s="3">
        <f t="shared" si="28"/>
        <v>0</v>
      </c>
      <c r="M137" s="3">
        <v>0</v>
      </c>
      <c r="N137" s="3">
        <v>0</v>
      </c>
      <c r="O137" s="3">
        <v>0</v>
      </c>
      <c r="P137" s="3">
        <v>0</v>
      </c>
      <c r="Q137" s="4" t="e">
        <f>P137/L137*100</f>
        <v>#DIV/0!</v>
      </c>
      <c r="R137" s="3">
        <v>0</v>
      </c>
      <c r="S137" s="3">
        <v>0</v>
      </c>
      <c r="T137" s="32" t="e">
        <f t="shared" si="29"/>
        <v>#DIV/0!</v>
      </c>
      <c r="U137" s="32" t="e">
        <f t="shared" si="30"/>
        <v>#DIV/0!</v>
      </c>
      <c r="V137" s="3">
        <v>0</v>
      </c>
      <c r="W137" s="3">
        <v>0</v>
      </c>
      <c r="X137" s="3">
        <v>0</v>
      </c>
      <c r="Y137" s="3">
        <v>0</v>
      </c>
      <c r="Z137" s="3">
        <v>0</v>
      </c>
      <c r="AA137" s="3">
        <v>0</v>
      </c>
    </row>
    <row r="138" spans="1:29" ht="14.4" outlineLevel="1" x14ac:dyDescent="0.3">
      <c r="A138" s="3" t="s">
        <v>68</v>
      </c>
      <c r="B138" s="3" t="s">
        <v>24</v>
      </c>
      <c r="C138" s="3" t="s">
        <v>25</v>
      </c>
      <c r="D138" s="3" t="s">
        <v>29</v>
      </c>
      <c r="E138" s="3" t="s">
        <v>27</v>
      </c>
      <c r="F138" s="3" t="s">
        <v>28</v>
      </c>
      <c r="G138" s="3">
        <v>1</v>
      </c>
      <c r="H138" s="3">
        <v>0</v>
      </c>
      <c r="I138" s="29"/>
      <c r="J138" s="3">
        <v>0</v>
      </c>
      <c r="K138" s="32">
        <f t="shared" si="31"/>
        <v>0</v>
      </c>
      <c r="L138" s="3">
        <f t="shared" si="28"/>
        <v>1</v>
      </c>
      <c r="M138" s="3">
        <v>0</v>
      </c>
      <c r="N138" s="3">
        <v>1</v>
      </c>
      <c r="O138" s="3">
        <v>0</v>
      </c>
      <c r="P138" s="3">
        <v>1</v>
      </c>
      <c r="Q138" s="4">
        <f>P138/L138*100</f>
        <v>100</v>
      </c>
      <c r="R138" s="3">
        <v>0</v>
      </c>
      <c r="S138" s="3">
        <v>0</v>
      </c>
      <c r="T138" s="32">
        <f t="shared" si="29"/>
        <v>0</v>
      </c>
      <c r="U138" s="32">
        <f t="shared" si="30"/>
        <v>0</v>
      </c>
      <c r="V138" s="3">
        <v>0</v>
      </c>
      <c r="W138" s="3">
        <v>1</v>
      </c>
      <c r="X138" s="3">
        <v>0</v>
      </c>
      <c r="Y138" s="3">
        <v>0</v>
      </c>
      <c r="Z138" s="3">
        <v>0</v>
      </c>
      <c r="AA138" s="3">
        <v>0</v>
      </c>
    </row>
    <row r="139" spans="1:29" ht="14.4" x14ac:dyDescent="0.3">
      <c r="A139" s="35">
        <v>35</v>
      </c>
      <c r="B139" s="35" t="s">
        <v>24</v>
      </c>
      <c r="C139" s="35" t="s">
        <v>25</v>
      </c>
      <c r="D139" s="35" t="s">
        <v>29</v>
      </c>
      <c r="E139" s="35" t="s">
        <v>32</v>
      </c>
      <c r="F139" s="35" t="s">
        <v>28</v>
      </c>
      <c r="G139" s="41">
        <v>2</v>
      </c>
      <c r="H139" s="41">
        <v>2</v>
      </c>
      <c r="I139" s="40">
        <f>H139/((L139-W139)+J139+(0.44*R139))</f>
        <v>1</v>
      </c>
      <c r="J139" s="41">
        <v>0</v>
      </c>
      <c r="K139" s="37">
        <f t="shared" si="31"/>
        <v>0</v>
      </c>
      <c r="L139" s="41">
        <f t="shared" si="28"/>
        <v>2</v>
      </c>
      <c r="M139" s="41">
        <v>1</v>
      </c>
      <c r="N139" s="41">
        <v>1</v>
      </c>
      <c r="O139" s="41">
        <v>1</v>
      </c>
      <c r="P139" s="41">
        <f>P140+P141+P142</f>
        <v>1</v>
      </c>
      <c r="Q139" s="36">
        <f>P139/(L140+L141+L142)*100</f>
        <v>100</v>
      </c>
      <c r="R139" s="41">
        <v>0</v>
      </c>
      <c r="S139" s="41">
        <v>0</v>
      </c>
      <c r="T139" s="37">
        <f t="shared" si="29"/>
        <v>0.5</v>
      </c>
      <c r="U139" s="37">
        <f t="shared" si="30"/>
        <v>0.5</v>
      </c>
      <c r="V139" s="41">
        <v>0</v>
      </c>
      <c r="W139" s="41">
        <v>0</v>
      </c>
      <c r="X139" s="41">
        <v>1</v>
      </c>
      <c r="Y139" s="41">
        <v>0</v>
      </c>
      <c r="Z139" s="41">
        <v>0</v>
      </c>
      <c r="AA139" s="41">
        <v>1</v>
      </c>
      <c r="AB139" s="40">
        <f>(R139+X139+(2*(N139+AA139+J139))+(0.5*Y139))/(H139+(0.5*V139)+(2*(W139+O139+Z139)))</f>
        <v>1.25</v>
      </c>
      <c r="AC139" s="40">
        <f>AB139-$AB$1073</f>
        <v>0.11244596999745737</v>
      </c>
    </row>
    <row r="140" spans="1:29" ht="14.4" outlineLevel="1" x14ac:dyDescent="0.3">
      <c r="A140" s="3" t="s">
        <v>66</v>
      </c>
      <c r="B140" s="3" t="s">
        <v>24</v>
      </c>
      <c r="C140" s="3" t="s">
        <v>25</v>
      </c>
      <c r="D140" s="3" t="s">
        <v>29</v>
      </c>
      <c r="E140" s="3" t="s">
        <v>32</v>
      </c>
      <c r="F140" s="3" t="s">
        <v>28</v>
      </c>
      <c r="G140" s="3">
        <v>0</v>
      </c>
      <c r="H140" s="3">
        <v>0</v>
      </c>
      <c r="I140" s="29"/>
      <c r="J140" s="3">
        <v>0</v>
      </c>
      <c r="K140" s="32" t="e">
        <f t="shared" si="31"/>
        <v>#DIV/0!</v>
      </c>
      <c r="L140" s="3">
        <f t="shared" si="28"/>
        <v>0</v>
      </c>
      <c r="M140" s="3">
        <v>0</v>
      </c>
      <c r="N140" s="3">
        <v>0</v>
      </c>
      <c r="O140" s="3">
        <v>0</v>
      </c>
      <c r="P140" s="3">
        <v>0</v>
      </c>
      <c r="Q140" s="4" t="e">
        <f>P140/L140*100</f>
        <v>#DIV/0!</v>
      </c>
      <c r="R140" s="3">
        <v>0</v>
      </c>
      <c r="S140" s="3">
        <v>0</v>
      </c>
      <c r="T140" s="32" t="e">
        <f t="shared" si="29"/>
        <v>#DIV/0!</v>
      </c>
      <c r="U140" s="32" t="e">
        <f t="shared" si="30"/>
        <v>#DIV/0!</v>
      </c>
      <c r="V140" s="3">
        <v>0</v>
      </c>
      <c r="W140" s="3">
        <v>0</v>
      </c>
      <c r="X140" s="3">
        <v>0</v>
      </c>
      <c r="Y140" s="3">
        <v>0</v>
      </c>
      <c r="Z140" s="3">
        <v>0</v>
      </c>
      <c r="AA140" s="3">
        <v>0</v>
      </c>
      <c r="AB140" s="29"/>
      <c r="AC140" s="29"/>
    </row>
    <row r="141" spans="1:29" ht="14.4" outlineLevel="1" x14ac:dyDescent="0.3">
      <c r="A141" s="3" t="s">
        <v>67</v>
      </c>
      <c r="B141" s="3" t="s">
        <v>24</v>
      </c>
      <c r="C141" s="3" t="s">
        <v>25</v>
      </c>
      <c r="D141" s="3" t="s">
        <v>29</v>
      </c>
      <c r="E141" s="3" t="s">
        <v>32</v>
      </c>
      <c r="F141" s="3" t="s">
        <v>28</v>
      </c>
      <c r="G141" s="3">
        <v>1</v>
      </c>
      <c r="H141" s="3">
        <v>2</v>
      </c>
      <c r="I141" s="29">
        <f>H141/((L141-W141)+J141+(0.44*R141))</f>
        <v>2</v>
      </c>
      <c r="J141" s="3">
        <v>0</v>
      </c>
      <c r="K141" s="32">
        <f t="shared" si="31"/>
        <v>0</v>
      </c>
      <c r="L141" s="3">
        <f t="shared" si="28"/>
        <v>1</v>
      </c>
      <c r="M141" s="3">
        <v>1</v>
      </c>
      <c r="N141" s="3">
        <v>0</v>
      </c>
      <c r="O141" s="3">
        <v>1</v>
      </c>
      <c r="P141" s="3">
        <v>1</v>
      </c>
      <c r="Q141" s="4">
        <f>P141/L141*100</f>
        <v>100</v>
      </c>
      <c r="R141" s="3">
        <v>0</v>
      </c>
      <c r="S141" s="3">
        <v>0</v>
      </c>
      <c r="T141" s="32">
        <f t="shared" si="29"/>
        <v>1</v>
      </c>
      <c r="U141" s="32">
        <f t="shared" si="30"/>
        <v>1</v>
      </c>
      <c r="V141" s="3">
        <v>0</v>
      </c>
      <c r="W141" s="3">
        <v>0</v>
      </c>
      <c r="X141" s="3">
        <v>0</v>
      </c>
      <c r="Y141" s="3">
        <v>0</v>
      </c>
      <c r="Z141" s="3">
        <v>0</v>
      </c>
      <c r="AA141" s="3">
        <v>0</v>
      </c>
    </row>
    <row r="142" spans="1:29" ht="14.4" outlineLevel="1" x14ac:dyDescent="0.3">
      <c r="A142" s="3" t="s">
        <v>68</v>
      </c>
      <c r="B142" s="3" t="s">
        <v>24</v>
      </c>
      <c r="C142" s="3" t="s">
        <v>25</v>
      </c>
      <c r="D142" s="3" t="s">
        <v>29</v>
      </c>
      <c r="E142" s="3" t="s">
        <v>32</v>
      </c>
      <c r="F142" s="3" t="s">
        <v>28</v>
      </c>
      <c r="G142" s="3">
        <v>0</v>
      </c>
      <c r="H142" s="3">
        <v>0</v>
      </c>
      <c r="I142" s="29"/>
      <c r="J142" s="3">
        <v>0</v>
      </c>
      <c r="K142" s="32" t="e">
        <f t="shared" si="31"/>
        <v>#DIV/0!</v>
      </c>
      <c r="L142" s="3">
        <f t="shared" si="28"/>
        <v>0</v>
      </c>
      <c r="M142" s="3">
        <v>0</v>
      </c>
      <c r="N142" s="3">
        <v>0</v>
      </c>
      <c r="O142" s="3">
        <v>0</v>
      </c>
      <c r="P142" s="3">
        <v>0</v>
      </c>
      <c r="Q142" s="4" t="e">
        <f>P142/L142*100</f>
        <v>#DIV/0!</v>
      </c>
      <c r="R142" s="3">
        <v>0</v>
      </c>
      <c r="S142" s="3">
        <v>0</v>
      </c>
      <c r="T142" s="32" t="e">
        <f t="shared" si="29"/>
        <v>#DIV/0!</v>
      </c>
      <c r="U142" s="32" t="e">
        <f t="shared" si="30"/>
        <v>#DIV/0!</v>
      </c>
      <c r="V142" s="3">
        <v>0</v>
      </c>
      <c r="W142" s="3">
        <v>0</v>
      </c>
      <c r="X142" s="3">
        <v>0</v>
      </c>
      <c r="Y142" s="3">
        <v>0</v>
      </c>
      <c r="Z142" s="3">
        <v>0</v>
      </c>
      <c r="AA142" s="3">
        <v>0</v>
      </c>
    </row>
    <row r="143" spans="1:29" ht="14.4" x14ac:dyDescent="0.3">
      <c r="A143" s="35">
        <v>36</v>
      </c>
      <c r="B143" s="35" t="s">
        <v>24</v>
      </c>
      <c r="C143" s="35" t="s">
        <v>32</v>
      </c>
      <c r="D143" s="35" t="s">
        <v>26</v>
      </c>
      <c r="E143" s="35" t="s">
        <v>33</v>
      </c>
      <c r="F143" s="35" t="s">
        <v>28</v>
      </c>
      <c r="G143" s="41">
        <v>9</v>
      </c>
      <c r="H143" s="41">
        <v>5</v>
      </c>
      <c r="I143" s="40">
        <f>H143/((L143-W143)+J143+(0.44*R143))</f>
        <v>0.63451776649746194</v>
      </c>
      <c r="J143" s="41">
        <v>1</v>
      </c>
      <c r="K143" s="37">
        <f t="shared" si="31"/>
        <v>0.1111111111111111</v>
      </c>
      <c r="L143" s="41">
        <f t="shared" si="28"/>
        <v>7</v>
      </c>
      <c r="M143" s="41">
        <v>2</v>
      </c>
      <c r="N143" s="41">
        <v>5</v>
      </c>
      <c r="O143" s="41">
        <v>1</v>
      </c>
      <c r="P143" s="41">
        <f>P144+P145+P146</f>
        <v>3</v>
      </c>
      <c r="Q143" s="36">
        <f>P143/(L144+L145+L146)*100</f>
        <v>100</v>
      </c>
      <c r="R143" s="41">
        <v>2</v>
      </c>
      <c r="S143" s="41">
        <v>0</v>
      </c>
      <c r="T143" s="37">
        <f t="shared" si="29"/>
        <v>0.2857142857142857</v>
      </c>
      <c r="U143" s="37">
        <f t="shared" si="30"/>
        <v>0.35714285714285715</v>
      </c>
      <c r="V143" s="41">
        <v>1</v>
      </c>
      <c r="W143" s="41">
        <v>1</v>
      </c>
      <c r="X143" s="41">
        <v>3</v>
      </c>
      <c r="Y143" s="41">
        <v>1</v>
      </c>
      <c r="Z143" s="41">
        <v>3</v>
      </c>
      <c r="AA143" s="41">
        <v>0</v>
      </c>
      <c r="AB143" s="40">
        <f>(R143+X143+(2*(N143+AA143+J143))+(0.5*Y143))/(H143+(0.5*V143)+(2*(W143+O143+Z143)))</f>
        <v>1.1290322580645162</v>
      </c>
      <c r="AC143" s="40">
        <f>AB143-$AB$1073</f>
        <v>-8.5217719380263901E-3</v>
      </c>
    </row>
    <row r="144" spans="1:29" ht="14.4" outlineLevel="1" x14ac:dyDescent="0.3">
      <c r="A144" s="3" t="s">
        <v>66</v>
      </c>
      <c r="B144" s="3" t="s">
        <v>24</v>
      </c>
      <c r="C144" s="3" t="s">
        <v>32</v>
      </c>
      <c r="D144" s="3" t="s">
        <v>26</v>
      </c>
      <c r="E144" s="3" t="s">
        <v>33</v>
      </c>
      <c r="F144" s="3" t="s">
        <v>28</v>
      </c>
      <c r="G144" s="3">
        <v>3</v>
      </c>
      <c r="H144" s="3">
        <v>3</v>
      </c>
      <c r="I144" s="29">
        <f t="shared" ref="I144:I146" si="32">H144/((L144-W144)+J144+(0.44*R144))</f>
        <v>1.5</v>
      </c>
      <c r="J144" s="3">
        <v>0</v>
      </c>
      <c r="K144" s="32">
        <f t="shared" si="31"/>
        <v>0</v>
      </c>
      <c r="L144" s="3">
        <f t="shared" si="28"/>
        <v>3</v>
      </c>
      <c r="M144" s="3">
        <v>1</v>
      </c>
      <c r="N144" s="3">
        <v>2</v>
      </c>
      <c r="O144" s="3">
        <v>1</v>
      </c>
      <c r="P144" s="3">
        <v>3</v>
      </c>
      <c r="Q144" s="4">
        <f t="shared" ref="Q144:Q146" si="33">P144/L144*100</f>
        <v>100</v>
      </c>
      <c r="R144" s="3">
        <v>0</v>
      </c>
      <c r="S144" s="3">
        <v>0</v>
      </c>
      <c r="T144" s="32">
        <f t="shared" si="29"/>
        <v>0.33333333333333331</v>
      </c>
      <c r="U144" s="32">
        <f t="shared" si="30"/>
        <v>0.5</v>
      </c>
      <c r="V144" s="3">
        <v>1</v>
      </c>
      <c r="W144" s="3">
        <v>1</v>
      </c>
      <c r="X144" s="3">
        <v>1</v>
      </c>
      <c r="Y144" s="3">
        <v>0</v>
      </c>
      <c r="Z144" s="3">
        <v>0</v>
      </c>
      <c r="AA144" s="3">
        <v>0</v>
      </c>
      <c r="AB144" s="29"/>
      <c r="AC144" s="29"/>
    </row>
    <row r="145" spans="1:29" ht="14.4" outlineLevel="1" x14ac:dyDescent="0.3">
      <c r="A145" s="3" t="s">
        <v>67</v>
      </c>
      <c r="B145" s="3" t="s">
        <v>24</v>
      </c>
      <c r="C145" s="3" t="s">
        <v>32</v>
      </c>
      <c r="D145" s="3" t="s">
        <v>26</v>
      </c>
      <c r="E145" s="3" t="s">
        <v>33</v>
      </c>
      <c r="F145" s="3" t="s">
        <v>28</v>
      </c>
      <c r="G145" s="3">
        <v>0</v>
      </c>
      <c r="H145" s="3">
        <v>0</v>
      </c>
      <c r="I145" s="29"/>
      <c r="J145" s="3">
        <v>0</v>
      </c>
      <c r="K145" s="32" t="e">
        <f t="shared" si="31"/>
        <v>#DIV/0!</v>
      </c>
      <c r="L145" s="3">
        <f t="shared" si="28"/>
        <v>0</v>
      </c>
      <c r="M145" s="3">
        <v>0</v>
      </c>
      <c r="N145" s="3">
        <v>0</v>
      </c>
      <c r="O145" s="3">
        <v>0</v>
      </c>
      <c r="P145" s="3">
        <v>0</v>
      </c>
      <c r="Q145" s="4" t="e">
        <f t="shared" si="33"/>
        <v>#DIV/0!</v>
      </c>
      <c r="R145" s="3">
        <v>0</v>
      </c>
      <c r="S145" s="3">
        <v>0</v>
      </c>
      <c r="T145" s="32" t="e">
        <f t="shared" si="29"/>
        <v>#DIV/0!</v>
      </c>
      <c r="U145" s="32" t="e">
        <f t="shared" si="30"/>
        <v>#DIV/0!</v>
      </c>
      <c r="V145" s="3">
        <v>0</v>
      </c>
      <c r="W145" s="3">
        <v>0</v>
      </c>
      <c r="X145" s="3">
        <v>0</v>
      </c>
      <c r="Y145" s="3">
        <v>0</v>
      </c>
      <c r="Z145" s="3">
        <v>0</v>
      </c>
      <c r="AA145" s="3">
        <v>0</v>
      </c>
    </row>
    <row r="146" spans="1:29" ht="14.4" outlineLevel="1" collapsed="1" x14ac:dyDescent="0.3">
      <c r="A146" s="3" t="s">
        <v>68</v>
      </c>
      <c r="B146" s="3" t="s">
        <v>24</v>
      </c>
      <c r="C146" s="3" t="s">
        <v>32</v>
      </c>
      <c r="D146" s="3" t="s">
        <v>26</v>
      </c>
      <c r="E146" s="3" t="s">
        <v>33</v>
      </c>
      <c r="F146" s="3" t="s">
        <v>28</v>
      </c>
      <c r="G146" s="3">
        <v>0</v>
      </c>
      <c r="H146" s="3">
        <v>0</v>
      </c>
      <c r="I146" s="29"/>
      <c r="J146" s="3">
        <v>0</v>
      </c>
      <c r="K146" s="32" t="e">
        <f t="shared" si="31"/>
        <v>#DIV/0!</v>
      </c>
      <c r="L146" s="3">
        <f t="shared" si="28"/>
        <v>0</v>
      </c>
      <c r="M146" s="3">
        <v>0</v>
      </c>
      <c r="N146" s="3">
        <v>0</v>
      </c>
      <c r="O146" s="3">
        <v>0</v>
      </c>
      <c r="P146" s="3">
        <v>0</v>
      </c>
      <c r="Q146" s="4" t="e">
        <f t="shared" si="33"/>
        <v>#DIV/0!</v>
      </c>
      <c r="R146" s="3">
        <v>0</v>
      </c>
      <c r="S146" s="3">
        <v>0</v>
      </c>
      <c r="T146" s="32" t="e">
        <f t="shared" si="29"/>
        <v>#DIV/0!</v>
      </c>
      <c r="U146" s="32" t="e">
        <f t="shared" si="30"/>
        <v>#DIV/0!</v>
      </c>
      <c r="V146" s="3">
        <v>0</v>
      </c>
      <c r="W146" s="3">
        <v>0</v>
      </c>
      <c r="X146" s="3">
        <v>0</v>
      </c>
      <c r="Y146" s="3">
        <v>0</v>
      </c>
      <c r="Z146" s="3">
        <v>1</v>
      </c>
      <c r="AA146" s="3">
        <v>0</v>
      </c>
    </row>
    <row r="147" spans="1:29" ht="14.4" x14ac:dyDescent="0.3">
      <c r="A147" s="35">
        <v>37</v>
      </c>
      <c r="B147" s="35" t="s">
        <v>24</v>
      </c>
      <c r="C147" s="35" t="s">
        <v>25</v>
      </c>
      <c r="D147" s="35" t="s">
        <v>26</v>
      </c>
      <c r="E147" s="35" t="s">
        <v>29</v>
      </c>
      <c r="F147" s="35" t="s">
        <v>28</v>
      </c>
      <c r="G147" s="41">
        <v>5</v>
      </c>
      <c r="H147" s="41">
        <v>3</v>
      </c>
      <c r="I147" s="40">
        <f>H147/((L147-W147)+J147+(0.44*R147))</f>
        <v>0.67567567567567566</v>
      </c>
      <c r="J147" s="41">
        <v>0</v>
      </c>
      <c r="K147" s="37">
        <f>J147/G147</f>
        <v>0</v>
      </c>
      <c r="L147" s="41">
        <f>M147+N147</f>
        <v>5</v>
      </c>
      <c r="M147" s="41">
        <v>1</v>
      </c>
      <c r="N147" s="41">
        <v>4</v>
      </c>
      <c r="O147" s="41">
        <v>0</v>
      </c>
      <c r="P147" s="41">
        <f>P148+P149+P150</f>
        <v>0</v>
      </c>
      <c r="Q147" s="36" t="e">
        <f>P147/(L148+L149+L150)*100</f>
        <v>#DIV/0!</v>
      </c>
      <c r="R147" s="41">
        <v>1</v>
      </c>
      <c r="S147" s="41">
        <v>1</v>
      </c>
      <c r="T147" s="37">
        <f t="shared" si="29"/>
        <v>0.2</v>
      </c>
      <c r="U147" s="37">
        <f t="shared" si="30"/>
        <v>0.2</v>
      </c>
      <c r="V147" s="41">
        <v>0</v>
      </c>
      <c r="W147" s="41">
        <v>1</v>
      </c>
      <c r="X147" s="41">
        <v>3</v>
      </c>
      <c r="Y147" s="41">
        <v>0</v>
      </c>
      <c r="Z147" s="41">
        <v>1</v>
      </c>
      <c r="AA147" s="41">
        <v>0</v>
      </c>
      <c r="AB147" s="40">
        <f>(R147+X147+(2*(N147+AA147+J147))+(0.5*Y147))/(H147+(0.5*V147)+(2*(W147+O147+Z147)))</f>
        <v>1.7142857142857142</v>
      </c>
      <c r="AC147" s="40">
        <f>AB147-$AB$1073</f>
        <v>0.57673168428317156</v>
      </c>
    </row>
    <row r="148" spans="1:29" ht="14.4" outlineLevel="1" x14ac:dyDescent="0.3">
      <c r="A148" s="3" t="s">
        <v>66</v>
      </c>
      <c r="B148" s="3" t="s">
        <v>24</v>
      </c>
      <c r="C148" s="3" t="s">
        <v>25</v>
      </c>
      <c r="D148" s="3" t="s">
        <v>26</v>
      </c>
      <c r="E148" s="3" t="s">
        <v>29</v>
      </c>
      <c r="F148" s="3" t="s">
        <v>28</v>
      </c>
      <c r="I148" s="29"/>
      <c r="T148" s="32" t="e">
        <f t="shared" si="29"/>
        <v>#DIV/0!</v>
      </c>
      <c r="U148" s="32" t="e">
        <f t="shared" si="30"/>
        <v>#DIV/0!</v>
      </c>
      <c r="AB148" s="29"/>
      <c r="AC148" s="29"/>
    </row>
    <row r="149" spans="1:29" ht="14.4" outlineLevel="1" x14ac:dyDescent="0.3">
      <c r="A149" s="3" t="s">
        <v>67</v>
      </c>
      <c r="B149" s="3" t="s">
        <v>24</v>
      </c>
      <c r="C149" s="3" t="s">
        <v>25</v>
      </c>
      <c r="D149" s="3" t="s">
        <v>26</v>
      </c>
      <c r="E149" s="3" t="s">
        <v>29</v>
      </c>
      <c r="F149" s="3" t="s">
        <v>28</v>
      </c>
      <c r="I149" s="29"/>
      <c r="T149" s="32" t="e">
        <f t="shared" si="29"/>
        <v>#DIV/0!</v>
      </c>
      <c r="U149" s="32" t="e">
        <f t="shared" si="30"/>
        <v>#DIV/0!</v>
      </c>
    </row>
    <row r="150" spans="1:29" ht="14.4" outlineLevel="1" collapsed="1" x14ac:dyDescent="0.3">
      <c r="A150" s="3" t="s">
        <v>68</v>
      </c>
      <c r="B150" s="3" t="s">
        <v>24</v>
      </c>
      <c r="C150" s="3" t="s">
        <v>25</v>
      </c>
      <c r="D150" s="3" t="s">
        <v>26</v>
      </c>
      <c r="E150" s="3" t="s">
        <v>29</v>
      </c>
      <c r="F150" s="3" t="s">
        <v>28</v>
      </c>
      <c r="I150" s="29"/>
      <c r="T150" s="32" t="e">
        <f t="shared" si="29"/>
        <v>#DIV/0!</v>
      </c>
      <c r="U150" s="32" t="e">
        <f t="shared" si="30"/>
        <v>#DIV/0!</v>
      </c>
    </row>
    <row r="151" spans="1:29" ht="14.4" x14ac:dyDescent="0.3">
      <c r="A151" s="35">
        <v>38</v>
      </c>
      <c r="B151" s="35" t="s">
        <v>29</v>
      </c>
      <c r="C151" s="35" t="s">
        <v>30</v>
      </c>
      <c r="D151" s="35" t="s">
        <v>32</v>
      </c>
      <c r="E151" s="35" t="s">
        <v>33</v>
      </c>
      <c r="F151" s="35" t="s">
        <v>28</v>
      </c>
      <c r="G151" s="41">
        <v>23</v>
      </c>
      <c r="H151" s="41">
        <v>8</v>
      </c>
      <c r="I151" s="40">
        <f t="shared" ref="I151:I156" si="34">H151/((L151-W151)+J151+(0.44*R151))</f>
        <v>0.38535645472061653</v>
      </c>
      <c r="J151" s="41">
        <v>7</v>
      </c>
      <c r="K151" s="37">
        <f>J151/G151</f>
        <v>0.30434782608695654</v>
      </c>
      <c r="L151" s="41">
        <f t="shared" ref="L151:L166" si="35">M151+N151</f>
        <v>14</v>
      </c>
      <c r="M151" s="41">
        <v>3</v>
      </c>
      <c r="N151" s="41">
        <v>11</v>
      </c>
      <c r="O151" s="41">
        <v>2</v>
      </c>
      <c r="P151" s="41">
        <f>P152+P153+P154</f>
        <v>4</v>
      </c>
      <c r="Q151" s="36">
        <f>P151/(L152+L153+L154)*100</f>
        <v>57.142857142857139</v>
      </c>
      <c r="R151" s="41">
        <v>4</v>
      </c>
      <c r="S151" s="41">
        <v>1</v>
      </c>
      <c r="T151" s="37">
        <f t="shared" si="29"/>
        <v>0.21428571428571427</v>
      </c>
      <c r="U151" s="37">
        <f t="shared" si="30"/>
        <v>0.25</v>
      </c>
      <c r="V151" s="41">
        <v>1</v>
      </c>
      <c r="W151" s="41">
        <v>2</v>
      </c>
      <c r="X151" s="41">
        <v>11</v>
      </c>
      <c r="Y151" s="41">
        <v>6</v>
      </c>
      <c r="Z151" s="41">
        <v>4</v>
      </c>
      <c r="AA151" s="41">
        <v>4</v>
      </c>
      <c r="AB151" s="40">
        <f>(R151+X151+(2*(N151+AA151+J151))+(0.5*Y151))/(H151+(0.5*V151)+(2*(W151+O151+Z151)))</f>
        <v>2.5306122448979593</v>
      </c>
      <c r="AC151" s="40">
        <f>AB151-$AB$1073</f>
        <v>1.3930582148954167</v>
      </c>
    </row>
    <row r="152" spans="1:29" ht="14.4" outlineLevel="1" x14ac:dyDescent="0.3">
      <c r="A152" s="3" t="s">
        <v>66</v>
      </c>
      <c r="B152" s="3" t="s">
        <v>29</v>
      </c>
      <c r="C152" s="3" t="s">
        <v>30</v>
      </c>
      <c r="D152" s="3" t="s">
        <v>32</v>
      </c>
      <c r="E152" s="3" t="s">
        <v>33</v>
      </c>
      <c r="F152" s="3" t="s">
        <v>28</v>
      </c>
      <c r="G152" s="3">
        <v>4</v>
      </c>
      <c r="H152" s="3">
        <v>2</v>
      </c>
      <c r="I152" s="29">
        <f t="shared" si="34"/>
        <v>0.5</v>
      </c>
      <c r="J152" s="3">
        <v>1</v>
      </c>
      <c r="K152" s="32">
        <f>J152/G152</f>
        <v>0.25</v>
      </c>
      <c r="L152" s="3">
        <f t="shared" si="35"/>
        <v>3</v>
      </c>
      <c r="M152" s="3">
        <v>1</v>
      </c>
      <c r="N152" s="3">
        <v>2</v>
      </c>
      <c r="O152" s="3">
        <v>0</v>
      </c>
      <c r="P152" s="3">
        <v>2</v>
      </c>
      <c r="Q152" s="4">
        <f>P152/L152*100</f>
        <v>66.666666666666657</v>
      </c>
      <c r="R152" s="3">
        <v>0</v>
      </c>
      <c r="S152" s="3">
        <v>0</v>
      </c>
      <c r="T152" s="32">
        <f t="shared" si="29"/>
        <v>0.33333333333333331</v>
      </c>
      <c r="U152" s="32">
        <f t="shared" si="30"/>
        <v>0.33333333333333331</v>
      </c>
      <c r="V152" s="3">
        <v>0</v>
      </c>
      <c r="W152" s="3">
        <v>0</v>
      </c>
      <c r="X152" s="3">
        <v>2</v>
      </c>
      <c r="Y152" s="3">
        <v>1</v>
      </c>
      <c r="Z152" s="3">
        <v>0</v>
      </c>
      <c r="AA152" s="3">
        <v>0</v>
      </c>
      <c r="AB152" s="29"/>
      <c r="AC152" s="29"/>
    </row>
    <row r="153" spans="1:29" ht="14.4" outlineLevel="1" x14ac:dyDescent="0.3">
      <c r="A153" s="3" t="s">
        <v>67</v>
      </c>
      <c r="B153" s="3" t="s">
        <v>29</v>
      </c>
      <c r="C153" s="3" t="s">
        <v>30</v>
      </c>
      <c r="D153" s="3" t="s">
        <v>32</v>
      </c>
      <c r="E153" s="3" t="s">
        <v>33</v>
      </c>
      <c r="F153" s="3" t="s">
        <v>28</v>
      </c>
      <c r="G153" s="3">
        <v>7</v>
      </c>
      <c r="H153" s="3">
        <v>2</v>
      </c>
      <c r="I153" s="29">
        <f t="shared" si="34"/>
        <v>0.33333333333333331</v>
      </c>
      <c r="J153" s="3">
        <v>3</v>
      </c>
      <c r="K153" s="32">
        <f>J153/G153</f>
        <v>0.42857142857142855</v>
      </c>
      <c r="L153" s="3">
        <f t="shared" si="35"/>
        <v>4</v>
      </c>
      <c r="M153" s="3">
        <v>1</v>
      </c>
      <c r="N153" s="3">
        <v>3</v>
      </c>
      <c r="O153" s="3">
        <v>1</v>
      </c>
      <c r="P153" s="3">
        <v>2</v>
      </c>
      <c r="Q153" s="4">
        <f>P153/L153*100</f>
        <v>50</v>
      </c>
      <c r="R153" s="3">
        <v>0</v>
      </c>
      <c r="S153" s="3">
        <v>0</v>
      </c>
      <c r="T153" s="32">
        <f t="shared" si="29"/>
        <v>0.25</v>
      </c>
      <c r="U153" s="32">
        <f t="shared" si="30"/>
        <v>0.25</v>
      </c>
      <c r="V153" s="3">
        <v>0</v>
      </c>
      <c r="W153" s="3">
        <v>1</v>
      </c>
      <c r="X153" s="3">
        <v>2</v>
      </c>
      <c r="Y153" s="3">
        <v>3</v>
      </c>
      <c r="Z153" s="3">
        <v>0</v>
      </c>
      <c r="AA153" s="3">
        <v>1</v>
      </c>
    </row>
    <row r="154" spans="1:29" ht="14.4" outlineLevel="1" collapsed="1" x14ac:dyDescent="0.3">
      <c r="A154" s="3" t="s">
        <v>68</v>
      </c>
      <c r="B154" s="3" t="s">
        <v>29</v>
      </c>
      <c r="C154" s="3" t="s">
        <v>30</v>
      </c>
      <c r="D154" s="3" t="s">
        <v>32</v>
      </c>
      <c r="E154" s="3" t="s">
        <v>33</v>
      </c>
      <c r="F154" s="3" t="s">
        <v>28</v>
      </c>
      <c r="G154" s="3">
        <v>1</v>
      </c>
      <c r="H154" s="3">
        <v>1</v>
      </c>
      <c r="I154" s="29">
        <f t="shared" si="34"/>
        <v>1.1363636363636365</v>
      </c>
      <c r="J154" s="3">
        <v>0</v>
      </c>
      <c r="K154" s="32">
        <f>J154/G154</f>
        <v>0</v>
      </c>
      <c r="L154" s="3">
        <f t="shared" si="35"/>
        <v>0</v>
      </c>
      <c r="M154" s="3">
        <v>0</v>
      </c>
      <c r="N154" s="3">
        <v>0</v>
      </c>
      <c r="O154" s="3">
        <v>0</v>
      </c>
      <c r="P154" s="3">
        <v>0</v>
      </c>
      <c r="Q154" s="4" t="e">
        <f>P154/L154*100</f>
        <v>#DIV/0!</v>
      </c>
      <c r="R154" s="3">
        <v>2</v>
      </c>
      <c r="S154" s="3">
        <v>1</v>
      </c>
      <c r="T154" s="32" t="e">
        <f t="shared" si="29"/>
        <v>#DIV/0!</v>
      </c>
      <c r="U154" s="32" t="e">
        <f t="shared" si="30"/>
        <v>#DIV/0!</v>
      </c>
      <c r="V154" s="3">
        <v>0</v>
      </c>
      <c r="W154" s="3">
        <v>0</v>
      </c>
      <c r="X154" s="3">
        <v>1</v>
      </c>
      <c r="Y154" s="3">
        <v>0</v>
      </c>
      <c r="Z154" s="3">
        <v>1</v>
      </c>
      <c r="AA154" s="3">
        <v>0</v>
      </c>
    </row>
    <row r="155" spans="1:29" ht="14.4" x14ac:dyDescent="0.3">
      <c r="A155" s="35">
        <v>39</v>
      </c>
      <c r="B155" s="35" t="s">
        <v>29</v>
      </c>
      <c r="C155" s="35" t="s">
        <v>25</v>
      </c>
      <c r="D155" s="35" t="s">
        <v>26</v>
      </c>
      <c r="E155" s="35" t="s">
        <v>27</v>
      </c>
      <c r="F155" s="35" t="s">
        <v>30</v>
      </c>
      <c r="G155" s="41">
        <v>21</v>
      </c>
      <c r="H155" s="41">
        <v>10</v>
      </c>
      <c r="I155" s="40">
        <f t="shared" si="34"/>
        <v>0.5592841163310962</v>
      </c>
      <c r="J155" s="41">
        <v>7</v>
      </c>
      <c r="K155" s="37">
        <f>J155/G155</f>
        <v>0.33333333333333331</v>
      </c>
      <c r="L155" s="41">
        <f t="shared" si="35"/>
        <v>13</v>
      </c>
      <c r="M155" s="41">
        <v>4</v>
      </c>
      <c r="N155" s="41">
        <v>9</v>
      </c>
      <c r="O155" s="41">
        <v>4</v>
      </c>
      <c r="P155" s="41">
        <f>P156+P157+P158</f>
        <v>4</v>
      </c>
      <c r="Q155" s="36">
        <f>P155/(L156+L157+L158)*100</f>
        <v>80</v>
      </c>
      <c r="R155" s="41">
        <v>2</v>
      </c>
      <c r="S155" s="41">
        <v>2</v>
      </c>
      <c r="T155" s="37">
        <f t="shared" si="29"/>
        <v>0.30769230769230771</v>
      </c>
      <c r="U155" s="37">
        <f t="shared" si="30"/>
        <v>0.30769230769230771</v>
      </c>
      <c r="V155" s="41">
        <v>0</v>
      </c>
      <c r="W155" s="41">
        <v>3</v>
      </c>
      <c r="X155" s="41">
        <v>6</v>
      </c>
      <c r="Y155" s="41">
        <v>6</v>
      </c>
      <c r="Z155" s="41">
        <v>2</v>
      </c>
      <c r="AA155" s="41">
        <v>0</v>
      </c>
      <c r="AB155" s="40">
        <f>(R155+X155+(2*(N155+AA155+J155))+(0.5*Y155))/(H155+(0.5*V155)+(2*(W155+O155+Z155)))</f>
        <v>1.5357142857142858</v>
      </c>
      <c r="AC155" s="40">
        <f>AB155-$AB$1073</f>
        <v>0.39816025571174318</v>
      </c>
    </row>
    <row r="156" spans="1:29" ht="14.4" outlineLevel="1" x14ac:dyDescent="0.3">
      <c r="A156" s="3" t="s">
        <v>66</v>
      </c>
      <c r="B156" s="3" t="s">
        <v>29</v>
      </c>
      <c r="C156" s="3" t="s">
        <v>25</v>
      </c>
      <c r="D156" s="3" t="s">
        <v>26</v>
      </c>
      <c r="E156" s="3" t="s">
        <v>27</v>
      </c>
      <c r="F156" s="3" t="s">
        <v>30</v>
      </c>
      <c r="G156" s="3">
        <v>8</v>
      </c>
      <c r="H156" s="3">
        <v>6</v>
      </c>
      <c r="I156" s="29">
        <f t="shared" si="34"/>
        <v>0.76142131979695438</v>
      </c>
      <c r="J156" s="3">
        <v>2</v>
      </c>
      <c r="K156" s="32">
        <v>0</v>
      </c>
      <c r="L156" s="3">
        <f t="shared" si="35"/>
        <v>5</v>
      </c>
      <c r="M156" s="3">
        <v>2</v>
      </c>
      <c r="N156" s="3">
        <v>3</v>
      </c>
      <c r="O156" s="3">
        <v>2</v>
      </c>
      <c r="P156" s="3">
        <v>4</v>
      </c>
      <c r="Q156" s="4">
        <f>P156/L156*100</f>
        <v>80</v>
      </c>
      <c r="R156" s="3">
        <v>2</v>
      </c>
      <c r="S156" s="3">
        <v>2</v>
      </c>
      <c r="T156" s="32">
        <f t="shared" si="29"/>
        <v>0.4</v>
      </c>
      <c r="U156" s="32">
        <f t="shared" si="30"/>
        <v>0.4</v>
      </c>
      <c r="V156" s="3">
        <v>0</v>
      </c>
      <c r="W156" s="3">
        <v>0</v>
      </c>
      <c r="X156" s="3">
        <v>3</v>
      </c>
      <c r="Y156" s="3">
        <v>2</v>
      </c>
      <c r="Z156" s="3">
        <v>1</v>
      </c>
      <c r="AA156" s="3">
        <v>0</v>
      </c>
      <c r="AB156" s="29"/>
      <c r="AC156" s="29"/>
    </row>
    <row r="157" spans="1:29" ht="14.4" outlineLevel="1" x14ac:dyDescent="0.3">
      <c r="A157" s="3" t="s">
        <v>67</v>
      </c>
      <c r="B157" s="3" t="s">
        <v>29</v>
      </c>
      <c r="C157" s="3" t="s">
        <v>25</v>
      </c>
      <c r="D157" s="3" t="s">
        <v>26</v>
      </c>
      <c r="E157" s="3" t="s">
        <v>27</v>
      </c>
      <c r="F157" s="3" t="s">
        <v>30</v>
      </c>
      <c r="G157" s="3">
        <v>0</v>
      </c>
      <c r="H157" s="3">
        <v>0</v>
      </c>
      <c r="I157" s="29"/>
      <c r="J157" s="3">
        <v>0</v>
      </c>
      <c r="K157" s="32">
        <v>0</v>
      </c>
      <c r="L157" s="3">
        <f t="shared" si="35"/>
        <v>0</v>
      </c>
      <c r="M157" s="3">
        <v>0</v>
      </c>
      <c r="N157" s="3">
        <v>0</v>
      </c>
      <c r="O157" s="3">
        <v>0</v>
      </c>
      <c r="P157" s="3">
        <v>0</v>
      </c>
      <c r="Q157" s="4" t="e">
        <f>P157/L157*100</f>
        <v>#DIV/0!</v>
      </c>
      <c r="R157" s="3">
        <v>0</v>
      </c>
      <c r="S157" s="3">
        <v>0</v>
      </c>
      <c r="T157" s="32" t="e">
        <f t="shared" si="29"/>
        <v>#DIV/0!</v>
      </c>
      <c r="U157" s="32" t="e">
        <f t="shared" si="30"/>
        <v>#DIV/0!</v>
      </c>
      <c r="V157" s="3">
        <v>0</v>
      </c>
      <c r="W157" s="3">
        <v>0</v>
      </c>
      <c r="X157" s="3">
        <v>0</v>
      </c>
      <c r="Y157" s="3">
        <v>0</v>
      </c>
      <c r="Z157" s="3">
        <v>0</v>
      </c>
      <c r="AA157" s="3">
        <v>0</v>
      </c>
    </row>
    <row r="158" spans="1:29" ht="14.4" outlineLevel="1" collapsed="1" x14ac:dyDescent="0.3">
      <c r="A158" s="3" t="s">
        <v>68</v>
      </c>
      <c r="B158" s="3" t="s">
        <v>29</v>
      </c>
      <c r="C158" s="3" t="s">
        <v>25</v>
      </c>
      <c r="D158" s="3" t="s">
        <v>26</v>
      </c>
      <c r="E158" s="3" t="s">
        <v>27</v>
      </c>
      <c r="F158" s="3" t="s">
        <v>30</v>
      </c>
      <c r="G158" s="3">
        <v>1</v>
      </c>
      <c r="H158" s="3">
        <v>0</v>
      </c>
      <c r="I158" s="29">
        <f>H158/((L158-W158)+J158+(0.44*R158))</f>
        <v>0</v>
      </c>
      <c r="J158" s="3">
        <v>1</v>
      </c>
      <c r="K158" s="32">
        <v>0</v>
      </c>
      <c r="L158" s="3">
        <f t="shared" si="35"/>
        <v>0</v>
      </c>
      <c r="M158" s="3">
        <v>0</v>
      </c>
      <c r="N158" s="3">
        <v>0</v>
      </c>
      <c r="O158" s="3">
        <v>0</v>
      </c>
      <c r="P158" s="3">
        <v>0</v>
      </c>
      <c r="Q158" s="4" t="e">
        <f>P158/L158*100</f>
        <v>#DIV/0!</v>
      </c>
      <c r="R158" s="3">
        <v>0</v>
      </c>
      <c r="S158" s="3">
        <v>0</v>
      </c>
      <c r="T158" s="32" t="e">
        <f t="shared" si="29"/>
        <v>#DIV/0!</v>
      </c>
      <c r="U158" s="32" t="e">
        <f t="shared" si="30"/>
        <v>#DIV/0!</v>
      </c>
      <c r="V158" s="3">
        <v>0</v>
      </c>
      <c r="W158" s="3">
        <v>0</v>
      </c>
      <c r="X158" s="3">
        <v>0</v>
      </c>
      <c r="Y158" s="3">
        <v>1</v>
      </c>
      <c r="Z158" s="3">
        <v>0</v>
      </c>
      <c r="AA158" s="3">
        <v>0</v>
      </c>
    </row>
    <row r="159" spans="1:29" ht="14.4" x14ac:dyDescent="0.3">
      <c r="A159" s="35">
        <v>40</v>
      </c>
      <c r="B159" s="35" t="s">
        <v>24</v>
      </c>
      <c r="C159" s="35" t="s">
        <v>25</v>
      </c>
      <c r="D159" s="35" t="s">
        <v>26</v>
      </c>
      <c r="E159" s="35" t="s">
        <v>27</v>
      </c>
      <c r="F159" s="43" t="s">
        <v>29</v>
      </c>
      <c r="G159" s="41">
        <v>17</v>
      </c>
      <c r="H159" s="41">
        <v>7</v>
      </c>
      <c r="I159" s="40">
        <f>H159/((L159-W159)+J159+(0.44*R159))</f>
        <v>0.4742547425474255</v>
      </c>
      <c r="J159" s="41">
        <v>5</v>
      </c>
      <c r="K159" s="37">
        <f>J159/G159</f>
        <v>0.29411764705882354</v>
      </c>
      <c r="L159" s="41">
        <f t="shared" si="35"/>
        <v>10</v>
      </c>
      <c r="M159" s="41">
        <v>3</v>
      </c>
      <c r="N159" s="41">
        <v>7</v>
      </c>
      <c r="O159" s="41">
        <v>3</v>
      </c>
      <c r="P159" s="41">
        <f>P160+P161+P162</f>
        <v>5</v>
      </c>
      <c r="Q159" s="36">
        <f>P159/(L160+L161+L162)*100</f>
        <v>71.428571428571431</v>
      </c>
      <c r="R159" s="41">
        <v>4</v>
      </c>
      <c r="S159" s="41">
        <v>0</v>
      </c>
      <c r="T159" s="37">
        <f t="shared" si="29"/>
        <v>0.3</v>
      </c>
      <c r="U159" s="37">
        <f t="shared" si="30"/>
        <v>0.35</v>
      </c>
      <c r="V159" s="41">
        <v>1</v>
      </c>
      <c r="W159" s="41">
        <v>2</v>
      </c>
      <c r="X159" s="41">
        <v>7</v>
      </c>
      <c r="Y159" s="41">
        <v>2</v>
      </c>
      <c r="Z159" s="41">
        <v>3</v>
      </c>
      <c r="AA159" s="41">
        <v>0</v>
      </c>
      <c r="AB159" s="40">
        <f>(R159+X159+(2*(N159+AA159+J159))+(0.5*Y159))/(H159+(0.5*V159)+(2*(W159+O159+Z159)))</f>
        <v>1.5319148936170213</v>
      </c>
      <c r="AC159" s="40">
        <f>AB159-$AB$1073</f>
        <v>0.39436086361447864</v>
      </c>
    </row>
    <row r="160" spans="1:29" ht="14.4" outlineLevel="1" x14ac:dyDescent="0.3">
      <c r="A160" s="3" t="s">
        <v>66</v>
      </c>
      <c r="B160" s="3" t="s">
        <v>24</v>
      </c>
      <c r="C160" s="3" t="s">
        <v>25</v>
      </c>
      <c r="D160" s="3" t="s">
        <v>26</v>
      </c>
      <c r="E160" s="3" t="s">
        <v>27</v>
      </c>
      <c r="F160" s="3" t="s">
        <v>29</v>
      </c>
      <c r="G160" s="3">
        <v>7</v>
      </c>
      <c r="H160" s="3">
        <v>5</v>
      </c>
      <c r="I160" s="29">
        <f>H160/((L160-W160)+J160+(0.44*R160))</f>
        <v>0.85034013605442182</v>
      </c>
      <c r="J160" s="3">
        <v>0</v>
      </c>
      <c r="K160" s="32">
        <f>J160/G160</f>
        <v>0</v>
      </c>
      <c r="L160" s="3">
        <f t="shared" si="35"/>
        <v>6</v>
      </c>
      <c r="M160" s="3">
        <v>2</v>
      </c>
      <c r="N160" s="3">
        <v>4</v>
      </c>
      <c r="O160" s="3">
        <v>2</v>
      </c>
      <c r="P160" s="3">
        <v>4</v>
      </c>
      <c r="Q160" s="4">
        <f>P160/L160*100</f>
        <v>66.666666666666657</v>
      </c>
      <c r="R160" s="3">
        <v>2</v>
      </c>
      <c r="S160" s="3">
        <v>0</v>
      </c>
      <c r="T160" s="32">
        <f t="shared" si="29"/>
        <v>0.33333333333333331</v>
      </c>
      <c r="U160" s="32">
        <f t="shared" si="30"/>
        <v>0.41666666666666669</v>
      </c>
      <c r="V160" s="3">
        <v>1</v>
      </c>
      <c r="W160" s="3">
        <v>1</v>
      </c>
      <c r="X160" s="3">
        <v>4</v>
      </c>
      <c r="Y160" s="3">
        <v>0</v>
      </c>
      <c r="Z160" s="3">
        <v>1</v>
      </c>
      <c r="AA160" s="3">
        <v>0</v>
      </c>
      <c r="AB160" s="29"/>
      <c r="AC160" s="29"/>
    </row>
    <row r="161" spans="1:29" ht="14.4" outlineLevel="1" x14ac:dyDescent="0.3">
      <c r="A161" s="3" t="s">
        <v>67</v>
      </c>
      <c r="B161" s="3" t="s">
        <v>24</v>
      </c>
      <c r="C161" s="3" t="s">
        <v>25</v>
      </c>
      <c r="D161" s="3" t="s">
        <v>26</v>
      </c>
      <c r="E161" s="3" t="s">
        <v>27</v>
      </c>
      <c r="F161" s="11" t="s">
        <v>29</v>
      </c>
      <c r="G161" s="3">
        <v>0</v>
      </c>
      <c r="H161" s="3">
        <v>0</v>
      </c>
      <c r="I161" s="29"/>
      <c r="J161" s="3">
        <v>0</v>
      </c>
      <c r="K161" s="32" t="e">
        <f>J161/G161</f>
        <v>#DIV/0!</v>
      </c>
      <c r="L161" s="3">
        <f t="shared" si="35"/>
        <v>0</v>
      </c>
      <c r="M161" s="3">
        <v>0</v>
      </c>
      <c r="N161" s="3">
        <v>0</v>
      </c>
      <c r="O161" s="3">
        <v>0</v>
      </c>
      <c r="P161" s="3">
        <v>0</v>
      </c>
      <c r="Q161" s="4" t="e">
        <f>P161/L161*100</f>
        <v>#DIV/0!</v>
      </c>
      <c r="R161" s="3">
        <v>0</v>
      </c>
      <c r="S161" s="3">
        <v>0</v>
      </c>
      <c r="T161" s="32" t="e">
        <f t="shared" si="29"/>
        <v>#DIV/0!</v>
      </c>
      <c r="U161" s="32" t="e">
        <f t="shared" si="30"/>
        <v>#DIV/0!</v>
      </c>
      <c r="V161" s="3">
        <v>0</v>
      </c>
      <c r="W161" s="3">
        <v>0</v>
      </c>
      <c r="X161" s="3">
        <v>0</v>
      </c>
      <c r="Y161" s="3">
        <v>0</v>
      </c>
      <c r="Z161" s="3">
        <v>0</v>
      </c>
      <c r="AA161" s="3">
        <v>0</v>
      </c>
    </row>
    <row r="162" spans="1:29" ht="14.4" outlineLevel="1" collapsed="1" x14ac:dyDescent="0.3">
      <c r="A162" s="3" t="s">
        <v>68</v>
      </c>
      <c r="B162" s="3" t="s">
        <v>24</v>
      </c>
      <c r="C162" s="3" t="s">
        <v>25</v>
      </c>
      <c r="D162" s="3" t="s">
        <v>26</v>
      </c>
      <c r="E162" s="3" t="s">
        <v>27</v>
      </c>
      <c r="F162" s="3" t="s">
        <v>29</v>
      </c>
      <c r="G162" s="3">
        <v>2</v>
      </c>
      <c r="H162" s="3">
        <v>0</v>
      </c>
      <c r="I162" s="29">
        <f>H162/((L162-W162)+J162+(0.44*R162))</f>
        <v>0</v>
      </c>
      <c r="J162" s="3">
        <v>1</v>
      </c>
      <c r="K162" s="32">
        <f>J162/G162</f>
        <v>0.5</v>
      </c>
      <c r="L162" s="3">
        <f t="shared" si="35"/>
        <v>1</v>
      </c>
      <c r="M162" s="3">
        <v>0</v>
      </c>
      <c r="N162" s="3">
        <v>1</v>
      </c>
      <c r="O162" s="3">
        <v>0</v>
      </c>
      <c r="P162" s="3">
        <v>1</v>
      </c>
      <c r="Q162" s="4">
        <f>P162/L162*100</f>
        <v>100</v>
      </c>
      <c r="R162" s="3">
        <v>0</v>
      </c>
      <c r="S162" s="3">
        <v>0</v>
      </c>
      <c r="T162" s="32">
        <f t="shared" si="29"/>
        <v>0</v>
      </c>
      <c r="U162" s="32">
        <f t="shared" si="30"/>
        <v>0</v>
      </c>
      <c r="V162" s="3">
        <v>0</v>
      </c>
      <c r="W162" s="3">
        <v>0</v>
      </c>
      <c r="X162" s="3">
        <v>1</v>
      </c>
      <c r="Y162" s="3">
        <v>0</v>
      </c>
      <c r="Z162" s="3">
        <v>0</v>
      </c>
      <c r="AA162" s="3">
        <v>0</v>
      </c>
    </row>
    <row r="163" spans="1:29" ht="14.4" x14ac:dyDescent="0.3">
      <c r="A163" s="35">
        <v>41</v>
      </c>
      <c r="B163" s="35" t="s">
        <v>24</v>
      </c>
      <c r="C163" s="35" t="s">
        <v>29</v>
      </c>
      <c r="D163" s="35" t="s">
        <v>26</v>
      </c>
      <c r="E163" s="35" t="s">
        <v>34</v>
      </c>
      <c r="F163" s="35" t="s">
        <v>28</v>
      </c>
      <c r="G163" s="41">
        <v>8</v>
      </c>
      <c r="H163" s="41">
        <v>11</v>
      </c>
      <c r="I163" s="40">
        <f>H163/((L163-W163)+J163+(0.44*R163))</f>
        <v>1.5714285714285714</v>
      </c>
      <c r="J163" s="41">
        <v>1</v>
      </c>
      <c r="K163" s="37">
        <f>J163/G163</f>
        <v>0.125</v>
      </c>
      <c r="L163" s="41">
        <f t="shared" si="35"/>
        <v>7</v>
      </c>
      <c r="M163" s="41">
        <v>4</v>
      </c>
      <c r="N163" s="41">
        <v>3</v>
      </c>
      <c r="O163" s="41">
        <v>3</v>
      </c>
      <c r="P163" s="41">
        <f>P164+P165+P166</f>
        <v>1</v>
      </c>
      <c r="Q163" s="36">
        <f>P163/(L164+L165+L166)*100</f>
        <v>100</v>
      </c>
      <c r="R163" s="41">
        <v>0</v>
      </c>
      <c r="S163" s="41">
        <v>0</v>
      </c>
      <c r="T163" s="37">
        <f t="shared" si="29"/>
        <v>0.5714285714285714</v>
      </c>
      <c r="U163" s="37">
        <f t="shared" si="30"/>
        <v>0.7857142857142857</v>
      </c>
      <c r="V163" s="41">
        <v>3</v>
      </c>
      <c r="W163" s="41">
        <v>1</v>
      </c>
      <c r="X163" s="41">
        <v>2</v>
      </c>
      <c r="Y163" s="41">
        <v>0</v>
      </c>
      <c r="Z163" s="41">
        <v>0</v>
      </c>
      <c r="AA163" s="41">
        <v>0</v>
      </c>
      <c r="AB163" s="40">
        <f>(R163+X163+(2*(N163+AA163+J163))+(0.5*Y163))/(H163+(0.5*V163)+(2*(W163+O163+Z163)))</f>
        <v>0.48780487804878048</v>
      </c>
      <c r="AC163" s="40">
        <f>AB163-$AB$1073</f>
        <v>-0.64974915195376215</v>
      </c>
    </row>
    <row r="164" spans="1:29" ht="14.4" outlineLevel="1" x14ac:dyDescent="0.3">
      <c r="A164" s="3" t="s">
        <v>66</v>
      </c>
      <c r="B164" s="3" t="s">
        <v>24</v>
      </c>
      <c r="C164" s="3" t="s">
        <v>29</v>
      </c>
      <c r="D164" s="3" t="s">
        <v>26</v>
      </c>
      <c r="E164" s="3" t="s">
        <v>34</v>
      </c>
      <c r="F164" s="18" t="s">
        <v>28</v>
      </c>
      <c r="G164" s="3">
        <v>0</v>
      </c>
      <c r="H164" s="3">
        <v>0</v>
      </c>
      <c r="I164" s="29" t="e">
        <f t="shared" ref="I164:I166" si="36">H164/((L164-W164)+J164+(0.44*R164))</f>
        <v>#DIV/0!</v>
      </c>
      <c r="J164" s="3">
        <v>0</v>
      </c>
      <c r="K164" s="32" t="e">
        <f t="shared" ref="K164:K166" si="37">J164/G164</f>
        <v>#DIV/0!</v>
      </c>
      <c r="L164" s="3">
        <f t="shared" si="35"/>
        <v>0</v>
      </c>
      <c r="M164" s="3">
        <v>0</v>
      </c>
      <c r="N164" s="3">
        <v>0</v>
      </c>
      <c r="O164" s="3">
        <v>0</v>
      </c>
      <c r="P164" s="3">
        <v>0</v>
      </c>
      <c r="Q164" s="4" t="e">
        <f t="shared" ref="Q164:Q166" si="38">P164/L164*100</f>
        <v>#DIV/0!</v>
      </c>
      <c r="R164" s="3">
        <v>0</v>
      </c>
      <c r="S164" s="3">
        <v>0</v>
      </c>
      <c r="T164" s="32" t="e">
        <f t="shared" si="29"/>
        <v>#DIV/0!</v>
      </c>
      <c r="U164" s="32" t="e">
        <f t="shared" si="30"/>
        <v>#DIV/0!</v>
      </c>
      <c r="V164" s="3">
        <v>0</v>
      </c>
      <c r="W164" s="3">
        <v>0</v>
      </c>
      <c r="X164" s="3">
        <v>0</v>
      </c>
      <c r="Y164" s="3">
        <v>0</v>
      </c>
      <c r="Z164" s="3">
        <v>0</v>
      </c>
      <c r="AA164" s="3">
        <v>0</v>
      </c>
      <c r="AB164" s="29"/>
      <c r="AC164" s="29"/>
    </row>
    <row r="165" spans="1:29" ht="14.4" outlineLevel="1" x14ac:dyDescent="0.3">
      <c r="A165" s="3" t="s">
        <v>67</v>
      </c>
      <c r="B165" s="3" t="s">
        <v>24</v>
      </c>
      <c r="C165" s="3" t="s">
        <v>29</v>
      </c>
      <c r="D165" s="3" t="s">
        <v>26</v>
      </c>
      <c r="E165" s="3" t="s">
        <v>34</v>
      </c>
      <c r="F165" s="18" t="s">
        <v>28</v>
      </c>
      <c r="G165" s="3">
        <v>1</v>
      </c>
      <c r="H165" s="3">
        <v>3</v>
      </c>
      <c r="I165" s="29">
        <f t="shared" si="36"/>
        <v>3</v>
      </c>
      <c r="J165" s="3">
        <v>0</v>
      </c>
      <c r="K165" s="32">
        <f t="shared" si="37"/>
        <v>0</v>
      </c>
      <c r="L165" s="3">
        <f t="shared" si="35"/>
        <v>1</v>
      </c>
      <c r="M165" s="3">
        <v>1</v>
      </c>
      <c r="N165" s="3">
        <v>0</v>
      </c>
      <c r="O165" s="3">
        <v>1</v>
      </c>
      <c r="P165" s="3">
        <v>1</v>
      </c>
      <c r="Q165" s="4">
        <f t="shared" si="38"/>
        <v>100</v>
      </c>
      <c r="R165" s="3">
        <v>0</v>
      </c>
      <c r="S165" s="3">
        <v>0</v>
      </c>
      <c r="T165" s="32">
        <f t="shared" si="29"/>
        <v>1</v>
      </c>
      <c r="U165" s="32">
        <f t="shared" si="30"/>
        <v>1.5</v>
      </c>
      <c r="V165" s="3">
        <v>1</v>
      </c>
      <c r="W165" s="3">
        <v>0</v>
      </c>
      <c r="X165" s="3">
        <v>0</v>
      </c>
      <c r="Y165" s="3">
        <v>0</v>
      </c>
      <c r="Z165" s="3">
        <v>0</v>
      </c>
      <c r="AA165" s="3">
        <v>0</v>
      </c>
    </row>
    <row r="166" spans="1:29" ht="14.4" outlineLevel="1" collapsed="1" x14ac:dyDescent="0.3">
      <c r="A166" s="3" t="s">
        <v>68</v>
      </c>
      <c r="B166" s="3" t="s">
        <v>24</v>
      </c>
      <c r="C166" s="3" t="s">
        <v>29</v>
      </c>
      <c r="D166" s="3" t="s">
        <v>26</v>
      </c>
      <c r="E166" s="3" t="s">
        <v>34</v>
      </c>
      <c r="F166" s="3" t="s">
        <v>28</v>
      </c>
      <c r="G166" s="3">
        <v>0</v>
      </c>
      <c r="H166" s="3">
        <v>0</v>
      </c>
      <c r="I166" s="29" t="e">
        <f t="shared" si="36"/>
        <v>#DIV/0!</v>
      </c>
      <c r="J166" s="3">
        <v>0</v>
      </c>
      <c r="K166" s="32" t="e">
        <f t="shared" si="37"/>
        <v>#DIV/0!</v>
      </c>
      <c r="L166" s="3">
        <f t="shared" si="35"/>
        <v>0</v>
      </c>
      <c r="M166" s="3">
        <v>0</v>
      </c>
      <c r="N166" s="3">
        <v>0</v>
      </c>
      <c r="O166" s="3">
        <v>0</v>
      </c>
      <c r="P166" s="3">
        <v>0</v>
      </c>
      <c r="Q166" s="4" t="e">
        <f t="shared" si="38"/>
        <v>#DIV/0!</v>
      </c>
      <c r="R166" s="3">
        <v>0</v>
      </c>
      <c r="S166" s="3">
        <v>0</v>
      </c>
      <c r="T166" s="32" t="e">
        <f t="shared" si="29"/>
        <v>#DIV/0!</v>
      </c>
      <c r="U166" s="32" t="e">
        <f t="shared" si="30"/>
        <v>#DIV/0!</v>
      </c>
      <c r="V166" s="3">
        <v>0</v>
      </c>
      <c r="W166" s="3">
        <v>0</v>
      </c>
      <c r="X166" s="3">
        <v>0</v>
      </c>
      <c r="Y166" s="3">
        <v>0</v>
      </c>
      <c r="Z166" s="3">
        <v>0</v>
      </c>
      <c r="AA166" s="3">
        <v>0</v>
      </c>
    </row>
    <row r="167" spans="1:29" ht="14.4" x14ac:dyDescent="0.3">
      <c r="A167" s="35">
        <v>42</v>
      </c>
      <c r="B167" s="35" t="s">
        <v>24</v>
      </c>
      <c r="C167" s="35" t="s">
        <v>25</v>
      </c>
      <c r="D167" s="35" t="s">
        <v>26</v>
      </c>
      <c r="E167" s="35" t="s">
        <v>33</v>
      </c>
      <c r="F167" s="35" t="s">
        <v>29</v>
      </c>
      <c r="G167" s="41">
        <v>4</v>
      </c>
      <c r="H167" s="41">
        <v>5</v>
      </c>
      <c r="I167" s="40">
        <f>H167/((L167-W167)+J167+(0.44*R167))</f>
        <v>1.2886597938144331</v>
      </c>
      <c r="J167" s="41">
        <v>0</v>
      </c>
      <c r="K167" s="37">
        <f t="shared" ref="K167:K175" si="39">J167/G167</f>
        <v>0</v>
      </c>
      <c r="L167" s="41">
        <f t="shared" ref="L167:L175" si="40">M167+N167</f>
        <v>3</v>
      </c>
      <c r="M167" s="41">
        <v>2</v>
      </c>
      <c r="N167" s="41">
        <v>1</v>
      </c>
      <c r="O167" s="41">
        <v>1</v>
      </c>
      <c r="P167" s="41">
        <f>P168+P169+P170</f>
        <v>1</v>
      </c>
      <c r="Q167" s="36">
        <f>P167/(L168+L169+L170)*100</f>
        <v>100</v>
      </c>
      <c r="R167" s="41">
        <v>2</v>
      </c>
      <c r="S167" s="41">
        <v>1</v>
      </c>
      <c r="T167" s="37">
        <f t="shared" si="29"/>
        <v>0.66666666666666663</v>
      </c>
      <c r="U167" s="37">
        <f t="shared" si="30"/>
        <v>0.66666666666666663</v>
      </c>
      <c r="V167" s="41">
        <v>0</v>
      </c>
      <c r="W167" s="41">
        <v>0</v>
      </c>
      <c r="X167" s="41">
        <v>1</v>
      </c>
      <c r="Y167" s="41">
        <v>0</v>
      </c>
      <c r="Z167" s="41">
        <v>2</v>
      </c>
      <c r="AA167" s="41">
        <v>0</v>
      </c>
      <c r="AB167" s="40">
        <f>(R167+X167+(2*(N167+AA167+J167))+(0.5*Y167))/(H167+(0.5*V167)+(2*(W167+O167+Z167)))</f>
        <v>0.45454545454545453</v>
      </c>
      <c r="AC167" s="40">
        <f>AB167-$AB$1073</f>
        <v>-0.68300857545708804</v>
      </c>
    </row>
    <row r="168" spans="1:29" ht="14.4" outlineLevel="1" x14ac:dyDescent="0.3">
      <c r="A168" s="3" t="s">
        <v>66</v>
      </c>
      <c r="B168" s="3" t="s">
        <v>24</v>
      </c>
      <c r="C168" s="3" t="s">
        <v>25</v>
      </c>
      <c r="D168" s="3" t="s">
        <v>26</v>
      </c>
      <c r="E168" s="3" t="s">
        <v>33</v>
      </c>
      <c r="F168" s="3" t="s">
        <v>29</v>
      </c>
      <c r="G168" s="3">
        <v>1</v>
      </c>
      <c r="H168" s="3">
        <v>2</v>
      </c>
      <c r="I168" s="29">
        <f>H168/((L168-W168)+J168+(0.44*R168))</f>
        <v>2</v>
      </c>
      <c r="J168" s="3">
        <v>0</v>
      </c>
      <c r="K168" s="32">
        <f t="shared" si="39"/>
        <v>0</v>
      </c>
      <c r="L168" s="3">
        <f t="shared" si="40"/>
        <v>1</v>
      </c>
      <c r="M168" s="3">
        <v>1</v>
      </c>
      <c r="N168" s="3">
        <v>0</v>
      </c>
      <c r="O168" s="3">
        <v>1</v>
      </c>
      <c r="P168" s="3">
        <v>1</v>
      </c>
      <c r="Q168" s="4">
        <f>P168/L168*100</f>
        <v>100</v>
      </c>
      <c r="R168" s="3">
        <v>0</v>
      </c>
      <c r="S168" s="3">
        <v>0</v>
      </c>
      <c r="T168" s="32">
        <f t="shared" si="29"/>
        <v>1</v>
      </c>
      <c r="U168" s="32">
        <f t="shared" si="30"/>
        <v>1</v>
      </c>
      <c r="V168" s="3">
        <v>0</v>
      </c>
      <c r="W168" s="3">
        <v>0</v>
      </c>
      <c r="X168" s="3">
        <v>0</v>
      </c>
      <c r="Y168" s="3">
        <v>0</v>
      </c>
      <c r="Z168" s="3">
        <v>0</v>
      </c>
      <c r="AA168" s="3">
        <v>0</v>
      </c>
      <c r="AB168" s="29"/>
      <c r="AC168" s="29"/>
    </row>
    <row r="169" spans="1:29" ht="14.4" outlineLevel="1" x14ac:dyDescent="0.3">
      <c r="A169" s="3" t="s">
        <v>67</v>
      </c>
      <c r="B169" s="3" t="s">
        <v>24</v>
      </c>
      <c r="C169" s="3" t="s">
        <v>25</v>
      </c>
      <c r="D169" s="3" t="s">
        <v>26</v>
      </c>
      <c r="E169" s="3" t="s">
        <v>33</v>
      </c>
      <c r="F169" s="3" t="s">
        <v>29</v>
      </c>
      <c r="G169" s="3">
        <v>0</v>
      </c>
      <c r="H169" s="3">
        <v>0</v>
      </c>
      <c r="I169" s="29"/>
      <c r="J169" s="3">
        <v>0</v>
      </c>
      <c r="K169" s="32" t="e">
        <f t="shared" si="39"/>
        <v>#DIV/0!</v>
      </c>
      <c r="L169" s="3">
        <f t="shared" si="40"/>
        <v>0</v>
      </c>
      <c r="M169" s="3">
        <v>0</v>
      </c>
      <c r="N169" s="3">
        <v>0</v>
      </c>
      <c r="O169" s="3">
        <v>0</v>
      </c>
      <c r="P169" s="3">
        <v>0</v>
      </c>
      <c r="Q169" s="4" t="e">
        <f>P169/L169*100</f>
        <v>#DIV/0!</v>
      </c>
      <c r="R169" s="3">
        <v>0</v>
      </c>
      <c r="S169" s="3">
        <v>0</v>
      </c>
      <c r="T169" s="32" t="e">
        <f t="shared" si="29"/>
        <v>#DIV/0!</v>
      </c>
      <c r="U169" s="32" t="e">
        <f t="shared" si="30"/>
        <v>#DIV/0!</v>
      </c>
      <c r="V169" s="3">
        <v>0</v>
      </c>
      <c r="W169" s="3">
        <v>0</v>
      </c>
      <c r="X169" s="3">
        <v>0</v>
      </c>
      <c r="Y169" s="3">
        <v>0</v>
      </c>
      <c r="Z169" s="3">
        <v>0</v>
      </c>
      <c r="AA169" s="3">
        <v>0</v>
      </c>
    </row>
    <row r="170" spans="1:29" ht="14.4" outlineLevel="1" collapsed="1" x14ac:dyDescent="0.3">
      <c r="A170" s="3" t="s">
        <v>68</v>
      </c>
      <c r="B170" s="3" t="s">
        <v>24</v>
      </c>
      <c r="C170" s="3" t="s">
        <v>25</v>
      </c>
      <c r="D170" s="3" t="s">
        <v>26</v>
      </c>
      <c r="E170" s="3" t="s">
        <v>33</v>
      </c>
      <c r="F170" s="3" t="s">
        <v>29</v>
      </c>
      <c r="G170" s="3">
        <v>1</v>
      </c>
      <c r="H170" s="3">
        <v>1</v>
      </c>
      <c r="I170" s="29">
        <f>H170/((L170-W170)+J170+(0.44*R170))</f>
        <v>1.1363636363636365</v>
      </c>
      <c r="J170" s="3">
        <v>0</v>
      </c>
      <c r="K170" s="32">
        <f t="shared" si="39"/>
        <v>0</v>
      </c>
      <c r="L170" s="3">
        <f t="shared" si="40"/>
        <v>0</v>
      </c>
      <c r="M170" s="3">
        <v>0</v>
      </c>
      <c r="N170" s="3">
        <v>0</v>
      </c>
      <c r="O170" s="3">
        <v>0</v>
      </c>
      <c r="P170" s="3">
        <v>0</v>
      </c>
      <c r="Q170" s="4" t="e">
        <f>P170/L170*100</f>
        <v>#DIV/0!</v>
      </c>
      <c r="R170" s="3">
        <v>2</v>
      </c>
      <c r="S170" s="3">
        <v>1</v>
      </c>
      <c r="T170" s="32" t="e">
        <f t="shared" si="29"/>
        <v>#DIV/0!</v>
      </c>
      <c r="U170" s="32" t="e">
        <f t="shared" si="30"/>
        <v>#DIV/0!</v>
      </c>
      <c r="V170" s="3">
        <v>0</v>
      </c>
      <c r="W170" s="3">
        <v>0</v>
      </c>
      <c r="X170" s="3">
        <v>0</v>
      </c>
      <c r="Y170" s="3">
        <v>0</v>
      </c>
      <c r="Z170" s="3">
        <v>1</v>
      </c>
      <c r="AA170" s="3">
        <v>0</v>
      </c>
    </row>
    <row r="171" spans="1:29" ht="14.4" x14ac:dyDescent="0.3">
      <c r="A171" s="35">
        <v>43</v>
      </c>
      <c r="B171" s="35" t="s">
        <v>24</v>
      </c>
      <c r="C171" s="35" t="s">
        <v>32</v>
      </c>
      <c r="D171" s="35" t="s">
        <v>26</v>
      </c>
      <c r="E171" s="35" t="s">
        <v>30</v>
      </c>
      <c r="F171" s="35" t="s">
        <v>28</v>
      </c>
      <c r="G171" s="41">
        <v>11</v>
      </c>
      <c r="H171" s="41">
        <v>7</v>
      </c>
      <c r="I171" s="40">
        <f>H171/((L171-W171)+J171+(0.44*R171))</f>
        <v>0.65055762081784385</v>
      </c>
      <c r="J171" s="41">
        <v>5</v>
      </c>
      <c r="K171" s="37">
        <f t="shared" si="39"/>
        <v>0.45454545454545453</v>
      </c>
      <c r="L171" s="41">
        <f t="shared" si="40"/>
        <v>4</v>
      </c>
      <c r="M171" s="41">
        <v>2</v>
      </c>
      <c r="N171" s="41">
        <v>2</v>
      </c>
      <c r="O171" s="41">
        <v>2</v>
      </c>
      <c r="P171" s="41">
        <f>P172+P173+P174</f>
        <v>1</v>
      </c>
      <c r="Q171" s="36">
        <f>P171/(L172+L173+L174)*100</f>
        <v>100</v>
      </c>
      <c r="R171" s="41">
        <v>4</v>
      </c>
      <c r="S171" s="41">
        <v>3</v>
      </c>
      <c r="T171" s="37">
        <f t="shared" si="29"/>
        <v>0.5</v>
      </c>
      <c r="U171" s="37">
        <f t="shared" si="30"/>
        <v>0.5</v>
      </c>
      <c r="V171" s="41">
        <v>0</v>
      </c>
      <c r="W171" s="41">
        <v>0</v>
      </c>
      <c r="X171" s="41">
        <v>2</v>
      </c>
      <c r="Y171" s="41">
        <v>3</v>
      </c>
      <c r="Z171" s="41">
        <v>2</v>
      </c>
      <c r="AA171" s="41">
        <v>1</v>
      </c>
      <c r="AB171" s="40">
        <f>(R171+X171+(2*(N171+AA171+J171))+(0.5*Y171))/(H171+(0.5*V171)+(2*(W171+O171+Z171)))</f>
        <v>1.5666666666666667</v>
      </c>
      <c r="AC171" s="40">
        <f>AB171-$AB$1073</f>
        <v>0.42911263666412403</v>
      </c>
    </row>
    <row r="172" spans="1:29" ht="14.4" outlineLevel="1" x14ac:dyDescent="0.3">
      <c r="A172" s="3" t="s">
        <v>66</v>
      </c>
      <c r="B172" s="3" t="s">
        <v>24</v>
      </c>
      <c r="C172" s="3" t="s">
        <v>32</v>
      </c>
      <c r="D172" s="3" t="s">
        <v>26</v>
      </c>
      <c r="E172" s="3" t="s">
        <v>30</v>
      </c>
      <c r="F172" s="3" t="s">
        <v>28</v>
      </c>
      <c r="G172" s="3">
        <v>1</v>
      </c>
      <c r="H172" s="3">
        <v>1</v>
      </c>
      <c r="I172" s="29">
        <f t="shared" ref="I172" si="41">H172/((L172-W172)+J172+(0.44*R172))</f>
        <v>1.1363636363636365</v>
      </c>
      <c r="J172" s="3">
        <v>0</v>
      </c>
      <c r="K172" s="32">
        <f t="shared" si="39"/>
        <v>0</v>
      </c>
      <c r="L172" s="3">
        <f t="shared" si="40"/>
        <v>0</v>
      </c>
      <c r="M172" s="3">
        <v>0</v>
      </c>
      <c r="N172" s="3">
        <v>0</v>
      </c>
      <c r="O172" s="3">
        <v>0</v>
      </c>
      <c r="P172" s="3">
        <v>0</v>
      </c>
      <c r="Q172" s="4" t="e">
        <f t="shared" ref="Q172" si="42">P172/L172*100</f>
        <v>#DIV/0!</v>
      </c>
      <c r="R172" s="3">
        <v>2</v>
      </c>
      <c r="S172" s="3">
        <v>1</v>
      </c>
      <c r="T172" s="32" t="e">
        <f t="shared" si="29"/>
        <v>#DIV/0!</v>
      </c>
      <c r="U172" s="32" t="e">
        <f t="shared" si="30"/>
        <v>#DIV/0!</v>
      </c>
      <c r="V172" s="3">
        <v>0</v>
      </c>
      <c r="W172" s="3">
        <v>0</v>
      </c>
      <c r="X172" s="3">
        <v>0</v>
      </c>
      <c r="Y172" s="3">
        <v>0</v>
      </c>
      <c r="Z172" s="3">
        <v>1</v>
      </c>
      <c r="AA172" s="3">
        <v>0</v>
      </c>
      <c r="AB172" s="29"/>
      <c r="AC172" s="29"/>
    </row>
    <row r="173" spans="1:29" ht="14.4" outlineLevel="1" x14ac:dyDescent="0.3">
      <c r="A173" s="3" t="s">
        <v>67</v>
      </c>
      <c r="B173" s="3" t="s">
        <v>24</v>
      </c>
      <c r="C173" s="3" t="s">
        <v>32</v>
      </c>
      <c r="D173" s="3" t="s">
        <v>26</v>
      </c>
      <c r="E173" s="3" t="s">
        <v>30</v>
      </c>
      <c r="F173" s="3" t="s">
        <v>28</v>
      </c>
      <c r="G173" s="3">
        <v>1</v>
      </c>
      <c r="H173" s="3">
        <v>0</v>
      </c>
      <c r="I173" s="29">
        <f>H173/((L173-W173)+J173+(0.44*R173))</f>
        <v>0</v>
      </c>
      <c r="J173" s="3">
        <v>1</v>
      </c>
      <c r="K173" s="32">
        <f t="shared" si="39"/>
        <v>1</v>
      </c>
      <c r="L173" s="3">
        <f t="shared" si="40"/>
        <v>0</v>
      </c>
      <c r="M173" s="3">
        <v>0</v>
      </c>
      <c r="N173" s="3">
        <v>0</v>
      </c>
      <c r="O173" s="3">
        <v>0</v>
      </c>
      <c r="P173" s="3">
        <v>0</v>
      </c>
      <c r="Q173" s="4" t="e">
        <f>P173/L173*100</f>
        <v>#DIV/0!</v>
      </c>
      <c r="R173" s="3">
        <v>0</v>
      </c>
      <c r="S173" s="3">
        <v>0</v>
      </c>
      <c r="T173" s="32" t="e">
        <f t="shared" si="29"/>
        <v>#DIV/0!</v>
      </c>
      <c r="U173" s="32" t="e">
        <f t="shared" si="30"/>
        <v>#DIV/0!</v>
      </c>
      <c r="V173" s="3">
        <v>0</v>
      </c>
      <c r="W173" s="3">
        <v>0</v>
      </c>
      <c r="X173" s="3">
        <v>0</v>
      </c>
      <c r="Y173" s="3">
        <v>0</v>
      </c>
      <c r="Z173" s="3">
        <v>0</v>
      </c>
      <c r="AA173" s="3">
        <v>0</v>
      </c>
    </row>
    <row r="174" spans="1:29" ht="14.4" outlineLevel="1" collapsed="1" x14ac:dyDescent="0.3">
      <c r="A174" s="3" t="s">
        <v>68</v>
      </c>
      <c r="B174" s="3" t="s">
        <v>24</v>
      </c>
      <c r="C174" s="3" t="s">
        <v>32</v>
      </c>
      <c r="D174" s="3" t="s">
        <v>26</v>
      </c>
      <c r="E174" s="3" t="s">
        <v>30</v>
      </c>
      <c r="F174" s="3" t="s">
        <v>28</v>
      </c>
      <c r="G174" s="3">
        <v>2</v>
      </c>
      <c r="H174" s="3">
        <v>2</v>
      </c>
      <c r="I174" s="29">
        <f>H174/((L174-W174)+J174+(0.44*R174))</f>
        <v>1</v>
      </c>
      <c r="J174" s="3">
        <v>1</v>
      </c>
      <c r="K174" s="32">
        <f t="shared" si="39"/>
        <v>0.5</v>
      </c>
      <c r="L174" s="3">
        <f t="shared" si="40"/>
        <v>1</v>
      </c>
      <c r="M174" s="3">
        <v>1</v>
      </c>
      <c r="N174" s="3">
        <v>0</v>
      </c>
      <c r="O174" s="3">
        <v>1</v>
      </c>
      <c r="P174" s="3">
        <v>1</v>
      </c>
      <c r="Q174" s="4">
        <f>P174/L174*100</f>
        <v>100</v>
      </c>
      <c r="R174" s="3">
        <v>0</v>
      </c>
      <c r="S174" s="3">
        <v>0</v>
      </c>
      <c r="T174" s="32">
        <f t="shared" si="29"/>
        <v>1</v>
      </c>
      <c r="U174" s="32">
        <f t="shared" si="30"/>
        <v>1</v>
      </c>
      <c r="V174" s="3">
        <v>0</v>
      </c>
      <c r="W174" s="3">
        <v>0</v>
      </c>
      <c r="X174" s="3">
        <v>0</v>
      </c>
      <c r="Y174" s="3">
        <v>1</v>
      </c>
      <c r="Z174" s="3">
        <v>0</v>
      </c>
      <c r="AA174" s="3">
        <v>0</v>
      </c>
    </row>
    <row r="175" spans="1:29" ht="14.4" x14ac:dyDescent="0.3">
      <c r="A175" s="35">
        <v>44</v>
      </c>
      <c r="B175" s="35" t="s">
        <v>24</v>
      </c>
      <c r="C175" s="35" t="s">
        <v>25</v>
      </c>
      <c r="D175" s="35" t="s">
        <v>32</v>
      </c>
      <c r="E175" s="35" t="s">
        <v>33</v>
      </c>
      <c r="F175" s="35" t="s">
        <v>28</v>
      </c>
      <c r="G175" s="41">
        <v>6</v>
      </c>
      <c r="H175" s="41">
        <v>2</v>
      </c>
      <c r="I175" s="40">
        <f>H175/((L175-W175)+J175+(0.44*R175))</f>
        <v>0.51546391752577325</v>
      </c>
      <c r="J175" s="41">
        <v>0</v>
      </c>
      <c r="K175" s="37">
        <f t="shared" si="39"/>
        <v>0</v>
      </c>
      <c r="L175" s="41">
        <f t="shared" si="40"/>
        <v>5</v>
      </c>
      <c r="M175" s="41">
        <v>1</v>
      </c>
      <c r="N175" s="41">
        <v>4</v>
      </c>
      <c r="O175" s="41">
        <v>1</v>
      </c>
      <c r="P175" s="41">
        <f>P176+P177+P178</f>
        <v>0</v>
      </c>
      <c r="Q175" s="36" t="e">
        <f>P175/(L176+L177+L178)*100</f>
        <v>#DIV/0!</v>
      </c>
      <c r="R175" s="41">
        <v>2</v>
      </c>
      <c r="S175" s="41">
        <v>0</v>
      </c>
      <c r="T175" s="37">
        <f t="shared" si="29"/>
        <v>0.2</v>
      </c>
      <c r="U175" s="37">
        <f t="shared" si="30"/>
        <v>0.2</v>
      </c>
      <c r="V175" s="41">
        <v>0</v>
      </c>
      <c r="W175" s="41">
        <v>2</v>
      </c>
      <c r="X175" s="41">
        <v>3</v>
      </c>
      <c r="Y175" s="41">
        <v>0</v>
      </c>
      <c r="Z175" s="41">
        <v>1</v>
      </c>
      <c r="AA175" s="41">
        <v>1</v>
      </c>
      <c r="AB175" s="40">
        <f>(R175+X175+(2*(N175+AA175+J175))+(0.5*Y175))/(H175+(0.5*V175)+(2*(W175+O175+Z175)))</f>
        <v>1.5</v>
      </c>
      <c r="AC175" s="40">
        <f>AB175-$AB$1073</f>
        <v>0.36244596999745737</v>
      </c>
    </row>
    <row r="176" spans="1:29" ht="14.4" outlineLevel="1" x14ac:dyDescent="0.3">
      <c r="A176" s="3" t="s">
        <v>66</v>
      </c>
      <c r="B176" s="3" t="s">
        <v>24</v>
      </c>
      <c r="C176" s="3" t="s">
        <v>25</v>
      </c>
      <c r="D176" s="3" t="s">
        <v>32</v>
      </c>
      <c r="E176" s="3" t="s">
        <v>33</v>
      </c>
      <c r="F176" s="3" t="s">
        <v>28</v>
      </c>
      <c r="I176" s="29"/>
      <c r="T176" s="32" t="e">
        <f t="shared" si="29"/>
        <v>#DIV/0!</v>
      </c>
      <c r="U176" s="32" t="e">
        <f t="shared" si="30"/>
        <v>#DIV/0!</v>
      </c>
      <c r="AB176" s="29"/>
      <c r="AC176" s="29"/>
    </row>
    <row r="177" spans="1:29" ht="14.4" outlineLevel="1" x14ac:dyDescent="0.3">
      <c r="A177" s="3" t="s">
        <v>67</v>
      </c>
      <c r="B177" s="3" t="s">
        <v>24</v>
      </c>
      <c r="C177" s="3" t="s">
        <v>25</v>
      </c>
      <c r="D177" s="3" t="s">
        <v>32</v>
      </c>
      <c r="E177" s="3" t="s">
        <v>33</v>
      </c>
      <c r="F177" s="12" t="s">
        <v>28</v>
      </c>
      <c r="I177" s="29"/>
      <c r="T177" s="32" t="e">
        <f t="shared" si="29"/>
        <v>#DIV/0!</v>
      </c>
      <c r="U177" s="32" t="e">
        <f t="shared" si="30"/>
        <v>#DIV/0!</v>
      </c>
    </row>
    <row r="178" spans="1:29" ht="14.4" outlineLevel="1" collapsed="1" x14ac:dyDescent="0.3">
      <c r="A178" s="3" t="s">
        <v>68</v>
      </c>
      <c r="B178" s="3" t="s">
        <v>24</v>
      </c>
      <c r="C178" s="3" t="s">
        <v>25</v>
      </c>
      <c r="D178" s="3" t="s">
        <v>32</v>
      </c>
      <c r="E178" s="3" t="s">
        <v>33</v>
      </c>
      <c r="F178" s="16" t="s">
        <v>28</v>
      </c>
      <c r="I178" s="29"/>
      <c r="T178" s="32" t="e">
        <f t="shared" si="29"/>
        <v>#DIV/0!</v>
      </c>
      <c r="U178" s="32" t="e">
        <f t="shared" si="30"/>
        <v>#DIV/0!</v>
      </c>
    </row>
    <row r="179" spans="1:29" ht="14.4" x14ac:dyDescent="0.3">
      <c r="A179" s="35">
        <v>45</v>
      </c>
      <c r="B179" s="35" t="s">
        <v>24</v>
      </c>
      <c r="C179" s="35" t="s">
        <v>25</v>
      </c>
      <c r="D179" s="35" t="s">
        <v>26</v>
      </c>
      <c r="E179" s="35" t="s">
        <v>27</v>
      </c>
      <c r="F179" s="35" t="s">
        <v>30</v>
      </c>
      <c r="G179" s="41">
        <v>17</v>
      </c>
      <c r="H179" s="41">
        <v>10</v>
      </c>
      <c r="I179" s="40">
        <f>H179/((L179-W179)+J179+(0.44*R179))</f>
        <v>0.625</v>
      </c>
      <c r="J179" s="41">
        <v>7</v>
      </c>
      <c r="K179" s="37">
        <f>J179/G179</f>
        <v>0.41176470588235292</v>
      </c>
      <c r="L179" s="41">
        <f>M179+N179</f>
        <v>10</v>
      </c>
      <c r="M179" s="41">
        <v>4</v>
      </c>
      <c r="N179" s="41">
        <v>6</v>
      </c>
      <c r="O179" s="41">
        <v>3</v>
      </c>
      <c r="P179" s="41">
        <f>P180+P181+P182</f>
        <v>0</v>
      </c>
      <c r="Q179" s="36" t="e">
        <f>P179/(L180+L181+L182)*100</f>
        <v>#DIV/0!</v>
      </c>
      <c r="R179" s="41">
        <v>0</v>
      </c>
      <c r="S179" s="41">
        <v>0</v>
      </c>
      <c r="T179" s="37">
        <f t="shared" si="29"/>
        <v>0.4</v>
      </c>
      <c r="U179" s="37">
        <f t="shared" si="30"/>
        <v>0.5</v>
      </c>
      <c r="V179" s="41">
        <v>2</v>
      </c>
      <c r="W179" s="41">
        <v>1</v>
      </c>
      <c r="X179" s="41">
        <v>5</v>
      </c>
      <c r="Y179" s="41">
        <v>4</v>
      </c>
      <c r="Z179" s="41">
        <v>2</v>
      </c>
      <c r="AA179" s="41">
        <v>1</v>
      </c>
      <c r="AB179" s="40">
        <f>(R179+X179+(2*(N179+AA179+J179))+(0.5*Y179))/(H179+(0.5*V179)+(2*(W179+O179+Z179)))</f>
        <v>1.5217391304347827</v>
      </c>
      <c r="AC179" s="40">
        <f>AB179-$AB$1073</f>
        <v>0.38418510043224008</v>
      </c>
    </row>
    <row r="180" spans="1:29" ht="14.4" outlineLevel="1" x14ac:dyDescent="0.3">
      <c r="A180" s="3" t="s">
        <v>66</v>
      </c>
      <c r="B180" s="3" t="s">
        <v>24</v>
      </c>
      <c r="C180" s="3" t="s">
        <v>25</v>
      </c>
      <c r="D180" s="3" t="s">
        <v>26</v>
      </c>
      <c r="E180" s="3" t="s">
        <v>27</v>
      </c>
      <c r="F180" s="11" t="s">
        <v>30</v>
      </c>
      <c r="I180" s="29"/>
      <c r="T180" s="32" t="e">
        <f t="shared" si="29"/>
        <v>#DIV/0!</v>
      </c>
      <c r="U180" s="32" t="e">
        <f t="shared" si="30"/>
        <v>#DIV/0!</v>
      </c>
      <c r="AB180" s="29"/>
      <c r="AC180" s="29"/>
    </row>
    <row r="181" spans="1:29" ht="14.4" outlineLevel="1" x14ac:dyDescent="0.3">
      <c r="A181" s="3" t="s">
        <v>67</v>
      </c>
      <c r="B181" s="3" t="s">
        <v>24</v>
      </c>
      <c r="C181" s="3" t="s">
        <v>25</v>
      </c>
      <c r="D181" s="3" t="s">
        <v>26</v>
      </c>
      <c r="E181" s="3" t="s">
        <v>27</v>
      </c>
      <c r="F181" s="11" t="s">
        <v>30</v>
      </c>
      <c r="I181" s="29"/>
      <c r="T181" s="32" t="e">
        <f t="shared" si="29"/>
        <v>#DIV/0!</v>
      </c>
      <c r="U181" s="32" t="e">
        <f t="shared" si="30"/>
        <v>#DIV/0!</v>
      </c>
    </row>
    <row r="182" spans="1:29" ht="14.4" outlineLevel="1" collapsed="1" x14ac:dyDescent="0.3">
      <c r="A182" s="3" t="s">
        <v>68</v>
      </c>
      <c r="B182" s="3" t="s">
        <v>24</v>
      </c>
      <c r="C182" s="3" t="s">
        <v>25</v>
      </c>
      <c r="D182" s="3" t="s">
        <v>26</v>
      </c>
      <c r="E182" s="3" t="s">
        <v>27</v>
      </c>
      <c r="F182" s="11" t="s">
        <v>30</v>
      </c>
      <c r="I182" s="29"/>
      <c r="T182" s="32" t="e">
        <f t="shared" si="29"/>
        <v>#DIV/0!</v>
      </c>
      <c r="U182" s="32" t="e">
        <f t="shared" si="30"/>
        <v>#DIV/0!</v>
      </c>
    </row>
    <row r="183" spans="1:29" ht="14.4" x14ac:dyDescent="0.3">
      <c r="A183" s="35">
        <v>46</v>
      </c>
      <c r="B183" s="35" t="s">
        <v>24</v>
      </c>
      <c r="C183" s="35" t="s">
        <v>30</v>
      </c>
      <c r="D183" s="35" t="s">
        <v>26</v>
      </c>
      <c r="E183" s="35" t="s">
        <v>33</v>
      </c>
      <c r="F183" s="35" t="s">
        <v>28</v>
      </c>
      <c r="G183" s="41">
        <v>6</v>
      </c>
      <c r="H183" s="41">
        <v>2</v>
      </c>
      <c r="I183" s="40">
        <f>H183/((L183-W183)+J183+(0.44*R183))</f>
        <v>0.33333333333333331</v>
      </c>
      <c r="J183" s="41">
        <v>1</v>
      </c>
      <c r="K183" s="37">
        <f>J183/G183</f>
        <v>0.16666666666666666</v>
      </c>
      <c r="L183" s="41">
        <f>M183+N183</f>
        <v>5</v>
      </c>
      <c r="M183" s="41">
        <v>1</v>
      </c>
      <c r="N183" s="41">
        <v>4</v>
      </c>
      <c r="O183" s="41">
        <v>1</v>
      </c>
      <c r="P183" s="41">
        <f>P184+P185+P186</f>
        <v>3</v>
      </c>
      <c r="Q183" s="36">
        <f>P183/(L184+L185+L186)*100</f>
        <v>100</v>
      </c>
      <c r="R183" s="41">
        <v>0</v>
      </c>
      <c r="S183" s="41">
        <v>0</v>
      </c>
      <c r="T183" s="37">
        <f t="shared" si="29"/>
        <v>0.2</v>
      </c>
      <c r="U183" s="37">
        <f t="shared" si="30"/>
        <v>0.2</v>
      </c>
      <c r="V183" s="41">
        <v>0</v>
      </c>
      <c r="W183" s="41">
        <v>0</v>
      </c>
      <c r="X183" s="41">
        <v>4</v>
      </c>
      <c r="Y183" s="41">
        <v>0</v>
      </c>
      <c r="Z183" s="41">
        <v>0</v>
      </c>
      <c r="AA183" s="41">
        <v>0</v>
      </c>
      <c r="AB183" s="40">
        <f>(R183+X183+(2*(N183+AA183+J183))+(0.5*Y183))/(H183+(0.5*V183)+(2*(W183+O183+Z183)))</f>
        <v>3.5</v>
      </c>
      <c r="AC183" s="40">
        <f>AB183-$AB$1073</f>
        <v>2.3624459699974576</v>
      </c>
    </row>
    <row r="184" spans="1:29" ht="14.4" outlineLevel="1" x14ac:dyDescent="0.3">
      <c r="A184" s="3" t="s">
        <v>66</v>
      </c>
      <c r="B184" s="3" t="s">
        <v>24</v>
      </c>
      <c r="C184" s="3" t="s">
        <v>30</v>
      </c>
      <c r="D184" s="3" t="s">
        <v>26</v>
      </c>
      <c r="E184" s="3" t="s">
        <v>33</v>
      </c>
      <c r="F184" s="3" t="s">
        <v>28</v>
      </c>
      <c r="G184" s="3">
        <v>1</v>
      </c>
      <c r="H184" s="3">
        <v>0</v>
      </c>
      <c r="I184" s="29">
        <f>H184/((L184-W184)+J184+(0.44*R184))</f>
        <v>0</v>
      </c>
      <c r="J184" s="3">
        <v>0</v>
      </c>
      <c r="K184" s="32">
        <f>J184/G184</f>
        <v>0</v>
      </c>
      <c r="L184" s="3">
        <f>M184+N184</f>
        <v>1</v>
      </c>
      <c r="M184" s="3">
        <v>0</v>
      </c>
      <c r="N184" s="3">
        <v>1</v>
      </c>
      <c r="O184" s="3">
        <v>0</v>
      </c>
      <c r="P184" s="3">
        <v>1</v>
      </c>
      <c r="Q184" s="4">
        <f>P184/L184*100</f>
        <v>100</v>
      </c>
      <c r="R184" s="3">
        <v>0</v>
      </c>
      <c r="S184" s="3">
        <v>0</v>
      </c>
      <c r="T184" s="32">
        <f t="shared" si="29"/>
        <v>0</v>
      </c>
      <c r="U184" s="32">
        <f t="shared" si="30"/>
        <v>0</v>
      </c>
      <c r="V184" s="3">
        <v>0</v>
      </c>
      <c r="W184" s="3">
        <v>0</v>
      </c>
      <c r="X184" s="3">
        <v>1</v>
      </c>
      <c r="Y184" s="3">
        <v>0</v>
      </c>
      <c r="Z184" s="3">
        <v>0</v>
      </c>
      <c r="AA184" s="3">
        <v>0</v>
      </c>
      <c r="AB184" s="29"/>
      <c r="AC184" s="29"/>
    </row>
    <row r="185" spans="1:29" ht="14.4" outlineLevel="1" x14ac:dyDescent="0.3">
      <c r="A185" s="3" t="s">
        <v>67</v>
      </c>
      <c r="B185" s="3" t="s">
        <v>24</v>
      </c>
      <c r="C185" s="3" t="s">
        <v>30</v>
      </c>
      <c r="D185" s="3" t="s">
        <v>26</v>
      </c>
      <c r="E185" s="3" t="s">
        <v>33</v>
      </c>
      <c r="F185" s="3" t="s">
        <v>28</v>
      </c>
      <c r="G185" s="3">
        <v>1</v>
      </c>
      <c r="H185" s="3">
        <v>0</v>
      </c>
      <c r="I185" s="29">
        <f>H185/((L185-W185)+J185+(0.44*R185))</f>
        <v>0</v>
      </c>
      <c r="J185" s="3">
        <v>1</v>
      </c>
      <c r="K185" s="32">
        <f>J185/G185</f>
        <v>1</v>
      </c>
      <c r="L185" s="3">
        <f>M185+N185</f>
        <v>0</v>
      </c>
      <c r="M185" s="3">
        <v>0</v>
      </c>
      <c r="N185" s="3">
        <v>0</v>
      </c>
      <c r="O185" s="3">
        <v>0</v>
      </c>
      <c r="P185" s="3">
        <v>0</v>
      </c>
      <c r="Q185" s="4" t="e">
        <f>P185/L185*100</f>
        <v>#DIV/0!</v>
      </c>
      <c r="R185" s="3">
        <v>0</v>
      </c>
      <c r="S185" s="3">
        <v>0</v>
      </c>
      <c r="T185" s="32" t="e">
        <f t="shared" si="29"/>
        <v>#DIV/0!</v>
      </c>
      <c r="U185" s="32" t="e">
        <f t="shared" si="30"/>
        <v>#DIV/0!</v>
      </c>
      <c r="V185" s="3">
        <v>0</v>
      </c>
      <c r="W185" s="3">
        <v>0</v>
      </c>
      <c r="X185" s="3">
        <v>0</v>
      </c>
      <c r="Y185" s="3">
        <v>0</v>
      </c>
      <c r="Z185" s="3">
        <v>0</v>
      </c>
      <c r="AA185" s="3">
        <v>0</v>
      </c>
    </row>
    <row r="186" spans="1:29" ht="14.4" outlineLevel="1" collapsed="1" x14ac:dyDescent="0.3">
      <c r="A186" s="3" t="s">
        <v>68</v>
      </c>
      <c r="B186" s="3" t="s">
        <v>24</v>
      </c>
      <c r="C186" s="3" t="s">
        <v>30</v>
      </c>
      <c r="D186" s="3" t="s">
        <v>26</v>
      </c>
      <c r="E186" s="3" t="s">
        <v>33</v>
      </c>
      <c r="F186" s="3" t="s">
        <v>28</v>
      </c>
      <c r="G186" s="3">
        <v>2</v>
      </c>
      <c r="H186" s="3">
        <v>0</v>
      </c>
      <c r="I186" s="29">
        <f>H186/((L186-W186)+J186+(0.44*R186))</f>
        <v>0</v>
      </c>
      <c r="J186" s="3">
        <v>0</v>
      </c>
      <c r="K186" s="32">
        <f>J186/G186</f>
        <v>0</v>
      </c>
      <c r="L186" s="3">
        <f>M186+N186</f>
        <v>2</v>
      </c>
      <c r="M186" s="3">
        <v>0</v>
      </c>
      <c r="N186" s="3">
        <v>2</v>
      </c>
      <c r="O186" s="3">
        <v>0</v>
      </c>
      <c r="P186" s="3">
        <v>2</v>
      </c>
      <c r="Q186" s="4">
        <f>P186/L186*100</f>
        <v>100</v>
      </c>
      <c r="R186" s="3">
        <v>0</v>
      </c>
      <c r="S186" s="3">
        <v>0</v>
      </c>
      <c r="T186" s="32">
        <f t="shared" si="29"/>
        <v>0</v>
      </c>
      <c r="U186" s="32">
        <f t="shared" si="30"/>
        <v>0</v>
      </c>
      <c r="V186" s="3">
        <v>0</v>
      </c>
      <c r="W186" s="3">
        <v>0</v>
      </c>
      <c r="X186" s="3">
        <v>2</v>
      </c>
      <c r="Y186" s="3">
        <v>0</v>
      </c>
      <c r="Z186" s="3">
        <v>0</v>
      </c>
      <c r="AA186" s="3">
        <v>0</v>
      </c>
    </row>
    <row r="187" spans="1:29" ht="14.4" x14ac:dyDescent="0.3">
      <c r="A187" s="35">
        <v>47</v>
      </c>
      <c r="B187" s="35" t="s">
        <v>29</v>
      </c>
      <c r="C187" s="35" t="s">
        <v>30</v>
      </c>
      <c r="D187" s="35" t="s">
        <v>32</v>
      </c>
      <c r="E187" s="35" t="s">
        <v>27</v>
      </c>
      <c r="F187" s="35" t="s">
        <v>28</v>
      </c>
      <c r="G187" s="41">
        <v>1</v>
      </c>
      <c r="H187" s="41">
        <v>0</v>
      </c>
      <c r="I187" s="40">
        <f>H187/((L187-W187)+J187+(0.44*R187))</f>
        <v>0</v>
      </c>
      <c r="J187" s="41">
        <v>1</v>
      </c>
      <c r="K187" s="37">
        <f>J187/G187</f>
        <v>1</v>
      </c>
      <c r="L187" s="41">
        <f>M187+N187</f>
        <v>0</v>
      </c>
      <c r="M187" s="41">
        <v>0</v>
      </c>
      <c r="N187" s="41">
        <v>0</v>
      </c>
      <c r="O187" s="41">
        <v>0</v>
      </c>
      <c r="P187" s="41">
        <f>P188+P189+P190</f>
        <v>0</v>
      </c>
      <c r="Q187" s="36" t="e">
        <f>P187/(L188+L189+L190)*100</f>
        <v>#DIV/0!</v>
      </c>
      <c r="R187" s="41">
        <v>0</v>
      </c>
      <c r="S187" s="41">
        <v>0</v>
      </c>
      <c r="T187" s="37" t="e">
        <f t="shared" si="29"/>
        <v>#DIV/0!</v>
      </c>
      <c r="U187" s="37" t="e">
        <f t="shared" si="30"/>
        <v>#DIV/0!</v>
      </c>
      <c r="V187" s="41">
        <v>0</v>
      </c>
      <c r="W187" s="41">
        <v>0</v>
      </c>
      <c r="X187" s="41">
        <v>1</v>
      </c>
      <c r="Y187" s="41">
        <v>1</v>
      </c>
      <c r="Z187" s="41">
        <v>0</v>
      </c>
      <c r="AA187" s="41">
        <v>0</v>
      </c>
      <c r="AB187" s="40"/>
      <c r="AC187" s="40"/>
    </row>
    <row r="188" spans="1:29" ht="14.4" outlineLevel="1" x14ac:dyDescent="0.3">
      <c r="A188" s="3" t="s">
        <v>66</v>
      </c>
      <c r="B188" s="3" t="s">
        <v>29</v>
      </c>
      <c r="C188" s="3" t="s">
        <v>30</v>
      </c>
      <c r="D188" s="3" t="s">
        <v>32</v>
      </c>
      <c r="E188" s="3" t="s">
        <v>27</v>
      </c>
      <c r="F188" s="3" t="s">
        <v>28</v>
      </c>
      <c r="I188" s="29"/>
      <c r="T188" s="32" t="e">
        <f t="shared" si="29"/>
        <v>#DIV/0!</v>
      </c>
      <c r="U188" s="32" t="e">
        <f t="shared" si="30"/>
        <v>#DIV/0!</v>
      </c>
      <c r="AB188" s="29"/>
      <c r="AC188" s="29"/>
    </row>
    <row r="189" spans="1:29" ht="14.4" outlineLevel="1" x14ac:dyDescent="0.3">
      <c r="A189" s="3" t="s">
        <v>67</v>
      </c>
      <c r="B189" s="3" t="s">
        <v>29</v>
      </c>
      <c r="C189" s="3" t="s">
        <v>30</v>
      </c>
      <c r="D189" s="3" t="s">
        <v>32</v>
      </c>
      <c r="E189" s="3" t="s">
        <v>27</v>
      </c>
      <c r="F189" s="3" t="s">
        <v>28</v>
      </c>
      <c r="I189" s="29"/>
      <c r="T189" s="32" t="e">
        <f t="shared" si="29"/>
        <v>#DIV/0!</v>
      </c>
      <c r="U189" s="32" t="e">
        <f t="shared" si="30"/>
        <v>#DIV/0!</v>
      </c>
    </row>
    <row r="190" spans="1:29" ht="14.4" outlineLevel="1" collapsed="1" x14ac:dyDescent="0.3">
      <c r="A190" s="3" t="s">
        <v>68</v>
      </c>
      <c r="B190" s="3" t="s">
        <v>29</v>
      </c>
      <c r="C190" s="3" t="s">
        <v>30</v>
      </c>
      <c r="D190" s="3" t="s">
        <v>32</v>
      </c>
      <c r="E190" s="3" t="s">
        <v>27</v>
      </c>
      <c r="F190" s="11" t="s">
        <v>28</v>
      </c>
      <c r="I190" s="29"/>
      <c r="T190" s="32" t="e">
        <f t="shared" si="29"/>
        <v>#DIV/0!</v>
      </c>
      <c r="U190" s="32" t="e">
        <f t="shared" si="30"/>
        <v>#DIV/0!</v>
      </c>
    </row>
    <row r="191" spans="1:29" ht="14.4" x14ac:dyDescent="0.3">
      <c r="A191" s="35">
        <v>48</v>
      </c>
      <c r="B191" s="35" t="s">
        <v>24</v>
      </c>
      <c r="C191" s="35" t="s">
        <v>25</v>
      </c>
      <c r="D191" s="35" t="s">
        <v>26</v>
      </c>
      <c r="E191" s="35" t="s">
        <v>30</v>
      </c>
      <c r="F191" s="42" t="s">
        <v>32</v>
      </c>
      <c r="G191" s="41">
        <v>12</v>
      </c>
      <c r="H191" s="41">
        <v>7</v>
      </c>
      <c r="I191" s="40">
        <f>H191/((L191-W191)+J191+(0.44*R191))</f>
        <v>0.78828828828828823</v>
      </c>
      <c r="J191" s="41">
        <v>3</v>
      </c>
      <c r="K191" s="37">
        <f>J191/G191</f>
        <v>0.25</v>
      </c>
      <c r="L191" s="41">
        <f>M191+N191</f>
        <v>8</v>
      </c>
      <c r="M191" s="41">
        <v>2</v>
      </c>
      <c r="N191" s="41">
        <v>6</v>
      </c>
      <c r="O191" s="41">
        <v>1</v>
      </c>
      <c r="P191" s="41">
        <f>P192+P193+P194</f>
        <v>0</v>
      </c>
      <c r="Q191" s="36" t="e">
        <f>P191/(L192+L193+L194)*100</f>
        <v>#DIV/0!</v>
      </c>
      <c r="R191" s="41">
        <v>2</v>
      </c>
      <c r="S191" s="41">
        <v>2</v>
      </c>
      <c r="T191" s="37">
        <f t="shared" si="29"/>
        <v>0.25</v>
      </c>
      <c r="U191" s="37">
        <f t="shared" si="30"/>
        <v>0.3125</v>
      </c>
      <c r="V191" s="41">
        <v>1</v>
      </c>
      <c r="W191" s="41">
        <v>3</v>
      </c>
      <c r="X191" s="41">
        <v>3</v>
      </c>
      <c r="Y191" s="41">
        <v>2</v>
      </c>
      <c r="Z191" s="41">
        <v>2</v>
      </c>
      <c r="AA191" s="41">
        <v>1</v>
      </c>
      <c r="AB191" s="40">
        <f>(R191+X191+(2*(N191+AA191+J191))+(0.5*Y191))/(H191+(0.5*V191)+(2*(W191+O191+Z191)))</f>
        <v>1.3333333333333333</v>
      </c>
      <c r="AC191" s="40">
        <f>AB191-$AB$1073</f>
        <v>0.19577930333079063</v>
      </c>
    </row>
    <row r="192" spans="1:29" ht="14.4" outlineLevel="1" x14ac:dyDescent="0.3">
      <c r="A192" s="3" t="s">
        <v>66</v>
      </c>
      <c r="B192" s="3" t="s">
        <v>24</v>
      </c>
      <c r="C192" s="3" t="s">
        <v>25</v>
      </c>
      <c r="D192" s="3" t="s">
        <v>26</v>
      </c>
      <c r="E192" s="3" t="s">
        <v>30</v>
      </c>
      <c r="F192" s="18" t="s">
        <v>32</v>
      </c>
      <c r="I192" s="29"/>
      <c r="T192" s="32" t="e">
        <f t="shared" si="29"/>
        <v>#DIV/0!</v>
      </c>
      <c r="U192" s="32" t="e">
        <f t="shared" si="30"/>
        <v>#DIV/0!</v>
      </c>
      <c r="AB192" s="29"/>
      <c r="AC192" s="29"/>
    </row>
    <row r="193" spans="1:29" ht="14.4" outlineLevel="1" x14ac:dyDescent="0.3">
      <c r="A193" s="3" t="s">
        <v>67</v>
      </c>
      <c r="B193" s="3" t="s">
        <v>24</v>
      </c>
      <c r="C193" s="3" t="s">
        <v>25</v>
      </c>
      <c r="D193" s="3" t="s">
        <v>26</v>
      </c>
      <c r="E193" s="3" t="s">
        <v>30</v>
      </c>
      <c r="F193" s="3" t="s">
        <v>32</v>
      </c>
      <c r="I193" s="29"/>
      <c r="T193" s="32" t="e">
        <f t="shared" si="29"/>
        <v>#DIV/0!</v>
      </c>
      <c r="U193" s="32" t="e">
        <f t="shared" si="30"/>
        <v>#DIV/0!</v>
      </c>
    </row>
    <row r="194" spans="1:29" ht="14.4" outlineLevel="1" collapsed="1" x14ac:dyDescent="0.3">
      <c r="A194" s="3" t="s">
        <v>68</v>
      </c>
      <c r="B194" s="3" t="s">
        <v>24</v>
      </c>
      <c r="C194" s="3" t="s">
        <v>25</v>
      </c>
      <c r="D194" s="3" t="s">
        <v>26</v>
      </c>
      <c r="E194" s="3" t="s">
        <v>30</v>
      </c>
      <c r="F194" s="3" t="s">
        <v>32</v>
      </c>
      <c r="I194" s="29"/>
      <c r="T194" s="32" t="e">
        <f t="shared" si="29"/>
        <v>#DIV/0!</v>
      </c>
      <c r="U194" s="32" t="e">
        <f t="shared" si="30"/>
        <v>#DIV/0!</v>
      </c>
    </row>
    <row r="195" spans="1:29" ht="14.4" x14ac:dyDescent="0.3">
      <c r="A195" s="35">
        <v>49</v>
      </c>
      <c r="B195" s="35" t="s">
        <v>29</v>
      </c>
      <c r="C195" s="35" t="s">
        <v>32</v>
      </c>
      <c r="D195" s="35" t="s">
        <v>33</v>
      </c>
      <c r="E195" s="35" t="s">
        <v>27</v>
      </c>
      <c r="F195" s="35" t="s">
        <v>28</v>
      </c>
      <c r="G195" s="41">
        <v>7</v>
      </c>
      <c r="H195" s="41">
        <v>4</v>
      </c>
      <c r="I195" s="40">
        <f>H195/((L195-W195)+J195+(0.44*R195))</f>
        <v>0.68027210884353739</v>
      </c>
      <c r="J195" s="41">
        <v>2</v>
      </c>
      <c r="K195" s="37">
        <f>J195/G195</f>
        <v>0.2857142857142857</v>
      </c>
      <c r="L195" s="41">
        <f>M195+N195</f>
        <v>4</v>
      </c>
      <c r="M195" s="41">
        <v>1</v>
      </c>
      <c r="N195" s="41">
        <v>3</v>
      </c>
      <c r="O195" s="41">
        <v>1</v>
      </c>
      <c r="P195" s="41">
        <f>P196+P197+P198</f>
        <v>1</v>
      </c>
      <c r="Q195" s="36">
        <f>P195/(L196+L197+L198)*100</f>
        <v>50</v>
      </c>
      <c r="R195" s="41">
        <v>2</v>
      </c>
      <c r="S195" s="41">
        <v>1</v>
      </c>
      <c r="T195" s="37">
        <f t="shared" ref="T195:T258" si="43">M195/(M195+N195)</f>
        <v>0.25</v>
      </c>
      <c r="U195" s="37">
        <f t="shared" ref="U195:U258" si="44">((0.5*V195)+M195)/L195</f>
        <v>0.375</v>
      </c>
      <c r="V195" s="41">
        <v>1</v>
      </c>
      <c r="W195" s="41">
        <v>1</v>
      </c>
      <c r="X195" s="41">
        <v>2</v>
      </c>
      <c r="Y195" s="41">
        <v>0</v>
      </c>
      <c r="Z195" s="41">
        <v>1</v>
      </c>
      <c r="AA195" s="41">
        <v>0</v>
      </c>
      <c r="AB195" s="40">
        <f>(R195+X195+(2*(N195+AA195+J195))+(0.5*Y195))/(H195+(0.5*V195)+(2*(W195+O195+Z195)))</f>
        <v>1.3333333333333333</v>
      </c>
      <c r="AC195" s="40">
        <f>AB195-$AB$1073</f>
        <v>0.19577930333079063</v>
      </c>
    </row>
    <row r="196" spans="1:29" ht="14.4" outlineLevel="1" x14ac:dyDescent="0.3">
      <c r="A196" s="3" t="s">
        <v>66</v>
      </c>
      <c r="B196" s="3" t="s">
        <v>29</v>
      </c>
      <c r="C196" s="3" t="s">
        <v>32</v>
      </c>
      <c r="D196" s="3" t="s">
        <v>33</v>
      </c>
      <c r="E196" s="3" t="s">
        <v>27</v>
      </c>
      <c r="F196" s="3" t="s">
        <v>28</v>
      </c>
      <c r="G196" s="3">
        <v>0</v>
      </c>
      <c r="H196" s="3">
        <v>0</v>
      </c>
      <c r="I196" s="29"/>
      <c r="J196" s="3">
        <v>0</v>
      </c>
      <c r="K196" s="32" t="e">
        <f>J196/G196</f>
        <v>#DIV/0!</v>
      </c>
      <c r="L196" s="3">
        <f>M196+N196</f>
        <v>0</v>
      </c>
      <c r="M196" s="3">
        <v>0</v>
      </c>
      <c r="N196" s="3">
        <v>0</v>
      </c>
      <c r="O196" s="3">
        <v>0</v>
      </c>
      <c r="P196" s="3">
        <v>0</v>
      </c>
      <c r="Q196" s="4" t="e">
        <f>P196/L196*100</f>
        <v>#DIV/0!</v>
      </c>
      <c r="R196" s="3">
        <v>0</v>
      </c>
      <c r="S196" s="3">
        <v>0</v>
      </c>
      <c r="T196" s="32" t="e">
        <f t="shared" si="43"/>
        <v>#DIV/0!</v>
      </c>
      <c r="U196" s="32" t="e">
        <f t="shared" si="44"/>
        <v>#DIV/0!</v>
      </c>
      <c r="V196" s="3">
        <v>0</v>
      </c>
      <c r="W196" s="3">
        <v>0</v>
      </c>
      <c r="X196" s="3">
        <v>0</v>
      </c>
      <c r="Y196" s="3">
        <v>0</v>
      </c>
      <c r="Z196" s="3">
        <v>0</v>
      </c>
      <c r="AA196" s="3">
        <v>0</v>
      </c>
      <c r="AB196" s="29"/>
      <c r="AC196" s="29"/>
    </row>
    <row r="197" spans="1:29" ht="14.4" outlineLevel="1" x14ac:dyDescent="0.3">
      <c r="A197" s="3" t="s">
        <v>67</v>
      </c>
      <c r="B197" s="3" t="s">
        <v>29</v>
      </c>
      <c r="C197" s="3" t="s">
        <v>32</v>
      </c>
      <c r="D197" s="3" t="s">
        <v>33</v>
      </c>
      <c r="E197" s="3" t="s">
        <v>27</v>
      </c>
      <c r="F197" s="3" t="s">
        <v>28</v>
      </c>
      <c r="G197" s="3">
        <v>4</v>
      </c>
      <c r="H197" s="3">
        <v>3</v>
      </c>
      <c r="I197" s="29">
        <f>H197/((L197-W197)+J197+(0.44*R197))</f>
        <v>0.75</v>
      </c>
      <c r="J197" s="3">
        <v>2</v>
      </c>
      <c r="K197" s="32">
        <f>J197/G197</f>
        <v>0.5</v>
      </c>
      <c r="L197" s="3">
        <f>M197+N197</f>
        <v>2</v>
      </c>
      <c r="M197" s="3">
        <v>1</v>
      </c>
      <c r="N197" s="3">
        <v>1</v>
      </c>
      <c r="O197" s="3">
        <v>1</v>
      </c>
      <c r="P197" s="3">
        <v>1</v>
      </c>
      <c r="Q197" s="4">
        <f>P197/L197*100</f>
        <v>50</v>
      </c>
      <c r="R197" s="3">
        <v>0</v>
      </c>
      <c r="S197" s="3">
        <v>0</v>
      </c>
      <c r="T197" s="32">
        <f t="shared" si="43"/>
        <v>0.5</v>
      </c>
      <c r="U197" s="32">
        <f t="shared" si="44"/>
        <v>0.75</v>
      </c>
      <c r="V197" s="3">
        <v>1</v>
      </c>
      <c r="W197" s="3">
        <v>0</v>
      </c>
      <c r="X197" s="3">
        <v>1</v>
      </c>
      <c r="Y197" s="3">
        <v>0</v>
      </c>
      <c r="Z197" s="3">
        <v>0</v>
      </c>
      <c r="AA197" s="3">
        <v>0</v>
      </c>
    </row>
    <row r="198" spans="1:29" ht="14.4" outlineLevel="1" collapsed="1" x14ac:dyDescent="0.3">
      <c r="A198" s="3" t="s">
        <v>68</v>
      </c>
      <c r="B198" s="3" t="s">
        <v>29</v>
      </c>
      <c r="C198" s="3" t="s">
        <v>32</v>
      </c>
      <c r="D198" s="3" t="s">
        <v>33</v>
      </c>
      <c r="E198" s="3" t="s">
        <v>27</v>
      </c>
      <c r="F198" s="3" t="s">
        <v>28</v>
      </c>
      <c r="G198" s="3">
        <v>0</v>
      </c>
      <c r="H198" s="3">
        <v>0</v>
      </c>
      <c r="I198" s="29"/>
      <c r="J198" s="3">
        <v>0</v>
      </c>
      <c r="K198" s="32" t="e">
        <f>J198/G198</f>
        <v>#DIV/0!</v>
      </c>
      <c r="L198" s="3">
        <f>M198+N198</f>
        <v>0</v>
      </c>
      <c r="M198" s="3">
        <v>0</v>
      </c>
      <c r="N198" s="3">
        <v>0</v>
      </c>
      <c r="O198" s="3">
        <v>0</v>
      </c>
      <c r="P198" s="3">
        <v>0</v>
      </c>
      <c r="Q198" s="4" t="e">
        <f>P198/L198*100</f>
        <v>#DIV/0!</v>
      </c>
      <c r="R198" s="3">
        <v>0</v>
      </c>
      <c r="S198" s="3">
        <v>0</v>
      </c>
      <c r="T198" s="32" t="e">
        <f t="shared" si="43"/>
        <v>#DIV/0!</v>
      </c>
      <c r="U198" s="32" t="e">
        <f t="shared" si="44"/>
        <v>#DIV/0!</v>
      </c>
      <c r="V198" s="3">
        <v>0</v>
      </c>
      <c r="W198" s="3">
        <v>0</v>
      </c>
      <c r="X198" s="3">
        <v>0</v>
      </c>
      <c r="Y198" s="3">
        <v>0</v>
      </c>
      <c r="Z198" s="3">
        <v>0</v>
      </c>
      <c r="AA198" s="3">
        <v>0</v>
      </c>
    </row>
    <row r="199" spans="1:29" ht="14.4" x14ac:dyDescent="0.3">
      <c r="A199" s="35">
        <v>50</v>
      </c>
      <c r="B199" s="35" t="s">
        <v>29</v>
      </c>
      <c r="C199" s="35" t="s">
        <v>25</v>
      </c>
      <c r="D199" s="35" t="s">
        <v>30</v>
      </c>
      <c r="E199" s="35" t="s">
        <v>33</v>
      </c>
      <c r="F199" s="35" t="s">
        <v>28</v>
      </c>
      <c r="G199" s="41">
        <v>7</v>
      </c>
      <c r="H199" s="41">
        <v>2</v>
      </c>
      <c r="I199" s="40">
        <f>H199/((L199-W199)+J199+(0.44*R199))</f>
        <v>0.5</v>
      </c>
      <c r="J199" s="41">
        <v>1</v>
      </c>
      <c r="K199" s="37">
        <f>J199/G199</f>
        <v>0.14285714285714285</v>
      </c>
      <c r="L199" s="41">
        <f>M199+N199</f>
        <v>5</v>
      </c>
      <c r="M199" s="41">
        <v>1</v>
      </c>
      <c r="N199" s="41">
        <v>4</v>
      </c>
      <c r="O199" s="41">
        <v>0</v>
      </c>
      <c r="P199" s="41">
        <f>P200+P201+P202</f>
        <v>0</v>
      </c>
      <c r="Q199" s="36" t="e">
        <f>P199/(L200+L201+L202)*100</f>
        <v>#DIV/0!</v>
      </c>
      <c r="R199" s="41">
        <v>0</v>
      </c>
      <c r="S199" s="41">
        <v>0</v>
      </c>
      <c r="T199" s="37">
        <f t="shared" si="43"/>
        <v>0.2</v>
      </c>
      <c r="U199" s="37">
        <f t="shared" si="44"/>
        <v>0.2</v>
      </c>
      <c r="V199" s="41">
        <v>0</v>
      </c>
      <c r="W199" s="41">
        <v>2</v>
      </c>
      <c r="X199" s="41">
        <v>2</v>
      </c>
      <c r="Y199" s="41">
        <v>0</v>
      </c>
      <c r="Z199" s="41">
        <v>1</v>
      </c>
      <c r="AA199" s="41">
        <v>3</v>
      </c>
      <c r="AB199" s="40">
        <f>(R199+X199+(2*(N199+AA199+J199))+(0.5*Y199))/(H199+(0.5*V199)+(2*(W199+O199+Z199)))</f>
        <v>2.25</v>
      </c>
      <c r="AC199" s="40">
        <f>AB199-$AB$1073</f>
        <v>1.1124459699974574</v>
      </c>
    </row>
    <row r="200" spans="1:29" ht="14.4" outlineLevel="1" x14ac:dyDescent="0.3">
      <c r="A200" s="3" t="s">
        <v>66</v>
      </c>
      <c r="B200" s="3" t="s">
        <v>29</v>
      </c>
      <c r="C200" s="3" t="s">
        <v>25</v>
      </c>
      <c r="D200" s="3" t="s">
        <v>30</v>
      </c>
      <c r="E200" s="3" t="s">
        <v>33</v>
      </c>
      <c r="F200" s="3" t="s">
        <v>28</v>
      </c>
      <c r="I200" s="29"/>
      <c r="T200" s="32" t="e">
        <f t="shared" si="43"/>
        <v>#DIV/0!</v>
      </c>
      <c r="U200" s="32" t="e">
        <f t="shared" si="44"/>
        <v>#DIV/0!</v>
      </c>
      <c r="AB200" s="29"/>
      <c r="AC200" s="29"/>
    </row>
    <row r="201" spans="1:29" ht="14.4" outlineLevel="1" x14ac:dyDescent="0.3">
      <c r="A201" s="3" t="s">
        <v>67</v>
      </c>
      <c r="B201" s="3" t="s">
        <v>29</v>
      </c>
      <c r="C201" s="3" t="s">
        <v>25</v>
      </c>
      <c r="D201" s="3" t="s">
        <v>30</v>
      </c>
      <c r="E201" s="3" t="s">
        <v>33</v>
      </c>
      <c r="F201" s="12" t="s">
        <v>28</v>
      </c>
      <c r="I201" s="29"/>
      <c r="T201" s="32" t="e">
        <f t="shared" si="43"/>
        <v>#DIV/0!</v>
      </c>
      <c r="U201" s="32" t="e">
        <f t="shared" si="44"/>
        <v>#DIV/0!</v>
      </c>
    </row>
    <row r="202" spans="1:29" ht="14.4" outlineLevel="1" collapsed="1" x14ac:dyDescent="0.3">
      <c r="A202" s="3" t="s">
        <v>68</v>
      </c>
      <c r="B202" s="3" t="s">
        <v>29</v>
      </c>
      <c r="C202" s="3" t="s">
        <v>25</v>
      </c>
      <c r="D202" s="3" t="s">
        <v>30</v>
      </c>
      <c r="E202" s="3" t="s">
        <v>33</v>
      </c>
      <c r="F202" s="3" t="s">
        <v>28</v>
      </c>
      <c r="I202" s="29"/>
      <c r="T202" s="32" t="e">
        <f t="shared" si="43"/>
        <v>#DIV/0!</v>
      </c>
      <c r="U202" s="32" t="e">
        <f t="shared" si="44"/>
        <v>#DIV/0!</v>
      </c>
    </row>
    <row r="203" spans="1:29" ht="14.4" x14ac:dyDescent="0.3">
      <c r="A203" s="35">
        <v>51</v>
      </c>
      <c r="B203" s="35" t="s">
        <v>44</v>
      </c>
      <c r="C203" s="35" t="s">
        <v>25</v>
      </c>
      <c r="D203" s="35" t="s">
        <v>26</v>
      </c>
      <c r="E203" s="35" t="s">
        <v>30</v>
      </c>
      <c r="F203" s="44" t="s">
        <v>28</v>
      </c>
      <c r="G203" s="41">
        <v>11</v>
      </c>
      <c r="H203" s="41">
        <v>12</v>
      </c>
      <c r="I203" s="40">
        <f>H203/((L203-W203)+J203+(0.44*R203))</f>
        <v>1.0909090909090908</v>
      </c>
      <c r="J203" s="41">
        <v>2</v>
      </c>
      <c r="K203" s="37">
        <f>J203/G203</f>
        <v>0.18181818181818182</v>
      </c>
      <c r="L203" s="41">
        <f>M203+N203</f>
        <v>9</v>
      </c>
      <c r="M203" s="41">
        <v>5</v>
      </c>
      <c r="N203" s="41">
        <v>4</v>
      </c>
      <c r="O203" s="41">
        <v>3</v>
      </c>
      <c r="P203" s="41">
        <f>P204+P205+P206</f>
        <v>0</v>
      </c>
      <c r="Q203" s="36" t="e">
        <f>P203/(L204+L205+L206)*100</f>
        <v>#DIV/0!</v>
      </c>
      <c r="R203" s="41">
        <v>0</v>
      </c>
      <c r="S203" s="41">
        <v>0</v>
      </c>
      <c r="T203" s="37">
        <f t="shared" si="43"/>
        <v>0.55555555555555558</v>
      </c>
      <c r="U203" s="37">
        <f t="shared" si="44"/>
        <v>0.66666666666666663</v>
      </c>
      <c r="V203" s="41">
        <v>2</v>
      </c>
      <c r="W203" s="41">
        <v>0</v>
      </c>
      <c r="X203" s="41">
        <v>4</v>
      </c>
      <c r="Y203" s="41">
        <v>1</v>
      </c>
      <c r="Z203" s="41">
        <v>0</v>
      </c>
      <c r="AA203" s="41">
        <v>0</v>
      </c>
      <c r="AB203" s="40">
        <f>(R203+X203+(2*(N203+AA203+J203))+(0.5*Y203))/(H203+(0.5*V203)+(2*(W203+O203+Z203)))</f>
        <v>0.86842105263157898</v>
      </c>
      <c r="AC203" s="40">
        <f>AB203-$AB$1073</f>
        <v>-0.26913297737096364</v>
      </c>
    </row>
    <row r="204" spans="1:29" ht="14.4" outlineLevel="1" x14ac:dyDescent="0.3">
      <c r="A204" s="3" t="s">
        <v>66</v>
      </c>
      <c r="B204" s="3" t="s">
        <v>44</v>
      </c>
      <c r="C204" s="3" t="s">
        <v>25</v>
      </c>
      <c r="D204" s="3" t="s">
        <v>26</v>
      </c>
      <c r="E204" s="3" t="s">
        <v>30</v>
      </c>
      <c r="F204" s="11" t="s">
        <v>28</v>
      </c>
      <c r="G204" s="3">
        <v>1</v>
      </c>
      <c r="H204" s="3">
        <v>0</v>
      </c>
      <c r="I204" s="29">
        <f>H204/((L204-W204)+J204+(0.44*R204))</f>
        <v>0</v>
      </c>
      <c r="J204" s="3">
        <v>1</v>
      </c>
      <c r="K204" s="32">
        <f>J204/G204</f>
        <v>1</v>
      </c>
      <c r="L204" s="3">
        <f>M204+N204</f>
        <v>0</v>
      </c>
      <c r="M204" s="3">
        <v>0</v>
      </c>
      <c r="N204" s="3">
        <v>0</v>
      </c>
      <c r="O204" s="3">
        <v>0</v>
      </c>
      <c r="P204" s="3">
        <v>0</v>
      </c>
      <c r="Q204" s="4" t="e">
        <f>P204/L204*100</f>
        <v>#DIV/0!</v>
      </c>
      <c r="R204" s="3">
        <v>0</v>
      </c>
      <c r="S204" s="3">
        <v>0</v>
      </c>
      <c r="T204" s="32" t="e">
        <f t="shared" si="43"/>
        <v>#DIV/0!</v>
      </c>
      <c r="U204" s="32" t="e">
        <f t="shared" si="44"/>
        <v>#DIV/0!</v>
      </c>
      <c r="V204" s="3">
        <v>0</v>
      </c>
      <c r="W204" s="3">
        <v>0</v>
      </c>
      <c r="X204" s="3">
        <v>0</v>
      </c>
      <c r="Y204" s="3">
        <v>0</v>
      </c>
      <c r="Z204" s="3">
        <v>0</v>
      </c>
      <c r="AA204" s="3">
        <v>0</v>
      </c>
      <c r="AB204" s="29"/>
      <c r="AC204" s="29"/>
    </row>
    <row r="205" spans="1:29" ht="14.4" outlineLevel="1" x14ac:dyDescent="0.3">
      <c r="A205" s="3" t="s">
        <v>67</v>
      </c>
      <c r="B205" s="3" t="s">
        <v>44</v>
      </c>
      <c r="C205" s="3" t="s">
        <v>25</v>
      </c>
      <c r="D205" s="3" t="s">
        <v>26</v>
      </c>
      <c r="E205" s="3" t="s">
        <v>30</v>
      </c>
      <c r="F205" s="18" t="s">
        <v>28</v>
      </c>
      <c r="G205" s="3">
        <v>0</v>
      </c>
      <c r="H205" s="3">
        <v>0</v>
      </c>
      <c r="I205" s="29"/>
      <c r="J205" s="3">
        <v>0</v>
      </c>
      <c r="K205" s="32" t="e">
        <f>J205/G205</f>
        <v>#DIV/0!</v>
      </c>
      <c r="L205" s="3">
        <f>M205+N205</f>
        <v>0</v>
      </c>
      <c r="M205" s="3">
        <v>0</v>
      </c>
      <c r="N205" s="3">
        <v>0</v>
      </c>
      <c r="O205" s="3">
        <v>0</v>
      </c>
      <c r="P205" s="3">
        <v>0</v>
      </c>
      <c r="Q205" s="4" t="e">
        <f>P205/L205*100</f>
        <v>#DIV/0!</v>
      </c>
      <c r="R205" s="3">
        <v>0</v>
      </c>
      <c r="S205" s="3">
        <v>0</v>
      </c>
      <c r="T205" s="32" t="e">
        <f t="shared" si="43"/>
        <v>#DIV/0!</v>
      </c>
      <c r="U205" s="32" t="e">
        <f t="shared" si="44"/>
        <v>#DIV/0!</v>
      </c>
      <c r="V205" s="3">
        <v>0</v>
      </c>
      <c r="W205" s="3">
        <v>0</v>
      </c>
      <c r="X205" s="3">
        <v>0</v>
      </c>
      <c r="Y205" s="3">
        <v>0</v>
      </c>
      <c r="Z205" s="3">
        <v>0</v>
      </c>
      <c r="AA205" s="3">
        <v>0</v>
      </c>
    </row>
    <row r="206" spans="1:29" ht="14.4" outlineLevel="1" collapsed="1" x14ac:dyDescent="0.3">
      <c r="A206" s="3" t="s">
        <v>68</v>
      </c>
      <c r="B206" s="3" t="s">
        <v>44</v>
      </c>
      <c r="C206" s="3" t="s">
        <v>25</v>
      </c>
      <c r="D206" s="3" t="s">
        <v>26</v>
      </c>
      <c r="E206" s="3" t="s">
        <v>30</v>
      </c>
      <c r="F206" s="3" t="s">
        <v>28</v>
      </c>
      <c r="G206" s="3">
        <v>0</v>
      </c>
      <c r="H206" s="3">
        <v>0</v>
      </c>
      <c r="I206" s="29"/>
      <c r="J206" s="3">
        <v>0</v>
      </c>
      <c r="K206" s="32">
        <v>0</v>
      </c>
      <c r="L206" s="3">
        <f>M206+N206</f>
        <v>0</v>
      </c>
      <c r="M206" s="3">
        <v>0</v>
      </c>
      <c r="N206" s="3">
        <v>0</v>
      </c>
      <c r="O206" s="3">
        <v>0</v>
      </c>
      <c r="P206" s="3">
        <v>0</v>
      </c>
      <c r="Q206" s="4" t="e">
        <f>P206/L206*100</f>
        <v>#DIV/0!</v>
      </c>
      <c r="R206" s="3">
        <v>0</v>
      </c>
      <c r="S206" s="3">
        <v>0</v>
      </c>
      <c r="T206" s="32" t="e">
        <f t="shared" si="43"/>
        <v>#DIV/0!</v>
      </c>
      <c r="U206" s="32" t="e">
        <f t="shared" si="44"/>
        <v>#DIV/0!</v>
      </c>
      <c r="V206" s="3">
        <v>0</v>
      </c>
      <c r="W206" s="3">
        <v>0</v>
      </c>
      <c r="X206" s="3">
        <v>0</v>
      </c>
      <c r="Y206" s="3">
        <v>0</v>
      </c>
      <c r="Z206" s="3">
        <v>0</v>
      </c>
      <c r="AA206" s="3">
        <v>0</v>
      </c>
    </row>
    <row r="207" spans="1:29" ht="14.4" x14ac:dyDescent="0.3">
      <c r="A207" s="35">
        <v>52</v>
      </c>
      <c r="B207" s="35" t="s">
        <v>24</v>
      </c>
      <c r="C207" s="35" t="s">
        <v>25</v>
      </c>
      <c r="D207" s="35" t="s">
        <v>26</v>
      </c>
      <c r="E207" s="35" t="s">
        <v>34</v>
      </c>
      <c r="F207" s="35" t="s">
        <v>32</v>
      </c>
      <c r="G207" s="41">
        <v>5</v>
      </c>
      <c r="H207" s="41">
        <v>3</v>
      </c>
      <c r="I207" s="40">
        <f>H207/((L207-W207)+J207+(0.44*R207))</f>
        <v>0.75</v>
      </c>
      <c r="J207" s="41">
        <v>2</v>
      </c>
      <c r="K207" s="37">
        <f>J207/G207</f>
        <v>0.4</v>
      </c>
      <c r="L207" s="41">
        <f>M207+N207</f>
        <v>3</v>
      </c>
      <c r="M207" s="41">
        <v>1</v>
      </c>
      <c r="N207" s="41">
        <v>2</v>
      </c>
      <c r="O207" s="41">
        <v>1</v>
      </c>
      <c r="P207" s="41">
        <f>P208+P209+P210</f>
        <v>0</v>
      </c>
      <c r="Q207" s="36" t="e">
        <f>P207/(L208+L209+L210)*100</f>
        <v>#DIV/0!</v>
      </c>
      <c r="R207" s="41">
        <v>0</v>
      </c>
      <c r="S207" s="41">
        <v>0</v>
      </c>
      <c r="T207" s="37">
        <f t="shared" si="43"/>
        <v>0.33333333333333331</v>
      </c>
      <c r="U207" s="37">
        <f t="shared" si="44"/>
        <v>0.5</v>
      </c>
      <c r="V207" s="41">
        <v>1</v>
      </c>
      <c r="W207" s="41">
        <v>1</v>
      </c>
      <c r="X207" s="41">
        <v>1</v>
      </c>
      <c r="Y207" s="41">
        <v>0</v>
      </c>
      <c r="Z207" s="41">
        <v>0</v>
      </c>
      <c r="AA207" s="41">
        <v>0</v>
      </c>
      <c r="AB207" s="40">
        <f>(R207+X207+(2*(N207+AA207+J207))+(0.5*Y207))/(H207+(0.5*V207)+(2*(W207+O207+Z207)))</f>
        <v>1.2</v>
      </c>
      <c r="AC207" s="40">
        <f>AB207-$AB$1073</f>
        <v>6.2445969997457329E-2</v>
      </c>
    </row>
    <row r="208" spans="1:29" ht="14.4" outlineLevel="1" x14ac:dyDescent="0.3">
      <c r="A208" s="3" t="s">
        <v>66</v>
      </c>
      <c r="B208" s="3" t="s">
        <v>24</v>
      </c>
      <c r="C208" s="3" t="s">
        <v>25</v>
      </c>
      <c r="D208" s="3" t="s">
        <v>26</v>
      </c>
      <c r="E208" s="3" t="s">
        <v>34</v>
      </c>
      <c r="F208" s="3" t="s">
        <v>32</v>
      </c>
      <c r="I208" s="29"/>
      <c r="T208" s="32" t="e">
        <f t="shared" si="43"/>
        <v>#DIV/0!</v>
      </c>
      <c r="U208" s="32" t="e">
        <f t="shared" si="44"/>
        <v>#DIV/0!</v>
      </c>
      <c r="AB208" s="29"/>
      <c r="AC208" s="29"/>
    </row>
    <row r="209" spans="1:29" ht="14.4" outlineLevel="1" x14ac:dyDescent="0.3">
      <c r="A209" s="3" t="s">
        <v>67</v>
      </c>
      <c r="B209" s="3" t="s">
        <v>24</v>
      </c>
      <c r="C209" s="3" t="s">
        <v>25</v>
      </c>
      <c r="D209" s="3" t="s">
        <v>26</v>
      </c>
      <c r="E209" s="3" t="s">
        <v>34</v>
      </c>
      <c r="F209" s="3" t="s">
        <v>32</v>
      </c>
      <c r="I209" s="29"/>
      <c r="T209" s="32" t="e">
        <f t="shared" si="43"/>
        <v>#DIV/0!</v>
      </c>
      <c r="U209" s="32" t="e">
        <f t="shared" si="44"/>
        <v>#DIV/0!</v>
      </c>
    </row>
    <row r="210" spans="1:29" ht="14.4" outlineLevel="1" collapsed="1" x14ac:dyDescent="0.3">
      <c r="A210" s="3" t="s">
        <v>68</v>
      </c>
      <c r="B210" s="3" t="s">
        <v>24</v>
      </c>
      <c r="C210" s="3" t="s">
        <v>25</v>
      </c>
      <c r="D210" s="3" t="s">
        <v>26</v>
      </c>
      <c r="E210" s="3" t="s">
        <v>34</v>
      </c>
      <c r="F210" s="3" t="s">
        <v>32</v>
      </c>
      <c r="I210" s="29"/>
      <c r="T210" s="32" t="e">
        <f t="shared" si="43"/>
        <v>#DIV/0!</v>
      </c>
      <c r="U210" s="32" t="e">
        <f t="shared" si="44"/>
        <v>#DIV/0!</v>
      </c>
    </row>
    <row r="211" spans="1:29" ht="14.4" x14ac:dyDescent="0.3">
      <c r="A211" s="35">
        <v>53</v>
      </c>
      <c r="B211" s="35" t="s">
        <v>29</v>
      </c>
      <c r="C211" s="35" t="s">
        <v>34</v>
      </c>
      <c r="D211" s="35" t="s">
        <v>26</v>
      </c>
      <c r="E211" s="35" t="s">
        <v>27</v>
      </c>
      <c r="F211" s="35" t="s">
        <v>28</v>
      </c>
      <c r="G211" s="41">
        <v>4</v>
      </c>
      <c r="H211" s="41">
        <v>7</v>
      </c>
      <c r="I211" s="40">
        <f>H211/((L211-W211)+J211+(0.44*R211))</f>
        <v>1.75</v>
      </c>
      <c r="J211" s="41">
        <v>1</v>
      </c>
      <c r="K211" s="37">
        <f t="shared" ref="K211:K219" si="45">J211/G211</f>
        <v>0.25</v>
      </c>
      <c r="L211" s="41">
        <f t="shared" ref="L211:L219" si="46">M211+N211</f>
        <v>3</v>
      </c>
      <c r="M211" s="41">
        <v>3</v>
      </c>
      <c r="N211" s="41">
        <v>0</v>
      </c>
      <c r="O211" s="41">
        <v>2</v>
      </c>
      <c r="P211" s="41">
        <f>P212+P213+P214</f>
        <v>0</v>
      </c>
      <c r="Q211" s="36" t="e">
        <f>P211/(L212+L213+L214)*100</f>
        <v>#DIV/0!</v>
      </c>
      <c r="R211" s="41">
        <v>0</v>
      </c>
      <c r="S211" s="41">
        <v>0</v>
      </c>
      <c r="T211" s="37">
        <f t="shared" si="43"/>
        <v>1</v>
      </c>
      <c r="U211" s="37">
        <f t="shared" si="44"/>
        <v>1.1666666666666667</v>
      </c>
      <c r="V211" s="41">
        <v>1</v>
      </c>
      <c r="W211" s="41">
        <v>0</v>
      </c>
      <c r="X211" s="41">
        <v>0</v>
      </c>
      <c r="Y211" s="41">
        <v>0</v>
      </c>
      <c r="Z211" s="41">
        <v>0</v>
      </c>
      <c r="AA211" s="41">
        <v>0</v>
      </c>
      <c r="AB211" s="40">
        <f>(R211+X211+(2*(N211+AA211+J211))+(0.5*Y211))/(H211+(0.5*V211)+(2*(W211+O211+Z211)))</f>
        <v>0.17391304347826086</v>
      </c>
      <c r="AC211" s="40">
        <f>AB211-$AB$1073</f>
        <v>-0.96364098652428176</v>
      </c>
    </row>
    <row r="212" spans="1:29" ht="14.4" outlineLevel="1" x14ac:dyDescent="0.3">
      <c r="A212" s="3" t="s">
        <v>66</v>
      </c>
      <c r="B212" s="3" t="s">
        <v>29</v>
      </c>
      <c r="C212" s="3" t="s">
        <v>34</v>
      </c>
      <c r="D212" s="3" t="s">
        <v>26</v>
      </c>
      <c r="E212" s="3" t="s">
        <v>27</v>
      </c>
      <c r="F212" s="3" t="s">
        <v>28</v>
      </c>
      <c r="G212" s="3">
        <v>1</v>
      </c>
      <c r="H212" s="3">
        <v>0</v>
      </c>
      <c r="I212" s="29">
        <f>H212/((L212-W212)+J212+(0.44*R212))</f>
        <v>0</v>
      </c>
      <c r="J212" s="3">
        <v>1</v>
      </c>
      <c r="K212" s="32">
        <f t="shared" si="45"/>
        <v>1</v>
      </c>
      <c r="L212" s="3">
        <f t="shared" si="46"/>
        <v>0</v>
      </c>
      <c r="M212" s="3">
        <v>0</v>
      </c>
      <c r="N212" s="3">
        <v>0</v>
      </c>
      <c r="O212" s="3">
        <v>0</v>
      </c>
      <c r="P212" s="3">
        <v>0</v>
      </c>
      <c r="Q212" s="4" t="e">
        <f>P212/L212*100</f>
        <v>#DIV/0!</v>
      </c>
      <c r="R212" s="3">
        <v>0</v>
      </c>
      <c r="S212" s="3">
        <v>0</v>
      </c>
      <c r="T212" s="32" t="e">
        <f t="shared" si="43"/>
        <v>#DIV/0!</v>
      </c>
      <c r="U212" s="32" t="e">
        <f t="shared" si="44"/>
        <v>#DIV/0!</v>
      </c>
      <c r="V212" s="3">
        <v>0</v>
      </c>
      <c r="W212" s="3">
        <v>0</v>
      </c>
      <c r="X212" s="3">
        <v>0</v>
      </c>
      <c r="Y212" s="3">
        <v>0</v>
      </c>
      <c r="Z212" s="3">
        <v>0</v>
      </c>
      <c r="AA212" s="3">
        <v>0</v>
      </c>
      <c r="AB212" s="29"/>
      <c r="AC212" s="29"/>
    </row>
    <row r="213" spans="1:29" ht="14.4" outlineLevel="1" x14ac:dyDescent="0.3">
      <c r="A213" s="3" t="s">
        <v>67</v>
      </c>
      <c r="B213" s="3" t="s">
        <v>29</v>
      </c>
      <c r="C213" s="3" t="s">
        <v>34</v>
      </c>
      <c r="D213" s="3" t="s">
        <v>26</v>
      </c>
      <c r="E213" s="3" t="s">
        <v>27</v>
      </c>
      <c r="F213" s="3" t="s">
        <v>28</v>
      </c>
      <c r="G213" s="3">
        <v>0</v>
      </c>
      <c r="H213" s="3">
        <v>0</v>
      </c>
      <c r="I213" s="29"/>
      <c r="J213" s="3">
        <v>0</v>
      </c>
      <c r="K213" s="32" t="e">
        <f t="shared" si="45"/>
        <v>#DIV/0!</v>
      </c>
      <c r="L213" s="3">
        <f t="shared" si="46"/>
        <v>0</v>
      </c>
      <c r="M213" s="3">
        <v>0</v>
      </c>
      <c r="N213" s="3">
        <v>0</v>
      </c>
      <c r="O213" s="3">
        <v>0</v>
      </c>
      <c r="P213" s="3">
        <v>0</v>
      </c>
      <c r="Q213" s="4" t="e">
        <f>P213/L213*100</f>
        <v>#DIV/0!</v>
      </c>
      <c r="R213" s="3">
        <v>0</v>
      </c>
      <c r="S213" s="3">
        <v>0</v>
      </c>
      <c r="T213" s="32" t="e">
        <f t="shared" si="43"/>
        <v>#DIV/0!</v>
      </c>
      <c r="U213" s="32" t="e">
        <f t="shared" si="44"/>
        <v>#DIV/0!</v>
      </c>
      <c r="V213" s="3">
        <v>0</v>
      </c>
      <c r="W213" s="3">
        <v>0</v>
      </c>
      <c r="X213" s="3">
        <v>0</v>
      </c>
      <c r="Y213" s="3">
        <v>0</v>
      </c>
      <c r="Z213" s="3">
        <v>0</v>
      </c>
      <c r="AA213" s="3">
        <v>0</v>
      </c>
    </row>
    <row r="214" spans="1:29" ht="14.4" outlineLevel="1" collapsed="1" x14ac:dyDescent="0.3">
      <c r="A214" s="3" t="s">
        <v>68</v>
      </c>
      <c r="B214" s="3" t="s">
        <v>29</v>
      </c>
      <c r="C214" s="3" t="s">
        <v>34</v>
      </c>
      <c r="D214" s="3" t="s">
        <v>26</v>
      </c>
      <c r="E214" s="3" t="s">
        <v>27</v>
      </c>
      <c r="F214" s="3" t="s">
        <v>28</v>
      </c>
      <c r="G214" s="3">
        <v>0</v>
      </c>
      <c r="H214" s="3">
        <v>0</v>
      </c>
      <c r="I214" s="29"/>
      <c r="J214" s="3">
        <v>0</v>
      </c>
      <c r="K214" s="32" t="e">
        <f t="shared" si="45"/>
        <v>#DIV/0!</v>
      </c>
      <c r="L214" s="3">
        <f t="shared" si="46"/>
        <v>0</v>
      </c>
      <c r="M214" s="3">
        <v>0</v>
      </c>
      <c r="N214" s="3">
        <v>0</v>
      </c>
      <c r="O214" s="3">
        <v>0</v>
      </c>
      <c r="P214" s="3">
        <v>0</v>
      </c>
      <c r="Q214" s="4" t="e">
        <f>P214/L214*100</f>
        <v>#DIV/0!</v>
      </c>
      <c r="R214" s="3">
        <v>0</v>
      </c>
      <c r="S214" s="3">
        <v>0</v>
      </c>
      <c r="T214" s="32" t="e">
        <f t="shared" si="43"/>
        <v>#DIV/0!</v>
      </c>
      <c r="U214" s="32" t="e">
        <f t="shared" si="44"/>
        <v>#DIV/0!</v>
      </c>
      <c r="V214" s="3">
        <v>0</v>
      </c>
      <c r="W214" s="3">
        <v>0</v>
      </c>
      <c r="X214" s="3">
        <v>0</v>
      </c>
      <c r="Y214" s="3">
        <v>0</v>
      </c>
      <c r="Z214" s="3">
        <v>0</v>
      </c>
      <c r="AA214" s="3">
        <v>0</v>
      </c>
    </row>
    <row r="215" spans="1:29" ht="14.4" x14ac:dyDescent="0.3">
      <c r="A215" s="35">
        <v>54</v>
      </c>
      <c r="B215" s="35" t="s">
        <v>24</v>
      </c>
      <c r="C215" s="35" t="s">
        <v>25</v>
      </c>
      <c r="D215" s="35" t="s">
        <v>32</v>
      </c>
      <c r="E215" s="35" t="s">
        <v>33</v>
      </c>
      <c r="F215" s="43" t="s">
        <v>30</v>
      </c>
      <c r="G215" s="41">
        <v>15</v>
      </c>
      <c r="H215" s="41">
        <v>7</v>
      </c>
      <c r="I215" s="40">
        <f>H215/((L215-W215)+J215+(0.44*R215))</f>
        <v>0.50432276657060515</v>
      </c>
      <c r="J215" s="41">
        <v>3</v>
      </c>
      <c r="K215" s="37">
        <f t="shared" si="45"/>
        <v>0.2</v>
      </c>
      <c r="L215" s="41">
        <f t="shared" si="46"/>
        <v>11</v>
      </c>
      <c r="M215" s="41">
        <v>3</v>
      </c>
      <c r="N215" s="41">
        <v>8</v>
      </c>
      <c r="O215" s="41">
        <v>2</v>
      </c>
      <c r="P215" s="41">
        <f>P216+P217+P218</f>
        <v>2</v>
      </c>
      <c r="Q215" s="36">
        <f>P215/(L216+L217+L218)*100</f>
        <v>100</v>
      </c>
      <c r="R215" s="41">
        <v>2</v>
      </c>
      <c r="S215" s="41">
        <v>1</v>
      </c>
      <c r="T215" s="37">
        <f t="shared" si="43"/>
        <v>0.27272727272727271</v>
      </c>
      <c r="U215" s="37">
        <f t="shared" si="44"/>
        <v>0.27272727272727271</v>
      </c>
      <c r="V215" s="41">
        <v>0</v>
      </c>
      <c r="W215" s="41">
        <v>1</v>
      </c>
      <c r="X215" s="41">
        <v>7</v>
      </c>
      <c r="Y215" s="41">
        <v>2</v>
      </c>
      <c r="Z215" s="41">
        <v>1</v>
      </c>
      <c r="AA215" s="41">
        <v>1</v>
      </c>
      <c r="AB215" s="40">
        <f>(R215+X215+(2*(N215+AA215+J215))+(0.5*Y215))/(H215+(0.5*V215)+(2*(W215+O215+Z215)))</f>
        <v>2.2666666666666666</v>
      </c>
      <c r="AC215" s="40">
        <f>AB215-$AB$1073</f>
        <v>1.129112636664124</v>
      </c>
    </row>
    <row r="216" spans="1:29" ht="14.4" outlineLevel="1" x14ac:dyDescent="0.3">
      <c r="A216" s="3" t="s">
        <v>66</v>
      </c>
      <c r="B216" s="3" t="s">
        <v>24</v>
      </c>
      <c r="C216" s="3" t="s">
        <v>25</v>
      </c>
      <c r="D216" s="3" t="s">
        <v>32</v>
      </c>
      <c r="E216" s="3" t="s">
        <v>33</v>
      </c>
      <c r="F216" s="12" t="s">
        <v>30</v>
      </c>
      <c r="G216" s="3">
        <v>1</v>
      </c>
      <c r="H216" s="3">
        <v>0</v>
      </c>
      <c r="I216" s="29">
        <f>H216/((L216-W216)+J216+(0.44*R216))</f>
        <v>0</v>
      </c>
      <c r="J216" s="3">
        <v>0</v>
      </c>
      <c r="K216" s="32">
        <f t="shared" si="45"/>
        <v>0</v>
      </c>
      <c r="L216" s="3">
        <f t="shared" si="46"/>
        <v>1</v>
      </c>
      <c r="M216" s="3">
        <v>0</v>
      </c>
      <c r="N216" s="3">
        <v>1</v>
      </c>
      <c r="O216" s="3">
        <v>0</v>
      </c>
      <c r="P216" s="3">
        <v>1</v>
      </c>
      <c r="Q216" s="4">
        <f>P216/L216*100</f>
        <v>100</v>
      </c>
      <c r="R216" s="3">
        <v>0</v>
      </c>
      <c r="S216" s="3">
        <v>0</v>
      </c>
      <c r="T216" s="32">
        <f t="shared" si="43"/>
        <v>0</v>
      </c>
      <c r="U216" s="32">
        <f t="shared" si="44"/>
        <v>0</v>
      </c>
      <c r="V216" s="3">
        <v>0</v>
      </c>
      <c r="W216" s="3">
        <v>0</v>
      </c>
      <c r="X216" s="3">
        <v>1</v>
      </c>
      <c r="Y216" s="3">
        <v>0</v>
      </c>
      <c r="Z216" s="3">
        <v>0</v>
      </c>
      <c r="AA216" s="3">
        <v>0</v>
      </c>
      <c r="AB216" s="29"/>
      <c r="AC216" s="29"/>
    </row>
    <row r="217" spans="1:29" ht="14.4" outlineLevel="1" x14ac:dyDescent="0.3">
      <c r="A217" s="3" t="s">
        <v>67</v>
      </c>
      <c r="B217" s="3" t="s">
        <v>24</v>
      </c>
      <c r="C217" s="3" t="s">
        <v>25</v>
      </c>
      <c r="D217" s="3" t="s">
        <v>32</v>
      </c>
      <c r="E217" s="3" t="s">
        <v>33</v>
      </c>
      <c r="F217" s="3" t="s">
        <v>30</v>
      </c>
      <c r="G217" s="3">
        <v>1</v>
      </c>
      <c r="H217" s="3">
        <v>0</v>
      </c>
      <c r="I217" s="29">
        <f>H217/((L217-W217)+J217+(0.44*R217))</f>
        <v>0</v>
      </c>
      <c r="J217" s="3">
        <v>0</v>
      </c>
      <c r="K217" s="32">
        <f t="shared" si="45"/>
        <v>0</v>
      </c>
      <c r="L217" s="3">
        <f t="shared" si="46"/>
        <v>1</v>
      </c>
      <c r="M217" s="3">
        <v>0</v>
      </c>
      <c r="N217" s="3">
        <v>1</v>
      </c>
      <c r="O217" s="3">
        <v>0</v>
      </c>
      <c r="P217" s="3">
        <v>1</v>
      </c>
      <c r="Q217" s="4">
        <f>P217/L217*100</f>
        <v>100</v>
      </c>
      <c r="R217" s="3">
        <v>0</v>
      </c>
      <c r="S217" s="3">
        <v>0</v>
      </c>
      <c r="T217" s="32">
        <f t="shared" si="43"/>
        <v>0</v>
      </c>
      <c r="U217" s="32">
        <f t="shared" si="44"/>
        <v>0</v>
      </c>
      <c r="V217" s="3">
        <v>0</v>
      </c>
      <c r="W217" s="3">
        <v>0</v>
      </c>
      <c r="X217" s="3">
        <v>1</v>
      </c>
      <c r="Y217" s="3">
        <v>0</v>
      </c>
      <c r="Z217" s="3">
        <v>0</v>
      </c>
      <c r="AA217" s="3">
        <v>0</v>
      </c>
    </row>
    <row r="218" spans="1:29" ht="14.4" outlineLevel="1" collapsed="1" x14ac:dyDescent="0.3">
      <c r="A218" s="3" t="s">
        <v>68</v>
      </c>
      <c r="B218" s="3" t="s">
        <v>24</v>
      </c>
      <c r="C218" s="3" t="s">
        <v>25</v>
      </c>
      <c r="D218" s="3" t="s">
        <v>32</v>
      </c>
      <c r="E218" s="3" t="s">
        <v>33</v>
      </c>
      <c r="F218" s="11" t="s">
        <v>30</v>
      </c>
      <c r="G218" s="3">
        <v>0</v>
      </c>
      <c r="H218" s="3">
        <v>0</v>
      </c>
      <c r="I218" s="29"/>
      <c r="J218" s="3">
        <v>0</v>
      </c>
      <c r="K218" s="32" t="e">
        <f t="shared" si="45"/>
        <v>#DIV/0!</v>
      </c>
      <c r="L218" s="3">
        <f t="shared" si="46"/>
        <v>0</v>
      </c>
      <c r="M218" s="3">
        <v>0</v>
      </c>
      <c r="N218" s="3">
        <v>0</v>
      </c>
      <c r="O218" s="3">
        <v>0</v>
      </c>
      <c r="P218" s="3">
        <v>0</v>
      </c>
      <c r="Q218" s="4" t="e">
        <f>P218/L218*100</f>
        <v>#DIV/0!</v>
      </c>
      <c r="R218" s="3">
        <v>0</v>
      </c>
      <c r="S218" s="3">
        <v>0</v>
      </c>
      <c r="T218" s="32" t="e">
        <f t="shared" si="43"/>
        <v>#DIV/0!</v>
      </c>
      <c r="U218" s="32" t="e">
        <f t="shared" si="44"/>
        <v>#DIV/0!</v>
      </c>
      <c r="V218" s="3">
        <v>0</v>
      </c>
      <c r="W218" s="3">
        <v>0</v>
      </c>
      <c r="X218" s="3">
        <v>0</v>
      </c>
      <c r="Y218" s="3">
        <v>0</v>
      </c>
      <c r="Z218" s="3">
        <v>0</v>
      </c>
      <c r="AA218" s="3">
        <v>0</v>
      </c>
    </row>
    <row r="219" spans="1:29" ht="14.4" x14ac:dyDescent="0.3">
      <c r="A219" s="35">
        <v>55</v>
      </c>
      <c r="B219" s="35" t="s">
        <v>29</v>
      </c>
      <c r="C219" s="35" t="s">
        <v>25</v>
      </c>
      <c r="D219" s="35" t="s">
        <v>26</v>
      </c>
      <c r="E219" s="35" t="s">
        <v>30</v>
      </c>
      <c r="F219" s="35" t="s">
        <v>31</v>
      </c>
      <c r="G219" s="41">
        <v>7</v>
      </c>
      <c r="H219" s="41">
        <v>5</v>
      </c>
      <c r="I219" s="40">
        <f>H219/((L219-W219)+J219+(0.44*R219))</f>
        <v>0.79113924050632911</v>
      </c>
      <c r="J219" s="41">
        <v>1</v>
      </c>
      <c r="K219" s="37">
        <f t="shared" si="45"/>
        <v>0.14285714285714285</v>
      </c>
      <c r="L219" s="41">
        <f t="shared" si="46"/>
        <v>5</v>
      </c>
      <c r="M219" s="41">
        <v>2</v>
      </c>
      <c r="N219" s="41">
        <v>3</v>
      </c>
      <c r="O219" s="41">
        <v>2</v>
      </c>
      <c r="P219" s="41">
        <f>P220+P221+P222</f>
        <v>0</v>
      </c>
      <c r="Q219" s="36" t="e">
        <f>P219/(L220+L221+L222)*100</f>
        <v>#DIV/0!</v>
      </c>
      <c r="R219" s="41">
        <v>3</v>
      </c>
      <c r="S219" s="41">
        <v>0</v>
      </c>
      <c r="T219" s="37">
        <f t="shared" si="43"/>
        <v>0.4</v>
      </c>
      <c r="U219" s="37">
        <f t="shared" si="44"/>
        <v>0.5</v>
      </c>
      <c r="V219" s="41">
        <v>1</v>
      </c>
      <c r="W219" s="41">
        <v>1</v>
      </c>
      <c r="X219" s="41">
        <v>3</v>
      </c>
      <c r="Y219" s="41">
        <v>1</v>
      </c>
      <c r="Z219" s="41">
        <v>4</v>
      </c>
      <c r="AA219" s="41">
        <v>0</v>
      </c>
      <c r="AB219" s="40">
        <f>(R219+X219+(2*(N219+AA219+J219))+(0.5*Y219))/(H219+(0.5*V219)+(2*(W219+O219+Z219)))</f>
        <v>0.74358974358974361</v>
      </c>
      <c r="AC219" s="40">
        <f>AB219-$AB$1073</f>
        <v>-0.39396428641279901</v>
      </c>
    </row>
    <row r="220" spans="1:29" ht="14.4" outlineLevel="1" x14ac:dyDescent="0.3">
      <c r="A220" s="3" t="s">
        <v>66</v>
      </c>
      <c r="B220" s="3" t="s">
        <v>29</v>
      </c>
      <c r="C220" s="3" t="s">
        <v>25</v>
      </c>
      <c r="D220" s="3" t="s">
        <v>26</v>
      </c>
      <c r="E220" s="3" t="s">
        <v>30</v>
      </c>
      <c r="F220" s="3" t="s">
        <v>31</v>
      </c>
      <c r="I220" s="29"/>
      <c r="T220" s="32" t="e">
        <f t="shared" si="43"/>
        <v>#DIV/0!</v>
      </c>
      <c r="U220" s="32" t="e">
        <f t="shared" si="44"/>
        <v>#DIV/0!</v>
      </c>
      <c r="AB220" s="29"/>
      <c r="AC220" s="29"/>
    </row>
    <row r="221" spans="1:29" ht="14.4" outlineLevel="1" x14ac:dyDescent="0.3">
      <c r="A221" s="3" t="s">
        <v>67</v>
      </c>
      <c r="B221" s="3" t="s">
        <v>29</v>
      </c>
      <c r="C221" s="3" t="s">
        <v>25</v>
      </c>
      <c r="D221" s="3" t="s">
        <v>26</v>
      </c>
      <c r="E221" s="3" t="s">
        <v>30</v>
      </c>
      <c r="F221" s="3" t="s">
        <v>31</v>
      </c>
      <c r="I221" s="29"/>
      <c r="T221" s="32" t="e">
        <f t="shared" si="43"/>
        <v>#DIV/0!</v>
      </c>
      <c r="U221" s="32" t="e">
        <f t="shared" si="44"/>
        <v>#DIV/0!</v>
      </c>
    </row>
    <row r="222" spans="1:29" ht="14.4" outlineLevel="1" collapsed="1" x14ac:dyDescent="0.3">
      <c r="A222" s="3" t="s">
        <v>68</v>
      </c>
      <c r="B222" s="3" t="s">
        <v>29</v>
      </c>
      <c r="C222" s="3" t="s">
        <v>25</v>
      </c>
      <c r="D222" s="3" t="s">
        <v>26</v>
      </c>
      <c r="E222" s="3" t="s">
        <v>30</v>
      </c>
      <c r="F222" s="14" t="s">
        <v>31</v>
      </c>
      <c r="I222" s="29"/>
      <c r="T222" s="32" t="e">
        <f t="shared" si="43"/>
        <v>#DIV/0!</v>
      </c>
      <c r="U222" s="32" t="e">
        <f t="shared" si="44"/>
        <v>#DIV/0!</v>
      </c>
    </row>
    <row r="223" spans="1:29" ht="14.4" x14ac:dyDescent="0.3">
      <c r="A223" s="35">
        <v>56</v>
      </c>
      <c r="B223" s="35" t="s">
        <v>24</v>
      </c>
      <c r="C223" s="35" t="s">
        <v>29</v>
      </c>
      <c r="D223" s="35" t="s">
        <v>32</v>
      </c>
      <c r="E223" s="35" t="s">
        <v>30</v>
      </c>
      <c r="F223" s="44" t="s">
        <v>28</v>
      </c>
      <c r="G223" s="41">
        <v>15</v>
      </c>
      <c r="H223" s="41">
        <v>10</v>
      </c>
      <c r="I223" s="40">
        <f t="shared" ref="I223:I228" si="47">H223/((L223-W223)+J223+(0.44*R223))</f>
        <v>0.84175084175084169</v>
      </c>
      <c r="J223" s="41">
        <v>7</v>
      </c>
      <c r="K223" s="37">
        <f t="shared" ref="K223:K235" si="48">J223/G223</f>
        <v>0.46666666666666667</v>
      </c>
      <c r="L223" s="41">
        <f t="shared" ref="L223:L235" si="49">M223+N223</f>
        <v>7</v>
      </c>
      <c r="M223" s="41">
        <v>4</v>
      </c>
      <c r="N223" s="41">
        <v>3</v>
      </c>
      <c r="O223" s="41">
        <v>3</v>
      </c>
      <c r="P223" s="41">
        <f>P224+P225+P226</f>
        <v>3</v>
      </c>
      <c r="Q223" s="36">
        <f>P223/(L224+L225+L226)*100</f>
        <v>100</v>
      </c>
      <c r="R223" s="41">
        <v>2</v>
      </c>
      <c r="S223" s="41">
        <v>1</v>
      </c>
      <c r="T223" s="37">
        <f t="shared" si="43"/>
        <v>0.5714285714285714</v>
      </c>
      <c r="U223" s="37">
        <f t="shared" si="44"/>
        <v>0.6428571428571429</v>
      </c>
      <c r="V223" s="41">
        <v>1</v>
      </c>
      <c r="W223" s="41">
        <v>3</v>
      </c>
      <c r="X223" s="41">
        <v>0</v>
      </c>
      <c r="Y223" s="41">
        <v>4</v>
      </c>
      <c r="Z223" s="41">
        <v>4</v>
      </c>
      <c r="AA223" s="41">
        <v>0</v>
      </c>
      <c r="AB223" s="40">
        <f>(R223+X223+(2*(N223+AA223+J223))+(0.5*Y223))/(H223+(0.5*V223)+(2*(W223+O223+Z223)))</f>
        <v>0.78688524590163933</v>
      </c>
      <c r="AC223" s="40">
        <f>AB223-$AB$1073</f>
        <v>-0.3506687841009033</v>
      </c>
    </row>
    <row r="224" spans="1:29" ht="14.4" outlineLevel="1" x14ac:dyDescent="0.3">
      <c r="A224" s="3" t="s">
        <v>66</v>
      </c>
      <c r="B224" s="3" t="s">
        <v>24</v>
      </c>
      <c r="C224" s="3" t="s">
        <v>29</v>
      </c>
      <c r="D224" s="3" t="s">
        <v>32</v>
      </c>
      <c r="E224" s="3" t="s">
        <v>30</v>
      </c>
      <c r="F224" s="3" t="s">
        <v>28</v>
      </c>
      <c r="G224" s="3">
        <v>5</v>
      </c>
      <c r="H224" s="3">
        <v>2</v>
      </c>
      <c r="I224" s="29">
        <f t="shared" si="47"/>
        <v>0.4</v>
      </c>
      <c r="J224" s="3">
        <v>4</v>
      </c>
      <c r="K224" s="32">
        <f t="shared" si="48"/>
        <v>0.8</v>
      </c>
      <c r="L224" s="3">
        <f t="shared" si="49"/>
        <v>1</v>
      </c>
      <c r="M224" s="3">
        <v>1</v>
      </c>
      <c r="N224" s="3">
        <v>0</v>
      </c>
      <c r="O224" s="3">
        <v>1</v>
      </c>
      <c r="P224" s="3">
        <v>1</v>
      </c>
      <c r="Q224" s="4">
        <f>P224/L224*100</f>
        <v>100</v>
      </c>
      <c r="R224" s="3">
        <v>0</v>
      </c>
      <c r="S224" s="3">
        <v>0</v>
      </c>
      <c r="T224" s="32">
        <f t="shared" si="43"/>
        <v>1</v>
      </c>
      <c r="U224" s="32">
        <f t="shared" si="44"/>
        <v>1</v>
      </c>
      <c r="V224" s="3">
        <v>0</v>
      </c>
      <c r="W224" s="3">
        <v>0</v>
      </c>
      <c r="X224" s="3">
        <v>0</v>
      </c>
      <c r="Y224" s="3">
        <v>2</v>
      </c>
      <c r="Z224" s="3">
        <v>0</v>
      </c>
      <c r="AB224" s="29"/>
      <c r="AC224" s="29"/>
    </row>
    <row r="225" spans="1:29" ht="14.4" outlineLevel="1" x14ac:dyDescent="0.3">
      <c r="A225" s="3" t="s">
        <v>67</v>
      </c>
      <c r="B225" s="3" t="s">
        <v>24</v>
      </c>
      <c r="C225" s="3" t="s">
        <v>29</v>
      </c>
      <c r="D225" s="3" t="s">
        <v>32</v>
      </c>
      <c r="E225" s="3" t="s">
        <v>30</v>
      </c>
      <c r="F225" s="3" t="s">
        <v>28</v>
      </c>
      <c r="G225" s="3">
        <v>2</v>
      </c>
      <c r="H225" s="3">
        <v>0</v>
      </c>
      <c r="I225" s="29">
        <f t="shared" si="47"/>
        <v>0</v>
      </c>
      <c r="J225" s="3">
        <v>1</v>
      </c>
      <c r="K225" s="32">
        <f t="shared" si="48"/>
        <v>0.5</v>
      </c>
      <c r="L225" s="3">
        <f t="shared" si="49"/>
        <v>1</v>
      </c>
      <c r="M225" s="3">
        <v>0</v>
      </c>
      <c r="N225" s="3">
        <v>1</v>
      </c>
      <c r="O225" s="3">
        <v>0</v>
      </c>
      <c r="P225" s="3">
        <v>1</v>
      </c>
      <c r="Q225" s="4">
        <f>P225/L225*100</f>
        <v>100</v>
      </c>
      <c r="R225" s="3">
        <v>0</v>
      </c>
      <c r="S225" s="3">
        <v>0</v>
      </c>
      <c r="T225" s="32">
        <f t="shared" si="43"/>
        <v>0</v>
      </c>
      <c r="U225" s="32">
        <f t="shared" si="44"/>
        <v>0</v>
      </c>
      <c r="V225" s="3">
        <v>0</v>
      </c>
      <c r="W225" s="3">
        <v>0</v>
      </c>
      <c r="X225" s="3">
        <v>0</v>
      </c>
      <c r="Y225" s="3">
        <v>1</v>
      </c>
      <c r="Z225" s="3">
        <v>0</v>
      </c>
    </row>
    <row r="226" spans="1:29" ht="15" customHeight="1" outlineLevel="1" collapsed="1" x14ac:dyDescent="0.3">
      <c r="A226" s="3" t="s">
        <v>68</v>
      </c>
      <c r="B226" s="3" t="s">
        <v>24</v>
      </c>
      <c r="C226" s="3" t="s">
        <v>29</v>
      </c>
      <c r="D226" s="3" t="s">
        <v>32</v>
      </c>
      <c r="E226" s="3" t="s">
        <v>30</v>
      </c>
      <c r="F226" s="3" t="s">
        <v>28</v>
      </c>
      <c r="G226" s="3">
        <v>1</v>
      </c>
      <c r="H226" s="3">
        <v>2</v>
      </c>
      <c r="I226" s="29">
        <f t="shared" si="47"/>
        <v>2</v>
      </c>
      <c r="J226" s="3">
        <v>0</v>
      </c>
      <c r="K226" s="32">
        <f t="shared" si="48"/>
        <v>0</v>
      </c>
      <c r="L226" s="3">
        <f t="shared" si="49"/>
        <v>1</v>
      </c>
      <c r="M226" s="3">
        <v>1</v>
      </c>
      <c r="N226" s="3">
        <v>0</v>
      </c>
      <c r="O226" s="3">
        <v>1</v>
      </c>
      <c r="P226" s="3">
        <v>1</v>
      </c>
      <c r="Q226" s="4">
        <f>P226/L226*100</f>
        <v>100</v>
      </c>
      <c r="R226" s="3">
        <v>0</v>
      </c>
      <c r="S226" s="3">
        <v>0</v>
      </c>
      <c r="T226" s="32">
        <f t="shared" si="43"/>
        <v>1</v>
      </c>
      <c r="U226" s="32">
        <f t="shared" si="44"/>
        <v>1</v>
      </c>
      <c r="V226" s="3">
        <v>0</v>
      </c>
      <c r="W226" s="3">
        <v>0</v>
      </c>
      <c r="X226" s="3">
        <v>0</v>
      </c>
      <c r="Y226" s="3">
        <v>0</v>
      </c>
      <c r="Z226" s="3">
        <v>1</v>
      </c>
    </row>
    <row r="227" spans="1:29" ht="15" customHeight="1" x14ac:dyDescent="0.3">
      <c r="A227" s="35">
        <v>57</v>
      </c>
      <c r="B227" s="35" t="s">
        <v>29</v>
      </c>
      <c r="C227" s="35" t="s">
        <v>32</v>
      </c>
      <c r="D227" s="35" t="s">
        <v>30</v>
      </c>
      <c r="E227" s="35" t="s">
        <v>33</v>
      </c>
      <c r="F227" s="35" t="s">
        <v>31</v>
      </c>
      <c r="G227" s="41">
        <v>12</v>
      </c>
      <c r="H227" s="41">
        <v>9</v>
      </c>
      <c r="I227" s="40">
        <f t="shared" si="47"/>
        <v>0.81818181818181823</v>
      </c>
      <c r="J227" s="41">
        <v>3</v>
      </c>
      <c r="K227" s="37">
        <f t="shared" si="48"/>
        <v>0.25</v>
      </c>
      <c r="L227" s="41">
        <f t="shared" si="49"/>
        <v>10</v>
      </c>
      <c r="M227" s="41">
        <v>4</v>
      </c>
      <c r="N227" s="41">
        <v>6</v>
      </c>
      <c r="O227" s="41">
        <v>4</v>
      </c>
      <c r="P227" s="41">
        <f>P228+P229+P230</f>
        <v>2</v>
      </c>
      <c r="Q227" s="36">
        <f>P227/(L228+L229+L230)*100</f>
        <v>50</v>
      </c>
      <c r="R227" s="41">
        <v>0</v>
      </c>
      <c r="S227" s="41">
        <v>0</v>
      </c>
      <c r="T227" s="37">
        <f t="shared" si="43"/>
        <v>0.4</v>
      </c>
      <c r="U227" s="37">
        <f t="shared" si="44"/>
        <v>0.45</v>
      </c>
      <c r="V227" s="41">
        <v>1</v>
      </c>
      <c r="W227" s="41">
        <v>2</v>
      </c>
      <c r="X227" s="41">
        <v>4</v>
      </c>
      <c r="Y227" s="41">
        <v>2</v>
      </c>
      <c r="Z227" s="41">
        <v>1</v>
      </c>
      <c r="AA227" s="41">
        <v>1</v>
      </c>
      <c r="AB227" s="40">
        <f>(R227+X227+(2*(N227+AA227+J227))+(0.5*Y227))/(H227+(0.5*V227)+(2*(W227+O227+Z227)))</f>
        <v>1.0638297872340425</v>
      </c>
      <c r="AC227" s="40">
        <f>AB227-$AB$1073</f>
        <v>-7.3724242768500092E-2</v>
      </c>
    </row>
    <row r="228" spans="1:29" ht="15" customHeight="1" outlineLevel="1" x14ac:dyDescent="0.3">
      <c r="A228" s="3" t="s">
        <v>66</v>
      </c>
      <c r="B228" s="3" t="s">
        <v>29</v>
      </c>
      <c r="C228" s="3" t="s">
        <v>32</v>
      </c>
      <c r="D228" s="3" t="s">
        <v>30</v>
      </c>
      <c r="E228" s="3" t="s">
        <v>33</v>
      </c>
      <c r="F228" s="3" t="s">
        <v>31</v>
      </c>
      <c r="G228" s="3">
        <v>5</v>
      </c>
      <c r="H228" s="3">
        <v>4</v>
      </c>
      <c r="I228" s="29">
        <f t="shared" si="47"/>
        <v>1</v>
      </c>
      <c r="J228" s="3">
        <v>1</v>
      </c>
      <c r="K228" s="32">
        <f t="shared" si="48"/>
        <v>0.2</v>
      </c>
      <c r="L228" s="3">
        <f t="shared" si="49"/>
        <v>4</v>
      </c>
      <c r="M228" s="3">
        <v>2</v>
      </c>
      <c r="N228" s="3">
        <v>2</v>
      </c>
      <c r="O228" s="3">
        <v>2</v>
      </c>
      <c r="P228" s="3">
        <v>2</v>
      </c>
      <c r="Q228" s="4">
        <f>P228/L228*100</f>
        <v>50</v>
      </c>
      <c r="R228" s="3">
        <v>0</v>
      </c>
      <c r="S228" s="3">
        <v>0</v>
      </c>
      <c r="T228" s="32">
        <f t="shared" si="43"/>
        <v>0.5</v>
      </c>
      <c r="U228" s="32">
        <f t="shared" si="44"/>
        <v>0.5</v>
      </c>
      <c r="V228" s="3">
        <v>0</v>
      </c>
      <c r="W228" s="3">
        <v>1</v>
      </c>
      <c r="X228" s="3">
        <v>1</v>
      </c>
      <c r="Y228" s="3">
        <v>1</v>
      </c>
      <c r="Z228" s="3">
        <v>0</v>
      </c>
      <c r="AA228" s="3">
        <v>1</v>
      </c>
      <c r="AB228" s="29"/>
      <c r="AC228" s="29"/>
    </row>
    <row r="229" spans="1:29" ht="15" customHeight="1" outlineLevel="1" x14ac:dyDescent="0.3">
      <c r="A229" s="3" t="s">
        <v>67</v>
      </c>
      <c r="B229" s="3" t="s">
        <v>29</v>
      </c>
      <c r="C229" s="3" t="s">
        <v>32</v>
      </c>
      <c r="D229" s="3" t="s">
        <v>30</v>
      </c>
      <c r="E229" s="3" t="s">
        <v>33</v>
      </c>
      <c r="F229" s="3" t="s">
        <v>31</v>
      </c>
      <c r="G229" s="3">
        <v>0</v>
      </c>
      <c r="H229" s="3">
        <v>0</v>
      </c>
      <c r="I229" s="29"/>
      <c r="J229" s="3">
        <v>0</v>
      </c>
      <c r="K229" s="32" t="e">
        <f t="shared" si="48"/>
        <v>#DIV/0!</v>
      </c>
      <c r="L229" s="3">
        <f t="shared" si="49"/>
        <v>0</v>
      </c>
      <c r="M229" s="3">
        <v>0</v>
      </c>
      <c r="N229" s="3">
        <v>0</v>
      </c>
      <c r="O229" s="3">
        <v>0</v>
      </c>
      <c r="P229" s="3">
        <v>0</v>
      </c>
      <c r="Q229" s="4" t="e">
        <f>P229/L229*100</f>
        <v>#DIV/0!</v>
      </c>
      <c r="R229" s="3">
        <v>0</v>
      </c>
      <c r="S229" s="3">
        <v>0</v>
      </c>
      <c r="T229" s="32" t="e">
        <f t="shared" si="43"/>
        <v>#DIV/0!</v>
      </c>
      <c r="U229" s="32" t="e">
        <f t="shared" si="44"/>
        <v>#DIV/0!</v>
      </c>
      <c r="V229" s="3">
        <v>0</v>
      </c>
      <c r="W229" s="3">
        <v>0</v>
      </c>
      <c r="X229" s="3">
        <v>0</v>
      </c>
      <c r="Y229" s="3">
        <v>0</v>
      </c>
      <c r="Z229" s="3">
        <v>0</v>
      </c>
      <c r="AA229" s="3">
        <v>0</v>
      </c>
    </row>
    <row r="230" spans="1:29" ht="15" customHeight="1" outlineLevel="1" collapsed="1" x14ac:dyDescent="0.3">
      <c r="A230" s="3" t="s">
        <v>68</v>
      </c>
      <c r="B230" s="3" t="s">
        <v>29</v>
      </c>
      <c r="C230" s="3" t="s">
        <v>32</v>
      </c>
      <c r="D230" s="3" t="s">
        <v>30</v>
      </c>
      <c r="E230" s="3" t="s">
        <v>33</v>
      </c>
      <c r="F230" s="3" t="s">
        <v>31</v>
      </c>
      <c r="G230" s="3">
        <v>0</v>
      </c>
      <c r="H230" s="3">
        <v>0</v>
      </c>
      <c r="I230" s="29"/>
      <c r="J230" s="3">
        <v>0</v>
      </c>
      <c r="K230" s="32" t="e">
        <f t="shared" si="48"/>
        <v>#DIV/0!</v>
      </c>
      <c r="L230" s="3">
        <f t="shared" si="49"/>
        <v>0</v>
      </c>
      <c r="M230" s="3">
        <v>0</v>
      </c>
      <c r="N230" s="3">
        <v>0</v>
      </c>
      <c r="O230" s="3">
        <v>0</v>
      </c>
      <c r="P230" s="3">
        <v>0</v>
      </c>
      <c r="Q230" s="4" t="e">
        <f>P230/L230*100</f>
        <v>#DIV/0!</v>
      </c>
      <c r="R230" s="3">
        <v>0</v>
      </c>
      <c r="S230" s="3">
        <v>0</v>
      </c>
      <c r="T230" s="32" t="e">
        <f t="shared" si="43"/>
        <v>#DIV/0!</v>
      </c>
      <c r="U230" s="32" t="e">
        <f t="shared" si="44"/>
        <v>#DIV/0!</v>
      </c>
      <c r="V230" s="3">
        <v>0</v>
      </c>
      <c r="W230" s="3">
        <v>0</v>
      </c>
      <c r="X230" s="3">
        <v>0</v>
      </c>
      <c r="Y230" s="3">
        <v>0</v>
      </c>
      <c r="Z230" s="3">
        <v>0</v>
      </c>
      <c r="AA230" s="3">
        <v>0</v>
      </c>
    </row>
    <row r="231" spans="1:29" ht="15" customHeight="1" x14ac:dyDescent="0.3">
      <c r="A231" s="35">
        <v>58</v>
      </c>
      <c r="B231" s="35" t="s">
        <v>24</v>
      </c>
      <c r="C231" s="35" t="s">
        <v>25</v>
      </c>
      <c r="D231" s="35" t="s">
        <v>32</v>
      </c>
      <c r="E231" s="35" t="s">
        <v>27</v>
      </c>
      <c r="F231" s="35" t="s">
        <v>28</v>
      </c>
      <c r="G231" s="41">
        <v>9</v>
      </c>
      <c r="H231" s="41">
        <v>6</v>
      </c>
      <c r="I231" s="40">
        <f>H231/((L231-W231)+J231+(0.44*R231))</f>
        <v>0.76142131979695438</v>
      </c>
      <c r="J231" s="41">
        <v>2</v>
      </c>
      <c r="K231" s="37">
        <f t="shared" si="48"/>
        <v>0.22222222222222221</v>
      </c>
      <c r="L231" s="41">
        <f t="shared" si="49"/>
        <v>6</v>
      </c>
      <c r="M231" s="41">
        <v>2</v>
      </c>
      <c r="N231" s="41">
        <v>4</v>
      </c>
      <c r="O231" s="41">
        <v>1</v>
      </c>
      <c r="P231" s="41">
        <f>P232+P233+P234</f>
        <v>3</v>
      </c>
      <c r="Q231" s="36">
        <f>P231/(L232+L233+L234)*100</f>
        <v>60</v>
      </c>
      <c r="R231" s="41">
        <v>2</v>
      </c>
      <c r="S231" s="41">
        <v>2</v>
      </c>
      <c r="T231" s="37">
        <f t="shared" si="43"/>
        <v>0.33333333333333331</v>
      </c>
      <c r="U231" s="37">
        <f t="shared" si="44"/>
        <v>0.33333333333333331</v>
      </c>
      <c r="V231" s="41">
        <v>0</v>
      </c>
      <c r="W231" s="41">
        <v>1</v>
      </c>
      <c r="X231" s="41">
        <v>2</v>
      </c>
      <c r="Y231" s="41">
        <v>0</v>
      </c>
      <c r="Z231" s="41">
        <v>3</v>
      </c>
      <c r="AA231" s="41">
        <v>0</v>
      </c>
      <c r="AB231" s="40">
        <f>(R231+X231+(2*(N231+AA231+J231))+(0.5*Y231))/(H231+(0.5*V231)+(2*(W231+O231+Z231)))</f>
        <v>1</v>
      </c>
      <c r="AC231" s="40">
        <f>AB231-$AB$1073</f>
        <v>-0.13755403000254263</v>
      </c>
    </row>
    <row r="232" spans="1:29" ht="15" customHeight="1" outlineLevel="1" x14ac:dyDescent="0.3">
      <c r="A232" s="3" t="s">
        <v>66</v>
      </c>
      <c r="B232" s="3" t="s">
        <v>24</v>
      </c>
      <c r="C232" s="3" t="s">
        <v>25</v>
      </c>
      <c r="D232" s="3" t="s">
        <v>32</v>
      </c>
      <c r="E232" s="3" t="s">
        <v>27</v>
      </c>
      <c r="F232" s="3" t="s">
        <v>28</v>
      </c>
      <c r="G232" s="3">
        <v>3</v>
      </c>
      <c r="H232" s="3">
        <v>2</v>
      </c>
      <c r="I232" s="29">
        <f>H232/((L232-W232)+J232+(0.44*R232))</f>
        <v>1</v>
      </c>
      <c r="J232" s="3">
        <v>0</v>
      </c>
      <c r="K232" s="32">
        <f t="shared" si="48"/>
        <v>0</v>
      </c>
      <c r="L232" s="3">
        <f t="shared" si="49"/>
        <v>3</v>
      </c>
      <c r="M232" s="3">
        <v>1</v>
      </c>
      <c r="N232" s="3">
        <v>2</v>
      </c>
      <c r="O232" s="3">
        <v>0</v>
      </c>
      <c r="P232" s="3">
        <v>2</v>
      </c>
      <c r="Q232" s="4">
        <f>P232/L232*100</f>
        <v>66.666666666666657</v>
      </c>
      <c r="R232" s="3">
        <v>0</v>
      </c>
      <c r="S232" s="3">
        <v>0</v>
      </c>
      <c r="T232" s="32">
        <f t="shared" si="43"/>
        <v>0.33333333333333331</v>
      </c>
      <c r="U232" s="32">
        <f t="shared" si="44"/>
        <v>0.33333333333333331</v>
      </c>
      <c r="V232" s="3">
        <v>0</v>
      </c>
      <c r="W232" s="3">
        <v>1</v>
      </c>
      <c r="X232" s="3">
        <v>1</v>
      </c>
      <c r="Y232" s="3">
        <v>0</v>
      </c>
      <c r="Z232" s="3">
        <v>1</v>
      </c>
      <c r="AA232" s="3">
        <v>0</v>
      </c>
      <c r="AB232" s="29"/>
      <c r="AC232" s="29"/>
    </row>
    <row r="233" spans="1:29" ht="15" customHeight="1" outlineLevel="1" x14ac:dyDescent="0.3">
      <c r="A233" s="3" t="s">
        <v>67</v>
      </c>
      <c r="B233" s="3" t="s">
        <v>24</v>
      </c>
      <c r="C233" s="3" t="s">
        <v>25</v>
      </c>
      <c r="D233" s="3" t="s">
        <v>32</v>
      </c>
      <c r="E233" s="3" t="s">
        <v>27</v>
      </c>
      <c r="F233" s="3" t="s">
        <v>28</v>
      </c>
      <c r="G233" s="3">
        <v>3</v>
      </c>
      <c r="H233" s="3">
        <v>2</v>
      </c>
      <c r="I233" s="29">
        <f>H233/((L233-W233)+J233+(0.44*R233))</f>
        <v>0.66666666666666663</v>
      </c>
      <c r="J233" s="3">
        <v>1</v>
      </c>
      <c r="K233" s="32">
        <f t="shared" si="48"/>
        <v>0.33333333333333331</v>
      </c>
      <c r="L233" s="3">
        <f t="shared" si="49"/>
        <v>2</v>
      </c>
      <c r="M233" s="3">
        <v>1</v>
      </c>
      <c r="N233" s="3">
        <v>1</v>
      </c>
      <c r="O233" s="3">
        <v>1</v>
      </c>
      <c r="P233" s="3">
        <v>1</v>
      </c>
      <c r="Q233" s="4">
        <f>P233/L233*100</f>
        <v>50</v>
      </c>
      <c r="R233" s="3">
        <v>0</v>
      </c>
      <c r="S233" s="3">
        <v>0</v>
      </c>
      <c r="T233" s="32">
        <f t="shared" si="43"/>
        <v>0.5</v>
      </c>
      <c r="U233" s="32">
        <f t="shared" si="44"/>
        <v>0.5</v>
      </c>
      <c r="V233" s="3">
        <v>0</v>
      </c>
      <c r="W233" s="3">
        <v>0</v>
      </c>
      <c r="X233" s="3">
        <v>0</v>
      </c>
      <c r="Y233" s="3">
        <v>0</v>
      </c>
      <c r="Z233" s="3">
        <v>0</v>
      </c>
      <c r="AA233" s="3">
        <v>0</v>
      </c>
    </row>
    <row r="234" spans="1:29" ht="15" customHeight="1" outlineLevel="1" collapsed="1" x14ac:dyDescent="0.3">
      <c r="A234" s="3" t="s">
        <v>68</v>
      </c>
      <c r="B234" s="3" t="s">
        <v>24</v>
      </c>
      <c r="C234" s="3" t="s">
        <v>25</v>
      </c>
      <c r="D234" s="3" t="s">
        <v>32</v>
      </c>
      <c r="E234" s="3" t="s">
        <v>27</v>
      </c>
      <c r="F234" s="3" t="s">
        <v>28</v>
      </c>
      <c r="G234" s="3">
        <v>0</v>
      </c>
      <c r="H234" s="3">
        <v>0</v>
      </c>
      <c r="I234" s="29"/>
      <c r="J234" s="3">
        <v>0</v>
      </c>
      <c r="K234" s="32" t="e">
        <f t="shared" si="48"/>
        <v>#DIV/0!</v>
      </c>
      <c r="L234" s="3">
        <f t="shared" si="49"/>
        <v>0</v>
      </c>
      <c r="M234" s="3">
        <v>0</v>
      </c>
      <c r="N234" s="3">
        <v>0</v>
      </c>
      <c r="O234" s="3">
        <v>0</v>
      </c>
      <c r="P234" s="3">
        <v>0</v>
      </c>
      <c r="Q234" s="4" t="e">
        <f>P234/L234*100</f>
        <v>#DIV/0!</v>
      </c>
      <c r="R234" s="3">
        <v>0</v>
      </c>
      <c r="S234" s="3">
        <v>0</v>
      </c>
      <c r="T234" s="32" t="e">
        <f t="shared" si="43"/>
        <v>#DIV/0!</v>
      </c>
      <c r="U234" s="32" t="e">
        <f t="shared" si="44"/>
        <v>#DIV/0!</v>
      </c>
      <c r="V234" s="3">
        <v>0</v>
      </c>
      <c r="W234" s="3">
        <v>0</v>
      </c>
      <c r="X234" s="3">
        <v>0</v>
      </c>
      <c r="Y234" s="3">
        <v>0</v>
      </c>
      <c r="Z234" s="3">
        <v>0</v>
      </c>
      <c r="AA234" s="3">
        <v>0</v>
      </c>
    </row>
    <row r="235" spans="1:29" ht="15" customHeight="1" x14ac:dyDescent="0.3">
      <c r="A235" s="35">
        <v>59</v>
      </c>
      <c r="B235" s="35" t="s">
        <v>29</v>
      </c>
      <c r="C235" s="35" t="s">
        <v>25</v>
      </c>
      <c r="D235" s="35" t="s">
        <v>26</v>
      </c>
      <c r="E235" s="35" t="s">
        <v>34</v>
      </c>
      <c r="F235" s="35" t="s">
        <v>28</v>
      </c>
      <c r="G235" s="41">
        <v>8</v>
      </c>
      <c r="H235" s="41">
        <v>3</v>
      </c>
      <c r="I235" s="40">
        <f>H235/((L235-W235)+J235+(0.44*R235))</f>
        <v>0.51020408163265307</v>
      </c>
      <c r="J235" s="41">
        <v>2</v>
      </c>
      <c r="K235" s="37">
        <f t="shared" si="48"/>
        <v>0.25</v>
      </c>
      <c r="L235" s="41">
        <f t="shared" si="49"/>
        <v>5</v>
      </c>
      <c r="M235" s="41">
        <v>1</v>
      </c>
      <c r="N235" s="41">
        <v>4</v>
      </c>
      <c r="O235" s="41">
        <v>1</v>
      </c>
      <c r="P235" s="41">
        <f>P236+P237+P238</f>
        <v>0</v>
      </c>
      <c r="Q235" s="36" t="e">
        <f>P235/(L236+L237+L238)*100</f>
        <v>#DIV/0!</v>
      </c>
      <c r="R235" s="41">
        <v>2</v>
      </c>
      <c r="S235" s="41">
        <v>1</v>
      </c>
      <c r="T235" s="37">
        <f t="shared" si="43"/>
        <v>0.2</v>
      </c>
      <c r="U235" s="37">
        <f t="shared" si="44"/>
        <v>0.2</v>
      </c>
      <c r="V235" s="41">
        <v>0</v>
      </c>
      <c r="W235" s="41">
        <v>2</v>
      </c>
      <c r="X235" s="41">
        <v>1</v>
      </c>
      <c r="Y235" s="41">
        <v>0</v>
      </c>
      <c r="Z235" s="41">
        <v>1</v>
      </c>
      <c r="AA235" s="41">
        <v>1</v>
      </c>
      <c r="AB235" s="40">
        <f>(R235+X235+(2*(N235+AA235+J235))+(0.5*Y235))/(H235+(0.5*V235)+(2*(W235+O235+Z235)))</f>
        <v>1.5454545454545454</v>
      </c>
      <c r="AC235" s="40">
        <f>AB235-$AB$1073</f>
        <v>0.40790051545200279</v>
      </c>
    </row>
    <row r="236" spans="1:29" ht="15" customHeight="1" outlineLevel="1" x14ac:dyDescent="0.3">
      <c r="A236" s="3" t="s">
        <v>66</v>
      </c>
      <c r="B236" s="3" t="s">
        <v>29</v>
      </c>
      <c r="C236" s="3" t="s">
        <v>25</v>
      </c>
      <c r="D236" s="3" t="s">
        <v>26</v>
      </c>
      <c r="E236" s="3" t="s">
        <v>34</v>
      </c>
      <c r="F236" s="3" t="s">
        <v>28</v>
      </c>
      <c r="I236" s="29"/>
      <c r="T236" s="32" t="e">
        <f t="shared" si="43"/>
        <v>#DIV/0!</v>
      </c>
      <c r="U236" s="32" t="e">
        <f t="shared" si="44"/>
        <v>#DIV/0!</v>
      </c>
      <c r="AB236" s="29"/>
      <c r="AC236" s="29"/>
    </row>
    <row r="237" spans="1:29" ht="15" customHeight="1" outlineLevel="1" x14ac:dyDescent="0.3">
      <c r="A237" s="3" t="s">
        <v>67</v>
      </c>
      <c r="B237" s="3" t="s">
        <v>29</v>
      </c>
      <c r="C237" s="3" t="s">
        <v>25</v>
      </c>
      <c r="D237" s="3" t="s">
        <v>26</v>
      </c>
      <c r="E237" s="3" t="s">
        <v>34</v>
      </c>
      <c r="F237" s="3" t="s">
        <v>28</v>
      </c>
      <c r="I237" s="29"/>
      <c r="T237" s="32" t="e">
        <f t="shared" si="43"/>
        <v>#DIV/0!</v>
      </c>
      <c r="U237" s="32" t="e">
        <f t="shared" si="44"/>
        <v>#DIV/0!</v>
      </c>
    </row>
    <row r="238" spans="1:29" ht="15" customHeight="1" outlineLevel="1" collapsed="1" x14ac:dyDescent="0.3">
      <c r="A238" s="3" t="s">
        <v>68</v>
      </c>
      <c r="B238" s="3" t="s">
        <v>29</v>
      </c>
      <c r="C238" s="3" t="s">
        <v>25</v>
      </c>
      <c r="D238" s="3" t="s">
        <v>26</v>
      </c>
      <c r="E238" s="3" t="s">
        <v>34</v>
      </c>
      <c r="F238" s="3" t="s">
        <v>28</v>
      </c>
      <c r="I238" s="29"/>
      <c r="T238" s="32" t="e">
        <f t="shared" si="43"/>
        <v>#DIV/0!</v>
      </c>
      <c r="U238" s="32" t="e">
        <f t="shared" si="44"/>
        <v>#DIV/0!</v>
      </c>
    </row>
    <row r="239" spans="1:29" ht="15" customHeight="1" x14ac:dyDescent="0.3">
      <c r="A239" s="35">
        <v>60</v>
      </c>
      <c r="B239" s="35" t="s">
        <v>29</v>
      </c>
      <c r="C239" s="35" t="s">
        <v>25</v>
      </c>
      <c r="D239" s="35" t="s">
        <v>32</v>
      </c>
      <c r="E239" s="35" t="s">
        <v>33</v>
      </c>
      <c r="F239" s="35" t="s">
        <v>31</v>
      </c>
      <c r="G239" s="41">
        <v>4</v>
      </c>
      <c r="H239" s="41">
        <v>1</v>
      </c>
      <c r="I239" s="40">
        <f>H239/((L239-W239)+J239+(0.44*R239))</f>
        <v>0.34722222222222221</v>
      </c>
      <c r="J239" s="41">
        <v>0</v>
      </c>
      <c r="K239" s="37">
        <f>J239/G239</f>
        <v>0</v>
      </c>
      <c r="L239" s="41">
        <f>M239+N239</f>
        <v>3</v>
      </c>
      <c r="M239" s="41">
        <v>1</v>
      </c>
      <c r="N239" s="41">
        <v>2</v>
      </c>
      <c r="O239" s="41">
        <v>0</v>
      </c>
      <c r="P239" s="41">
        <f>P240+P241+P242</f>
        <v>0</v>
      </c>
      <c r="Q239" s="36" t="e">
        <f>P239/(L240+L241+L242)*100</f>
        <v>#DIV/0!</v>
      </c>
      <c r="R239" s="41">
        <v>2</v>
      </c>
      <c r="S239" s="41">
        <v>1</v>
      </c>
      <c r="T239" s="37">
        <f t="shared" si="43"/>
        <v>0.33333333333333331</v>
      </c>
      <c r="U239" s="37">
        <f t="shared" si="44"/>
        <v>0.33333333333333331</v>
      </c>
      <c r="V239" s="41">
        <v>0</v>
      </c>
      <c r="W239" s="41">
        <v>1</v>
      </c>
      <c r="X239" s="41">
        <v>2</v>
      </c>
      <c r="Y239" s="41">
        <v>0</v>
      </c>
      <c r="Z239" s="41">
        <v>1</v>
      </c>
      <c r="AA239" s="41">
        <v>0</v>
      </c>
      <c r="AB239" s="40">
        <f>(R239+X239+(2*(N239+AA239+J239))+(0.5*Y239))/(H239+(0.5*V239)+(2*(W239+O239+Z239)))</f>
        <v>1.6</v>
      </c>
      <c r="AC239" s="40">
        <f>AB239-$AB$1073</f>
        <v>0.46244596999745746</v>
      </c>
    </row>
    <row r="240" spans="1:29" ht="15" customHeight="1" outlineLevel="1" x14ac:dyDescent="0.3">
      <c r="A240" s="3" t="s">
        <v>66</v>
      </c>
      <c r="B240" s="3" t="s">
        <v>29</v>
      </c>
      <c r="C240" s="3" t="s">
        <v>25</v>
      </c>
      <c r="D240" s="3" t="s">
        <v>32</v>
      </c>
      <c r="E240" s="3" t="s">
        <v>33</v>
      </c>
      <c r="F240" s="3" t="s">
        <v>31</v>
      </c>
      <c r="I240" s="29"/>
      <c r="T240" s="32" t="e">
        <f t="shared" si="43"/>
        <v>#DIV/0!</v>
      </c>
      <c r="U240" s="32" t="e">
        <f t="shared" si="44"/>
        <v>#DIV/0!</v>
      </c>
      <c r="AB240" s="29"/>
      <c r="AC240" s="29"/>
    </row>
    <row r="241" spans="1:29" ht="15" customHeight="1" outlineLevel="1" x14ac:dyDescent="0.3">
      <c r="A241" s="3" t="s">
        <v>67</v>
      </c>
      <c r="B241" s="3" t="s">
        <v>29</v>
      </c>
      <c r="C241" s="3" t="s">
        <v>25</v>
      </c>
      <c r="D241" s="3" t="s">
        <v>32</v>
      </c>
      <c r="E241" s="3" t="s">
        <v>33</v>
      </c>
      <c r="F241" s="3" t="s">
        <v>31</v>
      </c>
      <c r="I241" s="29"/>
      <c r="T241" s="32" t="e">
        <f t="shared" si="43"/>
        <v>#DIV/0!</v>
      </c>
      <c r="U241" s="32" t="e">
        <f t="shared" si="44"/>
        <v>#DIV/0!</v>
      </c>
    </row>
    <row r="242" spans="1:29" ht="15" customHeight="1" outlineLevel="1" collapsed="1" x14ac:dyDescent="0.3">
      <c r="A242" s="3" t="s">
        <v>68</v>
      </c>
      <c r="B242" s="3" t="s">
        <v>29</v>
      </c>
      <c r="C242" s="3" t="s">
        <v>25</v>
      </c>
      <c r="D242" s="3" t="s">
        <v>32</v>
      </c>
      <c r="E242" s="3" t="s">
        <v>33</v>
      </c>
      <c r="F242" s="3" t="s">
        <v>31</v>
      </c>
      <c r="I242" s="29"/>
      <c r="T242" s="32" t="e">
        <f t="shared" si="43"/>
        <v>#DIV/0!</v>
      </c>
      <c r="U242" s="32" t="e">
        <f t="shared" si="44"/>
        <v>#DIV/0!</v>
      </c>
    </row>
    <row r="243" spans="1:29" ht="15" customHeight="1" x14ac:dyDescent="0.3">
      <c r="A243" s="35">
        <v>61</v>
      </c>
      <c r="B243" s="35" t="s">
        <v>24</v>
      </c>
      <c r="C243" s="35" t="s">
        <v>25</v>
      </c>
      <c r="D243" s="35" t="s">
        <v>33</v>
      </c>
      <c r="E243" s="35" t="s">
        <v>30</v>
      </c>
      <c r="F243" s="35" t="s">
        <v>29</v>
      </c>
      <c r="G243" s="41">
        <v>2</v>
      </c>
      <c r="H243" s="41">
        <v>1</v>
      </c>
      <c r="I243" s="40">
        <f>H243/((L243-W243)+J243+(0.44*R243))</f>
        <v>1.1363636363636365</v>
      </c>
      <c r="J243" s="41">
        <v>1</v>
      </c>
      <c r="K243" s="37">
        <f>J243/G243</f>
        <v>0.5</v>
      </c>
      <c r="L243" s="41">
        <f>M243+N243</f>
        <v>0</v>
      </c>
      <c r="M243" s="41">
        <v>0</v>
      </c>
      <c r="N243" s="41">
        <v>0</v>
      </c>
      <c r="O243" s="41">
        <v>0</v>
      </c>
      <c r="P243" s="41">
        <f>P244+P245+P246</f>
        <v>0</v>
      </c>
      <c r="Q243" s="36" t="e">
        <f>P243/(L244+L245+L246)*100</f>
        <v>#DIV/0!</v>
      </c>
      <c r="R243" s="41">
        <v>2</v>
      </c>
      <c r="S243" s="41">
        <v>1</v>
      </c>
      <c r="T243" s="37" t="e">
        <f t="shared" si="43"/>
        <v>#DIV/0!</v>
      </c>
      <c r="U243" s="37" t="e">
        <f t="shared" si="44"/>
        <v>#DIV/0!</v>
      </c>
      <c r="V243" s="41">
        <v>0</v>
      </c>
      <c r="W243" s="41">
        <v>1</v>
      </c>
      <c r="X243" s="41">
        <v>0</v>
      </c>
      <c r="Y243" s="41">
        <v>0</v>
      </c>
      <c r="Z243" s="41">
        <v>1</v>
      </c>
      <c r="AA243" s="41">
        <v>0</v>
      </c>
      <c r="AB243" s="40">
        <f>(R243+X243+(2*(N243+AA243+J243))+(0.5*Y243))/(H243+(0.5*V243)+(2*(W243+O243+Z243)))</f>
        <v>0.8</v>
      </c>
      <c r="AC243" s="40">
        <f>AB243-$AB$1073</f>
        <v>-0.33755403000254258</v>
      </c>
    </row>
    <row r="244" spans="1:29" ht="15" customHeight="1" outlineLevel="1" x14ac:dyDescent="0.3">
      <c r="A244" s="3" t="s">
        <v>66</v>
      </c>
      <c r="B244" s="3" t="s">
        <v>24</v>
      </c>
      <c r="C244" s="3" t="s">
        <v>25</v>
      </c>
      <c r="D244" s="3" t="s">
        <v>33</v>
      </c>
      <c r="E244" s="3" t="s">
        <v>30</v>
      </c>
      <c r="F244" s="3" t="s">
        <v>29</v>
      </c>
      <c r="I244" s="29"/>
      <c r="T244" s="32" t="e">
        <f t="shared" si="43"/>
        <v>#DIV/0!</v>
      </c>
      <c r="U244" s="32" t="e">
        <f t="shared" si="44"/>
        <v>#DIV/0!</v>
      </c>
      <c r="AB244" s="29"/>
      <c r="AC244" s="29"/>
    </row>
    <row r="245" spans="1:29" ht="15" customHeight="1" outlineLevel="1" x14ac:dyDescent="0.3">
      <c r="A245" s="3" t="s">
        <v>67</v>
      </c>
      <c r="B245" s="3" t="s">
        <v>24</v>
      </c>
      <c r="C245" s="3" t="s">
        <v>25</v>
      </c>
      <c r="D245" s="3" t="s">
        <v>33</v>
      </c>
      <c r="E245" s="3" t="s">
        <v>30</v>
      </c>
      <c r="F245" s="3" t="s">
        <v>29</v>
      </c>
      <c r="I245" s="29"/>
      <c r="T245" s="32" t="e">
        <f t="shared" si="43"/>
        <v>#DIV/0!</v>
      </c>
      <c r="U245" s="32" t="e">
        <f t="shared" si="44"/>
        <v>#DIV/0!</v>
      </c>
    </row>
    <row r="246" spans="1:29" ht="15" customHeight="1" outlineLevel="1" collapsed="1" x14ac:dyDescent="0.3">
      <c r="A246" s="3" t="s">
        <v>68</v>
      </c>
      <c r="B246" s="3" t="s">
        <v>24</v>
      </c>
      <c r="C246" s="3" t="s">
        <v>25</v>
      </c>
      <c r="D246" s="3" t="s">
        <v>33</v>
      </c>
      <c r="E246" s="3" t="s">
        <v>30</v>
      </c>
      <c r="F246" s="3" t="s">
        <v>29</v>
      </c>
      <c r="I246" s="29"/>
      <c r="T246" s="32" t="e">
        <f t="shared" si="43"/>
        <v>#DIV/0!</v>
      </c>
      <c r="U246" s="32" t="e">
        <f t="shared" si="44"/>
        <v>#DIV/0!</v>
      </c>
    </row>
    <row r="247" spans="1:29" ht="15" customHeight="1" x14ac:dyDescent="0.3">
      <c r="A247" s="35">
        <v>62</v>
      </c>
      <c r="B247" s="35" t="s">
        <v>24</v>
      </c>
      <c r="C247" s="35" t="s">
        <v>25</v>
      </c>
      <c r="D247" s="35" t="s">
        <v>26</v>
      </c>
      <c r="E247" s="35" t="s">
        <v>27</v>
      </c>
      <c r="F247" s="35" t="s">
        <v>34</v>
      </c>
      <c r="G247" s="41">
        <v>18</v>
      </c>
      <c r="H247" s="41">
        <v>2</v>
      </c>
      <c r="I247" s="40">
        <f>H247/((L247-W247)+J247+(0.44*R247))</f>
        <v>0.14285714285714285</v>
      </c>
      <c r="J247" s="41">
        <v>8</v>
      </c>
      <c r="K247" s="37">
        <f>J247/G247</f>
        <v>0.44444444444444442</v>
      </c>
      <c r="L247" s="41">
        <f>M247+N247</f>
        <v>10</v>
      </c>
      <c r="M247" s="41">
        <v>1</v>
      </c>
      <c r="N247" s="41">
        <v>9</v>
      </c>
      <c r="O247" s="41">
        <v>0</v>
      </c>
      <c r="P247" s="41">
        <f>P248+P249+P250</f>
        <v>1</v>
      </c>
      <c r="Q247" s="36">
        <f>P247/(L248+L249+L250)*100</f>
        <v>100</v>
      </c>
      <c r="R247" s="41">
        <v>0</v>
      </c>
      <c r="S247" s="41">
        <v>0</v>
      </c>
      <c r="T247" s="37">
        <f t="shared" si="43"/>
        <v>0.1</v>
      </c>
      <c r="U247" s="37">
        <f t="shared" si="44"/>
        <v>0.1</v>
      </c>
      <c r="V247" s="41">
        <v>0</v>
      </c>
      <c r="W247" s="41">
        <v>4</v>
      </c>
      <c r="X247" s="41">
        <v>5</v>
      </c>
      <c r="Y247" s="41">
        <v>4</v>
      </c>
      <c r="Z247" s="41">
        <v>0</v>
      </c>
      <c r="AA247" s="41">
        <v>2</v>
      </c>
      <c r="AB247" s="40">
        <f>(R247+X247+(2*(N247+AA247+J247))+(0.5*Y247))/(H247+(0.5*V247)+(2*(W247+O247+Z247)))</f>
        <v>4.5</v>
      </c>
      <c r="AC247" s="40">
        <f>AB247-$AB$1073</f>
        <v>3.3624459699974576</v>
      </c>
    </row>
    <row r="248" spans="1:29" ht="15" customHeight="1" outlineLevel="1" x14ac:dyDescent="0.3">
      <c r="A248" s="3" t="s">
        <v>66</v>
      </c>
      <c r="B248" s="3" t="s">
        <v>24</v>
      </c>
      <c r="C248" s="3" t="s">
        <v>25</v>
      </c>
      <c r="D248" s="3" t="s">
        <v>26</v>
      </c>
      <c r="E248" s="3" t="s">
        <v>27</v>
      </c>
      <c r="F248" s="3" t="s">
        <v>34</v>
      </c>
      <c r="G248" s="3">
        <v>1</v>
      </c>
      <c r="H248" s="3">
        <v>0</v>
      </c>
      <c r="I248" s="29">
        <f>H248/((L248-W248)+J248+(0.44*R248))</f>
        <v>0</v>
      </c>
      <c r="J248" s="3">
        <v>0</v>
      </c>
      <c r="K248" s="32">
        <f>J248/G248</f>
        <v>0</v>
      </c>
      <c r="L248" s="3">
        <f>M248+N248</f>
        <v>1</v>
      </c>
      <c r="M248" s="3">
        <v>0</v>
      </c>
      <c r="N248" s="3">
        <v>1</v>
      </c>
      <c r="O248" s="3">
        <v>0</v>
      </c>
      <c r="P248" s="3">
        <v>1</v>
      </c>
      <c r="Q248" s="4">
        <f>P248/L248*100</f>
        <v>100</v>
      </c>
      <c r="R248" s="3">
        <v>0</v>
      </c>
      <c r="S248" s="3">
        <v>0</v>
      </c>
      <c r="T248" s="32">
        <f t="shared" si="43"/>
        <v>0</v>
      </c>
      <c r="U248" s="32">
        <f t="shared" si="44"/>
        <v>0</v>
      </c>
      <c r="V248" s="3">
        <v>0</v>
      </c>
      <c r="W248" s="3">
        <v>0</v>
      </c>
      <c r="X248" s="3">
        <v>1</v>
      </c>
      <c r="Y248" s="3">
        <v>0</v>
      </c>
      <c r="Z248" s="3">
        <v>0</v>
      </c>
      <c r="AA248" s="3">
        <v>0</v>
      </c>
      <c r="AB248" s="29"/>
      <c r="AC248" s="29"/>
    </row>
    <row r="249" spans="1:29" ht="15" customHeight="1" outlineLevel="1" x14ac:dyDescent="0.3">
      <c r="A249" s="3" t="s">
        <v>67</v>
      </c>
      <c r="B249" s="3" t="s">
        <v>24</v>
      </c>
      <c r="C249" s="3" t="s">
        <v>25</v>
      </c>
      <c r="D249" s="3" t="s">
        <v>26</v>
      </c>
      <c r="E249" s="3" t="s">
        <v>27</v>
      </c>
      <c r="F249" s="3" t="s">
        <v>34</v>
      </c>
      <c r="G249" s="3">
        <v>0</v>
      </c>
      <c r="H249" s="3">
        <v>0</v>
      </c>
      <c r="I249" s="29"/>
      <c r="J249" s="3">
        <v>0</v>
      </c>
      <c r="K249" s="32"/>
      <c r="L249" s="3">
        <f>M249+N249</f>
        <v>0</v>
      </c>
      <c r="M249" s="3">
        <v>0</v>
      </c>
      <c r="N249" s="3">
        <v>0</v>
      </c>
      <c r="O249" s="3">
        <v>0</v>
      </c>
      <c r="P249" s="3">
        <v>0</v>
      </c>
      <c r="Q249" s="4"/>
      <c r="R249" s="3">
        <v>0</v>
      </c>
      <c r="S249" s="3">
        <v>0</v>
      </c>
      <c r="T249" s="32" t="e">
        <f t="shared" si="43"/>
        <v>#DIV/0!</v>
      </c>
      <c r="U249" s="32" t="e">
        <f t="shared" si="44"/>
        <v>#DIV/0!</v>
      </c>
      <c r="V249" s="3">
        <v>0</v>
      </c>
      <c r="W249" s="3">
        <v>0</v>
      </c>
      <c r="X249" s="3">
        <v>0</v>
      </c>
      <c r="Y249" s="3">
        <v>0</v>
      </c>
      <c r="Z249" s="3">
        <v>0</v>
      </c>
      <c r="AA249" s="3">
        <v>0</v>
      </c>
    </row>
    <row r="250" spans="1:29" ht="15" customHeight="1" outlineLevel="1" collapsed="1" x14ac:dyDescent="0.3">
      <c r="A250" s="3" t="s">
        <v>68</v>
      </c>
      <c r="B250" s="3" t="s">
        <v>24</v>
      </c>
      <c r="C250" s="3" t="s">
        <v>25</v>
      </c>
      <c r="D250" s="3" t="s">
        <v>26</v>
      </c>
      <c r="E250" s="3" t="s">
        <v>27</v>
      </c>
      <c r="F250" s="3" t="s">
        <v>34</v>
      </c>
      <c r="G250" s="3">
        <v>2</v>
      </c>
      <c r="H250" s="3">
        <v>0</v>
      </c>
      <c r="I250" s="29">
        <f>H250/((L250-W250)+J250+(0.44*R250))</f>
        <v>0</v>
      </c>
      <c r="J250" s="3">
        <v>2</v>
      </c>
      <c r="K250" s="32">
        <f>J250/G250</f>
        <v>1</v>
      </c>
      <c r="L250" s="3">
        <f>M250+N250</f>
        <v>0</v>
      </c>
      <c r="M250" s="3">
        <v>0</v>
      </c>
      <c r="N250" s="3">
        <v>0</v>
      </c>
      <c r="O250" s="3">
        <v>0</v>
      </c>
      <c r="P250" s="3">
        <v>0</v>
      </c>
      <c r="Q250" s="4" t="e">
        <f>P250/L250*100</f>
        <v>#DIV/0!</v>
      </c>
      <c r="R250" s="3">
        <v>0</v>
      </c>
      <c r="S250" s="3">
        <v>0</v>
      </c>
      <c r="T250" s="32" t="e">
        <f t="shared" si="43"/>
        <v>#DIV/0!</v>
      </c>
      <c r="U250" s="32" t="e">
        <f t="shared" si="44"/>
        <v>#DIV/0!</v>
      </c>
      <c r="V250" s="3">
        <v>0</v>
      </c>
      <c r="W250" s="3">
        <v>0</v>
      </c>
      <c r="X250" s="3">
        <v>0</v>
      </c>
      <c r="Y250" s="3">
        <v>0</v>
      </c>
      <c r="Z250" s="3">
        <v>0</v>
      </c>
      <c r="AA250" s="3">
        <v>0</v>
      </c>
    </row>
    <row r="251" spans="1:29" ht="15" customHeight="1" x14ac:dyDescent="0.3">
      <c r="A251" s="35">
        <v>63</v>
      </c>
      <c r="B251" s="35" t="s">
        <v>24</v>
      </c>
      <c r="C251" s="35" t="s">
        <v>33</v>
      </c>
      <c r="D251" s="35" t="s">
        <v>26</v>
      </c>
      <c r="E251" s="35" t="s">
        <v>34</v>
      </c>
      <c r="F251" s="35" t="s">
        <v>29</v>
      </c>
      <c r="G251" s="41">
        <v>1</v>
      </c>
      <c r="H251" s="41">
        <v>0</v>
      </c>
      <c r="I251" s="40">
        <f>H251/((L251-W251)+J251+(0.44*R251))</f>
        <v>0</v>
      </c>
      <c r="J251" s="41">
        <v>0</v>
      </c>
      <c r="K251" s="37">
        <f>J251/G251</f>
        <v>0</v>
      </c>
      <c r="L251" s="41">
        <f>M251+N251</f>
        <v>1</v>
      </c>
      <c r="M251" s="41">
        <v>0</v>
      </c>
      <c r="N251" s="41">
        <v>1</v>
      </c>
      <c r="O251" s="41">
        <v>0</v>
      </c>
      <c r="P251" s="41">
        <f>P252+P253+P254</f>
        <v>0</v>
      </c>
      <c r="Q251" s="36" t="e">
        <f>P251/(L252+L253+L254)*100</f>
        <v>#DIV/0!</v>
      </c>
      <c r="R251" s="41">
        <v>0</v>
      </c>
      <c r="S251" s="41">
        <v>0</v>
      </c>
      <c r="T251" s="37">
        <f t="shared" si="43"/>
        <v>0</v>
      </c>
      <c r="U251" s="37">
        <f t="shared" si="44"/>
        <v>0</v>
      </c>
      <c r="V251" s="41">
        <v>0</v>
      </c>
      <c r="W251" s="41">
        <v>0</v>
      </c>
      <c r="X251" s="41">
        <v>1</v>
      </c>
      <c r="Y251" s="41">
        <v>0</v>
      </c>
      <c r="Z251" s="41">
        <v>0</v>
      </c>
      <c r="AA251" s="41">
        <v>0</v>
      </c>
      <c r="AB251" s="40"/>
      <c r="AC251" s="40"/>
    </row>
    <row r="252" spans="1:29" ht="15" customHeight="1" outlineLevel="1" x14ac:dyDescent="0.3">
      <c r="A252" s="3" t="s">
        <v>66</v>
      </c>
      <c r="B252" s="3" t="s">
        <v>24</v>
      </c>
      <c r="C252" s="3" t="s">
        <v>33</v>
      </c>
      <c r="D252" s="3" t="s">
        <v>26</v>
      </c>
      <c r="E252" s="3" t="s">
        <v>34</v>
      </c>
      <c r="F252" s="3" t="s">
        <v>29</v>
      </c>
      <c r="I252" s="29"/>
      <c r="T252" s="32" t="e">
        <f t="shared" si="43"/>
        <v>#DIV/0!</v>
      </c>
      <c r="U252" s="32" t="e">
        <f t="shared" si="44"/>
        <v>#DIV/0!</v>
      </c>
      <c r="AB252" s="29"/>
      <c r="AC252" s="29"/>
    </row>
    <row r="253" spans="1:29" ht="15" customHeight="1" outlineLevel="1" x14ac:dyDescent="0.3">
      <c r="A253" s="3" t="s">
        <v>67</v>
      </c>
      <c r="B253" s="3" t="s">
        <v>24</v>
      </c>
      <c r="C253" s="3" t="s">
        <v>33</v>
      </c>
      <c r="D253" s="3" t="s">
        <v>26</v>
      </c>
      <c r="E253" s="3" t="s">
        <v>34</v>
      </c>
      <c r="F253" s="3" t="s">
        <v>29</v>
      </c>
      <c r="I253" s="29"/>
      <c r="T253" s="32" t="e">
        <f t="shared" si="43"/>
        <v>#DIV/0!</v>
      </c>
      <c r="U253" s="32" t="e">
        <f t="shared" si="44"/>
        <v>#DIV/0!</v>
      </c>
    </row>
    <row r="254" spans="1:29" ht="15" customHeight="1" outlineLevel="1" collapsed="1" x14ac:dyDescent="0.3">
      <c r="A254" s="3" t="s">
        <v>68</v>
      </c>
      <c r="B254" s="3" t="s">
        <v>24</v>
      </c>
      <c r="C254" s="3" t="s">
        <v>33</v>
      </c>
      <c r="D254" s="3" t="s">
        <v>26</v>
      </c>
      <c r="E254" s="3" t="s">
        <v>34</v>
      </c>
      <c r="F254" s="3" t="s">
        <v>29</v>
      </c>
      <c r="I254" s="29"/>
      <c r="T254" s="32" t="e">
        <f t="shared" si="43"/>
        <v>#DIV/0!</v>
      </c>
      <c r="U254" s="32" t="e">
        <f t="shared" si="44"/>
        <v>#DIV/0!</v>
      </c>
    </row>
    <row r="255" spans="1:29" ht="15" customHeight="1" x14ac:dyDescent="0.3">
      <c r="A255" s="35">
        <v>64</v>
      </c>
      <c r="B255" s="35" t="s">
        <v>32</v>
      </c>
      <c r="C255" s="35" t="s">
        <v>25</v>
      </c>
      <c r="D255" s="35" t="s">
        <v>30</v>
      </c>
      <c r="E255" s="35" t="s">
        <v>33</v>
      </c>
      <c r="F255" s="35" t="s">
        <v>28</v>
      </c>
      <c r="G255" s="41">
        <v>1</v>
      </c>
      <c r="H255" s="41">
        <v>0</v>
      </c>
      <c r="I255" s="40">
        <f>H255/((L255-W255)+J255+(0.44*R255))</f>
        <v>0</v>
      </c>
      <c r="J255" s="41">
        <v>1</v>
      </c>
      <c r="K255" s="37">
        <f>J255/G255</f>
        <v>1</v>
      </c>
      <c r="L255" s="41">
        <f>M255+N255</f>
        <v>0</v>
      </c>
      <c r="M255" s="41">
        <v>0</v>
      </c>
      <c r="N255" s="41">
        <v>0</v>
      </c>
      <c r="O255" s="41">
        <v>0</v>
      </c>
      <c r="P255" s="41">
        <f>P256+P257+P258</f>
        <v>0</v>
      </c>
      <c r="Q255" s="36" t="e">
        <f>P255/(L256+L257+L258)*100</f>
        <v>#DIV/0!</v>
      </c>
      <c r="R255" s="41">
        <v>0</v>
      </c>
      <c r="S255" s="41">
        <v>0</v>
      </c>
      <c r="T255" s="37" t="e">
        <f t="shared" si="43"/>
        <v>#DIV/0!</v>
      </c>
      <c r="U255" s="37" t="e">
        <f t="shared" si="44"/>
        <v>#DIV/0!</v>
      </c>
      <c r="V255" s="41">
        <v>0</v>
      </c>
      <c r="W255" s="41">
        <v>0</v>
      </c>
      <c r="X255" s="41">
        <v>0</v>
      </c>
      <c r="Y255" s="41">
        <v>0</v>
      </c>
      <c r="Z255" s="41">
        <v>0</v>
      </c>
      <c r="AA255" s="41">
        <v>0</v>
      </c>
      <c r="AB255" s="40"/>
      <c r="AC255" s="40"/>
    </row>
    <row r="256" spans="1:29" ht="15" customHeight="1" outlineLevel="1" x14ac:dyDescent="0.3">
      <c r="A256" s="3" t="s">
        <v>66</v>
      </c>
      <c r="B256" s="3" t="s">
        <v>32</v>
      </c>
      <c r="C256" s="3" t="s">
        <v>25</v>
      </c>
      <c r="D256" s="3" t="s">
        <v>30</v>
      </c>
      <c r="E256" s="3" t="s">
        <v>33</v>
      </c>
      <c r="F256" s="3" t="s">
        <v>28</v>
      </c>
      <c r="I256" s="29"/>
      <c r="T256" s="32" t="e">
        <f t="shared" si="43"/>
        <v>#DIV/0!</v>
      </c>
      <c r="U256" s="32" t="e">
        <f t="shared" si="44"/>
        <v>#DIV/0!</v>
      </c>
      <c r="AB256" s="29"/>
      <c r="AC256" s="29"/>
    </row>
    <row r="257" spans="1:29" ht="15" customHeight="1" outlineLevel="1" x14ac:dyDescent="0.3">
      <c r="A257" s="3" t="s">
        <v>67</v>
      </c>
      <c r="B257" s="3" t="s">
        <v>32</v>
      </c>
      <c r="C257" s="3" t="s">
        <v>25</v>
      </c>
      <c r="D257" s="3" t="s">
        <v>30</v>
      </c>
      <c r="E257" s="3" t="s">
        <v>33</v>
      </c>
      <c r="F257" s="3" t="s">
        <v>28</v>
      </c>
      <c r="I257" s="29"/>
      <c r="T257" s="32" t="e">
        <f t="shared" si="43"/>
        <v>#DIV/0!</v>
      </c>
      <c r="U257" s="32" t="e">
        <f t="shared" si="44"/>
        <v>#DIV/0!</v>
      </c>
    </row>
    <row r="258" spans="1:29" ht="15" customHeight="1" outlineLevel="1" collapsed="1" x14ac:dyDescent="0.3">
      <c r="A258" s="3" t="s">
        <v>68</v>
      </c>
      <c r="B258" s="3" t="s">
        <v>32</v>
      </c>
      <c r="C258" s="3" t="s">
        <v>25</v>
      </c>
      <c r="D258" s="3" t="s">
        <v>30</v>
      </c>
      <c r="E258" s="3" t="s">
        <v>33</v>
      </c>
      <c r="F258" s="3" t="s">
        <v>28</v>
      </c>
      <c r="I258" s="29"/>
      <c r="T258" s="32" t="e">
        <f t="shared" si="43"/>
        <v>#DIV/0!</v>
      </c>
      <c r="U258" s="32" t="e">
        <f t="shared" si="44"/>
        <v>#DIV/0!</v>
      </c>
    </row>
    <row r="259" spans="1:29" ht="15" customHeight="1" x14ac:dyDescent="0.3">
      <c r="A259" s="35">
        <v>65</v>
      </c>
      <c r="B259" s="35" t="s">
        <v>33</v>
      </c>
      <c r="C259" s="35" t="s">
        <v>25</v>
      </c>
      <c r="D259" s="35" t="s">
        <v>26</v>
      </c>
      <c r="E259" s="35" t="s">
        <v>27</v>
      </c>
      <c r="F259" s="35" t="s">
        <v>28</v>
      </c>
      <c r="G259" s="41">
        <v>6</v>
      </c>
      <c r="H259" s="41">
        <v>1</v>
      </c>
      <c r="I259" s="40">
        <f>H259/((L259-W259)+J259+(0.44*R259))</f>
        <v>0.1736111111111111</v>
      </c>
      <c r="J259" s="41">
        <v>3</v>
      </c>
      <c r="K259" s="37">
        <f t="shared" ref="K259:K267" si="50">J259/G259</f>
        <v>0.5</v>
      </c>
      <c r="L259" s="41">
        <f t="shared" ref="L259:L267" si="51">M259+N259</f>
        <v>1</v>
      </c>
      <c r="M259" s="41">
        <v>0</v>
      </c>
      <c r="N259" s="41">
        <v>1</v>
      </c>
      <c r="O259" s="41">
        <v>0</v>
      </c>
      <c r="P259" s="41">
        <f>P260+P261+P262</f>
        <v>0</v>
      </c>
      <c r="Q259" s="36" t="e">
        <f>P259/(L260+L261+L262)*100</f>
        <v>#DIV/0!</v>
      </c>
      <c r="R259" s="41">
        <v>4</v>
      </c>
      <c r="S259" s="41">
        <v>1</v>
      </c>
      <c r="T259" s="37">
        <f t="shared" ref="T259:T322" si="52">M259/(M259+N259)</f>
        <v>0</v>
      </c>
      <c r="U259" s="37">
        <f t="shared" ref="U259:U322" si="53">((0.5*V259)+M259)/L259</f>
        <v>0</v>
      </c>
      <c r="V259" s="41">
        <v>0</v>
      </c>
      <c r="W259" s="41">
        <v>0</v>
      </c>
      <c r="X259" s="41">
        <v>1</v>
      </c>
      <c r="Y259" s="41">
        <v>1</v>
      </c>
      <c r="Z259" s="41">
        <v>2</v>
      </c>
      <c r="AA259" s="41">
        <v>0</v>
      </c>
      <c r="AB259" s="40">
        <f>(R259+X259+(2*(N259+AA259+J259))+(0.5*Y259))/(H259+(0.5*V259)+(2*(W259+O259+Z259)))</f>
        <v>2.7</v>
      </c>
      <c r="AC259" s="40">
        <f>AB259-$AB$1073</f>
        <v>1.5624459699974576</v>
      </c>
    </row>
    <row r="260" spans="1:29" ht="15" customHeight="1" outlineLevel="1" x14ac:dyDescent="0.3">
      <c r="A260" s="3" t="s">
        <v>66</v>
      </c>
      <c r="B260" s="3" t="s">
        <v>33</v>
      </c>
      <c r="C260" s="3" t="s">
        <v>25</v>
      </c>
      <c r="D260" s="3" t="s">
        <v>26</v>
      </c>
      <c r="E260" s="3" t="s">
        <v>27</v>
      </c>
      <c r="F260" s="3" t="s">
        <v>28</v>
      </c>
      <c r="G260" s="3">
        <v>0</v>
      </c>
      <c r="H260" s="3">
        <v>0</v>
      </c>
      <c r="I260" s="29"/>
      <c r="J260" s="3">
        <v>0</v>
      </c>
      <c r="K260" s="32" t="e">
        <f t="shared" si="50"/>
        <v>#DIV/0!</v>
      </c>
      <c r="L260" s="3">
        <f t="shared" si="51"/>
        <v>0</v>
      </c>
      <c r="M260" s="3">
        <v>0</v>
      </c>
      <c r="N260" s="3">
        <v>0</v>
      </c>
      <c r="O260" s="3">
        <v>0</v>
      </c>
      <c r="P260" s="3">
        <v>0</v>
      </c>
      <c r="Q260" s="4" t="e">
        <f>P260/L260*100</f>
        <v>#DIV/0!</v>
      </c>
      <c r="R260" s="3">
        <v>0</v>
      </c>
      <c r="S260" s="3">
        <v>0</v>
      </c>
      <c r="T260" s="32" t="e">
        <f t="shared" si="52"/>
        <v>#DIV/0!</v>
      </c>
      <c r="U260" s="32" t="e">
        <f t="shared" si="53"/>
        <v>#DIV/0!</v>
      </c>
      <c r="V260" s="3">
        <v>0</v>
      </c>
      <c r="W260" s="3">
        <v>0</v>
      </c>
      <c r="X260" s="3">
        <v>0</v>
      </c>
      <c r="Y260" s="3">
        <v>0</v>
      </c>
      <c r="Z260" s="3">
        <v>0</v>
      </c>
      <c r="AA260" s="3">
        <v>0</v>
      </c>
      <c r="AB260" s="29"/>
      <c r="AC260" s="29"/>
    </row>
    <row r="261" spans="1:29" ht="15" customHeight="1" outlineLevel="1" x14ac:dyDescent="0.3">
      <c r="A261" s="3" t="s">
        <v>67</v>
      </c>
      <c r="B261" s="3" t="s">
        <v>33</v>
      </c>
      <c r="C261" s="3" t="s">
        <v>25</v>
      </c>
      <c r="D261" s="3" t="s">
        <v>26</v>
      </c>
      <c r="E261" s="3" t="s">
        <v>27</v>
      </c>
      <c r="F261" s="3" t="s">
        <v>28</v>
      </c>
      <c r="G261" s="3">
        <v>1</v>
      </c>
      <c r="H261" s="3">
        <v>0</v>
      </c>
      <c r="I261" s="29">
        <f>H261/((L261-W261)+J261+(0.44*R261))</f>
        <v>0</v>
      </c>
      <c r="J261" s="3">
        <v>1</v>
      </c>
      <c r="K261" s="32">
        <f t="shared" si="50"/>
        <v>1</v>
      </c>
      <c r="L261" s="3">
        <f t="shared" si="51"/>
        <v>0</v>
      </c>
      <c r="M261" s="3">
        <v>0</v>
      </c>
      <c r="N261" s="3">
        <v>0</v>
      </c>
      <c r="O261" s="3">
        <v>0</v>
      </c>
      <c r="P261" s="3">
        <v>0</v>
      </c>
      <c r="Q261" s="4" t="e">
        <f>P261/L261*100</f>
        <v>#DIV/0!</v>
      </c>
      <c r="R261" s="3">
        <v>0</v>
      </c>
      <c r="S261" s="3">
        <v>0</v>
      </c>
      <c r="T261" s="32" t="e">
        <f t="shared" si="52"/>
        <v>#DIV/0!</v>
      </c>
      <c r="U261" s="32" t="e">
        <f t="shared" si="53"/>
        <v>#DIV/0!</v>
      </c>
      <c r="V261" s="3">
        <v>0</v>
      </c>
      <c r="W261" s="3">
        <v>0</v>
      </c>
      <c r="X261" s="3">
        <v>0</v>
      </c>
      <c r="Y261" s="3">
        <v>1</v>
      </c>
      <c r="Z261" s="3">
        <v>1</v>
      </c>
      <c r="AA261" s="3">
        <v>0</v>
      </c>
    </row>
    <row r="262" spans="1:29" ht="15" customHeight="1" outlineLevel="1" collapsed="1" x14ac:dyDescent="0.3">
      <c r="A262" s="3" t="s">
        <v>68</v>
      </c>
      <c r="B262" s="3" t="s">
        <v>33</v>
      </c>
      <c r="C262" s="3" t="s">
        <v>25</v>
      </c>
      <c r="D262" s="3" t="s">
        <v>26</v>
      </c>
      <c r="E262" s="3" t="s">
        <v>27</v>
      </c>
      <c r="F262" s="3" t="s">
        <v>28</v>
      </c>
      <c r="G262" s="3">
        <v>0</v>
      </c>
      <c r="H262" s="3">
        <v>0</v>
      </c>
      <c r="I262" s="29"/>
      <c r="J262" s="3">
        <v>0</v>
      </c>
      <c r="K262" s="32" t="e">
        <f t="shared" si="50"/>
        <v>#DIV/0!</v>
      </c>
      <c r="L262" s="3">
        <f t="shared" si="51"/>
        <v>0</v>
      </c>
      <c r="M262" s="3">
        <v>0</v>
      </c>
      <c r="N262" s="3">
        <v>0</v>
      </c>
      <c r="O262" s="3">
        <v>0</v>
      </c>
      <c r="P262" s="3">
        <v>0</v>
      </c>
      <c r="Q262" s="4" t="e">
        <f>P262/L262*100</f>
        <v>#DIV/0!</v>
      </c>
      <c r="R262" s="3">
        <v>0</v>
      </c>
      <c r="S262" s="3">
        <v>0</v>
      </c>
      <c r="T262" s="32" t="e">
        <f t="shared" si="52"/>
        <v>#DIV/0!</v>
      </c>
      <c r="U262" s="32" t="e">
        <f t="shared" si="53"/>
        <v>#DIV/0!</v>
      </c>
      <c r="V262" s="3">
        <v>0</v>
      </c>
      <c r="W262" s="3">
        <v>0</v>
      </c>
      <c r="X262" s="3">
        <v>0</v>
      </c>
      <c r="Y262" s="3">
        <v>0</v>
      </c>
      <c r="Z262" s="3">
        <v>0</v>
      </c>
      <c r="AA262" s="3">
        <v>0</v>
      </c>
    </row>
    <row r="263" spans="1:29" ht="15" customHeight="1" x14ac:dyDescent="0.3">
      <c r="A263" s="35">
        <v>66</v>
      </c>
      <c r="B263" s="35" t="s">
        <v>24</v>
      </c>
      <c r="C263" s="35" t="s">
        <v>32</v>
      </c>
      <c r="D263" s="35" t="s">
        <v>26</v>
      </c>
      <c r="E263" s="35" t="s">
        <v>29</v>
      </c>
      <c r="F263" s="35" t="s">
        <v>28</v>
      </c>
      <c r="G263" s="41">
        <v>3</v>
      </c>
      <c r="H263" s="41">
        <v>4</v>
      </c>
      <c r="I263" s="40">
        <f>H263/((L263-W263)+J263+(0.44*R263))</f>
        <v>2</v>
      </c>
      <c r="J263" s="41">
        <v>0</v>
      </c>
      <c r="K263" s="37">
        <f t="shared" si="50"/>
        <v>0</v>
      </c>
      <c r="L263" s="41">
        <f t="shared" si="51"/>
        <v>3</v>
      </c>
      <c r="M263" s="41">
        <v>2</v>
      </c>
      <c r="N263" s="41">
        <v>1</v>
      </c>
      <c r="O263" s="41">
        <v>1</v>
      </c>
      <c r="P263" s="41">
        <f>P264+P265+P266</f>
        <v>1</v>
      </c>
      <c r="Q263" s="36">
        <f>P263/(L264+L265+L266)*100</f>
        <v>100</v>
      </c>
      <c r="R263" s="41">
        <v>0</v>
      </c>
      <c r="S263" s="41">
        <v>0</v>
      </c>
      <c r="T263" s="37">
        <f t="shared" si="52"/>
        <v>0.66666666666666663</v>
      </c>
      <c r="U263" s="37">
        <f t="shared" si="53"/>
        <v>0.66666666666666663</v>
      </c>
      <c r="V263" s="41">
        <v>0</v>
      </c>
      <c r="W263" s="41">
        <v>1</v>
      </c>
      <c r="X263" s="41">
        <v>0</v>
      </c>
      <c r="Y263" s="41">
        <v>0</v>
      </c>
      <c r="Z263" s="41">
        <v>0</v>
      </c>
      <c r="AA263" s="41">
        <v>0</v>
      </c>
      <c r="AB263" s="40">
        <f>(R263+X263+(2*(N263+AA263+J263))+(0.5*Y263))/(H263+(0.5*V263)+(2*(W263+O263+Z263)))</f>
        <v>0.25</v>
      </c>
      <c r="AC263" s="40">
        <f>AB263-$AB$1073</f>
        <v>-0.88755403000254263</v>
      </c>
    </row>
    <row r="264" spans="1:29" ht="15" customHeight="1" outlineLevel="1" x14ac:dyDescent="0.3">
      <c r="A264" s="3" t="s">
        <v>66</v>
      </c>
      <c r="B264" s="3" t="s">
        <v>24</v>
      </c>
      <c r="C264" s="3" t="s">
        <v>32</v>
      </c>
      <c r="D264" s="3" t="s">
        <v>26</v>
      </c>
      <c r="E264" s="3" t="s">
        <v>29</v>
      </c>
      <c r="F264" s="3" t="s">
        <v>28</v>
      </c>
      <c r="G264" s="3">
        <v>0</v>
      </c>
      <c r="H264" s="3">
        <v>0</v>
      </c>
      <c r="I264" s="29"/>
      <c r="J264" s="3">
        <v>0</v>
      </c>
      <c r="K264" s="32" t="e">
        <f t="shared" si="50"/>
        <v>#DIV/0!</v>
      </c>
      <c r="L264" s="3">
        <f t="shared" si="51"/>
        <v>0</v>
      </c>
      <c r="M264" s="3">
        <v>0</v>
      </c>
      <c r="N264" s="3">
        <v>0</v>
      </c>
      <c r="O264" s="3">
        <v>0</v>
      </c>
      <c r="P264" s="3">
        <v>0</v>
      </c>
      <c r="Q264" s="4" t="e">
        <f>P264/L264*100</f>
        <v>#DIV/0!</v>
      </c>
      <c r="R264" s="3">
        <v>0</v>
      </c>
      <c r="S264" s="3">
        <v>0</v>
      </c>
      <c r="T264" s="32" t="e">
        <f t="shared" si="52"/>
        <v>#DIV/0!</v>
      </c>
      <c r="U264" s="32" t="e">
        <f t="shared" si="53"/>
        <v>#DIV/0!</v>
      </c>
      <c r="V264" s="3">
        <v>0</v>
      </c>
      <c r="W264" s="3">
        <v>0</v>
      </c>
      <c r="X264" s="3">
        <v>0</v>
      </c>
      <c r="Y264" s="3">
        <v>0</v>
      </c>
      <c r="Z264" s="3">
        <v>0</v>
      </c>
      <c r="AA264" s="3">
        <v>0</v>
      </c>
      <c r="AB264" s="29"/>
      <c r="AC264" s="29"/>
    </row>
    <row r="265" spans="1:29" ht="15" customHeight="1" outlineLevel="1" x14ac:dyDescent="0.3">
      <c r="A265" s="3" t="s">
        <v>67</v>
      </c>
      <c r="B265" s="3" t="s">
        <v>24</v>
      </c>
      <c r="C265" s="3" t="s">
        <v>32</v>
      </c>
      <c r="D265" s="3" t="s">
        <v>26</v>
      </c>
      <c r="E265" s="3" t="s">
        <v>29</v>
      </c>
      <c r="F265" s="3" t="s">
        <v>28</v>
      </c>
      <c r="G265" s="3">
        <v>1</v>
      </c>
      <c r="H265" s="3">
        <v>2</v>
      </c>
      <c r="I265" s="29">
        <f>H265/((L265-W265)+J265+(0.44*R265))</f>
        <v>2</v>
      </c>
      <c r="J265" s="3">
        <v>0</v>
      </c>
      <c r="K265" s="32">
        <f t="shared" si="50"/>
        <v>0</v>
      </c>
      <c r="L265" s="3">
        <f t="shared" si="51"/>
        <v>1</v>
      </c>
      <c r="M265" s="3">
        <v>1</v>
      </c>
      <c r="N265" s="3">
        <v>0</v>
      </c>
      <c r="O265" s="3">
        <v>1</v>
      </c>
      <c r="P265" s="3">
        <v>1</v>
      </c>
      <c r="Q265" s="4">
        <f>P265/L265*100</f>
        <v>100</v>
      </c>
      <c r="R265" s="3">
        <v>0</v>
      </c>
      <c r="S265" s="3">
        <v>0</v>
      </c>
      <c r="T265" s="32">
        <f t="shared" si="52"/>
        <v>1</v>
      </c>
      <c r="U265" s="32">
        <f t="shared" si="53"/>
        <v>1</v>
      </c>
      <c r="V265" s="3">
        <v>0</v>
      </c>
      <c r="W265" s="3">
        <v>0</v>
      </c>
      <c r="X265" s="3">
        <v>0</v>
      </c>
      <c r="Y265" s="3">
        <v>0</v>
      </c>
      <c r="Z265" s="3">
        <v>0</v>
      </c>
      <c r="AA265" s="3">
        <v>0</v>
      </c>
    </row>
    <row r="266" spans="1:29" ht="15" customHeight="1" outlineLevel="1" collapsed="1" x14ac:dyDescent="0.3">
      <c r="A266" s="3" t="s">
        <v>68</v>
      </c>
      <c r="B266" s="3" t="s">
        <v>24</v>
      </c>
      <c r="C266" s="3" t="s">
        <v>32</v>
      </c>
      <c r="D266" s="3" t="s">
        <v>26</v>
      </c>
      <c r="E266" s="3" t="s">
        <v>29</v>
      </c>
      <c r="F266" s="3" t="s">
        <v>28</v>
      </c>
      <c r="G266" s="3">
        <v>0</v>
      </c>
      <c r="H266" s="3">
        <v>0</v>
      </c>
      <c r="I266" s="29"/>
      <c r="J266" s="3">
        <v>0</v>
      </c>
      <c r="K266" s="32" t="e">
        <f t="shared" si="50"/>
        <v>#DIV/0!</v>
      </c>
      <c r="L266" s="3">
        <f t="shared" si="51"/>
        <v>0</v>
      </c>
      <c r="M266" s="3">
        <v>0</v>
      </c>
      <c r="N266" s="3">
        <v>0</v>
      </c>
      <c r="O266" s="3">
        <v>0</v>
      </c>
      <c r="P266" s="3">
        <v>0</v>
      </c>
      <c r="Q266" s="4" t="e">
        <f>P266/L266*100</f>
        <v>#DIV/0!</v>
      </c>
      <c r="R266" s="3">
        <v>0</v>
      </c>
      <c r="S266" s="3">
        <v>0</v>
      </c>
      <c r="T266" s="32" t="e">
        <f t="shared" si="52"/>
        <v>#DIV/0!</v>
      </c>
      <c r="U266" s="32" t="e">
        <f t="shared" si="53"/>
        <v>#DIV/0!</v>
      </c>
      <c r="V266" s="3">
        <v>0</v>
      </c>
      <c r="W266" s="3">
        <v>0</v>
      </c>
      <c r="X266" s="3">
        <v>0</v>
      </c>
      <c r="Y266" s="3">
        <v>0</v>
      </c>
      <c r="Z266" s="3">
        <v>0</v>
      </c>
      <c r="AA266" s="3">
        <v>0</v>
      </c>
    </row>
    <row r="267" spans="1:29" ht="15" customHeight="1" x14ac:dyDescent="0.3">
      <c r="A267" s="35">
        <v>67</v>
      </c>
      <c r="B267" s="35" t="s">
        <v>24</v>
      </c>
      <c r="C267" s="35" t="s">
        <v>25</v>
      </c>
      <c r="D267" s="35" t="s">
        <v>26</v>
      </c>
      <c r="E267" s="35" t="s">
        <v>29</v>
      </c>
      <c r="F267" s="35" t="s">
        <v>32</v>
      </c>
      <c r="G267" s="41">
        <v>1</v>
      </c>
      <c r="H267" s="41">
        <v>0</v>
      </c>
      <c r="I267" s="40">
        <f>H267/((L267-W267)+J267+(0.44*R267))</f>
        <v>0</v>
      </c>
      <c r="J267" s="41">
        <v>0</v>
      </c>
      <c r="K267" s="37">
        <f t="shared" si="50"/>
        <v>0</v>
      </c>
      <c r="L267" s="41">
        <f t="shared" si="51"/>
        <v>1</v>
      </c>
      <c r="M267" s="41">
        <v>0</v>
      </c>
      <c r="N267" s="41">
        <v>1</v>
      </c>
      <c r="O267" s="41">
        <v>0</v>
      </c>
      <c r="P267" s="41">
        <f>P268+P269+P270</f>
        <v>0</v>
      </c>
      <c r="Q267" s="36" t="e">
        <f>P267/(L268+L269+L270)*100</f>
        <v>#DIV/0!</v>
      </c>
      <c r="R267" s="41">
        <v>0</v>
      </c>
      <c r="S267" s="41">
        <v>0</v>
      </c>
      <c r="T267" s="37">
        <f t="shared" si="52"/>
        <v>0</v>
      </c>
      <c r="U267" s="37">
        <f t="shared" si="53"/>
        <v>0</v>
      </c>
      <c r="V267" s="41">
        <v>0</v>
      </c>
      <c r="W267" s="41">
        <v>0</v>
      </c>
      <c r="X267" s="41">
        <v>1</v>
      </c>
      <c r="Y267" s="41">
        <v>0</v>
      </c>
      <c r="Z267" s="41">
        <v>0</v>
      </c>
      <c r="AA267" s="41">
        <v>1</v>
      </c>
      <c r="AB267" s="40"/>
      <c r="AC267" s="40"/>
    </row>
    <row r="268" spans="1:29" ht="15" customHeight="1" outlineLevel="1" x14ac:dyDescent="0.3">
      <c r="A268" s="3" t="s">
        <v>66</v>
      </c>
      <c r="B268" s="3" t="s">
        <v>24</v>
      </c>
      <c r="C268" s="3" t="s">
        <v>25</v>
      </c>
      <c r="D268" s="3" t="s">
        <v>26</v>
      </c>
      <c r="E268" s="3" t="s">
        <v>29</v>
      </c>
      <c r="F268" s="3" t="s">
        <v>32</v>
      </c>
      <c r="I268" s="29"/>
      <c r="T268" s="32" t="e">
        <f t="shared" si="52"/>
        <v>#DIV/0!</v>
      </c>
      <c r="U268" s="32" t="e">
        <f t="shared" si="53"/>
        <v>#DIV/0!</v>
      </c>
      <c r="AB268" s="29"/>
      <c r="AC268" s="29"/>
    </row>
    <row r="269" spans="1:29" ht="15" customHeight="1" outlineLevel="1" collapsed="1" x14ac:dyDescent="0.3">
      <c r="A269" s="3" t="s">
        <v>67</v>
      </c>
      <c r="B269" s="3" t="s">
        <v>24</v>
      </c>
      <c r="C269" s="3" t="s">
        <v>25</v>
      </c>
      <c r="D269" s="3" t="s">
        <v>26</v>
      </c>
      <c r="E269" s="3" t="s">
        <v>29</v>
      </c>
      <c r="F269" s="3" t="s">
        <v>32</v>
      </c>
      <c r="I269" s="29"/>
      <c r="T269" s="32" t="e">
        <f t="shared" si="52"/>
        <v>#DIV/0!</v>
      </c>
      <c r="U269" s="32" t="e">
        <f t="shared" si="53"/>
        <v>#DIV/0!</v>
      </c>
    </row>
    <row r="270" spans="1:29" ht="15" customHeight="1" outlineLevel="1" collapsed="1" x14ac:dyDescent="0.3">
      <c r="A270" s="3" t="s">
        <v>68</v>
      </c>
      <c r="B270" s="3" t="s">
        <v>24</v>
      </c>
      <c r="C270" s="3" t="s">
        <v>25</v>
      </c>
      <c r="D270" s="3" t="s">
        <v>26</v>
      </c>
      <c r="E270" s="3" t="s">
        <v>29</v>
      </c>
      <c r="F270" s="3" t="s">
        <v>32</v>
      </c>
      <c r="I270" s="29"/>
      <c r="T270" s="32" t="e">
        <f t="shared" si="52"/>
        <v>#DIV/0!</v>
      </c>
      <c r="U270" s="32" t="e">
        <f t="shared" si="53"/>
        <v>#DIV/0!</v>
      </c>
    </row>
    <row r="271" spans="1:29" ht="15" customHeight="1" x14ac:dyDescent="0.3">
      <c r="A271" s="35">
        <v>68</v>
      </c>
      <c r="B271" s="35" t="s">
        <v>24</v>
      </c>
      <c r="C271" s="35" t="s">
        <v>25</v>
      </c>
      <c r="D271" s="35" t="s">
        <v>26</v>
      </c>
      <c r="E271" s="35" t="s">
        <v>33</v>
      </c>
      <c r="F271" s="35" t="s">
        <v>30</v>
      </c>
      <c r="G271" s="41">
        <v>7</v>
      </c>
      <c r="H271" s="41">
        <v>3</v>
      </c>
      <c r="I271" s="40">
        <f>H271/((L271-W271)+J271+(0.44*R271))</f>
        <v>0.51020408163265307</v>
      </c>
      <c r="J271" s="41">
        <v>2</v>
      </c>
      <c r="K271" s="37">
        <f>J271/G271</f>
        <v>0.2857142857142857</v>
      </c>
      <c r="L271" s="41">
        <f>M271+N271</f>
        <v>4</v>
      </c>
      <c r="M271" s="41">
        <v>1</v>
      </c>
      <c r="N271" s="41">
        <v>3</v>
      </c>
      <c r="O271" s="41">
        <v>0</v>
      </c>
      <c r="P271" s="41">
        <f>P272+P273+P274</f>
        <v>0</v>
      </c>
      <c r="Q271" s="36" t="e">
        <f>P271/(L272+L273+L274)*100</f>
        <v>#DIV/0!</v>
      </c>
      <c r="R271" s="41">
        <v>2</v>
      </c>
      <c r="S271" s="41">
        <v>1</v>
      </c>
      <c r="T271" s="37">
        <f t="shared" si="52"/>
        <v>0.25</v>
      </c>
      <c r="U271" s="37">
        <f t="shared" si="53"/>
        <v>0.25</v>
      </c>
      <c r="V271" s="41">
        <v>0</v>
      </c>
      <c r="W271" s="41">
        <v>1</v>
      </c>
      <c r="X271" s="41">
        <v>3</v>
      </c>
      <c r="Y271" s="41">
        <v>2</v>
      </c>
      <c r="Z271" s="41">
        <v>1</v>
      </c>
      <c r="AA271" s="41">
        <v>0</v>
      </c>
      <c r="AB271" s="40">
        <f>(R271+X271+(2*(N271+AA271+J271))+(0.5*Y271))/(H271+(0.5*V271)+(2*(W271+O271+Z271)))</f>
        <v>2.2857142857142856</v>
      </c>
      <c r="AC271" s="40">
        <f>AB271-$AB$1073</f>
        <v>1.148160255711743</v>
      </c>
    </row>
    <row r="272" spans="1:29" ht="15" customHeight="1" outlineLevel="1" x14ac:dyDescent="0.3">
      <c r="A272" s="3" t="s">
        <v>66</v>
      </c>
      <c r="B272" s="3" t="s">
        <v>24</v>
      </c>
      <c r="C272" s="3" t="s">
        <v>25</v>
      </c>
      <c r="D272" s="3" t="s">
        <v>26</v>
      </c>
      <c r="E272" s="3" t="s">
        <v>33</v>
      </c>
      <c r="F272" s="3" t="s">
        <v>30</v>
      </c>
      <c r="I272" s="29"/>
      <c r="T272" s="32" t="e">
        <f t="shared" si="52"/>
        <v>#DIV/0!</v>
      </c>
      <c r="U272" s="32" t="e">
        <f t="shared" si="53"/>
        <v>#DIV/0!</v>
      </c>
      <c r="AB272" s="29"/>
      <c r="AC272" s="29"/>
    </row>
    <row r="273" spans="1:29" ht="15" customHeight="1" outlineLevel="1" collapsed="1" x14ac:dyDescent="0.3">
      <c r="A273" s="3" t="s">
        <v>67</v>
      </c>
      <c r="B273" s="3" t="s">
        <v>24</v>
      </c>
      <c r="C273" s="3" t="s">
        <v>25</v>
      </c>
      <c r="D273" s="3" t="s">
        <v>26</v>
      </c>
      <c r="E273" s="3" t="s">
        <v>33</v>
      </c>
      <c r="F273" s="3" t="s">
        <v>30</v>
      </c>
      <c r="I273" s="29"/>
      <c r="T273" s="32" t="e">
        <f t="shared" si="52"/>
        <v>#DIV/0!</v>
      </c>
      <c r="U273" s="32" t="e">
        <f t="shared" si="53"/>
        <v>#DIV/0!</v>
      </c>
    </row>
    <row r="274" spans="1:29" ht="15" customHeight="1" outlineLevel="1" collapsed="1" x14ac:dyDescent="0.3">
      <c r="A274" s="3" t="s">
        <v>68</v>
      </c>
      <c r="B274" s="3" t="s">
        <v>24</v>
      </c>
      <c r="C274" s="3" t="s">
        <v>25</v>
      </c>
      <c r="D274" s="3" t="s">
        <v>26</v>
      </c>
      <c r="E274" s="3" t="s">
        <v>33</v>
      </c>
      <c r="F274" s="3" t="s">
        <v>30</v>
      </c>
      <c r="I274" s="29"/>
      <c r="T274" s="32" t="e">
        <f t="shared" si="52"/>
        <v>#DIV/0!</v>
      </c>
      <c r="U274" s="32" t="e">
        <f t="shared" si="53"/>
        <v>#DIV/0!</v>
      </c>
    </row>
    <row r="275" spans="1:29" ht="15" customHeight="1" x14ac:dyDescent="0.3">
      <c r="A275" s="35">
        <v>69</v>
      </c>
      <c r="B275" s="35" t="s">
        <v>29</v>
      </c>
      <c r="C275" s="35" t="s">
        <v>32</v>
      </c>
      <c r="D275" s="35" t="s">
        <v>34</v>
      </c>
      <c r="E275" s="35" t="s">
        <v>33</v>
      </c>
      <c r="F275" s="35" t="s">
        <v>31</v>
      </c>
      <c r="G275" s="41">
        <v>39</v>
      </c>
      <c r="H275" s="41">
        <v>27</v>
      </c>
      <c r="I275" s="40">
        <f>H275/((L275-W275)+J275+(0.44*R275))</f>
        <v>0.80261593341260407</v>
      </c>
      <c r="J275" s="41">
        <v>13</v>
      </c>
      <c r="K275" s="37">
        <f>J275/G275</f>
        <v>0.33333333333333331</v>
      </c>
      <c r="L275" s="41">
        <f>M275+N275</f>
        <v>23</v>
      </c>
      <c r="M275" s="41">
        <v>10</v>
      </c>
      <c r="N275" s="41">
        <v>13</v>
      </c>
      <c r="O275" s="41">
        <v>5</v>
      </c>
      <c r="P275" s="41">
        <f>P276+P277+P278</f>
        <v>8</v>
      </c>
      <c r="Q275" s="36">
        <f>P275/(L276+L277+L278)*100</f>
        <v>61.53846153846154</v>
      </c>
      <c r="R275" s="41">
        <v>6</v>
      </c>
      <c r="S275" s="41">
        <v>3</v>
      </c>
      <c r="T275" s="37">
        <f t="shared" si="52"/>
        <v>0.43478260869565216</v>
      </c>
      <c r="U275" s="37">
        <f t="shared" si="53"/>
        <v>0.52173913043478259</v>
      </c>
      <c r="V275" s="41">
        <v>4</v>
      </c>
      <c r="W275" s="41">
        <v>5</v>
      </c>
      <c r="X275" s="41">
        <v>7</v>
      </c>
      <c r="Y275" s="41">
        <v>6</v>
      </c>
      <c r="Z275" s="41">
        <v>8</v>
      </c>
      <c r="AA275" s="41">
        <v>1</v>
      </c>
      <c r="AB275" s="40">
        <f>(R275+X275+(2*(N275+AA275+J275))+(0.5*Y275))/(H275+(0.5*V275)+(2*(W275+O275+Z275)))</f>
        <v>1.0769230769230769</v>
      </c>
      <c r="AC275" s="40">
        <f>AB275-$AB$1073</f>
        <v>-6.0630953079465755E-2</v>
      </c>
    </row>
    <row r="276" spans="1:29" ht="15" customHeight="1" outlineLevel="1" x14ac:dyDescent="0.3">
      <c r="A276" s="3" t="s">
        <v>66</v>
      </c>
      <c r="B276" s="3" t="s">
        <v>29</v>
      </c>
      <c r="C276" s="3" t="s">
        <v>32</v>
      </c>
      <c r="D276" s="3" t="s">
        <v>34</v>
      </c>
      <c r="E276" s="3" t="s">
        <v>33</v>
      </c>
      <c r="F276" s="3" t="s">
        <v>31</v>
      </c>
      <c r="G276" s="3">
        <v>7</v>
      </c>
      <c r="H276" s="3">
        <v>5</v>
      </c>
      <c r="I276" s="29">
        <f>H276/((L276-W276)+J276+(0.44*R276))</f>
        <v>1.0245901639344261</v>
      </c>
      <c r="J276" s="3">
        <v>2</v>
      </c>
      <c r="K276" s="32">
        <f>J276/G276</f>
        <v>0.2857142857142857</v>
      </c>
      <c r="L276" s="3">
        <f>M276+N276</f>
        <v>4</v>
      </c>
      <c r="M276" s="3">
        <v>2</v>
      </c>
      <c r="N276" s="3">
        <v>2</v>
      </c>
      <c r="O276" s="3">
        <v>1</v>
      </c>
      <c r="P276" s="3">
        <v>1</v>
      </c>
      <c r="Q276" s="4">
        <f>P276/L276*100</f>
        <v>25</v>
      </c>
      <c r="R276" s="3">
        <v>2</v>
      </c>
      <c r="S276" s="3">
        <v>0</v>
      </c>
      <c r="T276" s="32">
        <f t="shared" si="52"/>
        <v>0.5</v>
      </c>
      <c r="U276" s="32">
        <f t="shared" si="53"/>
        <v>0.625</v>
      </c>
      <c r="V276" s="3">
        <v>1</v>
      </c>
      <c r="W276" s="3">
        <v>2</v>
      </c>
      <c r="X276" s="3">
        <v>1</v>
      </c>
      <c r="Y276" s="3">
        <v>1</v>
      </c>
      <c r="Z276" s="3">
        <v>2</v>
      </c>
      <c r="AA276" s="3">
        <v>0</v>
      </c>
      <c r="AB276" s="29"/>
      <c r="AC276" s="29"/>
    </row>
    <row r="277" spans="1:29" ht="15" customHeight="1" outlineLevel="1" collapsed="1" x14ac:dyDescent="0.3">
      <c r="A277" s="3" t="s">
        <v>67</v>
      </c>
      <c r="B277" s="3" t="s">
        <v>29</v>
      </c>
      <c r="C277" s="3" t="s">
        <v>32</v>
      </c>
      <c r="D277" s="3" t="s">
        <v>34</v>
      </c>
      <c r="E277" s="3" t="s">
        <v>33</v>
      </c>
      <c r="F277" s="3" t="s">
        <v>31</v>
      </c>
      <c r="G277" s="3">
        <v>10</v>
      </c>
      <c r="H277" s="3">
        <v>8</v>
      </c>
      <c r="I277" s="29">
        <f>H277/((L277-W277)+J277+(0.44*R277))</f>
        <v>1</v>
      </c>
      <c r="J277" s="3">
        <v>2</v>
      </c>
      <c r="K277" s="32">
        <f>J277/G277</f>
        <v>0.2</v>
      </c>
      <c r="L277" s="3">
        <f>M277+N277</f>
        <v>8</v>
      </c>
      <c r="M277" s="3">
        <v>3</v>
      </c>
      <c r="N277" s="3">
        <v>5</v>
      </c>
      <c r="O277" s="3">
        <v>2</v>
      </c>
      <c r="P277" s="3">
        <v>6</v>
      </c>
      <c r="Q277" s="4">
        <f>P277/L277*100</f>
        <v>75</v>
      </c>
      <c r="R277" s="3">
        <v>0</v>
      </c>
      <c r="S277" s="3">
        <v>0</v>
      </c>
      <c r="T277" s="32">
        <f t="shared" si="52"/>
        <v>0.375</v>
      </c>
      <c r="U277" s="32">
        <f t="shared" si="53"/>
        <v>0.5</v>
      </c>
      <c r="V277" s="3">
        <v>2</v>
      </c>
      <c r="W277" s="3">
        <v>2</v>
      </c>
      <c r="X277" s="3">
        <v>3</v>
      </c>
      <c r="Y277" s="3">
        <v>2</v>
      </c>
      <c r="Z277" s="3">
        <v>1</v>
      </c>
      <c r="AA277" s="3">
        <v>1</v>
      </c>
    </row>
    <row r="278" spans="1:29" ht="15" customHeight="1" outlineLevel="1" collapsed="1" x14ac:dyDescent="0.3">
      <c r="A278" s="3" t="s">
        <v>68</v>
      </c>
      <c r="B278" s="3" t="s">
        <v>29</v>
      </c>
      <c r="C278" s="3" t="s">
        <v>32</v>
      </c>
      <c r="D278" s="3" t="s">
        <v>34</v>
      </c>
      <c r="E278" s="3" t="s">
        <v>33</v>
      </c>
      <c r="F278" s="3" t="s">
        <v>31</v>
      </c>
      <c r="G278" s="3">
        <v>2</v>
      </c>
      <c r="H278" s="3">
        <v>1</v>
      </c>
      <c r="I278" s="29">
        <f>H278/((L278-W278)+J278+(0.44*R278))</f>
        <v>0.53191489361702127</v>
      </c>
      <c r="J278" s="3">
        <v>0</v>
      </c>
      <c r="K278" s="32">
        <f>J278/G278</f>
        <v>0</v>
      </c>
      <c r="L278" s="3">
        <f>M278+N278</f>
        <v>1</v>
      </c>
      <c r="M278" s="3">
        <v>0</v>
      </c>
      <c r="N278" s="3">
        <v>1</v>
      </c>
      <c r="O278" s="3">
        <v>0</v>
      </c>
      <c r="P278" s="3">
        <v>1</v>
      </c>
      <c r="Q278" s="4">
        <f>P278/L278*100</f>
        <v>100</v>
      </c>
      <c r="R278" s="3">
        <v>2</v>
      </c>
      <c r="S278" s="3">
        <v>1</v>
      </c>
      <c r="T278" s="32">
        <f t="shared" si="52"/>
        <v>0</v>
      </c>
      <c r="U278" s="32">
        <f t="shared" si="53"/>
        <v>0</v>
      </c>
      <c r="V278" s="3">
        <v>0</v>
      </c>
      <c r="W278" s="3">
        <v>0</v>
      </c>
      <c r="X278" s="3">
        <v>1</v>
      </c>
      <c r="Y278" s="3">
        <v>0</v>
      </c>
      <c r="Z278" s="3">
        <v>2</v>
      </c>
      <c r="AA278" s="3">
        <v>0</v>
      </c>
    </row>
    <row r="279" spans="1:29" ht="15" customHeight="1" x14ac:dyDescent="0.3">
      <c r="A279" s="35">
        <v>70</v>
      </c>
      <c r="B279" s="35" t="s">
        <v>29</v>
      </c>
      <c r="C279" s="35" t="s">
        <v>34</v>
      </c>
      <c r="D279" s="35" t="s">
        <v>31</v>
      </c>
      <c r="E279" s="35" t="s">
        <v>27</v>
      </c>
      <c r="F279" s="35" t="s">
        <v>28</v>
      </c>
      <c r="G279" s="41">
        <v>4</v>
      </c>
      <c r="H279" s="41">
        <v>3</v>
      </c>
      <c r="I279" s="40">
        <f>H279/((L279-W279)+J279+(0.44*R279))</f>
        <v>0.77319587628865982</v>
      </c>
      <c r="J279" s="41">
        <v>1</v>
      </c>
      <c r="K279" s="37">
        <f>J279/G279</f>
        <v>0.25</v>
      </c>
      <c r="L279" s="41">
        <f>M279+N279</f>
        <v>2</v>
      </c>
      <c r="M279" s="41">
        <v>1</v>
      </c>
      <c r="N279" s="41">
        <v>1</v>
      </c>
      <c r="O279" s="41">
        <v>1</v>
      </c>
      <c r="P279" s="41">
        <f>P280+P281+P282</f>
        <v>0</v>
      </c>
      <c r="Q279" s="36" t="e">
        <f>P279/(L280+L281+L282)*100</f>
        <v>#DIV/0!</v>
      </c>
      <c r="R279" s="41">
        <v>2</v>
      </c>
      <c r="S279" s="41">
        <v>1</v>
      </c>
      <c r="T279" s="37">
        <f t="shared" si="52"/>
        <v>0.5</v>
      </c>
      <c r="U279" s="37">
        <f t="shared" si="53"/>
        <v>0.5</v>
      </c>
      <c r="V279" s="41">
        <v>0</v>
      </c>
      <c r="W279" s="41">
        <v>0</v>
      </c>
      <c r="X279" s="41">
        <v>1</v>
      </c>
      <c r="Y279" s="41">
        <v>1</v>
      </c>
      <c r="Z279" s="41">
        <v>1</v>
      </c>
      <c r="AA279" s="41">
        <v>0</v>
      </c>
      <c r="AB279" s="40">
        <f>(R279+X279+(2*(N279+AA279+J279))+(0.5*Y279))/(H279+(0.5*V279)+(2*(W279+O279+Z279)))</f>
        <v>1.0714285714285714</v>
      </c>
      <c r="AC279" s="40">
        <f>AB279-$AB$1073</f>
        <v>-6.612545857397123E-2</v>
      </c>
    </row>
    <row r="280" spans="1:29" ht="15" customHeight="1" outlineLevel="1" x14ac:dyDescent="0.3">
      <c r="A280" s="3" t="s">
        <v>66</v>
      </c>
      <c r="B280" s="3" t="s">
        <v>29</v>
      </c>
      <c r="C280" s="3" t="s">
        <v>34</v>
      </c>
      <c r="D280" s="3" t="s">
        <v>31</v>
      </c>
      <c r="E280" s="3" t="s">
        <v>27</v>
      </c>
      <c r="F280" s="3" t="s">
        <v>28</v>
      </c>
      <c r="I280" s="29"/>
      <c r="T280" s="32" t="e">
        <f t="shared" si="52"/>
        <v>#DIV/0!</v>
      </c>
      <c r="U280" s="32" t="e">
        <f t="shared" si="53"/>
        <v>#DIV/0!</v>
      </c>
      <c r="AB280" s="29"/>
      <c r="AC280" s="29"/>
    </row>
    <row r="281" spans="1:29" ht="15" customHeight="1" outlineLevel="1" collapsed="1" x14ac:dyDescent="0.3">
      <c r="A281" s="3" t="s">
        <v>67</v>
      </c>
      <c r="B281" s="3" t="s">
        <v>29</v>
      </c>
      <c r="C281" s="3" t="s">
        <v>34</v>
      </c>
      <c r="D281" s="3" t="s">
        <v>31</v>
      </c>
      <c r="E281" s="3" t="s">
        <v>27</v>
      </c>
      <c r="F281" s="3" t="s">
        <v>28</v>
      </c>
      <c r="I281" s="29"/>
      <c r="T281" s="32" t="e">
        <f t="shared" si="52"/>
        <v>#DIV/0!</v>
      </c>
      <c r="U281" s="32" t="e">
        <f t="shared" si="53"/>
        <v>#DIV/0!</v>
      </c>
    </row>
    <row r="282" spans="1:29" ht="15" customHeight="1" outlineLevel="1" collapsed="1" x14ac:dyDescent="0.3">
      <c r="A282" s="3" t="s">
        <v>68</v>
      </c>
      <c r="B282" s="3" t="s">
        <v>29</v>
      </c>
      <c r="C282" s="3" t="s">
        <v>34</v>
      </c>
      <c r="D282" s="3" t="s">
        <v>31</v>
      </c>
      <c r="E282" s="3" t="s">
        <v>27</v>
      </c>
      <c r="F282" s="3" t="s">
        <v>28</v>
      </c>
      <c r="I282" s="29"/>
      <c r="T282" s="32" t="e">
        <f t="shared" si="52"/>
        <v>#DIV/0!</v>
      </c>
      <c r="U282" s="32" t="e">
        <f t="shared" si="53"/>
        <v>#DIV/0!</v>
      </c>
    </row>
    <row r="283" spans="1:29" ht="15" customHeight="1" x14ac:dyDescent="0.3">
      <c r="A283" s="35">
        <v>71</v>
      </c>
      <c r="B283" s="35" t="s">
        <v>29</v>
      </c>
      <c r="C283" s="35" t="s">
        <v>25</v>
      </c>
      <c r="D283" s="35" t="s">
        <v>31</v>
      </c>
      <c r="E283" s="35" t="s">
        <v>30</v>
      </c>
      <c r="F283" s="35" t="s">
        <v>28</v>
      </c>
      <c r="G283" s="41">
        <v>3</v>
      </c>
      <c r="H283" s="41">
        <v>3</v>
      </c>
      <c r="I283" s="40">
        <f>H283/((L283-W283)+J283+(0.44*R283))</f>
        <v>0.87209302325581395</v>
      </c>
      <c r="J283" s="41">
        <v>2</v>
      </c>
      <c r="K283" s="37">
        <f>J283/G283</f>
        <v>0.66666666666666663</v>
      </c>
      <c r="L283" s="41">
        <f>M283+N283</f>
        <v>1</v>
      </c>
      <c r="M283" s="41">
        <v>1</v>
      </c>
      <c r="N283" s="41">
        <v>0</v>
      </c>
      <c r="O283" s="41">
        <v>1</v>
      </c>
      <c r="P283" s="41">
        <f>P284+P285+P286</f>
        <v>0</v>
      </c>
      <c r="Q283" s="36" t="e">
        <f>P283/(L284+L285+L286)*100</f>
        <v>#DIV/0!</v>
      </c>
      <c r="R283" s="41">
        <v>1</v>
      </c>
      <c r="S283" s="41">
        <v>1</v>
      </c>
      <c r="T283" s="37">
        <f t="shared" si="52"/>
        <v>1</v>
      </c>
      <c r="U283" s="37">
        <f t="shared" si="53"/>
        <v>1</v>
      </c>
      <c r="V283" s="41">
        <v>0</v>
      </c>
      <c r="W283" s="41">
        <v>0</v>
      </c>
      <c r="X283" s="41">
        <v>0</v>
      </c>
      <c r="Y283" s="41">
        <v>2</v>
      </c>
      <c r="Z283" s="41">
        <v>1</v>
      </c>
      <c r="AA283" s="41">
        <v>0</v>
      </c>
      <c r="AB283" s="40">
        <f>(R283+X283+(2*(N283+AA283+J283))+(0.5*Y283))/(H283+(0.5*V283)+(2*(W283+O283+Z283)))</f>
        <v>0.8571428571428571</v>
      </c>
      <c r="AC283" s="40">
        <f>AB283-$AB$1073</f>
        <v>-0.28041117285968553</v>
      </c>
    </row>
    <row r="284" spans="1:29" ht="15" customHeight="1" outlineLevel="1" x14ac:dyDescent="0.3">
      <c r="A284" s="3" t="s">
        <v>66</v>
      </c>
      <c r="B284" s="3" t="s">
        <v>29</v>
      </c>
      <c r="C284" s="3" t="s">
        <v>25</v>
      </c>
      <c r="D284" s="3" t="s">
        <v>31</v>
      </c>
      <c r="E284" s="3" t="s">
        <v>30</v>
      </c>
      <c r="F284" s="3" t="s">
        <v>28</v>
      </c>
      <c r="I284" s="29"/>
      <c r="T284" s="32" t="e">
        <f t="shared" si="52"/>
        <v>#DIV/0!</v>
      </c>
      <c r="U284" s="32" t="e">
        <f t="shared" si="53"/>
        <v>#DIV/0!</v>
      </c>
      <c r="AB284" s="29"/>
      <c r="AC284" s="29"/>
    </row>
    <row r="285" spans="1:29" ht="15" customHeight="1" outlineLevel="1" collapsed="1" x14ac:dyDescent="0.3">
      <c r="A285" s="3" t="s">
        <v>67</v>
      </c>
      <c r="B285" s="3" t="s">
        <v>29</v>
      </c>
      <c r="C285" s="3" t="s">
        <v>25</v>
      </c>
      <c r="D285" s="3" t="s">
        <v>31</v>
      </c>
      <c r="E285" s="3" t="s">
        <v>30</v>
      </c>
      <c r="F285" s="3" t="s">
        <v>28</v>
      </c>
      <c r="I285" s="29"/>
      <c r="T285" s="32" t="e">
        <f t="shared" si="52"/>
        <v>#DIV/0!</v>
      </c>
      <c r="U285" s="32" t="e">
        <f t="shared" si="53"/>
        <v>#DIV/0!</v>
      </c>
    </row>
    <row r="286" spans="1:29" ht="15" customHeight="1" outlineLevel="1" collapsed="1" x14ac:dyDescent="0.3">
      <c r="A286" s="3" t="s">
        <v>68</v>
      </c>
      <c r="B286" s="3" t="s">
        <v>29</v>
      </c>
      <c r="C286" s="3" t="s">
        <v>25</v>
      </c>
      <c r="D286" s="3" t="s">
        <v>31</v>
      </c>
      <c r="E286" s="3" t="s">
        <v>30</v>
      </c>
      <c r="F286" s="3" t="s">
        <v>28</v>
      </c>
      <c r="I286" s="29"/>
      <c r="T286" s="32" t="e">
        <f t="shared" si="52"/>
        <v>#DIV/0!</v>
      </c>
      <c r="U286" s="32" t="e">
        <f t="shared" si="53"/>
        <v>#DIV/0!</v>
      </c>
    </row>
    <row r="287" spans="1:29" ht="15" customHeight="1" x14ac:dyDescent="0.3">
      <c r="A287" s="35">
        <v>72</v>
      </c>
      <c r="B287" s="35" t="s">
        <v>24</v>
      </c>
      <c r="C287" s="35" t="s">
        <v>25</v>
      </c>
      <c r="D287" s="35" t="s">
        <v>26</v>
      </c>
      <c r="E287" s="35" t="s">
        <v>33</v>
      </c>
      <c r="F287" s="35" t="s">
        <v>34</v>
      </c>
      <c r="G287" s="41">
        <v>7</v>
      </c>
      <c r="H287" s="41">
        <v>6</v>
      </c>
      <c r="I287" s="40">
        <f>H287/((L287-W287)+J287+(0.44*R287))</f>
        <v>0.8571428571428571</v>
      </c>
      <c r="J287" s="41">
        <v>3</v>
      </c>
      <c r="K287" s="37">
        <f>J287/G287</f>
        <v>0.42857142857142855</v>
      </c>
      <c r="L287" s="41">
        <f>M287+N287</f>
        <v>4</v>
      </c>
      <c r="M287" s="41">
        <v>2</v>
      </c>
      <c r="N287" s="41">
        <v>2</v>
      </c>
      <c r="O287" s="41">
        <v>2</v>
      </c>
      <c r="P287" s="41">
        <f>P288+P289+P290</f>
        <v>2</v>
      </c>
      <c r="Q287" s="36">
        <f>P287/(L288+L289+L290)*100</f>
        <v>100</v>
      </c>
      <c r="R287" s="41">
        <v>0</v>
      </c>
      <c r="S287" s="41">
        <v>0</v>
      </c>
      <c r="T287" s="37">
        <f t="shared" si="52"/>
        <v>0.5</v>
      </c>
      <c r="U287" s="37">
        <f t="shared" si="53"/>
        <v>0.75</v>
      </c>
      <c r="V287" s="41">
        <v>2</v>
      </c>
      <c r="W287" s="41">
        <v>0</v>
      </c>
      <c r="X287" s="41">
        <v>3</v>
      </c>
      <c r="Y287" s="41">
        <v>2</v>
      </c>
      <c r="Z287" s="41">
        <v>0</v>
      </c>
      <c r="AA287" s="41">
        <v>0</v>
      </c>
      <c r="AB287" s="40">
        <f>(R287+X287+(2*(N287+AA287+J287))+(0.5*Y287))/(H287+(0.5*V287)+(2*(W287+O287+Z287)))</f>
        <v>1.2727272727272727</v>
      </c>
      <c r="AC287" s="40">
        <f>AB287-$AB$1073</f>
        <v>0.13517324272473008</v>
      </c>
    </row>
    <row r="288" spans="1:29" ht="15" customHeight="1" outlineLevel="1" x14ac:dyDescent="0.3">
      <c r="A288" s="3" t="s">
        <v>66</v>
      </c>
      <c r="B288" s="3" t="s">
        <v>24</v>
      </c>
      <c r="C288" s="3" t="s">
        <v>25</v>
      </c>
      <c r="D288" s="3" t="s">
        <v>26</v>
      </c>
      <c r="E288" s="3" t="s">
        <v>33</v>
      </c>
      <c r="F288" s="3" t="s">
        <v>34</v>
      </c>
      <c r="G288" s="3">
        <v>1</v>
      </c>
      <c r="H288" s="3">
        <v>3</v>
      </c>
      <c r="I288" s="29">
        <f>H288/((L288-W288)+J288+(0.44*R288))</f>
        <v>3</v>
      </c>
      <c r="J288" s="3">
        <v>0</v>
      </c>
      <c r="K288" s="32">
        <f>J288/G288</f>
        <v>0</v>
      </c>
      <c r="L288" s="3">
        <f>M288+N288</f>
        <v>1</v>
      </c>
      <c r="M288" s="3">
        <v>1</v>
      </c>
      <c r="N288" s="3">
        <v>0</v>
      </c>
      <c r="O288" s="3">
        <v>1</v>
      </c>
      <c r="P288" s="3">
        <v>1</v>
      </c>
      <c r="Q288" s="4">
        <f>P288/L288*100</f>
        <v>100</v>
      </c>
      <c r="R288" s="3">
        <v>0</v>
      </c>
      <c r="S288" s="3">
        <v>0</v>
      </c>
      <c r="T288" s="32">
        <f t="shared" si="52"/>
        <v>1</v>
      </c>
      <c r="U288" s="32">
        <f t="shared" si="53"/>
        <v>1.5</v>
      </c>
      <c r="V288" s="3">
        <v>1</v>
      </c>
      <c r="W288" s="3">
        <v>0</v>
      </c>
      <c r="X288" s="3">
        <v>0</v>
      </c>
      <c r="Y288" s="3">
        <v>0</v>
      </c>
      <c r="Z288" s="3">
        <v>0</v>
      </c>
      <c r="AA288" s="3">
        <v>0</v>
      </c>
      <c r="AB288" s="29"/>
      <c r="AC288" s="29"/>
    </row>
    <row r="289" spans="1:29" ht="15" customHeight="1" outlineLevel="1" collapsed="1" x14ac:dyDescent="0.3">
      <c r="A289" s="3" t="s">
        <v>67</v>
      </c>
      <c r="B289" s="3" t="s">
        <v>24</v>
      </c>
      <c r="C289" s="3" t="s">
        <v>25</v>
      </c>
      <c r="D289" s="3" t="s">
        <v>26</v>
      </c>
      <c r="E289" s="3" t="s">
        <v>33</v>
      </c>
      <c r="F289" s="3" t="s">
        <v>34</v>
      </c>
      <c r="G289" s="3">
        <v>2</v>
      </c>
      <c r="H289" s="3">
        <v>0</v>
      </c>
      <c r="I289" s="29">
        <f>H289/((L289-W289)+J289+(0.44*R289))</f>
        <v>0</v>
      </c>
      <c r="J289" s="3">
        <v>1</v>
      </c>
      <c r="K289" s="32">
        <f>J289/G289</f>
        <v>0.5</v>
      </c>
      <c r="L289" s="3">
        <f>M289+N289</f>
        <v>1</v>
      </c>
      <c r="M289" s="3">
        <v>0</v>
      </c>
      <c r="N289" s="3">
        <v>1</v>
      </c>
      <c r="O289" s="3">
        <v>0</v>
      </c>
      <c r="P289" s="3">
        <v>1</v>
      </c>
      <c r="Q289" s="4">
        <f>P289/L289*100</f>
        <v>100</v>
      </c>
      <c r="R289" s="3">
        <v>0</v>
      </c>
      <c r="S289" s="3">
        <v>0</v>
      </c>
      <c r="T289" s="32">
        <f t="shared" si="52"/>
        <v>0</v>
      </c>
      <c r="U289" s="32">
        <f t="shared" si="53"/>
        <v>0</v>
      </c>
      <c r="V289" s="3">
        <v>0</v>
      </c>
      <c r="W289" s="3">
        <v>0</v>
      </c>
      <c r="X289" s="3">
        <v>1</v>
      </c>
      <c r="Y289" s="3">
        <v>0</v>
      </c>
      <c r="Z289" s="3">
        <v>0</v>
      </c>
      <c r="AA289" s="3">
        <v>0</v>
      </c>
    </row>
    <row r="290" spans="1:29" ht="15" customHeight="1" outlineLevel="1" collapsed="1" x14ac:dyDescent="0.3">
      <c r="A290" s="3" t="s">
        <v>68</v>
      </c>
      <c r="B290" s="3" t="s">
        <v>24</v>
      </c>
      <c r="C290" s="3" t="s">
        <v>25</v>
      </c>
      <c r="D290" s="3" t="s">
        <v>26</v>
      </c>
      <c r="E290" s="3" t="s">
        <v>33</v>
      </c>
      <c r="F290" s="3" t="s">
        <v>34</v>
      </c>
      <c r="G290" s="3">
        <v>0</v>
      </c>
      <c r="H290" s="3">
        <v>0</v>
      </c>
      <c r="I290" s="29"/>
      <c r="J290" s="3">
        <v>0</v>
      </c>
      <c r="K290" s="32" t="e">
        <f>J290/G290</f>
        <v>#DIV/0!</v>
      </c>
      <c r="L290" s="3">
        <f>M290+N290</f>
        <v>0</v>
      </c>
      <c r="M290" s="3">
        <v>0</v>
      </c>
      <c r="N290" s="3">
        <v>0</v>
      </c>
      <c r="O290" s="3">
        <v>0</v>
      </c>
      <c r="P290" s="3">
        <v>0</v>
      </c>
      <c r="Q290" s="4" t="e">
        <f>P290/L290*100</f>
        <v>#DIV/0!</v>
      </c>
      <c r="R290" s="3">
        <v>0</v>
      </c>
      <c r="S290" s="3">
        <v>0</v>
      </c>
      <c r="T290" s="32" t="e">
        <f t="shared" si="52"/>
        <v>#DIV/0!</v>
      </c>
      <c r="U290" s="32" t="e">
        <f t="shared" si="53"/>
        <v>#DIV/0!</v>
      </c>
      <c r="V290" s="3">
        <v>0</v>
      </c>
      <c r="W290" s="3">
        <v>0</v>
      </c>
      <c r="X290" s="3">
        <v>0</v>
      </c>
      <c r="Y290" s="3">
        <v>0</v>
      </c>
      <c r="Z290" s="3">
        <v>0</v>
      </c>
      <c r="AA290" s="3">
        <v>0</v>
      </c>
    </row>
    <row r="291" spans="1:29" ht="15" customHeight="1" x14ac:dyDescent="0.3">
      <c r="A291" s="35">
        <v>73</v>
      </c>
      <c r="B291" s="35" t="s">
        <v>24</v>
      </c>
      <c r="C291" s="35" t="s">
        <v>25</v>
      </c>
      <c r="D291" s="35" t="s">
        <v>26</v>
      </c>
      <c r="E291" s="35" t="s">
        <v>27</v>
      </c>
      <c r="F291" s="35" t="s">
        <v>31</v>
      </c>
      <c r="G291" s="41">
        <v>6</v>
      </c>
      <c r="H291" s="41">
        <v>8</v>
      </c>
      <c r="I291" s="40">
        <f>H291/((L291-W291)+J291+(0.44*R291))</f>
        <v>1.639344262295082</v>
      </c>
      <c r="J291" s="41">
        <v>1</v>
      </c>
      <c r="K291" s="37">
        <f>J291/G291</f>
        <v>0.16666666666666666</v>
      </c>
      <c r="L291" s="41">
        <f>M291+N291</f>
        <v>4</v>
      </c>
      <c r="M291" s="41">
        <v>3</v>
      </c>
      <c r="N291" s="41">
        <v>1</v>
      </c>
      <c r="O291" s="41">
        <v>2</v>
      </c>
      <c r="P291" s="41">
        <f>P292+P293+P294</f>
        <v>0</v>
      </c>
      <c r="Q291" s="36" t="e">
        <f>P291/(L292+L293+L294)*100</f>
        <v>#DIV/0!</v>
      </c>
      <c r="R291" s="41">
        <v>2</v>
      </c>
      <c r="S291" s="41">
        <v>1</v>
      </c>
      <c r="T291" s="37">
        <f t="shared" si="52"/>
        <v>0.75</v>
      </c>
      <c r="U291" s="37">
        <f t="shared" si="53"/>
        <v>0.875</v>
      </c>
      <c r="V291" s="41">
        <v>1</v>
      </c>
      <c r="W291" s="41">
        <v>1</v>
      </c>
      <c r="X291" s="41">
        <v>1</v>
      </c>
      <c r="Y291" s="41">
        <v>0</v>
      </c>
      <c r="Z291" s="41">
        <v>1</v>
      </c>
      <c r="AA291" s="41">
        <v>1</v>
      </c>
      <c r="AB291" s="40">
        <f>(R291+X291+(2*(N291+AA291+J291))+(0.5*Y291))/(H291+(0.5*V291)+(2*(W291+O291+Z291)))</f>
        <v>0.54545454545454541</v>
      </c>
      <c r="AC291" s="40">
        <f>AB291-$AB$1073</f>
        <v>-0.59209948454799721</v>
      </c>
    </row>
    <row r="292" spans="1:29" ht="15" customHeight="1" outlineLevel="1" x14ac:dyDescent="0.3">
      <c r="A292" s="3" t="s">
        <v>66</v>
      </c>
      <c r="B292" s="3" t="s">
        <v>24</v>
      </c>
      <c r="C292" s="3" t="s">
        <v>25</v>
      </c>
      <c r="D292" s="3" t="s">
        <v>26</v>
      </c>
      <c r="E292" s="3" t="s">
        <v>27</v>
      </c>
      <c r="F292" s="3" t="s">
        <v>31</v>
      </c>
      <c r="I292" s="29"/>
      <c r="T292" s="32" t="e">
        <f t="shared" si="52"/>
        <v>#DIV/0!</v>
      </c>
      <c r="U292" s="32" t="e">
        <f t="shared" si="53"/>
        <v>#DIV/0!</v>
      </c>
      <c r="AB292" s="29"/>
      <c r="AC292" s="29"/>
    </row>
    <row r="293" spans="1:29" ht="15" customHeight="1" outlineLevel="1" collapsed="1" x14ac:dyDescent="0.3">
      <c r="A293" s="3" t="s">
        <v>67</v>
      </c>
      <c r="B293" s="3" t="s">
        <v>24</v>
      </c>
      <c r="C293" s="3" t="s">
        <v>25</v>
      </c>
      <c r="D293" s="3" t="s">
        <v>26</v>
      </c>
      <c r="E293" s="3" t="s">
        <v>27</v>
      </c>
      <c r="F293" s="3" t="s">
        <v>31</v>
      </c>
      <c r="I293" s="29"/>
      <c r="T293" s="32" t="e">
        <f t="shared" si="52"/>
        <v>#DIV/0!</v>
      </c>
      <c r="U293" s="32" t="e">
        <f t="shared" si="53"/>
        <v>#DIV/0!</v>
      </c>
    </row>
    <row r="294" spans="1:29" ht="15" customHeight="1" outlineLevel="1" collapsed="1" x14ac:dyDescent="0.3">
      <c r="A294" s="3" t="s">
        <v>68</v>
      </c>
      <c r="B294" s="3" t="s">
        <v>24</v>
      </c>
      <c r="C294" s="3" t="s">
        <v>25</v>
      </c>
      <c r="D294" s="3" t="s">
        <v>26</v>
      </c>
      <c r="E294" s="3" t="s">
        <v>27</v>
      </c>
      <c r="F294" s="3" t="s">
        <v>31</v>
      </c>
      <c r="I294" s="29"/>
      <c r="T294" s="32" t="e">
        <f t="shared" si="52"/>
        <v>#DIV/0!</v>
      </c>
      <c r="U294" s="32" t="e">
        <f t="shared" si="53"/>
        <v>#DIV/0!</v>
      </c>
    </row>
    <row r="295" spans="1:29" ht="15" customHeight="1" x14ac:dyDescent="0.3">
      <c r="A295" s="35">
        <v>74</v>
      </c>
      <c r="B295" s="35" t="s">
        <v>24</v>
      </c>
      <c r="C295" s="35" t="s">
        <v>32</v>
      </c>
      <c r="D295" s="35" t="s">
        <v>26</v>
      </c>
      <c r="E295" s="35" t="s">
        <v>27</v>
      </c>
      <c r="F295" s="35" t="s">
        <v>28</v>
      </c>
      <c r="G295" s="41">
        <v>12</v>
      </c>
      <c r="H295" s="41">
        <v>8</v>
      </c>
      <c r="I295" s="40">
        <f>H295/((L295-W295)+J295+(0.44*R295))</f>
        <v>1</v>
      </c>
      <c r="J295" s="41">
        <v>4</v>
      </c>
      <c r="K295" s="37">
        <f>J295/G295</f>
        <v>0.33333333333333331</v>
      </c>
      <c r="L295" s="41">
        <f>M295+N295</f>
        <v>8</v>
      </c>
      <c r="M295" s="41">
        <v>4</v>
      </c>
      <c r="N295" s="41">
        <v>4</v>
      </c>
      <c r="O295" s="41">
        <v>0</v>
      </c>
      <c r="P295" s="41">
        <f>P296+P297+P298</f>
        <v>6</v>
      </c>
      <c r="Q295" s="36">
        <f>P295/(L296+L297+L298)*100</f>
        <v>100</v>
      </c>
      <c r="R295" s="41">
        <v>0</v>
      </c>
      <c r="S295" s="41">
        <v>0</v>
      </c>
      <c r="T295" s="37">
        <f t="shared" si="52"/>
        <v>0.5</v>
      </c>
      <c r="U295" s="37">
        <f t="shared" si="53"/>
        <v>0.5</v>
      </c>
      <c r="V295" s="41">
        <v>0</v>
      </c>
      <c r="W295" s="41">
        <v>4</v>
      </c>
      <c r="X295" s="41">
        <v>0</v>
      </c>
      <c r="Y295" s="41">
        <v>1</v>
      </c>
      <c r="Z295" s="41">
        <v>1</v>
      </c>
      <c r="AA295" s="41">
        <v>0</v>
      </c>
      <c r="AB295" s="40">
        <f>(R295+X295+(2*(N295+AA295+J295))+(0.5*Y295))/(H295+(0.5*V295)+(2*(W295+O295+Z295)))</f>
        <v>0.91666666666666663</v>
      </c>
      <c r="AC295" s="40">
        <f>AB295-$AB$1073</f>
        <v>-0.220887363335876</v>
      </c>
    </row>
    <row r="296" spans="1:29" ht="15" customHeight="1" outlineLevel="1" x14ac:dyDescent="0.3">
      <c r="A296" s="3" t="s">
        <v>66</v>
      </c>
      <c r="B296" s="3" t="s">
        <v>24</v>
      </c>
      <c r="C296" s="3" t="s">
        <v>32</v>
      </c>
      <c r="D296" s="3" t="s">
        <v>26</v>
      </c>
      <c r="E296" s="3" t="s">
        <v>27</v>
      </c>
      <c r="F296" s="3" t="s">
        <v>28</v>
      </c>
      <c r="G296" s="3">
        <v>3</v>
      </c>
      <c r="H296" s="3">
        <v>2</v>
      </c>
      <c r="I296" s="29">
        <f>H296/((L296-W296)+J296+(0.44*R296))</f>
        <v>1</v>
      </c>
      <c r="J296" s="3">
        <v>1</v>
      </c>
      <c r="K296" s="32">
        <v>0</v>
      </c>
      <c r="L296" s="3">
        <f>M296+N296</f>
        <v>2</v>
      </c>
      <c r="M296" s="3">
        <v>1</v>
      </c>
      <c r="N296" s="3">
        <v>1</v>
      </c>
      <c r="O296" s="3">
        <v>0</v>
      </c>
      <c r="P296" s="3">
        <v>2</v>
      </c>
      <c r="Q296" s="4">
        <f>P296/L296*100</f>
        <v>100</v>
      </c>
      <c r="R296" s="3">
        <v>0</v>
      </c>
      <c r="S296" s="3">
        <v>0</v>
      </c>
      <c r="T296" s="32">
        <f t="shared" si="52"/>
        <v>0.5</v>
      </c>
      <c r="U296" s="32">
        <f t="shared" si="53"/>
        <v>0.5</v>
      </c>
      <c r="V296" s="3">
        <v>0</v>
      </c>
      <c r="W296" s="3">
        <v>1</v>
      </c>
      <c r="X296" s="3">
        <v>0</v>
      </c>
      <c r="Y296" s="3">
        <v>1</v>
      </c>
      <c r="Z296" s="3">
        <v>0</v>
      </c>
      <c r="AA296" s="3">
        <v>0</v>
      </c>
      <c r="AB296" s="29"/>
      <c r="AC296" s="29"/>
    </row>
    <row r="297" spans="1:29" ht="15" customHeight="1" outlineLevel="1" collapsed="1" x14ac:dyDescent="0.3">
      <c r="A297" s="3" t="s">
        <v>67</v>
      </c>
      <c r="B297" s="3" t="s">
        <v>24</v>
      </c>
      <c r="C297" s="3" t="s">
        <v>32</v>
      </c>
      <c r="D297" s="3" t="s">
        <v>26</v>
      </c>
      <c r="E297" s="3" t="s">
        <v>27</v>
      </c>
      <c r="F297" s="3" t="s">
        <v>28</v>
      </c>
      <c r="G297" s="3">
        <v>2</v>
      </c>
      <c r="H297" s="3">
        <v>2</v>
      </c>
      <c r="I297" s="29">
        <f>H297/((L297-W297)+J297+(0.44*R297))</f>
        <v>2</v>
      </c>
      <c r="J297" s="3">
        <v>0</v>
      </c>
      <c r="K297" s="32">
        <v>0</v>
      </c>
      <c r="L297" s="3">
        <f>M297+N297</f>
        <v>2</v>
      </c>
      <c r="M297" s="3">
        <v>1</v>
      </c>
      <c r="N297" s="3">
        <v>1</v>
      </c>
      <c r="O297" s="3">
        <v>0</v>
      </c>
      <c r="P297" s="3">
        <v>2</v>
      </c>
      <c r="Q297" s="4">
        <f>P297/L297*100</f>
        <v>100</v>
      </c>
      <c r="R297" s="3">
        <v>0</v>
      </c>
      <c r="S297" s="3">
        <v>0</v>
      </c>
      <c r="T297" s="32">
        <f t="shared" si="52"/>
        <v>0.5</v>
      </c>
      <c r="U297" s="32">
        <f t="shared" si="53"/>
        <v>0.5</v>
      </c>
      <c r="V297" s="3">
        <v>0</v>
      </c>
      <c r="W297" s="3">
        <v>1</v>
      </c>
      <c r="X297" s="3">
        <v>0</v>
      </c>
      <c r="Y297" s="3">
        <v>0</v>
      </c>
      <c r="Z297" s="3">
        <v>0</v>
      </c>
      <c r="AA297" s="3">
        <v>0</v>
      </c>
    </row>
    <row r="298" spans="1:29" ht="15" customHeight="1" outlineLevel="1" collapsed="1" x14ac:dyDescent="0.3">
      <c r="A298" s="3" t="s">
        <v>68</v>
      </c>
      <c r="B298" s="3" t="s">
        <v>24</v>
      </c>
      <c r="C298" s="3" t="s">
        <v>32</v>
      </c>
      <c r="D298" s="3" t="s">
        <v>26</v>
      </c>
      <c r="E298" s="3" t="s">
        <v>27</v>
      </c>
      <c r="F298" s="3" t="s">
        <v>28</v>
      </c>
      <c r="G298" s="3">
        <v>4</v>
      </c>
      <c r="H298" s="3">
        <v>2</v>
      </c>
      <c r="I298" s="29">
        <f>H298/((L298-W298)+J298+(0.44*R298))</f>
        <v>0.66666666666666663</v>
      </c>
      <c r="J298" s="3">
        <v>2</v>
      </c>
      <c r="K298" s="32">
        <v>0</v>
      </c>
      <c r="L298" s="3">
        <f>M298+N298</f>
        <v>2</v>
      </c>
      <c r="M298" s="3">
        <v>1</v>
      </c>
      <c r="N298" s="3">
        <v>1</v>
      </c>
      <c r="O298" s="3">
        <v>0</v>
      </c>
      <c r="P298" s="3">
        <v>2</v>
      </c>
      <c r="Q298" s="4">
        <f>P298/L298*100</f>
        <v>100</v>
      </c>
      <c r="R298" s="3">
        <v>0</v>
      </c>
      <c r="S298" s="3">
        <v>0</v>
      </c>
      <c r="T298" s="32">
        <f t="shared" si="52"/>
        <v>0.5</v>
      </c>
      <c r="U298" s="32">
        <f t="shared" si="53"/>
        <v>0.5</v>
      </c>
      <c r="V298" s="3">
        <v>0</v>
      </c>
      <c r="W298" s="3">
        <v>1</v>
      </c>
      <c r="X298" s="3">
        <v>0</v>
      </c>
      <c r="Y298" s="3">
        <v>0</v>
      </c>
      <c r="Z298" s="3">
        <v>1</v>
      </c>
      <c r="AA298" s="3">
        <v>0</v>
      </c>
    </row>
    <row r="299" spans="1:29" ht="15" customHeight="1" x14ac:dyDescent="0.3">
      <c r="A299" s="35">
        <v>75</v>
      </c>
      <c r="B299" s="35" t="s">
        <v>29</v>
      </c>
      <c r="C299" s="35" t="s">
        <v>32</v>
      </c>
      <c r="D299" s="35" t="s">
        <v>31</v>
      </c>
      <c r="E299" s="35" t="s">
        <v>30</v>
      </c>
      <c r="F299" s="35" t="s">
        <v>28</v>
      </c>
      <c r="G299" s="41">
        <v>5</v>
      </c>
      <c r="H299" s="41">
        <v>5</v>
      </c>
      <c r="I299" s="40">
        <f>H299/((L299-W299)+J299+(0.44*R299))</f>
        <v>1.0245901639344261</v>
      </c>
      <c r="J299" s="41">
        <v>2</v>
      </c>
      <c r="K299" s="37">
        <f>J299/G299</f>
        <v>0.4</v>
      </c>
      <c r="L299" s="41">
        <f>M299+N299</f>
        <v>2</v>
      </c>
      <c r="M299" s="41">
        <v>2</v>
      </c>
      <c r="N299" s="41">
        <v>0</v>
      </c>
      <c r="O299" s="41">
        <v>2</v>
      </c>
      <c r="P299" s="41">
        <f>P300+P301+P302</f>
        <v>0</v>
      </c>
      <c r="Q299" s="36" t="e">
        <f>P299/(L300+L301+L302)*100</f>
        <v>#DIV/0!</v>
      </c>
      <c r="R299" s="41">
        <v>2</v>
      </c>
      <c r="S299" s="41">
        <v>0</v>
      </c>
      <c r="T299" s="37">
        <f t="shared" si="52"/>
        <v>1</v>
      </c>
      <c r="U299" s="37">
        <f t="shared" si="53"/>
        <v>1.25</v>
      </c>
      <c r="V299" s="41">
        <v>1</v>
      </c>
      <c r="W299" s="41">
        <v>0</v>
      </c>
      <c r="X299" s="41">
        <v>1</v>
      </c>
      <c r="Y299" s="41">
        <v>0</v>
      </c>
      <c r="Z299" s="41">
        <v>1</v>
      </c>
      <c r="AA299" s="41">
        <v>0</v>
      </c>
      <c r="AB299" s="40">
        <f>(R299+X299+(2*(N299+AA299+J299))+(0.5*Y299))/(H299+(0.5*V299)+(2*(W299+O299+Z299)))</f>
        <v>0.60869565217391308</v>
      </c>
      <c r="AC299" s="40">
        <f>AB299-$AB$1073</f>
        <v>-0.52885837782862954</v>
      </c>
    </row>
    <row r="300" spans="1:29" ht="15" customHeight="1" outlineLevel="1" x14ac:dyDescent="0.3">
      <c r="A300" s="3" t="s">
        <v>66</v>
      </c>
      <c r="B300" s="3" t="s">
        <v>29</v>
      </c>
      <c r="C300" s="3" t="s">
        <v>32</v>
      </c>
      <c r="D300" s="3" t="s">
        <v>31</v>
      </c>
      <c r="E300" s="3" t="s">
        <v>30</v>
      </c>
      <c r="F300" s="3" t="s">
        <v>28</v>
      </c>
      <c r="I300" s="29"/>
      <c r="T300" s="32" t="e">
        <f t="shared" si="52"/>
        <v>#DIV/0!</v>
      </c>
      <c r="U300" s="32" t="e">
        <f t="shared" si="53"/>
        <v>#DIV/0!</v>
      </c>
      <c r="AB300" s="29"/>
      <c r="AC300" s="29"/>
    </row>
    <row r="301" spans="1:29" ht="15" customHeight="1" outlineLevel="1" collapsed="1" x14ac:dyDescent="0.3">
      <c r="A301" s="3" t="s">
        <v>67</v>
      </c>
      <c r="B301" s="3" t="s">
        <v>29</v>
      </c>
      <c r="C301" s="3" t="s">
        <v>32</v>
      </c>
      <c r="D301" s="3" t="s">
        <v>31</v>
      </c>
      <c r="E301" s="3" t="s">
        <v>30</v>
      </c>
      <c r="F301" s="3" t="s">
        <v>28</v>
      </c>
      <c r="I301" s="29"/>
      <c r="T301" s="32" t="e">
        <f t="shared" si="52"/>
        <v>#DIV/0!</v>
      </c>
      <c r="U301" s="32" t="e">
        <f t="shared" si="53"/>
        <v>#DIV/0!</v>
      </c>
    </row>
    <row r="302" spans="1:29" ht="15" customHeight="1" outlineLevel="1" collapsed="1" x14ac:dyDescent="0.3">
      <c r="A302" s="3" t="s">
        <v>68</v>
      </c>
      <c r="B302" s="3" t="s">
        <v>29</v>
      </c>
      <c r="C302" s="3" t="s">
        <v>32</v>
      </c>
      <c r="D302" s="3" t="s">
        <v>31</v>
      </c>
      <c r="E302" s="3" t="s">
        <v>30</v>
      </c>
      <c r="F302" s="3" t="s">
        <v>28</v>
      </c>
      <c r="I302" s="29"/>
      <c r="T302" s="32" t="e">
        <f t="shared" si="52"/>
        <v>#DIV/0!</v>
      </c>
      <c r="U302" s="32" t="e">
        <f t="shared" si="53"/>
        <v>#DIV/0!</v>
      </c>
    </row>
    <row r="303" spans="1:29" ht="15" customHeight="1" x14ac:dyDescent="0.3">
      <c r="A303" s="35">
        <v>76</v>
      </c>
      <c r="B303" s="35" t="s">
        <v>29</v>
      </c>
      <c r="C303" s="35" t="s">
        <v>34</v>
      </c>
      <c r="D303" s="35" t="s">
        <v>32</v>
      </c>
      <c r="E303" s="35" t="s">
        <v>30</v>
      </c>
      <c r="F303" s="35" t="s">
        <v>28</v>
      </c>
      <c r="G303" s="41">
        <v>6</v>
      </c>
      <c r="H303" s="41">
        <v>6</v>
      </c>
      <c r="I303" s="40">
        <f>H303/((L303-W303)+J303+(0.44*R303))</f>
        <v>2</v>
      </c>
      <c r="J303" s="41">
        <v>0</v>
      </c>
      <c r="K303" s="37">
        <f>J303/G303</f>
        <v>0</v>
      </c>
      <c r="L303" s="41">
        <f>M303+N303</f>
        <v>5</v>
      </c>
      <c r="M303" s="41">
        <v>2</v>
      </c>
      <c r="N303" s="41">
        <v>3</v>
      </c>
      <c r="O303" s="41">
        <v>2</v>
      </c>
      <c r="P303" s="41">
        <f>P304+P305+P306</f>
        <v>0</v>
      </c>
      <c r="Q303" s="36" t="e">
        <f>P303/(L304+L305+L306)*100</f>
        <v>#DIV/0!</v>
      </c>
      <c r="R303" s="41">
        <v>0</v>
      </c>
      <c r="S303" s="41">
        <v>0</v>
      </c>
      <c r="T303" s="37">
        <f t="shared" si="52"/>
        <v>0.4</v>
      </c>
      <c r="U303" s="37">
        <f t="shared" si="53"/>
        <v>0.6</v>
      </c>
      <c r="V303" s="41">
        <v>2</v>
      </c>
      <c r="W303" s="41">
        <v>2</v>
      </c>
      <c r="X303" s="41">
        <v>1</v>
      </c>
      <c r="Y303" s="41">
        <v>0</v>
      </c>
      <c r="Z303" s="41">
        <v>1</v>
      </c>
      <c r="AA303" s="41">
        <v>0</v>
      </c>
      <c r="AB303" s="40">
        <f>(R303+X303+(2*(N303+AA303+J303))+(0.5*Y303))/(H303+(0.5*V303)+(2*(W303+O303+Z303)))</f>
        <v>0.41176470588235292</v>
      </c>
      <c r="AC303" s="40">
        <f>AB303-$AB$1073</f>
        <v>-0.7257893241201897</v>
      </c>
    </row>
    <row r="304" spans="1:29" ht="15" customHeight="1" outlineLevel="1" x14ac:dyDescent="0.3">
      <c r="A304" s="3" t="s">
        <v>66</v>
      </c>
      <c r="B304" s="3" t="s">
        <v>29</v>
      </c>
      <c r="C304" s="3" t="s">
        <v>34</v>
      </c>
      <c r="D304" s="3" t="s">
        <v>32</v>
      </c>
      <c r="E304" s="3" t="s">
        <v>30</v>
      </c>
      <c r="F304" s="3" t="s">
        <v>28</v>
      </c>
      <c r="I304" s="29"/>
      <c r="T304" s="32" t="e">
        <f t="shared" si="52"/>
        <v>#DIV/0!</v>
      </c>
      <c r="U304" s="32" t="e">
        <f t="shared" si="53"/>
        <v>#DIV/0!</v>
      </c>
      <c r="AB304" s="29"/>
      <c r="AC304" s="29"/>
    </row>
    <row r="305" spans="1:29" ht="15" customHeight="1" outlineLevel="1" collapsed="1" x14ac:dyDescent="0.3">
      <c r="A305" s="3" t="s">
        <v>67</v>
      </c>
      <c r="B305" s="3" t="s">
        <v>29</v>
      </c>
      <c r="C305" s="3" t="s">
        <v>34</v>
      </c>
      <c r="D305" s="3" t="s">
        <v>32</v>
      </c>
      <c r="E305" s="3" t="s">
        <v>30</v>
      </c>
      <c r="F305" s="3" t="s">
        <v>28</v>
      </c>
      <c r="I305" s="29"/>
      <c r="T305" s="32" t="e">
        <f t="shared" si="52"/>
        <v>#DIV/0!</v>
      </c>
      <c r="U305" s="32" t="e">
        <f t="shared" si="53"/>
        <v>#DIV/0!</v>
      </c>
    </row>
    <row r="306" spans="1:29" ht="15" customHeight="1" outlineLevel="1" collapsed="1" x14ac:dyDescent="0.3">
      <c r="A306" s="3" t="s">
        <v>68</v>
      </c>
      <c r="B306" s="3" t="s">
        <v>29</v>
      </c>
      <c r="C306" s="3" t="s">
        <v>34</v>
      </c>
      <c r="D306" s="3" t="s">
        <v>32</v>
      </c>
      <c r="E306" s="3" t="s">
        <v>30</v>
      </c>
      <c r="F306" s="3" t="s">
        <v>28</v>
      </c>
      <c r="I306" s="29"/>
      <c r="T306" s="32" t="e">
        <f t="shared" si="52"/>
        <v>#DIV/0!</v>
      </c>
      <c r="U306" s="32" t="e">
        <f t="shared" si="53"/>
        <v>#DIV/0!</v>
      </c>
    </row>
    <row r="307" spans="1:29" ht="15" customHeight="1" x14ac:dyDescent="0.3">
      <c r="A307" s="35">
        <v>77</v>
      </c>
      <c r="B307" s="35" t="s">
        <v>24</v>
      </c>
      <c r="C307" s="35" t="s">
        <v>29</v>
      </c>
      <c r="D307" s="35" t="s">
        <v>26</v>
      </c>
      <c r="E307" s="35" t="s">
        <v>27</v>
      </c>
      <c r="F307" s="35" t="s">
        <v>33</v>
      </c>
      <c r="G307" s="41">
        <v>3</v>
      </c>
      <c r="H307" s="41">
        <v>2</v>
      </c>
      <c r="I307" s="40">
        <f>H307/((L307-W307)+J307+(0.44*R307))</f>
        <v>0.66666666666666663</v>
      </c>
      <c r="J307" s="41">
        <v>1</v>
      </c>
      <c r="K307" s="37">
        <f>J307/G307</f>
        <v>0.33333333333333331</v>
      </c>
      <c r="L307" s="41">
        <f>M307+N307</f>
        <v>2</v>
      </c>
      <c r="M307" s="41">
        <v>1</v>
      </c>
      <c r="N307" s="41">
        <v>1</v>
      </c>
      <c r="O307" s="41">
        <v>1</v>
      </c>
      <c r="P307" s="41">
        <f>P308+P309+P310</f>
        <v>0</v>
      </c>
      <c r="Q307" s="36" t="e">
        <f>P307/(L308+L309+L310)*100</f>
        <v>#DIV/0!</v>
      </c>
      <c r="R307" s="41">
        <v>0</v>
      </c>
      <c r="S307" s="41">
        <v>0</v>
      </c>
      <c r="T307" s="37">
        <f t="shared" si="52"/>
        <v>0.5</v>
      </c>
      <c r="U307" s="37">
        <f t="shared" si="53"/>
        <v>0.5</v>
      </c>
      <c r="V307" s="41">
        <v>0</v>
      </c>
      <c r="W307" s="41">
        <v>0</v>
      </c>
      <c r="X307" s="41">
        <v>1</v>
      </c>
      <c r="Y307" s="41">
        <v>1</v>
      </c>
      <c r="Z307" s="41">
        <v>1</v>
      </c>
      <c r="AA307" s="41">
        <v>0</v>
      </c>
      <c r="AB307" s="40">
        <f>(R307+X307+(2*(N307+AA307+J307))+(0.5*Y307))/(H307+(0.5*V307)+(2*(W307+O307+Z307)))</f>
        <v>0.91666666666666663</v>
      </c>
      <c r="AC307" s="40">
        <f>AB307-$AB$1073</f>
        <v>-0.220887363335876</v>
      </c>
    </row>
    <row r="308" spans="1:29" ht="15" customHeight="1" outlineLevel="1" x14ac:dyDescent="0.3">
      <c r="A308" s="3" t="s">
        <v>66</v>
      </c>
      <c r="B308" s="3" t="s">
        <v>24</v>
      </c>
      <c r="C308" s="3" t="s">
        <v>29</v>
      </c>
      <c r="D308" s="3" t="s">
        <v>26</v>
      </c>
      <c r="E308" s="3" t="s">
        <v>27</v>
      </c>
      <c r="F308" s="3" t="s">
        <v>33</v>
      </c>
      <c r="I308" s="29"/>
      <c r="T308" s="32" t="e">
        <f t="shared" si="52"/>
        <v>#DIV/0!</v>
      </c>
      <c r="U308" s="32" t="e">
        <f t="shared" si="53"/>
        <v>#DIV/0!</v>
      </c>
      <c r="AB308" s="29"/>
      <c r="AC308" s="29"/>
    </row>
    <row r="309" spans="1:29" ht="15" customHeight="1" outlineLevel="1" collapsed="1" x14ac:dyDescent="0.3">
      <c r="A309" s="3" t="s">
        <v>67</v>
      </c>
      <c r="B309" s="3" t="s">
        <v>24</v>
      </c>
      <c r="C309" s="3" t="s">
        <v>29</v>
      </c>
      <c r="D309" s="3" t="s">
        <v>26</v>
      </c>
      <c r="E309" s="3" t="s">
        <v>27</v>
      </c>
      <c r="F309" s="3" t="s">
        <v>33</v>
      </c>
      <c r="I309" s="29"/>
      <c r="T309" s="32" t="e">
        <f t="shared" si="52"/>
        <v>#DIV/0!</v>
      </c>
      <c r="U309" s="32" t="e">
        <f t="shared" si="53"/>
        <v>#DIV/0!</v>
      </c>
    </row>
    <row r="310" spans="1:29" ht="15" customHeight="1" outlineLevel="1" collapsed="1" x14ac:dyDescent="0.3">
      <c r="A310" s="3" t="s">
        <v>68</v>
      </c>
      <c r="B310" s="3" t="s">
        <v>24</v>
      </c>
      <c r="C310" s="3" t="s">
        <v>29</v>
      </c>
      <c r="D310" s="3" t="s">
        <v>26</v>
      </c>
      <c r="E310" s="3" t="s">
        <v>27</v>
      </c>
      <c r="F310" s="3" t="s">
        <v>33</v>
      </c>
      <c r="I310" s="29"/>
      <c r="T310" s="32" t="e">
        <f t="shared" si="52"/>
        <v>#DIV/0!</v>
      </c>
      <c r="U310" s="32" t="e">
        <f t="shared" si="53"/>
        <v>#DIV/0!</v>
      </c>
    </row>
    <row r="311" spans="1:29" ht="15" customHeight="1" x14ac:dyDescent="0.3">
      <c r="A311" s="35">
        <v>78</v>
      </c>
      <c r="B311" s="35" t="s">
        <v>24</v>
      </c>
      <c r="C311" s="35" t="s">
        <v>32</v>
      </c>
      <c r="D311" s="35" t="s">
        <v>29</v>
      </c>
      <c r="E311" s="35" t="s">
        <v>27</v>
      </c>
      <c r="F311" s="35" t="s">
        <v>28</v>
      </c>
      <c r="G311" s="41">
        <v>2</v>
      </c>
      <c r="H311" s="41">
        <v>3</v>
      </c>
      <c r="I311" s="40">
        <f>H311/((L311-W311)+J311+(0.44*R311))</f>
        <v>1.5</v>
      </c>
      <c r="J311" s="41">
        <v>1</v>
      </c>
      <c r="K311" s="37">
        <f>J311/G311</f>
        <v>0.5</v>
      </c>
      <c r="L311" s="41">
        <f>M311+N311</f>
        <v>1</v>
      </c>
      <c r="M311" s="41">
        <v>1</v>
      </c>
      <c r="N311" s="41">
        <v>0</v>
      </c>
      <c r="O311" s="41">
        <v>1</v>
      </c>
      <c r="P311" s="41">
        <f>P312+P313+P314</f>
        <v>0</v>
      </c>
      <c r="Q311" s="36" t="e">
        <f>P311/(L312+L313+L314)*100</f>
        <v>#DIV/0!</v>
      </c>
      <c r="R311" s="41">
        <v>0</v>
      </c>
      <c r="S311" s="41">
        <v>0</v>
      </c>
      <c r="T311" s="37">
        <f t="shared" si="52"/>
        <v>1</v>
      </c>
      <c r="U311" s="37">
        <f t="shared" si="53"/>
        <v>1.5</v>
      </c>
      <c r="V311" s="41">
        <v>1</v>
      </c>
      <c r="W311" s="41">
        <v>0</v>
      </c>
      <c r="X311" s="41">
        <v>0</v>
      </c>
      <c r="Y311" s="41">
        <v>1</v>
      </c>
      <c r="Z311" s="41">
        <v>0</v>
      </c>
      <c r="AA311" s="41">
        <v>0</v>
      </c>
      <c r="AB311" s="40">
        <f>(R311+X311+(2*(N311+AA311+J311))+(0.5*Y311))/(H311+(0.5*V311)+(2*(W311+O311+Z311)))</f>
        <v>0.45454545454545453</v>
      </c>
      <c r="AC311" s="40">
        <f>AB311-$AB$1073</f>
        <v>-0.68300857545708804</v>
      </c>
    </row>
    <row r="312" spans="1:29" ht="15" customHeight="1" outlineLevel="1" x14ac:dyDescent="0.3">
      <c r="A312" s="3" t="s">
        <v>66</v>
      </c>
      <c r="B312" s="3" t="s">
        <v>24</v>
      </c>
      <c r="C312" s="3" t="s">
        <v>32</v>
      </c>
      <c r="D312" s="3" t="s">
        <v>29</v>
      </c>
      <c r="E312" s="3" t="s">
        <v>27</v>
      </c>
      <c r="F312" s="3" t="s">
        <v>28</v>
      </c>
      <c r="I312" s="29"/>
      <c r="T312" s="32" t="e">
        <f t="shared" si="52"/>
        <v>#DIV/0!</v>
      </c>
      <c r="U312" s="32" t="e">
        <f t="shared" si="53"/>
        <v>#DIV/0!</v>
      </c>
      <c r="AB312" s="29"/>
      <c r="AC312" s="29"/>
    </row>
    <row r="313" spans="1:29" ht="15" customHeight="1" outlineLevel="1" collapsed="1" x14ac:dyDescent="0.3">
      <c r="A313" s="3" t="s">
        <v>67</v>
      </c>
      <c r="B313" s="3" t="s">
        <v>24</v>
      </c>
      <c r="C313" s="3" t="s">
        <v>32</v>
      </c>
      <c r="D313" s="3" t="s">
        <v>29</v>
      </c>
      <c r="E313" s="3" t="s">
        <v>27</v>
      </c>
      <c r="F313" s="3" t="s">
        <v>28</v>
      </c>
      <c r="I313" s="29"/>
      <c r="T313" s="32" t="e">
        <f t="shared" si="52"/>
        <v>#DIV/0!</v>
      </c>
      <c r="U313" s="32" t="e">
        <f t="shared" si="53"/>
        <v>#DIV/0!</v>
      </c>
    </row>
    <row r="314" spans="1:29" ht="15" customHeight="1" outlineLevel="1" collapsed="1" x14ac:dyDescent="0.3">
      <c r="A314" s="3" t="s">
        <v>68</v>
      </c>
      <c r="B314" s="3" t="s">
        <v>24</v>
      </c>
      <c r="C314" s="3" t="s">
        <v>32</v>
      </c>
      <c r="D314" s="3" t="s">
        <v>29</v>
      </c>
      <c r="E314" s="3" t="s">
        <v>27</v>
      </c>
      <c r="F314" s="3" t="s">
        <v>28</v>
      </c>
      <c r="I314" s="29"/>
      <c r="T314" s="32" t="e">
        <f t="shared" si="52"/>
        <v>#DIV/0!</v>
      </c>
      <c r="U314" s="32" t="e">
        <f t="shared" si="53"/>
        <v>#DIV/0!</v>
      </c>
    </row>
    <row r="315" spans="1:29" ht="15" customHeight="1" x14ac:dyDescent="0.3">
      <c r="A315" s="35">
        <v>79</v>
      </c>
      <c r="B315" s="35" t="s">
        <v>29</v>
      </c>
      <c r="C315" s="35" t="s">
        <v>25</v>
      </c>
      <c r="D315" s="35" t="s">
        <v>26</v>
      </c>
      <c r="E315" s="35" t="s">
        <v>33</v>
      </c>
      <c r="F315" s="35" t="s">
        <v>30</v>
      </c>
      <c r="G315" s="41">
        <v>12</v>
      </c>
      <c r="H315" s="41">
        <v>11</v>
      </c>
      <c r="I315" s="40">
        <f>H315/((L315-W315)+J315+(0.44*R315))</f>
        <v>1.1270491803278688</v>
      </c>
      <c r="J315" s="41">
        <v>3</v>
      </c>
      <c r="K315" s="37">
        <f>J315/G315</f>
        <v>0.25</v>
      </c>
      <c r="L315" s="41">
        <f>M315+N315</f>
        <v>8</v>
      </c>
      <c r="M315" s="41">
        <v>3</v>
      </c>
      <c r="N315" s="41">
        <v>5</v>
      </c>
      <c r="O315" s="41">
        <v>2</v>
      </c>
      <c r="P315" s="41">
        <f>P316+P317+P318</f>
        <v>1</v>
      </c>
      <c r="Q315" s="36">
        <f>P315/(L316+L317+L318)*100</f>
        <v>33.333333333333329</v>
      </c>
      <c r="R315" s="41">
        <v>4</v>
      </c>
      <c r="S315" s="41">
        <v>4</v>
      </c>
      <c r="T315" s="37">
        <f t="shared" si="52"/>
        <v>0.375</v>
      </c>
      <c r="U315" s="37">
        <f t="shared" si="53"/>
        <v>0.4375</v>
      </c>
      <c r="V315" s="41">
        <v>1</v>
      </c>
      <c r="W315" s="41">
        <v>3</v>
      </c>
      <c r="X315" s="41">
        <v>2</v>
      </c>
      <c r="Y315" s="41">
        <v>1</v>
      </c>
      <c r="Z315" s="41">
        <v>2</v>
      </c>
      <c r="AA315" s="41">
        <v>1</v>
      </c>
      <c r="AB315" s="40">
        <f>(R315+X315+(2*(N315+AA315+J315))+(0.5*Y315))/(H315+(0.5*V315)+(2*(W315+O315+Z315)))</f>
        <v>0.96078431372549022</v>
      </c>
      <c r="AC315" s="40">
        <f>AB315-$AB$1073</f>
        <v>-0.1767697162770524</v>
      </c>
    </row>
    <row r="316" spans="1:29" ht="15" customHeight="1" outlineLevel="1" x14ac:dyDescent="0.3">
      <c r="A316" s="3" t="s">
        <v>66</v>
      </c>
      <c r="B316" s="3" t="s">
        <v>29</v>
      </c>
      <c r="C316" s="3" t="s">
        <v>25</v>
      </c>
      <c r="D316" s="3" t="s">
        <v>26</v>
      </c>
      <c r="E316" s="3" t="s">
        <v>33</v>
      </c>
      <c r="F316" s="3" t="s">
        <v>30</v>
      </c>
      <c r="G316" s="3">
        <v>3</v>
      </c>
      <c r="H316" s="3">
        <v>4</v>
      </c>
      <c r="I316" s="29">
        <f>H316/((L316-W316)+J316+(0.44*R316))</f>
        <v>1.3888888888888888</v>
      </c>
      <c r="J316" s="3">
        <v>0</v>
      </c>
      <c r="K316" s="32">
        <f>J316/G316</f>
        <v>0</v>
      </c>
      <c r="L316" s="3">
        <f>M316+N316</f>
        <v>3</v>
      </c>
      <c r="M316" s="3">
        <v>1</v>
      </c>
      <c r="N316" s="3">
        <v>2</v>
      </c>
      <c r="O316" s="3">
        <v>0</v>
      </c>
      <c r="P316" s="3">
        <v>1</v>
      </c>
      <c r="Q316" s="4">
        <f>P316/L316*100</f>
        <v>33.333333333333329</v>
      </c>
      <c r="R316" s="3">
        <v>2</v>
      </c>
      <c r="S316" s="3">
        <v>2</v>
      </c>
      <c r="T316" s="32">
        <f t="shared" si="52"/>
        <v>0.33333333333333331</v>
      </c>
      <c r="U316" s="32">
        <f t="shared" si="53"/>
        <v>0.33333333333333331</v>
      </c>
      <c r="V316" s="3">
        <v>0</v>
      </c>
      <c r="W316" s="3">
        <v>1</v>
      </c>
      <c r="X316" s="3">
        <v>1</v>
      </c>
      <c r="Y316" s="3">
        <v>0</v>
      </c>
      <c r="Z316" s="3">
        <v>1</v>
      </c>
      <c r="AA316" s="3">
        <v>0</v>
      </c>
      <c r="AB316" s="29"/>
      <c r="AC316" s="29"/>
    </row>
    <row r="317" spans="1:29" ht="15" customHeight="1" outlineLevel="1" collapsed="1" x14ac:dyDescent="0.3">
      <c r="A317" s="3" t="s">
        <v>67</v>
      </c>
      <c r="B317" s="3" t="s">
        <v>29</v>
      </c>
      <c r="C317" s="3" t="s">
        <v>25</v>
      </c>
      <c r="D317" s="3" t="s">
        <v>26</v>
      </c>
      <c r="E317" s="3" t="s">
        <v>33</v>
      </c>
      <c r="F317" s="3" t="s">
        <v>30</v>
      </c>
      <c r="G317" s="3">
        <v>1</v>
      </c>
      <c r="H317" s="3">
        <v>0</v>
      </c>
      <c r="I317" s="29">
        <f>H317/((L317-W317)+J317+(0.44*R317))</f>
        <v>0</v>
      </c>
      <c r="J317" s="3">
        <v>1</v>
      </c>
      <c r="K317" s="32">
        <f>J317/G317</f>
        <v>1</v>
      </c>
      <c r="L317" s="3">
        <f>M317+N317</f>
        <v>0</v>
      </c>
      <c r="M317" s="3">
        <v>0</v>
      </c>
      <c r="N317" s="3">
        <v>0</v>
      </c>
      <c r="O317" s="3">
        <v>0</v>
      </c>
      <c r="P317" s="3">
        <v>0</v>
      </c>
      <c r="Q317" s="4" t="e">
        <f>P317/L317*100</f>
        <v>#DIV/0!</v>
      </c>
      <c r="R317" s="3">
        <v>0</v>
      </c>
      <c r="S317" s="3">
        <v>0</v>
      </c>
      <c r="T317" s="32" t="e">
        <f t="shared" si="52"/>
        <v>#DIV/0!</v>
      </c>
      <c r="U317" s="32" t="e">
        <f t="shared" si="53"/>
        <v>#DIV/0!</v>
      </c>
      <c r="V317" s="3">
        <v>0</v>
      </c>
      <c r="W317" s="3">
        <v>0</v>
      </c>
      <c r="X317" s="3">
        <v>0</v>
      </c>
      <c r="Y317" s="3">
        <v>1</v>
      </c>
      <c r="Z317" s="3">
        <v>0</v>
      </c>
      <c r="AA317" s="3">
        <v>0</v>
      </c>
    </row>
    <row r="318" spans="1:29" ht="15" customHeight="1" outlineLevel="1" collapsed="1" x14ac:dyDescent="0.3">
      <c r="A318" s="3" t="s">
        <v>68</v>
      </c>
      <c r="B318" s="3" t="s">
        <v>29</v>
      </c>
      <c r="C318" s="3" t="s">
        <v>25</v>
      </c>
      <c r="D318" s="3" t="s">
        <v>26</v>
      </c>
      <c r="E318" s="3" t="s">
        <v>33</v>
      </c>
      <c r="F318" s="3" t="s">
        <v>30</v>
      </c>
      <c r="G318" s="3">
        <v>0</v>
      </c>
      <c r="H318" s="3">
        <v>0</v>
      </c>
      <c r="I318" s="29"/>
      <c r="J318" s="3">
        <v>0</v>
      </c>
      <c r="K318" s="32" t="e">
        <f>J318/G318</f>
        <v>#DIV/0!</v>
      </c>
      <c r="L318" s="3">
        <f>M318+N318</f>
        <v>0</v>
      </c>
      <c r="M318" s="3">
        <v>0</v>
      </c>
      <c r="N318" s="3">
        <v>0</v>
      </c>
      <c r="O318" s="3">
        <v>0</v>
      </c>
      <c r="P318" s="3">
        <v>0</v>
      </c>
      <c r="Q318" s="4" t="e">
        <f>P318/L318*100</f>
        <v>#DIV/0!</v>
      </c>
      <c r="R318" s="3">
        <v>0</v>
      </c>
      <c r="S318" s="3">
        <v>0</v>
      </c>
      <c r="T318" s="32" t="e">
        <f t="shared" si="52"/>
        <v>#DIV/0!</v>
      </c>
      <c r="U318" s="32" t="e">
        <f t="shared" si="53"/>
        <v>#DIV/0!</v>
      </c>
      <c r="V318" s="3">
        <v>0</v>
      </c>
      <c r="W318" s="3">
        <v>0</v>
      </c>
      <c r="X318" s="3">
        <v>0</v>
      </c>
      <c r="Y318" s="3">
        <v>0</v>
      </c>
      <c r="Z318" s="3">
        <v>0</v>
      </c>
      <c r="AA318" s="3">
        <v>0</v>
      </c>
    </row>
    <row r="319" spans="1:29" ht="15" customHeight="1" x14ac:dyDescent="0.3">
      <c r="A319" s="35">
        <v>80</v>
      </c>
      <c r="B319" s="35" t="s">
        <v>29</v>
      </c>
      <c r="C319" s="35" t="s">
        <v>25</v>
      </c>
      <c r="D319" s="35" t="s">
        <v>34</v>
      </c>
      <c r="E319" s="35" t="s">
        <v>30</v>
      </c>
      <c r="F319" s="35" t="s">
        <v>31</v>
      </c>
      <c r="G319" s="41">
        <v>4</v>
      </c>
      <c r="H319" s="41">
        <v>2</v>
      </c>
      <c r="I319" s="40">
        <f>H319/((L319-W319)+J319+(0.44*R319))</f>
        <v>0.5</v>
      </c>
      <c r="J319" s="41">
        <v>1</v>
      </c>
      <c r="K319" s="37">
        <f>J319/G319</f>
        <v>0.25</v>
      </c>
      <c r="L319" s="41">
        <f>M319+N319</f>
        <v>3</v>
      </c>
      <c r="M319" s="41">
        <v>1</v>
      </c>
      <c r="N319" s="41">
        <v>2</v>
      </c>
      <c r="O319" s="41">
        <v>1</v>
      </c>
      <c r="P319" s="41">
        <f>P320+P321+P322</f>
        <v>0</v>
      </c>
      <c r="Q319" s="36" t="e">
        <f>P319/(L320+L321+L322)*100</f>
        <v>#DIV/0!</v>
      </c>
      <c r="R319" s="41">
        <v>0</v>
      </c>
      <c r="S319" s="41">
        <v>0</v>
      </c>
      <c r="T319" s="37">
        <f t="shared" si="52"/>
        <v>0.33333333333333331</v>
      </c>
      <c r="U319" s="37">
        <f t="shared" si="53"/>
        <v>0.33333333333333331</v>
      </c>
      <c r="V319" s="41">
        <v>0</v>
      </c>
      <c r="W319" s="41">
        <v>0</v>
      </c>
      <c r="X319" s="41">
        <v>2</v>
      </c>
      <c r="Y319" s="41">
        <v>0</v>
      </c>
      <c r="Z319" s="41">
        <v>0</v>
      </c>
      <c r="AA319" s="41">
        <v>0</v>
      </c>
      <c r="AB319" s="40">
        <f>(R319+X319+(2*(N319+AA319+J319))+(0.5*Y319))/(H319+(0.5*V319)+(2*(W319+O319+Z319)))</f>
        <v>2</v>
      </c>
      <c r="AC319" s="40">
        <f>AB319-$AB$1073</f>
        <v>0.86244596999745737</v>
      </c>
    </row>
    <row r="320" spans="1:29" ht="15" customHeight="1" outlineLevel="1" x14ac:dyDescent="0.3">
      <c r="A320" s="3" t="s">
        <v>66</v>
      </c>
      <c r="B320" s="3" t="s">
        <v>29</v>
      </c>
      <c r="C320" s="3" t="s">
        <v>25</v>
      </c>
      <c r="D320" s="3" t="s">
        <v>34</v>
      </c>
      <c r="E320" s="3" t="s">
        <v>30</v>
      </c>
      <c r="F320" s="3" t="s">
        <v>31</v>
      </c>
      <c r="I320" s="29"/>
      <c r="T320" s="32" t="e">
        <f t="shared" si="52"/>
        <v>#DIV/0!</v>
      </c>
      <c r="U320" s="32" t="e">
        <f t="shared" si="53"/>
        <v>#DIV/0!</v>
      </c>
      <c r="AB320" s="29"/>
      <c r="AC320" s="29"/>
    </row>
    <row r="321" spans="1:29" ht="15" customHeight="1" outlineLevel="1" collapsed="1" x14ac:dyDescent="0.3">
      <c r="A321" s="3" t="s">
        <v>67</v>
      </c>
      <c r="B321" s="3" t="s">
        <v>29</v>
      </c>
      <c r="C321" s="3" t="s">
        <v>25</v>
      </c>
      <c r="D321" s="3" t="s">
        <v>34</v>
      </c>
      <c r="E321" s="3" t="s">
        <v>30</v>
      </c>
      <c r="F321" s="3" t="s">
        <v>31</v>
      </c>
      <c r="I321" s="29"/>
      <c r="T321" s="32" t="e">
        <f t="shared" si="52"/>
        <v>#DIV/0!</v>
      </c>
      <c r="U321" s="32" t="e">
        <f t="shared" si="53"/>
        <v>#DIV/0!</v>
      </c>
    </row>
    <row r="322" spans="1:29" ht="15" customHeight="1" outlineLevel="1" collapsed="1" x14ac:dyDescent="0.3">
      <c r="A322" s="3" t="s">
        <v>68</v>
      </c>
      <c r="B322" s="3" t="s">
        <v>29</v>
      </c>
      <c r="C322" s="3" t="s">
        <v>25</v>
      </c>
      <c r="D322" s="3" t="s">
        <v>34</v>
      </c>
      <c r="E322" s="3" t="s">
        <v>30</v>
      </c>
      <c r="F322" s="3" t="s">
        <v>31</v>
      </c>
      <c r="I322" s="29"/>
      <c r="T322" s="32" t="e">
        <f t="shared" si="52"/>
        <v>#DIV/0!</v>
      </c>
      <c r="U322" s="32" t="e">
        <f t="shared" si="53"/>
        <v>#DIV/0!</v>
      </c>
    </row>
    <row r="323" spans="1:29" ht="15" customHeight="1" x14ac:dyDescent="0.3">
      <c r="A323" s="35">
        <v>81</v>
      </c>
      <c r="B323" s="35" t="s">
        <v>29</v>
      </c>
      <c r="C323" s="35" t="s">
        <v>32</v>
      </c>
      <c r="D323" s="35" t="s">
        <v>31</v>
      </c>
      <c r="E323" s="35" t="s">
        <v>27</v>
      </c>
      <c r="F323" s="35" t="s">
        <v>28</v>
      </c>
      <c r="G323" s="41">
        <v>3</v>
      </c>
      <c r="H323" s="41">
        <v>0</v>
      </c>
      <c r="I323" s="40">
        <f>H323/((L323-W323)+J323+(0.44*R323))</f>
        <v>0</v>
      </c>
      <c r="J323" s="41">
        <v>0</v>
      </c>
      <c r="K323" s="37">
        <f>J323/G323</f>
        <v>0</v>
      </c>
      <c r="L323" s="41">
        <f>M323+N323</f>
        <v>3</v>
      </c>
      <c r="M323" s="41">
        <v>0</v>
      </c>
      <c r="N323" s="41">
        <v>3</v>
      </c>
      <c r="O323" s="41">
        <v>0</v>
      </c>
      <c r="P323" s="41">
        <f>P324+P325+P326</f>
        <v>0</v>
      </c>
      <c r="Q323" s="36" t="e">
        <f>P323/(L324+L325+L326)*100</f>
        <v>#DIV/0!</v>
      </c>
      <c r="R323" s="41">
        <v>0</v>
      </c>
      <c r="S323" s="41">
        <v>0</v>
      </c>
      <c r="T323" s="37">
        <f t="shared" ref="T323:T386" si="54">M323/(M323+N323)</f>
        <v>0</v>
      </c>
      <c r="U323" s="37">
        <f t="shared" ref="U323:U386" si="55">((0.5*V323)+M323)/L323</f>
        <v>0</v>
      </c>
      <c r="V323" s="41">
        <v>0</v>
      </c>
      <c r="W323" s="41">
        <v>1</v>
      </c>
      <c r="X323" s="41">
        <v>2</v>
      </c>
      <c r="Y323" s="41">
        <v>0</v>
      </c>
      <c r="Z323" s="41">
        <v>0</v>
      </c>
      <c r="AA323" s="41">
        <v>0</v>
      </c>
      <c r="AB323" s="40">
        <f>(R323+X323+(2*(N323+AA323+J323))+(0.5*Y323))/(H323+(0.5*V323)+(2*(W323+O323+Z323)))</f>
        <v>4</v>
      </c>
      <c r="AC323" s="40">
        <f>AB323-$AB$1073</f>
        <v>2.8624459699974576</v>
      </c>
    </row>
    <row r="324" spans="1:29" ht="15" customHeight="1" outlineLevel="1" x14ac:dyDescent="0.3">
      <c r="A324" s="3" t="s">
        <v>66</v>
      </c>
      <c r="B324" s="3" t="s">
        <v>29</v>
      </c>
      <c r="C324" s="3" t="s">
        <v>32</v>
      </c>
      <c r="D324" s="3" t="s">
        <v>31</v>
      </c>
      <c r="E324" s="3" t="s">
        <v>27</v>
      </c>
      <c r="F324" s="3" t="s">
        <v>28</v>
      </c>
      <c r="I324" s="29"/>
      <c r="T324" s="32" t="e">
        <f t="shared" si="54"/>
        <v>#DIV/0!</v>
      </c>
      <c r="U324" s="32" t="e">
        <f t="shared" si="55"/>
        <v>#DIV/0!</v>
      </c>
      <c r="AB324" s="29"/>
      <c r="AC324" s="29"/>
    </row>
    <row r="325" spans="1:29" ht="15" customHeight="1" outlineLevel="1" collapsed="1" x14ac:dyDescent="0.3">
      <c r="A325" s="3" t="s">
        <v>67</v>
      </c>
      <c r="B325" s="3" t="s">
        <v>29</v>
      </c>
      <c r="C325" s="3" t="s">
        <v>32</v>
      </c>
      <c r="D325" s="3" t="s">
        <v>31</v>
      </c>
      <c r="E325" s="3" t="s">
        <v>27</v>
      </c>
      <c r="F325" s="3" t="s">
        <v>28</v>
      </c>
      <c r="I325" s="29"/>
      <c r="T325" s="32" t="e">
        <f t="shared" si="54"/>
        <v>#DIV/0!</v>
      </c>
      <c r="U325" s="32" t="e">
        <f t="shared" si="55"/>
        <v>#DIV/0!</v>
      </c>
    </row>
    <row r="326" spans="1:29" ht="15" customHeight="1" outlineLevel="1" collapsed="1" x14ac:dyDescent="0.3">
      <c r="A326" s="3" t="s">
        <v>68</v>
      </c>
      <c r="B326" s="3" t="s">
        <v>29</v>
      </c>
      <c r="C326" s="3" t="s">
        <v>32</v>
      </c>
      <c r="D326" s="3" t="s">
        <v>31</v>
      </c>
      <c r="E326" s="3" t="s">
        <v>27</v>
      </c>
      <c r="F326" s="3" t="s">
        <v>28</v>
      </c>
      <c r="I326" s="29"/>
      <c r="T326" s="32" t="e">
        <f t="shared" si="54"/>
        <v>#DIV/0!</v>
      </c>
      <c r="U326" s="32" t="e">
        <f t="shared" si="55"/>
        <v>#DIV/0!</v>
      </c>
    </row>
    <row r="327" spans="1:29" ht="15" customHeight="1" x14ac:dyDescent="0.3">
      <c r="A327" s="35">
        <v>82</v>
      </c>
      <c r="B327" s="35" t="s">
        <v>29</v>
      </c>
      <c r="C327" s="35" t="s">
        <v>25</v>
      </c>
      <c r="D327" s="35" t="s">
        <v>32</v>
      </c>
      <c r="E327" s="35" t="s">
        <v>33</v>
      </c>
      <c r="F327" s="35" t="s">
        <v>28</v>
      </c>
      <c r="G327" s="41">
        <v>1</v>
      </c>
      <c r="H327" s="41">
        <v>0</v>
      </c>
      <c r="I327" s="40"/>
      <c r="J327" s="41">
        <v>0</v>
      </c>
      <c r="K327" s="37">
        <f>J327/G327</f>
        <v>0</v>
      </c>
      <c r="L327" s="41">
        <f>M327+N327</f>
        <v>1</v>
      </c>
      <c r="M327" s="41">
        <v>0</v>
      </c>
      <c r="N327" s="41">
        <v>1</v>
      </c>
      <c r="O327" s="41">
        <v>0</v>
      </c>
      <c r="P327" s="41">
        <f>P328+P329+P330</f>
        <v>0</v>
      </c>
      <c r="Q327" s="36" t="e">
        <f>P327/(L328+L329+L330)*100</f>
        <v>#DIV/0!</v>
      </c>
      <c r="R327" s="41">
        <v>0</v>
      </c>
      <c r="S327" s="41">
        <v>0</v>
      </c>
      <c r="T327" s="37">
        <f t="shared" si="54"/>
        <v>0</v>
      </c>
      <c r="U327" s="37">
        <f t="shared" si="55"/>
        <v>0</v>
      </c>
      <c r="V327" s="41">
        <v>0</v>
      </c>
      <c r="W327" s="41">
        <v>1</v>
      </c>
      <c r="X327" s="41">
        <v>0</v>
      </c>
      <c r="Y327" s="41">
        <v>0</v>
      </c>
      <c r="Z327" s="41">
        <v>0</v>
      </c>
      <c r="AA327" s="41">
        <v>0</v>
      </c>
      <c r="AB327" s="40">
        <f>(R327+X327+(2*(N327+AA327+J327))+(0.5*Y327))/(H327+(0.5*V327)+(2*(W327+O327+Z327)))</f>
        <v>1</v>
      </c>
      <c r="AC327" s="40">
        <f>AB327-$AB$1073</f>
        <v>-0.13755403000254263</v>
      </c>
    </row>
    <row r="328" spans="1:29" ht="15" customHeight="1" outlineLevel="1" x14ac:dyDescent="0.3">
      <c r="A328" s="3" t="s">
        <v>66</v>
      </c>
      <c r="B328" s="3" t="s">
        <v>29</v>
      </c>
      <c r="C328" s="3" t="s">
        <v>25</v>
      </c>
      <c r="D328" s="3" t="s">
        <v>32</v>
      </c>
      <c r="E328" s="3" t="s">
        <v>33</v>
      </c>
      <c r="F328" s="3" t="s">
        <v>28</v>
      </c>
      <c r="I328" s="29"/>
      <c r="T328" s="32" t="e">
        <f t="shared" si="54"/>
        <v>#DIV/0!</v>
      </c>
      <c r="U328" s="32" t="e">
        <f t="shared" si="55"/>
        <v>#DIV/0!</v>
      </c>
      <c r="AB328" s="29"/>
      <c r="AC328" s="29"/>
    </row>
    <row r="329" spans="1:29" ht="15" customHeight="1" outlineLevel="1" collapsed="1" x14ac:dyDescent="0.3">
      <c r="A329" s="3" t="s">
        <v>67</v>
      </c>
      <c r="B329" s="3" t="s">
        <v>29</v>
      </c>
      <c r="C329" s="3" t="s">
        <v>25</v>
      </c>
      <c r="D329" s="3" t="s">
        <v>32</v>
      </c>
      <c r="E329" s="3" t="s">
        <v>33</v>
      </c>
      <c r="F329" s="3" t="s">
        <v>28</v>
      </c>
      <c r="I329" s="29"/>
      <c r="T329" s="32" t="e">
        <f t="shared" si="54"/>
        <v>#DIV/0!</v>
      </c>
      <c r="U329" s="32" t="e">
        <f t="shared" si="55"/>
        <v>#DIV/0!</v>
      </c>
    </row>
    <row r="330" spans="1:29" ht="15" customHeight="1" outlineLevel="1" collapsed="1" x14ac:dyDescent="0.3">
      <c r="A330" s="3" t="s">
        <v>68</v>
      </c>
      <c r="B330" s="3" t="s">
        <v>29</v>
      </c>
      <c r="C330" s="3" t="s">
        <v>25</v>
      </c>
      <c r="D330" s="3" t="s">
        <v>32</v>
      </c>
      <c r="E330" s="3" t="s">
        <v>33</v>
      </c>
      <c r="F330" s="3" t="s">
        <v>28</v>
      </c>
      <c r="I330" s="29"/>
      <c r="T330" s="32" t="e">
        <f t="shared" si="54"/>
        <v>#DIV/0!</v>
      </c>
      <c r="U330" s="32" t="e">
        <f t="shared" si="55"/>
        <v>#DIV/0!</v>
      </c>
    </row>
    <row r="331" spans="1:29" ht="15" customHeight="1" x14ac:dyDescent="0.3">
      <c r="A331" s="35">
        <v>83</v>
      </c>
      <c r="B331" s="35" t="s">
        <v>29</v>
      </c>
      <c r="C331" s="35" t="s">
        <v>34</v>
      </c>
      <c r="D331" s="35" t="s">
        <v>32</v>
      </c>
      <c r="E331" s="35" t="s">
        <v>33</v>
      </c>
      <c r="F331" s="35" t="s">
        <v>28</v>
      </c>
      <c r="G331" s="41">
        <v>3</v>
      </c>
      <c r="H331" s="41">
        <v>2</v>
      </c>
      <c r="I331" s="40">
        <f>H331/((L331-W331)+J331+(0.44*R331))</f>
        <v>2.2727272727272729</v>
      </c>
      <c r="J331" s="41">
        <v>0</v>
      </c>
      <c r="K331" s="37">
        <f>J331/G331</f>
        <v>0</v>
      </c>
      <c r="L331" s="41">
        <f>M331+N331</f>
        <v>2</v>
      </c>
      <c r="M331" s="41">
        <v>0</v>
      </c>
      <c r="N331" s="41">
        <v>2</v>
      </c>
      <c r="O331" s="41">
        <v>0</v>
      </c>
      <c r="P331" s="41">
        <f>P332+P333+P334</f>
        <v>0</v>
      </c>
      <c r="Q331" s="36" t="e">
        <f>P331/(L332+L333+L334)*100</f>
        <v>#DIV/0!</v>
      </c>
      <c r="R331" s="41">
        <v>2</v>
      </c>
      <c r="S331" s="41">
        <v>2</v>
      </c>
      <c r="T331" s="37">
        <f t="shared" si="54"/>
        <v>0</v>
      </c>
      <c r="U331" s="37">
        <f t="shared" si="55"/>
        <v>0</v>
      </c>
      <c r="V331" s="41">
        <v>0</v>
      </c>
      <c r="W331" s="41">
        <v>2</v>
      </c>
      <c r="X331" s="41">
        <v>0</v>
      </c>
      <c r="Y331" s="41">
        <v>0</v>
      </c>
      <c r="Z331" s="41">
        <v>1</v>
      </c>
      <c r="AA331" s="41">
        <v>0</v>
      </c>
      <c r="AB331" s="40">
        <f>(R331+X331+(2*(N331+AA331+J331))+(0.5*Y331))/(H331+(0.5*V331)+(2*(W331+O331+Z331)))</f>
        <v>0.75</v>
      </c>
      <c r="AC331" s="40">
        <f>AB331-$AB$1073</f>
        <v>-0.38755403000254263</v>
      </c>
    </row>
    <row r="332" spans="1:29" ht="15" customHeight="1" outlineLevel="1" x14ac:dyDescent="0.3">
      <c r="A332" s="3" t="s">
        <v>66</v>
      </c>
      <c r="B332" s="3" t="s">
        <v>29</v>
      </c>
      <c r="C332" s="3" t="s">
        <v>34</v>
      </c>
      <c r="D332" s="3" t="s">
        <v>32</v>
      </c>
      <c r="E332" s="3" t="s">
        <v>33</v>
      </c>
      <c r="F332" s="3" t="s">
        <v>28</v>
      </c>
      <c r="I332" s="29"/>
      <c r="T332" s="32" t="e">
        <f t="shared" si="54"/>
        <v>#DIV/0!</v>
      </c>
      <c r="U332" s="32" t="e">
        <f t="shared" si="55"/>
        <v>#DIV/0!</v>
      </c>
      <c r="AB332" s="29"/>
      <c r="AC332" s="29"/>
    </row>
    <row r="333" spans="1:29" ht="15" customHeight="1" outlineLevel="1" collapsed="1" x14ac:dyDescent="0.3">
      <c r="A333" s="3" t="s">
        <v>67</v>
      </c>
      <c r="B333" s="3" t="s">
        <v>29</v>
      </c>
      <c r="C333" s="3" t="s">
        <v>34</v>
      </c>
      <c r="D333" s="3" t="s">
        <v>32</v>
      </c>
      <c r="E333" s="3" t="s">
        <v>33</v>
      </c>
      <c r="F333" s="3" t="s">
        <v>28</v>
      </c>
      <c r="I333" s="29"/>
      <c r="T333" s="32" t="e">
        <f t="shared" si="54"/>
        <v>#DIV/0!</v>
      </c>
      <c r="U333" s="32" t="e">
        <f t="shared" si="55"/>
        <v>#DIV/0!</v>
      </c>
    </row>
    <row r="334" spans="1:29" ht="15" customHeight="1" outlineLevel="1" collapsed="1" x14ac:dyDescent="0.3">
      <c r="A334" s="3" t="s">
        <v>68</v>
      </c>
      <c r="B334" s="3" t="s">
        <v>29</v>
      </c>
      <c r="C334" s="3" t="s">
        <v>34</v>
      </c>
      <c r="D334" s="3" t="s">
        <v>32</v>
      </c>
      <c r="E334" s="3" t="s">
        <v>33</v>
      </c>
      <c r="F334" s="3" t="s">
        <v>28</v>
      </c>
      <c r="I334" s="29"/>
      <c r="T334" s="32" t="e">
        <f t="shared" si="54"/>
        <v>#DIV/0!</v>
      </c>
      <c r="U334" s="32" t="e">
        <f t="shared" si="55"/>
        <v>#DIV/0!</v>
      </c>
    </row>
    <row r="335" spans="1:29" ht="15" customHeight="1" x14ac:dyDescent="0.3">
      <c r="A335" s="35">
        <v>85</v>
      </c>
      <c r="B335" s="35" t="s">
        <v>29</v>
      </c>
      <c r="C335" s="35" t="s">
        <v>32</v>
      </c>
      <c r="D335" s="35" t="s">
        <v>26</v>
      </c>
      <c r="E335" s="35" t="s">
        <v>33</v>
      </c>
      <c r="F335" s="35" t="s">
        <v>34</v>
      </c>
      <c r="G335" s="41">
        <v>11</v>
      </c>
      <c r="H335" s="41">
        <v>0</v>
      </c>
      <c r="I335" s="40">
        <f>H335/((L335-W335)+J335+(0.44*R335))</f>
        <v>0</v>
      </c>
      <c r="J335" s="41">
        <v>2</v>
      </c>
      <c r="K335" s="37">
        <f>J335/G335</f>
        <v>0.18181818181818182</v>
      </c>
      <c r="L335" s="41">
        <f>M335+N335</f>
        <v>8</v>
      </c>
      <c r="M335" s="41">
        <v>0</v>
      </c>
      <c r="N335" s="41">
        <v>8</v>
      </c>
      <c r="O335" s="41">
        <v>0</v>
      </c>
      <c r="P335" s="41">
        <f>P336+P337+P338</f>
        <v>3</v>
      </c>
      <c r="Q335" s="36">
        <f>P335/(L336+L337+L338)*100</f>
        <v>75</v>
      </c>
      <c r="R335" s="41">
        <v>0</v>
      </c>
      <c r="S335" s="41">
        <v>0</v>
      </c>
      <c r="T335" s="37">
        <f t="shared" si="54"/>
        <v>0</v>
      </c>
      <c r="U335" s="37">
        <f t="shared" si="55"/>
        <v>0</v>
      </c>
      <c r="V335" s="41">
        <v>0</v>
      </c>
      <c r="W335" s="41">
        <v>1</v>
      </c>
      <c r="X335" s="41">
        <v>6</v>
      </c>
      <c r="Y335" s="41">
        <v>1</v>
      </c>
      <c r="Z335" s="41">
        <v>0</v>
      </c>
      <c r="AA335" s="41">
        <v>0</v>
      </c>
      <c r="AB335" s="40">
        <f>(R335+X335+(2*(N335+AA335+J335))+(0.5*Y335))/(H335+(0.5*V335)+(2*(W335+O335+Z335)))</f>
        <v>13.25</v>
      </c>
      <c r="AC335" s="40">
        <f>AB335-$AB$1073</f>
        <v>12.112445969997458</v>
      </c>
    </row>
    <row r="336" spans="1:29" ht="15" customHeight="1" outlineLevel="1" x14ac:dyDescent="0.3">
      <c r="A336" s="3" t="s">
        <v>66</v>
      </c>
      <c r="B336" s="3" t="s">
        <v>29</v>
      </c>
      <c r="C336" s="3" t="s">
        <v>32</v>
      </c>
      <c r="D336" s="3" t="s">
        <v>26</v>
      </c>
      <c r="E336" s="3" t="s">
        <v>33</v>
      </c>
      <c r="F336" s="3" t="s">
        <v>34</v>
      </c>
      <c r="G336" s="3">
        <v>1</v>
      </c>
      <c r="H336" s="3">
        <v>0</v>
      </c>
      <c r="I336" s="29">
        <f>H336/((L336-W336)+J336+(0.44*R336))</f>
        <v>0</v>
      </c>
      <c r="J336" s="3">
        <v>0</v>
      </c>
      <c r="K336" s="32">
        <f>J336/G336</f>
        <v>0</v>
      </c>
      <c r="L336" s="3">
        <f>M336+N336</f>
        <v>1</v>
      </c>
      <c r="M336" s="3">
        <v>0</v>
      </c>
      <c r="N336" s="3">
        <v>1</v>
      </c>
      <c r="O336" s="3">
        <v>0</v>
      </c>
      <c r="P336" s="3">
        <v>1</v>
      </c>
      <c r="Q336" s="4">
        <f>P336/L336*100</f>
        <v>100</v>
      </c>
      <c r="R336" s="3">
        <v>0</v>
      </c>
      <c r="S336" s="3">
        <v>0</v>
      </c>
      <c r="T336" s="32">
        <f t="shared" si="54"/>
        <v>0</v>
      </c>
      <c r="U336" s="32">
        <f t="shared" si="55"/>
        <v>0</v>
      </c>
      <c r="V336" s="3">
        <v>0</v>
      </c>
      <c r="W336" s="3">
        <v>0</v>
      </c>
      <c r="X336" s="3">
        <v>1</v>
      </c>
      <c r="Y336" s="3">
        <v>0</v>
      </c>
      <c r="Z336" s="3">
        <v>0</v>
      </c>
      <c r="AA336" s="3">
        <v>0</v>
      </c>
      <c r="AB336" s="29"/>
      <c r="AC336" s="29"/>
    </row>
    <row r="337" spans="1:29" ht="15" customHeight="1" outlineLevel="1" collapsed="1" x14ac:dyDescent="0.3">
      <c r="A337" s="3" t="s">
        <v>67</v>
      </c>
      <c r="B337" s="3" t="s">
        <v>29</v>
      </c>
      <c r="C337" s="3" t="s">
        <v>32</v>
      </c>
      <c r="D337" s="3" t="s">
        <v>26</v>
      </c>
      <c r="E337" s="3" t="s">
        <v>33</v>
      </c>
      <c r="F337" s="3" t="s">
        <v>34</v>
      </c>
      <c r="G337" s="3">
        <v>5</v>
      </c>
      <c r="H337" s="3">
        <v>0</v>
      </c>
      <c r="I337" s="29">
        <f>H337/((L337-W337)+J337+(0.44*R337))</f>
        <v>0</v>
      </c>
      <c r="J337" s="3">
        <v>1</v>
      </c>
      <c r="K337" s="32">
        <f>J337/G337</f>
        <v>0.2</v>
      </c>
      <c r="L337" s="3">
        <f>M337+N337</f>
        <v>3</v>
      </c>
      <c r="M337" s="3">
        <v>0</v>
      </c>
      <c r="N337" s="3">
        <v>3</v>
      </c>
      <c r="O337" s="3">
        <v>0</v>
      </c>
      <c r="P337" s="3">
        <v>2</v>
      </c>
      <c r="Q337" s="4">
        <f>P337/L337*100</f>
        <v>66.666666666666657</v>
      </c>
      <c r="R337" s="3">
        <v>0</v>
      </c>
      <c r="S337" s="3">
        <v>0</v>
      </c>
      <c r="T337" s="32">
        <f t="shared" si="54"/>
        <v>0</v>
      </c>
      <c r="U337" s="32">
        <f t="shared" si="55"/>
        <v>0</v>
      </c>
      <c r="V337" s="3">
        <v>0</v>
      </c>
      <c r="W337" s="3">
        <v>0</v>
      </c>
      <c r="X337" s="3">
        <v>3</v>
      </c>
      <c r="Y337" s="3">
        <v>1</v>
      </c>
      <c r="Z337" s="3">
        <v>0</v>
      </c>
      <c r="AA337" s="3">
        <v>0</v>
      </c>
    </row>
    <row r="338" spans="1:29" ht="15" customHeight="1" outlineLevel="1" collapsed="1" x14ac:dyDescent="0.3">
      <c r="A338" s="3" t="s">
        <v>68</v>
      </c>
      <c r="B338" s="3" t="s">
        <v>29</v>
      </c>
      <c r="C338" s="3" t="s">
        <v>32</v>
      </c>
      <c r="D338" s="3" t="s">
        <v>26</v>
      </c>
      <c r="E338" s="3" t="s">
        <v>33</v>
      </c>
      <c r="F338" s="3" t="s">
        <v>34</v>
      </c>
      <c r="G338" s="3">
        <v>0</v>
      </c>
      <c r="H338" s="3">
        <v>0</v>
      </c>
      <c r="I338" s="29"/>
      <c r="J338" s="3">
        <v>0</v>
      </c>
      <c r="K338" s="32" t="e">
        <f>J338/G338</f>
        <v>#DIV/0!</v>
      </c>
      <c r="L338" s="3">
        <f>M338+N338</f>
        <v>0</v>
      </c>
      <c r="M338" s="3">
        <v>0</v>
      </c>
      <c r="N338" s="3">
        <v>0</v>
      </c>
      <c r="O338" s="3">
        <v>0</v>
      </c>
      <c r="P338" s="3">
        <v>0</v>
      </c>
      <c r="Q338" s="4" t="e">
        <f>P338/L338*100</f>
        <v>#DIV/0!</v>
      </c>
      <c r="R338" s="3">
        <v>0</v>
      </c>
      <c r="S338" s="3">
        <v>0</v>
      </c>
      <c r="T338" s="32" t="e">
        <f t="shared" si="54"/>
        <v>#DIV/0!</v>
      </c>
      <c r="U338" s="32" t="e">
        <f t="shared" si="55"/>
        <v>#DIV/0!</v>
      </c>
      <c r="V338" s="3">
        <v>0</v>
      </c>
      <c r="W338" s="3">
        <v>0</v>
      </c>
      <c r="X338" s="3">
        <v>0</v>
      </c>
      <c r="Y338" s="3">
        <v>0</v>
      </c>
      <c r="Z338" s="3">
        <v>0</v>
      </c>
      <c r="AA338" s="3">
        <v>0</v>
      </c>
    </row>
    <row r="339" spans="1:29" ht="15" customHeight="1" x14ac:dyDescent="0.3">
      <c r="A339" s="35">
        <v>86</v>
      </c>
      <c r="B339" s="35" t="s">
        <v>24</v>
      </c>
      <c r="C339" s="35" t="s">
        <v>25</v>
      </c>
      <c r="D339" s="35" t="s">
        <v>29</v>
      </c>
      <c r="E339" s="35" t="s">
        <v>27</v>
      </c>
      <c r="F339" s="35" t="s">
        <v>30</v>
      </c>
      <c r="G339" s="41">
        <v>4</v>
      </c>
      <c r="H339" s="41">
        <v>2</v>
      </c>
      <c r="I339" s="40">
        <f>H339/((L339-W339)+J339+(0.44*R339))</f>
        <v>0.58139534883720934</v>
      </c>
      <c r="J339" s="41">
        <v>1</v>
      </c>
      <c r="K339" s="37">
        <f>J339/G339</f>
        <v>0.25</v>
      </c>
      <c r="L339" s="41">
        <f>M339+N339</f>
        <v>3</v>
      </c>
      <c r="M339" s="41">
        <v>1</v>
      </c>
      <c r="N339" s="41">
        <v>2</v>
      </c>
      <c r="O339" s="41">
        <v>0</v>
      </c>
      <c r="P339" s="41">
        <f>P340+P341+P342</f>
        <v>0</v>
      </c>
      <c r="Q339" s="36" t="e">
        <f>P339/(L340+L341+L342)*100</f>
        <v>#DIV/0!</v>
      </c>
      <c r="R339" s="41">
        <v>1</v>
      </c>
      <c r="S339" s="41">
        <v>0</v>
      </c>
      <c r="T339" s="37">
        <f t="shared" si="54"/>
        <v>0.33333333333333331</v>
      </c>
      <c r="U339" s="37">
        <f t="shared" si="55"/>
        <v>0.33333333333333331</v>
      </c>
      <c r="V339" s="41">
        <v>0</v>
      </c>
      <c r="W339" s="41">
        <v>1</v>
      </c>
      <c r="X339" s="41">
        <v>1</v>
      </c>
      <c r="Y339" s="41">
        <v>0</v>
      </c>
      <c r="Z339" s="41">
        <v>1</v>
      </c>
      <c r="AA339" s="41">
        <v>1</v>
      </c>
      <c r="AB339" s="40">
        <f>(R339+X339+(2*(N339+AA339+J339))+(0.5*Y339))/(H339+(0.5*V339)+(2*(W339+O339+Z339)))</f>
        <v>1.6666666666666667</v>
      </c>
      <c r="AC339" s="40">
        <f>AB339-$AB$1073</f>
        <v>0.52911263666412411</v>
      </c>
    </row>
    <row r="340" spans="1:29" ht="15" customHeight="1" outlineLevel="1" x14ac:dyDescent="0.3">
      <c r="A340" s="3" t="s">
        <v>66</v>
      </c>
      <c r="B340" s="3" t="s">
        <v>24</v>
      </c>
      <c r="C340" s="3" t="s">
        <v>25</v>
      </c>
      <c r="D340" s="3" t="s">
        <v>29</v>
      </c>
      <c r="E340" s="3" t="s">
        <v>27</v>
      </c>
      <c r="F340" s="3" t="s">
        <v>30</v>
      </c>
      <c r="I340" s="29"/>
      <c r="T340" s="32" t="e">
        <f t="shared" si="54"/>
        <v>#DIV/0!</v>
      </c>
      <c r="U340" s="32" t="e">
        <f t="shared" si="55"/>
        <v>#DIV/0!</v>
      </c>
      <c r="AB340" s="29"/>
      <c r="AC340" s="29"/>
    </row>
    <row r="341" spans="1:29" ht="15" customHeight="1" outlineLevel="1" collapsed="1" x14ac:dyDescent="0.3">
      <c r="A341" s="3" t="s">
        <v>67</v>
      </c>
      <c r="B341" s="3" t="s">
        <v>24</v>
      </c>
      <c r="C341" s="3" t="s">
        <v>25</v>
      </c>
      <c r="D341" s="3" t="s">
        <v>29</v>
      </c>
      <c r="E341" s="3" t="s">
        <v>27</v>
      </c>
      <c r="F341" s="3" t="s">
        <v>30</v>
      </c>
      <c r="I341" s="29"/>
      <c r="T341" s="32" t="e">
        <f t="shared" si="54"/>
        <v>#DIV/0!</v>
      </c>
      <c r="U341" s="32" t="e">
        <f t="shared" si="55"/>
        <v>#DIV/0!</v>
      </c>
    </row>
    <row r="342" spans="1:29" ht="15" customHeight="1" outlineLevel="1" collapsed="1" x14ac:dyDescent="0.3">
      <c r="A342" s="3" t="s">
        <v>68</v>
      </c>
      <c r="B342" s="3" t="s">
        <v>24</v>
      </c>
      <c r="C342" s="3" t="s">
        <v>25</v>
      </c>
      <c r="D342" s="3" t="s">
        <v>29</v>
      </c>
      <c r="E342" s="3" t="s">
        <v>27</v>
      </c>
      <c r="F342" s="3" t="s">
        <v>30</v>
      </c>
      <c r="I342" s="29"/>
      <c r="T342" s="32" t="e">
        <f t="shared" si="54"/>
        <v>#DIV/0!</v>
      </c>
      <c r="U342" s="32" t="e">
        <f t="shared" si="55"/>
        <v>#DIV/0!</v>
      </c>
    </row>
    <row r="343" spans="1:29" ht="15" customHeight="1" x14ac:dyDescent="0.3">
      <c r="A343" s="35">
        <v>87</v>
      </c>
      <c r="B343" s="35" t="s">
        <v>29</v>
      </c>
      <c r="C343" s="35" t="s">
        <v>25</v>
      </c>
      <c r="D343" s="35" t="s">
        <v>26</v>
      </c>
      <c r="E343" s="35" t="s">
        <v>33</v>
      </c>
      <c r="F343" s="35" t="s">
        <v>31</v>
      </c>
      <c r="G343" s="41">
        <v>11</v>
      </c>
      <c r="H343" s="41">
        <v>10</v>
      </c>
      <c r="I343" s="40">
        <f>H343/((L343-W343)+J343+(0.44*R343))</f>
        <v>1</v>
      </c>
      <c r="J343" s="41">
        <v>4</v>
      </c>
      <c r="K343" s="37">
        <f>J343/G343</f>
        <v>0.36363636363636365</v>
      </c>
      <c r="L343" s="41">
        <f>M343+N343</f>
        <v>7</v>
      </c>
      <c r="M343" s="41">
        <v>5</v>
      </c>
      <c r="N343" s="41">
        <v>2</v>
      </c>
      <c r="O343" s="41">
        <v>2</v>
      </c>
      <c r="P343" s="41">
        <f>P344+P345+P346</f>
        <v>0</v>
      </c>
      <c r="Q343" s="36">
        <f>P343/(L344+L345+L346)*100</f>
        <v>0</v>
      </c>
      <c r="R343" s="41">
        <v>0</v>
      </c>
      <c r="S343" s="41">
        <v>0</v>
      </c>
      <c r="T343" s="37">
        <f t="shared" si="54"/>
        <v>0.7142857142857143</v>
      </c>
      <c r="U343" s="37">
        <f t="shared" si="55"/>
        <v>0.7142857142857143</v>
      </c>
      <c r="V343" s="41">
        <v>0</v>
      </c>
      <c r="W343" s="41">
        <v>1</v>
      </c>
      <c r="X343" s="41">
        <v>2</v>
      </c>
      <c r="Y343" s="41">
        <v>2</v>
      </c>
      <c r="Z343" s="41">
        <v>1</v>
      </c>
      <c r="AA343" s="41">
        <v>0</v>
      </c>
      <c r="AB343" s="40">
        <f>(R343+X343+(2*(N343+AA343+J343))+(0.5*Y343))/(H343+(0.5*V343)+(2*(W343+O343+Z343)))</f>
        <v>0.83333333333333337</v>
      </c>
      <c r="AC343" s="40">
        <f>AB343-$AB$1073</f>
        <v>-0.30422069666920926</v>
      </c>
    </row>
    <row r="344" spans="1:29" ht="15" customHeight="1" outlineLevel="1" x14ac:dyDescent="0.3">
      <c r="A344" s="3" t="s">
        <v>66</v>
      </c>
      <c r="B344" s="3" t="s">
        <v>29</v>
      </c>
      <c r="C344" s="3" t="s">
        <v>25</v>
      </c>
      <c r="D344" s="3" t="s">
        <v>26</v>
      </c>
      <c r="E344" s="3" t="s">
        <v>33</v>
      </c>
      <c r="F344" s="3" t="s">
        <v>31</v>
      </c>
      <c r="G344" s="3">
        <v>3</v>
      </c>
      <c r="H344" s="3">
        <v>2</v>
      </c>
      <c r="I344" s="29">
        <f>H344/((L344-W344)+J344+(0.44*R344))</f>
        <v>0.66666666666666663</v>
      </c>
      <c r="J344" s="3">
        <v>2</v>
      </c>
      <c r="K344" s="32">
        <f>J344/G344</f>
        <v>0.66666666666666663</v>
      </c>
      <c r="L344" s="3">
        <f>M344+N344</f>
        <v>1</v>
      </c>
      <c r="M344" s="3">
        <v>1</v>
      </c>
      <c r="N344" s="3">
        <v>0</v>
      </c>
      <c r="O344" s="3">
        <v>1</v>
      </c>
      <c r="P344" s="3">
        <v>0</v>
      </c>
      <c r="Q344" s="4">
        <f>P344/L344*100</f>
        <v>0</v>
      </c>
      <c r="R344" s="3">
        <v>0</v>
      </c>
      <c r="S344" s="3">
        <v>0</v>
      </c>
      <c r="T344" s="32">
        <f t="shared" si="54"/>
        <v>1</v>
      </c>
      <c r="U344" s="32">
        <f t="shared" si="55"/>
        <v>1</v>
      </c>
      <c r="V344" s="3">
        <v>0</v>
      </c>
      <c r="W344" s="3">
        <v>0</v>
      </c>
      <c r="X344" s="3">
        <v>0</v>
      </c>
      <c r="Y344" s="3">
        <v>1</v>
      </c>
      <c r="Z344" s="3">
        <v>0</v>
      </c>
      <c r="AA344" s="3">
        <v>0</v>
      </c>
      <c r="AB344" s="29"/>
      <c r="AC344" s="29"/>
    </row>
    <row r="345" spans="1:29" ht="15" customHeight="1" outlineLevel="1" collapsed="1" x14ac:dyDescent="0.3">
      <c r="A345" s="3" t="s">
        <v>67</v>
      </c>
      <c r="B345" s="3" t="s">
        <v>29</v>
      </c>
      <c r="C345" s="3" t="s">
        <v>25</v>
      </c>
      <c r="D345" s="3" t="s">
        <v>26</v>
      </c>
      <c r="E345" s="3" t="s">
        <v>33</v>
      </c>
      <c r="F345" s="3" t="s">
        <v>31</v>
      </c>
      <c r="G345" s="3">
        <v>0</v>
      </c>
      <c r="H345" s="3">
        <v>0</v>
      </c>
      <c r="I345" s="29"/>
      <c r="J345" s="3">
        <v>0</v>
      </c>
      <c r="K345" s="32" t="e">
        <f>J345/G345</f>
        <v>#DIV/0!</v>
      </c>
      <c r="L345" s="3">
        <f>M345+N345</f>
        <v>0</v>
      </c>
      <c r="M345" s="3">
        <v>0</v>
      </c>
      <c r="N345" s="3">
        <v>0</v>
      </c>
      <c r="O345" s="3">
        <v>0</v>
      </c>
      <c r="P345" s="3">
        <v>0</v>
      </c>
      <c r="Q345" s="4" t="e">
        <f>P345/L345*100</f>
        <v>#DIV/0!</v>
      </c>
      <c r="R345" s="3">
        <v>0</v>
      </c>
      <c r="S345" s="3">
        <v>0</v>
      </c>
      <c r="T345" s="32" t="e">
        <f t="shared" si="54"/>
        <v>#DIV/0!</v>
      </c>
      <c r="U345" s="32" t="e">
        <f t="shared" si="55"/>
        <v>#DIV/0!</v>
      </c>
      <c r="V345" s="3">
        <v>0</v>
      </c>
      <c r="W345" s="3">
        <v>0</v>
      </c>
      <c r="X345" s="3">
        <v>0</v>
      </c>
      <c r="Y345" s="3">
        <v>0</v>
      </c>
      <c r="Z345" s="3">
        <v>0</v>
      </c>
      <c r="AA345" s="3">
        <v>0</v>
      </c>
    </row>
    <row r="346" spans="1:29" ht="15" customHeight="1" outlineLevel="1" collapsed="1" x14ac:dyDescent="0.3">
      <c r="A346" s="3" t="s">
        <v>68</v>
      </c>
      <c r="B346" s="3" t="s">
        <v>29</v>
      </c>
      <c r="C346" s="3" t="s">
        <v>25</v>
      </c>
      <c r="D346" s="3" t="s">
        <v>26</v>
      </c>
      <c r="E346" s="3" t="s">
        <v>33</v>
      </c>
      <c r="F346" s="3" t="s">
        <v>31</v>
      </c>
      <c r="G346" s="3">
        <v>0</v>
      </c>
      <c r="H346" s="3">
        <v>0</v>
      </c>
      <c r="I346" s="29"/>
      <c r="J346" s="3">
        <v>0</v>
      </c>
      <c r="K346" s="32" t="e">
        <f>J346/G346</f>
        <v>#DIV/0!</v>
      </c>
      <c r="L346" s="3">
        <f>M346+N346</f>
        <v>0</v>
      </c>
      <c r="M346" s="3">
        <v>0</v>
      </c>
      <c r="N346" s="3">
        <v>0</v>
      </c>
      <c r="O346" s="3">
        <v>0</v>
      </c>
      <c r="P346" s="3">
        <v>0</v>
      </c>
      <c r="Q346" s="4" t="e">
        <f>P346/L346*100</f>
        <v>#DIV/0!</v>
      </c>
      <c r="R346" s="3">
        <v>0</v>
      </c>
      <c r="S346" s="3">
        <v>0</v>
      </c>
      <c r="T346" s="32" t="e">
        <f t="shared" si="54"/>
        <v>#DIV/0!</v>
      </c>
      <c r="U346" s="32" t="e">
        <f t="shared" si="55"/>
        <v>#DIV/0!</v>
      </c>
      <c r="V346" s="3">
        <v>0</v>
      </c>
      <c r="W346" s="3">
        <v>0</v>
      </c>
      <c r="X346" s="3">
        <v>0</v>
      </c>
      <c r="Y346" s="3">
        <v>0</v>
      </c>
      <c r="Z346" s="3">
        <v>0</v>
      </c>
      <c r="AA346" s="3">
        <v>0</v>
      </c>
    </row>
    <row r="347" spans="1:29" ht="15" customHeight="1" x14ac:dyDescent="0.3">
      <c r="A347" s="35">
        <v>88</v>
      </c>
      <c r="B347" s="35" t="s">
        <v>31</v>
      </c>
      <c r="C347" s="35" t="s">
        <v>33</v>
      </c>
      <c r="D347" s="35" t="s">
        <v>26</v>
      </c>
      <c r="E347" s="35" t="s">
        <v>27</v>
      </c>
      <c r="F347" s="35" t="s">
        <v>28</v>
      </c>
      <c r="G347" s="41">
        <v>1</v>
      </c>
      <c r="H347" s="41">
        <v>2</v>
      </c>
      <c r="I347" s="40">
        <f>H347/((L347-W347)+J347+(0.44*R347))</f>
        <v>2.2727272727272729</v>
      </c>
      <c r="J347" s="41">
        <v>0</v>
      </c>
      <c r="K347" s="37">
        <f>J347/G347</f>
        <v>0</v>
      </c>
      <c r="L347" s="41">
        <f>M347+N347</f>
        <v>0</v>
      </c>
      <c r="M347" s="41">
        <v>0</v>
      </c>
      <c r="N347" s="41">
        <v>0</v>
      </c>
      <c r="O347" s="41">
        <v>0</v>
      </c>
      <c r="P347" s="41">
        <f>P348+P349+P350</f>
        <v>0</v>
      </c>
      <c r="Q347" s="36" t="e">
        <f>P347/(L348+L349+L350)*100</f>
        <v>#DIV/0!</v>
      </c>
      <c r="R347" s="41">
        <v>2</v>
      </c>
      <c r="S347" s="41">
        <v>2</v>
      </c>
      <c r="T347" s="37" t="e">
        <f t="shared" si="54"/>
        <v>#DIV/0!</v>
      </c>
      <c r="U347" s="37" t="e">
        <f t="shared" si="55"/>
        <v>#DIV/0!</v>
      </c>
      <c r="V347" s="41">
        <v>0</v>
      </c>
      <c r="W347" s="41">
        <v>0</v>
      </c>
      <c r="X347" s="41">
        <v>0</v>
      </c>
      <c r="Y347" s="41">
        <v>0</v>
      </c>
      <c r="Z347" s="41">
        <v>1</v>
      </c>
      <c r="AA347" s="41">
        <v>0</v>
      </c>
      <c r="AB347" s="40">
        <f>(R347+X347+(2*(N347+AA347+J347))+(0.5*Y347))/(H347+(0.5*V347)+(2*(W347+O347+Z347)))</f>
        <v>0.5</v>
      </c>
      <c r="AC347" s="40">
        <f>AB347-$AB$1073</f>
        <v>-0.63755403000254263</v>
      </c>
    </row>
    <row r="348" spans="1:29" ht="15" customHeight="1" outlineLevel="1" x14ac:dyDescent="0.3">
      <c r="A348" s="3" t="s">
        <v>66</v>
      </c>
      <c r="B348" s="3" t="s">
        <v>31</v>
      </c>
      <c r="C348" s="3" t="s">
        <v>33</v>
      </c>
      <c r="D348" s="3" t="s">
        <v>26</v>
      </c>
      <c r="E348" s="3" t="s">
        <v>27</v>
      </c>
      <c r="F348" s="3" t="s">
        <v>28</v>
      </c>
      <c r="I348" s="29"/>
      <c r="T348" s="32" t="e">
        <f t="shared" si="54"/>
        <v>#DIV/0!</v>
      </c>
      <c r="U348" s="32" t="e">
        <f t="shared" si="55"/>
        <v>#DIV/0!</v>
      </c>
      <c r="AB348" s="29"/>
      <c r="AC348" s="29"/>
    </row>
    <row r="349" spans="1:29" ht="15" customHeight="1" outlineLevel="1" collapsed="1" x14ac:dyDescent="0.3">
      <c r="A349" s="3" t="s">
        <v>67</v>
      </c>
      <c r="B349" s="3" t="s">
        <v>31</v>
      </c>
      <c r="C349" s="3" t="s">
        <v>33</v>
      </c>
      <c r="D349" s="3" t="s">
        <v>26</v>
      </c>
      <c r="E349" s="3" t="s">
        <v>27</v>
      </c>
      <c r="F349" s="3" t="s">
        <v>28</v>
      </c>
      <c r="I349" s="29"/>
      <c r="T349" s="32" t="e">
        <f t="shared" si="54"/>
        <v>#DIV/0!</v>
      </c>
      <c r="U349" s="32" t="e">
        <f t="shared" si="55"/>
        <v>#DIV/0!</v>
      </c>
    </row>
    <row r="350" spans="1:29" ht="15" customHeight="1" outlineLevel="1" collapsed="1" x14ac:dyDescent="0.3">
      <c r="A350" s="3" t="s">
        <v>68</v>
      </c>
      <c r="B350" s="3" t="s">
        <v>31</v>
      </c>
      <c r="C350" s="3" t="s">
        <v>33</v>
      </c>
      <c r="D350" s="3" t="s">
        <v>26</v>
      </c>
      <c r="E350" s="3" t="s">
        <v>27</v>
      </c>
      <c r="F350" s="3" t="s">
        <v>28</v>
      </c>
      <c r="I350" s="29"/>
      <c r="T350" s="32" t="e">
        <f t="shared" si="54"/>
        <v>#DIV/0!</v>
      </c>
      <c r="U350" s="32" t="e">
        <f t="shared" si="55"/>
        <v>#DIV/0!</v>
      </c>
    </row>
    <row r="351" spans="1:29" ht="15" customHeight="1" x14ac:dyDescent="0.3">
      <c r="A351" s="35">
        <v>89</v>
      </c>
      <c r="B351" s="35" t="s">
        <v>31</v>
      </c>
      <c r="C351" s="35" t="s">
        <v>34</v>
      </c>
      <c r="D351" s="35" t="s">
        <v>26</v>
      </c>
      <c r="E351" s="35" t="s">
        <v>27</v>
      </c>
      <c r="F351" s="35" t="s">
        <v>28</v>
      </c>
      <c r="G351" s="41">
        <v>8</v>
      </c>
      <c r="H351" s="41">
        <v>6</v>
      </c>
      <c r="I351" s="40">
        <f>H351/((L351-W351)+J351+(0.44*R351))</f>
        <v>0.80645161290322576</v>
      </c>
      <c r="J351" s="41">
        <v>2</v>
      </c>
      <c r="K351" s="37">
        <f t="shared" ref="K351:K359" si="56">J351/G351</f>
        <v>0.25</v>
      </c>
      <c r="L351" s="41">
        <f t="shared" ref="L351:L359" si="57">M351+N351</f>
        <v>6</v>
      </c>
      <c r="M351" s="41">
        <v>3</v>
      </c>
      <c r="N351" s="41">
        <v>3</v>
      </c>
      <c r="O351" s="41">
        <v>0</v>
      </c>
      <c r="P351" s="41">
        <f>P352+P353+P354</f>
        <v>0</v>
      </c>
      <c r="Q351" s="36">
        <f>P351/(L352+L353+L354)*100</f>
        <v>0</v>
      </c>
      <c r="R351" s="41">
        <v>1</v>
      </c>
      <c r="S351" s="41">
        <v>0</v>
      </c>
      <c r="T351" s="37">
        <f t="shared" si="54"/>
        <v>0.5</v>
      </c>
      <c r="U351" s="37">
        <f t="shared" si="55"/>
        <v>0.5</v>
      </c>
      <c r="V351" s="41">
        <v>0</v>
      </c>
      <c r="W351" s="41">
        <v>1</v>
      </c>
      <c r="X351" s="41">
        <v>3</v>
      </c>
      <c r="Y351" s="41">
        <v>1</v>
      </c>
      <c r="Z351" s="41">
        <v>4</v>
      </c>
      <c r="AA351" s="41">
        <v>0</v>
      </c>
      <c r="AB351" s="40">
        <f>(R351+X351+(2*(N351+AA351+J351))+(0.5*Y351))/(H351+(0.5*V351)+(2*(W351+O351+Z351)))</f>
        <v>0.90625</v>
      </c>
      <c r="AC351" s="40">
        <f>AB351-$AB$1073</f>
        <v>-0.23130403000254263</v>
      </c>
    </row>
    <row r="352" spans="1:29" ht="15" customHeight="1" outlineLevel="1" x14ac:dyDescent="0.3">
      <c r="A352" s="3" t="s">
        <v>66</v>
      </c>
      <c r="B352" s="3" t="s">
        <v>31</v>
      </c>
      <c r="C352" s="3" t="s">
        <v>34</v>
      </c>
      <c r="D352" s="3" t="s">
        <v>26</v>
      </c>
      <c r="E352" s="3" t="s">
        <v>27</v>
      </c>
      <c r="F352" s="3" t="s">
        <v>28</v>
      </c>
      <c r="G352" s="3">
        <v>1</v>
      </c>
      <c r="H352" s="3">
        <v>0</v>
      </c>
      <c r="I352" s="29">
        <f>H352/((L352-W352)+J352+(0.44*R352))</f>
        <v>0</v>
      </c>
      <c r="J352" s="3">
        <v>0</v>
      </c>
      <c r="K352" s="32">
        <f t="shared" si="56"/>
        <v>0</v>
      </c>
      <c r="L352" s="3">
        <f t="shared" si="57"/>
        <v>1</v>
      </c>
      <c r="M352" s="3">
        <v>0</v>
      </c>
      <c r="N352" s="3">
        <v>1</v>
      </c>
      <c r="O352" s="3">
        <v>0</v>
      </c>
      <c r="P352" s="3">
        <v>0</v>
      </c>
      <c r="Q352" s="4">
        <f>P352/L352*100</f>
        <v>0</v>
      </c>
      <c r="R352" s="3">
        <v>0</v>
      </c>
      <c r="S352" s="3">
        <v>0</v>
      </c>
      <c r="T352" s="32">
        <f t="shared" si="54"/>
        <v>0</v>
      </c>
      <c r="U352" s="32">
        <f t="shared" si="55"/>
        <v>0</v>
      </c>
      <c r="V352" s="3">
        <v>0</v>
      </c>
      <c r="W352" s="3">
        <v>0</v>
      </c>
      <c r="X352" s="3">
        <v>1</v>
      </c>
      <c r="Y352" s="3">
        <v>0</v>
      </c>
      <c r="Z352" s="3">
        <v>0</v>
      </c>
      <c r="AA352" s="3">
        <v>0</v>
      </c>
      <c r="AB352" s="29"/>
      <c r="AC352" s="29"/>
    </row>
    <row r="353" spans="1:29" ht="15" customHeight="1" outlineLevel="1" collapsed="1" x14ac:dyDescent="0.3">
      <c r="A353" s="3" t="s">
        <v>67</v>
      </c>
      <c r="B353" s="3" t="s">
        <v>31</v>
      </c>
      <c r="C353" s="3" t="s">
        <v>34</v>
      </c>
      <c r="D353" s="3" t="s">
        <v>26</v>
      </c>
      <c r="E353" s="3" t="s">
        <v>27</v>
      </c>
      <c r="F353" s="3" t="s">
        <v>28</v>
      </c>
      <c r="G353" s="3">
        <v>0</v>
      </c>
      <c r="H353" s="3">
        <v>0</v>
      </c>
      <c r="I353" s="29"/>
      <c r="J353" s="3">
        <v>0</v>
      </c>
      <c r="K353" s="32" t="e">
        <f t="shared" si="56"/>
        <v>#DIV/0!</v>
      </c>
      <c r="L353" s="3">
        <f t="shared" si="57"/>
        <v>0</v>
      </c>
      <c r="M353" s="3">
        <v>0</v>
      </c>
      <c r="N353" s="3">
        <v>0</v>
      </c>
      <c r="O353" s="3">
        <v>0</v>
      </c>
      <c r="P353" s="3">
        <v>0</v>
      </c>
      <c r="Q353" s="4" t="e">
        <f>P353/L353*100</f>
        <v>#DIV/0!</v>
      </c>
      <c r="R353" s="3">
        <v>0</v>
      </c>
      <c r="S353" s="3">
        <v>0</v>
      </c>
      <c r="T353" s="32" t="e">
        <f t="shared" si="54"/>
        <v>#DIV/0!</v>
      </c>
      <c r="U353" s="32" t="e">
        <f t="shared" si="55"/>
        <v>#DIV/0!</v>
      </c>
      <c r="V353" s="3">
        <v>0</v>
      </c>
      <c r="W353" s="3">
        <v>0</v>
      </c>
      <c r="X353" s="3">
        <v>0</v>
      </c>
      <c r="Y353" s="3">
        <v>0</v>
      </c>
      <c r="Z353" s="3">
        <v>0</v>
      </c>
      <c r="AA353" s="3">
        <v>0</v>
      </c>
    </row>
    <row r="354" spans="1:29" ht="15" customHeight="1" outlineLevel="1" collapsed="1" x14ac:dyDescent="0.3">
      <c r="A354" s="3" t="s">
        <v>68</v>
      </c>
      <c r="B354" s="3" t="s">
        <v>31</v>
      </c>
      <c r="C354" s="3" t="s">
        <v>34</v>
      </c>
      <c r="D354" s="3" t="s">
        <v>26</v>
      </c>
      <c r="E354" s="3" t="s">
        <v>27</v>
      </c>
      <c r="F354" s="3" t="s">
        <v>28</v>
      </c>
      <c r="G354" s="3">
        <v>0</v>
      </c>
      <c r="H354" s="3">
        <v>0</v>
      </c>
      <c r="I354" s="29"/>
      <c r="J354" s="3">
        <v>0</v>
      </c>
      <c r="K354" s="32" t="e">
        <f t="shared" si="56"/>
        <v>#DIV/0!</v>
      </c>
      <c r="L354" s="3">
        <f t="shared" si="57"/>
        <v>0</v>
      </c>
      <c r="M354" s="3">
        <v>0</v>
      </c>
      <c r="N354" s="3">
        <v>0</v>
      </c>
      <c r="O354" s="3">
        <v>0</v>
      </c>
      <c r="P354" s="3">
        <v>0</v>
      </c>
      <c r="Q354" s="4" t="e">
        <f>P354/L354*100</f>
        <v>#DIV/0!</v>
      </c>
      <c r="R354" s="3">
        <v>0</v>
      </c>
      <c r="S354" s="3">
        <v>0</v>
      </c>
      <c r="T354" s="32" t="e">
        <f t="shared" si="54"/>
        <v>#DIV/0!</v>
      </c>
      <c r="U354" s="32" t="e">
        <f t="shared" si="55"/>
        <v>#DIV/0!</v>
      </c>
      <c r="V354" s="3">
        <v>0</v>
      </c>
      <c r="W354" s="3">
        <v>0</v>
      </c>
      <c r="X354" s="3">
        <v>0</v>
      </c>
      <c r="Y354" s="3">
        <v>0</v>
      </c>
      <c r="Z354" s="3">
        <v>0</v>
      </c>
      <c r="AA354" s="3">
        <v>0</v>
      </c>
    </row>
    <row r="355" spans="1:29" ht="15" customHeight="1" x14ac:dyDescent="0.3">
      <c r="A355" s="35">
        <v>90</v>
      </c>
      <c r="B355" s="35" t="s">
        <v>24</v>
      </c>
      <c r="C355" s="35" t="s">
        <v>29</v>
      </c>
      <c r="D355" s="35" t="s">
        <v>26</v>
      </c>
      <c r="E355" s="35" t="s">
        <v>27</v>
      </c>
      <c r="F355" s="35" t="s">
        <v>30</v>
      </c>
      <c r="G355" s="41">
        <v>16</v>
      </c>
      <c r="H355" s="41">
        <v>10</v>
      </c>
      <c r="I355" s="40">
        <f>H355/((L355-W355)+J355+(0.44*R355))</f>
        <v>0.6775067750677507</v>
      </c>
      <c r="J355" s="41">
        <v>7</v>
      </c>
      <c r="K355" s="37">
        <f t="shared" si="56"/>
        <v>0.4375</v>
      </c>
      <c r="L355" s="41">
        <f t="shared" si="57"/>
        <v>7</v>
      </c>
      <c r="M355" s="41">
        <v>4</v>
      </c>
      <c r="N355" s="41">
        <v>3</v>
      </c>
      <c r="O355" s="41">
        <v>3</v>
      </c>
      <c r="P355" s="41">
        <f>P356+P357+P358</f>
        <v>4</v>
      </c>
      <c r="Q355" s="36">
        <f>P355/(L356+L357+L358)*100</f>
        <v>100</v>
      </c>
      <c r="R355" s="41">
        <v>4</v>
      </c>
      <c r="S355" s="41">
        <v>2</v>
      </c>
      <c r="T355" s="37">
        <f t="shared" si="54"/>
        <v>0.5714285714285714</v>
      </c>
      <c r="U355" s="37">
        <f t="shared" si="55"/>
        <v>0.5714285714285714</v>
      </c>
      <c r="V355" s="41">
        <v>0</v>
      </c>
      <c r="W355" s="41">
        <v>1</v>
      </c>
      <c r="X355" s="41">
        <v>1</v>
      </c>
      <c r="Y355" s="41">
        <v>7</v>
      </c>
      <c r="Z355" s="41">
        <v>2</v>
      </c>
      <c r="AA355" s="41">
        <v>0</v>
      </c>
      <c r="AB355" s="40">
        <f>(R355+X355+(2*(N355+AA355+J355))+(0.5*Y355))/(H355+(0.5*V355)+(2*(W355+O355+Z355)))</f>
        <v>1.2954545454545454</v>
      </c>
      <c r="AC355" s="40">
        <f>AB355-$AB$1073</f>
        <v>0.15790051545200279</v>
      </c>
    </row>
    <row r="356" spans="1:29" ht="15" customHeight="1" outlineLevel="1" x14ac:dyDescent="0.3">
      <c r="A356" s="3" t="s">
        <v>66</v>
      </c>
      <c r="B356" s="3" t="s">
        <v>24</v>
      </c>
      <c r="C356" s="3" t="s">
        <v>29</v>
      </c>
      <c r="D356" s="3" t="s">
        <v>26</v>
      </c>
      <c r="E356" s="3" t="s">
        <v>27</v>
      </c>
      <c r="F356" s="3" t="s">
        <v>30</v>
      </c>
      <c r="G356" s="3">
        <v>0</v>
      </c>
      <c r="H356" s="3">
        <v>0</v>
      </c>
      <c r="I356" s="29"/>
      <c r="J356" s="3">
        <v>0</v>
      </c>
      <c r="K356" s="32" t="e">
        <f t="shared" si="56"/>
        <v>#DIV/0!</v>
      </c>
      <c r="L356" s="3">
        <f t="shared" si="57"/>
        <v>0</v>
      </c>
      <c r="M356" s="3">
        <v>0</v>
      </c>
      <c r="N356" s="3">
        <v>0</v>
      </c>
      <c r="O356" s="3">
        <v>0</v>
      </c>
      <c r="P356" s="3">
        <v>0</v>
      </c>
      <c r="Q356" s="4" t="e">
        <f>P356/L356*100</f>
        <v>#DIV/0!</v>
      </c>
      <c r="R356" s="3">
        <v>0</v>
      </c>
      <c r="S356" s="3">
        <v>0</v>
      </c>
      <c r="T356" s="32" t="e">
        <f t="shared" si="54"/>
        <v>#DIV/0!</v>
      </c>
      <c r="U356" s="32" t="e">
        <f t="shared" si="55"/>
        <v>#DIV/0!</v>
      </c>
      <c r="V356" s="3">
        <v>0</v>
      </c>
      <c r="W356" s="3">
        <v>0</v>
      </c>
      <c r="X356" s="3">
        <v>0</v>
      </c>
      <c r="Y356" s="3">
        <v>0</v>
      </c>
      <c r="Z356" s="3">
        <v>0</v>
      </c>
      <c r="AA356" s="3">
        <v>0</v>
      </c>
      <c r="AB356" s="29"/>
      <c r="AC356" s="29"/>
    </row>
    <row r="357" spans="1:29" ht="15" customHeight="1" outlineLevel="1" collapsed="1" x14ac:dyDescent="0.3">
      <c r="A357" s="3" t="s">
        <v>67</v>
      </c>
      <c r="B357" s="3" t="s">
        <v>24</v>
      </c>
      <c r="C357" s="3" t="s">
        <v>29</v>
      </c>
      <c r="D357" s="3" t="s">
        <v>26</v>
      </c>
      <c r="E357" s="3" t="s">
        <v>27</v>
      </c>
      <c r="F357" s="3" t="s">
        <v>30</v>
      </c>
      <c r="G357" s="3">
        <v>5</v>
      </c>
      <c r="H357" s="3">
        <v>4</v>
      </c>
      <c r="I357" s="29">
        <f>H357/((L357-W357)+J357+(0.44*R357))</f>
        <v>1</v>
      </c>
      <c r="J357" s="3">
        <v>2</v>
      </c>
      <c r="K357" s="32">
        <f t="shared" si="56"/>
        <v>0.4</v>
      </c>
      <c r="L357" s="3">
        <f t="shared" si="57"/>
        <v>3</v>
      </c>
      <c r="M357" s="3">
        <v>2</v>
      </c>
      <c r="N357" s="3">
        <v>1</v>
      </c>
      <c r="O357" s="3">
        <v>1</v>
      </c>
      <c r="P357" s="3">
        <v>3</v>
      </c>
      <c r="Q357" s="4">
        <f>P357/L357*100</f>
        <v>100</v>
      </c>
      <c r="R357" s="3">
        <v>0</v>
      </c>
      <c r="S357" s="3">
        <v>0</v>
      </c>
      <c r="T357" s="32">
        <f t="shared" si="54"/>
        <v>0.66666666666666663</v>
      </c>
      <c r="U357" s="32">
        <f t="shared" si="55"/>
        <v>0.66666666666666663</v>
      </c>
      <c r="V357" s="3">
        <v>0</v>
      </c>
      <c r="W357" s="3">
        <v>1</v>
      </c>
      <c r="X357" s="3">
        <v>0</v>
      </c>
      <c r="Y357" s="3">
        <v>2</v>
      </c>
      <c r="Z357" s="3">
        <v>0</v>
      </c>
      <c r="AA357" s="3">
        <v>0</v>
      </c>
    </row>
    <row r="358" spans="1:29" ht="15" customHeight="1" outlineLevel="1" collapsed="1" x14ac:dyDescent="0.3">
      <c r="A358" s="3" t="s">
        <v>68</v>
      </c>
      <c r="B358" s="3" t="s">
        <v>24</v>
      </c>
      <c r="C358" s="3" t="s">
        <v>29</v>
      </c>
      <c r="D358" s="3" t="s">
        <v>26</v>
      </c>
      <c r="E358" s="3" t="s">
        <v>27</v>
      </c>
      <c r="F358" s="3" t="s">
        <v>30</v>
      </c>
      <c r="G358" s="3">
        <v>1</v>
      </c>
      <c r="H358" s="3">
        <v>0</v>
      </c>
      <c r="I358" s="29">
        <f>H358/((L358-W358)+J358+(0.44*R358))</f>
        <v>0</v>
      </c>
      <c r="J358" s="3">
        <v>0</v>
      </c>
      <c r="K358" s="32">
        <f t="shared" si="56"/>
        <v>0</v>
      </c>
      <c r="L358" s="3">
        <f t="shared" si="57"/>
        <v>1</v>
      </c>
      <c r="M358" s="3">
        <v>0</v>
      </c>
      <c r="N358" s="3">
        <v>1</v>
      </c>
      <c r="O358" s="3">
        <v>0</v>
      </c>
      <c r="P358" s="3">
        <v>1</v>
      </c>
      <c r="Q358" s="4">
        <f>P358/L358*100</f>
        <v>100</v>
      </c>
      <c r="R358" s="3">
        <v>0</v>
      </c>
      <c r="S358" s="3">
        <v>0</v>
      </c>
      <c r="T358" s="32">
        <f t="shared" si="54"/>
        <v>0</v>
      </c>
      <c r="U358" s="32">
        <f t="shared" si="55"/>
        <v>0</v>
      </c>
      <c r="V358" s="3">
        <v>0</v>
      </c>
      <c r="W358" s="3">
        <v>0</v>
      </c>
      <c r="X358" s="3">
        <v>0</v>
      </c>
      <c r="Y358" s="3">
        <v>0</v>
      </c>
      <c r="Z358" s="3">
        <v>0</v>
      </c>
      <c r="AA358" s="3">
        <v>0</v>
      </c>
    </row>
    <row r="359" spans="1:29" ht="15" customHeight="1" x14ac:dyDescent="0.3">
      <c r="A359" s="35">
        <v>91</v>
      </c>
      <c r="B359" s="35" t="s">
        <v>29</v>
      </c>
      <c r="C359" s="35" t="s">
        <v>25</v>
      </c>
      <c r="D359" s="35" t="s">
        <v>32</v>
      </c>
      <c r="E359" s="35" t="s">
        <v>27</v>
      </c>
      <c r="F359" s="35" t="s">
        <v>31</v>
      </c>
      <c r="G359" s="41">
        <v>0</v>
      </c>
      <c r="H359" s="41">
        <v>0</v>
      </c>
      <c r="I359" s="40"/>
      <c r="J359" s="41">
        <v>0</v>
      </c>
      <c r="K359" s="37" t="e">
        <f t="shared" si="56"/>
        <v>#DIV/0!</v>
      </c>
      <c r="L359" s="41">
        <f t="shared" si="57"/>
        <v>0</v>
      </c>
      <c r="M359" s="41">
        <v>0</v>
      </c>
      <c r="N359" s="41">
        <v>0</v>
      </c>
      <c r="O359" s="41">
        <v>0</v>
      </c>
      <c r="P359" s="41">
        <f>P360+P361+P362</f>
        <v>0</v>
      </c>
      <c r="Q359" s="36" t="e">
        <f>P359/(L360+L361+L362)*100</f>
        <v>#DIV/0!</v>
      </c>
      <c r="R359" s="41">
        <v>0</v>
      </c>
      <c r="S359" s="41">
        <v>0</v>
      </c>
      <c r="T359" s="37" t="e">
        <f t="shared" si="54"/>
        <v>#DIV/0!</v>
      </c>
      <c r="U359" s="37" t="e">
        <f t="shared" si="55"/>
        <v>#DIV/0!</v>
      </c>
      <c r="V359" s="41">
        <v>0</v>
      </c>
      <c r="W359" s="41">
        <v>0</v>
      </c>
      <c r="X359" s="41">
        <v>0</v>
      </c>
      <c r="Y359" s="41">
        <v>0</v>
      </c>
      <c r="Z359" s="41">
        <v>1</v>
      </c>
      <c r="AA359" s="41">
        <v>0</v>
      </c>
      <c r="AB359" s="40">
        <f>(R359+X359+(2*(N359+AA359+J359))+(0.5*Y359))/(H359+(0.5*V359)+(2*(W359+O359+Z359)))</f>
        <v>0</v>
      </c>
      <c r="AC359" s="40">
        <f>AB359-$AB$1073</f>
        <v>-1.1375540300025426</v>
      </c>
    </row>
    <row r="360" spans="1:29" ht="15" customHeight="1" outlineLevel="1" x14ac:dyDescent="0.3">
      <c r="A360" s="3" t="s">
        <v>66</v>
      </c>
      <c r="B360" s="3" t="s">
        <v>29</v>
      </c>
      <c r="C360" s="3" t="s">
        <v>25</v>
      </c>
      <c r="D360" s="3" t="s">
        <v>32</v>
      </c>
      <c r="E360" s="3" t="s">
        <v>27</v>
      </c>
      <c r="F360" s="3" t="s">
        <v>31</v>
      </c>
      <c r="I360" s="29"/>
      <c r="T360" s="32" t="e">
        <f t="shared" si="54"/>
        <v>#DIV/0!</v>
      </c>
      <c r="U360" s="32" t="e">
        <f t="shared" si="55"/>
        <v>#DIV/0!</v>
      </c>
      <c r="AB360" s="29"/>
      <c r="AC360" s="29"/>
    </row>
    <row r="361" spans="1:29" ht="15" customHeight="1" outlineLevel="1" collapsed="1" x14ac:dyDescent="0.3">
      <c r="A361" s="3" t="s">
        <v>67</v>
      </c>
      <c r="B361" s="3" t="s">
        <v>29</v>
      </c>
      <c r="C361" s="3" t="s">
        <v>25</v>
      </c>
      <c r="D361" s="3" t="s">
        <v>32</v>
      </c>
      <c r="E361" s="3" t="s">
        <v>27</v>
      </c>
      <c r="F361" s="3" t="s">
        <v>31</v>
      </c>
      <c r="I361" s="29"/>
      <c r="T361" s="32" t="e">
        <f t="shared" si="54"/>
        <v>#DIV/0!</v>
      </c>
      <c r="U361" s="32" t="e">
        <f t="shared" si="55"/>
        <v>#DIV/0!</v>
      </c>
    </row>
    <row r="362" spans="1:29" ht="15" customHeight="1" outlineLevel="1" collapsed="1" x14ac:dyDescent="0.3">
      <c r="A362" s="3" t="s">
        <v>68</v>
      </c>
      <c r="B362" s="3" t="s">
        <v>29</v>
      </c>
      <c r="C362" s="3" t="s">
        <v>25</v>
      </c>
      <c r="D362" s="3" t="s">
        <v>32</v>
      </c>
      <c r="E362" s="3" t="s">
        <v>27</v>
      </c>
      <c r="F362" s="3" t="s">
        <v>31</v>
      </c>
      <c r="I362" s="29"/>
      <c r="T362" s="32" t="e">
        <f t="shared" si="54"/>
        <v>#DIV/0!</v>
      </c>
      <c r="U362" s="32" t="e">
        <f t="shared" si="55"/>
        <v>#DIV/0!</v>
      </c>
    </row>
    <row r="363" spans="1:29" ht="15" customHeight="1" x14ac:dyDescent="0.3">
      <c r="A363" s="35">
        <v>92</v>
      </c>
      <c r="B363" s="35" t="s">
        <v>29</v>
      </c>
      <c r="C363" s="35" t="s">
        <v>32</v>
      </c>
      <c r="D363" s="35" t="s">
        <v>26</v>
      </c>
      <c r="E363" s="35" t="s">
        <v>27</v>
      </c>
      <c r="F363" s="35" t="s">
        <v>31</v>
      </c>
      <c r="G363" s="35">
        <f>G364+G365+G366</f>
        <v>4</v>
      </c>
      <c r="H363" s="35">
        <f>H364+H365+H366</f>
        <v>2</v>
      </c>
      <c r="I363" s="40">
        <f>H363/((L363-W363)+J363+(0.44*R363))</f>
        <v>0.5</v>
      </c>
      <c r="J363" s="35">
        <f>J364+J365+J366</f>
        <v>1</v>
      </c>
      <c r="K363" s="37">
        <f>J363/G363</f>
        <v>0.25</v>
      </c>
      <c r="L363" s="35">
        <f>L364+L365+L366</f>
        <v>3</v>
      </c>
      <c r="M363" s="35">
        <f>M364+M365+M366</f>
        <v>1</v>
      </c>
      <c r="N363" s="35">
        <f>N364+N365+N366</f>
        <v>2</v>
      </c>
      <c r="O363" s="35">
        <f>O364+O365+O366</f>
        <v>1</v>
      </c>
      <c r="P363" s="41">
        <f>P364+P365+P366</f>
        <v>3</v>
      </c>
      <c r="Q363" s="36">
        <f>P363/(L364+L365+L366)*100</f>
        <v>100</v>
      </c>
      <c r="R363" s="35">
        <f>R364+R365+R366</f>
        <v>0</v>
      </c>
      <c r="S363" s="35">
        <f>S364+S365+S366</f>
        <v>0</v>
      </c>
      <c r="T363" s="37">
        <f t="shared" si="54"/>
        <v>0.33333333333333331</v>
      </c>
      <c r="U363" s="37">
        <f t="shared" si="55"/>
        <v>0.33333333333333331</v>
      </c>
      <c r="V363" s="35">
        <f>V364+V365+V366</f>
        <v>0</v>
      </c>
      <c r="W363" s="35">
        <f>W364+W365+W366</f>
        <v>0</v>
      </c>
      <c r="X363" s="41">
        <v>3</v>
      </c>
      <c r="Y363" s="41">
        <v>1</v>
      </c>
      <c r="Z363" s="41">
        <v>1</v>
      </c>
      <c r="AA363" s="35">
        <f>AA364+AA365+AA366</f>
        <v>0</v>
      </c>
      <c r="AB363" s="40">
        <f>(R363+X363+(2*(N363+AA363+J363))+(0.5*Y363))/(H363+(0.5*V363)+(2*(W363+O363+Z363)))</f>
        <v>1.5833333333333333</v>
      </c>
      <c r="AC363" s="40">
        <f>AB363-$AB$1073</f>
        <v>0.44577930333079063</v>
      </c>
    </row>
    <row r="364" spans="1:29" ht="15" customHeight="1" outlineLevel="1" x14ac:dyDescent="0.3">
      <c r="A364" s="3" t="s">
        <v>66</v>
      </c>
      <c r="B364" s="3" t="s">
        <v>29</v>
      </c>
      <c r="C364" s="3" t="s">
        <v>32</v>
      </c>
      <c r="D364" s="3" t="s">
        <v>26</v>
      </c>
      <c r="E364" s="3" t="s">
        <v>27</v>
      </c>
      <c r="F364" s="3" t="s">
        <v>31</v>
      </c>
      <c r="I364" s="29"/>
      <c r="T364" s="32" t="e">
        <f t="shared" si="54"/>
        <v>#DIV/0!</v>
      </c>
      <c r="U364" s="32" t="e">
        <f t="shared" si="55"/>
        <v>#DIV/0!</v>
      </c>
      <c r="AB364" s="29"/>
      <c r="AC364" s="29"/>
    </row>
    <row r="365" spans="1:29" ht="15" customHeight="1" outlineLevel="1" collapsed="1" x14ac:dyDescent="0.3">
      <c r="A365" s="3" t="s">
        <v>67</v>
      </c>
      <c r="B365" s="3" t="s">
        <v>29</v>
      </c>
      <c r="C365" s="3" t="s">
        <v>32</v>
      </c>
      <c r="D365" s="3" t="s">
        <v>26</v>
      </c>
      <c r="E365" s="3" t="s">
        <v>27</v>
      </c>
      <c r="F365" s="3" t="s">
        <v>31</v>
      </c>
      <c r="G365" s="3">
        <v>4</v>
      </c>
      <c r="H365" s="3">
        <v>2</v>
      </c>
      <c r="I365" s="29">
        <f>H365/((L365-W365)+J365+(0.44*R365))</f>
        <v>0.5</v>
      </c>
      <c r="J365" s="3">
        <v>1</v>
      </c>
      <c r="K365" s="32">
        <f>J365/G365</f>
        <v>0.25</v>
      </c>
      <c r="L365" s="3">
        <f>M365+N365</f>
        <v>3</v>
      </c>
      <c r="M365" s="3">
        <v>1</v>
      </c>
      <c r="N365" s="3">
        <v>2</v>
      </c>
      <c r="O365" s="3">
        <v>1</v>
      </c>
      <c r="P365" s="3">
        <v>3</v>
      </c>
      <c r="Q365" s="4">
        <f>P365/L365*100</f>
        <v>100</v>
      </c>
      <c r="R365" s="3">
        <v>0</v>
      </c>
      <c r="S365" s="3">
        <v>0</v>
      </c>
      <c r="T365" s="32">
        <f t="shared" si="54"/>
        <v>0.33333333333333331</v>
      </c>
      <c r="U365" s="32">
        <f t="shared" si="55"/>
        <v>0.33333333333333331</v>
      </c>
      <c r="V365" s="3">
        <v>0</v>
      </c>
      <c r="W365" s="3">
        <v>0</v>
      </c>
      <c r="X365" s="3">
        <v>2</v>
      </c>
      <c r="Y365" s="3">
        <v>1</v>
      </c>
      <c r="Z365" s="3">
        <v>0</v>
      </c>
      <c r="AA365" s="3">
        <v>0</v>
      </c>
    </row>
    <row r="366" spans="1:29" ht="15" customHeight="1" outlineLevel="1" collapsed="1" x14ac:dyDescent="0.3">
      <c r="A366" s="3" t="s">
        <v>68</v>
      </c>
      <c r="B366" s="3" t="s">
        <v>29</v>
      </c>
      <c r="C366" s="3" t="s">
        <v>32</v>
      </c>
      <c r="D366" s="3" t="s">
        <v>26</v>
      </c>
      <c r="E366" s="3" t="s">
        <v>27</v>
      </c>
      <c r="F366" s="3" t="s">
        <v>31</v>
      </c>
      <c r="I366" s="29"/>
      <c r="T366" s="32" t="e">
        <f t="shared" si="54"/>
        <v>#DIV/0!</v>
      </c>
      <c r="U366" s="32" t="e">
        <f t="shared" si="55"/>
        <v>#DIV/0!</v>
      </c>
    </row>
    <row r="367" spans="1:29" ht="15" customHeight="1" x14ac:dyDescent="0.3">
      <c r="A367" s="35">
        <v>93</v>
      </c>
      <c r="B367" s="35" t="s">
        <v>32</v>
      </c>
      <c r="C367" s="35" t="s">
        <v>25</v>
      </c>
      <c r="D367" s="35" t="s">
        <v>26</v>
      </c>
      <c r="E367" s="35" t="s">
        <v>30</v>
      </c>
      <c r="F367" s="35" t="s">
        <v>31</v>
      </c>
      <c r="G367" s="41">
        <v>5</v>
      </c>
      <c r="H367" s="41">
        <v>5</v>
      </c>
      <c r="I367" s="40">
        <f>H367/((L367-W367)+J367+(0.44*R367))</f>
        <v>1.25</v>
      </c>
      <c r="J367" s="41">
        <v>0</v>
      </c>
      <c r="K367" s="37">
        <f>J367/G367</f>
        <v>0</v>
      </c>
      <c r="L367" s="41">
        <f>M367+N367</f>
        <v>5</v>
      </c>
      <c r="M367" s="41">
        <v>2</v>
      </c>
      <c r="N367" s="41">
        <v>3</v>
      </c>
      <c r="O367" s="41">
        <v>2</v>
      </c>
      <c r="P367" s="41">
        <f>P368+P369+P370</f>
        <v>0</v>
      </c>
      <c r="Q367" s="36" t="e">
        <f>P367/(L368+L369+L370)*100</f>
        <v>#DIV/0!</v>
      </c>
      <c r="R367" s="41">
        <v>0</v>
      </c>
      <c r="S367" s="41">
        <v>0</v>
      </c>
      <c r="T367" s="37">
        <f t="shared" si="54"/>
        <v>0.4</v>
      </c>
      <c r="U367" s="37">
        <f t="shared" si="55"/>
        <v>0.5</v>
      </c>
      <c r="V367" s="41">
        <v>1</v>
      </c>
      <c r="W367" s="41">
        <v>1</v>
      </c>
      <c r="X367" s="41">
        <v>1</v>
      </c>
      <c r="Y367" s="41">
        <v>0</v>
      </c>
      <c r="Z367" s="41">
        <v>0</v>
      </c>
      <c r="AA367" s="41">
        <v>0</v>
      </c>
      <c r="AB367" s="40">
        <f>(R367+X367+(2*(N367+AA367+J367))+(0.5*Y367))/(H367+(0.5*V367)+(2*(W367+O367+Z367)))</f>
        <v>0.60869565217391308</v>
      </c>
      <c r="AC367" s="40">
        <f>AB367-$AB$1073</f>
        <v>-0.52885837782862954</v>
      </c>
    </row>
    <row r="368" spans="1:29" ht="15" customHeight="1" outlineLevel="1" x14ac:dyDescent="0.3">
      <c r="A368" s="3" t="s">
        <v>66</v>
      </c>
      <c r="B368" s="3" t="s">
        <v>32</v>
      </c>
      <c r="C368" s="3" t="s">
        <v>25</v>
      </c>
      <c r="D368" s="3" t="s">
        <v>26</v>
      </c>
      <c r="E368" s="3" t="s">
        <v>30</v>
      </c>
      <c r="F368" s="3" t="s">
        <v>31</v>
      </c>
      <c r="I368" s="29"/>
      <c r="T368" s="32" t="e">
        <f t="shared" si="54"/>
        <v>#DIV/0!</v>
      </c>
      <c r="U368" s="32" t="e">
        <f t="shared" si="55"/>
        <v>#DIV/0!</v>
      </c>
      <c r="AB368" s="29"/>
      <c r="AC368" s="29"/>
    </row>
    <row r="369" spans="1:29" ht="15" customHeight="1" outlineLevel="1" collapsed="1" x14ac:dyDescent="0.3">
      <c r="A369" s="3" t="s">
        <v>67</v>
      </c>
      <c r="B369" s="3" t="s">
        <v>32</v>
      </c>
      <c r="C369" s="3" t="s">
        <v>25</v>
      </c>
      <c r="D369" s="3" t="s">
        <v>26</v>
      </c>
      <c r="E369" s="3" t="s">
        <v>30</v>
      </c>
      <c r="F369" s="3" t="s">
        <v>31</v>
      </c>
      <c r="I369" s="29"/>
      <c r="T369" s="32" t="e">
        <f t="shared" si="54"/>
        <v>#DIV/0!</v>
      </c>
      <c r="U369" s="32" t="e">
        <f t="shared" si="55"/>
        <v>#DIV/0!</v>
      </c>
    </row>
    <row r="370" spans="1:29" ht="15" customHeight="1" outlineLevel="1" collapsed="1" x14ac:dyDescent="0.3">
      <c r="A370" s="3" t="s">
        <v>68</v>
      </c>
      <c r="B370" s="3" t="s">
        <v>32</v>
      </c>
      <c r="C370" s="3" t="s">
        <v>25</v>
      </c>
      <c r="D370" s="3" t="s">
        <v>26</v>
      </c>
      <c r="E370" s="3" t="s">
        <v>30</v>
      </c>
      <c r="F370" s="3" t="s">
        <v>31</v>
      </c>
      <c r="I370" s="29"/>
      <c r="T370" s="32" t="e">
        <f t="shared" si="54"/>
        <v>#DIV/0!</v>
      </c>
      <c r="U370" s="32" t="e">
        <f t="shared" si="55"/>
        <v>#DIV/0!</v>
      </c>
    </row>
    <row r="371" spans="1:29" ht="15" customHeight="1" x14ac:dyDescent="0.3">
      <c r="A371" s="35">
        <v>94</v>
      </c>
      <c r="B371" s="35" t="s">
        <v>24</v>
      </c>
      <c r="C371" s="35" t="s">
        <v>25</v>
      </c>
      <c r="D371" s="35" t="s">
        <v>26</v>
      </c>
      <c r="E371" s="35" t="s">
        <v>30</v>
      </c>
      <c r="F371" s="35" t="s">
        <v>31</v>
      </c>
      <c r="G371" s="41">
        <v>9</v>
      </c>
      <c r="H371" s="41">
        <v>2</v>
      </c>
      <c r="I371" s="40">
        <f>H371/((L371-W371)+J371+(0.44*R371))</f>
        <v>0.2857142857142857</v>
      </c>
      <c r="J371" s="41">
        <v>4</v>
      </c>
      <c r="K371" s="37">
        <f>J371/G371</f>
        <v>0.44444444444444442</v>
      </c>
      <c r="L371" s="41">
        <f>M371+N371</f>
        <v>5</v>
      </c>
      <c r="M371" s="41">
        <v>1</v>
      </c>
      <c r="N371" s="41">
        <v>4</v>
      </c>
      <c r="O371" s="41">
        <v>0</v>
      </c>
      <c r="P371" s="41">
        <f>P372+P373+P374</f>
        <v>0</v>
      </c>
      <c r="Q371" s="36" t="e">
        <f>P371/(L372+L373+L374)*100</f>
        <v>#DIV/0!</v>
      </c>
      <c r="R371" s="41">
        <v>0</v>
      </c>
      <c r="S371" s="41">
        <v>0</v>
      </c>
      <c r="T371" s="37">
        <f t="shared" si="54"/>
        <v>0.2</v>
      </c>
      <c r="U371" s="37">
        <f t="shared" si="55"/>
        <v>0.2</v>
      </c>
      <c r="V371" s="41">
        <v>0</v>
      </c>
      <c r="W371" s="41">
        <v>2</v>
      </c>
      <c r="X371" s="41">
        <v>2</v>
      </c>
      <c r="Y371" s="41">
        <v>2</v>
      </c>
      <c r="Z371" s="41">
        <v>1</v>
      </c>
      <c r="AA371" s="41">
        <v>0</v>
      </c>
      <c r="AB371" s="40">
        <f>(R371+X371+(2*(N371+AA371+J371))+(0.5*Y371))/(H371+(0.5*V371)+(2*(W371+O371+Z371)))</f>
        <v>2.375</v>
      </c>
      <c r="AC371" s="40">
        <f>AB371-$AB$1073</f>
        <v>1.2374459699974574</v>
      </c>
    </row>
    <row r="372" spans="1:29" ht="15" customHeight="1" outlineLevel="1" x14ac:dyDescent="0.3">
      <c r="A372" s="3" t="s">
        <v>66</v>
      </c>
      <c r="B372" s="3" t="s">
        <v>24</v>
      </c>
      <c r="C372" s="3" t="s">
        <v>25</v>
      </c>
      <c r="D372" s="3" t="s">
        <v>26</v>
      </c>
      <c r="E372" s="3" t="s">
        <v>30</v>
      </c>
      <c r="F372" s="3" t="s">
        <v>31</v>
      </c>
      <c r="I372" s="29"/>
      <c r="T372" s="32" t="e">
        <f t="shared" si="54"/>
        <v>#DIV/0!</v>
      </c>
      <c r="U372" s="32" t="e">
        <f t="shared" si="55"/>
        <v>#DIV/0!</v>
      </c>
      <c r="AB372" s="29"/>
      <c r="AC372" s="29"/>
    </row>
    <row r="373" spans="1:29" ht="15" customHeight="1" outlineLevel="1" collapsed="1" x14ac:dyDescent="0.3">
      <c r="A373" s="3" t="s">
        <v>67</v>
      </c>
      <c r="B373" s="3" t="s">
        <v>24</v>
      </c>
      <c r="C373" s="3" t="s">
        <v>25</v>
      </c>
      <c r="D373" s="3" t="s">
        <v>26</v>
      </c>
      <c r="E373" s="3" t="s">
        <v>30</v>
      </c>
      <c r="F373" s="3" t="s">
        <v>31</v>
      </c>
      <c r="I373" s="29"/>
      <c r="T373" s="32" t="e">
        <f t="shared" si="54"/>
        <v>#DIV/0!</v>
      </c>
      <c r="U373" s="32" t="e">
        <f t="shared" si="55"/>
        <v>#DIV/0!</v>
      </c>
    </row>
    <row r="374" spans="1:29" ht="15" customHeight="1" outlineLevel="1" collapsed="1" x14ac:dyDescent="0.3">
      <c r="A374" s="3" t="s">
        <v>68</v>
      </c>
      <c r="B374" s="3" t="s">
        <v>24</v>
      </c>
      <c r="C374" s="3" t="s">
        <v>25</v>
      </c>
      <c r="D374" s="3" t="s">
        <v>26</v>
      </c>
      <c r="E374" s="3" t="s">
        <v>30</v>
      </c>
      <c r="F374" s="3" t="s">
        <v>31</v>
      </c>
      <c r="I374" s="29"/>
      <c r="T374" s="32" t="e">
        <f t="shared" si="54"/>
        <v>#DIV/0!</v>
      </c>
      <c r="U374" s="32" t="e">
        <f t="shared" si="55"/>
        <v>#DIV/0!</v>
      </c>
    </row>
    <row r="375" spans="1:29" ht="15" customHeight="1" x14ac:dyDescent="0.3">
      <c r="A375" s="35">
        <v>95</v>
      </c>
      <c r="B375" s="35" t="s">
        <v>29</v>
      </c>
      <c r="C375" s="35" t="s">
        <v>25</v>
      </c>
      <c r="D375" s="35" t="s">
        <v>26</v>
      </c>
      <c r="E375" s="35" t="s">
        <v>27</v>
      </c>
      <c r="F375" s="35" t="s">
        <v>33</v>
      </c>
      <c r="G375" s="41">
        <v>9</v>
      </c>
      <c r="H375" s="41">
        <v>4</v>
      </c>
      <c r="I375" s="40">
        <f t="shared" ref="I375:I380" si="58">H375/((L375-W375)+J375+(0.44*R375))</f>
        <v>0.58139534883720934</v>
      </c>
      <c r="J375" s="41">
        <v>2</v>
      </c>
      <c r="K375" s="37">
        <f t="shared" ref="K375:K384" si="59">J375/G375</f>
        <v>0.22222222222222221</v>
      </c>
      <c r="L375" s="41">
        <f t="shared" ref="L375:L384" si="60">M375+N375</f>
        <v>5</v>
      </c>
      <c r="M375" s="41">
        <v>1</v>
      </c>
      <c r="N375" s="41">
        <v>4</v>
      </c>
      <c r="O375" s="41">
        <v>1</v>
      </c>
      <c r="P375" s="41">
        <f>P376+P377+P378</f>
        <v>4</v>
      </c>
      <c r="Q375" s="36">
        <f>P375/(L376+L377+L378)*100</f>
        <v>133.33333333333331</v>
      </c>
      <c r="R375" s="41">
        <v>2</v>
      </c>
      <c r="S375" s="41">
        <v>2</v>
      </c>
      <c r="T375" s="37">
        <f t="shared" si="54"/>
        <v>0.2</v>
      </c>
      <c r="U375" s="37">
        <f t="shared" si="55"/>
        <v>0.2</v>
      </c>
      <c r="V375" s="41">
        <v>0</v>
      </c>
      <c r="W375" s="41">
        <v>1</v>
      </c>
      <c r="X375" s="41">
        <v>4</v>
      </c>
      <c r="Y375" s="41">
        <v>2</v>
      </c>
      <c r="Z375" s="41">
        <v>1</v>
      </c>
      <c r="AA375" s="41">
        <v>0</v>
      </c>
      <c r="AB375" s="40">
        <f>(R375+X375+(2*(N375+AA375+J375))+(0.5*Y375))/(H375+(0.5*V375)+(2*(W375+O375+Z375)))</f>
        <v>1.9</v>
      </c>
      <c r="AC375" s="40">
        <f>AB375-$AB$1073</f>
        <v>0.76244596999745728</v>
      </c>
    </row>
    <row r="376" spans="1:29" ht="15" customHeight="1" outlineLevel="1" x14ac:dyDescent="0.3">
      <c r="A376" s="3" t="s">
        <v>66</v>
      </c>
      <c r="B376" s="3" t="s">
        <v>29</v>
      </c>
      <c r="C376" s="3" t="s">
        <v>25</v>
      </c>
      <c r="D376" s="3" t="s">
        <v>26</v>
      </c>
      <c r="E376" s="3" t="s">
        <v>27</v>
      </c>
      <c r="F376" s="3" t="s">
        <v>33</v>
      </c>
      <c r="G376" s="3">
        <v>1</v>
      </c>
      <c r="H376" s="3">
        <v>2</v>
      </c>
      <c r="I376" s="29">
        <f t="shared" si="58"/>
        <v>2</v>
      </c>
      <c r="J376" s="3">
        <v>0</v>
      </c>
      <c r="K376" s="32">
        <f t="shared" si="59"/>
        <v>0</v>
      </c>
      <c r="L376" s="3">
        <f t="shared" si="60"/>
        <v>1</v>
      </c>
      <c r="M376" s="3">
        <v>1</v>
      </c>
      <c r="N376" s="3">
        <v>0</v>
      </c>
      <c r="O376" s="3">
        <v>1</v>
      </c>
      <c r="P376" s="3">
        <v>1</v>
      </c>
      <c r="Q376" s="4">
        <f t="shared" ref="Q376:Q382" si="61">P376/L376*100</f>
        <v>100</v>
      </c>
      <c r="R376" s="3">
        <v>0</v>
      </c>
      <c r="S376" s="3">
        <v>0</v>
      </c>
      <c r="T376" s="32">
        <f t="shared" si="54"/>
        <v>1</v>
      </c>
      <c r="U376" s="32">
        <f t="shared" si="55"/>
        <v>1</v>
      </c>
      <c r="V376" s="3">
        <v>0</v>
      </c>
      <c r="W376" s="3">
        <v>0</v>
      </c>
      <c r="X376" s="3">
        <v>0</v>
      </c>
      <c r="Y376" s="3">
        <v>0</v>
      </c>
      <c r="Z376" s="3">
        <v>0</v>
      </c>
      <c r="AA376" s="3">
        <v>0</v>
      </c>
      <c r="AB376" s="29"/>
      <c r="AC376" s="29"/>
    </row>
    <row r="377" spans="1:29" ht="15" customHeight="1" outlineLevel="1" collapsed="1" x14ac:dyDescent="0.3">
      <c r="A377" s="3" t="s">
        <v>67</v>
      </c>
      <c r="B377" s="3" t="s">
        <v>29</v>
      </c>
      <c r="C377" s="3" t="s">
        <v>25</v>
      </c>
      <c r="D377" s="3" t="s">
        <v>26</v>
      </c>
      <c r="E377" s="3" t="s">
        <v>27</v>
      </c>
      <c r="F377" s="3" t="s">
        <v>33</v>
      </c>
      <c r="G377" s="3">
        <v>5</v>
      </c>
      <c r="H377" s="3">
        <v>2</v>
      </c>
      <c r="I377" s="29">
        <f t="shared" si="58"/>
        <v>0.69444444444444442</v>
      </c>
      <c r="J377" s="3">
        <v>2</v>
      </c>
      <c r="K377" s="32">
        <f t="shared" si="59"/>
        <v>0.4</v>
      </c>
      <c r="L377" s="3">
        <f t="shared" si="60"/>
        <v>1</v>
      </c>
      <c r="M377" s="3">
        <v>0</v>
      </c>
      <c r="N377" s="3">
        <v>1</v>
      </c>
      <c r="O377" s="3">
        <v>0</v>
      </c>
      <c r="P377" s="3">
        <v>2</v>
      </c>
      <c r="Q377" s="4">
        <f t="shared" si="61"/>
        <v>200</v>
      </c>
      <c r="R377" s="3">
        <v>2</v>
      </c>
      <c r="S377" s="3">
        <v>2</v>
      </c>
      <c r="T377" s="32">
        <f t="shared" si="54"/>
        <v>0</v>
      </c>
      <c r="U377" s="32">
        <f t="shared" si="55"/>
        <v>0</v>
      </c>
      <c r="V377" s="3">
        <v>0</v>
      </c>
      <c r="W377" s="3">
        <v>1</v>
      </c>
      <c r="X377" s="3">
        <v>1</v>
      </c>
      <c r="Y377" s="3">
        <v>2</v>
      </c>
      <c r="Z377" s="3">
        <v>1</v>
      </c>
      <c r="AA377" s="3">
        <v>0</v>
      </c>
    </row>
    <row r="378" spans="1:29" ht="15" customHeight="1" outlineLevel="1" collapsed="1" x14ac:dyDescent="0.3">
      <c r="A378" s="3" t="s">
        <v>68</v>
      </c>
      <c r="B378" s="3" t="s">
        <v>29</v>
      </c>
      <c r="C378" s="3" t="s">
        <v>25</v>
      </c>
      <c r="D378" s="3" t="s">
        <v>26</v>
      </c>
      <c r="E378" s="3" t="s">
        <v>27</v>
      </c>
      <c r="F378" s="3" t="s">
        <v>33</v>
      </c>
      <c r="G378" s="3">
        <v>1</v>
      </c>
      <c r="H378" s="3">
        <v>0</v>
      </c>
      <c r="I378" s="29">
        <f t="shared" si="58"/>
        <v>0</v>
      </c>
      <c r="J378" s="3">
        <v>0</v>
      </c>
      <c r="K378" s="32">
        <f t="shared" si="59"/>
        <v>0</v>
      </c>
      <c r="L378" s="3">
        <f t="shared" si="60"/>
        <v>1</v>
      </c>
      <c r="M378" s="3">
        <v>0</v>
      </c>
      <c r="N378" s="3">
        <v>1</v>
      </c>
      <c r="O378" s="3">
        <v>0</v>
      </c>
      <c r="P378" s="3">
        <v>1</v>
      </c>
      <c r="Q378" s="4">
        <f t="shared" si="61"/>
        <v>100</v>
      </c>
      <c r="R378" s="3">
        <v>0</v>
      </c>
      <c r="S378" s="3">
        <v>0</v>
      </c>
      <c r="T378" s="32">
        <f t="shared" si="54"/>
        <v>0</v>
      </c>
      <c r="U378" s="32">
        <f t="shared" si="55"/>
        <v>0</v>
      </c>
      <c r="V378" s="3">
        <v>0</v>
      </c>
      <c r="W378" s="3">
        <v>0</v>
      </c>
      <c r="X378" s="3">
        <v>1</v>
      </c>
      <c r="Y378" s="3">
        <v>0</v>
      </c>
      <c r="Z378" s="3">
        <v>0</v>
      </c>
      <c r="AA378" s="3">
        <v>0</v>
      </c>
    </row>
    <row r="379" spans="1:29" ht="15" customHeight="1" x14ac:dyDescent="0.3">
      <c r="A379" s="35">
        <v>96</v>
      </c>
      <c r="B379" s="35" t="s">
        <v>29</v>
      </c>
      <c r="C379" s="35" t="s">
        <v>25</v>
      </c>
      <c r="D379" s="35" t="s">
        <v>34</v>
      </c>
      <c r="E379" s="35" t="s">
        <v>27</v>
      </c>
      <c r="F379" s="35" t="s">
        <v>32</v>
      </c>
      <c r="G379" s="35">
        <f>G380+G381+G382</f>
        <v>1</v>
      </c>
      <c r="H379" s="35">
        <f>H380+H381+H382</f>
        <v>2</v>
      </c>
      <c r="I379" s="40">
        <f t="shared" si="58"/>
        <v>2.2727272727272729</v>
      </c>
      <c r="J379" s="35">
        <f>J380+J381+J382</f>
        <v>0</v>
      </c>
      <c r="K379" s="37">
        <f t="shared" si="59"/>
        <v>0</v>
      </c>
      <c r="L379" s="35">
        <f t="shared" si="60"/>
        <v>0</v>
      </c>
      <c r="M379" s="35">
        <f>M380+M381+M382</f>
        <v>0</v>
      </c>
      <c r="N379" s="35">
        <f>N380+N381+N382</f>
        <v>0</v>
      </c>
      <c r="O379" s="35">
        <f>O380+O381+O382</f>
        <v>0</v>
      </c>
      <c r="P379" s="35">
        <f>P380+P381+P382</f>
        <v>0</v>
      </c>
      <c r="Q379" s="36" t="e">
        <f t="shared" si="61"/>
        <v>#DIV/0!</v>
      </c>
      <c r="R379" s="35">
        <f>R380+R381+R382</f>
        <v>2</v>
      </c>
      <c r="S379" s="35">
        <f>S380+S381+S382</f>
        <v>2</v>
      </c>
      <c r="T379" s="37" t="e">
        <f t="shared" si="54"/>
        <v>#DIV/0!</v>
      </c>
      <c r="U379" s="37" t="e">
        <f t="shared" si="55"/>
        <v>#DIV/0!</v>
      </c>
      <c r="V379" s="35">
        <f t="shared" ref="V379:AA379" si="62">V380+V381+V382</f>
        <v>0</v>
      </c>
      <c r="W379" s="35">
        <f t="shared" si="62"/>
        <v>0</v>
      </c>
      <c r="X379" s="35">
        <f t="shared" si="62"/>
        <v>0</v>
      </c>
      <c r="Y379" s="35">
        <f t="shared" si="62"/>
        <v>0</v>
      </c>
      <c r="Z379" s="35">
        <f t="shared" si="62"/>
        <v>1</v>
      </c>
      <c r="AA379" s="35">
        <f t="shared" si="62"/>
        <v>0</v>
      </c>
      <c r="AB379" s="40">
        <f>(R379+X379+(2*(N379+AA379+J379))+(0.5*Y379))/(H379+(0.5*V379)+(2*(W379+O379+Z379)))</f>
        <v>0.5</v>
      </c>
      <c r="AC379" s="40">
        <f>AB379-$AB$1073</f>
        <v>-0.63755403000254263</v>
      </c>
    </row>
    <row r="380" spans="1:29" ht="15" customHeight="1" outlineLevel="1" x14ac:dyDescent="0.3">
      <c r="A380" s="3" t="s">
        <v>66</v>
      </c>
      <c r="B380" s="3" t="s">
        <v>29</v>
      </c>
      <c r="C380" s="3" t="s">
        <v>25</v>
      </c>
      <c r="D380" s="3" t="s">
        <v>34</v>
      </c>
      <c r="E380" s="3" t="s">
        <v>27</v>
      </c>
      <c r="F380" s="3" t="s">
        <v>32</v>
      </c>
      <c r="G380" s="3">
        <v>1</v>
      </c>
      <c r="H380" s="3">
        <v>2</v>
      </c>
      <c r="I380" s="29">
        <f t="shared" si="58"/>
        <v>2.2727272727272729</v>
      </c>
      <c r="J380" s="3">
        <v>0</v>
      </c>
      <c r="K380" s="32">
        <f t="shared" si="59"/>
        <v>0</v>
      </c>
      <c r="L380" s="3">
        <f t="shared" si="60"/>
        <v>0</v>
      </c>
      <c r="M380" s="3">
        <v>0</v>
      </c>
      <c r="N380" s="3">
        <v>0</v>
      </c>
      <c r="O380" s="3">
        <v>0</v>
      </c>
      <c r="P380" s="3">
        <v>0</v>
      </c>
      <c r="Q380" s="4" t="e">
        <f t="shared" si="61"/>
        <v>#DIV/0!</v>
      </c>
      <c r="R380" s="3">
        <v>2</v>
      </c>
      <c r="S380" s="3">
        <v>2</v>
      </c>
      <c r="T380" s="32" t="e">
        <f t="shared" si="54"/>
        <v>#DIV/0!</v>
      </c>
      <c r="U380" s="32" t="e">
        <f t="shared" si="55"/>
        <v>#DIV/0!</v>
      </c>
      <c r="V380" s="3">
        <v>0</v>
      </c>
      <c r="W380" s="3">
        <v>0</v>
      </c>
      <c r="X380" s="3">
        <v>0</v>
      </c>
      <c r="Y380" s="3">
        <v>0</v>
      </c>
      <c r="Z380" s="3">
        <v>1</v>
      </c>
      <c r="AA380" s="3">
        <v>0</v>
      </c>
      <c r="AB380" s="29"/>
      <c r="AC380" s="29"/>
    </row>
    <row r="381" spans="1:29" ht="15" customHeight="1" outlineLevel="1" collapsed="1" x14ac:dyDescent="0.3">
      <c r="A381" s="3" t="s">
        <v>67</v>
      </c>
      <c r="B381" s="3" t="s">
        <v>29</v>
      </c>
      <c r="C381" s="3" t="s">
        <v>25</v>
      </c>
      <c r="D381" s="3" t="s">
        <v>34</v>
      </c>
      <c r="E381" s="3" t="s">
        <v>27</v>
      </c>
      <c r="F381" s="3" t="s">
        <v>32</v>
      </c>
      <c r="G381" s="3">
        <v>0</v>
      </c>
      <c r="H381" s="3">
        <v>0</v>
      </c>
      <c r="I381" s="29"/>
      <c r="J381" s="3">
        <v>0</v>
      </c>
      <c r="K381" s="32" t="e">
        <f t="shared" si="59"/>
        <v>#DIV/0!</v>
      </c>
      <c r="L381" s="3">
        <f t="shared" si="60"/>
        <v>0</v>
      </c>
      <c r="M381" s="3">
        <v>0</v>
      </c>
      <c r="N381" s="3">
        <v>0</v>
      </c>
      <c r="O381" s="3">
        <v>0</v>
      </c>
      <c r="P381" s="3">
        <v>0</v>
      </c>
      <c r="Q381" s="4" t="e">
        <f t="shared" si="61"/>
        <v>#DIV/0!</v>
      </c>
      <c r="R381" s="3">
        <v>0</v>
      </c>
      <c r="S381" s="3">
        <v>0</v>
      </c>
      <c r="T381" s="32" t="e">
        <f t="shared" si="54"/>
        <v>#DIV/0!</v>
      </c>
      <c r="U381" s="32" t="e">
        <f t="shared" si="55"/>
        <v>#DIV/0!</v>
      </c>
      <c r="V381" s="3">
        <v>0</v>
      </c>
      <c r="W381" s="3">
        <v>0</v>
      </c>
      <c r="X381" s="3">
        <v>0</v>
      </c>
      <c r="Y381" s="3">
        <v>0</v>
      </c>
      <c r="Z381" s="3">
        <v>0</v>
      </c>
      <c r="AA381" s="3">
        <v>0</v>
      </c>
    </row>
    <row r="382" spans="1:29" ht="15" customHeight="1" outlineLevel="1" collapsed="1" x14ac:dyDescent="0.3">
      <c r="A382" s="3" t="s">
        <v>68</v>
      </c>
      <c r="B382" s="3" t="s">
        <v>29</v>
      </c>
      <c r="C382" s="3" t="s">
        <v>25</v>
      </c>
      <c r="D382" s="3" t="s">
        <v>34</v>
      </c>
      <c r="E382" s="3" t="s">
        <v>27</v>
      </c>
      <c r="F382" s="3" t="s">
        <v>32</v>
      </c>
      <c r="G382" s="3">
        <v>0</v>
      </c>
      <c r="H382" s="3">
        <v>0</v>
      </c>
      <c r="I382" s="29"/>
      <c r="J382" s="3">
        <v>0</v>
      </c>
      <c r="K382" s="32" t="e">
        <f t="shared" si="59"/>
        <v>#DIV/0!</v>
      </c>
      <c r="L382" s="3">
        <f t="shared" si="60"/>
        <v>0</v>
      </c>
      <c r="M382" s="3">
        <v>0</v>
      </c>
      <c r="N382" s="3">
        <v>0</v>
      </c>
      <c r="O382" s="3">
        <v>0</v>
      </c>
      <c r="P382" s="3">
        <v>0</v>
      </c>
      <c r="Q382" s="4" t="e">
        <f t="shared" si="61"/>
        <v>#DIV/0!</v>
      </c>
      <c r="R382" s="3">
        <v>0</v>
      </c>
      <c r="S382" s="3">
        <v>0</v>
      </c>
      <c r="T382" s="32" t="e">
        <f t="shared" si="54"/>
        <v>#DIV/0!</v>
      </c>
      <c r="U382" s="32" t="e">
        <f t="shared" si="55"/>
        <v>#DIV/0!</v>
      </c>
      <c r="V382" s="3">
        <v>0</v>
      </c>
      <c r="W382" s="3">
        <v>0</v>
      </c>
      <c r="X382" s="3">
        <v>0</v>
      </c>
      <c r="Y382" s="3">
        <v>0</v>
      </c>
      <c r="Z382" s="3">
        <v>0</v>
      </c>
      <c r="AA382" s="3">
        <v>0</v>
      </c>
    </row>
    <row r="383" spans="1:29" ht="15" customHeight="1" x14ac:dyDescent="0.3">
      <c r="A383" s="35">
        <v>97</v>
      </c>
      <c r="B383" s="35" t="s">
        <v>24</v>
      </c>
      <c r="C383" s="35" t="s">
        <v>29</v>
      </c>
      <c r="D383" s="35" t="s">
        <v>32</v>
      </c>
      <c r="E383" s="35" t="s">
        <v>33</v>
      </c>
      <c r="F383" s="35" t="s">
        <v>28</v>
      </c>
      <c r="G383" s="41">
        <v>10</v>
      </c>
      <c r="H383" s="41">
        <v>8</v>
      </c>
      <c r="I383" s="40">
        <f>H383/((L383-W383)+J383+(0.44*R383))</f>
        <v>1.015228426395939</v>
      </c>
      <c r="J383" s="41">
        <v>3</v>
      </c>
      <c r="K383" s="37">
        <f t="shared" si="59"/>
        <v>0.3</v>
      </c>
      <c r="L383" s="41">
        <f t="shared" si="60"/>
        <v>6</v>
      </c>
      <c r="M383" s="41">
        <v>3</v>
      </c>
      <c r="N383" s="41">
        <v>3</v>
      </c>
      <c r="O383" s="41">
        <v>1</v>
      </c>
      <c r="P383" s="41">
        <f>P384+P385+P386</f>
        <v>1</v>
      </c>
      <c r="Q383" s="36">
        <f>P383/(L384+L385+L386)*100</f>
        <v>100</v>
      </c>
      <c r="R383" s="41">
        <v>2</v>
      </c>
      <c r="S383" s="41">
        <v>1</v>
      </c>
      <c r="T383" s="37">
        <f t="shared" si="54"/>
        <v>0.5</v>
      </c>
      <c r="U383" s="37">
        <f t="shared" si="55"/>
        <v>0.58333333333333337</v>
      </c>
      <c r="V383" s="41">
        <v>1</v>
      </c>
      <c r="W383" s="41">
        <v>2</v>
      </c>
      <c r="X383" s="41">
        <v>1</v>
      </c>
      <c r="Y383" s="41">
        <v>2</v>
      </c>
      <c r="Z383" s="41">
        <v>2</v>
      </c>
      <c r="AA383" s="41">
        <v>0</v>
      </c>
      <c r="AB383" s="40">
        <f>(R383+X383+(2*(N383+AA383+J383))+(0.5*Y383))/(H383+(0.5*V383)+(2*(W383+O383+Z383)))</f>
        <v>0.86486486486486491</v>
      </c>
      <c r="AC383" s="40">
        <f>AB383-$AB$1073</f>
        <v>-0.27268916513767771</v>
      </c>
    </row>
    <row r="384" spans="1:29" ht="15" customHeight="1" outlineLevel="1" x14ac:dyDescent="0.3">
      <c r="A384" s="3" t="s">
        <v>66</v>
      </c>
      <c r="B384" s="3" t="s">
        <v>24</v>
      </c>
      <c r="C384" s="3" t="s">
        <v>29</v>
      </c>
      <c r="D384" s="3" t="s">
        <v>32</v>
      </c>
      <c r="E384" s="3" t="s">
        <v>33</v>
      </c>
      <c r="F384" s="3" t="s">
        <v>28</v>
      </c>
      <c r="G384" s="3">
        <v>3</v>
      </c>
      <c r="H384" s="3">
        <v>0</v>
      </c>
      <c r="I384" s="29">
        <f>H384/((L384-W384)+J384+(0.44*R384))</f>
        <v>0</v>
      </c>
      <c r="J384" s="3">
        <v>2</v>
      </c>
      <c r="K384" s="32">
        <f t="shared" si="59"/>
        <v>0.66666666666666663</v>
      </c>
      <c r="L384" s="3">
        <f t="shared" si="60"/>
        <v>1</v>
      </c>
      <c r="M384" s="3">
        <v>0</v>
      </c>
      <c r="N384" s="3">
        <v>1</v>
      </c>
      <c r="O384" s="3">
        <v>0</v>
      </c>
      <c r="P384" s="3">
        <v>1</v>
      </c>
      <c r="Q384" s="4">
        <f>P384/L384*100</f>
        <v>100</v>
      </c>
      <c r="R384" s="3">
        <v>0</v>
      </c>
      <c r="S384" s="3">
        <v>0</v>
      </c>
      <c r="T384" s="32">
        <f t="shared" si="54"/>
        <v>0</v>
      </c>
      <c r="U384" s="32">
        <f t="shared" si="55"/>
        <v>0</v>
      </c>
      <c r="V384" s="3">
        <v>0</v>
      </c>
      <c r="W384" s="3">
        <v>0</v>
      </c>
      <c r="X384" s="3">
        <v>1</v>
      </c>
      <c r="Y384" s="3">
        <v>1</v>
      </c>
      <c r="Z384" s="3">
        <v>0</v>
      </c>
      <c r="AA384" s="3">
        <v>0</v>
      </c>
      <c r="AB384" s="29"/>
      <c r="AC384" s="29"/>
    </row>
    <row r="385" spans="1:29" ht="15" customHeight="1" outlineLevel="1" collapsed="1" x14ac:dyDescent="0.3">
      <c r="A385" s="3" t="s">
        <v>67</v>
      </c>
      <c r="B385" s="3" t="s">
        <v>24</v>
      </c>
      <c r="C385" s="3" t="s">
        <v>29</v>
      </c>
      <c r="D385" s="3" t="s">
        <v>32</v>
      </c>
      <c r="E385" s="3" t="s">
        <v>33</v>
      </c>
      <c r="F385" s="3" t="s">
        <v>28</v>
      </c>
      <c r="I385" s="29"/>
      <c r="T385" s="32" t="e">
        <f t="shared" si="54"/>
        <v>#DIV/0!</v>
      </c>
      <c r="U385" s="32" t="e">
        <f t="shared" si="55"/>
        <v>#DIV/0!</v>
      </c>
    </row>
    <row r="386" spans="1:29" ht="15" customHeight="1" outlineLevel="1" collapsed="1" x14ac:dyDescent="0.3">
      <c r="A386" s="3" t="s">
        <v>68</v>
      </c>
      <c r="B386" s="3" t="s">
        <v>24</v>
      </c>
      <c r="C386" s="3" t="s">
        <v>29</v>
      </c>
      <c r="D386" s="3" t="s">
        <v>32</v>
      </c>
      <c r="E386" s="3" t="s">
        <v>33</v>
      </c>
      <c r="F386" s="3" t="s">
        <v>28</v>
      </c>
      <c r="I386" s="29"/>
      <c r="T386" s="32" t="e">
        <f t="shared" si="54"/>
        <v>#DIV/0!</v>
      </c>
      <c r="U386" s="32" t="e">
        <f t="shared" si="55"/>
        <v>#DIV/0!</v>
      </c>
      <c r="X386" s="3">
        <v>1</v>
      </c>
      <c r="Z386" s="3">
        <v>1</v>
      </c>
    </row>
    <row r="387" spans="1:29" ht="15" customHeight="1" x14ac:dyDescent="0.3">
      <c r="A387" s="35">
        <v>98</v>
      </c>
      <c r="B387" s="35" t="s">
        <v>29</v>
      </c>
      <c r="C387" s="35" t="s">
        <v>25</v>
      </c>
      <c r="D387" s="35" t="s">
        <v>26</v>
      </c>
      <c r="E387" s="35" t="s">
        <v>27</v>
      </c>
      <c r="F387" s="35" t="s">
        <v>32</v>
      </c>
      <c r="G387" s="35">
        <f>G388+G389+G390</f>
        <v>3</v>
      </c>
      <c r="H387" s="35">
        <f>H388+H389+H390</f>
        <v>5</v>
      </c>
      <c r="I387" s="40">
        <f>H387/((L387-W387)+J387+(0.44*R387))</f>
        <v>2.5</v>
      </c>
      <c r="J387" s="35">
        <f>J388+J389+J390</f>
        <v>0</v>
      </c>
      <c r="K387" s="37">
        <f t="shared" ref="K387:K399" si="63">J387/G387</f>
        <v>0</v>
      </c>
      <c r="L387" s="35">
        <f t="shared" ref="L387:L399" si="64">M387+N387</f>
        <v>3</v>
      </c>
      <c r="M387" s="35">
        <f>M388+M389+M390</f>
        <v>2</v>
      </c>
      <c r="N387" s="35">
        <f>N388+N389+N390</f>
        <v>1</v>
      </c>
      <c r="O387" s="35">
        <f>O388+O389+O390</f>
        <v>2</v>
      </c>
      <c r="P387" s="35">
        <f>P388+P389+P390</f>
        <v>3</v>
      </c>
      <c r="Q387" s="36">
        <f>P387/L387*100</f>
        <v>100</v>
      </c>
      <c r="R387" s="35">
        <f>R388+R389+R390</f>
        <v>0</v>
      </c>
      <c r="S387" s="35">
        <f>S388+S389+S390</f>
        <v>0</v>
      </c>
      <c r="T387" s="37">
        <f t="shared" ref="T387:T450" si="65">M387/(M387+N387)</f>
        <v>0.66666666666666663</v>
      </c>
      <c r="U387" s="37">
        <f t="shared" ref="U387:U450" si="66">((0.5*V387)+M387)/L387</f>
        <v>0.83333333333333337</v>
      </c>
      <c r="V387" s="35">
        <f>V388+V389+V390</f>
        <v>1</v>
      </c>
      <c r="W387" s="35">
        <f>W388+W389+W390</f>
        <v>1</v>
      </c>
      <c r="X387" s="35">
        <f>X388+X389+X390</f>
        <v>0</v>
      </c>
      <c r="Y387" s="35">
        <f>Y388+Y389+Y390</f>
        <v>0</v>
      </c>
      <c r="Z387" s="35">
        <f>Z388+Z389+Z390</f>
        <v>0</v>
      </c>
      <c r="AA387" s="41">
        <v>1</v>
      </c>
      <c r="AB387" s="40">
        <f>(R387+X387+(2*(N387+AA387+J387))+(0.5*Y387))/(H387+(0.5*V387)+(2*(W387+O387+Z387)))</f>
        <v>0.34782608695652173</v>
      </c>
      <c r="AC387" s="40">
        <f>AB387-$AB$1073</f>
        <v>-0.7897279430460209</v>
      </c>
    </row>
    <row r="388" spans="1:29" ht="15" customHeight="1" outlineLevel="1" x14ac:dyDescent="0.3">
      <c r="A388" s="3" t="s">
        <v>66</v>
      </c>
      <c r="B388" s="3" t="s">
        <v>29</v>
      </c>
      <c r="C388" s="3" t="s">
        <v>25</v>
      </c>
      <c r="D388" s="3" t="s">
        <v>26</v>
      </c>
      <c r="E388" s="3" t="s">
        <v>27</v>
      </c>
      <c r="F388" s="3" t="s">
        <v>32</v>
      </c>
      <c r="G388" s="3">
        <v>2</v>
      </c>
      <c r="H388" s="3">
        <v>5</v>
      </c>
      <c r="I388" s="29">
        <f>H388/((L388-W388)+J388+(0.44*R388))</f>
        <v>2.5</v>
      </c>
      <c r="J388" s="3">
        <v>0</v>
      </c>
      <c r="K388" s="32">
        <f t="shared" si="63"/>
        <v>0</v>
      </c>
      <c r="L388" s="3">
        <f t="shared" si="64"/>
        <v>2</v>
      </c>
      <c r="M388" s="3">
        <v>2</v>
      </c>
      <c r="N388" s="3">
        <v>0</v>
      </c>
      <c r="O388" s="3">
        <v>2</v>
      </c>
      <c r="P388" s="3">
        <v>2</v>
      </c>
      <c r="Q388" s="4">
        <f>P388/L388*100</f>
        <v>100</v>
      </c>
      <c r="R388" s="3">
        <v>0</v>
      </c>
      <c r="S388" s="3">
        <v>0</v>
      </c>
      <c r="T388" s="32">
        <f t="shared" si="65"/>
        <v>1</v>
      </c>
      <c r="U388" s="32">
        <f t="shared" si="66"/>
        <v>1.25</v>
      </c>
      <c r="V388" s="3">
        <v>1</v>
      </c>
      <c r="W388" s="3">
        <v>0</v>
      </c>
      <c r="X388" s="3">
        <v>0</v>
      </c>
      <c r="Y388" s="3">
        <v>0</v>
      </c>
      <c r="Z388" s="3">
        <v>0</v>
      </c>
      <c r="AB388" s="29"/>
      <c r="AC388" s="29"/>
    </row>
    <row r="389" spans="1:29" ht="15" customHeight="1" outlineLevel="1" collapsed="1" x14ac:dyDescent="0.3">
      <c r="A389" s="3" t="s">
        <v>67</v>
      </c>
      <c r="B389" s="3" t="s">
        <v>29</v>
      </c>
      <c r="C389" s="3" t="s">
        <v>25</v>
      </c>
      <c r="D389" s="3" t="s">
        <v>26</v>
      </c>
      <c r="E389" s="3" t="s">
        <v>27</v>
      </c>
      <c r="F389" s="3" t="s">
        <v>32</v>
      </c>
      <c r="G389" s="3">
        <v>0</v>
      </c>
      <c r="H389" s="3">
        <v>0</v>
      </c>
      <c r="I389" s="29"/>
      <c r="J389" s="3">
        <v>0</v>
      </c>
      <c r="K389" s="32" t="e">
        <f t="shared" si="63"/>
        <v>#DIV/0!</v>
      </c>
      <c r="L389" s="3">
        <f t="shared" si="64"/>
        <v>0</v>
      </c>
      <c r="M389" s="3">
        <v>0</v>
      </c>
      <c r="N389" s="3">
        <v>0</v>
      </c>
      <c r="O389" s="3">
        <v>0</v>
      </c>
      <c r="P389" s="3">
        <v>0</v>
      </c>
      <c r="Q389" s="4" t="e">
        <f>P389/L389*100</f>
        <v>#DIV/0!</v>
      </c>
      <c r="R389" s="3">
        <v>0</v>
      </c>
      <c r="S389" s="3">
        <v>0</v>
      </c>
      <c r="T389" s="32" t="e">
        <f t="shared" si="65"/>
        <v>#DIV/0!</v>
      </c>
      <c r="U389" s="32" t="e">
        <f t="shared" si="66"/>
        <v>#DIV/0!</v>
      </c>
      <c r="V389" s="3">
        <v>0</v>
      </c>
      <c r="W389" s="3">
        <v>0</v>
      </c>
      <c r="X389" s="3">
        <v>0</v>
      </c>
      <c r="Y389" s="3">
        <v>0</v>
      </c>
      <c r="Z389" s="3">
        <v>0</v>
      </c>
    </row>
    <row r="390" spans="1:29" ht="15" customHeight="1" outlineLevel="1" collapsed="1" x14ac:dyDescent="0.3">
      <c r="A390" s="3" t="s">
        <v>68</v>
      </c>
      <c r="B390" s="3" t="s">
        <v>29</v>
      </c>
      <c r="C390" s="3" t="s">
        <v>25</v>
      </c>
      <c r="D390" s="3" t="s">
        <v>26</v>
      </c>
      <c r="E390" s="3" t="s">
        <v>27</v>
      </c>
      <c r="F390" s="3" t="s">
        <v>32</v>
      </c>
      <c r="G390" s="3">
        <v>1</v>
      </c>
      <c r="H390" s="3">
        <v>0</v>
      </c>
      <c r="I390" s="29"/>
      <c r="J390" s="3">
        <v>0</v>
      </c>
      <c r="K390" s="32">
        <f t="shared" si="63"/>
        <v>0</v>
      </c>
      <c r="L390" s="3">
        <f t="shared" si="64"/>
        <v>1</v>
      </c>
      <c r="M390" s="3">
        <v>0</v>
      </c>
      <c r="N390" s="3">
        <v>1</v>
      </c>
      <c r="O390" s="3">
        <v>0</v>
      </c>
      <c r="P390" s="3">
        <v>1</v>
      </c>
      <c r="Q390" s="4">
        <f>P390/L390*100</f>
        <v>100</v>
      </c>
      <c r="R390" s="3">
        <v>0</v>
      </c>
      <c r="S390" s="3">
        <v>0</v>
      </c>
      <c r="T390" s="32">
        <f t="shared" si="65"/>
        <v>0</v>
      </c>
      <c r="U390" s="32">
        <f t="shared" si="66"/>
        <v>0</v>
      </c>
      <c r="V390" s="3">
        <v>0</v>
      </c>
      <c r="W390" s="3">
        <v>1</v>
      </c>
      <c r="X390" s="3">
        <v>0</v>
      </c>
      <c r="Y390" s="3">
        <v>0</v>
      </c>
      <c r="Z390" s="3">
        <v>0</v>
      </c>
      <c r="AA390" s="3">
        <v>0</v>
      </c>
    </row>
    <row r="391" spans="1:29" ht="15" customHeight="1" x14ac:dyDescent="0.3">
      <c r="A391" s="35">
        <v>99</v>
      </c>
      <c r="B391" s="35" t="s">
        <v>29</v>
      </c>
      <c r="C391" s="35" t="s">
        <v>25</v>
      </c>
      <c r="D391" s="35" t="s">
        <v>32</v>
      </c>
      <c r="E391" s="35" t="s">
        <v>27</v>
      </c>
      <c r="F391" s="35" t="s">
        <v>28</v>
      </c>
      <c r="G391" s="41">
        <v>7</v>
      </c>
      <c r="H391" s="41">
        <v>7</v>
      </c>
      <c r="I391" s="40">
        <f>H391/((L391-W391)+J391+(0.44*R391))</f>
        <v>1.2152777777777779</v>
      </c>
      <c r="J391" s="41">
        <v>1</v>
      </c>
      <c r="K391" s="37">
        <f t="shared" si="63"/>
        <v>0.14285714285714285</v>
      </c>
      <c r="L391" s="41">
        <f t="shared" si="64"/>
        <v>4</v>
      </c>
      <c r="M391" s="41">
        <v>2</v>
      </c>
      <c r="N391" s="41">
        <v>2</v>
      </c>
      <c r="O391" s="41">
        <v>0</v>
      </c>
      <c r="P391" s="41">
        <f>P392+P393+P394</f>
        <v>2</v>
      </c>
      <c r="Q391" s="36">
        <f>P391/(L392+L393+L394)*100</f>
        <v>100</v>
      </c>
      <c r="R391" s="41">
        <v>4</v>
      </c>
      <c r="S391" s="41">
        <v>3</v>
      </c>
      <c r="T391" s="37">
        <f t="shared" si="65"/>
        <v>0.5</v>
      </c>
      <c r="U391" s="37">
        <f t="shared" si="66"/>
        <v>0.5</v>
      </c>
      <c r="V391" s="41">
        <v>0</v>
      </c>
      <c r="W391" s="41">
        <v>1</v>
      </c>
      <c r="X391" s="41">
        <v>2</v>
      </c>
      <c r="Y391" s="41">
        <v>0</v>
      </c>
      <c r="Z391" s="41">
        <v>3</v>
      </c>
      <c r="AA391" s="41">
        <v>0</v>
      </c>
      <c r="AB391" s="40">
        <f>(R391+X391+(2*(N391+AA391+J391))+(0.5*Y391))/(H391+(0.5*V391)+(2*(W391+O391+Z391)))</f>
        <v>0.8</v>
      </c>
      <c r="AC391" s="40">
        <f>AB391-$AB$1073</f>
        <v>-0.33755403000254258</v>
      </c>
    </row>
    <row r="392" spans="1:29" ht="15" customHeight="1" outlineLevel="1" x14ac:dyDescent="0.3">
      <c r="A392" s="3" t="s">
        <v>66</v>
      </c>
      <c r="B392" s="3" t="s">
        <v>29</v>
      </c>
      <c r="C392" s="3" t="s">
        <v>25</v>
      </c>
      <c r="D392" s="3" t="s">
        <v>32</v>
      </c>
      <c r="E392" s="3" t="s">
        <v>27</v>
      </c>
      <c r="F392" s="3" t="s">
        <v>28</v>
      </c>
      <c r="G392" s="3">
        <v>1</v>
      </c>
      <c r="H392" s="3">
        <v>0</v>
      </c>
      <c r="I392" s="29">
        <f>H392/((L392-W392)+J392+(0.44*R392))</f>
        <v>0</v>
      </c>
      <c r="J392" s="3">
        <v>0</v>
      </c>
      <c r="K392" s="32">
        <f t="shared" si="63"/>
        <v>0</v>
      </c>
      <c r="L392" s="3">
        <f t="shared" si="64"/>
        <v>1</v>
      </c>
      <c r="M392" s="3">
        <v>0</v>
      </c>
      <c r="N392" s="3">
        <v>1</v>
      </c>
      <c r="O392" s="3">
        <v>0</v>
      </c>
      <c r="P392" s="3">
        <v>1</v>
      </c>
      <c r="Q392" s="4">
        <f>P392/L392*100</f>
        <v>100</v>
      </c>
      <c r="R392" s="3">
        <v>0</v>
      </c>
      <c r="S392" s="3">
        <v>0</v>
      </c>
      <c r="T392" s="32">
        <f t="shared" si="65"/>
        <v>0</v>
      </c>
      <c r="U392" s="32">
        <f t="shared" si="66"/>
        <v>0</v>
      </c>
      <c r="V392" s="3">
        <v>0</v>
      </c>
      <c r="W392" s="3">
        <v>0</v>
      </c>
      <c r="X392" s="3">
        <v>1</v>
      </c>
      <c r="Y392" s="3">
        <v>0</v>
      </c>
      <c r="Z392" s="3">
        <v>0</v>
      </c>
      <c r="AA392" s="3">
        <v>0</v>
      </c>
      <c r="AB392" s="29"/>
      <c r="AC392" s="29"/>
    </row>
    <row r="393" spans="1:29" ht="15" customHeight="1" outlineLevel="1" collapsed="1" x14ac:dyDescent="0.3">
      <c r="A393" s="3" t="s">
        <v>67</v>
      </c>
      <c r="B393" s="3" t="s">
        <v>29</v>
      </c>
      <c r="C393" s="3" t="s">
        <v>25</v>
      </c>
      <c r="D393" s="3" t="s">
        <v>32</v>
      </c>
      <c r="E393" s="3" t="s">
        <v>27</v>
      </c>
      <c r="F393" s="3" t="s">
        <v>28</v>
      </c>
      <c r="G393" s="3">
        <v>0</v>
      </c>
      <c r="H393" s="3">
        <v>0</v>
      </c>
      <c r="I393" s="29"/>
      <c r="J393" s="3">
        <v>0</v>
      </c>
      <c r="K393" s="32" t="e">
        <f t="shared" si="63"/>
        <v>#DIV/0!</v>
      </c>
      <c r="L393" s="3">
        <f t="shared" si="64"/>
        <v>0</v>
      </c>
      <c r="M393" s="3">
        <v>0</v>
      </c>
      <c r="N393" s="3">
        <v>0</v>
      </c>
      <c r="O393" s="3">
        <v>0</v>
      </c>
      <c r="P393" s="3">
        <v>0</v>
      </c>
      <c r="Q393" s="4" t="e">
        <f>P393/L393*100</f>
        <v>#DIV/0!</v>
      </c>
      <c r="R393" s="3">
        <v>0</v>
      </c>
      <c r="S393" s="3">
        <v>0</v>
      </c>
      <c r="T393" s="32" t="e">
        <f t="shared" si="65"/>
        <v>#DIV/0!</v>
      </c>
      <c r="U393" s="32" t="e">
        <f t="shared" si="66"/>
        <v>#DIV/0!</v>
      </c>
      <c r="V393" s="3">
        <v>0</v>
      </c>
      <c r="W393" s="3">
        <v>0</v>
      </c>
      <c r="X393" s="3">
        <v>0</v>
      </c>
      <c r="Y393" s="3">
        <v>0</v>
      </c>
      <c r="Z393" s="3">
        <v>0</v>
      </c>
      <c r="AA393" s="3">
        <v>0</v>
      </c>
    </row>
    <row r="394" spans="1:29" ht="15" customHeight="1" outlineLevel="1" collapsed="1" x14ac:dyDescent="0.3">
      <c r="A394" s="3" t="s">
        <v>68</v>
      </c>
      <c r="B394" s="3" t="s">
        <v>29</v>
      </c>
      <c r="C394" s="3" t="s">
        <v>25</v>
      </c>
      <c r="D394" s="3" t="s">
        <v>32</v>
      </c>
      <c r="E394" s="3" t="s">
        <v>27</v>
      </c>
      <c r="F394" s="3" t="s">
        <v>28</v>
      </c>
      <c r="G394" s="3">
        <v>2</v>
      </c>
      <c r="H394" s="3">
        <v>2</v>
      </c>
      <c r="I394" s="29">
        <f>H394/((L394-W394)+J394+(0.44*R394))</f>
        <v>1</v>
      </c>
      <c r="J394" s="3">
        <v>1</v>
      </c>
      <c r="K394" s="32">
        <f t="shared" si="63"/>
        <v>0.5</v>
      </c>
      <c r="L394" s="3">
        <f t="shared" si="64"/>
        <v>1</v>
      </c>
      <c r="M394" s="3">
        <v>1</v>
      </c>
      <c r="N394" s="3">
        <v>0</v>
      </c>
      <c r="O394" s="3">
        <v>0</v>
      </c>
      <c r="P394" s="3">
        <v>1</v>
      </c>
      <c r="Q394" s="4">
        <f>P394/L394*100</f>
        <v>100</v>
      </c>
      <c r="R394" s="3">
        <v>0</v>
      </c>
      <c r="S394" s="3">
        <v>0</v>
      </c>
      <c r="T394" s="32">
        <f t="shared" si="65"/>
        <v>1</v>
      </c>
      <c r="U394" s="32">
        <f t="shared" si="66"/>
        <v>1</v>
      </c>
      <c r="V394" s="3">
        <v>0</v>
      </c>
      <c r="W394" s="3">
        <v>0</v>
      </c>
      <c r="X394" s="3">
        <v>0</v>
      </c>
      <c r="Y394" s="3">
        <v>0</v>
      </c>
      <c r="Z394" s="3">
        <v>0</v>
      </c>
      <c r="AA394" s="3">
        <v>0</v>
      </c>
    </row>
    <row r="395" spans="1:29" ht="15" customHeight="1" x14ac:dyDescent="0.3">
      <c r="A395" s="35">
        <v>100</v>
      </c>
      <c r="B395" s="35" t="s">
        <v>29</v>
      </c>
      <c r="C395" s="35" t="s">
        <v>25</v>
      </c>
      <c r="D395" s="35" t="s">
        <v>32</v>
      </c>
      <c r="E395" s="35" t="s">
        <v>30</v>
      </c>
      <c r="F395" s="35" t="s">
        <v>28</v>
      </c>
      <c r="G395" s="41">
        <v>14</v>
      </c>
      <c r="H395" s="41">
        <v>11</v>
      </c>
      <c r="I395" s="40">
        <f>H395/((L395-W395)+J395+(0.44*R395))</f>
        <v>0.91666666666666663</v>
      </c>
      <c r="J395" s="41">
        <v>4</v>
      </c>
      <c r="K395" s="37">
        <f t="shared" si="63"/>
        <v>0.2857142857142857</v>
      </c>
      <c r="L395" s="41">
        <f t="shared" si="64"/>
        <v>10</v>
      </c>
      <c r="M395" s="41">
        <v>5</v>
      </c>
      <c r="N395" s="41">
        <v>5</v>
      </c>
      <c r="O395" s="41">
        <v>1</v>
      </c>
      <c r="P395" s="41">
        <f>P396+P397+P398</f>
        <v>6</v>
      </c>
      <c r="Q395" s="36">
        <f>P395/(L396+L397+L398)*100</f>
        <v>66.666666666666657</v>
      </c>
      <c r="R395" s="41">
        <v>0</v>
      </c>
      <c r="S395" s="41">
        <v>0</v>
      </c>
      <c r="T395" s="37">
        <f t="shared" si="65"/>
        <v>0.5</v>
      </c>
      <c r="U395" s="37">
        <f t="shared" si="66"/>
        <v>0.55000000000000004</v>
      </c>
      <c r="V395" s="41">
        <v>1</v>
      </c>
      <c r="W395" s="41">
        <v>2</v>
      </c>
      <c r="X395" s="41">
        <v>4</v>
      </c>
      <c r="Y395" s="41">
        <v>1</v>
      </c>
      <c r="Z395" s="41">
        <v>1</v>
      </c>
      <c r="AA395" s="41">
        <v>2</v>
      </c>
      <c r="AB395" s="40">
        <f>(R395+X395+(2*(N395+AA395+J395))+(0.5*Y395))/(H395+(0.5*V395)+(2*(W395+O395+Z395)))</f>
        <v>1.358974358974359</v>
      </c>
      <c r="AC395" s="40">
        <f>AB395-$AB$1073</f>
        <v>0.2214203289718164</v>
      </c>
    </row>
    <row r="396" spans="1:29" ht="15" customHeight="1" outlineLevel="1" x14ac:dyDescent="0.3">
      <c r="A396" s="3" t="s">
        <v>66</v>
      </c>
      <c r="B396" s="3" t="s">
        <v>29</v>
      </c>
      <c r="C396" s="3" t="s">
        <v>25</v>
      </c>
      <c r="D396" s="3" t="s">
        <v>32</v>
      </c>
      <c r="E396" s="3" t="s">
        <v>30</v>
      </c>
      <c r="F396" s="3" t="s">
        <v>28</v>
      </c>
      <c r="G396" s="3">
        <v>8</v>
      </c>
      <c r="H396" s="3">
        <v>9</v>
      </c>
      <c r="I396" s="29">
        <f>H396/((L396-W396)+J396+(0.44*R396))</f>
        <v>1.2857142857142858</v>
      </c>
      <c r="J396" s="3">
        <v>1</v>
      </c>
      <c r="K396" s="32">
        <f t="shared" si="63"/>
        <v>0.125</v>
      </c>
      <c r="L396" s="3">
        <f t="shared" si="64"/>
        <v>7</v>
      </c>
      <c r="M396" s="3">
        <v>4</v>
      </c>
      <c r="N396" s="3">
        <v>3</v>
      </c>
      <c r="O396" s="3">
        <v>1</v>
      </c>
      <c r="P396" s="3">
        <v>5</v>
      </c>
      <c r="Q396" s="4">
        <f>P396/L396*100</f>
        <v>71.428571428571431</v>
      </c>
      <c r="R396" s="3">
        <v>0</v>
      </c>
      <c r="S396" s="3">
        <v>0</v>
      </c>
      <c r="T396" s="32">
        <f t="shared" si="65"/>
        <v>0.5714285714285714</v>
      </c>
      <c r="U396" s="32">
        <f t="shared" si="66"/>
        <v>0.6428571428571429</v>
      </c>
      <c r="V396" s="3">
        <v>1</v>
      </c>
      <c r="W396" s="3">
        <v>1</v>
      </c>
      <c r="X396" s="3">
        <v>2</v>
      </c>
      <c r="Y396" s="3">
        <v>0</v>
      </c>
      <c r="Z396" s="3">
        <v>0</v>
      </c>
      <c r="AA396" s="3">
        <v>1</v>
      </c>
      <c r="AB396" s="29"/>
      <c r="AC396" s="29"/>
    </row>
    <row r="397" spans="1:29" ht="15" customHeight="1" outlineLevel="1" collapsed="1" x14ac:dyDescent="0.3">
      <c r="A397" s="3" t="s">
        <v>67</v>
      </c>
      <c r="B397" s="3" t="s">
        <v>29</v>
      </c>
      <c r="C397" s="3" t="s">
        <v>25</v>
      </c>
      <c r="D397" s="3" t="s">
        <v>32</v>
      </c>
      <c r="E397" s="3" t="s">
        <v>30</v>
      </c>
      <c r="F397" s="3" t="s">
        <v>28</v>
      </c>
      <c r="G397" s="3">
        <v>0</v>
      </c>
      <c r="H397" s="3">
        <v>0</v>
      </c>
      <c r="I397" s="29"/>
      <c r="J397" s="3">
        <v>0</v>
      </c>
      <c r="K397" s="32" t="e">
        <f t="shared" si="63"/>
        <v>#DIV/0!</v>
      </c>
      <c r="L397" s="3">
        <f t="shared" si="64"/>
        <v>0</v>
      </c>
      <c r="M397" s="3">
        <v>0</v>
      </c>
      <c r="N397" s="3">
        <v>0</v>
      </c>
      <c r="O397" s="3">
        <v>0</v>
      </c>
      <c r="P397" s="3">
        <v>0</v>
      </c>
      <c r="Q397" s="4" t="e">
        <f>P397/L397*100</f>
        <v>#DIV/0!</v>
      </c>
      <c r="R397" s="3">
        <v>0</v>
      </c>
      <c r="S397" s="3">
        <v>0</v>
      </c>
      <c r="T397" s="32" t="e">
        <f t="shared" si="65"/>
        <v>#DIV/0!</v>
      </c>
      <c r="U397" s="32" t="e">
        <f t="shared" si="66"/>
        <v>#DIV/0!</v>
      </c>
      <c r="V397" s="3">
        <v>0</v>
      </c>
      <c r="W397" s="3">
        <v>0</v>
      </c>
      <c r="X397" s="3">
        <v>0</v>
      </c>
      <c r="Y397" s="3">
        <v>0</v>
      </c>
      <c r="Z397" s="3">
        <v>0</v>
      </c>
      <c r="AA397" s="3">
        <v>0</v>
      </c>
    </row>
    <row r="398" spans="1:29" ht="15" customHeight="1" outlineLevel="1" collapsed="1" x14ac:dyDescent="0.3">
      <c r="A398" s="3" t="s">
        <v>68</v>
      </c>
      <c r="B398" s="3" t="s">
        <v>29</v>
      </c>
      <c r="C398" s="3" t="s">
        <v>25</v>
      </c>
      <c r="D398" s="3" t="s">
        <v>32</v>
      </c>
      <c r="E398" s="3" t="s">
        <v>30</v>
      </c>
      <c r="F398" s="3" t="s">
        <v>28</v>
      </c>
      <c r="G398" s="3">
        <v>3</v>
      </c>
      <c r="H398" s="3">
        <v>2</v>
      </c>
      <c r="I398" s="29">
        <f>H398/((L398-W398)+J398+(0.44*R398))</f>
        <v>0.66666666666666663</v>
      </c>
      <c r="J398" s="3">
        <v>1</v>
      </c>
      <c r="K398" s="32">
        <f t="shared" si="63"/>
        <v>0.33333333333333331</v>
      </c>
      <c r="L398" s="3">
        <f t="shared" si="64"/>
        <v>2</v>
      </c>
      <c r="M398" s="3">
        <v>1</v>
      </c>
      <c r="N398" s="3">
        <v>1</v>
      </c>
      <c r="O398" s="3">
        <v>0</v>
      </c>
      <c r="P398" s="3">
        <v>1</v>
      </c>
      <c r="Q398" s="4">
        <f>P398/L398*100</f>
        <v>50</v>
      </c>
      <c r="R398" s="3">
        <v>0</v>
      </c>
      <c r="S398" s="3">
        <v>0</v>
      </c>
      <c r="T398" s="32">
        <f t="shared" si="65"/>
        <v>0.5</v>
      </c>
      <c r="U398" s="32">
        <f t="shared" si="66"/>
        <v>0.5</v>
      </c>
      <c r="V398" s="3">
        <v>0</v>
      </c>
      <c r="W398" s="3">
        <v>0</v>
      </c>
      <c r="X398" s="3">
        <v>1</v>
      </c>
      <c r="Y398" s="3">
        <v>0</v>
      </c>
      <c r="Z398" s="3">
        <v>0</v>
      </c>
      <c r="AA398" s="3">
        <v>0</v>
      </c>
    </row>
    <row r="399" spans="1:29" ht="15" customHeight="1" x14ac:dyDescent="0.3">
      <c r="A399" s="35">
        <v>101</v>
      </c>
      <c r="B399" s="35" t="s">
        <v>24</v>
      </c>
      <c r="C399" s="35" t="s">
        <v>34</v>
      </c>
      <c r="D399" s="35" t="s">
        <v>26</v>
      </c>
      <c r="E399" s="35" t="s">
        <v>30</v>
      </c>
      <c r="F399" s="35" t="s">
        <v>28</v>
      </c>
      <c r="G399" s="41">
        <v>6</v>
      </c>
      <c r="H399" s="41">
        <v>4</v>
      </c>
      <c r="I399" s="40">
        <f>H399/((L399-W399)+J399+(0.44*R399))</f>
        <v>0.8</v>
      </c>
      <c r="J399" s="41">
        <v>3</v>
      </c>
      <c r="K399" s="37">
        <f t="shared" si="63"/>
        <v>0.5</v>
      </c>
      <c r="L399" s="41">
        <f t="shared" si="64"/>
        <v>3</v>
      </c>
      <c r="M399" s="41">
        <v>2</v>
      </c>
      <c r="N399" s="41">
        <v>1</v>
      </c>
      <c r="O399" s="41">
        <v>1</v>
      </c>
      <c r="P399" s="41">
        <f>P400+P401+P402</f>
        <v>0</v>
      </c>
      <c r="Q399" s="36" t="e">
        <f>P399/(L400+L401+L402)*100</f>
        <v>#DIV/0!</v>
      </c>
      <c r="R399" s="41">
        <v>0</v>
      </c>
      <c r="S399" s="41">
        <v>0</v>
      </c>
      <c r="T399" s="37">
        <f t="shared" si="65"/>
        <v>0.66666666666666663</v>
      </c>
      <c r="U399" s="37">
        <f t="shared" si="66"/>
        <v>0.66666666666666663</v>
      </c>
      <c r="V399" s="41">
        <v>0</v>
      </c>
      <c r="W399" s="41">
        <v>1</v>
      </c>
      <c r="X399" s="41">
        <v>1</v>
      </c>
      <c r="Y399" s="41">
        <v>2</v>
      </c>
      <c r="Z399" s="41">
        <v>0</v>
      </c>
      <c r="AA399" s="41">
        <v>0</v>
      </c>
      <c r="AB399" s="40">
        <f>(R399+X399+(2*(N399+AA399+J399))+(0.5*Y399))/(H399+(0.5*V399)+(2*(W399+O399+Z399)))</f>
        <v>1.25</v>
      </c>
      <c r="AC399" s="40">
        <f>AB399-$AB$1073</f>
        <v>0.11244596999745737</v>
      </c>
    </row>
    <row r="400" spans="1:29" ht="15" customHeight="1" outlineLevel="1" x14ac:dyDescent="0.3">
      <c r="A400" s="3" t="s">
        <v>66</v>
      </c>
      <c r="B400" s="3" t="s">
        <v>24</v>
      </c>
      <c r="C400" s="3" t="s">
        <v>34</v>
      </c>
      <c r="D400" s="3" t="s">
        <v>26</v>
      </c>
      <c r="E400" s="3" t="s">
        <v>30</v>
      </c>
      <c r="F400" s="3" t="s">
        <v>28</v>
      </c>
      <c r="I400" s="29"/>
      <c r="T400" s="32" t="e">
        <f t="shared" si="65"/>
        <v>#DIV/0!</v>
      </c>
      <c r="U400" s="32" t="e">
        <f t="shared" si="66"/>
        <v>#DIV/0!</v>
      </c>
      <c r="AB400" s="29"/>
      <c r="AC400" s="29"/>
    </row>
    <row r="401" spans="1:29" ht="15" customHeight="1" outlineLevel="1" collapsed="1" x14ac:dyDescent="0.3">
      <c r="A401" s="3" t="s">
        <v>67</v>
      </c>
      <c r="B401" s="3" t="s">
        <v>24</v>
      </c>
      <c r="C401" s="3" t="s">
        <v>34</v>
      </c>
      <c r="D401" s="3" t="s">
        <v>26</v>
      </c>
      <c r="E401" s="3" t="s">
        <v>30</v>
      </c>
      <c r="F401" s="3" t="s">
        <v>28</v>
      </c>
      <c r="I401" s="29"/>
      <c r="T401" s="32" t="e">
        <f t="shared" si="65"/>
        <v>#DIV/0!</v>
      </c>
      <c r="U401" s="32" t="e">
        <f t="shared" si="66"/>
        <v>#DIV/0!</v>
      </c>
    </row>
    <row r="402" spans="1:29" ht="15" customHeight="1" outlineLevel="1" collapsed="1" x14ac:dyDescent="0.3">
      <c r="A402" s="3" t="s">
        <v>68</v>
      </c>
      <c r="B402" s="3" t="s">
        <v>24</v>
      </c>
      <c r="C402" s="3" t="s">
        <v>34</v>
      </c>
      <c r="D402" s="3" t="s">
        <v>26</v>
      </c>
      <c r="E402" s="3" t="s">
        <v>30</v>
      </c>
      <c r="F402" s="3" t="s">
        <v>28</v>
      </c>
      <c r="I402" s="29"/>
      <c r="T402" s="32" t="e">
        <f t="shared" si="65"/>
        <v>#DIV/0!</v>
      </c>
      <c r="U402" s="32" t="e">
        <f t="shared" si="66"/>
        <v>#DIV/0!</v>
      </c>
    </row>
    <row r="403" spans="1:29" ht="15" customHeight="1" x14ac:dyDescent="0.3">
      <c r="A403" s="35">
        <v>102</v>
      </c>
      <c r="B403" s="35" t="s">
        <v>24</v>
      </c>
      <c r="C403" s="35" t="s">
        <v>34</v>
      </c>
      <c r="D403" s="35" t="s">
        <v>26</v>
      </c>
      <c r="E403" s="35" t="s">
        <v>27</v>
      </c>
      <c r="F403" s="35" t="s">
        <v>28</v>
      </c>
      <c r="G403" s="41">
        <v>3</v>
      </c>
      <c r="H403" s="41">
        <v>0</v>
      </c>
      <c r="I403" s="40">
        <f>H403/((L403-W403)+J403+(0.44*R403))</f>
        <v>0</v>
      </c>
      <c r="J403" s="41">
        <v>0</v>
      </c>
      <c r="K403" s="37">
        <f t="shared" ref="K403:K412" si="67">J403/G403</f>
        <v>0</v>
      </c>
      <c r="L403" s="41">
        <f t="shared" ref="L403:L412" si="68">M403+N403</f>
        <v>3</v>
      </c>
      <c r="M403" s="41">
        <v>0</v>
      </c>
      <c r="N403" s="41">
        <v>3</v>
      </c>
      <c r="O403" s="41">
        <v>0</v>
      </c>
      <c r="P403" s="41">
        <f>P404+P405+P406</f>
        <v>1</v>
      </c>
      <c r="Q403" s="36">
        <f>P403/(L404+L405+L406)*100</f>
        <v>100</v>
      </c>
      <c r="R403" s="41">
        <v>0</v>
      </c>
      <c r="S403" s="41">
        <v>0</v>
      </c>
      <c r="T403" s="37">
        <f t="shared" si="65"/>
        <v>0</v>
      </c>
      <c r="U403" s="37">
        <f t="shared" si="66"/>
        <v>0</v>
      </c>
      <c r="V403" s="41">
        <v>0</v>
      </c>
      <c r="W403" s="41">
        <v>0</v>
      </c>
      <c r="X403" s="41">
        <v>3</v>
      </c>
      <c r="Y403" s="41">
        <v>0</v>
      </c>
      <c r="Z403" s="41">
        <v>0</v>
      </c>
      <c r="AA403" s="41">
        <v>0</v>
      </c>
      <c r="AB403" s="40"/>
      <c r="AC403" s="40"/>
    </row>
    <row r="404" spans="1:29" ht="15" customHeight="1" outlineLevel="1" x14ac:dyDescent="0.3">
      <c r="A404" s="3" t="s">
        <v>66</v>
      </c>
      <c r="B404" s="3" t="s">
        <v>24</v>
      </c>
      <c r="C404" s="3" t="s">
        <v>34</v>
      </c>
      <c r="D404" s="3" t="s">
        <v>26</v>
      </c>
      <c r="E404" s="3" t="s">
        <v>27</v>
      </c>
      <c r="F404" s="3" t="s">
        <v>28</v>
      </c>
      <c r="G404" s="3">
        <v>0</v>
      </c>
      <c r="H404" s="3">
        <v>0</v>
      </c>
      <c r="I404" s="29"/>
      <c r="J404" s="3">
        <v>0</v>
      </c>
      <c r="K404" s="32" t="e">
        <f t="shared" si="67"/>
        <v>#DIV/0!</v>
      </c>
      <c r="L404" s="3">
        <f t="shared" si="68"/>
        <v>0</v>
      </c>
      <c r="M404" s="3">
        <v>0</v>
      </c>
      <c r="N404" s="3">
        <v>0</v>
      </c>
      <c r="O404" s="3">
        <v>0</v>
      </c>
      <c r="P404" s="3">
        <v>0</v>
      </c>
      <c r="Q404" s="4" t="e">
        <f>P404/L404*100</f>
        <v>#DIV/0!</v>
      </c>
      <c r="R404" s="3">
        <v>0</v>
      </c>
      <c r="S404" s="3">
        <v>0</v>
      </c>
      <c r="T404" s="32" t="e">
        <f t="shared" si="65"/>
        <v>#DIV/0!</v>
      </c>
      <c r="U404" s="32" t="e">
        <f t="shared" si="66"/>
        <v>#DIV/0!</v>
      </c>
      <c r="V404" s="3">
        <v>0</v>
      </c>
      <c r="W404" s="3">
        <v>0</v>
      </c>
      <c r="X404" s="3">
        <v>0</v>
      </c>
      <c r="Y404" s="3">
        <v>0</v>
      </c>
      <c r="Z404" s="3">
        <v>0</v>
      </c>
      <c r="AA404" s="3">
        <v>0</v>
      </c>
      <c r="AB404" s="29"/>
      <c r="AC404" s="29"/>
    </row>
    <row r="405" spans="1:29" ht="15" customHeight="1" outlineLevel="1" collapsed="1" x14ac:dyDescent="0.3">
      <c r="A405" s="3" t="s">
        <v>67</v>
      </c>
      <c r="B405" s="3" t="s">
        <v>24</v>
      </c>
      <c r="C405" s="3" t="s">
        <v>34</v>
      </c>
      <c r="D405" s="3" t="s">
        <v>26</v>
      </c>
      <c r="E405" s="3" t="s">
        <v>27</v>
      </c>
      <c r="F405" s="3" t="s">
        <v>28</v>
      </c>
      <c r="G405" s="3">
        <v>1</v>
      </c>
      <c r="H405" s="3">
        <v>0</v>
      </c>
      <c r="I405" s="29">
        <f>H405/((L405-W405)+J405+(0.44*R405))</f>
        <v>0</v>
      </c>
      <c r="J405" s="3">
        <v>0</v>
      </c>
      <c r="K405" s="32">
        <f t="shared" si="67"/>
        <v>0</v>
      </c>
      <c r="L405" s="3">
        <f t="shared" si="68"/>
        <v>1</v>
      </c>
      <c r="M405" s="3">
        <v>0</v>
      </c>
      <c r="N405" s="3">
        <v>1</v>
      </c>
      <c r="O405" s="3">
        <v>0</v>
      </c>
      <c r="P405" s="3">
        <v>1</v>
      </c>
      <c r="Q405" s="4">
        <f>P405/L405*100</f>
        <v>100</v>
      </c>
      <c r="R405" s="3">
        <v>0</v>
      </c>
      <c r="S405" s="3">
        <v>0</v>
      </c>
      <c r="T405" s="32">
        <f t="shared" si="65"/>
        <v>0</v>
      </c>
      <c r="U405" s="32">
        <f t="shared" si="66"/>
        <v>0</v>
      </c>
      <c r="V405" s="3">
        <v>0</v>
      </c>
      <c r="W405" s="3">
        <v>0</v>
      </c>
      <c r="X405" s="3">
        <v>1</v>
      </c>
      <c r="Y405" s="3">
        <v>0</v>
      </c>
      <c r="Z405" s="3">
        <v>0</v>
      </c>
      <c r="AA405" s="3">
        <v>0</v>
      </c>
    </row>
    <row r="406" spans="1:29" ht="15" customHeight="1" outlineLevel="1" collapsed="1" x14ac:dyDescent="0.3">
      <c r="A406" s="3" t="s">
        <v>68</v>
      </c>
      <c r="B406" s="3" t="s">
        <v>24</v>
      </c>
      <c r="C406" s="3" t="s">
        <v>34</v>
      </c>
      <c r="D406" s="3" t="s">
        <v>26</v>
      </c>
      <c r="E406" s="3" t="s">
        <v>27</v>
      </c>
      <c r="F406" s="3" t="s">
        <v>28</v>
      </c>
      <c r="G406" s="3">
        <v>0</v>
      </c>
      <c r="H406" s="3">
        <v>0</v>
      </c>
      <c r="I406" s="29"/>
      <c r="J406" s="3">
        <v>0</v>
      </c>
      <c r="K406" s="32" t="e">
        <f t="shared" si="67"/>
        <v>#DIV/0!</v>
      </c>
      <c r="L406" s="3">
        <f t="shared" si="68"/>
        <v>0</v>
      </c>
      <c r="M406" s="3">
        <v>0</v>
      </c>
      <c r="N406" s="3">
        <v>0</v>
      </c>
      <c r="O406" s="3">
        <v>0</v>
      </c>
      <c r="P406" s="3">
        <v>0</v>
      </c>
      <c r="Q406" s="4" t="e">
        <f>P406/L406*100</f>
        <v>#DIV/0!</v>
      </c>
      <c r="R406" s="3">
        <v>0</v>
      </c>
      <c r="S406" s="3">
        <v>0</v>
      </c>
      <c r="T406" s="32" t="e">
        <f t="shared" si="65"/>
        <v>#DIV/0!</v>
      </c>
      <c r="U406" s="32" t="e">
        <f t="shared" si="66"/>
        <v>#DIV/0!</v>
      </c>
      <c r="V406" s="3">
        <v>0</v>
      </c>
      <c r="W406" s="3">
        <v>0</v>
      </c>
      <c r="X406" s="3">
        <v>0</v>
      </c>
      <c r="Y406" s="3">
        <v>0</v>
      </c>
      <c r="Z406" s="3">
        <v>0</v>
      </c>
      <c r="AA406" s="3">
        <v>0</v>
      </c>
    </row>
    <row r="407" spans="1:29" ht="15" customHeight="1" x14ac:dyDescent="0.3">
      <c r="A407" s="35">
        <v>103</v>
      </c>
      <c r="B407" s="35" t="s">
        <v>24</v>
      </c>
      <c r="C407" s="35" t="s">
        <v>25</v>
      </c>
      <c r="D407" s="35" t="s">
        <v>33</v>
      </c>
      <c r="E407" s="35" t="s">
        <v>27</v>
      </c>
      <c r="F407" s="35" t="s">
        <v>28</v>
      </c>
      <c r="G407" s="41">
        <v>4</v>
      </c>
      <c r="H407" s="41">
        <v>3</v>
      </c>
      <c r="I407" s="40">
        <f>H407/((L407-W407)+J407+(0.44*R407))</f>
        <v>1</v>
      </c>
      <c r="J407" s="41">
        <v>1</v>
      </c>
      <c r="K407" s="37">
        <f t="shared" si="67"/>
        <v>0.25</v>
      </c>
      <c r="L407" s="41">
        <f t="shared" si="68"/>
        <v>3</v>
      </c>
      <c r="M407" s="41">
        <v>1</v>
      </c>
      <c r="N407" s="41">
        <v>2</v>
      </c>
      <c r="O407" s="41">
        <v>1</v>
      </c>
      <c r="P407" s="41">
        <f>P408+P409+P410</f>
        <v>0</v>
      </c>
      <c r="Q407" s="36">
        <f>P407/(L408+L409+L410)*100</f>
        <v>0</v>
      </c>
      <c r="R407" s="41">
        <v>0</v>
      </c>
      <c r="S407" s="41">
        <v>0</v>
      </c>
      <c r="T407" s="37">
        <f t="shared" si="65"/>
        <v>0.33333333333333331</v>
      </c>
      <c r="U407" s="37">
        <f t="shared" si="66"/>
        <v>0.5</v>
      </c>
      <c r="V407" s="41">
        <v>1</v>
      </c>
      <c r="W407" s="41">
        <v>1</v>
      </c>
      <c r="X407" s="41">
        <v>1</v>
      </c>
      <c r="Y407" s="41">
        <v>1</v>
      </c>
      <c r="Z407" s="41">
        <v>1</v>
      </c>
      <c r="AA407" s="41">
        <v>0</v>
      </c>
      <c r="AB407" s="40">
        <f>(R407+X407+(2*(N407+AA407+J407))+(0.5*Y407))/(H407+(0.5*V407)+(2*(W407+O407+Z407)))</f>
        <v>0.78947368421052633</v>
      </c>
      <c r="AC407" s="40">
        <f>AB407-$AB$1073</f>
        <v>-0.3480803457920163</v>
      </c>
    </row>
    <row r="408" spans="1:29" ht="15" customHeight="1" outlineLevel="1" x14ac:dyDescent="0.3">
      <c r="A408" s="3" t="s">
        <v>66</v>
      </c>
      <c r="B408" s="3" t="s">
        <v>24</v>
      </c>
      <c r="C408" s="3" t="s">
        <v>25</v>
      </c>
      <c r="D408" s="3" t="s">
        <v>33</v>
      </c>
      <c r="E408" s="3" t="s">
        <v>27</v>
      </c>
      <c r="F408" s="3" t="s">
        <v>28</v>
      </c>
      <c r="G408" s="3">
        <v>2</v>
      </c>
      <c r="H408" s="3">
        <v>0</v>
      </c>
      <c r="I408" s="29">
        <f>H408/((L408-W408)+J408+(0.44*R408))</f>
        <v>0</v>
      </c>
      <c r="J408" s="3">
        <v>1</v>
      </c>
      <c r="K408" s="32">
        <f t="shared" si="67"/>
        <v>0.5</v>
      </c>
      <c r="L408" s="3">
        <f t="shared" si="68"/>
        <v>1</v>
      </c>
      <c r="M408" s="3">
        <v>0</v>
      </c>
      <c r="N408" s="3">
        <v>1</v>
      </c>
      <c r="O408" s="3">
        <v>0</v>
      </c>
      <c r="P408" s="3">
        <v>0</v>
      </c>
      <c r="Q408" s="4">
        <f>P408/L408*100</f>
        <v>0</v>
      </c>
      <c r="R408" s="3">
        <v>0</v>
      </c>
      <c r="S408" s="3">
        <v>0</v>
      </c>
      <c r="T408" s="32">
        <f t="shared" si="65"/>
        <v>0</v>
      </c>
      <c r="U408" s="32">
        <f t="shared" si="66"/>
        <v>0</v>
      </c>
      <c r="V408" s="3">
        <v>0</v>
      </c>
      <c r="W408" s="3">
        <v>0</v>
      </c>
      <c r="X408" s="3">
        <v>1</v>
      </c>
      <c r="Y408" s="3">
        <v>1</v>
      </c>
      <c r="Z408" s="3">
        <v>1</v>
      </c>
      <c r="AA408" s="3">
        <v>0</v>
      </c>
      <c r="AB408" s="29"/>
      <c r="AC408" s="29"/>
    </row>
    <row r="409" spans="1:29" ht="15" customHeight="1" outlineLevel="1" collapsed="1" x14ac:dyDescent="0.3">
      <c r="A409" s="3" t="s">
        <v>67</v>
      </c>
      <c r="B409" s="3" t="s">
        <v>24</v>
      </c>
      <c r="C409" s="3" t="s">
        <v>25</v>
      </c>
      <c r="D409" s="3" t="s">
        <v>33</v>
      </c>
      <c r="E409" s="3" t="s">
        <v>27</v>
      </c>
      <c r="F409" s="3" t="s">
        <v>28</v>
      </c>
      <c r="G409" s="3">
        <v>0</v>
      </c>
      <c r="H409" s="3">
        <v>0</v>
      </c>
      <c r="I409" s="29"/>
      <c r="J409" s="3">
        <v>0</v>
      </c>
      <c r="K409" s="32" t="e">
        <f t="shared" si="67"/>
        <v>#DIV/0!</v>
      </c>
      <c r="L409" s="3">
        <f t="shared" si="68"/>
        <v>0</v>
      </c>
      <c r="M409" s="3">
        <v>0</v>
      </c>
      <c r="N409" s="3">
        <v>0</v>
      </c>
      <c r="O409" s="3">
        <v>0</v>
      </c>
      <c r="P409" s="3">
        <v>0</v>
      </c>
      <c r="Q409" s="4" t="e">
        <f>P409/L409*100</f>
        <v>#DIV/0!</v>
      </c>
      <c r="R409" s="3">
        <v>0</v>
      </c>
      <c r="S409" s="3">
        <v>0</v>
      </c>
      <c r="T409" s="32" t="e">
        <f t="shared" si="65"/>
        <v>#DIV/0!</v>
      </c>
      <c r="U409" s="32" t="e">
        <f t="shared" si="66"/>
        <v>#DIV/0!</v>
      </c>
      <c r="V409" s="3">
        <v>0</v>
      </c>
      <c r="W409" s="3">
        <v>0</v>
      </c>
      <c r="X409" s="3">
        <v>0</v>
      </c>
      <c r="Y409" s="3">
        <v>0</v>
      </c>
      <c r="Z409" s="3">
        <v>0</v>
      </c>
      <c r="AA409" s="3">
        <v>0</v>
      </c>
    </row>
    <row r="410" spans="1:29" ht="15" customHeight="1" outlineLevel="1" collapsed="1" x14ac:dyDescent="0.3">
      <c r="A410" s="3" t="s">
        <v>68</v>
      </c>
      <c r="B410" s="3" t="s">
        <v>24</v>
      </c>
      <c r="C410" s="3" t="s">
        <v>25</v>
      </c>
      <c r="D410" s="3" t="s">
        <v>33</v>
      </c>
      <c r="E410" s="3" t="s">
        <v>27</v>
      </c>
      <c r="F410" s="3" t="s">
        <v>28</v>
      </c>
      <c r="G410" s="3">
        <v>0</v>
      </c>
      <c r="H410" s="3">
        <v>0</v>
      </c>
      <c r="I410" s="29"/>
      <c r="J410" s="3">
        <v>0</v>
      </c>
      <c r="K410" s="32" t="e">
        <f t="shared" si="67"/>
        <v>#DIV/0!</v>
      </c>
      <c r="L410" s="3">
        <f t="shared" si="68"/>
        <v>0</v>
      </c>
      <c r="M410" s="3">
        <v>0</v>
      </c>
      <c r="N410" s="3">
        <v>0</v>
      </c>
      <c r="O410" s="3">
        <v>0</v>
      </c>
      <c r="P410" s="3">
        <v>0</v>
      </c>
      <c r="Q410" s="4" t="e">
        <f>P410/L410*100</f>
        <v>#DIV/0!</v>
      </c>
      <c r="R410" s="3">
        <v>0</v>
      </c>
      <c r="S410" s="3">
        <v>0</v>
      </c>
      <c r="T410" s="32" t="e">
        <f t="shared" si="65"/>
        <v>#DIV/0!</v>
      </c>
      <c r="U410" s="32" t="e">
        <f t="shared" si="66"/>
        <v>#DIV/0!</v>
      </c>
      <c r="V410" s="3">
        <v>0</v>
      </c>
      <c r="W410" s="3">
        <v>0</v>
      </c>
      <c r="X410" s="3">
        <v>0</v>
      </c>
      <c r="Y410" s="3">
        <v>0</v>
      </c>
      <c r="Z410" s="3">
        <v>0</v>
      </c>
      <c r="AA410" s="3">
        <v>0</v>
      </c>
    </row>
    <row r="411" spans="1:29" ht="15" customHeight="1" x14ac:dyDescent="0.3">
      <c r="A411" s="35">
        <v>104</v>
      </c>
      <c r="B411" s="35" t="s">
        <v>24</v>
      </c>
      <c r="C411" s="35" t="s">
        <v>29</v>
      </c>
      <c r="D411" s="35" t="s">
        <v>33</v>
      </c>
      <c r="E411" s="35" t="s">
        <v>27</v>
      </c>
      <c r="F411" s="35" t="s">
        <v>28</v>
      </c>
      <c r="G411" s="41">
        <v>4</v>
      </c>
      <c r="H411" s="41">
        <v>0</v>
      </c>
      <c r="I411" s="40">
        <f>H411/((L411-W411)+J411+(0.44*R411))</f>
        <v>0</v>
      </c>
      <c r="J411" s="41">
        <v>0</v>
      </c>
      <c r="K411" s="37">
        <f t="shared" si="67"/>
        <v>0</v>
      </c>
      <c r="L411" s="41">
        <f t="shared" si="68"/>
        <v>4</v>
      </c>
      <c r="M411" s="41">
        <v>0</v>
      </c>
      <c r="N411" s="41">
        <v>4</v>
      </c>
      <c r="O411" s="41">
        <v>0</v>
      </c>
      <c r="P411" s="41">
        <f>P412+P413+P414</f>
        <v>1</v>
      </c>
      <c r="Q411" s="36">
        <f>P411/(L412+L413+L414)*100</f>
        <v>33.333333333333329</v>
      </c>
      <c r="R411" s="41">
        <v>0</v>
      </c>
      <c r="S411" s="41">
        <v>0</v>
      </c>
      <c r="T411" s="37">
        <f t="shared" si="65"/>
        <v>0</v>
      </c>
      <c r="U411" s="37">
        <f t="shared" si="66"/>
        <v>0</v>
      </c>
      <c r="V411" s="41">
        <v>0</v>
      </c>
      <c r="W411" s="41">
        <v>2</v>
      </c>
      <c r="X411" s="41">
        <v>2</v>
      </c>
      <c r="Y411" s="41">
        <v>0</v>
      </c>
      <c r="Z411" s="41">
        <v>0</v>
      </c>
      <c r="AA411" s="41">
        <v>1</v>
      </c>
      <c r="AB411" s="40">
        <f>(R411+X411+(2*(N411+AA411+J411))+(0.5*Y411))/(H411+(0.5*V411)+(2*(W411+O411+Z411)))</f>
        <v>3</v>
      </c>
      <c r="AC411" s="40">
        <f>AB411-$AB$1073</f>
        <v>1.8624459699974574</v>
      </c>
    </row>
    <row r="412" spans="1:29" ht="15" customHeight="1" outlineLevel="1" x14ac:dyDescent="0.3">
      <c r="A412" s="3" t="s">
        <v>66</v>
      </c>
      <c r="B412" s="3" t="s">
        <v>24</v>
      </c>
      <c r="C412" s="3" t="s">
        <v>29</v>
      </c>
      <c r="D412" s="3" t="s">
        <v>33</v>
      </c>
      <c r="E412" s="3" t="s">
        <v>27</v>
      </c>
      <c r="F412" s="3" t="s">
        <v>28</v>
      </c>
      <c r="G412" s="3">
        <v>3</v>
      </c>
      <c r="H412" s="3">
        <v>0</v>
      </c>
      <c r="I412" s="29">
        <f>H412/((L412-W412)+J412+(0.44*R412))</f>
        <v>0</v>
      </c>
      <c r="J412" s="3">
        <v>0</v>
      </c>
      <c r="K412" s="32">
        <f t="shared" si="67"/>
        <v>0</v>
      </c>
      <c r="L412" s="3">
        <f t="shared" si="68"/>
        <v>3</v>
      </c>
      <c r="M412" s="3">
        <v>0</v>
      </c>
      <c r="N412" s="3">
        <v>3</v>
      </c>
      <c r="O412" s="3">
        <v>0</v>
      </c>
      <c r="P412" s="3">
        <v>1</v>
      </c>
      <c r="Q412" s="4">
        <f>P412/L412*100</f>
        <v>33.333333333333329</v>
      </c>
      <c r="R412" s="3">
        <v>0</v>
      </c>
      <c r="S412" s="3">
        <v>0</v>
      </c>
      <c r="T412" s="32">
        <f t="shared" si="65"/>
        <v>0</v>
      </c>
      <c r="U412" s="32">
        <f t="shared" si="66"/>
        <v>0</v>
      </c>
      <c r="V412" s="3">
        <v>0</v>
      </c>
      <c r="W412" s="3">
        <v>1</v>
      </c>
      <c r="X412" s="3">
        <v>2</v>
      </c>
      <c r="Y412" s="3">
        <v>0</v>
      </c>
      <c r="Z412" s="3">
        <v>0</v>
      </c>
      <c r="AA412" s="3">
        <v>1</v>
      </c>
      <c r="AB412" s="29"/>
      <c r="AC412" s="29"/>
    </row>
    <row r="413" spans="1:29" ht="15" customHeight="1" outlineLevel="1" collapsed="1" x14ac:dyDescent="0.3">
      <c r="A413" s="3" t="s">
        <v>67</v>
      </c>
      <c r="B413" s="3" t="s">
        <v>24</v>
      </c>
      <c r="C413" s="3" t="s">
        <v>29</v>
      </c>
      <c r="D413" s="3" t="s">
        <v>33</v>
      </c>
      <c r="E413" s="3" t="s">
        <v>27</v>
      </c>
      <c r="F413" s="3" t="s">
        <v>28</v>
      </c>
      <c r="I413" s="29"/>
      <c r="T413" s="32" t="e">
        <f t="shared" si="65"/>
        <v>#DIV/0!</v>
      </c>
      <c r="U413" s="32" t="e">
        <f t="shared" si="66"/>
        <v>#DIV/0!</v>
      </c>
    </row>
    <row r="414" spans="1:29" ht="15" customHeight="1" outlineLevel="1" collapsed="1" x14ac:dyDescent="0.3">
      <c r="A414" s="3" t="s">
        <v>68</v>
      </c>
      <c r="B414" s="3" t="s">
        <v>24</v>
      </c>
      <c r="C414" s="3" t="s">
        <v>29</v>
      </c>
      <c r="D414" s="3" t="s">
        <v>33</v>
      </c>
      <c r="E414" s="3" t="s">
        <v>27</v>
      </c>
      <c r="F414" s="3" t="s">
        <v>28</v>
      </c>
      <c r="I414" s="29"/>
      <c r="T414" s="32" t="e">
        <f t="shared" si="65"/>
        <v>#DIV/0!</v>
      </c>
      <c r="U414" s="32" t="e">
        <f t="shared" si="66"/>
        <v>#DIV/0!</v>
      </c>
    </row>
    <row r="415" spans="1:29" ht="15" customHeight="1" x14ac:dyDescent="0.3">
      <c r="A415" s="35">
        <v>105</v>
      </c>
      <c r="B415" s="35" t="s">
        <v>24</v>
      </c>
      <c r="C415" s="35" t="s">
        <v>29</v>
      </c>
      <c r="D415" s="35" t="s">
        <v>26</v>
      </c>
      <c r="E415" s="35" t="s">
        <v>33</v>
      </c>
      <c r="F415" s="35" t="s">
        <v>32</v>
      </c>
      <c r="G415" s="41">
        <f>1+SUM(G416:G418)</f>
        <v>2</v>
      </c>
      <c r="H415" s="41">
        <f>SUM(H416:H418)</f>
        <v>2</v>
      </c>
      <c r="I415" s="40">
        <f>H415/((L415-W415)+J415+(0.44*R415))</f>
        <v>0.81967213114754101</v>
      </c>
      <c r="J415" s="41">
        <f>1+SUM(J416:J418)</f>
        <v>1</v>
      </c>
      <c r="K415" s="37">
        <f>J415/G415</f>
        <v>0.5</v>
      </c>
      <c r="L415" s="41">
        <f>M415+N415</f>
        <v>1</v>
      </c>
      <c r="M415" s="41">
        <f>SUM(M416:M418)</f>
        <v>1</v>
      </c>
      <c r="N415" s="41">
        <f>SUM(N416:N418)</f>
        <v>0</v>
      </c>
      <c r="O415" s="41">
        <f>SUM(O416:O418)</f>
        <v>1</v>
      </c>
      <c r="P415" s="41">
        <f>SUM(P416:P418)</f>
        <v>1</v>
      </c>
      <c r="Q415" s="36">
        <f>P415/(L416+L417+L418)*100</f>
        <v>100</v>
      </c>
      <c r="R415" s="41">
        <f>SUM(R416:R418)</f>
        <v>1</v>
      </c>
      <c r="S415" s="41">
        <f>SUM(S416:S418)</f>
        <v>0</v>
      </c>
      <c r="T415" s="37">
        <f t="shared" si="65"/>
        <v>1</v>
      </c>
      <c r="U415" s="37">
        <f t="shared" si="66"/>
        <v>1</v>
      </c>
      <c r="V415" s="41">
        <f>SUM(V416:V418)</f>
        <v>0</v>
      </c>
      <c r="W415" s="41">
        <f>SUM(W416:W418)</f>
        <v>0</v>
      </c>
      <c r="X415" s="41">
        <f>SUM(X416:X418)</f>
        <v>1</v>
      </c>
      <c r="Y415" s="41">
        <f>SUM(Y416:Y418)</f>
        <v>0</v>
      </c>
      <c r="Z415" s="41">
        <f>SUM(Z416:Z418)</f>
        <v>1</v>
      </c>
      <c r="AA415" s="41">
        <f>SUM(AA416:AA418)</f>
        <v>0</v>
      </c>
      <c r="AB415" s="40">
        <f>(R415+X415+(2*(N415+AA415+J415))+(0.5*Y415))/(H415+(0.5*V415)+(2*(W415+O415+Z415)))</f>
        <v>0.66666666666666663</v>
      </c>
      <c r="AC415" s="40">
        <f>AB415-$AB$1073</f>
        <v>-0.470887363335876</v>
      </c>
    </row>
    <row r="416" spans="1:29" ht="15" customHeight="1" outlineLevel="1" x14ac:dyDescent="0.3">
      <c r="A416" s="3" t="s">
        <v>66</v>
      </c>
      <c r="B416" s="3" t="s">
        <v>24</v>
      </c>
      <c r="C416" s="3" t="s">
        <v>29</v>
      </c>
      <c r="D416" s="3" t="s">
        <v>26</v>
      </c>
      <c r="E416" s="3" t="s">
        <v>33</v>
      </c>
      <c r="F416" s="3" t="s">
        <v>32</v>
      </c>
      <c r="G416" s="3">
        <v>1</v>
      </c>
      <c r="H416" s="3">
        <v>2</v>
      </c>
      <c r="I416" s="29">
        <f t="shared" ref="I416:I418" si="69">H416/((L416-W416)+J416+(0.44*R416))</f>
        <v>1.3888888888888888</v>
      </c>
      <c r="J416" s="3">
        <v>0</v>
      </c>
      <c r="K416" s="32">
        <f t="shared" ref="K416:K418" si="70">J416/G416</f>
        <v>0</v>
      </c>
      <c r="L416" s="3">
        <f t="shared" ref="L416:L418" si="71">M416+N416</f>
        <v>1</v>
      </c>
      <c r="M416" s="3">
        <v>1</v>
      </c>
      <c r="N416" s="3">
        <v>0</v>
      </c>
      <c r="O416" s="3">
        <v>1</v>
      </c>
      <c r="P416" s="3">
        <v>1</v>
      </c>
      <c r="Q416" s="4">
        <f t="shared" ref="Q416:Q418" si="72">P416/L416*100</f>
        <v>100</v>
      </c>
      <c r="R416" s="3">
        <v>1</v>
      </c>
      <c r="S416" s="3">
        <v>0</v>
      </c>
      <c r="T416" s="32">
        <f t="shared" si="65"/>
        <v>1</v>
      </c>
      <c r="U416" s="32">
        <f t="shared" si="66"/>
        <v>1</v>
      </c>
      <c r="V416" s="3">
        <v>0</v>
      </c>
      <c r="W416" s="3">
        <v>0</v>
      </c>
      <c r="X416" s="3">
        <v>1</v>
      </c>
      <c r="Y416" s="3">
        <v>0</v>
      </c>
      <c r="Z416" s="3">
        <v>1</v>
      </c>
      <c r="AA416" s="3">
        <v>0</v>
      </c>
      <c r="AB416" s="29"/>
      <c r="AC416" s="29"/>
    </row>
    <row r="417" spans="1:29" ht="15" customHeight="1" outlineLevel="1" collapsed="1" x14ac:dyDescent="0.3">
      <c r="A417" s="3" t="s">
        <v>67</v>
      </c>
      <c r="B417" s="3" t="s">
        <v>24</v>
      </c>
      <c r="C417" s="3" t="s">
        <v>29</v>
      </c>
      <c r="D417" s="3" t="s">
        <v>26</v>
      </c>
      <c r="E417" s="3" t="s">
        <v>33</v>
      </c>
      <c r="F417" s="3" t="s">
        <v>32</v>
      </c>
      <c r="G417" s="3">
        <v>0</v>
      </c>
      <c r="H417" s="3">
        <v>0</v>
      </c>
      <c r="I417" s="29"/>
      <c r="J417" s="3">
        <v>0</v>
      </c>
      <c r="K417" s="32"/>
      <c r="L417" s="3">
        <f t="shared" si="71"/>
        <v>0</v>
      </c>
      <c r="M417" s="3">
        <v>0</v>
      </c>
      <c r="N417" s="3">
        <v>0</v>
      </c>
      <c r="O417" s="3">
        <v>0</v>
      </c>
      <c r="P417" s="3">
        <v>0</v>
      </c>
      <c r="Q417" s="4"/>
      <c r="R417" s="3">
        <v>0</v>
      </c>
      <c r="S417" s="3">
        <v>0</v>
      </c>
      <c r="T417" s="32" t="e">
        <f t="shared" si="65"/>
        <v>#DIV/0!</v>
      </c>
      <c r="U417" s="32" t="e">
        <f t="shared" si="66"/>
        <v>#DIV/0!</v>
      </c>
      <c r="V417" s="3">
        <v>0</v>
      </c>
      <c r="W417" s="3">
        <v>0</v>
      </c>
      <c r="X417" s="3">
        <v>0</v>
      </c>
      <c r="Y417" s="3">
        <v>0</v>
      </c>
      <c r="Z417" s="3">
        <v>0</v>
      </c>
      <c r="AA417" s="3">
        <v>0</v>
      </c>
    </row>
    <row r="418" spans="1:29" ht="15" customHeight="1" outlineLevel="1" collapsed="1" x14ac:dyDescent="0.3">
      <c r="A418" s="3" t="s">
        <v>68</v>
      </c>
      <c r="B418" s="3" t="s">
        <v>24</v>
      </c>
      <c r="C418" s="3" t="s">
        <v>29</v>
      </c>
      <c r="D418" s="3" t="s">
        <v>26</v>
      </c>
      <c r="E418" s="3" t="s">
        <v>33</v>
      </c>
      <c r="F418" s="3" t="s">
        <v>32</v>
      </c>
      <c r="G418" s="3">
        <v>0</v>
      </c>
      <c r="H418" s="3">
        <v>0</v>
      </c>
      <c r="I418" s="29"/>
      <c r="J418" s="3">
        <v>0</v>
      </c>
      <c r="K418" s="32"/>
      <c r="L418" s="3">
        <f t="shared" si="71"/>
        <v>0</v>
      </c>
      <c r="M418" s="3">
        <v>0</v>
      </c>
      <c r="N418" s="3">
        <v>0</v>
      </c>
      <c r="O418" s="3">
        <v>0</v>
      </c>
      <c r="P418" s="3">
        <v>0</v>
      </c>
      <c r="Q418" s="4"/>
      <c r="R418" s="3">
        <v>0</v>
      </c>
      <c r="S418" s="3">
        <v>0</v>
      </c>
      <c r="T418" s="32" t="e">
        <f t="shared" si="65"/>
        <v>#DIV/0!</v>
      </c>
      <c r="U418" s="32" t="e">
        <f t="shared" si="66"/>
        <v>#DIV/0!</v>
      </c>
      <c r="V418" s="3">
        <v>0</v>
      </c>
      <c r="W418" s="3">
        <v>0</v>
      </c>
      <c r="X418" s="3">
        <v>0</v>
      </c>
      <c r="Y418" s="3">
        <v>0</v>
      </c>
      <c r="Z418" s="3">
        <v>0</v>
      </c>
      <c r="AA418" s="3">
        <v>0</v>
      </c>
    </row>
    <row r="419" spans="1:29" ht="15" customHeight="1" x14ac:dyDescent="0.3">
      <c r="A419" s="35">
        <v>106</v>
      </c>
      <c r="B419" s="35" t="s">
        <v>29</v>
      </c>
      <c r="C419" s="35" t="s">
        <v>25</v>
      </c>
      <c r="D419" s="35" t="s">
        <v>26</v>
      </c>
      <c r="E419" s="35" t="s">
        <v>33</v>
      </c>
      <c r="F419" s="35" t="s">
        <v>32</v>
      </c>
      <c r="G419" s="41">
        <v>4</v>
      </c>
      <c r="H419" s="41">
        <v>1</v>
      </c>
      <c r="I419" s="40">
        <f>H419/((L419-W419)+J419+(0.44*R419))</f>
        <v>0.25773195876288663</v>
      </c>
      <c r="J419" s="41">
        <v>0</v>
      </c>
      <c r="K419" s="37">
        <f t="shared" ref="K419:K433" si="73">J419/G419</f>
        <v>0</v>
      </c>
      <c r="L419" s="41">
        <f t="shared" ref="L419:L433" si="74">M419+N419</f>
        <v>3</v>
      </c>
      <c r="M419" s="41">
        <v>0</v>
      </c>
      <c r="N419" s="41">
        <v>3</v>
      </c>
      <c r="O419" s="41">
        <v>0</v>
      </c>
      <c r="P419" s="41">
        <f>P420+P421+P422</f>
        <v>3</v>
      </c>
      <c r="Q419" s="36">
        <f>P419/(L420+L421+L422)*100</f>
        <v>100</v>
      </c>
      <c r="R419" s="41">
        <v>2</v>
      </c>
      <c r="S419" s="41">
        <v>1</v>
      </c>
      <c r="T419" s="37">
        <f t="shared" si="65"/>
        <v>0</v>
      </c>
      <c r="U419" s="37">
        <f t="shared" si="66"/>
        <v>0</v>
      </c>
      <c r="V419" s="41">
        <v>0</v>
      </c>
      <c r="W419" s="41">
        <v>0</v>
      </c>
      <c r="X419" s="41">
        <v>4</v>
      </c>
      <c r="Y419" s="41">
        <v>0</v>
      </c>
      <c r="Z419" s="41">
        <v>2</v>
      </c>
      <c r="AA419" s="41">
        <v>0</v>
      </c>
      <c r="AB419" s="40">
        <f>(R419+X419+(2*(N419+AA419+J419))+(0.5*Y419))/(H419+(0.5*V419)+(2*(W419+O419+Z419)))</f>
        <v>2.4</v>
      </c>
      <c r="AC419" s="40">
        <f>AB419-$AB$1073</f>
        <v>1.2624459699974573</v>
      </c>
    </row>
    <row r="420" spans="1:29" ht="15" customHeight="1" outlineLevel="1" x14ac:dyDescent="0.3">
      <c r="A420" s="3" t="s">
        <v>66</v>
      </c>
      <c r="B420" s="3" t="s">
        <v>29</v>
      </c>
      <c r="C420" s="3" t="s">
        <v>25</v>
      </c>
      <c r="D420" s="3" t="s">
        <v>26</v>
      </c>
      <c r="E420" s="3" t="s">
        <v>33</v>
      </c>
      <c r="F420" s="3" t="s">
        <v>32</v>
      </c>
      <c r="G420" s="3">
        <v>1</v>
      </c>
      <c r="H420" s="3">
        <v>0</v>
      </c>
      <c r="I420" s="29">
        <f>H420/((L420-W420)+J420+(0.44*R420))</f>
        <v>0</v>
      </c>
      <c r="J420" s="3">
        <v>0</v>
      </c>
      <c r="K420" s="32">
        <f t="shared" si="73"/>
        <v>0</v>
      </c>
      <c r="L420" s="3">
        <f t="shared" si="74"/>
        <v>1</v>
      </c>
      <c r="M420" s="3">
        <v>0</v>
      </c>
      <c r="N420" s="3">
        <v>1</v>
      </c>
      <c r="O420" s="3">
        <v>0</v>
      </c>
      <c r="P420" s="3">
        <v>1</v>
      </c>
      <c r="Q420" s="4">
        <f t="shared" ref="Q420:Q426" si="75">P420/L420*100</f>
        <v>100</v>
      </c>
      <c r="R420" s="3">
        <v>0</v>
      </c>
      <c r="S420" s="3">
        <v>0</v>
      </c>
      <c r="T420" s="32">
        <f t="shared" si="65"/>
        <v>0</v>
      </c>
      <c r="U420" s="32">
        <f t="shared" si="66"/>
        <v>0</v>
      </c>
      <c r="V420" s="3">
        <v>0</v>
      </c>
      <c r="W420" s="3">
        <v>0</v>
      </c>
      <c r="X420" s="3">
        <v>2</v>
      </c>
      <c r="Y420" s="3">
        <v>0</v>
      </c>
      <c r="Z420" s="3">
        <v>0</v>
      </c>
      <c r="AA420" s="3">
        <v>0</v>
      </c>
      <c r="AB420" s="29"/>
      <c r="AC420" s="29"/>
    </row>
    <row r="421" spans="1:29" ht="15" customHeight="1" outlineLevel="1" collapsed="1" x14ac:dyDescent="0.3">
      <c r="A421" s="3" t="s">
        <v>67</v>
      </c>
      <c r="B421" s="3" t="s">
        <v>29</v>
      </c>
      <c r="C421" s="3" t="s">
        <v>25</v>
      </c>
      <c r="D421" s="3" t="s">
        <v>26</v>
      </c>
      <c r="E421" s="3" t="s">
        <v>33</v>
      </c>
      <c r="F421" s="3" t="s">
        <v>32</v>
      </c>
      <c r="G421" s="3">
        <v>2</v>
      </c>
      <c r="H421" s="3">
        <v>0</v>
      </c>
      <c r="I421" s="29">
        <f>H421/((L421-W421)+J421+(0.44*R421))</f>
        <v>0</v>
      </c>
      <c r="J421" s="3">
        <v>0</v>
      </c>
      <c r="K421" s="32">
        <f t="shared" si="73"/>
        <v>0</v>
      </c>
      <c r="L421" s="3">
        <f t="shared" si="74"/>
        <v>2</v>
      </c>
      <c r="M421" s="3">
        <v>0</v>
      </c>
      <c r="N421" s="3">
        <v>2</v>
      </c>
      <c r="O421" s="3">
        <v>0</v>
      </c>
      <c r="P421" s="3">
        <v>2</v>
      </c>
      <c r="Q421" s="4">
        <f t="shared" si="75"/>
        <v>100</v>
      </c>
      <c r="R421" s="3">
        <v>0</v>
      </c>
      <c r="S421" s="3">
        <v>0</v>
      </c>
      <c r="T421" s="32">
        <f t="shared" si="65"/>
        <v>0</v>
      </c>
      <c r="U421" s="32">
        <f t="shared" si="66"/>
        <v>0</v>
      </c>
      <c r="V421" s="3">
        <v>0</v>
      </c>
      <c r="W421" s="3">
        <v>0</v>
      </c>
      <c r="X421" s="3">
        <v>2</v>
      </c>
      <c r="Y421" s="3">
        <v>0</v>
      </c>
      <c r="Z421" s="3">
        <v>0</v>
      </c>
      <c r="AA421" s="3">
        <v>0</v>
      </c>
    </row>
    <row r="422" spans="1:29" ht="15" customHeight="1" outlineLevel="1" collapsed="1" x14ac:dyDescent="0.3">
      <c r="A422" s="3" t="s">
        <v>68</v>
      </c>
      <c r="B422" s="3" t="s">
        <v>29</v>
      </c>
      <c r="C422" s="3" t="s">
        <v>25</v>
      </c>
      <c r="D422" s="3" t="s">
        <v>26</v>
      </c>
      <c r="E422" s="3" t="s">
        <v>33</v>
      </c>
      <c r="F422" s="3" t="s">
        <v>32</v>
      </c>
      <c r="G422" s="3">
        <v>0</v>
      </c>
      <c r="H422" s="3">
        <v>0</v>
      </c>
      <c r="I422" s="29"/>
      <c r="J422" s="3">
        <v>0</v>
      </c>
      <c r="K422" s="32" t="e">
        <f t="shared" si="73"/>
        <v>#DIV/0!</v>
      </c>
      <c r="L422" s="3">
        <f t="shared" si="74"/>
        <v>0</v>
      </c>
      <c r="M422" s="3">
        <v>0</v>
      </c>
      <c r="N422" s="3">
        <v>0</v>
      </c>
      <c r="O422" s="3">
        <v>0</v>
      </c>
      <c r="P422" s="3">
        <v>0</v>
      </c>
      <c r="Q422" s="4" t="e">
        <f t="shared" si="75"/>
        <v>#DIV/0!</v>
      </c>
      <c r="R422" s="3">
        <v>0</v>
      </c>
      <c r="S422" s="3">
        <v>0</v>
      </c>
      <c r="T422" s="32" t="e">
        <f t="shared" si="65"/>
        <v>#DIV/0!</v>
      </c>
      <c r="U422" s="32" t="e">
        <f t="shared" si="66"/>
        <v>#DIV/0!</v>
      </c>
      <c r="V422" s="3">
        <v>0</v>
      </c>
      <c r="W422" s="3">
        <v>0</v>
      </c>
      <c r="X422" s="3">
        <v>0</v>
      </c>
      <c r="Y422" s="3">
        <v>0</v>
      </c>
      <c r="Z422" s="3">
        <v>0</v>
      </c>
      <c r="AA422" s="3">
        <v>0</v>
      </c>
    </row>
    <row r="423" spans="1:29" ht="15" customHeight="1" x14ac:dyDescent="0.3">
      <c r="A423" s="35">
        <v>107</v>
      </c>
      <c r="B423" s="35" t="s">
        <v>29</v>
      </c>
      <c r="C423" s="35" t="s">
        <v>25</v>
      </c>
      <c r="D423" s="35" t="s">
        <v>34</v>
      </c>
      <c r="E423" s="35" t="s">
        <v>27</v>
      </c>
      <c r="F423" s="35" t="s">
        <v>28</v>
      </c>
      <c r="G423" s="35">
        <f>G424+G425+G426</f>
        <v>1</v>
      </c>
      <c r="H423" s="35">
        <f>H424+H425+H426</f>
        <v>0</v>
      </c>
      <c r="I423" s="40">
        <f>H423/((L423-W423)+J423+(0.44*R423))</f>
        <v>0</v>
      </c>
      <c r="J423" s="35">
        <f>J424+J425+J426</f>
        <v>0</v>
      </c>
      <c r="K423" s="37">
        <f t="shared" si="73"/>
        <v>0</v>
      </c>
      <c r="L423" s="35">
        <f t="shared" si="74"/>
        <v>1</v>
      </c>
      <c r="M423" s="35">
        <f>M424+M425+M426</f>
        <v>0</v>
      </c>
      <c r="N423" s="35">
        <f>N424+N425+N426</f>
        <v>1</v>
      </c>
      <c r="O423" s="35">
        <f>O424+O425+O426</f>
        <v>0</v>
      </c>
      <c r="P423" s="35">
        <f>P424+P425+P426</f>
        <v>1</v>
      </c>
      <c r="Q423" s="36">
        <f t="shared" si="75"/>
        <v>100</v>
      </c>
      <c r="R423" s="35">
        <f>R424+R425+R426</f>
        <v>0</v>
      </c>
      <c r="S423" s="35">
        <f>S424+S425+S426</f>
        <v>0</v>
      </c>
      <c r="T423" s="37">
        <f t="shared" si="65"/>
        <v>0</v>
      </c>
      <c r="U423" s="37">
        <f t="shared" si="66"/>
        <v>0</v>
      </c>
      <c r="V423" s="35">
        <f t="shared" ref="V423:AA423" si="76">V424+V425+V426</f>
        <v>0</v>
      </c>
      <c r="W423" s="35">
        <f t="shared" si="76"/>
        <v>0</v>
      </c>
      <c r="X423" s="35">
        <f t="shared" si="76"/>
        <v>1</v>
      </c>
      <c r="Y423" s="35">
        <f t="shared" si="76"/>
        <v>0</v>
      </c>
      <c r="Z423" s="35">
        <f t="shared" si="76"/>
        <v>0</v>
      </c>
      <c r="AA423" s="35">
        <f t="shared" si="76"/>
        <v>0</v>
      </c>
      <c r="AB423" s="40"/>
      <c r="AC423" s="40"/>
    </row>
    <row r="424" spans="1:29" ht="15" customHeight="1" outlineLevel="1" x14ac:dyDescent="0.3">
      <c r="A424" s="3" t="s">
        <v>66</v>
      </c>
      <c r="B424" s="3" t="s">
        <v>29</v>
      </c>
      <c r="C424" s="3" t="s">
        <v>25</v>
      </c>
      <c r="D424" s="3" t="s">
        <v>34</v>
      </c>
      <c r="E424" s="3" t="s">
        <v>27</v>
      </c>
      <c r="F424" s="3" t="s">
        <v>28</v>
      </c>
      <c r="G424" s="3">
        <v>1</v>
      </c>
      <c r="H424" s="3">
        <v>0</v>
      </c>
      <c r="I424" s="29">
        <f>H424/((L424-W424)+J424+(0.44*R424))</f>
        <v>0</v>
      </c>
      <c r="J424" s="3">
        <v>0</v>
      </c>
      <c r="K424" s="32">
        <f t="shared" si="73"/>
        <v>0</v>
      </c>
      <c r="L424" s="3">
        <f t="shared" si="74"/>
        <v>1</v>
      </c>
      <c r="M424" s="3">
        <v>0</v>
      </c>
      <c r="N424" s="3">
        <v>1</v>
      </c>
      <c r="O424" s="3">
        <v>0</v>
      </c>
      <c r="P424" s="3">
        <v>1</v>
      </c>
      <c r="Q424" s="4">
        <f t="shared" si="75"/>
        <v>100</v>
      </c>
      <c r="R424" s="3">
        <v>0</v>
      </c>
      <c r="S424" s="3">
        <v>0</v>
      </c>
      <c r="T424" s="32">
        <f t="shared" si="65"/>
        <v>0</v>
      </c>
      <c r="U424" s="32">
        <f t="shared" si="66"/>
        <v>0</v>
      </c>
      <c r="V424" s="3">
        <v>0</v>
      </c>
      <c r="W424" s="3">
        <v>0</v>
      </c>
      <c r="X424" s="3">
        <v>1</v>
      </c>
      <c r="Y424" s="3">
        <v>0</v>
      </c>
      <c r="Z424" s="3">
        <v>0</v>
      </c>
      <c r="AA424" s="3">
        <v>0</v>
      </c>
      <c r="AB424" s="29"/>
      <c r="AC424" s="29"/>
    </row>
    <row r="425" spans="1:29" ht="15" customHeight="1" outlineLevel="1" collapsed="1" x14ac:dyDescent="0.3">
      <c r="A425" s="3" t="s">
        <v>67</v>
      </c>
      <c r="B425" s="3" t="s">
        <v>29</v>
      </c>
      <c r="C425" s="3" t="s">
        <v>25</v>
      </c>
      <c r="D425" s="3" t="s">
        <v>34</v>
      </c>
      <c r="E425" s="3" t="s">
        <v>27</v>
      </c>
      <c r="F425" s="3" t="s">
        <v>28</v>
      </c>
      <c r="G425" s="3">
        <v>0</v>
      </c>
      <c r="H425" s="3">
        <v>0</v>
      </c>
      <c r="I425" s="29"/>
      <c r="J425" s="3">
        <v>0</v>
      </c>
      <c r="K425" s="32" t="e">
        <f t="shared" si="73"/>
        <v>#DIV/0!</v>
      </c>
      <c r="L425" s="3">
        <f t="shared" si="74"/>
        <v>0</v>
      </c>
      <c r="M425" s="3">
        <v>0</v>
      </c>
      <c r="N425" s="3">
        <v>0</v>
      </c>
      <c r="O425" s="3">
        <v>0</v>
      </c>
      <c r="P425" s="3">
        <v>0</v>
      </c>
      <c r="Q425" s="4" t="e">
        <f t="shared" si="75"/>
        <v>#DIV/0!</v>
      </c>
      <c r="R425" s="3">
        <v>0</v>
      </c>
      <c r="S425" s="3">
        <v>0</v>
      </c>
      <c r="T425" s="32" t="e">
        <f t="shared" si="65"/>
        <v>#DIV/0!</v>
      </c>
      <c r="U425" s="32" t="e">
        <f t="shared" si="66"/>
        <v>#DIV/0!</v>
      </c>
      <c r="V425" s="3">
        <v>0</v>
      </c>
      <c r="W425" s="3">
        <v>0</v>
      </c>
      <c r="X425" s="3">
        <v>0</v>
      </c>
      <c r="Y425" s="3">
        <v>0</v>
      </c>
      <c r="Z425" s="3">
        <v>0</v>
      </c>
      <c r="AA425" s="3">
        <v>0</v>
      </c>
    </row>
    <row r="426" spans="1:29" ht="15" customHeight="1" outlineLevel="1" collapsed="1" x14ac:dyDescent="0.3">
      <c r="A426" s="3" t="s">
        <v>68</v>
      </c>
      <c r="B426" s="3" t="s">
        <v>29</v>
      </c>
      <c r="C426" s="3" t="s">
        <v>25</v>
      </c>
      <c r="D426" s="3" t="s">
        <v>34</v>
      </c>
      <c r="E426" s="3" t="s">
        <v>27</v>
      </c>
      <c r="F426" s="3" t="s">
        <v>28</v>
      </c>
      <c r="G426" s="3">
        <v>0</v>
      </c>
      <c r="H426" s="3">
        <v>0</v>
      </c>
      <c r="I426" s="29"/>
      <c r="J426" s="3">
        <v>0</v>
      </c>
      <c r="K426" s="32" t="e">
        <f t="shared" si="73"/>
        <v>#DIV/0!</v>
      </c>
      <c r="L426" s="3">
        <f t="shared" si="74"/>
        <v>0</v>
      </c>
      <c r="M426" s="3">
        <v>0</v>
      </c>
      <c r="N426" s="3">
        <v>0</v>
      </c>
      <c r="O426" s="3">
        <v>0</v>
      </c>
      <c r="P426" s="3">
        <v>0</v>
      </c>
      <c r="Q426" s="4" t="e">
        <f t="shared" si="75"/>
        <v>#DIV/0!</v>
      </c>
      <c r="R426" s="3">
        <v>0</v>
      </c>
      <c r="S426" s="3">
        <v>0</v>
      </c>
      <c r="T426" s="32" t="e">
        <f t="shared" si="65"/>
        <v>#DIV/0!</v>
      </c>
      <c r="U426" s="32" t="e">
        <f t="shared" si="66"/>
        <v>#DIV/0!</v>
      </c>
      <c r="V426" s="3">
        <v>0</v>
      </c>
      <c r="W426" s="3">
        <v>0</v>
      </c>
      <c r="X426" s="3">
        <v>0</v>
      </c>
      <c r="Y426" s="3">
        <v>0</v>
      </c>
      <c r="Z426" s="3">
        <v>0</v>
      </c>
      <c r="AA426" s="3">
        <v>0</v>
      </c>
    </row>
    <row r="427" spans="1:29" ht="15" customHeight="1" x14ac:dyDescent="0.3">
      <c r="A427" s="35">
        <v>108</v>
      </c>
      <c r="B427" s="35" t="s">
        <v>31</v>
      </c>
      <c r="C427" s="35" t="s">
        <v>25</v>
      </c>
      <c r="D427" s="35" t="s">
        <v>26</v>
      </c>
      <c r="E427" s="35" t="s">
        <v>30</v>
      </c>
      <c r="F427" s="35" t="s">
        <v>28</v>
      </c>
      <c r="G427" s="41">
        <v>10</v>
      </c>
      <c r="H427" s="41">
        <v>10</v>
      </c>
      <c r="I427" s="40">
        <f>H427/((L427-W427)+J427+(0.44*R427))</f>
        <v>1.3089005235602094</v>
      </c>
      <c r="J427" s="41">
        <v>1</v>
      </c>
      <c r="K427" s="37">
        <f t="shared" si="73"/>
        <v>0.1</v>
      </c>
      <c r="L427" s="41">
        <f t="shared" si="74"/>
        <v>6</v>
      </c>
      <c r="M427" s="41">
        <v>3</v>
      </c>
      <c r="N427" s="41">
        <v>3</v>
      </c>
      <c r="O427" s="41">
        <v>2</v>
      </c>
      <c r="P427" s="41">
        <f>P428+P429+P430</f>
        <v>4</v>
      </c>
      <c r="Q427" s="36">
        <f>P427/(L428+L429+L430)*100</f>
        <v>80</v>
      </c>
      <c r="R427" s="41">
        <v>6</v>
      </c>
      <c r="S427" s="41">
        <v>3</v>
      </c>
      <c r="T427" s="37">
        <f t="shared" si="65"/>
        <v>0.5</v>
      </c>
      <c r="U427" s="37">
        <f t="shared" si="66"/>
        <v>0.58333333333333337</v>
      </c>
      <c r="V427" s="41">
        <v>1</v>
      </c>
      <c r="W427" s="41">
        <v>2</v>
      </c>
      <c r="X427" s="41">
        <v>3</v>
      </c>
      <c r="Y427" s="41">
        <v>1</v>
      </c>
      <c r="Z427" s="41">
        <v>3</v>
      </c>
      <c r="AA427" s="41">
        <v>0</v>
      </c>
      <c r="AB427" s="40">
        <f>(R427+X427+(2*(N427+AA427+J427))+(0.5*Y427))/(H427+(0.5*V427)+(2*(W427+O427+Z427)))</f>
        <v>0.7142857142857143</v>
      </c>
      <c r="AC427" s="40">
        <f>AB427-$AB$1073</f>
        <v>-0.42326831571682833</v>
      </c>
    </row>
    <row r="428" spans="1:29" ht="15" customHeight="1" outlineLevel="1" x14ac:dyDescent="0.3">
      <c r="A428" s="3" t="s">
        <v>66</v>
      </c>
      <c r="B428" s="3" t="s">
        <v>31</v>
      </c>
      <c r="C428" s="3" t="s">
        <v>25</v>
      </c>
      <c r="D428" s="3" t="s">
        <v>26</v>
      </c>
      <c r="E428" s="3" t="s">
        <v>30</v>
      </c>
      <c r="F428" s="3" t="s">
        <v>28</v>
      </c>
      <c r="G428" s="3">
        <v>4</v>
      </c>
      <c r="H428" s="3">
        <v>5</v>
      </c>
      <c r="I428" s="29">
        <f>H428/((L428-W428)+J428+(0.44*R428))</f>
        <v>1.6666666666666667</v>
      </c>
      <c r="J428" s="3">
        <v>0</v>
      </c>
      <c r="K428" s="32">
        <f t="shared" si="73"/>
        <v>0</v>
      </c>
      <c r="L428" s="3">
        <f t="shared" si="74"/>
        <v>4</v>
      </c>
      <c r="M428" s="3">
        <v>2</v>
      </c>
      <c r="N428" s="3">
        <v>2</v>
      </c>
      <c r="O428" s="3">
        <v>2</v>
      </c>
      <c r="P428" s="3">
        <v>3</v>
      </c>
      <c r="Q428" s="4">
        <f>P428/L428*100</f>
        <v>75</v>
      </c>
      <c r="R428" s="3">
        <v>0</v>
      </c>
      <c r="S428" s="3">
        <v>0</v>
      </c>
      <c r="T428" s="32">
        <f t="shared" si="65"/>
        <v>0.5</v>
      </c>
      <c r="U428" s="32">
        <f t="shared" si="66"/>
        <v>0.625</v>
      </c>
      <c r="V428" s="3">
        <v>1</v>
      </c>
      <c r="W428" s="3">
        <v>1</v>
      </c>
      <c r="X428" s="3">
        <v>1</v>
      </c>
      <c r="Y428" s="3">
        <v>0</v>
      </c>
      <c r="Z428" s="3">
        <v>0</v>
      </c>
      <c r="AA428" s="3">
        <v>0</v>
      </c>
      <c r="AB428" s="29"/>
      <c r="AC428" s="29"/>
    </row>
    <row r="429" spans="1:29" ht="15" customHeight="1" outlineLevel="1" collapsed="1" x14ac:dyDescent="0.3">
      <c r="A429" s="3" t="s">
        <v>67</v>
      </c>
      <c r="B429" s="3" t="s">
        <v>31</v>
      </c>
      <c r="C429" s="3" t="s">
        <v>25</v>
      </c>
      <c r="D429" s="3" t="s">
        <v>26</v>
      </c>
      <c r="E429" s="3" t="s">
        <v>30</v>
      </c>
      <c r="F429" s="3" t="s">
        <v>28</v>
      </c>
      <c r="G429" s="3">
        <v>0</v>
      </c>
      <c r="H429" s="3">
        <v>0</v>
      </c>
      <c r="I429" s="29"/>
      <c r="J429" s="3">
        <v>0</v>
      </c>
      <c r="K429" s="32" t="e">
        <f t="shared" si="73"/>
        <v>#DIV/0!</v>
      </c>
      <c r="L429" s="3">
        <f t="shared" si="74"/>
        <v>0</v>
      </c>
      <c r="M429" s="3">
        <v>0</v>
      </c>
      <c r="N429" s="3">
        <v>0</v>
      </c>
      <c r="O429" s="3">
        <v>0</v>
      </c>
      <c r="P429" s="3">
        <v>0</v>
      </c>
      <c r="Q429" s="4" t="e">
        <f>P429/L429*100</f>
        <v>#DIV/0!</v>
      </c>
      <c r="R429" s="3">
        <v>0</v>
      </c>
      <c r="S429" s="3">
        <v>0</v>
      </c>
      <c r="T429" s="32" t="e">
        <f t="shared" si="65"/>
        <v>#DIV/0!</v>
      </c>
      <c r="U429" s="32" t="e">
        <f t="shared" si="66"/>
        <v>#DIV/0!</v>
      </c>
      <c r="V429" s="3">
        <v>0</v>
      </c>
      <c r="W429" s="3">
        <v>0</v>
      </c>
      <c r="X429" s="3">
        <v>0</v>
      </c>
      <c r="Y429" s="3">
        <v>0</v>
      </c>
      <c r="Z429" s="3">
        <v>0</v>
      </c>
      <c r="AA429" s="3">
        <v>0</v>
      </c>
    </row>
    <row r="430" spans="1:29" ht="15" customHeight="1" outlineLevel="1" collapsed="1" x14ac:dyDescent="0.3">
      <c r="A430" s="3" t="s">
        <v>68</v>
      </c>
      <c r="B430" s="3" t="s">
        <v>31</v>
      </c>
      <c r="C430" s="3" t="s">
        <v>25</v>
      </c>
      <c r="D430" s="3" t="s">
        <v>26</v>
      </c>
      <c r="E430" s="3" t="s">
        <v>30</v>
      </c>
      <c r="F430" s="3" t="s">
        <v>28</v>
      </c>
      <c r="G430" s="3">
        <v>2</v>
      </c>
      <c r="H430" s="3">
        <v>3</v>
      </c>
      <c r="I430" s="29">
        <f>H430/((L430-W430)+J430+(0.44*R430))</f>
        <v>1.595744680851064</v>
      </c>
      <c r="J430" s="3">
        <v>0</v>
      </c>
      <c r="K430" s="32">
        <f t="shared" si="73"/>
        <v>0</v>
      </c>
      <c r="L430" s="3">
        <f t="shared" si="74"/>
        <v>1</v>
      </c>
      <c r="M430" s="3">
        <v>1</v>
      </c>
      <c r="N430" s="3">
        <v>0</v>
      </c>
      <c r="O430" s="3">
        <v>0</v>
      </c>
      <c r="P430" s="3">
        <v>1</v>
      </c>
      <c r="Q430" s="4">
        <f>P430/L430*100</f>
        <v>100</v>
      </c>
      <c r="R430" s="3">
        <v>2</v>
      </c>
      <c r="S430" s="3">
        <v>1</v>
      </c>
      <c r="T430" s="32">
        <f t="shared" si="65"/>
        <v>1</v>
      </c>
      <c r="U430" s="32">
        <f t="shared" si="66"/>
        <v>1</v>
      </c>
      <c r="V430" s="3">
        <v>0</v>
      </c>
      <c r="W430" s="3">
        <v>0</v>
      </c>
      <c r="X430" s="3">
        <v>1</v>
      </c>
      <c r="Y430" s="3">
        <v>0</v>
      </c>
      <c r="Z430" s="3">
        <v>1</v>
      </c>
      <c r="AA430" s="3">
        <v>0</v>
      </c>
    </row>
    <row r="431" spans="1:29" ht="15" customHeight="1" x14ac:dyDescent="0.3">
      <c r="A431" s="35">
        <v>109</v>
      </c>
      <c r="B431" s="35" t="s">
        <v>24</v>
      </c>
      <c r="C431" s="35" t="s">
        <v>29</v>
      </c>
      <c r="D431" s="35" t="s">
        <v>33</v>
      </c>
      <c r="E431" s="35" t="s">
        <v>30</v>
      </c>
      <c r="F431" s="35" t="s">
        <v>32</v>
      </c>
      <c r="G431" s="41">
        <v>9</v>
      </c>
      <c r="H431" s="41">
        <v>9</v>
      </c>
      <c r="I431" s="40">
        <f>H431/((L431-W431)+J431+(0.44*R431))</f>
        <v>1.1780104712041883</v>
      </c>
      <c r="J431" s="41">
        <v>2</v>
      </c>
      <c r="K431" s="37">
        <f t="shared" si="73"/>
        <v>0.22222222222222221</v>
      </c>
      <c r="L431" s="41">
        <f t="shared" si="74"/>
        <v>4</v>
      </c>
      <c r="M431" s="41">
        <v>2</v>
      </c>
      <c r="N431" s="41">
        <v>2</v>
      </c>
      <c r="O431" s="41">
        <v>2</v>
      </c>
      <c r="P431" s="41">
        <f>P432+P433+P434</f>
        <v>1</v>
      </c>
      <c r="Q431" s="36">
        <f>P431/(L432+L433+L434)*100</f>
        <v>100</v>
      </c>
      <c r="R431" s="41">
        <v>6</v>
      </c>
      <c r="S431" s="41">
        <v>5</v>
      </c>
      <c r="T431" s="37">
        <f t="shared" si="65"/>
        <v>0.5</v>
      </c>
      <c r="U431" s="37">
        <f t="shared" si="66"/>
        <v>0.5</v>
      </c>
      <c r="V431" s="41">
        <v>0</v>
      </c>
      <c r="W431" s="41">
        <v>1</v>
      </c>
      <c r="X431" s="41">
        <v>1</v>
      </c>
      <c r="Y431" s="41">
        <v>2</v>
      </c>
      <c r="Z431" s="41">
        <v>3</v>
      </c>
      <c r="AA431" s="41">
        <v>0</v>
      </c>
      <c r="AB431" s="40">
        <f>(R431+X431+(2*(N431+AA431+J431))+(0.5*Y431))/(H431+(0.5*V431)+(2*(W431+O431+Z431)))</f>
        <v>0.76190476190476186</v>
      </c>
      <c r="AC431" s="40">
        <f>AB431-$AB$1073</f>
        <v>-0.37564926809778076</v>
      </c>
    </row>
    <row r="432" spans="1:29" ht="15" customHeight="1" outlineLevel="1" x14ac:dyDescent="0.3">
      <c r="A432" s="3" t="s">
        <v>66</v>
      </c>
      <c r="B432" s="3" t="s">
        <v>24</v>
      </c>
      <c r="C432" s="3" t="s">
        <v>29</v>
      </c>
      <c r="D432" s="3" t="s">
        <v>33</v>
      </c>
      <c r="E432" s="3" t="s">
        <v>30</v>
      </c>
      <c r="F432" s="3" t="s">
        <v>32</v>
      </c>
      <c r="G432" s="3">
        <v>1</v>
      </c>
      <c r="H432" s="3">
        <v>2</v>
      </c>
      <c r="I432" s="29">
        <f>H432/((L432-W432)+J432+(0.44*R432))</f>
        <v>2</v>
      </c>
      <c r="J432" s="3">
        <v>0</v>
      </c>
      <c r="K432" s="32">
        <f t="shared" si="73"/>
        <v>0</v>
      </c>
      <c r="L432" s="3">
        <f t="shared" si="74"/>
        <v>1</v>
      </c>
      <c r="M432" s="3">
        <v>1</v>
      </c>
      <c r="N432" s="3">
        <v>0</v>
      </c>
      <c r="O432" s="3">
        <v>1</v>
      </c>
      <c r="P432" s="3">
        <v>1</v>
      </c>
      <c r="Q432" s="4">
        <f>P432/L432*100</f>
        <v>100</v>
      </c>
      <c r="R432" s="3">
        <v>0</v>
      </c>
      <c r="S432" s="3">
        <v>0</v>
      </c>
      <c r="T432" s="32">
        <f t="shared" si="65"/>
        <v>1</v>
      </c>
      <c r="U432" s="32">
        <f t="shared" si="66"/>
        <v>1</v>
      </c>
      <c r="V432" s="3">
        <v>0</v>
      </c>
      <c r="W432" s="3">
        <v>0</v>
      </c>
      <c r="X432" s="3">
        <v>0</v>
      </c>
      <c r="Y432" s="3">
        <v>0</v>
      </c>
      <c r="Z432" s="3">
        <v>0</v>
      </c>
      <c r="AA432" s="3">
        <v>0</v>
      </c>
      <c r="AB432" s="29"/>
      <c r="AC432" s="29"/>
    </row>
    <row r="433" spans="1:29" ht="15" customHeight="1" outlineLevel="1" collapsed="1" x14ac:dyDescent="0.3">
      <c r="A433" s="3" t="s">
        <v>67</v>
      </c>
      <c r="B433" s="3" t="s">
        <v>24</v>
      </c>
      <c r="C433" s="3" t="s">
        <v>29</v>
      </c>
      <c r="D433" s="3" t="s">
        <v>33</v>
      </c>
      <c r="E433" s="3" t="s">
        <v>30</v>
      </c>
      <c r="F433" s="3" t="s">
        <v>32</v>
      </c>
      <c r="G433" s="3">
        <v>2</v>
      </c>
      <c r="H433" s="3">
        <v>2</v>
      </c>
      <c r="I433" s="29">
        <f>H433/((L433-W433)+J433+(0.44*R433))</f>
        <v>1.0638297872340425</v>
      </c>
      <c r="J433" s="3">
        <v>1</v>
      </c>
      <c r="K433" s="32">
        <f t="shared" si="73"/>
        <v>0.5</v>
      </c>
      <c r="L433" s="3">
        <f t="shared" si="74"/>
        <v>0</v>
      </c>
      <c r="M433" s="3">
        <v>0</v>
      </c>
      <c r="N433" s="3">
        <v>0</v>
      </c>
      <c r="O433" s="3">
        <v>0</v>
      </c>
      <c r="P433" s="3">
        <v>0</v>
      </c>
      <c r="Q433" s="4" t="e">
        <f>P433/L433*100</f>
        <v>#DIV/0!</v>
      </c>
      <c r="R433" s="3">
        <v>2</v>
      </c>
      <c r="S433" s="3">
        <v>2</v>
      </c>
      <c r="T433" s="32" t="e">
        <f t="shared" si="65"/>
        <v>#DIV/0!</v>
      </c>
      <c r="U433" s="32" t="e">
        <f t="shared" si="66"/>
        <v>#DIV/0!</v>
      </c>
      <c r="V433" s="3">
        <v>0</v>
      </c>
      <c r="W433" s="3">
        <v>0</v>
      </c>
      <c r="X433" s="3">
        <v>0</v>
      </c>
      <c r="Y433" s="3">
        <v>1</v>
      </c>
      <c r="Z433" s="3">
        <v>1</v>
      </c>
      <c r="AA433" s="3">
        <v>0</v>
      </c>
    </row>
    <row r="434" spans="1:29" ht="15" customHeight="1" outlineLevel="1" collapsed="1" x14ac:dyDescent="0.3">
      <c r="A434" s="3" t="s">
        <v>68</v>
      </c>
      <c r="B434" s="3" t="s">
        <v>24</v>
      </c>
      <c r="C434" s="3" t="s">
        <v>29</v>
      </c>
      <c r="D434" s="3" t="s">
        <v>33</v>
      </c>
      <c r="E434" s="3" t="s">
        <v>30</v>
      </c>
      <c r="F434" s="3" t="s">
        <v>32</v>
      </c>
      <c r="I434" s="29"/>
      <c r="T434" s="32" t="e">
        <f t="shared" si="65"/>
        <v>#DIV/0!</v>
      </c>
      <c r="U434" s="32" t="e">
        <f t="shared" si="66"/>
        <v>#DIV/0!</v>
      </c>
    </row>
    <row r="435" spans="1:29" ht="15" customHeight="1" x14ac:dyDescent="0.3">
      <c r="A435" s="35">
        <v>110</v>
      </c>
      <c r="B435" s="35" t="s">
        <v>24</v>
      </c>
      <c r="C435" s="35" t="s">
        <v>25</v>
      </c>
      <c r="D435" s="35" t="s">
        <v>26</v>
      </c>
      <c r="E435" s="35" t="s">
        <v>30</v>
      </c>
      <c r="F435" s="35" t="s">
        <v>34</v>
      </c>
      <c r="G435" s="41">
        <v>13</v>
      </c>
      <c r="H435" s="41">
        <v>2</v>
      </c>
      <c r="I435" s="40">
        <f>H435/((L435-W435)+J435+(0.44*R435))</f>
        <v>0.16666666666666666</v>
      </c>
      <c r="J435" s="41">
        <v>5</v>
      </c>
      <c r="K435" s="37">
        <f>J435/G435</f>
        <v>0.38461538461538464</v>
      </c>
      <c r="L435" s="41">
        <f>M435+N435</f>
        <v>8</v>
      </c>
      <c r="M435" s="41">
        <v>1</v>
      </c>
      <c r="N435" s="41">
        <v>7</v>
      </c>
      <c r="O435" s="41">
        <v>0</v>
      </c>
      <c r="P435" s="41">
        <f>P436+P437+P438</f>
        <v>6</v>
      </c>
      <c r="Q435" s="36">
        <f>P435/(L436+L437+L438)*100</f>
        <v>85.714285714285708</v>
      </c>
      <c r="R435" s="41">
        <v>0</v>
      </c>
      <c r="S435" s="41">
        <v>0</v>
      </c>
      <c r="T435" s="37">
        <f t="shared" si="65"/>
        <v>0.125</v>
      </c>
      <c r="U435" s="37">
        <f t="shared" si="66"/>
        <v>0.125</v>
      </c>
      <c r="V435" s="41">
        <v>0</v>
      </c>
      <c r="W435" s="41">
        <v>1</v>
      </c>
      <c r="X435" s="41">
        <v>6</v>
      </c>
      <c r="Y435" s="41">
        <v>4</v>
      </c>
      <c r="Z435" s="41">
        <v>1</v>
      </c>
      <c r="AA435" s="41">
        <v>0</v>
      </c>
      <c r="AB435" s="40">
        <f>(R435+X435+(2*(N435+AA435+J435))+(0.5*Y435))/(H435+(0.5*V435)+(2*(W435+O435+Z435)))</f>
        <v>5.333333333333333</v>
      </c>
      <c r="AC435" s="40">
        <f>AB435-$AB$1073</f>
        <v>4.1957793033307906</v>
      </c>
    </row>
    <row r="436" spans="1:29" ht="15" customHeight="1" outlineLevel="1" x14ac:dyDescent="0.3">
      <c r="A436" s="3" t="s">
        <v>66</v>
      </c>
      <c r="B436" s="3" t="s">
        <v>24</v>
      </c>
      <c r="C436" s="3" t="s">
        <v>25</v>
      </c>
      <c r="D436" s="3" t="s">
        <v>26</v>
      </c>
      <c r="E436" s="3" t="s">
        <v>30</v>
      </c>
      <c r="F436" s="3" t="s">
        <v>34</v>
      </c>
      <c r="G436" s="3">
        <v>1</v>
      </c>
      <c r="H436" s="3">
        <v>0</v>
      </c>
      <c r="I436" s="29">
        <f>H436/((L436-W436)+J436+(0.44*R436))</f>
        <v>0</v>
      </c>
      <c r="J436" s="3">
        <v>0</v>
      </c>
      <c r="K436" s="32">
        <f>J436/G436</f>
        <v>0</v>
      </c>
      <c r="L436" s="3">
        <f>M436+N436</f>
        <v>1</v>
      </c>
      <c r="M436" s="3">
        <v>0</v>
      </c>
      <c r="N436" s="3">
        <v>1</v>
      </c>
      <c r="O436" s="3">
        <v>0</v>
      </c>
      <c r="P436" s="3">
        <v>1</v>
      </c>
      <c r="Q436" s="4">
        <f>P436/L436*100</f>
        <v>100</v>
      </c>
      <c r="R436" s="3">
        <v>0</v>
      </c>
      <c r="S436" s="3">
        <v>0</v>
      </c>
      <c r="T436" s="32">
        <f t="shared" si="65"/>
        <v>0</v>
      </c>
      <c r="U436" s="32">
        <f t="shared" si="66"/>
        <v>0</v>
      </c>
      <c r="V436" s="3">
        <v>0</v>
      </c>
      <c r="W436" s="3">
        <v>0</v>
      </c>
      <c r="X436" s="3">
        <v>1</v>
      </c>
      <c r="Y436" s="3">
        <v>0</v>
      </c>
      <c r="Z436" s="3">
        <v>0</v>
      </c>
      <c r="AA436" s="3">
        <v>0</v>
      </c>
      <c r="AB436" s="29"/>
      <c r="AC436" s="29"/>
    </row>
    <row r="437" spans="1:29" ht="15" customHeight="1" outlineLevel="1" collapsed="1" x14ac:dyDescent="0.3">
      <c r="A437" s="3" t="s">
        <v>67</v>
      </c>
      <c r="B437" s="3" t="s">
        <v>24</v>
      </c>
      <c r="C437" s="3" t="s">
        <v>25</v>
      </c>
      <c r="D437" s="3" t="s">
        <v>26</v>
      </c>
      <c r="E437" s="3" t="s">
        <v>30</v>
      </c>
      <c r="F437" s="3" t="s">
        <v>34</v>
      </c>
      <c r="G437" s="3">
        <v>8</v>
      </c>
      <c r="H437" s="3">
        <v>2</v>
      </c>
      <c r="I437" s="29">
        <f>H437/((L437-W437)+J437+(0.44*R437))</f>
        <v>0.2857142857142857</v>
      </c>
      <c r="J437" s="3">
        <v>2</v>
      </c>
      <c r="K437" s="32">
        <f>J437/G437</f>
        <v>0.25</v>
      </c>
      <c r="L437" s="3">
        <f>M437+N437</f>
        <v>6</v>
      </c>
      <c r="M437" s="3">
        <v>1</v>
      </c>
      <c r="N437" s="3">
        <v>5</v>
      </c>
      <c r="O437" s="3">
        <v>0</v>
      </c>
      <c r="P437" s="3">
        <v>5</v>
      </c>
      <c r="Q437" s="4">
        <f>P437/L437*100</f>
        <v>83.333333333333343</v>
      </c>
      <c r="R437" s="3">
        <v>0</v>
      </c>
      <c r="S437" s="3">
        <v>0</v>
      </c>
      <c r="T437" s="32">
        <f t="shared" si="65"/>
        <v>0.16666666666666666</v>
      </c>
      <c r="U437" s="32">
        <f t="shared" si="66"/>
        <v>0.16666666666666666</v>
      </c>
      <c r="V437" s="3">
        <v>0</v>
      </c>
      <c r="W437" s="3">
        <v>1</v>
      </c>
      <c r="X437" s="3">
        <v>4</v>
      </c>
      <c r="Y437" s="3">
        <v>2</v>
      </c>
      <c r="Z437" s="3">
        <v>0</v>
      </c>
      <c r="AA437" s="3">
        <v>0</v>
      </c>
    </row>
    <row r="438" spans="1:29" ht="15" customHeight="1" outlineLevel="1" collapsed="1" x14ac:dyDescent="0.3">
      <c r="A438" s="3" t="s">
        <v>68</v>
      </c>
      <c r="B438" s="3" t="s">
        <v>24</v>
      </c>
      <c r="C438" s="3" t="s">
        <v>25</v>
      </c>
      <c r="D438" s="3" t="s">
        <v>26</v>
      </c>
      <c r="E438" s="3" t="s">
        <v>30</v>
      </c>
      <c r="F438" s="3" t="s">
        <v>34</v>
      </c>
      <c r="G438" s="3">
        <v>1</v>
      </c>
      <c r="H438" s="3">
        <v>0</v>
      </c>
      <c r="I438" s="29">
        <f>H438/((L438-W438)+J438+(0.44*R438))</f>
        <v>0</v>
      </c>
      <c r="J438" s="3">
        <v>1</v>
      </c>
      <c r="K438" s="32">
        <f>J438/G438</f>
        <v>1</v>
      </c>
      <c r="L438" s="3">
        <f>M438+N438</f>
        <v>0</v>
      </c>
      <c r="M438" s="3">
        <v>0</v>
      </c>
      <c r="N438" s="3">
        <v>0</v>
      </c>
      <c r="O438" s="3">
        <v>0</v>
      </c>
      <c r="P438" s="3">
        <v>0</v>
      </c>
      <c r="Q438" s="4" t="e">
        <f>P438/L438*100</f>
        <v>#DIV/0!</v>
      </c>
      <c r="R438" s="3">
        <v>0</v>
      </c>
      <c r="S438" s="3">
        <v>0</v>
      </c>
      <c r="T438" s="32" t="e">
        <f t="shared" si="65"/>
        <v>#DIV/0!</v>
      </c>
      <c r="U438" s="32" t="e">
        <f t="shared" si="66"/>
        <v>#DIV/0!</v>
      </c>
      <c r="V438" s="3">
        <v>0</v>
      </c>
      <c r="W438" s="3">
        <v>0</v>
      </c>
      <c r="X438" s="3">
        <v>0</v>
      </c>
      <c r="Y438" s="3">
        <v>1</v>
      </c>
      <c r="Z438" s="3">
        <v>1</v>
      </c>
      <c r="AA438" s="3">
        <v>0</v>
      </c>
    </row>
    <row r="439" spans="1:29" ht="15" customHeight="1" x14ac:dyDescent="0.3">
      <c r="A439" s="35">
        <v>111</v>
      </c>
      <c r="B439" s="35" t="s">
        <v>29</v>
      </c>
      <c r="C439" s="35" t="s">
        <v>32</v>
      </c>
      <c r="D439" s="35" t="s">
        <v>26</v>
      </c>
      <c r="E439" s="35" t="s">
        <v>30</v>
      </c>
      <c r="F439" s="35" t="s">
        <v>34</v>
      </c>
      <c r="G439" s="41">
        <v>2</v>
      </c>
      <c r="H439" s="41">
        <v>0</v>
      </c>
      <c r="I439" s="40">
        <f>H439/((L439-W439)+J439+(0.44*R439))</f>
        <v>0</v>
      </c>
      <c r="J439" s="41">
        <v>1</v>
      </c>
      <c r="K439" s="37">
        <f>J439/G439</f>
        <v>0.5</v>
      </c>
      <c r="L439" s="41">
        <f>M439+N439</f>
        <v>0</v>
      </c>
      <c r="M439" s="41">
        <v>0</v>
      </c>
      <c r="N439" s="41">
        <v>0</v>
      </c>
      <c r="O439" s="41">
        <v>0</v>
      </c>
      <c r="P439" s="41">
        <f>P440+P441+P442</f>
        <v>0</v>
      </c>
      <c r="Q439" s="36" t="e">
        <f>P439/(L440+L441+L442)*100</f>
        <v>#DIV/0!</v>
      </c>
      <c r="R439" s="41">
        <v>0</v>
      </c>
      <c r="S439" s="41">
        <v>0</v>
      </c>
      <c r="T439" s="37" t="e">
        <f t="shared" si="65"/>
        <v>#DIV/0!</v>
      </c>
      <c r="U439" s="37" t="e">
        <f t="shared" si="66"/>
        <v>#DIV/0!</v>
      </c>
      <c r="V439" s="41">
        <v>0</v>
      </c>
      <c r="W439" s="41">
        <v>0</v>
      </c>
      <c r="X439" s="41">
        <v>0</v>
      </c>
      <c r="Y439" s="41">
        <v>2</v>
      </c>
      <c r="Z439" s="41">
        <v>1</v>
      </c>
      <c r="AA439" s="41">
        <v>0</v>
      </c>
      <c r="AB439" s="40">
        <f>(R439+X439+(2*(N439+AA439+J439))+(0.5*Y439))/(H439+(0.5*V439)+(2*(W439+O439+Z439)))</f>
        <v>1.5</v>
      </c>
      <c r="AC439" s="40">
        <f>AB439-$AB$1073</f>
        <v>0.36244596999745737</v>
      </c>
    </row>
    <row r="440" spans="1:29" ht="15" customHeight="1" outlineLevel="1" x14ac:dyDescent="0.3">
      <c r="A440" s="3" t="s">
        <v>66</v>
      </c>
      <c r="B440" s="3" t="s">
        <v>29</v>
      </c>
      <c r="C440" s="3" t="s">
        <v>32</v>
      </c>
      <c r="D440" s="3" t="s">
        <v>26</v>
      </c>
      <c r="E440" s="3" t="s">
        <v>30</v>
      </c>
      <c r="F440" s="3" t="s">
        <v>34</v>
      </c>
      <c r="I440" s="29"/>
      <c r="T440" s="32" t="e">
        <f t="shared" si="65"/>
        <v>#DIV/0!</v>
      </c>
      <c r="U440" s="32" t="e">
        <f t="shared" si="66"/>
        <v>#DIV/0!</v>
      </c>
      <c r="AB440" s="29"/>
      <c r="AC440" s="29"/>
    </row>
    <row r="441" spans="1:29" ht="15" customHeight="1" outlineLevel="1" collapsed="1" x14ac:dyDescent="0.3">
      <c r="A441" s="3" t="s">
        <v>67</v>
      </c>
      <c r="B441" s="3" t="s">
        <v>29</v>
      </c>
      <c r="C441" s="3" t="s">
        <v>32</v>
      </c>
      <c r="D441" s="3" t="s">
        <v>26</v>
      </c>
      <c r="E441" s="3" t="s">
        <v>30</v>
      </c>
      <c r="F441" s="3" t="s">
        <v>34</v>
      </c>
      <c r="I441" s="29"/>
      <c r="T441" s="32" t="e">
        <f t="shared" si="65"/>
        <v>#DIV/0!</v>
      </c>
      <c r="U441" s="32" t="e">
        <f t="shared" si="66"/>
        <v>#DIV/0!</v>
      </c>
    </row>
    <row r="442" spans="1:29" ht="15" customHeight="1" outlineLevel="1" collapsed="1" x14ac:dyDescent="0.3">
      <c r="A442" s="3" t="s">
        <v>68</v>
      </c>
      <c r="B442" s="3" t="s">
        <v>29</v>
      </c>
      <c r="C442" s="3" t="s">
        <v>32</v>
      </c>
      <c r="D442" s="3" t="s">
        <v>26</v>
      </c>
      <c r="E442" s="3" t="s">
        <v>30</v>
      </c>
      <c r="F442" s="3" t="s">
        <v>34</v>
      </c>
      <c r="I442" s="29"/>
      <c r="T442" s="32" t="e">
        <f t="shared" si="65"/>
        <v>#DIV/0!</v>
      </c>
      <c r="U442" s="32" t="e">
        <f t="shared" si="66"/>
        <v>#DIV/0!</v>
      </c>
    </row>
    <row r="443" spans="1:29" ht="15" customHeight="1" x14ac:dyDescent="0.3">
      <c r="A443" s="35">
        <v>112</v>
      </c>
      <c r="B443" s="35" t="s">
        <v>29</v>
      </c>
      <c r="C443" s="35" t="s">
        <v>32</v>
      </c>
      <c r="D443" s="35" t="s">
        <v>26</v>
      </c>
      <c r="E443" s="35" t="s">
        <v>30</v>
      </c>
      <c r="F443" s="35" t="s">
        <v>31</v>
      </c>
      <c r="G443" s="41">
        <v>21</v>
      </c>
      <c r="H443" s="41">
        <v>14</v>
      </c>
      <c r="I443" s="40">
        <f>H443/((L443-W443)+J443+(0.44*R443))</f>
        <v>0.78828828828828823</v>
      </c>
      <c r="J443" s="41">
        <v>3</v>
      </c>
      <c r="K443" s="37">
        <f>J443/G443</f>
        <v>0.14285714285714285</v>
      </c>
      <c r="L443" s="41">
        <f>M443+N443</f>
        <v>16</v>
      </c>
      <c r="M443" s="41">
        <v>5</v>
      </c>
      <c r="N443" s="41">
        <v>11</v>
      </c>
      <c r="O443" s="41">
        <v>3</v>
      </c>
      <c r="P443" s="41">
        <f>P444+P445+P446</f>
        <v>4</v>
      </c>
      <c r="Q443" s="36">
        <f>P443/(L444+L445+L446)*100</f>
        <v>66.666666666666657</v>
      </c>
      <c r="R443" s="41">
        <v>4</v>
      </c>
      <c r="S443" s="41">
        <v>2</v>
      </c>
      <c r="T443" s="37">
        <f t="shared" si="65"/>
        <v>0.3125</v>
      </c>
      <c r="U443" s="37">
        <f t="shared" si="66"/>
        <v>0.375</v>
      </c>
      <c r="V443" s="41">
        <v>2</v>
      </c>
      <c r="W443" s="41">
        <v>3</v>
      </c>
      <c r="X443" s="41">
        <v>8</v>
      </c>
      <c r="Y443" s="41">
        <v>4</v>
      </c>
      <c r="Z443" s="41">
        <v>6</v>
      </c>
      <c r="AA443" s="41">
        <v>0</v>
      </c>
      <c r="AB443" s="40">
        <f>(R443+X443+(2*(N443+AA443+J443))+(0.5*Y443))/(H443+(0.5*V443)+(2*(W443+O443+Z443)))</f>
        <v>1.0769230769230769</v>
      </c>
      <c r="AC443" s="40">
        <f>AB443-$AB$1073</f>
        <v>-6.0630953079465755E-2</v>
      </c>
    </row>
    <row r="444" spans="1:29" ht="15" customHeight="1" outlineLevel="1" x14ac:dyDescent="0.3">
      <c r="A444" s="3" t="s">
        <v>66</v>
      </c>
      <c r="B444" s="3" t="s">
        <v>29</v>
      </c>
      <c r="C444" s="3" t="s">
        <v>32</v>
      </c>
      <c r="D444" s="3" t="s">
        <v>26</v>
      </c>
      <c r="E444" s="3" t="s">
        <v>30</v>
      </c>
      <c r="F444" s="3" t="s">
        <v>31</v>
      </c>
      <c r="G444" s="3">
        <v>6</v>
      </c>
      <c r="H444" s="3">
        <v>5</v>
      </c>
      <c r="I444" s="29">
        <f>H444/((L444-W444)+J444+(0.44*R444))</f>
        <v>0.83333333333333337</v>
      </c>
      <c r="J444" s="3">
        <v>1</v>
      </c>
      <c r="K444" s="32">
        <v>0</v>
      </c>
      <c r="L444" s="3">
        <f>M444+N444</f>
        <v>5</v>
      </c>
      <c r="M444" s="3">
        <v>2</v>
      </c>
      <c r="N444" s="3">
        <v>3</v>
      </c>
      <c r="O444" s="3">
        <v>1</v>
      </c>
      <c r="P444" s="3">
        <v>3</v>
      </c>
      <c r="Q444" s="4">
        <f>P444/L444*100</f>
        <v>60</v>
      </c>
      <c r="R444" s="3">
        <v>0</v>
      </c>
      <c r="S444" s="3">
        <v>0</v>
      </c>
      <c r="T444" s="32">
        <f t="shared" si="65"/>
        <v>0.4</v>
      </c>
      <c r="U444" s="32">
        <f t="shared" si="66"/>
        <v>0.5</v>
      </c>
      <c r="V444" s="3">
        <v>1</v>
      </c>
      <c r="W444" s="3">
        <v>0</v>
      </c>
      <c r="X444" s="3">
        <v>3</v>
      </c>
      <c r="Y444" s="3">
        <v>1</v>
      </c>
      <c r="Z444" s="3">
        <v>0</v>
      </c>
      <c r="AA444" s="3">
        <v>0</v>
      </c>
      <c r="AB444" s="29"/>
      <c r="AC444" s="29"/>
    </row>
    <row r="445" spans="1:29" ht="15" customHeight="1" outlineLevel="1" collapsed="1" x14ac:dyDescent="0.3">
      <c r="A445" s="3" t="s">
        <v>67</v>
      </c>
      <c r="B445" s="3" t="s">
        <v>29</v>
      </c>
      <c r="C445" s="3" t="s">
        <v>32</v>
      </c>
      <c r="D445" s="3" t="s">
        <v>26</v>
      </c>
      <c r="E445" s="3" t="s">
        <v>30</v>
      </c>
      <c r="F445" s="3" t="s">
        <v>31</v>
      </c>
      <c r="G445" s="3">
        <v>0</v>
      </c>
      <c r="H445" s="3">
        <v>0</v>
      </c>
      <c r="I445" s="29"/>
      <c r="J445" s="3">
        <v>0</v>
      </c>
      <c r="K445" s="32">
        <v>0</v>
      </c>
      <c r="L445" s="3">
        <f>M445+N445</f>
        <v>0</v>
      </c>
      <c r="M445" s="3">
        <v>0</v>
      </c>
      <c r="N445" s="3">
        <v>0</v>
      </c>
      <c r="O445" s="3">
        <v>0</v>
      </c>
      <c r="P445" s="3">
        <v>0</v>
      </c>
      <c r="Q445" s="4" t="e">
        <f>P445/L445*100</f>
        <v>#DIV/0!</v>
      </c>
      <c r="R445" s="3">
        <v>0</v>
      </c>
      <c r="S445" s="3">
        <v>0</v>
      </c>
      <c r="T445" s="32" t="e">
        <f t="shared" si="65"/>
        <v>#DIV/0!</v>
      </c>
      <c r="U445" s="32" t="e">
        <f t="shared" si="66"/>
        <v>#DIV/0!</v>
      </c>
      <c r="V445" s="3">
        <v>0</v>
      </c>
      <c r="W445" s="3">
        <v>0</v>
      </c>
      <c r="X445" s="3">
        <v>0</v>
      </c>
      <c r="Y445" s="3">
        <v>0</v>
      </c>
      <c r="Z445" s="3">
        <v>0</v>
      </c>
      <c r="AA445" s="3">
        <v>0</v>
      </c>
    </row>
    <row r="446" spans="1:29" ht="15" customHeight="1" outlineLevel="1" collapsed="1" x14ac:dyDescent="0.3">
      <c r="A446" s="3" t="s">
        <v>68</v>
      </c>
      <c r="B446" s="3" t="s">
        <v>29</v>
      </c>
      <c r="C446" s="3" t="s">
        <v>32</v>
      </c>
      <c r="D446" s="3" t="s">
        <v>26</v>
      </c>
      <c r="E446" s="3" t="s">
        <v>30</v>
      </c>
      <c r="F446" s="3" t="s">
        <v>31</v>
      </c>
      <c r="G446" s="3">
        <v>1</v>
      </c>
      <c r="H446" s="3">
        <v>2</v>
      </c>
      <c r="I446" s="29">
        <f>H446/((L446-W446)+J446+(0.44*R446))</f>
        <v>2</v>
      </c>
      <c r="J446" s="3">
        <v>0</v>
      </c>
      <c r="K446" s="32">
        <v>0</v>
      </c>
      <c r="L446" s="3">
        <f>M446+N446</f>
        <v>1</v>
      </c>
      <c r="M446" s="3">
        <v>1</v>
      </c>
      <c r="N446" s="3">
        <v>0</v>
      </c>
      <c r="O446" s="3">
        <v>1</v>
      </c>
      <c r="P446" s="3">
        <v>1</v>
      </c>
      <c r="Q446" s="4">
        <f>P446/L446*100</f>
        <v>100</v>
      </c>
      <c r="R446" s="3">
        <v>0</v>
      </c>
      <c r="S446" s="3">
        <v>0</v>
      </c>
      <c r="T446" s="32">
        <f t="shared" si="65"/>
        <v>1</v>
      </c>
      <c r="U446" s="32">
        <f t="shared" si="66"/>
        <v>1</v>
      </c>
      <c r="V446" s="3">
        <v>0</v>
      </c>
      <c r="W446" s="3">
        <v>0</v>
      </c>
      <c r="X446" s="3">
        <v>0</v>
      </c>
      <c r="Y446" s="3">
        <v>0</v>
      </c>
      <c r="Z446" s="3">
        <v>1</v>
      </c>
      <c r="AA446" s="3">
        <v>0</v>
      </c>
    </row>
    <row r="447" spans="1:29" ht="15" customHeight="1" x14ac:dyDescent="0.3">
      <c r="A447" s="35">
        <v>113</v>
      </c>
      <c r="B447" s="35" t="s">
        <v>24</v>
      </c>
      <c r="C447" s="35" t="s">
        <v>25</v>
      </c>
      <c r="D447" s="35" t="s">
        <v>29</v>
      </c>
      <c r="E447" s="35" t="s">
        <v>33</v>
      </c>
      <c r="F447" s="35" t="s">
        <v>32</v>
      </c>
      <c r="G447" s="41">
        <v>1</v>
      </c>
      <c r="H447" s="41">
        <v>0</v>
      </c>
      <c r="I447" s="40">
        <f>H447/((L447-W447)+J447+(0.44*R447))</f>
        <v>0</v>
      </c>
      <c r="J447" s="41">
        <v>0</v>
      </c>
      <c r="K447" s="37">
        <f>J447/G447</f>
        <v>0</v>
      </c>
      <c r="L447" s="41">
        <f>M447+N447</f>
        <v>1</v>
      </c>
      <c r="M447" s="41">
        <v>0</v>
      </c>
      <c r="N447" s="41">
        <v>1</v>
      </c>
      <c r="O447" s="41">
        <v>0</v>
      </c>
      <c r="P447" s="41">
        <f>P448+P449+P450</f>
        <v>0</v>
      </c>
      <c r="Q447" s="36" t="e">
        <f>P447/(L448+L449+L450)*100</f>
        <v>#DIV/0!</v>
      </c>
      <c r="R447" s="41">
        <v>0</v>
      </c>
      <c r="S447" s="41">
        <v>0</v>
      </c>
      <c r="T447" s="37">
        <f t="shared" si="65"/>
        <v>0</v>
      </c>
      <c r="U447" s="37">
        <f t="shared" si="66"/>
        <v>0</v>
      </c>
      <c r="V447" s="41">
        <v>0</v>
      </c>
      <c r="W447" s="41">
        <v>0</v>
      </c>
      <c r="X447" s="41">
        <v>1</v>
      </c>
      <c r="Y447" s="41">
        <v>1</v>
      </c>
      <c r="Z447" s="41">
        <v>0</v>
      </c>
      <c r="AA447" s="41">
        <v>0</v>
      </c>
      <c r="AB447" s="40"/>
      <c r="AC447" s="40"/>
    </row>
    <row r="448" spans="1:29" ht="15" customHeight="1" outlineLevel="1" x14ac:dyDescent="0.3">
      <c r="A448" s="3" t="s">
        <v>66</v>
      </c>
      <c r="B448" s="3" t="s">
        <v>24</v>
      </c>
      <c r="C448" s="3" t="s">
        <v>25</v>
      </c>
      <c r="D448" s="3" t="s">
        <v>29</v>
      </c>
      <c r="E448" s="3" t="s">
        <v>33</v>
      </c>
      <c r="F448" s="3" t="s">
        <v>32</v>
      </c>
      <c r="I448" s="29"/>
      <c r="T448" s="32" t="e">
        <f t="shared" si="65"/>
        <v>#DIV/0!</v>
      </c>
      <c r="U448" s="32" t="e">
        <f t="shared" si="66"/>
        <v>#DIV/0!</v>
      </c>
      <c r="AB448" s="29"/>
      <c r="AC448" s="29"/>
    </row>
    <row r="449" spans="1:29" ht="15" customHeight="1" outlineLevel="1" collapsed="1" x14ac:dyDescent="0.3">
      <c r="A449" s="3" t="s">
        <v>67</v>
      </c>
      <c r="B449" s="3" t="s">
        <v>24</v>
      </c>
      <c r="C449" s="3" t="s">
        <v>25</v>
      </c>
      <c r="D449" s="3" t="s">
        <v>29</v>
      </c>
      <c r="E449" s="3" t="s">
        <v>33</v>
      </c>
      <c r="F449" s="3" t="s">
        <v>32</v>
      </c>
      <c r="I449" s="29"/>
      <c r="T449" s="32" t="e">
        <f t="shared" si="65"/>
        <v>#DIV/0!</v>
      </c>
      <c r="U449" s="32" t="e">
        <f t="shared" si="66"/>
        <v>#DIV/0!</v>
      </c>
    </row>
    <row r="450" spans="1:29" ht="15" customHeight="1" outlineLevel="1" collapsed="1" x14ac:dyDescent="0.3">
      <c r="A450" s="3" t="s">
        <v>68</v>
      </c>
      <c r="B450" s="3" t="s">
        <v>24</v>
      </c>
      <c r="C450" s="3" t="s">
        <v>25</v>
      </c>
      <c r="D450" s="3" t="s">
        <v>29</v>
      </c>
      <c r="E450" s="3" t="s">
        <v>33</v>
      </c>
      <c r="F450" s="3" t="s">
        <v>32</v>
      </c>
      <c r="I450" s="29"/>
      <c r="T450" s="32" t="e">
        <f t="shared" si="65"/>
        <v>#DIV/0!</v>
      </c>
      <c r="U450" s="32" t="e">
        <f t="shared" si="66"/>
        <v>#DIV/0!</v>
      </c>
    </row>
    <row r="451" spans="1:29" ht="15" customHeight="1" x14ac:dyDescent="0.3">
      <c r="A451" s="35">
        <v>114</v>
      </c>
      <c r="B451" s="35" t="s">
        <v>24</v>
      </c>
      <c r="C451" s="35" t="s">
        <v>25</v>
      </c>
      <c r="D451" s="35" t="s">
        <v>29</v>
      </c>
      <c r="E451" s="35" t="s">
        <v>27</v>
      </c>
      <c r="F451" s="35" t="s">
        <v>33</v>
      </c>
      <c r="G451" s="41">
        <v>2</v>
      </c>
      <c r="H451" s="41">
        <v>0</v>
      </c>
      <c r="I451" s="40">
        <f>H451/((L451-W451)+J451+(0.44*R451))</f>
        <v>0</v>
      </c>
      <c r="J451" s="41">
        <v>2</v>
      </c>
      <c r="K451" s="37">
        <f>J451/G451</f>
        <v>1</v>
      </c>
      <c r="L451" s="41">
        <f>M451+N451</f>
        <v>0</v>
      </c>
      <c r="M451" s="41">
        <v>0</v>
      </c>
      <c r="N451" s="41">
        <v>0</v>
      </c>
      <c r="O451" s="41">
        <v>0</v>
      </c>
      <c r="P451" s="41">
        <f>P452+P453+P454</f>
        <v>0</v>
      </c>
      <c r="Q451" s="36" t="e">
        <f>P451/(L452+L453+L454)*100</f>
        <v>#DIV/0!</v>
      </c>
      <c r="R451" s="41">
        <v>0</v>
      </c>
      <c r="S451" s="41">
        <v>0</v>
      </c>
      <c r="T451" s="37" t="e">
        <f t="shared" ref="T451:T514" si="77">M451/(M451+N451)</f>
        <v>#DIV/0!</v>
      </c>
      <c r="U451" s="37" t="e">
        <f t="shared" ref="U451:U514" si="78">((0.5*V451)+M451)/L451</f>
        <v>#DIV/0!</v>
      </c>
      <c r="V451" s="41">
        <v>0</v>
      </c>
      <c r="W451" s="41">
        <v>0</v>
      </c>
      <c r="X451" s="41">
        <v>0</v>
      </c>
      <c r="Y451" s="41">
        <v>0</v>
      </c>
      <c r="Z451" s="41">
        <v>1</v>
      </c>
      <c r="AA451" s="41">
        <v>0</v>
      </c>
      <c r="AB451" s="40">
        <f>(R451+X451+(2*(N451+AA451+J451))+(0.5*Y451))/(H451+(0.5*V451)+(2*(W451+O451+Z451)))</f>
        <v>2</v>
      </c>
      <c r="AC451" s="40">
        <f>AB451-$AB$1073</f>
        <v>0.86244596999745737</v>
      </c>
    </row>
    <row r="452" spans="1:29" ht="15" customHeight="1" outlineLevel="1" x14ac:dyDescent="0.3">
      <c r="A452" s="3" t="s">
        <v>66</v>
      </c>
      <c r="B452" s="3" t="s">
        <v>24</v>
      </c>
      <c r="C452" s="3" t="s">
        <v>25</v>
      </c>
      <c r="D452" s="3" t="s">
        <v>29</v>
      </c>
      <c r="E452" s="3" t="s">
        <v>27</v>
      </c>
      <c r="F452" s="3" t="s">
        <v>33</v>
      </c>
      <c r="I452" s="29"/>
      <c r="T452" s="32" t="e">
        <f t="shared" si="77"/>
        <v>#DIV/0!</v>
      </c>
      <c r="U452" s="32" t="e">
        <f t="shared" si="78"/>
        <v>#DIV/0!</v>
      </c>
      <c r="AB452" s="29"/>
      <c r="AC452" s="29"/>
    </row>
    <row r="453" spans="1:29" ht="15" customHeight="1" outlineLevel="1" collapsed="1" x14ac:dyDescent="0.3">
      <c r="A453" s="3" t="s">
        <v>67</v>
      </c>
      <c r="B453" s="3" t="s">
        <v>24</v>
      </c>
      <c r="C453" s="3" t="s">
        <v>25</v>
      </c>
      <c r="D453" s="3" t="s">
        <v>29</v>
      </c>
      <c r="E453" s="3" t="s">
        <v>27</v>
      </c>
      <c r="F453" s="3" t="s">
        <v>33</v>
      </c>
      <c r="I453" s="29"/>
      <c r="T453" s="32" t="e">
        <f t="shared" si="77"/>
        <v>#DIV/0!</v>
      </c>
      <c r="U453" s="32" t="e">
        <f t="shared" si="78"/>
        <v>#DIV/0!</v>
      </c>
    </row>
    <row r="454" spans="1:29" ht="15" customHeight="1" outlineLevel="1" collapsed="1" x14ac:dyDescent="0.3">
      <c r="A454" s="3" t="s">
        <v>68</v>
      </c>
      <c r="B454" s="3" t="s">
        <v>24</v>
      </c>
      <c r="C454" s="3" t="s">
        <v>25</v>
      </c>
      <c r="D454" s="3" t="s">
        <v>29</v>
      </c>
      <c r="E454" s="3" t="s">
        <v>27</v>
      </c>
      <c r="F454" s="3" t="s">
        <v>33</v>
      </c>
      <c r="I454" s="29"/>
      <c r="T454" s="32" t="e">
        <f t="shared" si="77"/>
        <v>#DIV/0!</v>
      </c>
      <c r="U454" s="32" t="e">
        <f t="shared" si="78"/>
        <v>#DIV/0!</v>
      </c>
    </row>
    <row r="455" spans="1:29" ht="15" customHeight="1" x14ac:dyDescent="0.3">
      <c r="A455" s="35">
        <v>115</v>
      </c>
      <c r="B455" s="35" t="s">
        <v>24</v>
      </c>
      <c r="C455" s="35" t="s">
        <v>29</v>
      </c>
      <c r="D455" s="35" t="s">
        <v>26</v>
      </c>
      <c r="E455" s="35" t="s">
        <v>30</v>
      </c>
      <c r="F455" s="35" t="s">
        <v>32</v>
      </c>
      <c r="G455" s="41">
        <v>12</v>
      </c>
      <c r="H455" s="41">
        <v>9</v>
      </c>
      <c r="I455" s="40">
        <f t="shared" ref="I455:I460" si="79">H455/((L455-W455)+J455+(0.44*R455))</f>
        <v>0.6428571428571429</v>
      </c>
      <c r="J455" s="41">
        <v>7</v>
      </c>
      <c r="K455" s="37">
        <f t="shared" ref="K455:K460" si="80">J455/G455</f>
        <v>0.58333333333333337</v>
      </c>
      <c r="L455" s="41">
        <f t="shared" ref="L455:L460" si="81">M455+N455</f>
        <v>7</v>
      </c>
      <c r="M455" s="41">
        <v>4</v>
      </c>
      <c r="N455" s="41">
        <v>3</v>
      </c>
      <c r="O455" s="41">
        <v>2</v>
      </c>
      <c r="P455" s="41">
        <f>P456+P457+P458</f>
        <v>2</v>
      </c>
      <c r="Q455" s="36">
        <f>P455/(L456+L457+L458)*100</f>
        <v>66.666666666666657</v>
      </c>
      <c r="R455" s="41">
        <v>0</v>
      </c>
      <c r="S455" s="41">
        <v>0</v>
      </c>
      <c r="T455" s="37">
        <f t="shared" si="77"/>
        <v>0.5714285714285714</v>
      </c>
      <c r="U455" s="37">
        <f t="shared" si="78"/>
        <v>0.6428571428571429</v>
      </c>
      <c r="V455" s="41">
        <v>1</v>
      </c>
      <c r="W455" s="41">
        <v>0</v>
      </c>
      <c r="X455" s="41">
        <v>3</v>
      </c>
      <c r="Y455" s="41">
        <v>3</v>
      </c>
      <c r="Z455" s="41">
        <v>1</v>
      </c>
      <c r="AA455" s="41">
        <v>0</v>
      </c>
      <c r="AB455" s="40">
        <f>(R455+X455+(2*(N455+AA455+J455))+(0.5*Y455))/(H455+(0.5*V455)+(2*(W455+O455+Z455)))</f>
        <v>1.5806451612903225</v>
      </c>
      <c r="AC455" s="40">
        <f>AB455-$AB$1073</f>
        <v>0.44309113128777988</v>
      </c>
    </row>
    <row r="456" spans="1:29" ht="15" customHeight="1" outlineLevel="1" x14ac:dyDescent="0.3">
      <c r="A456" s="3" t="s">
        <v>66</v>
      </c>
      <c r="B456" s="3" t="s">
        <v>24</v>
      </c>
      <c r="C456" s="3" t="s">
        <v>29</v>
      </c>
      <c r="D456" s="3" t="s">
        <v>26</v>
      </c>
      <c r="E456" s="3" t="s">
        <v>30</v>
      </c>
      <c r="F456" s="3" t="s">
        <v>32</v>
      </c>
      <c r="G456" s="3">
        <v>3</v>
      </c>
      <c r="H456" s="3">
        <v>0</v>
      </c>
      <c r="I456" s="29">
        <f t="shared" si="79"/>
        <v>0</v>
      </c>
      <c r="J456" s="3">
        <v>2</v>
      </c>
      <c r="K456" s="32">
        <f t="shared" si="80"/>
        <v>0.66666666666666663</v>
      </c>
      <c r="L456" s="3">
        <f t="shared" si="81"/>
        <v>0</v>
      </c>
      <c r="M456" s="3">
        <v>0</v>
      </c>
      <c r="N456" s="3">
        <v>0</v>
      </c>
      <c r="O456" s="3">
        <v>0</v>
      </c>
      <c r="P456" s="3">
        <v>0</v>
      </c>
      <c r="Q456" s="4" t="e">
        <f>P456/L456*100</f>
        <v>#DIV/0!</v>
      </c>
      <c r="R456" s="3">
        <v>0</v>
      </c>
      <c r="S456" s="3">
        <v>0</v>
      </c>
      <c r="T456" s="32" t="e">
        <f t="shared" si="77"/>
        <v>#DIV/0!</v>
      </c>
      <c r="U456" s="32" t="e">
        <f t="shared" si="78"/>
        <v>#DIV/0!</v>
      </c>
      <c r="V456" s="3">
        <v>0</v>
      </c>
      <c r="W456" s="3">
        <v>0</v>
      </c>
      <c r="X456" s="3">
        <v>0</v>
      </c>
      <c r="Y456" s="3">
        <v>1</v>
      </c>
      <c r="Z456" s="3">
        <v>0</v>
      </c>
      <c r="AA456" s="3">
        <v>0</v>
      </c>
      <c r="AB456" s="29"/>
      <c r="AC456" s="29"/>
    </row>
    <row r="457" spans="1:29" ht="15" customHeight="1" outlineLevel="1" collapsed="1" x14ac:dyDescent="0.3">
      <c r="A457" s="3" t="s">
        <v>67</v>
      </c>
      <c r="B457" s="3" t="s">
        <v>24</v>
      </c>
      <c r="C457" s="3" t="s">
        <v>29</v>
      </c>
      <c r="D457" s="3" t="s">
        <v>26</v>
      </c>
      <c r="E457" s="3" t="s">
        <v>30</v>
      </c>
      <c r="F457" s="3" t="s">
        <v>32</v>
      </c>
      <c r="G457" s="3">
        <v>2</v>
      </c>
      <c r="H457" s="3">
        <v>0</v>
      </c>
      <c r="I457" s="29">
        <f t="shared" si="79"/>
        <v>0</v>
      </c>
      <c r="J457" s="3">
        <v>0</v>
      </c>
      <c r="K457" s="32">
        <f t="shared" si="80"/>
        <v>0</v>
      </c>
      <c r="L457" s="3">
        <f t="shared" si="81"/>
        <v>2</v>
      </c>
      <c r="M457" s="3">
        <v>0</v>
      </c>
      <c r="N457" s="3">
        <v>2</v>
      </c>
      <c r="O457" s="3">
        <v>0</v>
      </c>
      <c r="P457" s="3">
        <v>1</v>
      </c>
      <c r="Q457" s="4">
        <f>P457/L457*100</f>
        <v>50</v>
      </c>
      <c r="R457" s="3">
        <v>0</v>
      </c>
      <c r="S457" s="3">
        <v>0</v>
      </c>
      <c r="T457" s="32">
        <f t="shared" si="77"/>
        <v>0</v>
      </c>
      <c r="U457" s="32">
        <f t="shared" si="78"/>
        <v>0</v>
      </c>
      <c r="V457" s="3">
        <v>0</v>
      </c>
      <c r="W457" s="3">
        <v>0</v>
      </c>
      <c r="X457" s="3">
        <v>2</v>
      </c>
      <c r="Y457" s="3">
        <v>0</v>
      </c>
      <c r="Z457" s="3">
        <v>0</v>
      </c>
      <c r="AA457" s="3">
        <v>0</v>
      </c>
    </row>
    <row r="458" spans="1:29" ht="15" customHeight="1" outlineLevel="1" collapsed="1" x14ac:dyDescent="0.3">
      <c r="A458" s="3" t="s">
        <v>68</v>
      </c>
      <c r="B458" s="3" t="s">
        <v>24</v>
      </c>
      <c r="C458" s="3" t="s">
        <v>29</v>
      </c>
      <c r="D458" s="3" t="s">
        <v>26</v>
      </c>
      <c r="E458" s="3" t="s">
        <v>30</v>
      </c>
      <c r="F458" s="3" t="s">
        <v>32</v>
      </c>
      <c r="G458" s="3">
        <v>1</v>
      </c>
      <c r="H458" s="3">
        <v>2</v>
      </c>
      <c r="I458" s="29">
        <f t="shared" si="79"/>
        <v>0.66666666666666663</v>
      </c>
      <c r="J458" s="3">
        <v>2</v>
      </c>
      <c r="K458" s="32">
        <f t="shared" si="80"/>
        <v>2</v>
      </c>
      <c r="L458" s="3">
        <f t="shared" si="81"/>
        <v>1</v>
      </c>
      <c r="M458" s="3">
        <v>1</v>
      </c>
      <c r="N458" s="3">
        <v>0</v>
      </c>
      <c r="O458" s="3">
        <v>1</v>
      </c>
      <c r="P458" s="3">
        <v>1</v>
      </c>
      <c r="Q458" s="4">
        <f>P458/L458*100</f>
        <v>100</v>
      </c>
      <c r="R458" s="3">
        <v>0</v>
      </c>
      <c r="S458" s="3">
        <v>0</v>
      </c>
      <c r="T458" s="32">
        <f t="shared" si="77"/>
        <v>1</v>
      </c>
      <c r="U458" s="32">
        <f t="shared" si="78"/>
        <v>1</v>
      </c>
      <c r="V458" s="3">
        <v>0</v>
      </c>
      <c r="W458" s="3">
        <v>0</v>
      </c>
      <c r="X458" s="3">
        <v>0</v>
      </c>
      <c r="Y458" s="3">
        <v>0</v>
      </c>
      <c r="Z458" s="3">
        <v>0</v>
      </c>
      <c r="AA458" s="3">
        <v>0</v>
      </c>
    </row>
    <row r="459" spans="1:29" ht="15" customHeight="1" x14ac:dyDescent="0.3">
      <c r="A459" s="35">
        <v>116</v>
      </c>
      <c r="B459" s="35" t="s">
        <v>24</v>
      </c>
      <c r="C459" s="35" t="s">
        <v>29</v>
      </c>
      <c r="D459" s="35" t="s">
        <v>32</v>
      </c>
      <c r="E459" s="35" t="s">
        <v>30</v>
      </c>
      <c r="F459" s="35" t="s">
        <v>31</v>
      </c>
      <c r="G459" s="41">
        <v>3</v>
      </c>
      <c r="H459" s="41">
        <v>0</v>
      </c>
      <c r="I459" s="40">
        <f t="shared" si="79"/>
        <v>0</v>
      </c>
      <c r="J459" s="41">
        <v>3</v>
      </c>
      <c r="K459" s="37">
        <f t="shared" si="80"/>
        <v>1</v>
      </c>
      <c r="L459" s="41">
        <f t="shared" si="81"/>
        <v>0</v>
      </c>
      <c r="M459" s="41">
        <v>0</v>
      </c>
      <c r="N459" s="41">
        <v>0</v>
      </c>
      <c r="O459" s="41">
        <v>0</v>
      </c>
      <c r="P459" s="41">
        <f>P460+P461+P462</f>
        <v>0</v>
      </c>
      <c r="Q459" s="36" t="e">
        <f>P459/(L460+L461+L462)*100</f>
        <v>#DIV/0!</v>
      </c>
      <c r="R459" s="41">
        <v>0</v>
      </c>
      <c r="S459" s="41">
        <v>0</v>
      </c>
      <c r="T459" s="37" t="e">
        <f t="shared" si="77"/>
        <v>#DIV/0!</v>
      </c>
      <c r="U459" s="37" t="e">
        <f t="shared" si="78"/>
        <v>#DIV/0!</v>
      </c>
      <c r="V459" s="41">
        <v>0</v>
      </c>
      <c r="W459" s="41">
        <v>0</v>
      </c>
      <c r="X459" s="41">
        <v>0</v>
      </c>
      <c r="Y459" s="41">
        <v>2</v>
      </c>
      <c r="Z459" s="41">
        <v>0</v>
      </c>
      <c r="AA459" s="41">
        <v>0</v>
      </c>
      <c r="AB459" s="40"/>
      <c r="AC459" s="40"/>
    </row>
    <row r="460" spans="1:29" ht="15" customHeight="1" outlineLevel="1" x14ac:dyDescent="0.3">
      <c r="A460" s="3" t="s">
        <v>66</v>
      </c>
      <c r="B460" s="3" t="s">
        <v>24</v>
      </c>
      <c r="C460" s="3" t="s">
        <v>29</v>
      </c>
      <c r="D460" s="3" t="s">
        <v>32</v>
      </c>
      <c r="E460" s="3" t="s">
        <v>30</v>
      </c>
      <c r="F460" s="3" t="s">
        <v>31</v>
      </c>
      <c r="G460" s="3">
        <v>1</v>
      </c>
      <c r="H460" s="3">
        <v>0</v>
      </c>
      <c r="I460" s="29">
        <f t="shared" si="79"/>
        <v>0</v>
      </c>
      <c r="J460" s="3">
        <v>1</v>
      </c>
      <c r="K460" s="32">
        <f t="shared" si="80"/>
        <v>1</v>
      </c>
      <c r="L460" s="3">
        <f t="shared" si="81"/>
        <v>0</v>
      </c>
      <c r="M460" s="3">
        <v>0</v>
      </c>
      <c r="N460" s="3">
        <v>0</v>
      </c>
      <c r="O460" s="3">
        <v>0</v>
      </c>
      <c r="P460" s="3">
        <v>0</v>
      </c>
      <c r="Q460" s="4" t="e">
        <f>P460/L460*100</f>
        <v>#DIV/0!</v>
      </c>
      <c r="R460" s="3">
        <v>0</v>
      </c>
      <c r="S460" s="3">
        <v>0</v>
      </c>
      <c r="T460" s="32" t="e">
        <f t="shared" si="77"/>
        <v>#DIV/0!</v>
      </c>
      <c r="U460" s="32" t="e">
        <f t="shared" si="78"/>
        <v>#DIV/0!</v>
      </c>
      <c r="V460" s="3">
        <v>0</v>
      </c>
      <c r="W460" s="3">
        <v>0</v>
      </c>
      <c r="X460" s="3">
        <v>0</v>
      </c>
      <c r="Y460" s="3">
        <v>1</v>
      </c>
      <c r="Z460" s="3">
        <v>0</v>
      </c>
      <c r="AA460" s="3">
        <v>0</v>
      </c>
      <c r="AB460" s="29"/>
      <c r="AC460" s="29"/>
    </row>
    <row r="461" spans="1:29" ht="15" customHeight="1" outlineLevel="1" collapsed="1" x14ac:dyDescent="0.3">
      <c r="A461" s="3" t="s">
        <v>67</v>
      </c>
      <c r="B461" s="3" t="s">
        <v>24</v>
      </c>
      <c r="C461" s="3" t="s">
        <v>29</v>
      </c>
      <c r="D461" s="3" t="s">
        <v>32</v>
      </c>
      <c r="E461" s="3" t="s">
        <v>30</v>
      </c>
      <c r="F461" s="3" t="s">
        <v>31</v>
      </c>
      <c r="I461" s="29"/>
      <c r="T461" s="32" t="e">
        <f t="shared" si="77"/>
        <v>#DIV/0!</v>
      </c>
      <c r="U461" s="32" t="e">
        <f t="shared" si="78"/>
        <v>#DIV/0!</v>
      </c>
    </row>
    <row r="462" spans="1:29" ht="15" customHeight="1" outlineLevel="1" collapsed="1" x14ac:dyDescent="0.3">
      <c r="A462" s="3" t="s">
        <v>68</v>
      </c>
      <c r="B462" s="3" t="s">
        <v>24</v>
      </c>
      <c r="C462" s="3" t="s">
        <v>29</v>
      </c>
      <c r="D462" s="3" t="s">
        <v>32</v>
      </c>
      <c r="E462" s="3" t="s">
        <v>30</v>
      </c>
      <c r="F462" s="3" t="s">
        <v>31</v>
      </c>
      <c r="I462" s="29"/>
      <c r="T462" s="32" t="e">
        <f t="shared" si="77"/>
        <v>#DIV/0!</v>
      </c>
      <c r="U462" s="32" t="e">
        <f t="shared" si="78"/>
        <v>#DIV/0!</v>
      </c>
    </row>
    <row r="463" spans="1:29" ht="15" customHeight="1" x14ac:dyDescent="0.3">
      <c r="A463" s="35">
        <v>117</v>
      </c>
      <c r="B463" s="35" t="s">
        <v>24</v>
      </c>
      <c r="C463" s="35" t="s">
        <v>29</v>
      </c>
      <c r="D463" s="35" t="s">
        <v>32</v>
      </c>
      <c r="E463" s="35" t="s">
        <v>33</v>
      </c>
      <c r="F463" s="35" t="s">
        <v>31</v>
      </c>
      <c r="G463" s="41">
        <v>23</v>
      </c>
      <c r="H463" s="41">
        <v>11</v>
      </c>
      <c r="I463" s="40">
        <f t="shared" ref="I463:I468" si="82">H463/((L463-W463)+J463+(0.44*R463))</f>
        <v>0.52986512524084772</v>
      </c>
      <c r="J463" s="41">
        <v>9</v>
      </c>
      <c r="K463" s="37">
        <f t="shared" ref="K463:K475" si="83">J463/G463</f>
        <v>0.39130434782608697</v>
      </c>
      <c r="L463" s="41">
        <f t="shared" ref="L463:L475" si="84">M463+N463</f>
        <v>12</v>
      </c>
      <c r="M463" s="41">
        <v>4</v>
      </c>
      <c r="N463" s="41">
        <v>8</v>
      </c>
      <c r="O463" s="41">
        <v>2</v>
      </c>
      <c r="P463" s="41">
        <f>P464+P465+P466</f>
        <v>9</v>
      </c>
      <c r="Q463" s="36">
        <f>P463/(L464+L465+L466)*100</f>
        <v>81.818181818181827</v>
      </c>
      <c r="R463" s="41">
        <v>4</v>
      </c>
      <c r="S463" s="41">
        <v>2</v>
      </c>
      <c r="T463" s="37">
        <f t="shared" si="77"/>
        <v>0.33333333333333331</v>
      </c>
      <c r="U463" s="37">
        <f t="shared" si="78"/>
        <v>0.375</v>
      </c>
      <c r="V463" s="41">
        <v>1</v>
      </c>
      <c r="W463" s="41">
        <v>2</v>
      </c>
      <c r="X463" s="41">
        <v>6</v>
      </c>
      <c r="Y463" s="41">
        <v>7</v>
      </c>
      <c r="Z463" s="41">
        <v>4</v>
      </c>
      <c r="AA463" s="41">
        <v>0</v>
      </c>
      <c r="AB463" s="40">
        <f>(R463+X463+(2*(N463+AA463+J463))+(0.5*Y463))/(H463+(0.5*V463)+(2*(W463+O463+Z463)))</f>
        <v>1.7272727272727273</v>
      </c>
      <c r="AC463" s="40">
        <f>AB463-$AB$1073</f>
        <v>0.58971869727018467</v>
      </c>
    </row>
    <row r="464" spans="1:29" ht="15" customHeight="1" outlineLevel="1" x14ac:dyDescent="0.3">
      <c r="A464" s="3" t="s">
        <v>66</v>
      </c>
      <c r="B464" s="3" t="s">
        <v>24</v>
      </c>
      <c r="C464" s="3" t="s">
        <v>29</v>
      </c>
      <c r="D464" s="3" t="s">
        <v>32</v>
      </c>
      <c r="E464" s="3" t="s">
        <v>33</v>
      </c>
      <c r="F464" s="3" t="s">
        <v>31</v>
      </c>
      <c r="G464" s="3">
        <v>10</v>
      </c>
      <c r="H464" s="3">
        <v>5</v>
      </c>
      <c r="I464" s="29">
        <f t="shared" si="82"/>
        <v>0.63451776649746194</v>
      </c>
      <c r="J464" s="3">
        <v>2</v>
      </c>
      <c r="K464" s="32">
        <f t="shared" si="83"/>
        <v>0.2</v>
      </c>
      <c r="L464" s="3">
        <f t="shared" si="84"/>
        <v>7</v>
      </c>
      <c r="M464" s="3">
        <v>2</v>
      </c>
      <c r="N464" s="3">
        <v>5</v>
      </c>
      <c r="O464" s="3">
        <v>1</v>
      </c>
      <c r="P464" s="3">
        <v>5</v>
      </c>
      <c r="Q464" s="4">
        <f>P464/L464*100</f>
        <v>71.428571428571431</v>
      </c>
      <c r="R464" s="3">
        <v>2</v>
      </c>
      <c r="S464" s="3">
        <v>1</v>
      </c>
      <c r="T464" s="32">
        <f t="shared" si="77"/>
        <v>0.2857142857142857</v>
      </c>
      <c r="U464" s="32">
        <f t="shared" si="78"/>
        <v>0.2857142857142857</v>
      </c>
      <c r="V464" s="3">
        <v>0</v>
      </c>
      <c r="W464" s="3">
        <v>2</v>
      </c>
      <c r="X464" s="3">
        <v>3</v>
      </c>
      <c r="Y464" s="3">
        <v>2</v>
      </c>
      <c r="Z464" s="3">
        <v>1</v>
      </c>
      <c r="AA464" s="3">
        <v>0</v>
      </c>
      <c r="AB464" s="29"/>
      <c r="AC464" s="29"/>
    </row>
    <row r="465" spans="1:29" ht="15" customHeight="1" outlineLevel="1" collapsed="1" x14ac:dyDescent="0.3">
      <c r="A465" s="3" t="s">
        <v>67</v>
      </c>
      <c r="B465" s="3" t="s">
        <v>24</v>
      </c>
      <c r="C465" s="3" t="s">
        <v>29</v>
      </c>
      <c r="D465" s="3" t="s">
        <v>32</v>
      </c>
      <c r="E465" s="3" t="s">
        <v>33</v>
      </c>
      <c r="F465" s="3" t="s">
        <v>31</v>
      </c>
      <c r="G465" s="3">
        <v>6</v>
      </c>
      <c r="H465" s="3">
        <v>3</v>
      </c>
      <c r="I465" s="29">
        <f t="shared" si="82"/>
        <v>0.5</v>
      </c>
      <c r="J465" s="3">
        <v>3</v>
      </c>
      <c r="K465" s="32">
        <f t="shared" si="83"/>
        <v>0.5</v>
      </c>
      <c r="L465" s="3">
        <f t="shared" si="84"/>
        <v>3</v>
      </c>
      <c r="M465" s="3">
        <v>1</v>
      </c>
      <c r="N465" s="3">
        <v>2</v>
      </c>
      <c r="O465" s="3">
        <v>1</v>
      </c>
      <c r="P465" s="3">
        <v>3</v>
      </c>
      <c r="Q465" s="4">
        <f>P465/L465*100</f>
        <v>100</v>
      </c>
      <c r="R465" s="3">
        <v>0</v>
      </c>
      <c r="S465" s="3">
        <v>0</v>
      </c>
      <c r="T465" s="32">
        <f t="shared" si="77"/>
        <v>0.33333333333333331</v>
      </c>
      <c r="U465" s="32">
        <f t="shared" si="78"/>
        <v>0.5</v>
      </c>
      <c r="V465" s="3">
        <v>1</v>
      </c>
      <c r="W465" s="3">
        <v>0</v>
      </c>
      <c r="X465" s="3">
        <v>2</v>
      </c>
      <c r="Y465" s="3">
        <v>2</v>
      </c>
      <c r="Z465" s="3">
        <v>2</v>
      </c>
      <c r="AA465" s="3">
        <v>0</v>
      </c>
    </row>
    <row r="466" spans="1:29" ht="15" customHeight="1" outlineLevel="1" collapsed="1" x14ac:dyDescent="0.3">
      <c r="A466" s="3" t="s">
        <v>68</v>
      </c>
      <c r="B466" s="3" t="s">
        <v>24</v>
      </c>
      <c r="C466" s="3" t="s">
        <v>29</v>
      </c>
      <c r="D466" s="3" t="s">
        <v>32</v>
      </c>
      <c r="E466" s="3" t="s">
        <v>33</v>
      </c>
      <c r="F466" s="3" t="s">
        <v>31</v>
      </c>
      <c r="G466" s="3">
        <v>3</v>
      </c>
      <c r="H466" s="3">
        <v>3</v>
      </c>
      <c r="I466" s="29">
        <f t="shared" si="82"/>
        <v>1.0416666666666667</v>
      </c>
      <c r="J466" s="3">
        <v>1</v>
      </c>
      <c r="K466" s="32">
        <f t="shared" si="83"/>
        <v>0.33333333333333331</v>
      </c>
      <c r="L466" s="3">
        <f t="shared" si="84"/>
        <v>1</v>
      </c>
      <c r="M466" s="3">
        <v>1</v>
      </c>
      <c r="N466" s="3">
        <v>0</v>
      </c>
      <c r="O466" s="3">
        <v>0</v>
      </c>
      <c r="P466" s="3">
        <v>1</v>
      </c>
      <c r="Q466" s="4">
        <f>P466/L466*100</f>
        <v>100</v>
      </c>
      <c r="R466" s="3">
        <v>2</v>
      </c>
      <c r="S466" s="3">
        <v>1</v>
      </c>
      <c r="T466" s="32">
        <f t="shared" si="77"/>
        <v>1</v>
      </c>
      <c r="U466" s="32">
        <f t="shared" si="78"/>
        <v>1</v>
      </c>
      <c r="V466" s="3">
        <v>0</v>
      </c>
      <c r="W466" s="3">
        <v>0</v>
      </c>
      <c r="X466" s="3">
        <v>0</v>
      </c>
      <c r="Y466" s="3">
        <v>1</v>
      </c>
      <c r="Z466" s="3">
        <v>1</v>
      </c>
      <c r="AA466" s="3">
        <v>0</v>
      </c>
    </row>
    <row r="467" spans="1:29" ht="15" customHeight="1" x14ac:dyDescent="0.3">
      <c r="A467" s="35">
        <v>118</v>
      </c>
      <c r="B467" s="35" t="s">
        <v>24</v>
      </c>
      <c r="C467" s="35" t="s">
        <v>32</v>
      </c>
      <c r="D467" s="35" t="s">
        <v>33</v>
      </c>
      <c r="E467" s="35" t="s">
        <v>34</v>
      </c>
      <c r="F467" s="35" t="s">
        <v>31</v>
      </c>
      <c r="G467" s="41">
        <v>11</v>
      </c>
      <c r="H467" s="41">
        <v>4</v>
      </c>
      <c r="I467" s="40">
        <f t="shared" si="82"/>
        <v>0.40485829959514169</v>
      </c>
      <c r="J467" s="41">
        <v>1</v>
      </c>
      <c r="K467" s="37">
        <f t="shared" si="83"/>
        <v>9.0909090909090912E-2</v>
      </c>
      <c r="L467" s="41">
        <f t="shared" si="84"/>
        <v>9</v>
      </c>
      <c r="M467" s="41">
        <v>2</v>
      </c>
      <c r="N467" s="41">
        <v>7</v>
      </c>
      <c r="O467" s="41">
        <v>2</v>
      </c>
      <c r="P467" s="41">
        <f>P468+P469+P470</f>
        <v>2</v>
      </c>
      <c r="Q467" s="36">
        <f>P467/(L468+L469+L470)*100</f>
        <v>40</v>
      </c>
      <c r="R467" s="41">
        <v>2</v>
      </c>
      <c r="S467" s="41">
        <v>0</v>
      </c>
      <c r="T467" s="37">
        <f t="shared" si="77"/>
        <v>0.22222222222222221</v>
      </c>
      <c r="U467" s="37">
        <f t="shared" si="78"/>
        <v>0.22222222222222221</v>
      </c>
      <c r="V467" s="41">
        <v>0</v>
      </c>
      <c r="W467" s="41">
        <v>1</v>
      </c>
      <c r="X467" s="41">
        <v>5</v>
      </c>
      <c r="Y467" s="41">
        <v>1</v>
      </c>
      <c r="Z467" s="41">
        <v>3</v>
      </c>
      <c r="AA467" s="41">
        <v>2</v>
      </c>
      <c r="AB467" s="40">
        <f>(R467+X467+(2*(N467+AA467+J467))+(0.5*Y467))/(H467+(0.5*V467)+(2*(W467+O467+Z467)))</f>
        <v>1.71875</v>
      </c>
      <c r="AC467" s="40">
        <f>AB467-$AB$1073</f>
        <v>0.58119596999745737</v>
      </c>
    </row>
    <row r="468" spans="1:29" ht="15" customHeight="1" outlineLevel="1" x14ac:dyDescent="0.3">
      <c r="A468" s="3" t="s">
        <v>66</v>
      </c>
      <c r="B468" s="3" t="s">
        <v>24</v>
      </c>
      <c r="C468" s="3" t="s">
        <v>32</v>
      </c>
      <c r="D468" s="3" t="s">
        <v>33</v>
      </c>
      <c r="E468" s="3" t="s">
        <v>34</v>
      </c>
      <c r="F468" s="3" t="s">
        <v>31</v>
      </c>
      <c r="G468" s="3">
        <v>5</v>
      </c>
      <c r="H468" s="3">
        <v>0</v>
      </c>
      <c r="I468" s="29">
        <f t="shared" si="82"/>
        <v>0</v>
      </c>
      <c r="J468" s="3">
        <v>0</v>
      </c>
      <c r="K468" s="32">
        <f t="shared" si="83"/>
        <v>0</v>
      </c>
      <c r="L468" s="3">
        <f t="shared" si="84"/>
        <v>5</v>
      </c>
      <c r="M468" s="3">
        <v>0</v>
      </c>
      <c r="N468" s="3">
        <v>5</v>
      </c>
      <c r="O468" s="3">
        <v>0</v>
      </c>
      <c r="P468" s="3">
        <v>2</v>
      </c>
      <c r="Q468" s="4">
        <f>P468/L468*100</f>
        <v>40</v>
      </c>
      <c r="R468" s="3">
        <v>0</v>
      </c>
      <c r="S468" s="3">
        <v>0</v>
      </c>
      <c r="T468" s="32">
        <f t="shared" si="77"/>
        <v>0</v>
      </c>
      <c r="U468" s="32">
        <f t="shared" si="78"/>
        <v>0</v>
      </c>
      <c r="V468" s="3">
        <v>0</v>
      </c>
      <c r="W468" s="3">
        <v>0</v>
      </c>
      <c r="X468" s="3">
        <v>4</v>
      </c>
      <c r="Y468" s="3">
        <v>0</v>
      </c>
      <c r="Z468" s="3">
        <v>2</v>
      </c>
      <c r="AA468" s="3">
        <v>1</v>
      </c>
      <c r="AB468" s="29"/>
      <c r="AC468" s="29"/>
    </row>
    <row r="469" spans="1:29" ht="15" customHeight="1" outlineLevel="1" collapsed="1" x14ac:dyDescent="0.3">
      <c r="A469" s="3" t="s">
        <v>67</v>
      </c>
      <c r="B469" s="3" t="s">
        <v>24</v>
      </c>
      <c r="C469" s="3" t="s">
        <v>32</v>
      </c>
      <c r="D469" s="3" t="s">
        <v>33</v>
      </c>
      <c r="E469" s="3" t="s">
        <v>34</v>
      </c>
      <c r="F469" s="3" t="s">
        <v>31</v>
      </c>
      <c r="G469" s="3">
        <v>0</v>
      </c>
      <c r="H469" s="3">
        <v>0</v>
      </c>
      <c r="I469" s="29"/>
      <c r="J469" s="3">
        <v>0</v>
      </c>
      <c r="K469" s="32" t="e">
        <f t="shared" si="83"/>
        <v>#DIV/0!</v>
      </c>
      <c r="L469" s="3">
        <f t="shared" si="84"/>
        <v>0</v>
      </c>
      <c r="M469" s="3">
        <v>0</v>
      </c>
      <c r="N469" s="3">
        <v>0</v>
      </c>
      <c r="O469" s="3">
        <v>0</v>
      </c>
      <c r="P469" s="3">
        <v>0</v>
      </c>
      <c r="Q469" s="4" t="e">
        <f>P469/L469*100</f>
        <v>#DIV/0!</v>
      </c>
      <c r="R469" s="3">
        <v>0</v>
      </c>
      <c r="S469" s="3">
        <v>0</v>
      </c>
      <c r="T469" s="32" t="e">
        <f t="shared" si="77"/>
        <v>#DIV/0!</v>
      </c>
      <c r="U469" s="32" t="e">
        <f t="shared" si="78"/>
        <v>#DIV/0!</v>
      </c>
      <c r="V469" s="3">
        <v>0</v>
      </c>
      <c r="W469" s="3">
        <v>0</v>
      </c>
      <c r="X469" s="3">
        <v>0</v>
      </c>
      <c r="Y469" s="3">
        <v>0</v>
      </c>
      <c r="Z469" s="3">
        <v>0</v>
      </c>
      <c r="AA469" s="3">
        <v>0</v>
      </c>
    </row>
    <row r="470" spans="1:29" ht="15" customHeight="1" outlineLevel="1" collapsed="1" x14ac:dyDescent="0.3">
      <c r="A470" s="3" t="s">
        <v>68</v>
      </c>
      <c r="B470" s="3" t="s">
        <v>24</v>
      </c>
      <c r="C470" s="3" t="s">
        <v>32</v>
      </c>
      <c r="D470" s="3" t="s">
        <v>33</v>
      </c>
      <c r="E470" s="3" t="s">
        <v>34</v>
      </c>
      <c r="F470" s="3" t="s">
        <v>31</v>
      </c>
      <c r="G470" s="3">
        <v>0</v>
      </c>
      <c r="H470" s="3">
        <v>0</v>
      </c>
      <c r="I470" s="29"/>
      <c r="J470" s="3">
        <v>0</v>
      </c>
      <c r="K470" s="32" t="e">
        <f t="shared" si="83"/>
        <v>#DIV/0!</v>
      </c>
      <c r="L470" s="3">
        <f t="shared" si="84"/>
        <v>0</v>
      </c>
      <c r="M470" s="3">
        <v>0</v>
      </c>
      <c r="N470" s="3">
        <v>0</v>
      </c>
      <c r="O470" s="3">
        <v>0</v>
      </c>
      <c r="P470" s="3">
        <v>0</v>
      </c>
      <c r="Q470" s="4" t="e">
        <f>P470/L470*100</f>
        <v>#DIV/0!</v>
      </c>
      <c r="R470" s="3">
        <v>0</v>
      </c>
      <c r="S470" s="3">
        <v>0</v>
      </c>
      <c r="T470" s="32" t="e">
        <f t="shared" si="77"/>
        <v>#DIV/0!</v>
      </c>
      <c r="U470" s="32" t="e">
        <f t="shared" si="78"/>
        <v>#DIV/0!</v>
      </c>
      <c r="V470" s="3">
        <v>0</v>
      </c>
      <c r="W470" s="3">
        <v>0</v>
      </c>
      <c r="X470" s="3">
        <v>0</v>
      </c>
      <c r="Y470" s="3">
        <v>0</v>
      </c>
      <c r="Z470" s="3">
        <v>0</v>
      </c>
      <c r="AA470" s="3">
        <v>0</v>
      </c>
    </row>
    <row r="471" spans="1:29" ht="15" customHeight="1" x14ac:dyDescent="0.3">
      <c r="A471" s="35">
        <v>119</v>
      </c>
      <c r="B471" s="35" t="s">
        <v>24</v>
      </c>
      <c r="C471" s="35" t="s">
        <v>31</v>
      </c>
      <c r="D471" s="35" t="s">
        <v>26</v>
      </c>
      <c r="E471" s="35" t="s">
        <v>33</v>
      </c>
      <c r="F471" s="35" t="s">
        <v>34</v>
      </c>
      <c r="G471" s="41">
        <v>2</v>
      </c>
      <c r="H471" s="41">
        <v>0</v>
      </c>
      <c r="I471" s="40">
        <f>H471/((L471-W471)+J471+(0.44*R471))</f>
        <v>0</v>
      </c>
      <c r="J471" s="41">
        <v>1</v>
      </c>
      <c r="K471" s="37">
        <f t="shared" si="83"/>
        <v>0.5</v>
      </c>
      <c r="L471" s="41">
        <f t="shared" si="84"/>
        <v>0</v>
      </c>
      <c r="M471" s="41">
        <v>0</v>
      </c>
      <c r="N471" s="41">
        <v>0</v>
      </c>
      <c r="O471" s="41">
        <v>0</v>
      </c>
      <c r="P471" s="41">
        <f>P472+P473+P474</f>
        <v>0</v>
      </c>
      <c r="Q471" s="36" t="e">
        <f>P471/(L472+L473+L474)*100</f>
        <v>#DIV/0!</v>
      </c>
      <c r="R471" s="41">
        <v>2</v>
      </c>
      <c r="S471" s="41">
        <v>0</v>
      </c>
      <c r="T471" s="37" t="e">
        <f t="shared" si="77"/>
        <v>#DIV/0!</v>
      </c>
      <c r="U471" s="37" t="e">
        <f t="shared" si="78"/>
        <v>#DIV/0!</v>
      </c>
      <c r="V471" s="41">
        <v>0</v>
      </c>
      <c r="W471" s="41">
        <v>0</v>
      </c>
      <c r="X471" s="41">
        <v>1</v>
      </c>
      <c r="Y471" s="41">
        <v>0</v>
      </c>
      <c r="Z471" s="41">
        <v>1</v>
      </c>
      <c r="AA471" s="41">
        <v>0</v>
      </c>
      <c r="AB471" s="40">
        <f>(R471+X471+(2*(N471+AA471+J471))+(0.5*Y471))/(H471+(0.5*V471)+(2*(W471+O471+Z471)))</f>
        <v>2.5</v>
      </c>
      <c r="AC471" s="40">
        <f>AB471-$AB$1073</f>
        <v>1.3624459699974574</v>
      </c>
    </row>
    <row r="472" spans="1:29" ht="15" customHeight="1" outlineLevel="1" x14ac:dyDescent="0.3">
      <c r="A472" s="3" t="s">
        <v>66</v>
      </c>
      <c r="B472" s="3" t="s">
        <v>24</v>
      </c>
      <c r="C472" s="3" t="s">
        <v>31</v>
      </c>
      <c r="D472" s="3" t="s">
        <v>26</v>
      </c>
      <c r="E472" s="3" t="s">
        <v>33</v>
      </c>
      <c r="F472" s="3" t="s">
        <v>34</v>
      </c>
      <c r="G472" s="3">
        <v>1</v>
      </c>
      <c r="H472" s="3">
        <v>0</v>
      </c>
      <c r="I472" s="29">
        <f>H472/((L472-W472)+J472+(0.44*R472))</f>
        <v>0</v>
      </c>
      <c r="J472" s="3">
        <v>0</v>
      </c>
      <c r="K472" s="32">
        <f t="shared" si="83"/>
        <v>0</v>
      </c>
      <c r="L472" s="3">
        <f t="shared" si="84"/>
        <v>0</v>
      </c>
      <c r="M472" s="3">
        <v>0</v>
      </c>
      <c r="N472" s="3">
        <v>0</v>
      </c>
      <c r="O472" s="3">
        <v>0</v>
      </c>
      <c r="P472" s="3">
        <v>0</v>
      </c>
      <c r="Q472" s="4" t="e">
        <f>P472/L472*100</f>
        <v>#DIV/0!</v>
      </c>
      <c r="R472" s="3">
        <v>2</v>
      </c>
      <c r="S472" s="3">
        <v>0</v>
      </c>
      <c r="T472" s="32" t="e">
        <f t="shared" si="77"/>
        <v>#DIV/0!</v>
      </c>
      <c r="U472" s="32" t="e">
        <f t="shared" si="78"/>
        <v>#DIV/0!</v>
      </c>
      <c r="V472" s="3">
        <v>0</v>
      </c>
      <c r="W472" s="3">
        <v>0</v>
      </c>
      <c r="X472" s="3">
        <v>0</v>
      </c>
      <c r="Y472" s="3">
        <v>0</v>
      </c>
      <c r="Z472" s="3">
        <v>1</v>
      </c>
      <c r="AA472" s="3">
        <v>0</v>
      </c>
      <c r="AB472" s="29"/>
      <c r="AC472" s="29"/>
    </row>
    <row r="473" spans="1:29" ht="15" customHeight="1" outlineLevel="1" collapsed="1" x14ac:dyDescent="0.3">
      <c r="A473" s="3" t="s">
        <v>67</v>
      </c>
      <c r="B473" s="3" t="s">
        <v>24</v>
      </c>
      <c r="C473" s="3" t="s">
        <v>31</v>
      </c>
      <c r="D473" s="3" t="s">
        <v>26</v>
      </c>
      <c r="E473" s="3" t="s">
        <v>33</v>
      </c>
      <c r="F473" s="3" t="s">
        <v>34</v>
      </c>
      <c r="G473" s="3">
        <v>0</v>
      </c>
      <c r="H473" s="3">
        <v>0</v>
      </c>
      <c r="I473" s="29"/>
      <c r="J473" s="3">
        <v>0</v>
      </c>
      <c r="K473" s="32" t="e">
        <f t="shared" si="83"/>
        <v>#DIV/0!</v>
      </c>
      <c r="L473" s="3">
        <f t="shared" si="84"/>
        <v>0</v>
      </c>
      <c r="M473" s="3">
        <v>0</v>
      </c>
      <c r="N473" s="3">
        <v>0</v>
      </c>
      <c r="O473" s="3">
        <v>0</v>
      </c>
      <c r="P473" s="3">
        <v>0</v>
      </c>
      <c r="Q473" s="4" t="e">
        <f>P473/L473*100</f>
        <v>#DIV/0!</v>
      </c>
      <c r="R473" s="3">
        <v>0</v>
      </c>
      <c r="S473" s="3">
        <v>0</v>
      </c>
      <c r="T473" s="32" t="e">
        <f t="shared" si="77"/>
        <v>#DIV/0!</v>
      </c>
      <c r="U473" s="32" t="e">
        <f t="shared" si="78"/>
        <v>#DIV/0!</v>
      </c>
      <c r="V473" s="3">
        <v>0</v>
      </c>
      <c r="W473" s="3">
        <v>0</v>
      </c>
      <c r="X473" s="3">
        <v>0</v>
      </c>
      <c r="Y473" s="3">
        <v>0</v>
      </c>
      <c r="Z473" s="3">
        <v>0</v>
      </c>
      <c r="AA473" s="3">
        <v>0</v>
      </c>
    </row>
    <row r="474" spans="1:29" ht="15" customHeight="1" outlineLevel="1" collapsed="1" x14ac:dyDescent="0.3">
      <c r="A474" s="3" t="s">
        <v>68</v>
      </c>
      <c r="B474" s="3" t="s">
        <v>24</v>
      </c>
      <c r="C474" s="3" t="s">
        <v>31</v>
      </c>
      <c r="D474" s="3" t="s">
        <v>26</v>
      </c>
      <c r="E474" s="3" t="s">
        <v>33</v>
      </c>
      <c r="F474" s="3" t="s">
        <v>34</v>
      </c>
      <c r="G474" s="3">
        <v>0</v>
      </c>
      <c r="H474" s="3">
        <v>0</v>
      </c>
      <c r="I474" s="29"/>
      <c r="J474" s="3">
        <v>0</v>
      </c>
      <c r="K474" s="32" t="e">
        <f t="shared" si="83"/>
        <v>#DIV/0!</v>
      </c>
      <c r="L474" s="3">
        <f t="shared" si="84"/>
        <v>0</v>
      </c>
      <c r="M474" s="3">
        <v>0</v>
      </c>
      <c r="N474" s="3">
        <v>0</v>
      </c>
      <c r="O474" s="3">
        <v>0</v>
      </c>
      <c r="P474" s="3">
        <v>0</v>
      </c>
      <c r="Q474" s="4" t="e">
        <f>P474/L474*100</f>
        <v>#DIV/0!</v>
      </c>
      <c r="R474" s="3">
        <v>0</v>
      </c>
      <c r="S474" s="3">
        <v>0</v>
      </c>
      <c r="T474" s="32" t="e">
        <f t="shared" si="77"/>
        <v>#DIV/0!</v>
      </c>
      <c r="U474" s="32" t="e">
        <f t="shared" si="78"/>
        <v>#DIV/0!</v>
      </c>
      <c r="V474" s="3">
        <v>0</v>
      </c>
      <c r="W474" s="3">
        <v>0</v>
      </c>
      <c r="X474" s="3">
        <v>0</v>
      </c>
      <c r="Y474" s="3">
        <v>0</v>
      </c>
      <c r="Z474" s="3">
        <v>0</v>
      </c>
      <c r="AA474" s="3">
        <v>0</v>
      </c>
    </row>
    <row r="475" spans="1:29" ht="15" customHeight="1" x14ac:dyDescent="0.3">
      <c r="A475" s="35">
        <v>120</v>
      </c>
      <c r="B475" s="35" t="s">
        <v>32</v>
      </c>
      <c r="C475" s="35" t="s">
        <v>25</v>
      </c>
      <c r="D475" s="35" t="s">
        <v>26</v>
      </c>
      <c r="E475" s="35" t="s">
        <v>27</v>
      </c>
      <c r="F475" s="35" t="s">
        <v>30</v>
      </c>
      <c r="G475" s="41">
        <v>7</v>
      </c>
      <c r="H475" s="41">
        <v>4</v>
      </c>
      <c r="I475" s="40">
        <f>H475/((L475-W475)+J475+(0.44*R475))</f>
        <v>0.58139534883720934</v>
      </c>
      <c r="J475" s="41">
        <v>1</v>
      </c>
      <c r="K475" s="37">
        <f t="shared" si="83"/>
        <v>0.14285714285714285</v>
      </c>
      <c r="L475" s="41">
        <f t="shared" si="84"/>
        <v>5</v>
      </c>
      <c r="M475" s="41">
        <v>1</v>
      </c>
      <c r="N475" s="41">
        <v>4</v>
      </c>
      <c r="O475" s="41">
        <v>1</v>
      </c>
      <c r="P475" s="41">
        <f>P476+P477+P478</f>
        <v>1</v>
      </c>
      <c r="Q475" s="36">
        <f>P475/(L476+L477+L478)*100</f>
        <v>100</v>
      </c>
      <c r="R475" s="41">
        <v>2</v>
      </c>
      <c r="S475" s="41">
        <v>1</v>
      </c>
      <c r="T475" s="37">
        <f t="shared" si="77"/>
        <v>0.2</v>
      </c>
      <c r="U475" s="37">
        <f t="shared" si="78"/>
        <v>0.3</v>
      </c>
      <c r="V475" s="41">
        <v>1</v>
      </c>
      <c r="W475" s="41">
        <v>0</v>
      </c>
      <c r="X475" s="41">
        <v>3</v>
      </c>
      <c r="Y475" s="41">
        <v>1</v>
      </c>
      <c r="Z475" s="41">
        <v>1</v>
      </c>
      <c r="AA475" s="41">
        <v>0</v>
      </c>
      <c r="AB475" s="40">
        <f>(R475+X475+(2*(N475+AA475+J475))+(0.5*Y475))/(H475+(0.5*V475)+(2*(W475+O475+Z475)))</f>
        <v>1.8235294117647058</v>
      </c>
      <c r="AC475" s="40">
        <f>AB475-$AB$1073</f>
        <v>0.68597538176216322</v>
      </c>
    </row>
    <row r="476" spans="1:29" ht="15" customHeight="1" outlineLevel="1" x14ac:dyDescent="0.3">
      <c r="A476" s="3" t="s">
        <v>66</v>
      </c>
      <c r="B476" s="3" t="s">
        <v>32</v>
      </c>
      <c r="C476" s="3" t="s">
        <v>25</v>
      </c>
      <c r="D476" s="3" t="s">
        <v>26</v>
      </c>
      <c r="E476" s="3" t="s">
        <v>27</v>
      </c>
      <c r="F476" s="3" t="s">
        <v>30</v>
      </c>
      <c r="I476" s="29"/>
      <c r="T476" s="32" t="e">
        <f t="shared" si="77"/>
        <v>#DIV/0!</v>
      </c>
      <c r="U476" s="32" t="e">
        <f t="shared" si="78"/>
        <v>#DIV/0!</v>
      </c>
      <c r="AB476" s="29"/>
      <c r="AC476" s="29"/>
    </row>
    <row r="477" spans="1:29" ht="15" customHeight="1" outlineLevel="1" collapsed="1" x14ac:dyDescent="0.3">
      <c r="A477" s="3" t="s">
        <v>67</v>
      </c>
      <c r="B477" s="3" t="s">
        <v>32</v>
      </c>
      <c r="C477" s="3" t="s">
        <v>25</v>
      </c>
      <c r="D477" s="3" t="s">
        <v>26</v>
      </c>
      <c r="E477" s="3" t="s">
        <v>27</v>
      </c>
      <c r="F477" s="3" t="s">
        <v>30</v>
      </c>
      <c r="I477" s="29"/>
      <c r="T477" s="32" t="e">
        <f t="shared" si="77"/>
        <v>#DIV/0!</v>
      </c>
      <c r="U477" s="32" t="e">
        <f t="shared" si="78"/>
        <v>#DIV/0!</v>
      </c>
    </row>
    <row r="478" spans="1:29" ht="15" customHeight="1" outlineLevel="1" collapsed="1" x14ac:dyDescent="0.3">
      <c r="A478" s="3" t="s">
        <v>68</v>
      </c>
      <c r="B478" s="3" t="s">
        <v>32</v>
      </c>
      <c r="C478" s="3" t="s">
        <v>25</v>
      </c>
      <c r="D478" s="3" t="s">
        <v>26</v>
      </c>
      <c r="E478" s="3" t="s">
        <v>27</v>
      </c>
      <c r="F478" s="3" t="s">
        <v>30</v>
      </c>
      <c r="G478" s="3">
        <v>1</v>
      </c>
      <c r="H478" s="3">
        <v>3</v>
      </c>
      <c r="I478" s="29">
        <f>H478/((L478-W478)+J478+(0.44*R478))</f>
        <v>3</v>
      </c>
      <c r="J478" s="3">
        <v>0</v>
      </c>
      <c r="K478" s="32">
        <f t="shared" ref="K478:K483" si="85">J478/G478</f>
        <v>0</v>
      </c>
      <c r="L478" s="3">
        <f>M478+N478</f>
        <v>1</v>
      </c>
      <c r="M478" s="3">
        <v>1</v>
      </c>
      <c r="N478" s="3">
        <v>0</v>
      </c>
      <c r="O478" s="3">
        <v>1</v>
      </c>
      <c r="P478" s="3">
        <v>1</v>
      </c>
      <c r="Q478" s="4">
        <f>P478/L478*100</f>
        <v>100</v>
      </c>
      <c r="R478" s="3">
        <v>0</v>
      </c>
      <c r="S478" s="3">
        <v>0</v>
      </c>
      <c r="T478" s="32">
        <f t="shared" si="77"/>
        <v>1</v>
      </c>
      <c r="U478" s="32">
        <f t="shared" si="78"/>
        <v>1.5</v>
      </c>
      <c r="V478" s="3">
        <v>1</v>
      </c>
      <c r="W478" s="3">
        <v>0</v>
      </c>
      <c r="X478" s="3">
        <v>0</v>
      </c>
      <c r="Y478" s="3">
        <v>0</v>
      </c>
      <c r="Z478" s="3">
        <v>0</v>
      </c>
      <c r="AA478" s="3">
        <v>0</v>
      </c>
    </row>
    <row r="479" spans="1:29" ht="15" customHeight="1" x14ac:dyDescent="0.3">
      <c r="A479" s="35">
        <v>121</v>
      </c>
      <c r="B479" s="35" t="s">
        <v>32</v>
      </c>
      <c r="C479" s="35" t="s">
        <v>25</v>
      </c>
      <c r="D479" s="35" t="s">
        <v>46</v>
      </c>
      <c r="E479" s="35" t="s">
        <v>33</v>
      </c>
      <c r="F479" s="35" t="s">
        <v>34</v>
      </c>
      <c r="G479" s="41">
        <v>23</v>
      </c>
      <c r="H479" s="41">
        <v>12</v>
      </c>
      <c r="I479" s="40">
        <f>H479/((L479-W479)+J479+(0.44*R479))</f>
        <v>0.6</v>
      </c>
      <c r="J479" s="41">
        <v>6</v>
      </c>
      <c r="K479" s="37">
        <f t="shared" si="85"/>
        <v>0.2608695652173913</v>
      </c>
      <c r="L479" s="41">
        <f>M479+N479</f>
        <v>17</v>
      </c>
      <c r="M479" s="41">
        <v>6</v>
      </c>
      <c r="N479" s="41">
        <v>11</v>
      </c>
      <c r="O479" s="41">
        <v>5</v>
      </c>
      <c r="P479" s="41">
        <f>P480+P481+P482</f>
        <v>4</v>
      </c>
      <c r="Q479" s="36">
        <f>P479/(L480+L481+L482)*100</f>
        <v>66.666666666666657</v>
      </c>
      <c r="R479" s="41">
        <v>0</v>
      </c>
      <c r="S479" s="41">
        <v>0</v>
      </c>
      <c r="T479" s="37">
        <f t="shared" si="77"/>
        <v>0.35294117647058826</v>
      </c>
      <c r="U479" s="37">
        <f t="shared" si="78"/>
        <v>0.35294117647058826</v>
      </c>
      <c r="V479" s="41">
        <v>0</v>
      </c>
      <c r="W479" s="41">
        <v>3</v>
      </c>
      <c r="X479" s="41">
        <v>8</v>
      </c>
      <c r="Y479" s="41">
        <v>4</v>
      </c>
      <c r="Z479" s="41">
        <v>4</v>
      </c>
      <c r="AA479" s="41">
        <v>1</v>
      </c>
      <c r="AB479" s="40">
        <f>(R479+X479+(2*(N479+AA479+J479))+(0.5*Y479))/(H479+(0.5*V479)+(2*(W479+O479+Z479)))</f>
        <v>1.2777777777777777</v>
      </c>
      <c r="AC479" s="40">
        <f>AB479-$AB$1073</f>
        <v>0.14022374777523505</v>
      </c>
    </row>
    <row r="480" spans="1:29" ht="15" customHeight="1" outlineLevel="1" x14ac:dyDescent="0.3">
      <c r="A480" s="3" t="s">
        <v>66</v>
      </c>
      <c r="B480" s="3" t="s">
        <v>32</v>
      </c>
      <c r="C480" s="3" t="s">
        <v>25</v>
      </c>
      <c r="D480" s="3" t="s">
        <v>46</v>
      </c>
      <c r="E480" s="3" t="s">
        <v>33</v>
      </c>
      <c r="F480" s="3" t="s">
        <v>34</v>
      </c>
      <c r="G480" s="3">
        <v>6</v>
      </c>
      <c r="H480" s="3">
        <v>2</v>
      </c>
      <c r="I480" s="29">
        <f>H480/((L480-W480)+J480+(0.44*R480))</f>
        <v>0.4</v>
      </c>
      <c r="J480" s="3">
        <v>3</v>
      </c>
      <c r="K480" s="32">
        <f t="shared" si="85"/>
        <v>0.5</v>
      </c>
      <c r="L480" s="3">
        <f>M480+N480</f>
        <v>3</v>
      </c>
      <c r="M480" s="3">
        <v>1</v>
      </c>
      <c r="N480" s="3">
        <v>2</v>
      </c>
      <c r="O480" s="3">
        <v>1</v>
      </c>
      <c r="P480" s="3">
        <v>3</v>
      </c>
      <c r="Q480" s="4">
        <f>P480/L480*100</f>
        <v>100</v>
      </c>
      <c r="R480" s="3">
        <v>0</v>
      </c>
      <c r="S480" s="3">
        <v>0</v>
      </c>
      <c r="T480" s="32">
        <f t="shared" si="77"/>
        <v>0.33333333333333331</v>
      </c>
      <c r="U480" s="32">
        <f t="shared" si="78"/>
        <v>0.33333333333333331</v>
      </c>
      <c r="V480" s="3">
        <v>0</v>
      </c>
      <c r="W480" s="3">
        <v>1</v>
      </c>
      <c r="X480" s="3">
        <v>1</v>
      </c>
      <c r="Y480" s="3">
        <v>1</v>
      </c>
      <c r="Z480" s="3">
        <v>1</v>
      </c>
      <c r="AA480" s="3">
        <v>0</v>
      </c>
      <c r="AB480" s="29"/>
      <c r="AC480" s="29"/>
    </row>
    <row r="481" spans="1:29" ht="15" customHeight="1" outlineLevel="1" collapsed="1" x14ac:dyDescent="0.3">
      <c r="A481" s="3" t="s">
        <v>67</v>
      </c>
      <c r="B481" s="3" t="s">
        <v>32</v>
      </c>
      <c r="C481" s="3" t="s">
        <v>25</v>
      </c>
      <c r="D481" s="3" t="s">
        <v>46</v>
      </c>
      <c r="E481" s="3" t="s">
        <v>33</v>
      </c>
      <c r="F481" s="3" t="s">
        <v>34</v>
      </c>
      <c r="G481" s="3">
        <v>4</v>
      </c>
      <c r="H481" s="3">
        <v>2</v>
      </c>
      <c r="I481" s="29">
        <f>H481/((L481-W481)+J481+(0.44*R481))</f>
        <v>0.5</v>
      </c>
      <c r="J481" s="3">
        <v>1</v>
      </c>
      <c r="K481" s="32">
        <f t="shared" si="85"/>
        <v>0.25</v>
      </c>
      <c r="L481" s="3">
        <f>M481+N481</f>
        <v>3</v>
      </c>
      <c r="M481" s="3">
        <v>1</v>
      </c>
      <c r="N481" s="3">
        <v>2</v>
      </c>
      <c r="O481" s="3">
        <v>1</v>
      </c>
      <c r="P481" s="3">
        <v>1</v>
      </c>
      <c r="Q481" s="4">
        <f>P481/L481*100</f>
        <v>33.333333333333329</v>
      </c>
      <c r="R481" s="3">
        <v>0</v>
      </c>
      <c r="S481" s="3">
        <v>0</v>
      </c>
      <c r="T481" s="32">
        <f t="shared" si="77"/>
        <v>0.33333333333333331</v>
      </c>
      <c r="U481" s="32">
        <f t="shared" si="78"/>
        <v>0.33333333333333331</v>
      </c>
      <c r="V481" s="3">
        <v>0</v>
      </c>
      <c r="W481" s="3">
        <v>0</v>
      </c>
      <c r="X481" s="3">
        <v>2</v>
      </c>
      <c r="Y481" s="3">
        <v>1</v>
      </c>
      <c r="Z481" s="3">
        <v>1</v>
      </c>
      <c r="AA481" s="3">
        <v>1</v>
      </c>
    </row>
    <row r="482" spans="1:29" ht="15" customHeight="1" outlineLevel="1" collapsed="1" x14ac:dyDescent="0.3">
      <c r="A482" s="3" t="s">
        <v>68</v>
      </c>
      <c r="B482" s="3" t="s">
        <v>32</v>
      </c>
      <c r="C482" s="3" t="s">
        <v>25</v>
      </c>
      <c r="D482" s="3" t="s">
        <v>46</v>
      </c>
      <c r="E482" s="3" t="s">
        <v>33</v>
      </c>
      <c r="F482" s="3" t="s">
        <v>34</v>
      </c>
      <c r="G482" s="3">
        <v>0</v>
      </c>
      <c r="H482" s="3">
        <v>0</v>
      </c>
      <c r="I482" s="29"/>
      <c r="J482" s="3">
        <v>0</v>
      </c>
      <c r="K482" s="3" t="e">
        <f t="shared" si="85"/>
        <v>#DIV/0!</v>
      </c>
      <c r="T482" s="32" t="e">
        <f t="shared" si="77"/>
        <v>#DIV/0!</v>
      </c>
      <c r="U482" s="32" t="e">
        <f t="shared" si="78"/>
        <v>#DIV/0!</v>
      </c>
      <c r="Z482" s="3">
        <v>1</v>
      </c>
    </row>
    <row r="483" spans="1:29" ht="15" customHeight="1" x14ac:dyDescent="0.3">
      <c r="A483" s="35">
        <v>122</v>
      </c>
      <c r="B483" s="35" t="s">
        <v>32</v>
      </c>
      <c r="C483" s="35" t="s">
        <v>25</v>
      </c>
      <c r="D483" s="35" t="s">
        <v>46</v>
      </c>
      <c r="E483" s="35" t="s">
        <v>30</v>
      </c>
      <c r="F483" s="35" t="s">
        <v>33</v>
      </c>
      <c r="G483" s="41">
        <v>2</v>
      </c>
      <c r="H483" s="41">
        <v>0</v>
      </c>
      <c r="I483" s="40">
        <f>H483/((L483-W483)+J483+(0.44*R483))</f>
        <v>0</v>
      </c>
      <c r="J483" s="41">
        <v>2</v>
      </c>
      <c r="K483" s="37">
        <f t="shared" si="85"/>
        <v>1</v>
      </c>
      <c r="L483" s="41">
        <f>M483+N483</f>
        <v>0</v>
      </c>
      <c r="M483" s="41">
        <v>0</v>
      </c>
      <c r="N483" s="41">
        <v>0</v>
      </c>
      <c r="O483" s="41">
        <v>0</v>
      </c>
      <c r="P483" s="41">
        <f>P484+P485+P486</f>
        <v>0</v>
      </c>
      <c r="Q483" s="36" t="e">
        <f>P483/(L484+L485+L486)*100</f>
        <v>#DIV/0!</v>
      </c>
      <c r="R483" s="41">
        <v>0</v>
      </c>
      <c r="S483" s="41">
        <v>0</v>
      </c>
      <c r="T483" s="37" t="e">
        <f t="shared" si="77"/>
        <v>#DIV/0!</v>
      </c>
      <c r="U483" s="37" t="e">
        <f t="shared" si="78"/>
        <v>#DIV/0!</v>
      </c>
      <c r="V483" s="41">
        <v>0</v>
      </c>
      <c r="W483" s="41">
        <v>0</v>
      </c>
      <c r="X483" s="41">
        <v>0</v>
      </c>
      <c r="Y483" s="41">
        <v>2</v>
      </c>
      <c r="Z483" s="41">
        <v>0</v>
      </c>
      <c r="AA483" s="41">
        <v>0</v>
      </c>
      <c r="AB483" s="40"/>
      <c r="AC483" s="40"/>
    </row>
    <row r="484" spans="1:29" ht="15" customHeight="1" outlineLevel="1" x14ac:dyDescent="0.3">
      <c r="A484" s="3" t="s">
        <v>66</v>
      </c>
      <c r="B484" s="3" t="s">
        <v>32</v>
      </c>
      <c r="C484" s="3" t="s">
        <v>25</v>
      </c>
      <c r="D484" s="3" t="s">
        <v>46</v>
      </c>
      <c r="E484" s="3" t="s">
        <v>30</v>
      </c>
      <c r="F484" s="3" t="s">
        <v>33</v>
      </c>
      <c r="I484" s="29"/>
      <c r="T484" s="32" t="e">
        <f t="shared" si="77"/>
        <v>#DIV/0!</v>
      </c>
      <c r="U484" s="32" t="e">
        <f t="shared" si="78"/>
        <v>#DIV/0!</v>
      </c>
      <c r="AB484" s="29"/>
      <c r="AC484" s="29"/>
    </row>
    <row r="485" spans="1:29" ht="15" customHeight="1" outlineLevel="1" collapsed="1" x14ac:dyDescent="0.3">
      <c r="A485" s="3" t="s">
        <v>67</v>
      </c>
      <c r="B485" s="3" t="s">
        <v>32</v>
      </c>
      <c r="C485" s="3" t="s">
        <v>25</v>
      </c>
      <c r="D485" s="3" t="s">
        <v>46</v>
      </c>
      <c r="E485" s="3" t="s">
        <v>30</v>
      </c>
      <c r="F485" s="3" t="s">
        <v>33</v>
      </c>
      <c r="I485" s="29"/>
      <c r="T485" s="32" t="e">
        <f t="shared" si="77"/>
        <v>#DIV/0!</v>
      </c>
      <c r="U485" s="32" t="e">
        <f t="shared" si="78"/>
        <v>#DIV/0!</v>
      </c>
    </row>
    <row r="486" spans="1:29" ht="15" customHeight="1" outlineLevel="1" collapsed="1" x14ac:dyDescent="0.3">
      <c r="A486" s="3" t="s">
        <v>68</v>
      </c>
      <c r="B486" s="3" t="s">
        <v>32</v>
      </c>
      <c r="C486" s="3" t="s">
        <v>25</v>
      </c>
      <c r="D486" s="3" t="s">
        <v>46</v>
      </c>
      <c r="E486" s="3" t="s">
        <v>30</v>
      </c>
      <c r="F486" s="3" t="s">
        <v>33</v>
      </c>
      <c r="I486" s="29"/>
      <c r="T486" s="32" t="e">
        <f t="shared" si="77"/>
        <v>#DIV/0!</v>
      </c>
      <c r="U486" s="32" t="e">
        <f t="shared" si="78"/>
        <v>#DIV/0!</v>
      </c>
    </row>
    <row r="487" spans="1:29" ht="15" customHeight="1" x14ac:dyDescent="0.3">
      <c r="A487" s="35">
        <v>123</v>
      </c>
      <c r="B487" s="35" t="s">
        <v>24</v>
      </c>
      <c r="C487" s="35" t="s">
        <v>29</v>
      </c>
      <c r="D487" s="35" t="s">
        <v>31</v>
      </c>
      <c r="E487" s="35" t="s">
        <v>30</v>
      </c>
      <c r="F487" s="35" t="s">
        <v>28</v>
      </c>
      <c r="G487" s="41">
        <v>3</v>
      </c>
      <c r="H487" s="41">
        <v>0</v>
      </c>
      <c r="I487" s="40">
        <f>H487/((L487-W487)+J487+(0.44*R487))</f>
        <v>0</v>
      </c>
      <c r="J487" s="41">
        <v>2</v>
      </c>
      <c r="K487" s="37">
        <f>J487/G487</f>
        <v>0.66666666666666663</v>
      </c>
      <c r="L487" s="41">
        <f>M487+N487</f>
        <v>1</v>
      </c>
      <c r="M487" s="41">
        <v>0</v>
      </c>
      <c r="N487" s="41">
        <v>1</v>
      </c>
      <c r="O487" s="41">
        <v>0</v>
      </c>
      <c r="P487" s="41">
        <f>P488+P489+P490</f>
        <v>0</v>
      </c>
      <c r="Q487" s="36" t="e">
        <f>P487/(L488+L489+L490)*100</f>
        <v>#DIV/0!</v>
      </c>
      <c r="R487" s="41">
        <v>0</v>
      </c>
      <c r="S487" s="41">
        <v>0</v>
      </c>
      <c r="T487" s="37">
        <f t="shared" si="77"/>
        <v>0</v>
      </c>
      <c r="U487" s="37">
        <f t="shared" si="78"/>
        <v>0</v>
      </c>
      <c r="V487" s="41">
        <v>0</v>
      </c>
      <c r="W487" s="41">
        <v>0</v>
      </c>
      <c r="X487" s="41">
        <v>1</v>
      </c>
      <c r="Y487" s="41">
        <v>2</v>
      </c>
      <c r="Z487" s="41">
        <v>0</v>
      </c>
      <c r="AA487" s="41">
        <v>0</v>
      </c>
      <c r="AB487" s="40"/>
      <c r="AC487" s="40"/>
    </row>
    <row r="488" spans="1:29" ht="15" customHeight="1" outlineLevel="1" x14ac:dyDescent="0.3">
      <c r="A488" s="3" t="s">
        <v>66</v>
      </c>
      <c r="B488" s="3" t="s">
        <v>24</v>
      </c>
      <c r="C488" s="3" t="s">
        <v>29</v>
      </c>
      <c r="D488" s="3" t="s">
        <v>31</v>
      </c>
      <c r="E488" s="3" t="s">
        <v>30</v>
      </c>
      <c r="F488" s="3" t="s">
        <v>28</v>
      </c>
      <c r="I488" s="29"/>
      <c r="T488" s="32" t="e">
        <f t="shared" si="77"/>
        <v>#DIV/0!</v>
      </c>
      <c r="U488" s="32" t="e">
        <f t="shared" si="78"/>
        <v>#DIV/0!</v>
      </c>
      <c r="AB488" s="29"/>
      <c r="AC488" s="29"/>
    </row>
    <row r="489" spans="1:29" ht="15" customHeight="1" outlineLevel="1" collapsed="1" x14ac:dyDescent="0.3">
      <c r="A489" s="3" t="s">
        <v>67</v>
      </c>
      <c r="B489" s="3" t="s">
        <v>24</v>
      </c>
      <c r="C489" s="3" t="s">
        <v>29</v>
      </c>
      <c r="D489" s="3" t="s">
        <v>31</v>
      </c>
      <c r="E489" s="3" t="s">
        <v>30</v>
      </c>
      <c r="F489" s="3" t="s">
        <v>28</v>
      </c>
      <c r="I489" s="29"/>
      <c r="T489" s="32" t="e">
        <f t="shared" si="77"/>
        <v>#DIV/0!</v>
      </c>
      <c r="U489" s="32" t="e">
        <f t="shared" si="78"/>
        <v>#DIV/0!</v>
      </c>
    </row>
    <row r="490" spans="1:29" ht="15" customHeight="1" outlineLevel="1" collapsed="1" x14ac:dyDescent="0.3">
      <c r="A490" s="3" t="s">
        <v>68</v>
      </c>
      <c r="B490" s="3" t="s">
        <v>24</v>
      </c>
      <c r="C490" s="3" t="s">
        <v>29</v>
      </c>
      <c r="D490" s="3" t="s">
        <v>31</v>
      </c>
      <c r="E490" s="3" t="s">
        <v>30</v>
      </c>
      <c r="F490" s="3" t="s">
        <v>28</v>
      </c>
      <c r="I490" s="29"/>
      <c r="T490" s="32" t="e">
        <f t="shared" si="77"/>
        <v>#DIV/0!</v>
      </c>
      <c r="U490" s="32" t="e">
        <f t="shared" si="78"/>
        <v>#DIV/0!</v>
      </c>
    </row>
    <row r="491" spans="1:29" ht="15" customHeight="1" x14ac:dyDescent="0.3">
      <c r="A491" s="35">
        <v>124</v>
      </c>
      <c r="B491" s="35" t="s">
        <v>24</v>
      </c>
      <c r="C491" s="35" t="s">
        <v>29</v>
      </c>
      <c r="D491" s="35" t="s">
        <v>26</v>
      </c>
      <c r="E491" s="35" t="s">
        <v>30</v>
      </c>
      <c r="F491" s="35" t="s">
        <v>31</v>
      </c>
      <c r="G491" s="41">
        <v>2</v>
      </c>
      <c r="H491" s="41">
        <v>2</v>
      </c>
      <c r="I491" s="40">
        <f>H491/((L491-W491)+J491+(0.44*R491))</f>
        <v>0.81967213114754101</v>
      </c>
      <c r="J491" s="41">
        <v>1</v>
      </c>
      <c r="K491" s="37">
        <f>J491/G491</f>
        <v>0.5</v>
      </c>
      <c r="L491" s="41">
        <f>M491+N491</f>
        <v>1</v>
      </c>
      <c r="M491" s="41">
        <v>1</v>
      </c>
      <c r="N491" s="41">
        <v>0</v>
      </c>
      <c r="O491" s="41">
        <v>1</v>
      </c>
      <c r="P491" s="41">
        <f>P492+P493+P494</f>
        <v>0</v>
      </c>
      <c r="Q491" s="36" t="e">
        <f>P491/(L492+L493+L494)*100</f>
        <v>#DIV/0!</v>
      </c>
      <c r="R491" s="41">
        <v>1</v>
      </c>
      <c r="S491" s="41">
        <v>0</v>
      </c>
      <c r="T491" s="37">
        <f t="shared" si="77"/>
        <v>1</v>
      </c>
      <c r="U491" s="37">
        <f t="shared" si="78"/>
        <v>1</v>
      </c>
      <c r="V491" s="41">
        <v>0</v>
      </c>
      <c r="W491" s="41">
        <v>0</v>
      </c>
      <c r="X491" s="41">
        <v>0</v>
      </c>
      <c r="Y491" s="41">
        <v>1</v>
      </c>
      <c r="Z491" s="41">
        <v>1</v>
      </c>
      <c r="AA491" s="41">
        <v>0</v>
      </c>
      <c r="AB491" s="40">
        <f>(R491+X491+(2*(N491+AA491+J491))+(0.5*Y491))/(H491+(0.5*V491)+(2*(W491+O491+Z491)))</f>
        <v>0.58333333333333337</v>
      </c>
      <c r="AC491" s="40">
        <f>AB491-$AB$1073</f>
        <v>-0.55422069666920926</v>
      </c>
    </row>
    <row r="492" spans="1:29" ht="15" customHeight="1" outlineLevel="1" x14ac:dyDescent="0.3">
      <c r="A492" s="3" t="s">
        <v>66</v>
      </c>
      <c r="B492" s="3" t="s">
        <v>24</v>
      </c>
      <c r="C492" s="3" t="s">
        <v>29</v>
      </c>
      <c r="D492" s="3" t="s">
        <v>26</v>
      </c>
      <c r="E492" s="3" t="s">
        <v>30</v>
      </c>
      <c r="F492" s="3" t="s">
        <v>31</v>
      </c>
      <c r="I492" s="29"/>
      <c r="T492" s="32" t="e">
        <f t="shared" si="77"/>
        <v>#DIV/0!</v>
      </c>
      <c r="U492" s="32" t="e">
        <f t="shared" si="78"/>
        <v>#DIV/0!</v>
      </c>
      <c r="AB492" s="29"/>
      <c r="AC492" s="29"/>
    </row>
    <row r="493" spans="1:29" ht="15" customHeight="1" outlineLevel="1" collapsed="1" x14ac:dyDescent="0.3">
      <c r="A493" s="3" t="s">
        <v>67</v>
      </c>
      <c r="B493" s="3" t="s">
        <v>24</v>
      </c>
      <c r="C493" s="3" t="s">
        <v>29</v>
      </c>
      <c r="D493" s="3" t="s">
        <v>26</v>
      </c>
      <c r="E493" s="3" t="s">
        <v>30</v>
      </c>
      <c r="F493" s="3" t="s">
        <v>31</v>
      </c>
      <c r="I493" s="29"/>
      <c r="T493" s="32" t="e">
        <f t="shared" si="77"/>
        <v>#DIV/0!</v>
      </c>
      <c r="U493" s="32" t="e">
        <f t="shared" si="78"/>
        <v>#DIV/0!</v>
      </c>
    </row>
    <row r="494" spans="1:29" ht="15" customHeight="1" outlineLevel="1" collapsed="1" x14ac:dyDescent="0.3">
      <c r="A494" s="3" t="s">
        <v>68</v>
      </c>
      <c r="B494" s="3" t="s">
        <v>24</v>
      </c>
      <c r="C494" s="3" t="s">
        <v>29</v>
      </c>
      <c r="D494" s="3" t="s">
        <v>26</v>
      </c>
      <c r="E494" s="3" t="s">
        <v>30</v>
      </c>
      <c r="F494" s="3" t="s">
        <v>31</v>
      </c>
      <c r="I494" s="29"/>
      <c r="T494" s="32" t="e">
        <f t="shared" si="77"/>
        <v>#DIV/0!</v>
      </c>
      <c r="U494" s="32" t="e">
        <f t="shared" si="78"/>
        <v>#DIV/0!</v>
      </c>
    </row>
    <row r="495" spans="1:29" ht="15" customHeight="1" x14ac:dyDescent="0.3">
      <c r="A495" s="35">
        <v>125</v>
      </c>
      <c r="B495" s="35" t="s">
        <v>24</v>
      </c>
      <c r="C495" s="35" t="s">
        <v>29</v>
      </c>
      <c r="D495" s="35" t="s">
        <v>34</v>
      </c>
      <c r="E495" s="35" t="s">
        <v>30</v>
      </c>
      <c r="F495" s="35" t="s">
        <v>32</v>
      </c>
      <c r="G495" s="41">
        <v>2</v>
      </c>
      <c r="H495" s="41">
        <v>0</v>
      </c>
      <c r="I495" s="40">
        <f>H495/((L495-W495)+J495+(0.44*R495))</f>
        <v>0</v>
      </c>
      <c r="J495" s="41">
        <v>1</v>
      </c>
      <c r="K495" s="37">
        <f>J495/G495</f>
        <v>0.5</v>
      </c>
      <c r="L495" s="41">
        <f>M495+N495</f>
        <v>1</v>
      </c>
      <c r="M495" s="41">
        <v>0</v>
      </c>
      <c r="N495" s="41">
        <v>1</v>
      </c>
      <c r="O495" s="41">
        <v>0</v>
      </c>
      <c r="P495" s="41">
        <f>P496+P497+P498</f>
        <v>0</v>
      </c>
      <c r="Q495" s="36" t="e">
        <f>P495/(L496+L497+L498)*100</f>
        <v>#DIV/0!</v>
      </c>
      <c r="R495" s="41">
        <v>0</v>
      </c>
      <c r="S495" s="41">
        <v>0</v>
      </c>
      <c r="T495" s="37">
        <f t="shared" si="77"/>
        <v>0</v>
      </c>
      <c r="U495" s="37">
        <f t="shared" si="78"/>
        <v>0</v>
      </c>
      <c r="V495" s="41">
        <v>0</v>
      </c>
      <c r="W495" s="41">
        <v>0</v>
      </c>
      <c r="X495" s="41">
        <v>1</v>
      </c>
      <c r="Y495" s="41">
        <v>0</v>
      </c>
      <c r="Z495" s="41">
        <v>0</v>
      </c>
      <c r="AA495" s="41">
        <v>0</v>
      </c>
      <c r="AB495" s="40"/>
      <c r="AC495" s="40"/>
    </row>
    <row r="496" spans="1:29" ht="15" customHeight="1" outlineLevel="1" x14ac:dyDescent="0.3">
      <c r="A496" s="3" t="s">
        <v>66</v>
      </c>
      <c r="B496" s="3" t="s">
        <v>24</v>
      </c>
      <c r="C496" s="3" t="s">
        <v>29</v>
      </c>
      <c r="D496" s="3" t="s">
        <v>34</v>
      </c>
      <c r="E496" s="3" t="s">
        <v>30</v>
      </c>
      <c r="F496" s="3" t="s">
        <v>32</v>
      </c>
      <c r="I496" s="29"/>
      <c r="T496" s="32" t="e">
        <f t="shared" si="77"/>
        <v>#DIV/0!</v>
      </c>
      <c r="U496" s="32" t="e">
        <f t="shared" si="78"/>
        <v>#DIV/0!</v>
      </c>
      <c r="AB496" s="29"/>
      <c r="AC496" s="29"/>
    </row>
    <row r="497" spans="1:29" ht="15" customHeight="1" outlineLevel="1" collapsed="1" x14ac:dyDescent="0.3">
      <c r="A497" s="3" t="s">
        <v>67</v>
      </c>
      <c r="B497" s="3" t="s">
        <v>24</v>
      </c>
      <c r="C497" s="3" t="s">
        <v>29</v>
      </c>
      <c r="D497" s="3" t="s">
        <v>34</v>
      </c>
      <c r="E497" s="3" t="s">
        <v>30</v>
      </c>
      <c r="F497" s="3" t="s">
        <v>32</v>
      </c>
      <c r="I497" s="29"/>
      <c r="T497" s="32" t="e">
        <f t="shared" si="77"/>
        <v>#DIV/0!</v>
      </c>
      <c r="U497" s="32" t="e">
        <f t="shared" si="78"/>
        <v>#DIV/0!</v>
      </c>
    </row>
    <row r="498" spans="1:29" ht="15" customHeight="1" outlineLevel="1" collapsed="1" x14ac:dyDescent="0.3">
      <c r="A498" s="3" t="s">
        <v>68</v>
      </c>
      <c r="B498" s="3" t="s">
        <v>24</v>
      </c>
      <c r="C498" s="3" t="s">
        <v>29</v>
      </c>
      <c r="D498" s="3" t="s">
        <v>34</v>
      </c>
      <c r="E498" s="3" t="s">
        <v>30</v>
      </c>
      <c r="F498" s="3" t="s">
        <v>32</v>
      </c>
      <c r="I498" s="29"/>
      <c r="T498" s="32" t="e">
        <f t="shared" si="77"/>
        <v>#DIV/0!</v>
      </c>
      <c r="U498" s="32" t="e">
        <f t="shared" si="78"/>
        <v>#DIV/0!</v>
      </c>
    </row>
    <row r="499" spans="1:29" ht="15" customHeight="1" x14ac:dyDescent="0.3">
      <c r="A499" s="35">
        <v>126</v>
      </c>
      <c r="B499" s="35" t="s">
        <v>24</v>
      </c>
      <c r="C499" s="35" t="s">
        <v>29</v>
      </c>
      <c r="D499" s="35" t="s">
        <v>34</v>
      </c>
      <c r="E499" s="35" t="s">
        <v>33</v>
      </c>
      <c r="F499" s="35" t="s">
        <v>32</v>
      </c>
      <c r="G499" s="41">
        <v>3</v>
      </c>
      <c r="H499" s="41">
        <v>2</v>
      </c>
      <c r="I499" s="40">
        <f>H499/((L499-W499)+J499+(0.44*R499))</f>
        <v>0.81967213114754101</v>
      </c>
      <c r="J499" s="41">
        <v>0</v>
      </c>
      <c r="K499" s="37">
        <f>J499/G499</f>
        <v>0</v>
      </c>
      <c r="L499" s="41">
        <f>M499+N499</f>
        <v>3</v>
      </c>
      <c r="M499" s="41">
        <v>1</v>
      </c>
      <c r="N499" s="41">
        <v>2</v>
      </c>
      <c r="O499" s="41">
        <v>0</v>
      </c>
      <c r="P499" s="41">
        <f>P500+P501+P502</f>
        <v>0</v>
      </c>
      <c r="Q499" s="36">
        <f>P499/(L500+L501+L502)*100</f>
        <v>0</v>
      </c>
      <c r="R499" s="41">
        <v>1</v>
      </c>
      <c r="S499" s="41">
        <v>0</v>
      </c>
      <c r="T499" s="37">
        <f t="shared" si="77"/>
        <v>0.33333333333333331</v>
      </c>
      <c r="U499" s="37">
        <f t="shared" si="78"/>
        <v>0.33333333333333331</v>
      </c>
      <c r="V499" s="41">
        <v>0</v>
      </c>
      <c r="W499" s="41">
        <v>1</v>
      </c>
      <c r="X499" s="41">
        <v>2</v>
      </c>
      <c r="Y499" s="41">
        <v>0</v>
      </c>
      <c r="Z499" s="41">
        <v>1</v>
      </c>
      <c r="AA499" s="41">
        <v>1</v>
      </c>
      <c r="AB499" s="40">
        <f>(R499+X499+(2*(N499+AA499+J499))+(0.5*Y499))/(H499+(0.5*V499)+(2*(W499+O499+Z499)))</f>
        <v>1.5</v>
      </c>
      <c r="AC499" s="40">
        <f>AB499-$AB$1073</f>
        <v>0.36244596999745737</v>
      </c>
    </row>
    <row r="500" spans="1:29" ht="15" customHeight="1" outlineLevel="1" x14ac:dyDescent="0.3">
      <c r="A500" s="3" t="s">
        <v>66</v>
      </c>
      <c r="B500" s="3" t="s">
        <v>24</v>
      </c>
      <c r="C500" s="3" t="s">
        <v>29</v>
      </c>
      <c r="D500" s="3" t="s">
        <v>34</v>
      </c>
      <c r="E500" s="3" t="s">
        <v>33</v>
      </c>
      <c r="F500" s="3" t="s">
        <v>32</v>
      </c>
      <c r="I500" s="29"/>
      <c r="T500" s="32" t="e">
        <f t="shared" si="77"/>
        <v>#DIV/0!</v>
      </c>
      <c r="U500" s="32" t="e">
        <f t="shared" si="78"/>
        <v>#DIV/0!</v>
      </c>
      <c r="AB500" s="29"/>
      <c r="AC500" s="29"/>
    </row>
    <row r="501" spans="1:29" ht="15" customHeight="1" outlineLevel="1" collapsed="1" x14ac:dyDescent="0.3">
      <c r="A501" s="3" t="s">
        <v>67</v>
      </c>
      <c r="B501" s="3" t="s">
        <v>24</v>
      </c>
      <c r="C501" s="3" t="s">
        <v>29</v>
      </c>
      <c r="D501" s="3" t="s">
        <v>34</v>
      </c>
      <c r="E501" s="3" t="s">
        <v>33</v>
      </c>
      <c r="F501" s="3" t="s">
        <v>32</v>
      </c>
      <c r="I501" s="29"/>
      <c r="T501" s="32" t="e">
        <f t="shared" si="77"/>
        <v>#DIV/0!</v>
      </c>
      <c r="U501" s="32" t="e">
        <f t="shared" si="78"/>
        <v>#DIV/0!</v>
      </c>
    </row>
    <row r="502" spans="1:29" ht="15" customHeight="1" outlineLevel="1" collapsed="1" x14ac:dyDescent="0.3">
      <c r="A502" s="3" t="s">
        <v>68</v>
      </c>
      <c r="B502" s="3" t="s">
        <v>24</v>
      </c>
      <c r="C502" s="3" t="s">
        <v>29</v>
      </c>
      <c r="D502" s="3" t="s">
        <v>34</v>
      </c>
      <c r="E502" s="3" t="s">
        <v>33</v>
      </c>
      <c r="F502" s="3" t="s">
        <v>32</v>
      </c>
      <c r="G502" s="3">
        <v>1</v>
      </c>
      <c r="H502" s="3">
        <v>0</v>
      </c>
      <c r="I502" s="29">
        <f t="shared" ref="I502:I508" si="86">H502/((L502-W502)+J502+(0.44*R502))</f>
        <v>0</v>
      </c>
      <c r="J502" s="3">
        <v>0</v>
      </c>
      <c r="K502" s="32">
        <f t="shared" ref="K502:K511" si="87">J502/G502</f>
        <v>0</v>
      </c>
      <c r="L502" s="3">
        <f t="shared" ref="L502:L511" si="88">M502+N502</f>
        <v>1</v>
      </c>
      <c r="M502" s="3">
        <v>0</v>
      </c>
      <c r="N502" s="3">
        <v>1</v>
      </c>
      <c r="O502" s="3">
        <v>0</v>
      </c>
      <c r="P502" s="3">
        <v>0</v>
      </c>
      <c r="Q502" s="4">
        <f>P502/L502*100</f>
        <v>0</v>
      </c>
      <c r="R502" s="3">
        <v>0</v>
      </c>
      <c r="S502" s="3">
        <v>0</v>
      </c>
      <c r="T502" s="32">
        <f t="shared" si="77"/>
        <v>0</v>
      </c>
      <c r="U502" s="32">
        <f t="shared" si="78"/>
        <v>0</v>
      </c>
      <c r="V502" s="3">
        <v>0</v>
      </c>
      <c r="W502" s="3">
        <v>0</v>
      </c>
      <c r="X502" s="3">
        <v>1</v>
      </c>
      <c r="Y502" s="3">
        <v>0</v>
      </c>
      <c r="Z502" s="3">
        <v>0</v>
      </c>
      <c r="AA502" s="3">
        <v>1</v>
      </c>
    </row>
    <row r="503" spans="1:29" ht="15" customHeight="1" x14ac:dyDescent="0.3">
      <c r="A503" s="35">
        <v>127</v>
      </c>
      <c r="B503" s="35" t="s">
        <v>29</v>
      </c>
      <c r="C503" s="35" t="s">
        <v>32</v>
      </c>
      <c r="D503" s="35" t="s">
        <v>26</v>
      </c>
      <c r="E503" s="35" t="s">
        <v>33</v>
      </c>
      <c r="F503" s="35" t="s">
        <v>28</v>
      </c>
      <c r="G503" s="41">
        <v>17</v>
      </c>
      <c r="H503" s="41">
        <v>13</v>
      </c>
      <c r="I503" s="40">
        <f t="shared" si="86"/>
        <v>0.87365591397849462</v>
      </c>
      <c r="J503" s="41">
        <v>3</v>
      </c>
      <c r="K503" s="37">
        <f t="shared" si="87"/>
        <v>0.17647058823529413</v>
      </c>
      <c r="L503" s="41">
        <f t="shared" si="88"/>
        <v>13</v>
      </c>
      <c r="M503" s="41">
        <v>5</v>
      </c>
      <c r="N503" s="41">
        <v>8</v>
      </c>
      <c r="O503" s="41">
        <v>3</v>
      </c>
      <c r="P503" s="41">
        <f>P504+P505+P506</f>
        <v>6</v>
      </c>
      <c r="Q503" s="36">
        <f>P503/(L504+L505+L506)*100</f>
        <v>60</v>
      </c>
      <c r="R503" s="41">
        <v>2</v>
      </c>
      <c r="S503" s="41">
        <v>1</v>
      </c>
      <c r="T503" s="37">
        <f t="shared" si="77"/>
        <v>0.38461538461538464</v>
      </c>
      <c r="U503" s="37">
        <f t="shared" si="78"/>
        <v>0.38461538461538464</v>
      </c>
      <c r="V503" s="41">
        <v>0</v>
      </c>
      <c r="W503" s="41">
        <v>2</v>
      </c>
      <c r="X503" s="41">
        <v>5</v>
      </c>
      <c r="Y503" s="41">
        <v>2</v>
      </c>
      <c r="Z503" s="41">
        <v>1</v>
      </c>
      <c r="AA503" s="41">
        <v>1</v>
      </c>
      <c r="AB503" s="40">
        <f>(R503+X503+(2*(N503+AA503+J503))+(0.5*Y503))/(H503+(0.5*V503)+(2*(W503+O503+Z503)))</f>
        <v>1.28</v>
      </c>
      <c r="AC503" s="40">
        <f>AB503-$AB$1073</f>
        <v>0.1424459699974574</v>
      </c>
    </row>
    <row r="504" spans="1:29" ht="15" customHeight="1" outlineLevel="1" x14ac:dyDescent="0.3">
      <c r="A504" s="3" t="s">
        <v>66</v>
      </c>
      <c r="B504" s="3" t="s">
        <v>29</v>
      </c>
      <c r="C504" s="3" t="s">
        <v>32</v>
      </c>
      <c r="D504" s="3" t="s">
        <v>26</v>
      </c>
      <c r="E504" s="3" t="s">
        <v>33</v>
      </c>
      <c r="F504" s="3" t="s">
        <v>28</v>
      </c>
      <c r="G504" s="3">
        <v>6</v>
      </c>
      <c r="H504" s="3">
        <v>2</v>
      </c>
      <c r="I504" s="29">
        <f t="shared" si="86"/>
        <v>0.4</v>
      </c>
      <c r="J504" s="3">
        <v>1</v>
      </c>
      <c r="K504" s="32">
        <f t="shared" si="87"/>
        <v>0.16666666666666666</v>
      </c>
      <c r="L504" s="3">
        <f t="shared" si="88"/>
        <v>5</v>
      </c>
      <c r="M504" s="3">
        <v>1</v>
      </c>
      <c r="N504" s="3">
        <v>4</v>
      </c>
      <c r="O504" s="3">
        <v>0</v>
      </c>
      <c r="P504" s="3">
        <v>4</v>
      </c>
      <c r="Q504" s="4">
        <f t="shared" ref="Q504:Q510" si="89">P504/L504*100</f>
        <v>80</v>
      </c>
      <c r="R504" s="3">
        <v>0</v>
      </c>
      <c r="S504" s="3">
        <v>0</v>
      </c>
      <c r="T504" s="32">
        <f t="shared" si="77"/>
        <v>0.2</v>
      </c>
      <c r="U504" s="32">
        <f t="shared" si="78"/>
        <v>0.2</v>
      </c>
      <c r="V504" s="3">
        <v>0</v>
      </c>
      <c r="W504" s="3">
        <v>1</v>
      </c>
      <c r="X504" s="3">
        <v>3</v>
      </c>
      <c r="Y504" s="3">
        <v>1</v>
      </c>
      <c r="Z504" s="3">
        <v>0</v>
      </c>
      <c r="AA504" s="3">
        <v>0</v>
      </c>
      <c r="AB504" s="29"/>
      <c r="AC504" s="29"/>
    </row>
    <row r="505" spans="1:29" ht="15" customHeight="1" outlineLevel="1" collapsed="1" x14ac:dyDescent="0.3">
      <c r="A505" s="3" t="s">
        <v>67</v>
      </c>
      <c r="B505" s="3" t="s">
        <v>29</v>
      </c>
      <c r="C505" s="3" t="s">
        <v>32</v>
      </c>
      <c r="D505" s="3" t="s">
        <v>26</v>
      </c>
      <c r="E505" s="3" t="s">
        <v>33</v>
      </c>
      <c r="F505" s="3" t="s">
        <v>28</v>
      </c>
      <c r="G505" s="3">
        <v>3</v>
      </c>
      <c r="H505" s="3">
        <v>4</v>
      </c>
      <c r="I505" s="29">
        <f t="shared" si="86"/>
        <v>1.3333333333333333</v>
      </c>
      <c r="J505" s="3">
        <v>1</v>
      </c>
      <c r="K505" s="32">
        <f t="shared" si="87"/>
        <v>0.33333333333333331</v>
      </c>
      <c r="L505" s="3">
        <f t="shared" si="88"/>
        <v>2</v>
      </c>
      <c r="M505" s="3">
        <v>2</v>
      </c>
      <c r="N505" s="3">
        <v>0</v>
      </c>
      <c r="O505" s="3">
        <v>1</v>
      </c>
      <c r="P505" s="3">
        <v>2</v>
      </c>
      <c r="Q505" s="4">
        <f t="shared" si="89"/>
        <v>100</v>
      </c>
      <c r="R505" s="3">
        <v>0</v>
      </c>
      <c r="S505" s="3">
        <v>0</v>
      </c>
      <c r="T505" s="32">
        <f t="shared" si="77"/>
        <v>1</v>
      </c>
      <c r="U505" s="32">
        <f t="shared" si="78"/>
        <v>1</v>
      </c>
      <c r="V505" s="3">
        <v>0</v>
      </c>
      <c r="W505" s="3">
        <v>0</v>
      </c>
      <c r="X505" s="3">
        <v>0</v>
      </c>
      <c r="Y505" s="3">
        <v>1</v>
      </c>
      <c r="Z505" s="3">
        <v>0</v>
      </c>
      <c r="AA505" s="3">
        <v>0</v>
      </c>
    </row>
    <row r="506" spans="1:29" ht="15" customHeight="1" outlineLevel="1" collapsed="1" x14ac:dyDescent="0.3">
      <c r="A506" s="3" t="s">
        <v>68</v>
      </c>
      <c r="B506" s="3" t="s">
        <v>29</v>
      </c>
      <c r="C506" s="3" t="s">
        <v>32</v>
      </c>
      <c r="D506" s="3" t="s">
        <v>26</v>
      </c>
      <c r="E506" s="3" t="s">
        <v>33</v>
      </c>
      <c r="F506" s="3" t="s">
        <v>28</v>
      </c>
      <c r="G506" s="3">
        <v>3</v>
      </c>
      <c r="H506" s="3">
        <v>1</v>
      </c>
      <c r="I506" s="29">
        <f t="shared" si="86"/>
        <v>0.34722222222222221</v>
      </c>
      <c r="J506" s="3">
        <v>0</v>
      </c>
      <c r="K506" s="32">
        <f t="shared" si="87"/>
        <v>0</v>
      </c>
      <c r="L506" s="3">
        <f t="shared" si="88"/>
        <v>3</v>
      </c>
      <c r="M506" s="3">
        <v>0</v>
      </c>
      <c r="N506" s="3">
        <v>3</v>
      </c>
      <c r="O506" s="3">
        <v>0</v>
      </c>
      <c r="P506" s="3">
        <v>0</v>
      </c>
      <c r="Q506" s="4">
        <f t="shared" si="89"/>
        <v>0</v>
      </c>
      <c r="R506" s="3">
        <v>2</v>
      </c>
      <c r="S506" s="3">
        <v>1</v>
      </c>
      <c r="T506" s="32">
        <f t="shared" si="77"/>
        <v>0</v>
      </c>
      <c r="U506" s="32">
        <f t="shared" si="78"/>
        <v>0</v>
      </c>
      <c r="V506" s="3">
        <v>0</v>
      </c>
      <c r="W506" s="3">
        <v>1</v>
      </c>
      <c r="X506" s="3">
        <v>2</v>
      </c>
      <c r="Y506" s="3">
        <v>0</v>
      </c>
      <c r="Z506" s="3">
        <v>0</v>
      </c>
      <c r="AA506" s="3">
        <v>1</v>
      </c>
    </row>
    <row r="507" spans="1:29" ht="15" customHeight="1" x14ac:dyDescent="0.3">
      <c r="A507" s="35">
        <v>128</v>
      </c>
      <c r="B507" s="35" t="s">
        <v>24</v>
      </c>
      <c r="C507" s="35" t="s">
        <v>25</v>
      </c>
      <c r="D507" s="35" t="s">
        <v>32</v>
      </c>
      <c r="E507" s="35" t="s">
        <v>34</v>
      </c>
      <c r="F507" s="35" t="s">
        <v>31</v>
      </c>
      <c r="G507" s="35">
        <f>G508+G509+G510</f>
        <v>3</v>
      </c>
      <c r="H507" s="35">
        <f>H508+H509+H510</f>
        <v>2</v>
      </c>
      <c r="I507" s="40">
        <f t="shared" si="86"/>
        <v>0.625</v>
      </c>
      <c r="J507" s="35">
        <f>J508+J509+J510</f>
        <v>0</v>
      </c>
      <c r="K507" s="37">
        <f t="shared" si="87"/>
        <v>0</v>
      </c>
      <c r="L507" s="35">
        <f t="shared" si="88"/>
        <v>1</v>
      </c>
      <c r="M507" s="35">
        <f>M508+M509+M510</f>
        <v>0</v>
      </c>
      <c r="N507" s="35">
        <f>N508+N509+N510</f>
        <v>1</v>
      </c>
      <c r="O507" s="35">
        <f>O508+O509+O510</f>
        <v>0</v>
      </c>
      <c r="P507" s="35">
        <f>P508+P509+P510</f>
        <v>0</v>
      </c>
      <c r="Q507" s="36">
        <f t="shared" si="89"/>
        <v>0</v>
      </c>
      <c r="R507" s="35">
        <f>R508+R509+R510</f>
        <v>5</v>
      </c>
      <c r="S507" s="35">
        <f>S508+S509+S510</f>
        <v>2</v>
      </c>
      <c r="T507" s="37">
        <f t="shared" si="77"/>
        <v>0</v>
      </c>
      <c r="U507" s="37">
        <f t="shared" si="78"/>
        <v>0</v>
      </c>
      <c r="V507" s="35">
        <f t="shared" ref="V507:AA507" si="90">V508+V509+V510</f>
        <v>0</v>
      </c>
      <c r="W507" s="35">
        <f t="shared" si="90"/>
        <v>0</v>
      </c>
      <c r="X507" s="35">
        <f t="shared" si="90"/>
        <v>1</v>
      </c>
      <c r="Y507" s="35">
        <f t="shared" si="90"/>
        <v>0</v>
      </c>
      <c r="Z507" s="35">
        <f t="shared" si="90"/>
        <v>3</v>
      </c>
      <c r="AA507" s="35">
        <f t="shared" si="90"/>
        <v>0</v>
      </c>
      <c r="AB507" s="40"/>
      <c r="AC507" s="40"/>
    </row>
    <row r="508" spans="1:29" ht="15" customHeight="1" outlineLevel="1" x14ac:dyDescent="0.3">
      <c r="A508" s="3" t="s">
        <v>66</v>
      </c>
      <c r="B508" s="3" t="s">
        <v>24</v>
      </c>
      <c r="C508" s="3" t="s">
        <v>25</v>
      </c>
      <c r="D508" s="3" t="s">
        <v>32</v>
      </c>
      <c r="E508" s="3" t="s">
        <v>34</v>
      </c>
      <c r="F508" s="3" t="s">
        <v>31</v>
      </c>
      <c r="G508" s="3">
        <v>3</v>
      </c>
      <c r="H508" s="3">
        <v>2</v>
      </c>
      <c r="I508" s="29">
        <f t="shared" si="86"/>
        <v>0.625</v>
      </c>
      <c r="J508" s="3">
        <v>0</v>
      </c>
      <c r="K508" s="32">
        <f t="shared" si="87"/>
        <v>0</v>
      </c>
      <c r="L508" s="3">
        <f t="shared" si="88"/>
        <v>1</v>
      </c>
      <c r="M508" s="3">
        <v>0</v>
      </c>
      <c r="N508" s="3">
        <v>1</v>
      </c>
      <c r="O508" s="3">
        <v>0</v>
      </c>
      <c r="P508" s="3">
        <v>0</v>
      </c>
      <c r="Q508" s="4">
        <f t="shared" si="89"/>
        <v>0</v>
      </c>
      <c r="R508" s="3">
        <v>5</v>
      </c>
      <c r="S508" s="3">
        <v>2</v>
      </c>
      <c r="T508" s="32">
        <f t="shared" si="77"/>
        <v>0</v>
      </c>
      <c r="U508" s="32">
        <f t="shared" si="78"/>
        <v>0</v>
      </c>
      <c r="V508" s="3">
        <v>0</v>
      </c>
      <c r="W508" s="3">
        <v>0</v>
      </c>
      <c r="X508" s="3">
        <v>1</v>
      </c>
      <c r="Y508" s="3">
        <v>0</v>
      </c>
      <c r="Z508" s="3">
        <v>3</v>
      </c>
      <c r="AA508" s="3">
        <v>0</v>
      </c>
      <c r="AB508" s="29"/>
      <c r="AC508" s="29"/>
    </row>
    <row r="509" spans="1:29" ht="15" customHeight="1" outlineLevel="1" collapsed="1" x14ac:dyDescent="0.3">
      <c r="A509" s="3" t="s">
        <v>67</v>
      </c>
      <c r="B509" s="3" t="s">
        <v>24</v>
      </c>
      <c r="C509" s="3" t="s">
        <v>25</v>
      </c>
      <c r="D509" s="3" t="s">
        <v>32</v>
      </c>
      <c r="E509" s="3" t="s">
        <v>34</v>
      </c>
      <c r="F509" s="3" t="s">
        <v>31</v>
      </c>
      <c r="G509" s="3">
        <v>0</v>
      </c>
      <c r="H509" s="3">
        <v>0</v>
      </c>
      <c r="I509" s="29"/>
      <c r="J509" s="3">
        <v>0</v>
      </c>
      <c r="K509" s="32" t="e">
        <f t="shared" si="87"/>
        <v>#DIV/0!</v>
      </c>
      <c r="L509" s="3">
        <f t="shared" si="88"/>
        <v>0</v>
      </c>
      <c r="M509" s="3">
        <v>0</v>
      </c>
      <c r="N509" s="3">
        <v>0</v>
      </c>
      <c r="O509" s="3">
        <v>0</v>
      </c>
      <c r="P509" s="3">
        <v>0</v>
      </c>
      <c r="Q509" s="4" t="e">
        <f t="shared" si="89"/>
        <v>#DIV/0!</v>
      </c>
      <c r="R509" s="3">
        <v>0</v>
      </c>
      <c r="S509" s="3">
        <v>0</v>
      </c>
      <c r="T509" s="32" t="e">
        <f t="shared" si="77"/>
        <v>#DIV/0!</v>
      </c>
      <c r="U509" s="32" t="e">
        <f t="shared" si="78"/>
        <v>#DIV/0!</v>
      </c>
      <c r="V509" s="3">
        <v>0</v>
      </c>
      <c r="W509" s="3">
        <v>0</v>
      </c>
      <c r="X509" s="3">
        <v>0</v>
      </c>
      <c r="Y509" s="3">
        <v>0</v>
      </c>
      <c r="Z509" s="3">
        <v>0</v>
      </c>
      <c r="AA509" s="3">
        <v>0</v>
      </c>
    </row>
    <row r="510" spans="1:29" ht="15" customHeight="1" outlineLevel="1" collapsed="1" x14ac:dyDescent="0.3">
      <c r="A510" s="3" t="s">
        <v>68</v>
      </c>
      <c r="B510" s="3" t="s">
        <v>24</v>
      </c>
      <c r="C510" s="3" t="s">
        <v>25</v>
      </c>
      <c r="D510" s="3" t="s">
        <v>32</v>
      </c>
      <c r="E510" s="3" t="s">
        <v>34</v>
      </c>
      <c r="F510" s="3" t="s">
        <v>31</v>
      </c>
      <c r="G510" s="3">
        <v>0</v>
      </c>
      <c r="H510" s="3">
        <v>0</v>
      </c>
      <c r="I510" s="29"/>
      <c r="J510" s="3">
        <v>0</v>
      </c>
      <c r="K510" s="32" t="e">
        <f t="shared" si="87"/>
        <v>#DIV/0!</v>
      </c>
      <c r="L510" s="3">
        <f t="shared" si="88"/>
        <v>0</v>
      </c>
      <c r="M510" s="3">
        <v>0</v>
      </c>
      <c r="N510" s="3">
        <v>0</v>
      </c>
      <c r="O510" s="3">
        <v>0</v>
      </c>
      <c r="P510" s="3">
        <v>0</v>
      </c>
      <c r="Q510" s="4" t="e">
        <f t="shared" si="89"/>
        <v>#DIV/0!</v>
      </c>
      <c r="R510" s="3">
        <v>0</v>
      </c>
      <c r="S510" s="3">
        <v>0</v>
      </c>
      <c r="T510" s="32" t="e">
        <f t="shared" si="77"/>
        <v>#DIV/0!</v>
      </c>
      <c r="U510" s="32" t="e">
        <f t="shared" si="78"/>
        <v>#DIV/0!</v>
      </c>
      <c r="V510" s="3">
        <v>0</v>
      </c>
      <c r="W510" s="3">
        <v>0</v>
      </c>
      <c r="X510" s="3">
        <v>0</v>
      </c>
      <c r="Y510" s="3">
        <v>0</v>
      </c>
      <c r="Z510" s="3">
        <v>0</v>
      </c>
      <c r="AA510" s="3">
        <v>0</v>
      </c>
    </row>
    <row r="511" spans="1:29" ht="15" customHeight="1" x14ac:dyDescent="0.3">
      <c r="A511" s="35">
        <v>129</v>
      </c>
      <c r="B511" s="35" t="s">
        <v>24</v>
      </c>
      <c r="C511" s="35" t="s">
        <v>25</v>
      </c>
      <c r="D511" s="35" t="s">
        <v>29</v>
      </c>
      <c r="E511" s="35" t="s">
        <v>27</v>
      </c>
      <c r="F511" s="35" t="s">
        <v>31</v>
      </c>
      <c r="G511" s="41">
        <v>3</v>
      </c>
      <c r="H511" s="41">
        <v>0</v>
      </c>
      <c r="I511" s="40">
        <f>H511/((L511-W511)+J511+(0.44*R511))</f>
        <v>0</v>
      </c>
      <c r="J511" s="41">
        <v>1</v>
      </c>
      <c r="K511" s="37">
        <f t="shared" si="87"/>
        <v>0.33333333333333331</v>
      </c>
      <c r="L511" s="41">
        <f t="shared" si="88"/>
        <v>2</v>
      </c>
      <c r="M511" s="41">
        <v>0</v>
      </c>
      <c r="N511" s="41">
        <v>2</v>
      </c>
      <c r="O511" s="41">
        <v>0</v>
      </c>
      <c r="P511" s="41">
        <f>P512+P513+P514</f>
        <v>0</v>
      </c>
      <c r="Q511" s="36" t="e">
        <f>P511/(L512+L513+L514)*100</f>
        <v>#DIV/0!</v>
      </c>
      <c r="R511" s="41">
        <v>0</v>
      </c>
      <c r="S511" s="41">
        <v>0</v>
      </c>
      <c r="T511" s="37">
        <f t="shared" si="77"/>
        <v>0</v>
      </c>
      <c r="U511" s="37">
        <f t="shared" si="78"/>
        <v>0</v>
      </c>
      <c r="V511" s="41">
        <v>0</v>
      </c>
      <c r="W511" s="41">
        <v>0</v>
      </c>
      <c r="X511" s="41">
        <v>2</v>
      </c>
      <c r="Y511" s="41">
        <v>0</v>
      </c>
      <c r="Z511" s="41">
        <v>0</v>
      </c>
      <c r="AA511" s="41">
        <v>1</v>
      </c>
      <c r="AB511" s="40"/>
      <c r="AC511" s="40"/>
    </row>
    <row r="512" spans="1:29" ht="15" customHeight="1" outlineLevel="1" x14ac:dyDescent="0.3">
      <c r="A512" s="3" t="s">
        <v>66</v>
      </c>
      <c r="B512" s="3" t="s">
        <v>24</v>
      </c>
      <c r="C512" s="3" t="s">
        <v>25</v>
      </c>
      <c r="D512" s="3" t="s">
        <v>29</v>
      </c>
      <c r="E512" s="3" t="s">
        <v>27</v>
      </c>
      <c r="F512" s="3" t="s">
        <v>31</v>
      </c>
      <c r="I512" s="29"/>
      <c r="T512" s="32" t="e">
        <f t="shared" si="77"/>
        <v>#DIV/0!</v>
      </c>
      <c r="U512" s="32" t="e">
        <f t="shared" si="78"/>
        <v>#DIV/0!</v>
      </c>
      <c r="AB512" s="29"/>
      <c r="AC512" s="29"/>
    </row>
    <row r="513" spans="1:29" ht="15" customHeight="1" outlineLevel="1" collapsed="1" x14ac:dyDescent="0.3">
      <c r="A513" s="3" t="s">
        <v>67</v>
      </c>
      <c r="B513" s="3" t="s">
        <v>24</v>
      </c>
      <c r="C513" s="3" t="s">
        <v>25</v>
      </c>
      <c r="D513" s="3" t="s">
        <v>29</v>
      </c>
      <c r="E513" s="3" t="s">
        <v>27</v>
      </c>
      <c r="F513" s="3" t="s">
        <v>31</v>
      </c>
      <c r="I513" s="29"/>
      <c r="T513" s="32" t="e">
        <f t="shared" si="77"/>
        <v>#DIV/0!</v>
      </c>
      <c r="U513" s="32" t="e">
        <f t="shared" si="78"/>
        <v>#DIV/0!</v>
      </c>
    </row>
    <row r="514" spans="1:29" ht="15" customHeight="1" outlineLevel="1" collapsed="1" x14ac:dyDescent="0.3">
      <c r="A514" s="3" t="s">
        <v>68</v>
      </c>
      <c r="B514" s="3" t="s">
        <v>24</v>
      </c>
      <c r="C514" s="3" t="s">
        <v>25</v>
      </c>
      <c r="D514" s="3" t="s">
        <v>29</v>
      </c>
      <c r="E514" s="3" t="s">
        <v>27</v>
      </c>
      <c r="F514" s="3" t="s">
        <v>31</v>
      </c>
      <c r="I514" s="29"/>
      <c r="T514" s="32" t="e">
        <f t="shared" si="77"/>
        <v>#DIV/0!</v>
      </c>
      <c r="U514" s="32" t="e">
        <f t="shared" si="78"/>
        <v>#DIV/0!</v>
      </c>
    </row>
    <row r="515" spans="1:29" ht="15" customHeight="1" x14ac:dyDescent="0.3">
      <c r="A515" s="35">
        <v>130</v>
      </c>
      <c r="B515" s="35" t="s">
        <v>24</v>
      </c>
      <c r="C515" s="35" t="s">
        <v>32</v>
      </c>
      <c r="D515" s="35" t="s">
        <v>30</v>
      </c>
      <c r="E515" s="35" t="s">
        <v>27</v>
      </c>
      <c r="F515" s="35" t="s">
        <v>28</v>
      </c>
      <c r="G515" s="41">
        <v>5</v>
      </c>
      <c r="H515" s="41">
        <v>1</v>
      </c>
      <c r="I515" s="40">
        <f>H515/((L515-W515)+J515+(0.44*R515))</f>
        <v>0.34722222222222221</v>
      </c>
      <c r="J515" s="41">
        <v>0</v>
      </c>
      <c r="K515" s="37">
        <f>J515/G515</f>
        <v>0</v>
      </c>
      <c r="L515" s="41">
        <f>M515+N515</f>
        <v>4</v>
      </c>
      <c r="M515" s="41">
        <v>0</v>
      </c>
      <c r="N515" s="41">
        <v>4</v>
      </c>
      <c r="O515" s="41">
        <v>0</v>
      </c>
      <c r="P515" s="41">
        <f>P516+P517+P518</f>
        <v>0</v>
      </c>
      <c r="Q515" s="36" t="e">
        <f>P515/(L516+L517+L518)*100</f>
        <v>#DIV/0!</v>
      </c>
      <c r="R515" s="41">
        <v>2</v>
      </c>
      <c r="S515" s="41">
        <v>1</v>
      </c>
      <c r="T515" s="37">
        <f t="shared" ref="T515:T578" si="91">M515/(M515+N515)</f>
        <v>0</v>
      </c>
      <c r="U515" s="37">
        <f t="shared" ref="U515:U578" si="92">((0.5*V515)+M515)/L515</f>
        <v>0</v>
      </c>
      <c r="V515" s="41">
        <v>0</v>
      </c>
      <c r="W515" s="41">
        <v>2</v>
      </c>
      <c r="X515" s="41">
        <v>2</v>
      </c>
      <c r="Y515" s="41">
        <v>0</v>
      </c>
      <c r="Z515" s="41">
        <v>1</v>
      </c>
      <c r="AA515" s="41">
        <v>1</v>
      </c>
      <c r="AB515" s="40">
        <f>(R515+X515+(2*(N515+AA515+J515))+(0.5*Y515))/(H515+(0.5*V515)+(2*(W515+O515+Z515)))</f>
        <v>2</v>
      </c>
      <c r="AC515" s="40">
        <f>AB515-$AB$1073</f>
        <v>0.86244596999745737</v>
      </c>
    </row>
    <row r="516" spans="1:29" ht="15" customHeight="1" outlineLevel="1" x14ac:dyDescent="0.3">
      <c r="A516" s="3" t="s">
        <v>66</v>
      </c>
      <c r="B516" s="3" t="s">
        <v>24</v>
      </c>
      <c r="C516" s="3" t="s">
        <v>32</v>
      </c>
      <c r="D516" s="3" t="s">
        <v>30</v>
      </c>
      <c r="E516" s="3" t="s">
        <v>27</v>
      </c>
      <c r="F516" s="3" t="s">
        <v>28</v>
      </c>
      <c r="I516" s="29"/>
      <c r="T516" s="32" t="e">
        <f t="shared" si="91"/>
        <v>#DIV/0!</v>
      </c>
      <c r="U516" s="32" t="e">
        <f t="shared" si="92"/>
        <v>#DIV/0!</v>
      </c>
      <c r="AB516" s="29"/>
      <c r="AC516" s="29"/>
    </row>
    <row r="517" spans="1:29" ht="15" customHeight="1" outlineLevel="1" collapsed="1" x14ac:dyDescent="0.3">
      <c r="A517" s="3" t="s">
        <v>67</v>
      </c>
      <c r="B517" s="3" t="s">
        <v>24</v>
      </c>
      <c r="C517" s="3" t="s">
        <v>32</v>
      </c>
      <c r="D517" s="3" t="s">
        <v>30</v>
      </c>
      <c r="E517" s="3" t="s">
        <v>27</v>
      </c>
      <c r="F517" s="3" t="s">
        <v>28</v>
      </c>
      <c r="I517" s="29"/>
      <c r="T517" s="32" t="e">
        <f t="shared" si="91"/>
        <v>#DIV/0!</v>
      </c>
      <c r="U517" s="32" t="e">
        <f t="shared" si="92"/>
        <v>#DIV/0!</v>
      </c>
    </row>
    <row r="518" spans="1:29" ht="15" customHeight="1" outlineLevel="1" collapsed="1" x14ac:dyDescent="0.3">
      <c r="A518" s="3" t="s">
        <v>68</v>
      </c>
      <c r="B518" s="3" t="s">
        <v>24</v>
      </c>
      <c r="C518" s="3" t="s">
        <v>32</v>
      </c>
      <c r="D518" s="3" t="s">
        <v>30</v>
      </c>
      <c r="E518" s="3" t="s">
        <v>27</v>
      </c>
      <c r="F518" s="3" t="s">
        <v>28</v>
      </c>
      <c r="I518" s="29"/>
      <c r="T518" s="32" t="e">
        <f t="shared" si="91"/>
        <v>#DIV/0!</v>
      </c>
      <c r="U518" s="32" t="e">
        <f t="shared" si="92"/>
        <v>#DIV/0!</v>
      </c>
    </row>
    <row r="519" spans="1:29" ht="15" customHeight="1" x14ac:dyDescent="0.3">
      <c r="A519" s="35">
        <v>131</v>
      </c>
      <c r="B519" s="35" t="s">
        <v>32</v>
      </c>
      <c r="C519" s="35" t="s">
        <v>34</v>
      </c>
      <c r="D519" s="35" t="s">
        <v>26</v>
      </c>
      <c r="E519" s="35" t="s">
        <v>33</v>
      </c>
      <c r="F519" s="35" t="s">
        <v>28</v>
      </c>
      <c r="G519" s="41">
        <v>5</v>
      </c>
      <c r="H519" s="41">
        <v>0</v>
      </c>
      <c r="I519" s="40">
        <f>H519/((L519-W519)+J519+(0.44*R519))</f>
        <v>0</v>
      </c>
      <c r="J519" s="41">
        <v>0</v>
      </c>
      <c r="K519" s="37">
        <f t="shared" ref="K519:K527" si="93">J519/G519</f>
        <v>0</v>
      </c>
      <c r="L519" s="41">
        <f t="shared" ref="L519:L527" si="94">M519+N519</f>
        <v>5</v>
      </c>
      <c r="M519" s="41">
        <v>0</v>
      </c>
      <c r="N519" s="41">
        <v>5</v>
      </c>
      <c r="O519" s="41">
        <v>0</v>
      </c>
      <c r="P519" s="41">
        <f>P520+P521+P522</f>
        <v>1</v>
      </c>
      <c r="Q519" s="36">
        <f>P519/(L520+L521+L522)*100</f>
        <v>50</v>
      </c>
      <c r="R519" s="41">
        <v>0</v>
      </c>
      <c r="S519" s="41">
        <v>0</v>
      </c>
      <c r="T519" s="37">
        <f t="shared" si="91"/>
        <v>0</v>
      </c>
      <c r="U519" s="37">
        <f t="shared" si="92"/>
        <v>0</v>
      </c>
      <c r="V519" s="41">
        <v>0</v>
      </c>
      <c r="W519" s="41">
        <v>2</v>
      </c>
      <c r="X519" s="41">
        <v>4</v>
      </c>
      <c r="Y519" s="41">
        <v>0</v>
      </c>
      <c r="Z519" s="41">
        <v>0</v>
      </c>
      <c r="AA519" s="41">
        <v>1</v>
      </c>
      <c r="AB519" s="40">
        <f>(R519+X519+(2*(N519+AA519+J519))+(0.5*Y519))/(H519+(0.5*V519)+(2*(W519+O519+Z519)))</f>
        <v>4</v>
      </c>
      <c r="AC519" s="40">
        <f>AB519-$AB$1073</f>
        <v>2.8624459699974576</v>
      </c>
    </row>
    <row r="520" spans="1:29" ht="15" customHeight="1" outlineLevel="1" x14ac:dyDescent="0.3">
      <c r="A520" s="3" t="s">
        <v>66</v>
      </c>
      <c r="B520" s="3" t="s">
        <v>32</v>
      </c>
      <c r="C520" s="3" t="s">
        <v>34</v>
      </c>
      <c r="D520" s="3" t="s">
        <v>26</v>
      </c>
      <c r="E520" s="3" t="s">
        <v>33</v>
      </c>
      <c r="F520" s="3" t="s">
        <v>28</v>
      </c>
      <c r="G520" s="3">
        <v>2</v>
      </c>
      <c r="H520" s="3">
        <v>0</v>
      </c>
      <c r="I520" s="29"/>
      <c r="J520" s="3">
        <v>0</v>
      </c>
      <c r="K520" s="32">
        <f t="shared" si="93"/>
        <v>0</v>
      </c>
      <c r="L520" s="3">
        <f t="shared" si="94"/>
        <v>2</v>
      </c>
      <c r="M520" s="3">
        <v>0</v>
      </c>
      <c r="N520" s="3">
        <v>2</v>
      </c>
      <c r="O520" s="3">
        <v>0</v>
      </c>
      <c r="P520" s="3">
        <v>1</v>
      </c>
      <c r="Q520" s="4">
        <f>P520/L520*100</f>
        <v>50</v>
      </c>
      <c r="R520" s="3">
        <v>0</v>
      </c>
      <c r="S520" s="3">
        <v>0</v>
      </c>
      <c r="T520" s="32">
        <f t="shared" si="91"/>
        <v>0</v>
      </c>
      <c r="U520" s="32">
        <f t="shared" si="92"/>
        <v>0</v>
      </c>
      <c r="V520" s="3">
        <v>0</v>
      </c>
      <c r="W520" s="3">
        <v>2</v>
      </c>
      <c r="X520" s="3">
        <v>0</v>
      </c>
      <c r="Y520" s="3">
        <v>0</v>
      </c>
      <c r="Z520" s="3">
        <v>0</v>
      </c>
      <c r="AA520" s="3">
        <v>1</v>
      </c>
      <c r="AB520" s="29"/>
      <c r="AC520" s="29"/>
    </row>
    <row r="521" spans="1:29" ht="15" customHeight="1" outlineLevel="1" collapsed="1" x14ac:dyDescent="0.3">
      <c r="A521" s="3" t="s">
        <v>67</v>
      </c>
      <c r="B521" s="3" t="s">
        <v>32</v>
      </c>
      <c r="C521" s="3" t="s">
        <v>34</v>
      </c>
      <c r="D521" s="3" t="s">
        <v>26</v>
      </c>
      <c r="E521" s="3" t="s">
        <v>33</v>
      </c>
      <c r="F521" s="3" t="s">
        <v>28</v>
      </c>
      <c r="G521" s="3">
        <v>0</v>
      </c>
      <c r="H521" s="3">
        <v>0</v>
      </c>
      <c r="I521" s="29"/>
      <c r="J521" s="3">
        <v>0</v>
      </c>
      <c r="K521" s="32" t="e">
        <f t="shared" si="93"/>
        <v>#DIV/0!</v>
      </c>
      <c r="L521" s="3">
        <f t="shared" si="94"/>
        <v>0</v>
      </c>
      <c r="M521" s="3">
        <v>0</v>
      </c>
      <c r="N521" s="3">
        <v>0</v>
      </c>
      <c r="O521" s="3">
        <v>0</v>
      </c>
      <c r="P521" s="3">
        <v>0</v>
      </c>
      <c r="Q521" s="4" t="e">
        <f>P521/L521*100</f>
        <v>#DIV/0!</v>
      </c>
      <c r="R521" s="3">
        <v>0</v>
      </c>
      <c r="S521" s="3">
        <v>0</v>
      </c>
      <c r="T521" s="32" t="e">
        <f t="shared" si="91"/>
        <v>#DIV/0!</v>
      </c>
      <c r="U521" s="32" t="e">
        <f t="shared" si="92"/>
        <v>#DIV/0!</v>
      </c>
      <c r="V521" s="3">
        <v>0</v>
      </c>
      <c r="W521" s="3">
        <v>0</v>
      </c>
      <c r="X521" s="3">
        <v>0</v>
      </c>
      <c r="Y521" s="3">
        <v>0</v>
      </c>
      <c r="Z521" s="3">
        <v>0</v>
      </c>
      <c r="AA521" s="3">
        <v>0</v>
      </c>
    </row>
    <row r="522" spans="1:29" ht="15" customHeight="1" outlineLevel="1" collapsed="1" x14ac:dyDescent="0.3">
      <c r="A522" s="3" t="s">
        <v>68</v>
      </c>
      <c r="B522" s="3" t="s">
        <v>32</v>
      </c>
      <c r="C522" s="3" t="s">
        <v>34</v>
      </c>
      <c r="D522" s="3" t="s">
        <v>26</v>
      </c>
      <c r="E522" s="3" t="s">
        <v>33</v>
      </c>
      <c r="F522" s="3" t="s">
        <v>28</v>
      </c>
      <c r="G522" s="3">
        <v>0</v>
      </c>
      <c r="H522" s="3">
        <v>0</v>
      </c>
      <c r="I522" s="29"/>
      <c r="J522" s="3">
        <v>0</v>
      </c>
      <c r="K522" s="32" t="e">
        <f t="shared" si="93"/>
        <v>#DIV/0!</v>
      </c>
      <c r="L522" s="3">
        <f t="shared" si="94"/>
        <v>0</v>
      </c>
      <c r="M522" s="3">
        <v>0</v>
      </c>
      <c r="N522" s="3">
        <v>0</v>
      </c>
      <c r="O522" s="3">
        <v>0</v>
      </c>
      <c r="P522" s="3">
        <v>0</v>
      </c>
      <c r="Q522" s="4" t="e">
        <f>P522/L522*100</f>
        <v>#DIV/0!</v>
      </c>
      <c r="R522" s="3">
        <v>0</v>
      </c>
      <c r="S522" s="3">
        <v>0</v>
      </c>
      <c r="T522" s="32" t="e">
        <f t="shared" si="91"/>
        <v>#DIV/0!</v>
      </c>
      <c r="U522" s="32" t="e">
        <f t="shared" si="92"/>
        <v>#DIV/0!</v>
      </c>
      <c r="V522" s="3">
        <v>0</v>
      </c>
      <c r="W522" s="3">
        <v>0</v>
      </c>
      <c r="X522" s="3">
        <v>0</v>
      </c>
      <c r="Y522" s="3">
        <v>0</v>
      </c>
      <c r="Z522" s="3">
        <v>0</v>
      </c>
      <c r="AA522" s="3">
        <v>0</v>
      </c>
    </row>
    <row r="523" spans="1:29" ht="15" customHeight="1" x14ac:dyDescent="0.3">
      <c r="A523" s="35">
        <v>132</v>
      </c>
      <c r="B523" s="35" t="s">
        <v>32</v>
      </c>
      <c r="C523" s="35" t="s">
        <v>25</v>
      </c>
      <c r="D523" s="35" t="s">
        <v>26</v>
      </c>
      <c r="E523" s="35" t="s">
        <v>30</v>
      </c>
      <c r="F523" s="35" t="s">
        <v>33</v>
      </c>
      <c r="G523" s="41">
        <v>7</v>
      </c>
      <c r="H523" s="41">
        <v>4</v>
      </c>
      <c r="I523" s="40">
        <f>H523/((L523-W523)+J523+(0.44*R523))</f>
        <v>0.69444444444444442</v>
      </c>
      <c r="J523" s="41">
        <v>2</v>
      </c>
      <c r="K523" s="37">
        <f t="shared" si="93"/>
        <v>0.2857142857142857</v>
      </c>
      <c r="L523" s="41">
        <f t="shared" si="94"/>
        <v>3</v>
      </c>
      <c r="M523" s="41">
        <v>1</v>
      </c>
      <c r="N523" s="41">
        <v>2</v>
      </c>
      <c r="O523" s="41">
        <v>1</v>
      </c>
      <c r="P523" s="41">
        <f>P524+P525+P526</f>
        <v>2</v>
      </c>
      <c r="Q523" s="36">
        <f>P523/(L524+L525+L526)*100</f>
        <v>100</v>
      </c>
      <c r="R523" s="41">
        <v>4</v>
      </c>
      <c r="S523" s="41">
        <v>2</v>
      </c>
      <c r="T523" s="37">
        <f t="shared" si="91"/>
        <v>0.33333333333333331</v>
      </c>
      <c r="U523" s="37">
        <f t="shared" si="92"/>
        <v>0.33333333333333331</v>
      </c>
      <c r="V523" s="41">
        <v>0</v>
      </c>
      <c r="W523" s="41">
        <v>1</v>
      </c>
      <c r="X523" s="41">
        <v>1</v>
      </c>
      <c r="Y523" s="41">
        <v>1</v>
      </c>
      <c r="Z523" s="41">
        <v>3</v>
      </c>
      <c r="AA523" s="41">
        <v>0</v>
      </c>
      <c r="AB523" s="40">
        <f>(R523+X523+(2*(N523+AA523+J523))+(0.5*Y523))/(H523+(0.5*V523)+(2*(W523+O523+Z523)))</f>
        <v>0.9642857142857143</v>
      </c>
      <c r="AC523" s="40">
        <f>AB523-$AB$1073</f>
        <v>-0.17326831571682833</v>
      </c>
    </row>
    <row r="524" spans="1:29" ht="15" customHeight="1" outlineLevel="1" x14ac:dyDescent="0.3">
      <c r="A524" s="3" t="s">
        <v>66</v>
      </c>
      <c r="B524" s="3" t="s">
        <v>32</v>
      </c>
      <c r="C524" s="3" t="s">
        <v>25</v>
      </c>
      <c r="D524" s="3" t="s">
        <v>26</v>
      </c>
      <c r="E524" s="3" t="s">
        <v>30</v>
      </c>
      <c r="F524" s="3" t="s">
        <v>33</v>
      </c>
      <c r="G524" s="3">
        <v>2</v>
      </c>
      <c r="H524" s="3">
        <v>2</v>
      </c>
      <c r="I524" s="29">
        <f>H524/((L524-W524)+J524+(0.44*R524))</f>
        <v>1</v>
      </c>
      <c r="J524" s="3">
        <v>1</v>
      </c>
      <c r="K524" s="32">
        <f t="shared" si="93"/>
        <v>0.5</v>
      </c>
      <c r="L524" s="3">
        <f t="shared" si="94"/>
        <v>1</v>
      </c>
      <c r="M524" s="3">
        <v>1</v>
      </c>
      <c r="N524" s="3">
        <v>0</v>
      </c>
      <c r="O524" s="3">
        <v>1</v>
      </c>
      <c r="P524" s="3">
        <v>1</v>
      </c>
      <c r="Q524" s="4">
        <f>P524/L524*100</f>
        <v>100</v>
      </c>
      <c r="R524" s="3">
        <v>0</v>
      </c>
      <c r="S524" s="3">
        <v>0</v>
      </c>
      <c r="T524" s="32">
        <f t="shared" si="91"/>
        <v>1</v>
      </c>
      <c r="U524" s="32">
        <f t="shared" si="92"/>
        <v>1</v>
      </c>
      <c r="V524" s="3">
        <v>0</v>
      </c>
      <c r="W524" s="3">
        <v>0</v>
      </c>
      <c r="X524" s="3">
        <v>0</v>
      </c>
      <c r="Y524" s="3">
        <v>1</v>
      </c>
      <c r="Z524" s="3">
        <v>0</v>
      </c>
      <c r="AA524" s="3">
        <v>0</v>
      </c>
      <c r="AB524" s="29"/>
      <c r="AC524" s="29"/>
    </row>
    <row r="525" spans="1:29" ht="15" customHeight="1" outlineLevel="1" collapsed="1" x14ac:dyDescent="0.3">
      <c r="A525" s="3" t="s">
        <v>67</v>
      </c>
      <c r="B525" s="3" t="s">
        <v>32</v>
      </c>
      <c r="C525" s="3" t="s">
        <v>25</v>
      </c>
      <c r="D525" s="3" t="s">
        <v>26</v>
      </c>
      <c r="E525" s="3" t="s">
        <v>30</v>
      </c>
      <c r="F525" s="3" t="s">
        <v>33</v>
      </c>
      <c r="G525" s="3">
        <v>2</v>
      </c>
      <c r="H525" s="3">
        <v>1</v>
      </c>
      <c r="I525" s="29">
        <f>H525/((L525-W525)+J525+(0.44*R525))</f>
        <v>1.1363636363636365</v>
      </c>
      <c r="J525" s="3">
        <v>0</v>
      </c>
      <c r="K525" s="32">
        <f t="shared" si="93"/>
        <v>0</v>
      </c>
      <c r="L525" s="3">
        <f t="shared" si="94"/>
        <v>1</v>
      </c>
      <c r="M525" s="3">
        <v>0</v>
      </c>
      <c r="N525" s="3">
        <v>1</v>
      </c>
      <c r="O525" s="3">
        <v>0</v>
      </c>
      <c r="P525" s="3">
        <v>1</v>
      </c>
      <c r="Q525" s="4">
        <f>P525/L525*100</f>
        <v>100</v>
      </c>
      <c r="R525" s="3">
        <v>2</v>
      </c>
      <c r="S525" s="3">
        <v>1</v>
      </c>
      <c r="T525" s="32">
        <f t="shared" si="91"/>
        <v>0</v>
      </c>
      <c r="U525" s="32">
        <f t="shared" si="92"/>
        <v>0</v>
      </c>
      <c r="V525" s="3">
        <v>0</v>
      </c>
      <c r="W525" s="3">
        <v>1</v>
      </c>
      <c r="X525" s="3">
        <v>0</v>
      </c>
      <c r="Y525" s="3">
        <v>0</v>
      </c>
      <c r="Z525" s="3">
        <v>2</v>
      </c>
      <c r="AA525" s="3">
        <v>0</v>
      </c>
    </row>
    <row r="526" spans="1:29" ht="15" customHeight="1" outlineLevel="1" collapsed="1" x14ac:dyDescent="0.3">
      <c r="A526" s="3" t="s">
        <v>68</v>
      </c>
      <c r="B526" s="3" t="s">
        <v>32</v>
      </c>
      <c r="C526" s="3" t="s">
        <v>25</v>
      </c>
      <c r="D526" s="3" t="s">
        <v>26</v>
      </c>
      <c r="E526" s="3" t="s">
        <v>30</v>
      </c>
      <c r="F526" s="3" t="s">
        <v>33</v>
      </c>
      <c r="G526" s="3">
        <v>0</v>
      </c>
      <c r="H526" s="3">
        <v>0</v>
      </c>
      <c r="I526" s="29"/>
      <c r="J526" s="3">
        <v>0</v>
      </c>
      <c r="K526" s="32" t="e">
        <f t="shared" si="93"/>
        <v>#DIV/0!</v>
      </c>
      <c r="L526" s="3">
        <f t="shared" si="94"/>
        <v>0</v>
      </c>
      <c r="M526" s="3">
        <v>0</v>
      </c>
      <c r="N526" s="3">
        <v>0</v>
      </c>
      <c r="O526" s="3">
        <v>0</v>
      </c>
      <c r="P526" s="3">
        <v>0</v>
      </c>
      <c r="Q526" s="4" t="e">
        <f>P526/L526*100</f>
        <v>#DIV/0!</v>
      </c>
      <c r="R526" s="3">
        <v>0</v>
      </c>
      <c r="S526" s="3">
        <v>0</v>
      </c>
      <c r="T526" s="32" t="e">
        <f t="shared" si="91"/>
        <v>#DIV/0!</v>
      </c>
      <c r="U526" s="32" t="e">
        <f t="shared" si="92"/>
        <v>#DIV/0!</v>
      </c>
      <c r="V526" s="3">
        <v>0</v>
      </c>
      <c r="W526" s="3">
        <v>0</v>
      </c>
      <c r="X526" s="3">
        <v>0</v>
      </c>
      <c r="Y526" s="3">
        <v>0</v>
      </c>
      <c r="Z526" s="3">
        <v>0</v>
      </c>
      <c r="AA526" s="3">
        <v>0</v>
      </c>
    </row>
    <row r="527" spans="1:29" ht="15" customHeight="1" x14ac:dyDescent="0.3">
      <c r="A527" s="35">
        <v>133</v>
      </c>
      <c r="B527" s="35" t="s">
        <v>32</v>
      </c>
      <c r="C527" s="35" t="s">
        <v>25</v>
      </c>
      <c r="D527" s="35" t="s">
        <v>26</v>
      </c>
      <c r="E527" s="35" t="s">
        <v>33</v>
      </c>
      <c r="F527" s="35" t="s">
        <v>28</v>
      </c>
      <c r="G527" s="41">
        <v>3</v>
      </c>
      <c r="H527" s="41">
        <v>4</v>
      </c>
      <c r="I527" s="40">
        <f>H527/((L527-W527)+J527+(0.44*R527))</f>
        <v>1.3888888888888888</v>
      </c>
      <c r="J527" s="41">
        <v>1</v>
      </c>
      <c r="K527" s="37">
        <f t="shared" si="93"/>
        <v>0.33333333333333331</v>
      </c>
      <c r="L527" s="41">
        <f t="shared" si="94"/>
        <v>1</v>
      </c>
      <c r="M527" s="41">
        <v>1</v>
      </c>
      <c r="N527" s="41">
        <v>0</v>
      </c>
      <c r="O527" s="41">
        <v>1</v>
      </c>
      <c r="P527" s="41">
        <f>P528+P529+P530</f>
        <v>1</v>
      </c>
      <c r="Q527" s="36">
        <f>P527/(L528+L529+L530)*100</f>
        <v>100</v>
      </c>
      <c r="R527" s="41">
        <v>2</v>
      </c>
      <c r="S527" s="41">
        <v>2</v>
      </c>
      <c r="T527" s="37">
        <f t="shared" si="91"/>
        <v>1</v>
      </c>
      <c r="U527" s="37">
        <f t="shared" si="92"/>
        <v>1</v>
      </c>
      <c r="V527" s="41">
        <v>0</v>
      </c>
      <c r="W527" s="41">
        <v>0</v>
      </c>
      <c r="X527" s="41">
        <v>0</v>
      </c>
      <c r="Y527" s="41">
        <v>1</v>
      </c>
      <c r="Z527" s="41">
        <v>1</v>
      </c>
      <c r="AA527" s="41">
        <v>0</v>
      </c>
      <c r="AB527" s="40">
        <f>(R527+X527+(2*(N527+AA527+J527))+(0.5*Y527))/(H527+(0.5*V527)+(2*(W527+O527+Z527)))</f>
        <v>0.5625</v>
      </c>
      <c r="AC527" s="40">
        <f>AB527-$AB$1073</f>
        <v>-0.57505403000254263</v>
      </c>
    </row>
    <row r="528" spans="1:29" ht="15" customHeight="1" outlineLevel="1" x14ac:dyDescent="0.3">
      <c r="A528" s="3" t="s">
        <v>66</v>
      </c>
      <c r="B528" s="3" t="s">
        <v>32</v>
      </c>
      <c r="C528" s="3" t="s">
        <v>25</v>
      </c>
      <c r="D528" s="3" t="s">
        <v>26</v>
      </c>
      <c r="E528" s="3" t="s">
        <v>33</v>
      </c>
      <c r="F528" s="3" t="s">
        <v>28</v>
      </c>
      <c r="I528" s="29"/>
      <c r="T528" s="32" t="e">
        <f t="shared" si="91"/>
        <v>#DIV/0!</v>
      </c>
      <c r="U528" s="32" t="e">
        <f t="shared" si="92"/>
        <v>#DIV/0!</v>
      </c>
      <c r="AB528" s="29"/>
      <c r="AC528" s="29"/>
    </row>
    <row r="529" spans="1:29" ht="15" customHeight="1" outlineLevel="1" collapsed="1" x14ac:dyDescent="0.3">
      <c r="A529" s="3" t="s">
        <v>67</v>
      </c>
      <c r="B529" s="3" t="s">
        <v>32</v>
      </c>
      <c r="C529" s="3" t="s">
        <v>25</v>
      </c>
      <c r="D529" s="3" t="s">
        <v>26</v>
      </c>
      <c r="E529" s="3" t="s">
        <v>33</v>
      </c>
      <c r="F529" s="3" t="s">
        <v>28</v>
      </c>
      <c r="G529" s="3">
        <v>1</v>
      </c>
      <c r="H529" s="3">
        <v>2</v>
      </c>
      <c r="I529" s="29">
        <f>H529/((L529-W529)+J529+(0.44*R529))</f>
        <v>2</v>
      </c>
      <c r="J529" s="3">
        <v>0</v>
      </c>
      <c r="K529" s="32">
        <f>J529/G529</f>
        <v>0</v>
      </c>
      <c r="L529" s="3">
        <f>M529+N529</f>
        <v>1</v>
      </c>
      <c r="M529" s="3">
        <v>1</v>
      </c>
      <c r="N529" s="3">
        <v>0</v>
      </c>
      <c r="O529" s="3">
        <v>1</v>
      </c>
      <c r="P529" s="3">
        <v>1</v>
      </c>
      <c r="Q529" s="4">
        <f>P529/L529*100</f>
        <v>100</v>
      </c>
      <c r="R529" s="3">
        <v>0</v>
      </c>
      <c r="S529" s="3">
        <v>0</v>
      </c>
      <c r="T529" s="32">
        <f t="shared" si="91"/>
        <v>1</v>
      </c>
      <c r="U529" s="32">
        <f t="shared" si="92"/>
        <v>1</v>
      </c>
      <c r="V529" s="3">
        <v>0</v>
      </c>
      <c r="W529" s="3">
        <v>0</v>
      </c>
      <c r="X529" s="3">
        <v>0</v>
      </c>
      <c r="Y529" s="3">
        <v>0</v>
      </c>
      <c r="Z529" s="3">
        <v>0</v>
      </c>
      <c r="AA529" s="3">
        <v>0</v>
      </c>
    </row>
    <row r="530" spans="1:29" ht="15" customHeight="1" outlineLevel="1" collapsed="1" x14ac:dyDescent="0.3">
      <c r="A530" s="3" t="s">
        <v>68</v>
      </c>
      <c r="B530" s="3" t="s">
        <v>32</v>
      </c>
      <c r="C530" s="3" t="s">
        <v>25</v>
      </c>
      <c r="D530" s="3" t="s">
        <v>26</v>
      </c>
      <c r="E530" s="3" t="s">
        <v>33</v>
      </c>
      <c r="F530" s="3" t="s">
        <v>28</v>
      </c>
      <c r="G530" s="3">
        <v>1</v>
      </c>
      <c r="H530" s="3">
        <v>2</v>
      </c>
      <c r="I530" s="29">
        <f>H530/((L530-W530)+J530+(0.44*R530))</f>
        <v>2.2727272727272729</v>
      </c>
      <c r="J530" s="3">
        <v>0</v>
      </c>
      <c r="K530" s="32">
        <f>J530/G530</f>
        <v>0</v>
      </c>
      <c r="L530" s="3">
        <f>M530+N530</f>
        <v>0</v>
      </c>
      <c r="M530" s="3">
        <v>0</v>
      </c>
      <c r="N530" s="3">
        <v>0</v>
      </c>
      <c r="O530" s="3">
        <v>0</v>
      </c>
      <c r="P530" s="3">
        <v>0</v>
      </c>
      <c r="Q530" s="4" t="e">
        <f>P530/L530*100</f>
        <v>#DIV/0!</v>
      </c>
      <c r="R530" s="3">
        <v>2</v>
      </c>
      <c r="S530" s="3">
        <v>2</v>
      </c>
      <c r="T530" s="32" t="e">
        <f t="shared" si="91"/>
        <v>#DIV/0!</v>
      </c>
      <c r="U530" s="32" t="e">
        <f t="shared" si="92"/>
        <v>#DIV/0!</v>
      </c>
      <c r="V530" s="3">
        <v>0</v>
      </c>
      <c r="W530" s="3">
        <v>0</v>
      </c>
      <c r="X530" s="3">
        <v>0</v>
      </c>
      <c r="Y530" s="3">
        <v>0</v>
      </c>
      <c r="Z530" s="3">
        <v>1</v>
      </c>
      <c r="AA530" s="3">
        <v>0</v>
      </c>
    </row>
    <row r="531" spans="1:29" ht="15" customHeight="1" x14ac:dyDescent="0.3">
      <c r="A531" s="35">
        <v>134</v>
      </c>
      <c r="B531" s="35" t="s">
        <v>29</v>
      </c>
      <c r="C531" s="35" t="s">
        <v>32</v>
      </c>
      <c r="D531" s="35" t="s">
        <v>26</v>
      </c>
      <c r="E531" s="35" t="s">
        <v>27</v>
      </c>
      <c r="F531" s="35" t="s">
        <v>33</v>
      </c>
      <c r="G531" s="41">
        <v>2</v>
      </c>
      <c r="H531" s="41">
        <v>2</v>
      </c>
      <c r="I531" s="40">
        <f>H531/((L531-W531)+J531+(0.44*R531))</f>
        <v>1</v>
      </c>
      <c r="J531" s="41">
        <v>1</v>
      </c>
      <c r="K531" s="37">
        <f>J531/G531</f>
        <v>0.5</v>
      </c>
      <c r="L531" s="41">
        <f>M531+N531</f>
        <v>1</v>
      </c>
      <c r="M531" s="41">
        <v>1</v>
      </c>
      <c r="N531" s="41">
        <v>0</v>
      </c>
      <c r="O531" s="41">
        <v>0</v>
      </c>
      <c r="P531" s="41">
        <f>P532+P533+P534</f>
        <v>0</v>
      </c>
      <c r="Q531" s="36" t="e">
        <f>P531/(L532+L533+L534)*100</f>
        <v>#DIV/0!</v>
      </c>
      <c r="R531" s="41">
        <v>0</v>
      </c>
      <c r="S531" s="41">
        <v>0</v>
      </c>
      <c r="T531" s="37">
        <f t="shared" si="91"/>
        <v>1</v>
      </c>
      <c r="U531" s="37">
        <f t="shared" si="92"/>
        <v>1</v>
      </c>
      <c r="V531" s="41">
        <v>0</v>
      </c>
      <c r="W531" s="41">
        <v>0</v>
      </c>
      <c r="X531" s="41">
        <v>0</v>
      </c>
      <c r="Y531" s="41">
        <v>1</v>
      </c>
      <c r="Z531" s="41">
        <v>1</v>
      </c>
      <c r="AA531" s="41">
        <v>0</v>
      </c>
      <c r="AB531" s="40">
        <f>(R531+X531+(2*(N531+AA531+J531))+(0.5*Y531))/(H531+(0.5*V531)+(2*(W531+O531+Z531)))</f>
        <v>0.625</v>
      </c>
      <c r="AC531" s="40">
        <f>AB531-$AB$1073</f>
        <v>-0.51255403000254263</v>
      </c>
    </row>
    <row r="532" spans="1:29" ht="15" customHeight="1" outlineLevel="1" x14ac:dyDescent="0.3">
      <c r="A532" s="3" t="s">
        <v>66</v>
      </c>
      <c r="B532" s="3" t="s">
        <v>29</v>
      </c>
      <c r="C532" s="3" t="s">
        <v>32</v>
      </c>
      <c r="D532" s="3" t="s">
        <v>26</v>
      </c>
      <c r="E532" s="3" t="s">
        <v>27</v>
      </c>
      <c r="F532" s="3" t="s">
        <v>33</v>
      </c>
      <c r="I532" s="29"/>
      <c r="T532" s="32" t="e">
        <f t="shared" si="91"/>
        <v>#DIV/0!</v>
      </c>
      <c r="U532" s="32" t="e">
        <f t="shared" si="92"/>
        <v>#DIV/0!</v>
      </c>
      <c r="AB532" s="29"/>
      <c r="AC532" s="29"/>
    </row>
    <row r="533" spans="1:29" ht="15" customHeight="1" outlineLevel="1" collapsed="1" x14ac:dyDescent="0.3">
      <c r="A533" s="3" t="s">
        <v>67</v>
      </c>
      <c r="B533" s="3" t="s">
        <v>29</v>
      </c>
      <c r="C533" s="3" t="s">
        <v>32</v>
      </c>
      <c r="D533" s="3" t="s">
        <v>26</v>
      </c>
      <c r="E533" s="3" t="s">
        <v>27</v>
      </c>
      <c r="F533" s="3" t="s">
        <v>33</v>
      </c>
      <c r="I533" s="29"/>
      <c r="T533" s="32" t="e">
        <f t="shared" si="91"/>
        <v>#DIV/0!</v>
      </c>
      <c r="U533" s="32" t="e">
        <f t="shared" si="92"/>
        <v>#DIV/0!</v>
      </c>
    </row>
    <row r="534" spans="1:29" ht="15" customHeight="1" outlineLevel="1" collapsed="1" x14ac:dyDescent="0.3">
      <c r="A534" s="3" t="s">
        <v>68</v>
      </c>
      <c r="B534" s="3" t="s">
        <v>29</v>
      </c>
      <c r="C534" s="3" t="s">
        <v>32</v>
      </c>
      <c r="D534" s="3" t="s">
        <v>26</v>
      </c>
      <c r="E534" s="3" t="s">
        <v>27</v>
      </c>
      <c r="F534" s="3" t="s">
        <v>33</v>
      </c>
      <c r="I534" s="29"/>
      <c r="T534" s="32" t="e">
        <f t="shared" si="91"/>
        <v>#DIV/0!</v>
      </c>
      <c r="U534" s="32" t="e">
        <f t="shared" si="92"/>
        <v>#DIV/0!</v>
      </c>
    </row>
    <row r="535" spans="1:29" ht="15" customHeight="1" x14ac:dyDescent="0.3">
      <c r="A535" s="35">
        <v>135</v>
      </c>
      <c r="B535" s="35" t="s">
        <v>29</v>
      </c>
      <c r="C535" s="35" t="s">
        <v>32</v>
      </c>
      <c r="D535" s="35" t="s">
        <v>26</v>
      </c>
      <c r="E535" s="35" t="s">
        <v>27</v>
      </c>
      <c r="F535" s="35" t="s">
        <v>28</v>
      </c>
      <c r="G535" s="41">
        <v>13</v>
      </c>
      <c r="H535" s="41">
        <v>7</v>
      </c>
      <c r="I535" s="40">
        <f>H535/((L535-W535)+J535+(0.44*R535))</f>
        <v>0.61837455830388688</v>
      </c>
      <c r="J535" s="41">
        <v>4</v>
      </c>
      <c r="K535" s="37">
        <f>J535/G535</f>
        <v>0.30769230769230771</v>
      </c>
      <c r="L535" s="41">
        <f t="shared" ref="L535:L548" si="95">M535+N535</f>
        <v>8</v>
      </c>
      <c r="M535" s="41">
        <v>2</v>
      </c>
      <c r="N535" s="41">
        <v>6</v>
      </c>
      <c r="O535" s="41">
        <v>0</v>
      </c>
      <c r="P535" s="41">
        <f>P536+P537+P538</f>
        <v>0</v>
      </c>
      <c r="Q535" s="36" t="e">
        <f>P535/(L536+L537+L538)*100</f>
        <v>#DIV/0!</v>
      </c>
      <c r="R535" s="41">
        <v>3</v>
      </c>
      <c r="S535" s="41">
        <v>3</v>
      </c>
      <c r="T535" s="37">
        <f t="shared" si="91"/>
        <v>0.25</v>
      </c>
      <c r="U535" s="37">
        <f t="shared" si="92"/>
        <v>0.25</v>
      </c>
      <c r="V535" s="41">
        <v>0</v>
      </c>
      <c r="W535" s="41">
        <v>2</v>
      </c>
      <c r="X535" s="41">
        <v>4</v>
      </c>
      <c r="Y535" s="41">
        <v>2</v>
      </c>
      <c r="Z535" s="41">
        <v>3</v>
      </c>
      <c r="AA535" s="41">
        <v>0</v>
      </c>
      <c r="AB535" s="40">
        <f>(R535+X535+(2*(N535+AA535+J535))+(0.5*Y535))/(H535+(0.5*V535)+(2*(W535+O535+Z535)))</f>
        <v>1.6470588235294117</v>
      </c>
      <c r="AC535" s="40">
        <f>AB535-$AB$1073</f>
        <v>0.50950479352686906</v>
      </c>
    </row>
    <row r="536" spans="1:29" ht="15" customHeight="1" outlineLevel="1" x14ac:dyDescent="0.3">
      <c r="A536" s="3" t="s">
        <v>66</v>
      </c>
      <c r="B536" s="3" t="s">
        <v>29</v>
      </c>
      <c r="C536" s="3" t="s">
        <v>32</v>
      </c>
      <c r="D536" s="3" t="s">
        <v>26</v>
      </c>
      <c r="E536" s="3" t="s">
        <v>27</v>
      </c>
      <c r="F536" s="3" t="s">
        <v>28</v>
      </c>
      <c r="G536" s="3">
        <v>2</v>
      </c>
      <c r="H536" s="3">
        <v>2</v>
      </c>
      <c r="I536" s="29">
        <f>H536/((L536-W536)+J536+(0.44*R536))</f>
        <v>1.0638297872340425</v>
      </c>
      <c r="J536" s="3">
        <v>1</v>
      </c>
      <c r="K536" s="32">
        <v>0</v>
      </c>
      <c r="L536" s="3">
        <f t="shared" si="95"/>
        <v>0</v>
      </c>
      <c r="M536" s="3">
        <v>0</v>
      </c>
      <c r="N536" s="3">
        <v>0</v>
      </c>
      <c r="O536" s="3">
        <v>0</v>
      </c>
      <c r="P536" s="3">
        <v>0</v>
      </c>
      <c r="Q536" s="4" t="e">
        <f>P536/L536*100</f>
        <v>#DIV/0!</v>
      </c>
      <c r="R536" s="3">
        <v>2</v>
      </c>
      <c r="S536" s="3">
        <v>2</v>
      </c>
      <c r="T536" s="32" t="e">
        <f t="shared" si="91"/>
        <v>#DIV/0!</v>
      </c>
      <c r="U536" s="32" t="e">
        <f t="shared" si="92"/>
        <v>#DIV/0!</v>
      </c>
      <c r="V536" s="3">
        <v>0</v>
      </c>
      <c r="W536" s="3">
        <v>0</v>
      </c>
      <c r="X536" s="3">
        <v>0</v>
      </c>
      <c r="Y536" s="3">
        <v>1</v>
      </c>
      <c r="Z536" s="3">
        <v>1</v>
      </c>
      <c r="AA536" s="3">
        <v>0</v>
      </c>
      <c r="AB536" s="29"/>
      <c r="AC536" s="29"/>
    </row>
    <row r="537" spans="1:29" ht="15" customHeight="1" outlineLevel="1" collapsed="1" x14ac:dyDescent="0.3">
      <c r="A537" s="3" t="s">
        <v>67</v>
      </c>
      <c r="B537" s="3" t="s">
        <v>29</v>
      </c>
      <c r="C537" s="3" t="s">
        <v>32</v>
      </c>
      <c r="D537" s="3" t="s">
        <v>26</v>
      </c>
      <c r="E537" s="3" t="s">
        <v>27</v>
      </c>
      <c r="F537" s="3" t="s">
        <v>28</v>
      </c>
      <c r="G537" s="3">
        <v>1</v>
      </c>
      <c r="H537" s="3">
        <v>0</v>
      </c>
      <c r="I537" s="29">
        <f>H537/((L537-W537)+J537+(0.44*R537))</f>
        <v>0</v>
      </c>
      <c r="J537" s="3">
        <v>1</v>
      </c>
      <c r="K537" s="32">
        <v>0</v>
      </c>
      <c r="L537" s="3">
        <f t="shared" si="95"/>
        <v>0</v>
      </c>
      <c r="M537" s="3">
        <v>0</v>
      </c>
      <c r="N537" s="3">
        <v>0</v>
      </c>
      <c r="O537" s="3">
        <v>0</v>
      </c>
      <c r="P537" s="3">
        <v>0</v>
      </c>
      <c r="Q537" s="4" t="e">
        <f>P537/L537*100</f>
        <v>#DIV/0!</v>
      </c>
      <c r="R537" s="3">
        <v>0</v>
      </c>
      <c r="S537" s="3">
        <v>0</v>
      </c>
      <c r="T537" s="32" t="e">
        <f t="shared" si="91"/>
        <v>#DIV/0!</v>
      </c>
      <c r="U537" s="32" t="e">
        <f t="shared" si="92"/>
        <v>#DIV/0!</v>
      </c>
      <c r="V537" s="3">
        <v>0</v>
      </c>
      <c r="W537" s="3">
        <v>0</v>
      </c>
      <c r="X537" s="3">
        <v>0</v>
      </c>
      <c r="Y537" s="3">
        <v>0</v>
      </c>
      <c r="Z537" s="3">
        <v>0</v>
      </c>
      <c r="AA537" s="3">
        <v>0</v>
      </c>
    </row>
    <row r="538" spans="1:29" ht="15" customHeight="1" outlineLevel="1" collapsed="1" x14ac:dyDescent="0.3">
      <c r="A538" s="3" t="s">
        <v>68</v>
      </c>
      <c r="B538" s="3" t="s">
        <v>29</v>
      </c>
      <c r="C538" s="3" t="s">
        <v>32</v>
      </c>
      <c r="D538" s="3" t="s">
        <v>26</v>
      </c>
      <c r="E538" s="3" t="s">
        <v>27</v>
      </c>
      <c r="F538" s="3" t="s">
        <v>28</v>
      </c>
      <c r="G538" s="3">
        <v>0</v>
      </c>
      <c r="H538" s="3">
        <v>0</v>
      </c>
      <c r="I538" s="29"/>
      <c r="J538" s="3">
        <v>0</v>
      </c>
      <c r="K538" s="32">
        <v>0</v>
      </c>
      <c r="L538" s="3">
        <f t="shared" si="95"/>
        <v>0</v>
      </c>
      <c r="M538" s="3">
        <v>0</v>
      </c>
      <c r="N538" s="3">
        <v>0</v>
      </c>
      <c r="O538" s="3">
        <v>0</v>
      </c>
      <c r="P538" s="3">
        <v>0</v>
      </c>
      <c r="Q538" s="4" t="e">
        <f>P538/L538*100</f>
        <v>#DIV/0!</v>
      </c>
      <c r="R538" s="3">
        <v>0</v>
      </c>
      <c r="S538" s="3">
        <v>0</v>
      </c>
      <c r="T538" s="32" t="e">
        <f t="shared" si="91"/>
        <v>#DIV/0!</v>
      </c>
      <c r="U538" s="32" t="e">
        <f t="shared" si="92"/>
        <v>#DIV/0!</v>
      </c>
      <c r="V538" s="3">
        <v>0</v>
      </c>
      <c r="W538" s="3">
        <v>0</v>
      </c>
      <c r="X538" s="3">
        <v>0</v>
      </c>
      <c r="Y538" s="3">
        <v>0</v>
      </c>
      <c r="Z538" s="3">
        <v>1</v>
      </c>
      <c r="AA538" s="3">
        <v>0</v>
      </c>
    </row>
    <row r="539" spans="1:29" ht="15" customHeight="1" x14ac:dyDescent="0.3">
      <c r="A539" s="35">
        <v>136</v>
      </c>
      <c r="B539" s="35" t="s">
        <v>24</v>
      </c>
      <c r="C539" s="35" t="s">
        <v>25</v>
      </c>
      <c r="D539" s="35" t="s">
        <v>26</v>
      </c>
      <c r="E539" s="35" t="s">
        <v>33</v>
      </c>
      <c r="F539" s="35" t="s">
        <v>32</v>
      </c>
      <c r="G539" s="41">
        <v>3</v>
      </c>
      <c r="H539" s="41">
        <v>4</v>
      </c>
      <c r="I539" s="40">
        <f>H539/((L539-W539)+J539+(0.44*R539))</f>
        <v>1.4492753623188408</v>
      </c>
      <c r="J539" s="41">
        <v>0</v>
      </c>
      <c r="K539" s="37">
        <f>J539/G539</f>
        <v>0</v>
      </c>
      <c r="L539" s="41">
        <f t="shared" si="95"/>
        <v>1</v>
      </c>
      <c r="M539" s="41">
        <v>0</v>
      </c>
      <c r="N539" s="41">
        <v>1</v>
      </c>
      <c r="O539" s="41">
        <v>0</v>
      </c>
      <c r="P539" s="41">
        <f>P540+P541+P542</f>
        <v>0</v>
      </c>
      <c r="Q539" s="36" t="e">
        <f>P539/(L540+L541+L542)*100</f>
        <v>#DIV/0!</v>
      </c>
      <c r="R539" s="41">
        <v>4</v>
      </c>
      <c r="S539" s="41">
        <v>4</v>
      </c>
      <c r="T539" s="37">
        <f t="shared" si="91"/>
        <v>0</v>
      </c>
      <c r="U539" s="37">
        <f t="shared" si="92"/>
        <v>0</v>
      </c>
      <c r="V539" s="41">
        <v>0</v>
      </c>
      <c r="W539" s="41">
        <v>0</v>
      </c>
      <c r="X539" s="41">
        <v>0</v>
      </c>
      <c r="Y539" s="41">
        <v>0</v>
      </c>
      <c r="Z539" s="41">
        <v>2</v>
      </c>
      <c r="AA539" s="41">
        <v>0</v>
      </c>
      <c r="AB539" s="40">
        <f>(R539+X539+(2*(N539+AA539+J539))+(0.5*Y539))/(H539+(0.5*V539)+(2*(W539+O539+Z539)))</f>
        <v>0.75</v>
      </c>
      <c r="AC539" s="40">
        <f>AB539-$AB$1073</f>
        <v>-0.38755403000254263</v>
      </c>
    </row>
    <row r="540" spans="1:29" ht="15" customHeight="1" outlineLevel="1" x14ac:dyDescent="0.3">
      <c r="A540" s="3" t="s">
        <v>66</v>
      </c>
      <c r="B540" s="3" t="s">
        <v>24</v>
      </c>
      <c r="C540" s="3" t="s">
        <v>25</v>
      </c>
      <c r="D540" s="3" t="s">
        <v>26</v>
      </c>
      <c r="E540" s="3" t="s">
        <v>33</v>
      </c>
      <c r="F540" s="3" t="s">
        <v>32</v>
      </c>
      <c r="G540" s="3">
        <v>0</v>
      </c>
      <c r="H540" s="3">
        <v>0</v>
      </c>
      <c r="I540" s="29"/>
      <c r="J540" s="3">
        <v>0</v>
      </c>
      <c r="K540" s="32">
        <v>0</v>
      </c>
      <c r="L540" s="3">
        <f t="shared" si="95"/>
        <v>0</v>
      </c>
      <c r="M540" s="3">
        <v>0</v>
      </c>
      <c r="N540" s="3">
        <v>0</v>
      </c>
      <c r="O540" s="3">
        <v>0</v>
      </c>
      <c r="P540" s="3">
        <v>0</v>
      </c>
      <c r="Q540" s="4" t="e">
        <f>P540/L540*100</f>
        <v>#DIV/0!</v>
      </c>
      <c r="R540" s="3">
        <v>0</v>
      </c>
      <c r="S540" s="3">
        <v>0</v>
      </c>
      <c r="T540" s="32" t="e">
        <f t="shared" si="91"/>
        <v>#DIV/0!</v>
      </c>
      <c r="U540" s="32" t="e">
        <f t="shared" si="92"/>
        <v>#DIV/0!</v>
      </c>
      <c r="V540" s="3">
        <v>0</v>
      </c>
      <c r="W540" s="3">
        <v>0</v>
      </c>
      <c r="X540" s="3">
        <v>0</v>
      </c>
      <c r="Y540" s="3">
        <v>0</v>
      </c>
      <c r="Z540" s="3">
        <v>0</v>
      </c>
      <c r="AA540" s="3">
        <v>0</v>
      </c>
      <c r="AB540" s="29"/>
      <c r="AC540" s="29"/>
    </row>
    <row r="541" spans="1:29" ht="15" customHeight="1" outlineLevel="1" collapsed="1" x14ac:dyDescent="0.3">
      <c r="A541" s="3" t="s">
        <v>67</v>
      </c>
      <c r="B541" s="3" t="s">
        <v>24</v>
      </c>
      <c r="C541" s="3" t="s">
        <v>25</v>
      </c>
      <c r="D541" s="3" t="s">
        <v>26</v>
      </c>
      <c r="E541" s="3" t="s">
        <v>33</v>
      </c>
      <c r="F541" s="3" t="s">
        <v>32</v>
      </c>
      <c r="G541" s="3">
        <v>0</v>
      </c>
      <c r="H541" s="3">
        <v>0</v>
      </c>
      <c r="I541" s="29"/>
      <c r="J541" s="3">
        <v>0</v>
      </c>
      <c r="K541" s="32">
        <v>0</v>
      </c>
      <c r="L541" s="3">
        <f t="shared" si="95"/>
        <v>0</v>
      </c>
      <c r="M541" s="3">
        <v>0</v>
      </c>
      <c r="N541" s="3">
        <v>0</v>
      </c>
      <c r="O541" s="3">
        <v>0</v>
      </c>
      <c r="P541" s="3">
        <v>0</v>
      </c>
      <c r="Q541" s="4" t="e">
        <f>P541/L541*100</f>
        <v>#DIV/0!</v>
      </c>
      <c r="R541" s="3">
        <v>0</v>
      </c>
      <c r="S541" s="3">
        <v>0</v>
      </c>
      <c r="T541" s="32" t="e">
        <f t="shared" si="91"/>
        <v>#DIV/0!</v>
      </c>
      <c r="U541" s="32" t="e">
        <f t="shared" si="92"/>
        <v>#DIV/0!</v>
      </c>
      <c r="V541" s="3">
        <v>0</v>
      </c>
      <c r="W541" s="3">
        <v>0</v>
      </c>
      <c r="X541" s="3">
        <v>0</v>
      </c>
      <c r="Y541" s="3">
        <v>0</v>
      </c>
      <c r="Z541" s="3">
        <v>0</v>
      </c>
      <c r="AA541" s="3">
        <v>0</v>
      </c>
    </row>
    <row r="542" spans="1:29" ht="15" customHeight="1" outlineLevel="1" collapsed="1" x14ac:dyDescent="0.3">
      <c r="A542" s="3" t="s">
        <v>68</v>
      </c>
      <c r="B542" s="3" t="s">
        <v>24</v>
      </c>
      <c r="C542" s="3" t="s">
        <v>25</v>
      </c>
      <c r="D542" s="3" t="s">
        <v>26</v>
      </c>
      <c r="E542" s="3" t="s">
        <v>33</v>
      </c>
      <c r="F542" s="3" t="s">
        <v>32</v>
      </c>
      <c r="G542" s="3">
        <v>1</v>
      </c>
      <c r="H542" s="3">
        <v>2</v>
      </c>
      <c r="I542" s="29">
        <f>H542/((L542-W542)+J542+(0.44*R542))</f>
        <v>2.2727272727272729</v>
      </c>
      <c r="J542" s="3">
        <v>0</v>
      </c>
      <c r="K542" s="32">
        <v>0</v>
      </c>
      <c r="L542" s="3">
        <f t="shared" si="95"/>
        <v>0</v>
      </c>
      <c r="M542" s="3">
        <v>0</v>
      </c>
      <c r="N542" s="3">
        <v>0</v>
      </c>
      <c r="O542" s="3">
        <v>0</v>
      </c>
      <c r="P542" s="3">
        <v>0</v>
      </c>
      <c r="Q542" s="4" t="e">
        <f>P542/L542*100</f>
        <v>#DIV/0!</v>
      </c>
      <c r="R542" s="3">
        <v>2</v>
      </c>
      <c r="S542" s="3">
        <v>2</v>
      </c>
      <c r="T542" s="32" t="e">
        <f t="shared" si="91"/>
        <v>#DIV/0!</v>
      </c>
      <c r="U542" s="32" t="e">
        <f t="shared" si="92"/>
        <v>#DIV/0!</v>
      </c>
      <c r="V542" s="3">
        <v>0</v>
      </c>
      <c r="W542" s="3">
        <v>0</v>
      </c>
      <c r="X542" s="3">
        <v>0</v>
      </c>
      <c r="Y542" s="3">
        <v>0</v>
      </c>
      <c r="Z542" s="3">
        <v>1</v>
      </c>
      <c r="AA542" s="3">
        <v>0</v>
      </c>
    </row>
    <row r="543" spans="1:29" ht="15" customHeight="1" x14ac:dyDescent="0.3">
      <c r="A543" s="35">
        <v>137</v>
      </c>
      <c r="B543" s="35" t="s">
        <v>24</v>
      </c>
      <c r="C543" s="35" t="s">
        <v>25</v>
      </c>
      <c r="D543" s="35" t="s">
        <v>26</v>
      </c>
      <c r="E543" s="35" t="s">
        <v>27</v>
      </c>
      <c r="F543" s="35" t="s">
        <v>33</v>
      </c>
      <c r="G543" s="41">
        <v>3</v>
      </c>
      <c r="H543" s="41">
        <v>0</v>
      </c>
      <c r="I543" s="40">
        <f>H543/((L543-W543)+J543+(0.44*R543))</f>
        <v>0</v>
      </c>
      <c r="J543" s="41">
        <v>3</v>
      </c>
      <c r="K543" s="37">
        <f t="shared" ref="K543:K548" si="96">J543/G543</f>
        <v>1</v>
      </c>
      <c r="L543" s="41">
        <f t="shared" si="95"/>
        <v>0</v>
      </c>
      <c r="M543" s="41">
        <v>0</v>
      </c>
      <c r="N543" s="41">
        <v>0</v>
      </c>
      <c r="O543" s="41">
        <v>0</v>
      </c>
      <c r="P543" s="41">
        <f>P544+P545+P546</f>
        <v>0</v>
      </c>
      <c r="Q543" s="36" t="e">
        <f>P543/(L544+L545+L546)*100</f>
        <v>#DIV/0!</v>
      </c>
      <c r="R543" s="41">
        <v>0</v>
      </c>
      <c r="S543" s="41">
        <v>0</v>
      </c>
      <c r="T543" s="37" t="e">
        <f t="shared" si="91"/>
        <v>#DIV/0!</v>
      </c>
      <c r="U543" s="37" t="e">
        <f t="shared" si="92"/>
        <v>#DIV/0!</v>
      </c>
      <c r="V543" s="41">
        <v>0</v>
      </c>
      <c r="W543" s="41">
        <v>0</v>
      </c>
      <c r="X543" s="41">
        <v>0</v>
      </c>
      <c r="Y543" s="41">
        <v>1</v>
      </c>
      <c r="Z543" s="41">
        <v>0</v>
      </c>
      <c r="AA543" s="41">
        <v>0</v>
      </c>
      <c r="AB543" s="40"/>
      <c r="AC543" s="40"/>
    </row>
    <row r="544" spans="1:29" ht="15" customHeight="1" outlineLevel="1" x14ac:dyDescent="0.3">
      <c r="A544" s="3" t="s">
        <v>66</v>
      </c>
      <c r="B544" s="3" t="s">
        <v>24</v>
      </c>
      <c r="C544" s="3" t="s">
        <v>25</v>
      </c>
      <c r="D544" s="3" t="s">
        <v>26</v>
      </c>
      <c r="E544" s="3" t="s">
        <v>27</v>
      </c>
      <c r="F544" s="3" t="s">
        <v>33</v>
      </c>
      <c r="G544" s="3">
        <v>2</v>
      </c>
      <c r="H544" s="3">
        <v>0</v>
      </c>
      <c r="I544" s="29">
        <f>H544/((L544-W544)+J544+(0.44*R544))</f>
        <v>0</v>
      </c>
      <c r="J544" s="3">
        <v>2</v>
      </c>
      <c r="K544" s="32">
        <f t="shared" si="96"/>
        <v>1</v>
      </c>
      <c r="L544" s="3">
        <f t="shared" si="95"/>
        <v>0</v>
      </c>
      <c r="M544" s="3">
        <v>0</v>
      </c>
      <c r="N544" s="3">
        <v>0</v>
      </c>
      <c r="O544" s="3">
        <v>0</v>
      </c>
      <c r="P544" s="3">
        <v>0</v>
      </c>
      <c r="Q544" s="4" t="e">
        <f>P544/L544*100</f>
        <v>#DIV/0!</v>
      </c>
      <c r="R544" s="3">
        <v>0</v>
      </c>
      <c r="S544" s="3">
        <v>0</v>
      </c>
      <c r="T544" s="32" t="e">
        <f t="shared" si="91"/>
        <v>#DIV/0!</v>
      </c>
      <c r="U544" s="32" t="e">
        <f t="shared" si="92"/>
        <v>#DIV/0!</v>
      </c>
      <c r="V544" s="3">
        <v>0</v>
      </c>
      <c r="W544" s="3">
        <v>0</v>
      </c>
      <c r="X544" s="3">
        <v>0</v>
      </c>
      <c r="Y544" s="3">
        <v>0</v>
      </c>
      <c r="Z544" s="3">
        <v>0</v>
      </c>
      <c r="AA544" s="3">
        <v>0</v>
      </c>
      <c r="AB544" s="29"/>
      <c r="AC544" s="29"/>
    </row>
    <row r="545" spans="1:29" ht="15" customHeight="1" outlineLevel="1" x14ac:dyDescent="0.3">
      <c r="A545" s="3" t="s">
        <v>67</v>
      </c>
      <c r="B545" s="3" t="s">
        <v>24</v>
      </c>
      <c r="C545" s="3" t="s">
        <v>25</v>
      </c>
      <c r="D545" s="3" t="s">
        <v>26</v>
      </c>
      <c r="E545" s="3" t="s">
        <v>27</v>
      </c>
      <c r="F545" s="3" t="s">
        <v>33</v>
      </c>
      <c r="G545" s="3">
        <v>0</v>
      </c>
      <c r="H545" s="3">
        <v>0</v>
      </c>
      <c r="I545" s="29"/>
      <c r="J545" s="3">
        <v>0</v>
      </c>
      <c r="K545" s="32" t="e">
        <f t="shared" si="96"/>
        <v>#DIV/0!</v>
      </c>
      <c r="L545" s="3">
        <f t="shared" si="95"/>
        <v>0</v>
      </c>
      <c r="M545" s="3">
        <v>0</v>
      </c>
      <c r="N545" s="3">
        <v>0</v>
      </c>
      <c r="O545" s="3">
        <v>0</v>
      </c>
      <c r="P545" s="3">
        <v>0</v>
      </c>
      <c r="Q545" s="4" t="e">
        <f>P545/L545*100</f>
        <v>#DIV/0!</v>
      </c>
      <c r="R545" s="3">
        <v>0</v>
      </c>
      <c r="S545" s="3">
        <v>0</v>
      </c>
      <c r="T545" s="32" t="e">
        <f t="shared" si="91"/>
        <v>#DIV/0!</v>
      </c>
      <c r="U545" s="32" t="e">
        <f t="shared" si="92"/>
        <v>#DIV/0!</v>
      </c>
      <c r="V545" s="3">
        <v>0</v>
      </c>
      <c r="W545" s="3">
        <v>0</v>
      </c>
      <c r="X545" s="3">
        <v>0</v>
      </c>
      <c r="Y545" s="3">
        <v>0</v>
      </c>
      <c r="Z545" s="3">
        <v>0</v>
      </c>
      <c r="AA545" s="3">
        <v>0</v>
      </c>
    </row>
    <row r="546" spans="1:29" ht="15" customHeight="1" outlineLevel="1" collapsed="1" x14ac:dyDescent="0.3">
      <c r="A546" s="3" t="s">
        <v>68</v>
      </c>
      <c r="B546" s="3" t="s">
        <v>24</v>
      </c>
      <c r="C546" s="3" t="s">
        <v>25</v>
      </c>
      <c r="D546" s="3" t="s">
        <v>26</v>
      </c>
      <c r="E546" s="3" t="s">
        <v>27</v>
      </c>
      <c r="F546" s="3" t="s">
        <v>33</v>
      </c>
      <c r="G546" s="3">
        <v>1</v>
      </c>
      <c r="H546" s="3">
        <v>0</v>
      </c>
      <c r="I546" s="29">
        <f>H546/((L546-W546)+J546+(0.44*R546))</f>
        <v>0</v>
      </c>
      <c r="J546" s="3">
        <v>1</v>
      </c>
      <c r="K546" s="32">
        <f t="shared" si="96"/>
        <v>1</v>
      </c>
      <c r="L546" s="3">
        <f t="shared" si="95"/>
        <v>0</v>
      </c>
      <c r="M546" s="3">
        <v>0</v>
      </c>
      <c r="N546" s="3">
        <v>0</v>
      </c>
      <c r="O546" s="3">
        <v>0</v>
      </c>
      <c r="P546" s="3">
        <v>0</v>
      </c>
      <c r="Q546" s="4" t="e">
        <f>P546/L546*100</f>
        <v>#DIV/0!</v>
      </c>
      <c r="R546" s="3">
        <v>0</v>
      </c>
      <c r="S546" s="3">
        <v>0</v>
      </c>
      <c r="T546" s="32" t="e">
        <f t="shared" si="91"/>
        <v>#DIV/0!</v>
      </c>
      <c r="U546" s="32" t="e">
        <f t="shared" si="92"/>
        <v>#DIV/0!</v>
      </c>
      <c r="V546" s="3">
        <v>0</v>
      </c>
      <c r="W546" s="3">
        <v>0</v>
      </c>
      <c r="X546" s="3">
        <v>0</v>
      </c>
      <c r="Y546" s="3">
        <v>1</v>
      </c>
      <c r="Z546" s="3">
        <v>0</v>
      </c>
      <c r="AA546" s="3">
        <v>0</v>
      </c>
    </row>
    <row r="547" spans="1:29" ht="15" customHeight="1" x14ac:dyDescent="0.3">
      <c r="A547" s="35">
        <v>138</v>
      </c>
      <c r="B547" s="35" t="s">
        <v>29</v>
      </c>
      <c r="C547" s="35" t="s">
        <v>32</v>
      </c>
      <c r="D547" s="35" t="s">
        <v>34</v>
      </c>
      <c r="E547" s="35" t="s">
        <v>30</v>
      </c>
      <c r="F547" s="35" t="s">
        <v>28</v>
      </c>
      <c r="G547" s="41">
        <v>6</v>
      </c>
      <c r="H547" s="41">
        <v>8</v>
      </c>
      <c r="I547" s="40">
        <f>H547/((L547-W547)+J547+(0.44*R547))</f>
        <v>1.3605442176870748</v>
      </c>
      <c r="J547" s="41">
        <v>0</v>
      </c>
      <c r="K547" s="37">
        <f t="shared" si="96"/>
        <v>0</v>
      </c>
      <c r="L547" s="41">
        <f t="shared" si="95"/>
        <v>5</v>
      </c>
      <c r="M547" s="41">
        <v>2</v>
      </c>
      <c r="N547" s="41">
        <v>3</v>
      </c>
      <c r="O547" s="41">
        <v>2</v>
      </c>
      <c r="P547" s="41">
        <f>P548+P549+P550</f>
        <v>3</v>
      </c>
      <c r="Q547" s="36">
        <f>P547/(L548+L549+L550)*100</f>
        <v>100</v>
      </c>
      <c r="R547" s="41">
        <v>2</v>
      </c>
      <c r="S547" s="41">
        <v>2</v>
      </c>
      <c r="T547" s="37">
        <f t="shared" si="91"/>
        <v>0.4</v>
      </c>
      <c r="U547" s="37">
        <f t="shared" si="92"/>
        <v>0.6</v>
      </c>
      <c r="V547" s="41">
        <v>2</v>
      </c>
      <c r="W547" s="41">
        <v>0</v>
      </c>
      <c r="X547" s="41">
        <v>3</v>
      </c>
      <c r="Y547" s="41">
        <v>0</v>
      </c>
      <c r="Z547" s="41">
        <v>2</v>
      </c>
      <c r="AA547" s="41">
        <v>0</v>
      </c>
      <c r="AB547" s="40">
        <f>(R547+X547+(2*(N547+AA547+J547))+(0.5*Y547))/(H547+(0.5*V547)+(2*(W547+O547+Z547)))</f>
        <v>0.6470588235294118</v>
      </c>
      <c r="AC547" s="40">
        <f>AB547-$AB$1073</f>
        <v>-0.49049520647313083</v>
      </c>
    </row>
    <row r="548" spans="1:29" ht="15" customHeight="1" outlineLevel="1" x14ac:dyDescent="0.3">
      <c r="A548" s="3" t="s">
        <v>66</v>
      </c>
      <c r="B548" s="3" t="s">
        <v>29</v>
      </c>
      <c r="C548" s="3" t="s">
        <v>32</v>
      </c>
      <c r="D548" s="3" t="s">
        <v>34</v>
      </c>
      <c r="E548" s="3" t="s">
        <v>30</v>
      </c>
      <c r="F548" s="3" t="s">
        <v>28</v>
      </c>
      <c r="G548" s="3">
        <v>3</v>
      </c>
      <c r="H548" s="3">
        <v>3</v>
      </c>
      <c r="I548" s="29">
        <f>H548/((L548-W548)+J548+(0.44*R548))</f>
        <v>1</v>
      </c>
      <c r="J548" s="3">
        <v>0</v>
      </c>
      <c r="K548" s="32">
        <f t="shared" si="96"/>
        <v>0</v>
      </c>
      <c r="L548" s="3">
        <f t="shared" si="95"/>
        <v>3</v>
      </c>
      <c r="M548" s="3">
        <v>1</v>
      </c>
      <c r="N548" s="3">
        <v>2</v>
      </c>
      <c r="O548" s="3">
        <v>1</v>
      </c>
      <c r="P548" s="3">
        <v>3</v>
      </c>
      <c r="Q548" s="4">
        <f>P548/L548*100</f>
        <v>100</v>
      </c>
      <c r="R548" s="3">
        <v>0</v>
      </c>
      <c r="S548" s="3">
        <v>0</v>
      </c>
      <c r="T548" s="32">
        <f t="shared" si="91"/>
        <v>0.33333333333333331</v>
      </c>
      <c r="U548" s="32">
        <f t="shared" si="92"/>
        <v>0.5</v>
      </c>
      <c r="V548" s="3">
        <v>1</v>
      </c>
      <c r="W548" s="3">
        <v>0</v>
      </c>
      <c r="X548" s="3">
        <v>2</v>
      </c>
      <c r="Y548" s="3">
        <v>0</v>
      </c>
      <c r="Z548" s="3">
        <v>0</v>
      </c>
      <c r="AA548" s="3">
        <v>0</v>
      </c>
      <c r="AB548" s="29"/>
      <c r="AC548" s="29"/>
    </row>
    <row r="549" spans="1:29" ht="15" customHeight="1" outlineLevel="1" x14ac:dyDescent="0.3">
      <c r="A549" s="3" t="s">
        <v>67</v>
      </c>
      <c r="B549" s="3" t="s">
        <v>29</v>
      </c>
      <c r="C549" s="3" t="s">
        <v>32</v>
      </c>
      <c r="D549" s="3" t="s">
        <v>34</v>
      </c>
      <c r="E549" s="3" t="s">
        <v>30</v>
      </c>
      <c r="F549" s="3" t="s">
        <v>28</v>
      </c>
      <c r="I549" s="29"/>
      <c r="T549" s="32" t="e">
        <f t="shared" si="91"/>
        <v>#DIV/0!</v>
      </c>
      <c r="U549" s="32" t="e">
        <f t="shared" si="92"/>
        <v>#DIV/0!</v>
      </c>
    </row>
    <row r="550" spans="1:29" ht="15" customHeight="1" outlineLevel="1" collapsed="1" x14ac:dyDescent="0.3">
      <c r="A550" s="3" t="s">
        <v>68</v>
      </c>
      <c r="B550" s="3" t="s">
        <v>29</v>
      </c>
      <c r="C550" s="3" t="s">
        <v>32</v>
      </c>
      <c r="D550" s="3" t="s">
        <v>34</v>
      </c>
      <c r="E550" s="3" t="s">
        <v>30</v>
      </c>
      <c r="F550" s="3" t="s">
        <v>28</v>
      </c>
      <c r="I550" s="29"/>
      <c r="T550" s="32" t="e">
        <f t="shared" si="91"/>
        <v>#DIV/0!</v>
      </c>
      <c r="U550" s="32" t="e">
        <f t="shared" si="92"/>
        <v>#DIV/0!</v>
      </c>
    </row>
    <row r="551" spans="1:29" ht="15" customHeight="1" x14ac:dyDescent="0.3">
      <c r="A551" s="35">
        <v>139</v>
      </c>
      <c r="B551" s="35" t="s">
        <v>24</v>
      </c>
      <c r="C551" s="35" t="s">
        <v>31</v>
      </c>
      <c r="D551" s="35" t="s">
        <v>26</v>
      </c>
      <c r="E551" s="35" t="s">
        <v>27</v>
      </c>
      <c r="F551" s="35" t="s">
        <v>28</v>
      </c>
      <c r="G551" s="41">
        <v>5</v>
      </c>
      <c r="H551" s="41">
        <v>0</v>
      </c>
      <c r="I551" s="40">
        <f>H551/((L551-W551)+J551+(0.44*R551))</f>
        <v>0</v>
      </c>
      <c r="J551" s="41">
        <v>2</v>
      </c>
      <c r="K551" s="37">
        <f>J551/G551</f>
        <v>0.4</v>
      </c>
      <c r="L551" s="41">
        <f>M551+N551</f>
        <v>3</v>
      </c>
      <c r="M551" s="41">
        <v>0</v>
      </c>
      <c r="N551" s="41">
        <v>3</v>
      </c>
      <c r="O551" s="41">
        <v>0</v>
      </c>
      <c r="P551" s="41">
        <f>P552+P553+P554</f>
        <v>1</v>
      </c>
      <c r="Q551" s="36">
        <f>P551/(L552+L553+L554)*100</f>
        <v>33.333333333333329</v>
      </c>
      <c r="R551" s="41">
        <v>0</v>
      </c>
      <c r="S551" s="41">
        <v>0</v>
      </c>
      <c r="T551" s="37">
        <f t="shared" si="91"/>
        <v>0</v>
      </c>
      <c r="U551" s="37">
        <f t="shared" si="92"/>
        <v>0</v>
      </c>
      <c r="V551" s="41">
        <v>0</v>
      </c>
      <c r="W551" s="41">
        <v>0</v>
      </c>
      <c r="X551" s="41">
        <v>3</v>
      </c>
      <c r="Y551" s="41">
        <v>1</v>
      </c>
      <c r="Z551" s="41">
        <v>0</v>
      </c>
      <c r="AA551" s="41">
        <v>3</v>
      </c>
      <c r="AB551" s="40"/>
      <c r="AC551" s="40"/>
    </row>
    <row r="552" spans="1:29" ht="15" customHeight="1" outlineLevel="1" x14ac:dyDescent="0.3">
      <c r="A552" s="3" t="s">
        <v>66</v>
      </c>
      <c r="B552" s="3" t="s">
        <v>24</v>
      </c>
      <c r="C552" s="3" t="s">
        <v>31</v>
      </c>
      <c r="D552" s="3" t="s">
        <v>26</v>
      </c>
      <c r="E552" s="3" t="s">
        <v>27</v>
      </c>
      <c r="F552" s="3" t="s">
        <v>28</v>
      </c>
      <c r="G552" s="3">
        <v>1</v>
      </c>
      <c r="H552" s="3">
        <v>0</v>
      </c>
      <c r="I552" s="29">
        <f>H552/((L552-W552)+J552+(0.44*R552))</f>
        <v>0</v>
      </c>
      <c r="J552" s="3">
        <v>1</v>
      </c>
      <c r="K552" s="32">
        <f>J552/G552</f>
        <v>1</v>
      </c>
      <c r="L552" s="3">
        <f>M552+N552</f>
        <v>0</v>
      </c>
      <c r="M552" s="3">
        <v>0</v>
      </c>
      <c r="N552" s="3">
        <v>0</v>
      </c>
      <c r="O552" s="3">
        <v>0</v>
      </c>
      <c r="P552" s="3">
        <v>0</v>
      </c>
      <c r="Q552" s="4" t="e">
        <f>P552/L552*100</f>
        <v>#DIV/0!</v>
      </c>
      <c r="R552" s="3">
        <v>0</v>
      </c>
      <c r="S552" s="3">
        <v>0</v>
      </c>
      <c r="T552" s="32" t="e">
        <f t="shared" si="91"/>
        <v>#DIV/0!</v>
      </c>
      <c r="U552" s="32" t="e">
        <f t="shared" si="92"/>
        <v>#DIV/0!</v>
      </c>
      <c r="V552" s="3">
        <v>0</v>
      </c>
      <c r="W552" s="3">
        <v>0</v>
      </c>
      <c r="X552" s="3">
        <v>0</v>
      </c>
      <c r="Y552" s="3">
        <v>0</v>
      </c>
      <c r="Z552" s="3">
        <v>0</v>
      </c>
      <c r="AA552" s="3">
        <v>0</v>
      </c>
      <c r="AB552" s="29"/>
      <c r="AC552" s="29"/>
    </row>
    <row r="553" spans="1:29" ht="15" customHeight="1" outlineLevel="1" x14ac:dyDescent="0.3">
      <c r="A553" s="3" t="s">
        <v>67</v>
      </c>
      <c r="B553" s="3" t="s">
        <v>24</v>
      </c>
      <c r="C553" s="3" t="s">
        <v>31</v>
      </c>
      <c r="D553" s="3" t="s">
        <v>26</v>
      </c>
      <c r="E553" s="3" t="s">
        <v>27</v>
      </c>
      <c r="F553" s="3" t="s">
        <v>28</v>
      </c>
      <c r="G553" s="3">
        <v>2</v>
      </c>
      <c r="H553" s="3">
        <v>0</v>
      </c>
      <c r="I553" s="29">
        <f>H553/((L553-W553)+J553+(0.44*R553))</f>
        <v>0</v>
      </c>
      <c r="J553" s="3">
        <v>0</v>
      </c>
      <c r="K553" s="32">
        <f>J553/G553</f>
        <v>0</v>
      </c>
      <c r="L553" s="3">
        <f>M553+N553</f>
        <v>2</v>
      </c>
      <c r="M553" s="3">
        <v>0</v>
      </c>
      <c r="N553" s="3">
        <v>2</v>
      </c>
      <c r="O553" s="3">
        <v>0</v>
      </c>
      <c r="P553" s="3">
        <v>1</v>
      </c>
      <c r="Q553" s="4">
        <f>P553/L553*100</f>
        <v>50</v>
      </c>
      <c r="R553" s="3">
        <v>0</v>
      </c>
      <c r="S553" s="3">
        <v>0</v>
      </c>
      <c r="T553" s="32">
        <f t="shared" si="91"/>
        <v>0</v>
      </c>
      <c r="U553" s="32">
        <f t="shared" si="92"/>
        <v>0</v>
      </c>
      <c r="V553" s="3">
        <v>0</v>
      </c>
      <c r="W553" s="3">
        <v>0</v>
      </c>
      <c r="X553" s="3">
        <v>2</v>
      </c>
      <c r="Y553" s="3">
        <v>0</v>
      </c>
      <c r="Z553" s="3">
        <v>0</v>
      </c>
      <c r="AA553" s="3">
        <v>2</v>
      </c>
    </row>
    <row r="554" spans="1:29" ht="15" customHeight="1" outlineLevel="1" collapsed="1" x14ac:dyDescent="0.3">
      <c r="A554" s="3" t="s">
        <v>68</v>
      </c>
      <c r="B554" s="3" t="s">
        <v>24</v>
      </c>
      <c r="C554" s="3" t="s">
        <v>31</v>
      </c>
      <c r="D554" s="3" t="s">
        <v>26</v>
      </c>
      <c r="E554" s="3" t="s">
        <v>27</v>
      </c>
      <c r="F554" s="3" t="s">
        <v>28</v>
      </c>
      <c r="G554" s="3">
        <v>1</v>
      </c>
      <c r="H554" s="3">
        <v>0</v>
      </c>
      <c r="I554" s="29">
        <f>H554/((L554-W554)+J554+(0.44*R554))</f>
        <v>0</v>
      </c>
      <c r="J554" s="3">
        <v>0</v>
      </c>
      <c r="K554" s="32">
        <f>J554/G554</f>
        <v>0</v>
      </c>
      <c r="L554" s="3">
        <f>M554+N554</f>
        <v>1</v>
      </c>
      <c r="M554" s="3">
        <v>0</v>
      </c>
      <c r="N554" s="3">
        <v>1</v>
      </c>
      <c r="O554" s="3">
        <v>0</v>
      </c>
      <c r="P554" s="3">
        <v>0</v>
      </c>
      <c r="Q554" s="4">
        <f>P554/L554*100</f>
        <v>0</v>
      </c>
      <c r="R554" s="3">
        <v>0</v>
      </c>
      <c r="S554" s="3">
        <v>0</v>
      </c>
      <c r="T554" s="32">
        <f t="shared" si="91"/>
        <v>0</v>
      </c>
      <c r="U554" s="32">
        <f t="shared" si="92"/>
        <v>0</v>
      </c>
      <c r="V554" s="3">
        <v>0</v>
      </c>
      <c r="W554" s="3">
        <v>0</v>
      </c>
      <c r="X554" s="3">
        <v>1</v>
      </c>
      <c r="Y554" s="3">
        <v>0</v>
      </c>
      <c r="Z554" s="3">
        <v>0</v>
      </c>
      <c r="AA554" s="3">
        <v>1</v>
      </c>
    </row>
    <row r="555" spans="1:29" ht="15" customHeight="1" x14ac:dyDescent="0.3">
      <c r="A555" s="35">
        <v>140</v>
      </c>
      <c r="B555" s="35" t="s">
        <v>32</v>
      </c>
      <c r="C555" s="35" t="s">
        <v>34</v>
      </c>
      <c r="D555" s="35" t="s">
        <v>26</v>
      </c>
      <c r="E555" s="35" t="s">
        <v>27</v>
      </c>
      <c r="F555" s="35" t="s">
        <v>28</v>
      </c>
      <c r="G555" s="41">
        <v>0</v>
      </c>
      <c r="H555" s="41">
        <v>0</v>
      </c>
      <c r="I555" s="40"/>
      <c r="J555" s="41">
        <v>0</v>
      </c>
      <c r="K555" s="37" t="e">
        <f>J555/G555</f>
        <v>#DIV/0!</v>
      </c>
      <c r="L555" s="41">
        <f>M555+N555</f>
        <v>0</v>
      </c>
      <c r="M555" s="41">
        <v>0</v>
      </c>
      <c r="N555" s="41">
        <v>0</v>
      </c>
      <c r="O555" s="41">
        <v>0</v>
      </c>
      <c r="P555" s="41">
        <f>P556+P557+P558</f>
        <v>0</v>
      </c>
      <c r="Q555" s="36" t="e">
        <f>P555/(L556+L557+L558)*100</f>
        <v>#DIV/0!</v>
      </c>
      <c r="R555" s="41">
        <v>0</v>
      </c>
      <c r="S555" s="41">
        <v>0</v>
      </c>
      <c r="T555" s="37" t="e">
        <f t="shared" si="91"/>
        <v>#DIV/0!</v>
      </c>
      <c r="U555" s="37" t="e">
        <f t="shared" si="92"/>
        <v>#DIV/0!</v>
      </c>
      <c r="V555" s="41">
        <v>0</v>
      </c>
      <c r="W555" s="41">
        <v>0</v>
      </c>
      <c r="X555" s="41">
        <v>0</v>
      </c>
      <c r="Y555" s="41">
        <v>0</v>
      </c>
      <c r="Z555" s="41">
        <v>0</v>
      </c>
      <c r="AA555" s="41">
        <v>0</v>
      </c>
      <c r="AB555" s="40"/>
      <c r="AC555" s="40"/>
    </row>
    <row r="556" spans="1:29" ht="15" customHeight="1" outlineLevel="1" x14ac:dyDescent="0.3">
      <c r="A556" s="3" t="s">
        <v>66</v>
      </c>
      <c r="B556" s="3" t="s">
        <v>32</v>
      </c>
      <c r="C556" s="3" t="s">
        <v>34</v>
      </c>
      <c r="D556" s="3" t="s">
        <v>26</v>
      </c>
      <c r="E556" s="3" t="s">
        <v>27</v>
      </c>
      <c r="F556" s="3" t="s">
        <v>28</v>
      </c>
      <c r="I556" s="29"/>
      <c r="T556" s="32" t="e">
        <f t="shared" si="91"/>
        <v>#DIV/0!</v>
      </c>
      <c r="U556" s="32" t="e">
        <f t="shared" si="92"/>
        <v>#DIV/0!</v>
      </c>
      <c r="AB556" s="29"/>
      <c r="AC556" s="29"/>
    </row>
    <row r="557" spans="1:29" ht="15" customHeight="1" outlineLevel="1" x14ac:dyDescent="0.3">
      <c r="A557" s="3" t="s">
        <v>67</v>
      </c>
      <c r="B557" s="3" t="s">
        <v>32</v>
      </c>
      <c r="C557" s="3" t="s">
        <v>34</v>
      </c>
      <c r="D557" s="3" t="s">
        <v>26</v>
      </c>
      <c r="E557" s="3" t="s">
        <v>27</v>
      </c>
      <c r="F557" s="3" t="s">
        <v>28</v>
      </c>
      <c r="I557" s="29"/>
      <c r="T557" s="32" t="e">
        <f t="shared" si="91"/>
        <v>#DIV/0!</v>
      </c>
      <c r="U557" s="32" t="e">
        <f t="shared" si="92"/>
        <v>#DIV/0!</v>
      </c>
    </row>
    <row r="558" spans="1:29" ht="15" customHeight="1" outlineLevel="1" collapsed="1" x14ac:dyDescent="0.3">
      <c r="A558" s="3" t="s">
        <v>68</v>
      </c>
      <c r="B558" s="3" t="s">
        <v>32</v>
      </c>
      <c r="C558" s="3" t="s">
        <v>34</v>
      </c>
      <c r="D558" s="3" t="s">
        <v>26</v>
      </c>
      <c r="E558" s="3" t="s">
        <v>27</v>
      </c>
      <c r="F558" s="3" t="s">
        <v>28</v>
      </c>
      <c r="I558" s="29"/>
      <c r="T558" s="32" t="e">
        <f t="shared" si="91"/>
        <v>#DIV/0!</v>
      </c>
      <c r="U558" s="32" t="e">
        <f t="shared" si="92"/>
        <v>#DIV/0!</v>
      </c>
    </row>
    <row r="559" spans="1:29" ht="15" customHeight="1" x14ac:dyDescent="0.3">
      <c r="A559" s="35">
        <v>141</v>
      </c>
      <c r="B559" s="35" t="s">
        <v>24</v>
      </c>
      <c r="C559" s="35" t="s">
        <v>25</v>
      </c>
      <c r="D559" s="35" t="s">
        <v>32</v>
      </c>
      <c r="E559" s="35" t="s">
        <v>30</v>
      </c>
      <c r="F559" s="35" t="s">
        <v>34</v>
      </c>
      <c r="G559" s="41">
        <v>3</v>
      </c>
      <c r="H559" s="41">
        <v>3</v>
      </c>
      <c r="I559" s="40">
        <f>H559/((L559-W559)+J559+(0.44*R559))</f>
        <v>1.0869565217391306</v>
      </c>
      <c r="J559" s="41">
        <v>0</v>
      </c>
      <c r="K559" s="37">
        <f t="shared" ref="K559:K567" si="97">J559/G559</f>
        <v>0</v>
      </c>
      <c r="L559" s="41">
        <f t="shared" ref="L559:L567" si="98">M559+N559</f>
        <v>2</v>
      </c>
      <c r="M559" s="41">
        <v>0</v>
      </c>
      <c r="N559" s="41">
        <v>2</v>
      </c>
      <c r="O559" s="41">
        <v>0</v>
      </c>
      <c r="P559" s="41">
        <f>P560+P561+P562</f>
        <v>0</v>
      </c>
      <c r="Q559" s="36" t="e">
        <f>P559/(L560+L561+L562)*100</f>
        <v>#DIV/0!</v>
      </c>
      <c r="R559" s="41">
        <v>4</v>
      </c>
      <c r="S559" s="41">
        <v>3</v>
      </c>
      <c r="T559" s="37">
        <f t="shared" si="91"/>
        <v>0</v>
      </c>
      <c r="U559" s="37">
        <f t="shared" si="92"/>
        <v>0</v>
      </c>
      <c r="V559" s="41">
        <v>0</v>
      </c>
      <c r="W559" s="41">
        <v>1</v>
      </c>
      <c r="X559" s="41">
        <v>1</v>
      </c>
      <c r="Y559" s="41">
        <v>0</v>
      </c>
      <c r="Z559" s="41">
        <v>2</v>
      </c>
      <c r="AA559" s="41">
        <v>0</v>
      </c>
      <c r="AB559" s="40">
        <f>(R559+X559+(2*(N559+AA559+J559))+(0.5*Y559))/(H559+(0.5*V559)+(2*(W559+O559+Z559)))</f>
        <v>1</v>
      </c>
      <c r="AC559" s="40">
        <f>AB559-$AB$1073</f>
        <v>-0.13755403000254263</v>
      </c>
    </row>
    <row r="560" spans="1:29" ht="15" customHeight="1" outlineLevel="1" x14ac:dyDescent="0.3">
      <c r="A560" s="3" t="s">
        <v>66</v>
      </c>
      <c r="B560" s="3" t="s">
        <v>24</v>
      </c>
      <c r="C560" s="3" t="s">
        <v>25</v>
      </c>
      <c r="D560" s="3" t="s">
        <v>32</v>
      </c>
      <c r="E560" s="3" t="s">
        <v>30</v>
      </c>
      <c r="F560" s="3" t="s">
        <v>34</v>
      </c>
      <c r="G560" s="3">
        <v>1</v>
      </c>
      <c r="H560" s="3">
        <v>2</v>
      </c>
      <c r="I560" s="29">
        <f>H560/((L560-W560)+J560+(0.44*R560))</f>
        <v>2.2727272727272729</v>
      </c>
      <c r="J560" s="3">
        <v>0</v>
      </c>
      <c r="K560" s="32">
        <f t="shared" si="97"/>
        <v>0</v>
      </c>
      <c r="L560" s="3">
        <f t="shared" si="98"/>
        <v>0</v>
      </c>
      <c r="M560" s="3">
        <v>0</v>
      </c>
      <c r="N560" s="3">
        <v>0</v>
      </c>
      <c r="O560" s="3">
        <v>0</v>
      </c>
      <c r="P560" s="3">
        <v>0</v>
      </c>
      <c r="Q560" s="4" t="e">
        <f>P560/L560*100</f>
        <v>#DIV/0!</v>
      </c>
      <c r="R560" s="3">
        <v>2</v>
      </c>
      <c r="S560" s="3">
        <v>2</v>
      </c>
      <c r="T560" s="32" t="e">
        <f t="shared" si="91"/>
        <v>#DIV/0!</v>
      </c>
      <c r="U560" s="32" t="e">
        <f t="shared" si="92"/>
        <v>#DIV/0!</v>
      </c>
      <c r="V560" s="3">
        <v>0</v>
      </c>
      <c r="W560" s="3">
        <v>0</v>
      </c>
      <c r="X560" s="3">
        <v>0</v>
      </c>
      <c r="Y560" s="3">
        <v>0</v>
      </c>
      <c r="Z560" s="3">
        <v>1</v>
      </c>
      <c r="AA560" s="3">
        <v>0</v>
      </c>
      <c r="AB560" s="29"/>
      <c r="AC560" s="29"/>
    </row>
    <row r="561" spans="1:29" ht="15" customHeight="1" outlineLevel="1" x14ac:dyDescent="0.3">
      <c r="A561" s="3" t="s">
        <v>67</v>
      </c>
      <c r="B561" s="3" t="s">
        <v>24</v>
      </c>
      <c r="C561" s="3" t="s">
        <v>25</v>
      </c>
      <c r="D561" s="3" t="s">
        <v>32</v>
      </c>
      <c r="E561" s="3" t="s">
        <v>30</v>
      </c>
      <c r="F561" s="3" t="s">
        <v>34</v>
      </c>
      <c r="G561" s="3">
        <v>0</v>
      </c>
      <c r="H561" s="3">
        <v>0</v>
      </c>
      <c r="I561" s="29"/>
      <c r="J561" s="3">
        <v>0</v>
      </c>
      <c r="K561" s="32" t="e">
        <f t="shared" si="97"/>
        <v>#DIV/0!</v>
      </c>
      <c r="L561" s="3">
        <f t="shared" si="98"/>
        <v>0</v>
      </c>
      <c r="M561" s="3">
        <v>0</v>
      </c>
      <c r="N561" s="3">
        <v>0</v>
      </c>
      <c r="O561" s="3">
        <v>0</v>
      </c>
      <c r="P561" s="3">
        <v>0</v>
      </c>
      <c r="Q561" s="4" t="e">
        <f>P561/L561*100</f>
        <v>#DIV/0!</v>
      </c>
      <c r="R561" s="3">
        <v>0</v>
      </c>
      <c r="S561" s="3">
        <v>0</v>
      </c>
      <c r="T561" s="32" t="e">
        <f t="shared" si="91"/>
        <v>#DIV/0!</v>
      </c>
      <c r="U561" s="32" t="e">
        <f t="shared" si="92"/>
        <v>#DIV/0!</v>
      </c>
      <c r="V561" s="3">
        <v>0</v>
      </c>
      <c r="W561" s="3">
        <v>0</v>
      </c>
      <c r="X561" s="3">
        <v>0</v>
      </c>
      <c r="Y561" s="3">
        <v>0</v>
      </c>
      <c r="Z561" s="3">
        <v>0</v>
      </c>
      <c r="AA561" s="3">
        <v>0</v>
      </c>
    </row>
    <row r="562" spans="1:29" ht="15" customHeight="1" outlineLevel="1" collapsed="1" x14ac:dyDescent="0.3">
      <c r="A562" s="3" t="s">
        <v>68</v>
      </c>
      <c r="B562" s="3" t="s">
        <v>24</v>
      </c>
      <c r="C562" s="3" t="s">
        <v>25</v>
      </c>
      <c r="D562" s="3" t="s">
        <v>32</v>
      </c>
      <c r="E562" s="3" t="s">
        <v>30</v>
      </c>
      <c r="F562" s="3" t="s">
        <v>34</v>
      </c>
      <c r="G562" s="3">
        <v>0</v>
      </c>
      <c r="H562" s="3">
        <v>0</v>
      </c>
      <c r="I562" s="29"/>
      <c r="J562" s="3">
        <v>0</v>
      </c>
      <c r="K562" s="32" t="e">
        <f t="shared" si="97"/>
        <v>#DIV/0!</v>
      </c>
      <c r="L562" s="3">
        <f t="shared" si="98"/>
        <v>0</v>
      </c>
      <c r="M562" s="3">
        <v>0</v>
      </c>
      <c r="N562" s="3">
        <v>0</v>
      </c>
      <c r="O562" s="3">
        <v>0</v>
      </c>
      <c r="P562" s="3">
        <v>0</v>
      </c>
      <c r="Q562" s="4" t="e">
        <f>P562/L562*100</f>
        <v>#DIV/0!</v>
      </c>
      <c r="R562" s="3">
        <v>0</v>
      </c>
      <c r="S562" s="3">
        <v>0</v>
      </c>
      <c r="T562" s="32" t="e">
        <f t="shared" si="91"/>
        <v>#DIV/0!</v>
      </c>
      <c r="U562" s="32" t="e">
        <f t="shared" si="92"/>
        <v>#DIV/0!</v>
      </c>
      <c r="V562" s="3">
        <v>0</v>
      </c>
      <c r="W562" s="3">
        <v>0</v>
      </c>
      <c r="X562" s="3">
        <v>0</v>
      </c>
      <c r="Y562" s="3">
        <v>0</v>
      </c>
      <c r="Z562" s="3">
        <v>0</v>
      </c>
      <c r="AA562" s="3">
        <v>0</v>
      </c>
    </row>
    <row r="563" spans="1:29" ht="15" customHeight="1" x14ac:dyDescent="0.3">
      <c r="A563" s="35">
        <v>142</v>
      </c>
      <c r="B563" s="35" t="s">
        <v>24</v>
      </c>
      <c r="C563" s="35" t="s">
        <v>32</v>
      </c>
      <c r="D563" s="35" t="s">
        <v>33</v>
      </c>
      <c r="E563" s="35" t="s">
        <v>30</v>
      </c>
      <c r="F563" s="35" t="s">
        <v>31</v>
      </c>
      <c r="G563" s="41">
        <v>9</v>
      </c>
      <c r="H563" s="41">
        <v>7</v>
      </c>
      <c r="I563" s="40">
        <f>H563/((L563-W563)+J563+(0.44*R563))</f>
        <v>0.8883248730964467</v>
      </c>
      <c r="J563" s="41">
        <v>2</v>
      </c>
      <c r="K563" s="37">
        <f t="shared" si="97"/>
        <v>0.22222222222222221</v>
      </c>
      <c r="L563" s="41">
        <f t="shared" si="98"/>
        <v>7</v>
      </c>
      <c r="M563" s="41">
        <v>3</v>
      </c>
      <c r="N563" s="41">
        <v>4</v>
      </c>
      <c r="O563" s="41">
        <v>2</v>
      </c>
      <c r="P563" s="41">
        <f>P564+P565+P566</f>
        <v>6</v>
      </c>
      <c r="Q563" s="36">
        <f>P563/(L564+L565+L566)*100</f>
        <v>100</v>
      </c>
      <c r="R563" s="41">
        <v>2</v>
      </c>
      <c r="S563" s="41">
        <v>1</v>
      </c>
      <c r="T563" s="37">
        <f t="shared" si="91"/>
        <v>0.42857142857142855</v>
      </c>
      <c r="U563" s="37">
        <f t="shared" si="92"/>
        <v>0.42857142857142855</v>
      </c>
      <c r="V563" s="41">
        <v>0</v>
      </c>
      <c r="W563" s="41">
        <v>2</v>
      </c>
      <c r="X563" s="41">
        <v>3</v>
      </c>
      <c r="Y563" s="41">
        <v>2</v>
      </c>
      <c r="Z563" s="41">
        <v>2</v>
      </c>
      <c r="AA563" s="41">
        <v>0</v>
      </c>
      <c r="AB563" s="40">
        <f>(R563+X563+(2*(N563+AA563+J563))+(0.5*Y563))/(H563+(0.5*V563)+(2*(W563+O563+Z563)))</f>
        <v>0.94736842105263153</v>
      </c>
      <c r="AC563" s="40">
        <f>AB563-$AB$1073</f>
        <v>-0.1901856089499111</v>
      </c>
    </row>
    <row r="564" spans="1:29" ht="15" customHeight="1" outlineLevel="1" x14ac:dyDescent="0.3">
      <c r="A564" s="3" t="s">
        <v>66</v>
      </c>
      <c r="B564" s="3" t="s">
        <v>24</v>
      </c>
      <c r="C564" s="3" t="s">
        <v>32</v>
      </c>
      <c r="D564" s="3" t="s">
        <v>33</v>
      </c>
      <c r="E564" s="3" t="s">
        <v>30</v>
      </c>
      <c r="F564" s="3" t="s">
        <v>31</v>
      </c>
      <c r="G564" s="3">
        <v>6</v>
      </c>
      <c r="H564" s="3">
        <v>6</v>
      </c>
      <c r="I564" s="29">
        <f>H564/((L564-W564)+J564+(0.44*R564))</f>
        <v>1.5</v>
      </c>
      <c r="J564" s="3">
        <v>0</v>
      </c>
      <c r="K564" s="32">
        <f t="shared" si="97"/>
        <v>0</v>
      </c>
      <c r="L564" s="3">
        <f t="shared" si="98"/>
        <v>6</v>
      </c>
      <c r="M564" s="3">
        <v>3</v>
      </c>
      <c r="N564" s="3">
        <v>3</v>
      </c>
      <c r="O564" s="3">
        <v>2</v>
      </c>
      <c r="P564" s="3">
        <v>6</v>
      </c>
      <c r="Q564" s="4">
        <f>P564/L564*100</f>
        <v>100</v>
      </c>
      <c r="R564" s="3">
        <v>0</v>
      </c>
      <c r="S564" s="3">
        <v>0</v>
      </c>
      <c r="T564" s="32">
        <f t="shared" si="91"/>
        <v>0.5</v>
      </c>
      <c r="U564" s="32">
        <f t="shared" si="92"/>
        <v>0.5</v>
      </c>
      <c r="V564" s="3">
        <v>0</v>
      </c>
      <c r="W564" s="3">
        <v>2</v>
      </c>
      <c r="X564" s="3">
        <v>1</v>
      </c>
      <c r="Y564" s="3">
        <v>0</v>
      </c>
      <c r="Z564" s="3">
        <v>0</v>
      </c>
      <c r="AA564" s="3">
        <v>0</v>
      </c>
      <c r="AB564" s="29"/>
      <c r="AC564" s="29"/>
    </row>
    <row r="565" spans="1:29" ht="15" customHeight="1" outlineLevel="1" x14ac:dyDescent="0.3">
      <c r="A565" s="3" t="s">
        <v>67</v>
      </c>
      <c r="B565" s="3" t="s">
        <v>24</v>
      </c>
      <c r="C565" s="3" t="s">
        <v>32</v>
      </c>
      <c r="D565" s="3" t="s">
        <v>33</v>
      </c>
      <c r="E565" s="3" t="s">
        <v>30</v>
      </c>
      <c r="F565" s="3" t="s">
        <v>31</v>
      </c>
      <c r="G565" s="3">
        <v>1</v>
      </c>
      <c r="H565" s="3">
        <v>0</v>
      </c>
      <c r="I565" s="29">
        <f>H565/((L565-W565)+J565+(0.44*R565))</f>
        <v>0</v>
      </c>
      <c r="J565" s="3">
        <v>1</v>
      </c>
      <c r="K565" s="32">
        <f t="shared" si="97"/>
        <v>1</v>
      </c>
      <c r="L565" s="3">
        <f t="shared" si="98"/>
        <v>0</v>
      </c>
      <c r="M565" s="3">
        <v>0</v>
      </c>
      <c r="N565" s="3">
        <v>0</v>
      </c>
      <c r="O565" s="3">
        <v>0</v>
      </c>
      <c r="P565" s="3">
        <v>0</v>
      </c>
      <c r="Q565" s="4" t="e">
        <f>P565/L565*100</f>
        <v>#DIV/0!</v>
      </c>
      <c r="R565" s="3">
        <v>0</v>
      </c>
      <c r="S565" s="3">
        <v>0</v>
      </c>
      <c r="T565" s="32" t="e">
        <f t="shared" si="91"/>
        <v>#DIV/0!</v>
      </c>
      <c r="U565" s="32" t="e">
        <f t="shared" si="92"/>
        <v>#DIV/0!</v>
      </c>
      <c r="V565" s="3">
        <v>0</v>
      </c>
      <c r="W565" s="3">
        <v>0</v>
      </c>
      <c r="X565" s="3">
        <v>0</v>
      </c>
      <c r="Y565" s="3">
        <v>1</v>
      </c>
      <c r="Z565" s="3">
        <v>1</v>
      </c>
      <c r="AA565" s="3">
        <v>0</v>
      </c>
    </row>
    <row r="566" spans="1:29" ht="15" customHeight="1" outlineLevel="1" collapsed="1" x14ac:dyDescent="0.3">
      <c r="A566" s="3" t="s">
        <v>68</v>
      </c>
      <c r="B566" s="3" t="s">
        <v>24</v>
      </c>
      <c r="C566" s="3" t="s">
        <v>32</v>
      </c>
      <c r="D566" s="3" t="s">
        <v>33</v>
      </c>
      <c r="E566" s="3" t="s">
        <v>30</v>
      </c>
      <c r="F566" s="3" t="s">
        <v>31</v>
      </c>
      <c r="G566" s="3">
        <v>0</v>
      </c>
      <c r="H566" s="3">
        <v>0</v>
      </c>
      <c r="I566" s="29"/>
      <c r="J566" s="3">
        <v>0</v>
      </c>
      <c r="K566" s="32" t="e">
        <f t="shared" si="97"/>
        <v>#DIV/0!</v>
      </c>
      <c r="L566" s="3">
        <f t="shared" si="98"/>
        <v>0</v>
      </c>
      <c r="M566" s="3">
        <v>0</v>
      </c>
      <c r="N566" s="3">
        <v>0</v>
      </c>
      <c r="O566" s="3">
        <v>0</v>
      </c>
      <c r="P566" s="3">
        <v>0</v>
      </c>
      <c r="Q566" s="4" t="e">
        <f>P566/L566*100</f>
        <v>#DIV/0!</v>
      </c>
      <c r="R566" s="3">
        <v>0</v>
      </c>
      <c r="S566" s="3">
        <v>0</v>
      </c>
      <c r="T566" s="32" t="e">
        <f t="shared" si="91"/>
        <v>#DIV/0!</v>
      </c>
      <c r="U566" s="32" t="e">
        <f t="shared" si="92"/>
        <v>#DIV/0!</v>
      </c>
      <c r="V566" s="3">
        <v>0</v>
      </c>
      <c r="W566" s="3">
        <v>0</v>
      </c>
      <c r="X566" s="3">
        <v>0</v>
      </c>
      <c r="Y566" s="3">
        <v>0</v>
      </c>
      <c r="Z566" s="3">
        <v>0</v>
      </c>
      <c r="AA566" s="3">
        <v>0</v>
      </c>
    </row>
    <row r="567" spans="1:29" ht="15" customHeight="1" x14ac:dyDescent="0.3">
      <c r="A567" s="35">
        <v>143</v>
      </c>
      <c r="B567" s="35" t="s">
        <v>24</v>
      </c>
      <c r="C567" s="35" t="s">
        <v>30</v>
      </c>
      <c r="D567" s="35" t="s">
        <v>34</v>
      </c>
      <c r="E567" s="35" t="s">
        <v>27</v>
      </c>
      <c r="F567" s="35" t="s">
        <v>28</v>
      </c>
      <c r="G567" s="41">
        <v>3</v>
      </c>
      <c r="H567" s="41">
        <v>0</v>
      </c>
      <c r="I567" s="40">
        <f>H567/((L567-W567)+J567+(0.44*R567))</f>
        <v>0</v>
      </c>
      <c r="J567" s="41">
        <v>1</v>
      </c>
      <c r="K567" s="37">
        <f t="shared" si="97"/>
        <v>0.33333333333333331</v>
      </c>
      <c r="L567" s="41">
        <f t="shared" si="98"/>
        <v>2</v>
      </c>
      <c r="M567" s="41">
        <v>0</v>
      </c>
      <c r="N567" s="41">
        <v>2</v>
      </c>
      <c r="O567" s="41">
        <v>0</v>
      </c>
      <c r="P567" s="41">
        <f>P568+P569+P570</f>
        <v>0</v>
      </c>
      <c r="Q567" s="36" t="e">
        <f>P567/(L568+L569+L570)*100</f>
        <v>#DIV/0!</v>
      </c>
      <c r="R567" s="41">
        <v>0</v>
      </c>
      <c r="S567" s="41">
        <v>0</v>
      </c>
      <c r="T567" s="37">
        <f t="shared" si="91"/>
        <v>0</v>
      </c>
      <c r="U567" s="37">
        <f t="shared" si="92"/>
        <v>0</v>
      </c>
      <c r="V567" s="41">
        <v>0</v>
      </c>
      <c r="W567" s="41">
        <v>0</v>
      </c>
      <c r="X567" s="41">
        <v>2</v>
      </c>
      <c r="Y567" s="41">
        <v>0</v>
      </c>
      <c r="Z567" s="41">
        <v>1</v>
      </c>
      <c r="AA567" s="41">
        <v>0</v>
      </c>
      <c r="AB567" s="40">
        <f>(R567+X567+(2*(N567+AA567+J567))+(0.5*Y567))/(H567+(0.5*V567)+(2*(W567+O567+Z567)))</f>
        <v>4</v>
      </c>
      <c r="AC567" s="40">
        <f>AB567-$AB$1073</f>
        <v>2.8624459699974576</v>
      </c>
    </row>
    <row r="568" spans="1:29" ht="15" customHeight="1" outlineLevel="1" x14ac:dyDescent="0.3">
      <c r="A568" s="3" t="s">
        <v>66</v>
      </c>
      <c r="B568" s="3" t="s">
        <v>24</v>
      </c>
      <c r="C568" s="3" t="s">
        <v>30</v>
      </c>
      <c r="D568" s="3" t="s">
        <v>34</v>
      </c>
      <c r="E568" s="3" t="s">
        <v>27</v>
      </c>
      <c r="F568" s="3" t="s">
        <v>28</v>
      </c>
      <c r="I568" s="29"/>
      <c r="T568" s="32" t="e">
        <f t="shared" si="91"/>
        <v>#DIV/0!</v>
      </c>
      <c r="U568" s="32" t="e">
        <f t="shared" si="92"/>
        <v>#DIV/0!</v>
      </c>
      <c r="AB568" s="29"/>
      <c r="AC568" s="29"/>
    </row>
    <row r="569" spans="1:29" ht="15" customHeight="1" outlineLevel="1" x14ac:dyDescent="0.3">
      <c r="A569" s="3" t="s">
        <v>67</v>
      </c>
      <c r="B569" s="3" t="s">
        <v>24</v>
      </c>
      <c r="C569" s="3" t="s">
        <v>30</v>
      </c>
      <c r="D569" s="3" t="s">
        <v>34</v>
      </c>
      <c r="E569" s="3" t="s">
        <v>27</v>
      </c>
      <c r="F569" s="3" t="s">
        <v>28</v>
      </c>
      <c r="I569" s="29"/>
      <c r="T569" s="32" t="e">
        <f t="shared" si="91"/>
        <v>#DIV/0!</v>
      </c>
      <c r="U569" s="32" t="e">
        <f t="shared" si="92"/>
        <v>#DIV/0!</v>
      </c>
    </row>
    <row r="570" spans="1:29" ht="15" customHeight="1" outlineLevel="1" collapsed="1" x14ac:dyDescent="0.3">
      <c r="A570" s="3" t="s">
        <v>68</v>
      </c>
      <c r="B570" s="3" t="s">
        <v>24</v>
      </c>
      <c r="C570" s="3" t="s">
        <v>30</v>
      </c>
      <c r="D570" s="3" t="s">
        <v>34</v>
      </c>
      <c r="E570" s="3" t="s">
        <v>27</v>
      </c>
      <c r="F570" s="3" t="s">
        <v>28</v>
      </c>
      <c r="I570" s="29"/>
      <c r="T570" s="32" t="e">
        <f t="shared" si="91"/>
        <v>#DIV/0!</v>
      </c>
      <c r="U570" s="32" t="e">
        <f t="shared" si="92"/>
        <v>#DIV/0!</v>
      </c>
    </row>
    <row r="571" spans="1:29" ht="15" customHeight="1" x14ac:dyDescent="0.3">
      <c r="A571" s="35">
        <v>144</v>
      </c>
      <c r="B571" s="35" t="s">
        <v>32</v>
      </c>
      <c r="C571" s="35" t="s">
        <v>25</v>
      </c>
      <c r="D571" s="35" t="s">
        <v>26</v>
      </c>
      <c r="E571" s="35" t="s">
        <v>27</v>
      </c>
      <c r="F571" s="35" t="s">
        <v>33</v>
      </c>
      <c r="G571" s="41">
        <v>3</v>
      </c>
      <c r="H571" s="41">
        <v>0</v>
      </c>
      <c r="I571" s="40">
        <f>H571/((L571-W571)+J571+(0.44*R571))</f>
        <v>0</v>
      </c>
      <c r="J571" s="41">
        <v>1</v>
      </c>
      <c r="K571" s="37">
        <f>J571/G571</f>
        <v>0.33333333333333331</v>
      </c>
      <c r="L571" s="41">
        <f>M571+N571</f>
        <v>2</v>
      </c>
      <c r="M571" s="41">
        <v>0</v>
      </c>
      <c r="N571" s="41">
        <v>2</v>
      </c>
      <c r="O571" s="41">
        <v>0</v>
      </c>
      <c r="P571" s="41">
        <f>P572+P573+P574</f>
        <v>0</v>
      </c>
      <c r="Q571" s="36" t="e">
        <f>P571/(L572+L573+L574)*100</f>
        <v>#DIV/0!</v>
      </c>
      <c r="R571" s="41">
        <v>0</v>
      </c>
      <c r="S571" s="41">
        <v>0</v>
      </c>
      <c r="T571" s="37">
        <f t="shared" si="91"/>
        <v>0</v>
      </c>
      <c r="U571" s="37">
        <f t="shared" si="92"/>
        <v>0</v>
      </c>
      <c r="V571" s="41">
        <v>0</v>
      </c>
      <c r="W571" s="41">
        <v>0</v>
      </c>
      <c r="X571" s="41">
        <v>2</v>
      </c>
      <c r="Y571" s="41">
        <v>1</v>
      </c>
      <c r="Z571" s="41">
        <v>0</v>
      </c>
      <c r="AA571" s="41">
        <v>0</v>
      </c>
      <c r="AB571" s="40"/>
      <c r="AC571" s="40"/>
    </row>
    <row r="572" spans="1:29" ht="15" customHeight="1" outlineLevel="1" x14ac:dyDescent="0.3">
      <c r="A572" s="3" t="s">
        <v>66</v>
      </c>
      <c r="B572" s="3" t="s">
        <v>32</v>
      </c>
      <c r="C572" s="3" t="s">
        <v>25</v>
      </c>
      <c r="D572" s="3" t="s">
        <v>26</v>
      </c>
      <c r="E572" s="3" t="s">
        <v>27</v>
      </c>
      <c r="F572" s="3" t="s">
        <v>33</v>
      </c>
      <c r="I572" s="29"/>
      <c r="T572" s="32" t="e">
        <f t="shared" si="91"/>
        <v>#DIV/0!</v>
      </c>
      <c r="U572" s="32" t="e">
        <f t="shared" si="92"/>
        <v>#DIV/0!</v>
      </c>
      <c r="AB572" s="29"/>
      <c r="AC572" s="29"/>
    </row>
    <row r="573" spans="1:29" ht="15" customHeight="1" outlineLevel="1" x14ac:dyDescent="0.3">
      <c r="A573" s="3" t="s">
        <v>67</v>
      </c>
      <c r="B573" s="3" t="s">
        <v>32</v>
      </c>
      <c r="C573" s="3" t="s">
        <v>25</v>
      </c>
      <c r="D573" s="3" t="s">
        <v>26</v>
      </c>
      <c r="E573" s="3" t="s">
        <v>27</v>
      </c>
      <c r="F573" s="3" t="s">
        <v>33</v>
      </c>
      <c r="I573" s="29"/>
      <c r="T573" s="32" t="e">
        <f t="shared" si="91"/>
        <v>#DIV/0!</v>
      </c>
      <c r="U573" s="32" t="e">
        <f t="shared" si="92"/>
        <v>#DIV/0!</v>
      </c>
    </row>
    <row r="574" spans="1:29" ht="15" customHeight="1" outlineLevel="1" collapsed="1" x14ac:dyDescent="0.3">
      <c r="A574" s="3" t="s">
        <v>68</v>
      </c>
      <c r="B574" s="3" t="s">
        <v>32</v>
      </c>
      <c r="C574" s="3" t="s">
        <v>25</v>
      </c>
      <c r="D574" s="3" t="s">
        <v>26</v>
      </c>
      <c r="E574" s="3" t="s">
        <v>27</v>
      </c>
      <c r="F574" s="3" t="s">
        <v>33</v>
      </c>
      <c r="I574" s="29"/>
      <c r="T574" s="32" t="e">
        <f t="shared" si="91"/>
        <v>#DIV/0!</v>
      </c>
      <c r="U574" s="32" t="e">
        <f t="shared" si="92"/>
        <v>#DIV/0!</v>
      </c>
    </row>
    <row r="575" spans="1:29" ht="15" customHeight="1" x14ac:dyDescent="0.3">
      <c r="A575" s="35">
        <v>145</v>
      </c>
      <c r="B575" s="35" t="s">
        <v>29</v>
      </c>
      <c r="C575" s="35" t="s">
        <v>32</v>
      </c>
      <c r="D575" s="35" t="s">
        <v>26</v>
      </c>
      <c r="E575" s="35" t="s">
        <v>27</v>
      </c>
      <c r="F575" s="35" t="s">
        <v>30</v>
      </c>
      <c r="G575" s="41">
        <v>8</v>
      </c>
      <c r="H575" s="41">
        <v>4</v>
      </c>
      <c r="I575" s="40">
        <f>H575/((L575-W575)+J575+(0.44*R575))</f>
        <v>0.5</v>
      </c>
      <c r="J575" s="41">
        <v>3</v>
      </c>
      <c r="K575" s="37">
        <f>J575/G575</f>
        <v>0.375</v>
      </c>
      <c r="L575" s="41">
        <f>M575+N575</f>
        <v>5</v>
      </c>
      <c r="M575" s="41">
        <v>2</v>
      </c>
      <c r="N575" s="41">
        <v>3</v>
      </c>
      <c r="O575" s="41">
        <v>1</v>
      </c>
      <c r="P575" s="41">
        <f>P576+P577+P578</f>
        <v>1</v>
      </c>
      <c r="Q575" s="36">
        <f>P575/(L576+L577+L578)*100</f>
        <v>33.333333333333329</v>
      </c>
      <c r="R575" s="41">
        <v>0</v>
      </c>
      <c r="S575" s="41">
        <v>0</v>
      </c>
      <c r="T575" s="37">
        <f t="shared" si="91"/>
        <v>0.4</v>
      </c>
      <c r="U575" s="37">
        <f t="shared" si="92"/>
        <v>0.4</v>
      </c>
      <c r="V575" s="41">
        <v>0</v>
      </c>
      <c r="W575" s="41">
        <v>0</v>
      </c>
      <c r="X575" s="41">
        <v>3</v>
      </c>
      <c r="Y575" s="41">
        <v>1</v>
      </c>
      <c r="Z575" s="41">
        <v>0</v>
      </c>
      <c r="AA575" s="41">
        <v>1</v>
      </c>
      <c r="AB575" s="40">
        <f>(R575+X575+(2*(N575+AA575+J575))+(0.5*Y575))/(H575+(0.5*V575)+(2*(W575+O575+Z575)))</f>
        <v>2.9166666666666665</v>
      </c>
      <c r="AC575" s="40">
        <f>AB575-$AB$1073</f>
        <v>1.7791126366641239</v>
      </c>
    </row>
    <row r="576" spans="1:29" ht="15" customHeight="1" outlineLevel="1" x14ac:dyDescent="0.3">
      <c r="A576" s="3" t="s">
        <v>66</v>
      </c>
      <c r="B576" s="3" t="s">
        <v>29</v>
      </c>
      <c r="C576" s="3" t="s">
        <v>32</v>
      </c>
      <c r="D576" s="3" t="s">
        <v>26</v>
      </c>
      <c r="E576" s="3" t="s">
        <v>27</v>
      </c>
      <c r="F576" s="3" t="s">
        <v>30</v>
      </c>
      <c r="G576" s="3">
        <v>3</v>
      </c>
      <c r="H576" s="3">
        <v>0</v>
      </c>
      <c r="I576" s="29">
        <f>H576/((L576-W576)+J576+(0.44*R576))</f>
        <v>0</v>
      </c>
      <c r="J576" s="3">
        <v>1</v>
      </c>
      <c r="K576" s="32">
        <f>J576/G576</f>
        <v>0.33333333333333331</v>
      </c>
      <c r="L576" s="3">
        <f>M576+N576</f>
        <v>2</v>
      </c>
      <c r="M576" s="3">
        <v>0</v>
      </c>
      <c r="N576" s="3">
        <v>2</v>
      </c>
      <c r="O576" s="3">
        <v>0</v>
      </c>
      <c r="P576" s="3">
        <v>0</v>
      </c>
      <c r="Q576" s="4">
        <f>P576/L576*100</f>
        <v>0</v>
      </c>
      <c r="R576" s="3">
        <v>0</v>
      </c>
      <c r="S576" s="3">
        <v>0</v>
      </c>
      <c r="T576" s="32">
        <f t="shared" si="91"/>
        <v>0</v>
      </c>
      <c r="U576" s="32">
        <f t="shared" si="92"/>
        <v>0</v>
      </c>
      <c r="V576" s="3">
        <v>0</v>
      </c>
      <c r="W576" s="3">
        <v>0</v>
      </c>
      <c r="X576" s="3">
        <v>2</v>
      </c>
      <c r="Y576" s="3">
        <v>0</v>
      </c>
      <c r="Z576" s="3">
        <v>0</v>
      </c>
      <c r="AA576" s="3">
        <v>1</v>
      </c>
      <c r="AB576" s="29"/>
      <c r="AC576" s="29"/>
    </row>
    <row r="577" spans="1:29" ht="15" customHeight="1" outlineLevel="1" x14ac:dyDescent="0.3">
      <c r="A577" s="3" t="s">
        <v>67</v>
      </c>
      <c r="B577" s="3" t="s">
        <v>29</v>
      </c>
      <c r="C577" s="3" t="s">
        <v>32</v>
      </c>
      <c r="D577" s="3" t="s">
        <v>26</v>
      </c>
      <c r="E577" s="3" t="s">
        <v>27</v>
      </c>
      <c r="F577" s="3" t="s">
        <v>30</v>
      </c>
      <c r="G577" s="3">
        <v>1</v>
      </c>
      <c r="H577" s="3">
        <v>2</v>
      </c>
      <c r="I577" s="29">
        <f>H577/((L577-W577)+J577+(0.44*R577))</f>
        <v>2</v>
      </c>
      <c r="J577" s="3">
        <v>0</v>
      </c>
      <c r="K577" s="32">
        <f>J577/G577</f>
        <v>0</v>
      </c>
      <c r="L577" s="3">
        <f>M577+N577</f>
        <v>1</v>
      </c>
      <c r="M577" s="3">
        <v>1</v>
      </c>
      <c r="N577" s="3">
        <v>0</v>
      </c>
      <c r="O577" s="3">
        <v>1</v>
      </c>
      <c r="P577" s="3">
        <v>1</v>
      </c>
      <c r="Q577" s="4">
        <f>P577/L577*100</f>
        <v>100</v>
      </c>
      <c r="R577" s="3">
        <v>0</v>
      </c>
      <c r="S577" s="3">
        <v>0</v>
      </c>
      <c r="T577" s="32">
        <f t="shared" si="91"/>
        <v>1</v>
      </c>
      <c r="U577" s="32">
        <f t="shared" si="92"/>
        <v>1</v>
      </c>
      <c r="V577" s="3">
        <v>0</v>
      </c>
      <c r="W577" s="3">
        <v>0</v>
      </c>
      <c r="X577" s="3">
        <v>0</v>
      </c>
      <c r="Y577" s="3">
        <v>0</v>
      </c>
      <c r="Z577" s="3">
        <v>0</v>
      </c>
      <c r="AA577" s="3">
        <v>0</v>
      </c>
    </row>
    <row r="578" spans="1:29" ht="15" customHeight="1" outlineLevel="1" collapsed="1" x14ac:dyDescent="0.3">
      <c r="A578" s="3" t="s">
        <v>68</v>
      </c>
      <c r="B578" s="3" t="s">
        <v>29</v>
      </c>
      <c r="C578" s="3" t="s">
        <v>32</v>
      </c>
      <c r="D578" s="3" t="s">
        <v>26</v>
      </c>
      <c r="E578" s="3" t="s">
        <v>27</v>
      </c>
      <c r="F578" s="3" t="s">
        <v>30</v>
      </c>
      <c r="G578" s="3">
        <v>1</v>
      </c>
      <c r="H578" s="3">
        <v>0</v>
      </c>
      <c r="I578" s="29">
        <f>H578/((L578-W578)+J578+(0.44*R578))</f>
        <v>0</v>
      </c>
      <c r="J578" s="3">
        <v>1</v>
      </c>
      <c r="K578" s="32">
        <f>J578/G578</f>
        <v>1</v>
      </c>
      <c r="L578" s="3">
        <f>M578+N578</f>
        <v>0</v>
      </c>
      <c r="M578" s="3">
        <v>0</v>
      </c>
      <c r="N578" s="3">
        <v>0</v>
      </c>
      <c r="O578" s="3">
        <v>0</v>
      </c>
      <c r="P578" s="3">
        <v>0</v>
      </c>
      <c r="Q578" s="4" t="e">
        <f>P578/L578*100</f>
        <v>#DIV/0!</v>
      </c>
      <c r="R578" s="3">
        <v>0</v>
      </c>
      <c r="S578" s="3">
        <v>0</v>
      </c>
      <c r="T578" s="32" t="e">
        <f t="shared" si="91"/>
        <v>#DIV/0!</v>
      </c>
      <c r="U578" s="32" t="e">
        <f t="shared" si="92"/>
        <v>#DIV/0!</v>
      </c>
      <c r="V578" s="3">
        <v>0</v>
      </c>
      <c r="W578" s="3">
        <v>0</v>
      </c>
      <c r="X578" s="3">
        <v>0</v>
      </c>
      <c r="Y578" s="3">
        <v>0</v>
      </c>
      <c r="Z578" s="3">
        <v>0</v>
      </c>
      <c r="AA578" s="3">
        <v>0</v>
      </c>
    </row>
    <row r="579" spans="1:29" ht="15" customHeight="1" x14ac:dyDescent="0.3">
      <c r="A579" s="35">
        <v>146</v>
      </c>
      <c r="B579" s="35" t="s">
        <v>24</v>
      </c>
      <c r="C579" s="35" t="s">
        <v>33</v>
      </c>
      <c r="D579" s="35" t="s">
        <v>30</v>
      </c>
      <c r="E579" s="35" t="s">
        <v>27</v>
      </c>
      <c r="F579" s="35" t="s">
        <v>28</v>
      </c>
      <c r="G579" s="41">
        <v>1</v>
      </c>
      <c r="H579" s="41">
        <v>3</v>
      </c>
      <c r="I579" s="40">
        <f>H579/((L579-W579)+J579+(0.44*R579))</f>
        <v>3</v>
      </c>
      <c r="J579" s="41">
        <v>0</v>
      </c>
      <c r="K579" s="37">
        <f>J579/G579</f>
        <v>0</v>
      </c>
      <c r="L579" s="41">
        <f>M579+N579</f>
        <v>1</v>
      </c>
      <c r="M579" s="41">
        <v>1</v>
      </c>
      <c r="N579" s="41">
        <v>0</v>
      </c>
      <c r="O579" s="41">
        <v>1</v>
      </c>
      <c r="P579" s="41">
        <f>P580+P581+P582</f>
        <v>0</v>
      </c>
      <c r="Q579" s="36" t="e">
        <f>P579/(L580+L581+L582)*100</f>
        <v>#DIV/0!</v>
      </c>
      <c r="R579" s="41">
        <v>0</v>
      </c>
      <c r="S579" s="41">
        <v>0</v>
      </c>
      <c r="T579" s="37">
        <f t="shared" ref="T579:T642" si="99">M579/(M579+N579)</f>
        <v>1</v>
      </c>
      <c r="U579" s="37">
        <f t="shared" ref="U579:U642" si="100">((0.5*V579)+M579)/L579</f>
        <v>1.5</v>
      </c>
      <c r="V579" s="41">
        <v>1</v>
      </c>
      <c r="W579" s="41">
        <v>0</v>
      </c>
      <c r="X579" s="41">
        <v>0</v>
      </c>
      <c r="Y579" s="41">
        <v>0</v>
      </c>
      <c r="Z579" s="41">
        <v>0</v>
      </c>
      <c r="AA579" s="41">
        <v>0</v>
      </c>
      <c r="AB579" s="40">
        <f>(R579+X579+(2*(N579+AA579+J579))+(0.5*Y579))/(H579+(0.5*V579)+(2*(W579+O579+Z579)))</f>
        <v>0</v>
      </c>
      <c r="AC579" s="40">
        <f>AB579-$AB$1073</f>
        <v>-1.1375540300025426</v>
      </c>
    </row>
    <row r="580" spans="1:29" ht="15" customHeight="1" outlineLevel="1" x14ac:dyDescent="0.3">
      <c r="A580" s="3" t="s">
        <v>66</v>
      </c>
      <c r="B580" s="3" t="s">
        <v>24</v>
      </c>
      <c r="C580" s="3" t="s">
        <v>33</v>
      </c>
      <c r="D580" s="3" t="s">
        <v>30</v>
      </c>
      <c r="E580" s="3" t="s">
        <v>27</v>
      </c>
      <c r="F580" s="3" t="s">
        <v>28</v>
      </c>
      <c r="I580" s="29"/>
      <c r="T580" s="32" t="e">
        <f t="shared" si="99"/>
        <v>#DIV/0!</v>
      </c>
      <c r="U580" s="32" t="e">
        <f t="shared" si="100"/>
        <v>#DIV/0!</v>
      </c>
      <c r="AB580" s="29"/>
      <c r="AC580" s="29"/>
    </row>
    <row r="581" spans="1:29" ht="15" customHeight="1" outlineLevel="1" x14ac:dyDescent="0.3">
      <c r="A581" s="3" t="s">
        <v>67</v>
      </c>
      <c r="B581" s="3" t="s">
        <v>24</v>
      </c>
      <c r="C581" s="3" t="s">
        <v>33</v>
      </c>
      <c r="D581" s="3" t="s">
        <v>30</v>
      </c>
      <c r="E581" s="3" t="s">
        <v>27</v>
      </c>
      <c r="F581" s="3" t="s">
        <v>28</v>
      </c>
      <c r="I581" s="29"/>
      <c r="T581" s="32" t="e">
        <f t="shared" si="99"/>
        <v>#DIV/0!</v>
      </c>
      <c r="U581" s="32" t="e">
        <f t="shared" si="100"/>
        <v>#DIV/0!</v>
      </c>
    </row>
    <row r="582" spans="1:29" ht="15" customHeight="1" outlineLevel="1" collapsed="1" x14ac:dyDescent="0.3">
      <c r="A582" s="3" t="s">
        <v>68</v>
      </c>
      <c r="B582" s="3" t="s">
        <v>24</v>
      </c>
      <c r="C582" s="3" t="s">
        <v>33</v>
      </c>
      <c r="D582" s="3" t="s">
        <v>30</v>
      </c>
      <c r="E582" s="3" t="s">
        <v>27</v>
      </c>
      <c r="F582" s="3" t="s">
        <v>28</v>
      </c>
      <c r="I582" s="29"/>
      <c r="T582" s="32" t="e">
        <f t="shared" si="99"/>
        <v>#DIV/0!</v>
      </c>
      <c r="U582" s="32" t="e">
        <f t="shared" si="100"/>
        <v>#DIV/0!</v>
      </c>
    </row>
    <row r="583" spans="1:29" ht="15" customHeight="1" x14ac:dyDescent="0.3">
      <c r="A583" s="35">
        <v>147</v>
      </c>
      <c r="B583" s="35" t="s">
        <v>24</v>
      </c>
      <c r="C583" s="35" t="s">
        <v>31</v>
      </c>
      <c r="D583" s="35" t="s">
        <v>30</v>
      </c>
      <c r="E583" s="35" t="s">
        <v>27</v>
      </c>
      <c r="F583" s="35" t="s">
        <v>28</v>
      </c>
      <c r="G583" s="35">
        <f>G584+G585+G586</f>
        <v>1</v>
      </c>
      <c r="H583" s="35">
        <f>H584+H585+H586</f>
        <v>1</v>
      </c>
      <c r="I583" s="40">
        <f>H583/((L583-W583)+J583+(0.44*R583))</f>
        <v>1.1363636363636365</v>
      </c>
      <c r="J583" s="35">
        <f>J584+J585+J586</f>
        <v>0</v>
      </c>
      <c r="K583" s="37">
        <f>J583/G583</f>
        <v>0</v>
      </c>
      <c r="L583" s="35">
        <f>M583+N583</f>
        <v>0</v>
      </c>
      <c r="M583" s="35">
        <f>M584+M585+M586</f>
        <v>0</v>
      </c>
      <c r="N583" s="35">
        <f>N584+N585+N586</f>
        <v>0</v>
      </c>
      <c r="O583" s="35">
        <f>O584+O585+O586</f>
        <v>0</v>
      </c>
      <c r="P583" s="35">
        <f>P584+P585+P586</f>
        <v>0</v>
      </c>
      <c r="Q583" s="36" t="e">
        <f>P583/L583*100</f>
        <v>#DIV/0!</v>
      </c>
      <c r="R583" s="35">
        <f>R584+R585+R586</f>
        <v>2</v>
      </c>
      <c r="S583" s="35">
        <f>S584+S585+S586</f>
        <v>1</v>
      </c>
      <c r="T583" s="37" t="e">
        <f t="shared" si="99"/>
        <v>#DIV/0!</v>
      </c>
      <c r="U583" s="37" t="e">
        <f t="shared" si="100"/>
        <v>#DIV/0!</v>
      </c>
      <c r="V583" s="35">
        <f t="shared" ref="V583:AA583" si="101">V584+V585+V586</f>
        <v>0</v>
      </c>
      <c r="W583" s="35">
        <f t="shared" si="101"/>
        <v>0</v>
      </c>
      <c r="X583" s="35">
        <f t="shared" si="101"/>
        <v>0</v>
      </c>
      <c r="Y583" s="35">
        <f t="shared" si="101"/>
        <v>0</v>
      </c>
      <c r="Z583" s="35">
        <f t="shared" si="101"/>
        <v>1</v>
      </c>
      <c r="AA583" s="35">
        <f t="shared" si="101"/>
        <v>0</v>
      </c>
      <c r="AB583" s="40">
        <f>(R583+X583+(2*(N583+AA583+J583))+(0.5*Y583))/(H583+(0.5*V583)+(2*(W583+O583+Z583)))</f>
        <v>0.66666666666666663</v>
      </c>
      <c r="AC583" s="40">
        <f>AB583-$AB$1073</f>
        <v>-0.470887363335876</v>
      </c>
    </row>
    <row r="584" spans="1:29" ht="15" customHeight="1" outlineLevel="1" x14ac:dyDescent="0.3">
      <c r="A584" s="3" t="s">
        <v>66</v>
      </c>
      <c r="B584" s="3" t="s">
        <v>24</v>
      </c>
      <c r="C584" s="3" t="s">
        <v>31</v>
      </c>
      <c r="D584" s="3" t="s">
        <v>30</v>
      </c>
      <c r="E584" s="3" t="s">
        <v>27</v>
      </c>
      <c r="F584" s="3" t="s">
        <v>28</v>
      </c>
      <c r="G584" s="3">
        <v>0</v>
      </c>
      <c r="H584" s="3">
        <v>0</v>
      </c>
      <c r="I584" s="29"/>
      <c r="J584" s="3">
        <v>0</v>
      </c>
      <c r="K584" s="32" t="e">
        <f>J584/G584</f>
        <v>#DIV/0!</v>
      </c>
      <c r="L584" s="3">
        <f>M584+N584</f>
        <v>0</v>
      </c>
      <c r="M584" s="3">
        <v>0</v>
      </c>
      <c r="N584" s="3">
        <v>0</v>
      </c>
      <c r="O584" s="3">
        <v>0</v>
      </c>
      <c r="P584" s="3">
        <v>0</v>
      </c>
      <c r="Q584" s="4" t="e">
        <f>P584/L584*100</f>
        <v>#DIV/0!</v>
      </c>
      <c r="R584" s="3">
        <v>0</v>
      </c>
      <c r="S584" s="3">
        <v>0</v>
      </c>
      <c r="T584" s="32" t="e">
        <f t="shared" si="99"/>
        <v>#DIV/0!</v>
      </c>
      <c r="U584" s="32" t="e">
        <f t="shared" si="100"/>
        <v>#DIV/0!</v>
      </c>
      <c r="V584" s="3">
        <v>0</v>
      </c>
      <c r="W584" s="3">
        <v>0</v>
      </c>
      <c r="X584" s="3">
        <v>0</v>
      </c>
      <c r="Y584" s="3">
        <v>0</v>
      </c>
      <c r="Z584" s="3">
        <v>0</v>
      </c>
      <c r="AA584" s="3">
        <v>0</v>
      </c>
      <c r="AB584" s="29"/>
      <c r="AC584" s="29"/>
    </row>
    <row r="585" spans="1:29" ht="15" customHeight="1" outlineLevel="1" x14ac:dyDescent="0.3">
      <c r="A585" s="3" t="s">
        <v>67</v>
      </c>
      <c r="B585" s="3" t="s">
        <v>24</v>
      </c>
      <c r="C585" s="3" t="s">
        <v>31</v>
      </c>
      <c r="D585" s="3" t="s">
        <v>30</v>
      </c>
      <c r="E585" s="3" t="s">
        <v>27</v>
      </c>
      <c r="F585" s="3" t="s">
        <v>28</v>
      </c>
      <c r="G585" s="3">
        <v>0</v>
      </c>
      <c r="H585" s="3">
        <v>0</v>
      </c>
      <c r="I585" s="29"/>
      <c r="J585" s="3">
        <v>0</v>
      </c>
      <c r="K585" s="32" t="e">
        <f>J585/G585</f>
        <v>#DIV/0!</v>
      </c>
      <c r="L585" s="3">
        <f>M585+N585</f>
        <v>0</v>
      </c>
      <c r="M585" s="3">
        <v>0</v>
      </c>
      <c r="N585" s="3">
        <v>0</v>
      </c>
      <c r="O585" s="3">
        <v>0</v>
      </c>
      <c r="P585" s="3">
        <v>0</v>
      </c>
      <c r="Q585" s="4" t="e">
        <f>P585/L585*100</f>
        <v>#DIV/0!</v>
      </c>
      <c r="R585" s="3">
        <v>0</v>
      </c>
      <c r="S585" s="3">
        <v>0</v>
      </c>
      <c r="T585" s="32" t="e">
        <f t="shared" si="99"/>
        <v>#DIV/0!</v>
      </c>
      <c r="U585" s="32" t="e">
        <f t="shared" si="100"/>
        <v>#DIV/0!</v>
      </c>
      <c r="V585" s="3">
        <v>0</v>
      </c>
      <c r="W585" s="3">
        <v>0</v>
      </c>
      <c r="X585" s="3">
        <v>0</v>
      </c>
      <c r="Y585" s="3">
        <v>0</v>
      </c>
      <c r="Z585" s="3">
        <v>0</v>
      </c>
      <c r="AA585" s="3">
        <v>0</v>
      </c>
    </row>
    <row r="586" spans="1:29" ht="15" customHeight="1" outlineLevel="1" collapsed="1" x14ac:dyDescent="0.3">
      <c r="A586" s="3" t="s">
        <v>68</v>
      </c>
      <c r="B586" s="3" t="s">
        <v>24</v>
      </c>
      <c r="C586" s="3" t="s">
        <v>31</v>
      </c>
      <c r="D586" s="3" t="s">
        <v>30</v>
      </c>
      <c r="E586" s="3" t="s">
        <v>27</v>
      </c>
      <c r="F586" s="3" t="s">
        <v>28</v>
      </c>
      <c r="G586" s="3">
        <v>1</v>
      </c>
      <c r="H586" s="3">
        <v>1</v>
      </c>
      <c r="I586" s="29">
        <f>H586/((L586-W586)+J586+(0.44*R586))</f>
        <v>1.1363636363636365</v>
      </c>
      <c r="J586" s="3">
        <v>0</v>
      </c>
      <c r="K586" s="32">
        <f>J586/G586</f>
        <v>0</v>
      </c>
      <c r="L586" s="3">
        <f>M586+N586</f>
        <v>0</v>
      </c>
      <c r="M586" s="3">
        <v>0</v>
      </c>
      <c r="N586" s="3">
        <v>0</v>
      </c>
      <c r="O586" s="3">
        <v>0</v>
      </c>
      <c r="P586" s="3">
        <v>0</v>
      </c>
      <c r="Q586" s="4" t="e">
        <f>P586/L586*100</f>
        <v>#DIV/0!</v>
      </c>
      <c r="R586" s="3">
        <v>2</v>
      </c>
      <c r="S586" s="3">
        <v>1</v>
      </c>
      <c r="T586" s="32" t="e">
        <f t="shared" si="99"/>
        <v>#DIV/0!</v>
      </c>
      <c r="U586" s="32" t="e">
        <f t="shared" si="100"/>
        <v>#DIV/0!</v>
      </c>
      <c r="V586" s="3">
        <v>0</v>
      </c>
      <c r="W586" s="3">
        <v>0</v>
      </c>
      <c r="X586" s="3">
        <v>0</v>
      </c>
      <c r="Y586" s="3">
        <v>0</v>
      </c>
      <c r="Z586" s="3">
        <v>1</v>
      </c>
      <c r="AA586" s="3">
        <v>0</v>
      </c>
    </row>
    <row r="587" spans="1:29" ht="15" customHeight="1" x14ac:dyDescent="0.3">
      <c r="A587" s="35">
        <v>148</v>
      </c>
      <c r="B587" s="35" t="s">
        <v>32</v>
      </c>
      <c r="C587" s="35" t="s">
        <v>30</v>
      </c>
      <c r="D587" s="35" t="s">
        <v>31</v>
      </c>
      <c r="E587" s="35" t="s">
        <v>33</v>
      </c>
      <c r="F587" s="35" t="s">
        <v>28</v>
      </c>
      <c r="G587" s="41">
        <v>3</v>
      </c>
      <c r="H587" s="41">
        <v>0</v>
      </c>
      <c r="I587" s="40">
        <f>H587/((L587-W587)+J587+(0.44*R587))</f>
        <v>0</v>
      </c>
      <c r="J587" s="41">
        <v>0</v>
      </c>
      <c r="K587" s="37">
        <f>J587/G587</f>
        <v>0</v>
      </c>
      <c r="L587" s="41">
        <f>M587+N587</f>
        <v>3</v>
      </c>
      <c r="M587" s="41">
        <v>0</v>
      </c>
      <c r="N587" s="41">
        <v>3</v>
      </c>
      <c r="O587" s="41">
        <v>0</v>
      </c>
      <c r="P587" s="41">
        <f>P588+P589+P590</f>
        <v>0</v>
      </c>
      <c r="Q587" s="36" t="e">
        <f>P587/(L588+L589+L590)*100</f>
        <v>#DIV/0!</v>
      </c>
      <c r="R587" s="41">
        <v>0</v>
      </c>
      <c r="S587" s="41">
        <v>0</v>
      </c>
      <c r="T587" s="37">
        <f t="shared" si="99"/>
        <v>0</v>
      </c>
      <c r="U587" s="37">
        <f t="shared" si="100"/>
        <v>0</v>
      </c>
      <c r="V587" s="41">
        <v>0</v>
      </c>
      <c r="W587" s="41">
        <v>1</v>
      </c>
      <c r="X587" s="41">
        <v>2</v>
      </c>
      <c r="Y587" s="41">
        <v>0</v>
      </c>
      <c r="Z587" s="41">
        <v>0</v>
      </c>
      <c r="AA587" s="41">
        <v>0</v>
      </c>
      <c r="AB587" s="40">
        <f>(R587+X587+(2*(N587+AA587+J587))+(0.5*Y587))/(H587+(0.5*V587)+(2*(W587+O587+Z587)))</f>
        <v>4</v>
      </c>
      <c r="AC587" s="40">
        <f>AB587-$AB$1073</f>
        <v>2.8624459699974576</v>
      </c>
    </row>
    <row r="588" spans="1:29" ht="15" customHeight="1" outlineLevel="1" x14ac:dyDescent="0.3">
      <c r="A588" s="3" t="s">
        <v>66</v>
      </c>
      <c r="B588" s="3" t="s">
        <v>32</v>
      </c>
      <c r="C588" s="3" t="s">
        <v>30</v>
      </c>
      <c r="D588" s="3" t="s">
        <v>31</v>
      </c>
      <c r="E588" s="3" t="s">
        <v>33</v>
      </c>
      <c r="F588" s="3" t="s">
        <v>28</v>
      </c>
      <c r="I588" s="29"/>
      <c r="T588" s="32" t="e">
        <f t="shared" si="99"/>
        <v>#DIV/0!</v>
      </c>
      <c r="U588" s="32" t="e">
        <f t="shared" si="100"/>
        <v>#DIV/0!</v>
      </c>
      <c r="AB588" s="29"/>
      <c r="AC588" s="29"/>
    </row>
    <row r="589" spans="1:29" ht="15" customHeight="1" outlineLevel="1" x14ac:dyDescent="0.3">
      <c r="A589" s="3" t="s">
        <v>67</v>
      </c>
      <c r="B589" s="3" t="s">
        <v>32</v>
      </c>
      <c r="C589" s="3" t="s">
        <v>30</v>
      </c>
      <c r="D589" s="3" t="s">
        <v>31</v>
      </c>
      <c r="E589" s="3" t="s">
        <v>33</v>
      </c>
      <c r="F589" s="3" t="s">
        <v>28</v>
      </c>
      <c r="I589" s="29"/>
      <c r="T589" s="32" t="e">
        <f t="shared" si="99"/>
        <v>#DIV/0!</v>
      </c>
      <c r="U589" s="32" t="e">
        <f t="shared" si="100"/>
        <v>#DIV/0!</v>
      </c>
    </row>
    <row r="590" spans="1:29" ht="15" customHeight="1" outlineLevel="1" collapsed="1" x14ac:dyDescent="0.3">
      <c r="A590" s="3" t="s">
        <v>68</v>
      </c>
      <c r="B590" s="3" t="s">
        <v>32</v>
      </c>
      <c r="C590" s="3" t="s">
        <v>30</v>
      </c>
      <c r="D590" s="3" t="s">
        <v>31</v>
      </c>
      <c r="E590" s="3" t="s">
        <v>33</v>
      </c>
      <c r="F590" s="3" t="s">
        <v>28</v>
      </c>
      <c r="I590" s="29"/>
      <c r="T590" s="32" t="e">
        <f t="shared" si="99"/>
        <v>#DIV/0!</v>
      </c>
      <c r="U590" s="32" t="e">
        <f t="shared" si="100"/>
        <v>#DIV/0!</v>
      </c>
    </row>
    <row r="591" spans="1:29" ht="15" customHeight="1" x14ac:dyDescent="0.3">
      <c r="A591" s="35">
        <v>149</v>
      </c>
      <c r="B591" s="35" t="s">
        <v>31</v>
      </c>
      <c r="C591" s="35" t="s">
        <v>25</v>
      </c>
      <c r="D591" s="35" t="s">
        <v>26</v>
      </c>
      <c r="E591" s="35" t="s">
        <v>33</v>
      </c>
      <c r="F591" s="35" t="s">
        <v>30</v>
      </c>
      <c r="G591" s="41">
        <v>3</v>
      </c>
      <c r="H591" s="41">
        <v>0</v>
      </c>
      <c r="I591" s="40">
        <f>H591/((L591-W591)+J591+(0.44*R591))</f>
        <v>0</v>
      </c>
      <c r="J591" s="41">
        <v>2</v>
      </c>
      <c r="K591" s="37">
        <f>J591/G591</f>
        <v>0.66666666666666663</v>
      </c>
      <c r="L591" s="41">
        <f>M591+N591</f>
        <v>1</v>
      </c>
      <c r="M591" s="41">
        <v>0</v>
      </c>
      <c r="N591" s="41">
        <v>1</v>
      </c>
      <c r="O591" s="41">
        <v>0</v>
      </c>
      <c r="P591" s="41">
        <f>P592+P593+P594</f>
        <v>0</v>
      </c>
      <c r="Q591" s="36" t="e">
        <f>P591/(L592+L593+L594)*100</f>
        <v>#DIV/0!</v>
      </c>
      <c r="R591" s="41">
        <v>0</v>
      </c>
      <c r="S591" s="41">
        <v>0</v>
      </c>
      <c r="T591" s="37">
        <f t="shared" si="99"/>
        <v>0</v>
      </c>
      <c r="U591" s="37">
        <f t="shared" si="100"/>
        <v>0</v>
      </c>
      <c r="V591" s="41">
        <v>0</v>
      </c>
      <c r="W591" s="41">
        <v>0</v>
      </c>
      <c r="X591" s="41">
        <v>1</v>
      </c>
      <c r="Y591" s="41">
        <v>2</v>
      </c>
      <c r="Z591" s="41">
        <v>0</v>
      </c>
      <c r="AA591" s="41">
        <v>1</v>
      </c>
      <c r="AB591" s="40"/>
      <c r="AC591" s="40"/>
    </row>
    <row r="592" spans="1:29" ht="15" customHeight="1" outlineLevel="1" x14ac:dyDescent="0.3">
      <c r="A592" s="3" t="s">
        <v>66</v>
      </c>
      <c r="B592" s="3" t="s">
        <v>31</v>
      </c>
      <c r="C592" s="3" t="s">
        <v>25</v>
      </c>
      <c r="D592" s="3" t="s">
        <v>26</v>
      </c>
      <c r="E592" s="3" t="s">
        <v>33</v>
      </c>
      <c r="F592" s="3" t="s">
        <v>30</v>
      </c>
      <c r="I592" s="29"/>
      <c r="T592" s="32" t="e">
        <f t="shared" si="99"/>
        <v>#DIV/0!</v>
      </c>
      <c r="U592" s="32" t="e">
        <f t="shared" si="100"/>
        <v>#DIV/0!</v>
      </c>
      <c r="AB592" s="29"/>
      <c r="AC592" s="29"/>
    </row>
    <row r="593" spans="1:29" ht="15" customHeight="1" outlineLevel="1" x14ac:dyDescent="0.3">
      <c r="A593" s="3" t="s">
        <v>67</v>
      </c>
      <c r="B593" s="3" t="s">
        <v>31</v>
      </c>
      <c r="C593" s="3" t="s">
        <v>25</v>
      </c>
      <c r="D593" s="3" t="s">
        <v>26</v>
      </c>
      <c r="E593" s="3" t="s">
        <v>33</v>
      </c>
      <c r="F593" s="3" t="s">
        <v>30</v>
      </c>
      <c r="I593" s="29"/>
      <c r="T593" s="32" t="e">
        <f t="shared" si="99"/>
        <v>#DIV/0!</v>
      </c>
      <c r="U593" s="32" t="e">
        <f t="shared" si="100"/>
        <v>#DIV/0!</v>
      </c>
    </row>
    <row r="594" spans="1:29" ht="15" customHeight="1" outlineLevel="1" collapsed="1" x14ac:dyDescent="0.3">
      <c r="A594" s="3" t="s">
        <v>68</v>
      </c>
      <c r="B594" s="3" t="s">
        <v>31</v>
      </c>
      <c r="C594" s="3" t="s">
        <v>25</v>
      </c>
      <c r="D594" s="3" t="s">
        <v>26</v>
      </c>
      <c r="E594" s="3" t="s">
        <v>33</v>
      </c>
      <c r="F594" s="3" t="s">
        <v>30</v>
      </c>
      <c r="I594" s="29"/>
      <c r="T594" s="32" t="e">
        <f t="shared" si="99"/>
        <v>#DIV/0!</v>
      </c>
      <c r="U594" s="32" t="e">
        <f t="shared" si="100"/>
        <v>#DIV/0!</v>
      </c>
    </row>
    <row r="595" spans="1:29" ht="15" customHeight="1" x14ac:dyDescent="0.3">
      <c r="A595" s="35">
        <v>150</v>
      </c>
      <c r="B595" s="35" t="s">
        <v>24</v>
      </c>
      <c r="C595" s="35" t="s">
        <v>32</v>
      </c>
      <c r="D595" s="35" t="s">
        <v>26</v>
      </c>
      <c r="E595" s="35" t="s">
        <v>34</v>
      </c>
      <c r="F595" s="35" t="s">
        <v>31</v>
      </c>
      <c r="G595" s="35">
        <f>G596+G597+G598</f>
        <v>2</v>
      </c>
      <c r="H595" s="35">
        <f>H596+H597+H598</f>
        <v>1</v>
      </c>
      <c r="I595" s="40">
        <f>H595/((L595-W595)+J595+(0.44*R595))</f>
        <v>0.53191489361702127</v>
      </c>
      <c r="J595" s="35">
        <f>J596+J597+J598</f>
        <v>0</v>
      </c>
      <c r="K595" s="37">
        <f t="shared" ref="K595:K610" si="102">J595/G595</f>
        <v>0</v>
      </c>
      <c r="L595" s="35">
        <f t="shared" ref="L595:L610" si="103">M595+N595</f>
        <v>2</v>
      </c>
      <c r="M595" s="35">
        <f>M596+M597+M598</f>
        <v>0</v>
      </c>
      <c r="N595" s="35">
        <f>N596+N597+N598</f>
        <v>2</v>
      </c>
      <c r="O595" s="35">
        <f>O596+O597+O598</f>
        <v>0</v>
      </c>
      <c r="P595" s="35">
        <f>P596+P597+P598</f>
        <v>2</v>
      </c>
      <c r="Q595" s="36">
        <f>P595/L595*100</f>
        <v>100</v>
      </c>
      <c r="R595" s="35">
        <f>R596+R597+R598</f>
        <v>2</v>
      </c>
      <c r="S595" s="35">
        <f>S596+S597+S598</f>
        <v>1</v>
      </c>
      <c r="T595" s="37">
        <f t="shared" si="99"/>
        <v>0</v>
      </c>
      <c r="U595" s="37">
        <f t="shared" si="100"/>
        <v>0</v>
      </c>
      <c r="V595" s="35">
        <f t="shared" ref="V595:AA595" si="104">V596+V597+V598</f>
        <v>0</v>
      </c>
      <c r="W595" s="35">
        <f t="shared" si="104"/>
        <v>1</v>
      </c>
      <c r="X595" s="35">
        <f t="shared" si="104"/>
        <v>1</v>
      </c>
      <c r="Y595" s="35">
        <f t="shared" si="104"/>
        <v>0</v>
      </c>
      <c r="Z595" s="35">
        <f t="shared" si="104"/>
        <v>1</v>
      </c>
      <c r="AA595" s="35">
        <f t="shared" si="104"/>
        <v>0</v>
      </c>
      <c r="AB595" s="40">
        <f>(R595+X595+(2*(N595+AA595+J595))+(0.5*Y595))/(H595+(0.5*V595)+(2*(W595+O595+Z595)))</f>
        <v>1.4</v>
      </c>
      <c r="AC595" s="40">
        <f>AB595-$AB$1073</f>
        <v>0.26244596999745728</v>
      </c>
    </row>
    <row r="596" spans="1:29" ht="15" customHeight="1" outlineLevel="1" x14ac:dyDescent="0.3">
      <c r="A596" s="3" t="s">
        <v>66</v>
      </c>
      <c r="B596" s="3" t="s">
        <v>24</v>
      </c>
      <c r="C596" s="3" t="s">
        <v>32</v>
      </c>
      <c r="D596" s="3" t="s">
        <v>26</v>
      </c>
      <c r="E596" s="3" t="s">
        <v>34</v>
      </c>
      <c r="F596" s="3" t="s">
        <v>31</v>
      </c>
      <c r="I596" s="29"/>
      <c r="K596" s="32" t="e">
        <f t="shared" si="102"/>
        <v>#DIV/0!</v>
      </c>
      <c r="L596" s="3">
        <f t="shared" si="103"/>
        <v>0</v>
      </c>
      <c r="Q596" s="4" t="e">
        <f>P596/L596*100</f>
        <v>#DIV/0!</v>
      </c>
      <c r="T596" s="32" t="e">
        <f t="shared" si="99"/>
        <v>#DIV/0!</v>
      </c>
      <c r="U596" s="32" t="e">
        <f t="shared" si="100"/>
        <v>#DIV/0!</v>
      </c>
      <c r="AB596" s="29"/>
      <c r="AC596" s="29"/>
    </row>
    <row r="597" spans="1:29" ht="15" customHeight="1" outlineLevel="1" x14ac:dyDescent="0.3">
      <c r="A597" s="3" t="s">
        <v>67</v>
      </c>
      <c r="B597" s="3" t="s">
        <v>24</v>
      </c>
      <c r="C597" s="3" t="s">
        <v>32</v>
      </c>
      <c r="D597" s="3" t="s">
        <v>26</v>
      </c>
      <c r="E597" s="3" t="s">
        <v>34</v>
      </c>
      <c r="F597" s="3" t="s">
        <v>31</v>
      </c>
      <c r="G597" s="3">
        <v>1</v>
      </c>
      <c r="H597" s="3">
        <v>1</v>
      </c>
      <c r="I597" s="29">
        <f>H597/((L597-W597)+J597+(0.44*R597))</f>
        <v>1.1363636363636365</v>
      </c>
      <c r="K597" s="32">
        <f t="shared" si="102"/>
        <v>0</v>
      </c>
      <c r="L597" s="3">
        <f t="shared" si="103"/>
        <v>1</v>
      </c>
      <c r="N597" s="3">
        <v>1</v>
      </c>
      <c r="P597" s="3">
        <v>1</v>
      </c>
      <c r="Q597" s="4">
        <f>P597/L597*100</f>
        <v>100</v>
      </c>
      <c r="R597" s="3">
        <v>2</v>
      </c>
      <c r="S597" s="3">
        <v>1</v>
      </c>
      <c r="T597" s="32">
        <f t="shared" si="99"/>
        <v>0</v>
      </c>
      <c r="U597" s="32">
        <f t="shared" si="100"/>
        <v>0</v>
      </c>
      <c r="W597" s="3">
        <v>1</v>
      </c>
      <c r="Z597" s="3">
        <v>1</v>
      </c>
    </row>
    <row r="598" spans="1:29" ht="15" customHeight="1" outlineLevel="1" collapsed="1" x14ac:dyDescent="0.3">
      <c r="A598" s="3" t="s">
        <v>68</v>
      </c>
      <c r="B598" s="3" t="s">
        <v>24</v>
      </c>
      <c r="C598" s="3" t="s">
        <v>32</v>
      </c>
      <c r="D598" s="3" t="s">
        <v>26</v>
      </c>
      <c r="E598" s="3" t="s">
        <v>34</v>
      </c>
      <c r="F598" s="3" t="s">
        <v>31</v>
      </c>
      <c r="G598" s="3">
        <v>1</v>
      </c>
      <c r="I598" s="29">
        <f>H598/((L598-W598)+J598+(0.44*R598))</f>
        <v>0</v>
      </c>
      <c r="K598" s="32">
        <f t="shared" si="102"/>
        <v>0</v>
      </c>
      <c r="L598" s="3">
        <f t="shared" si="103"/>
        <v>1</v>
      </c>
      <c r="N598" s="3">
        <v>1</v>
      </c>
      <c r="P598" s="3">
        <v>1</v>
      </c>
      <c r="Q598" s="4">
        <f>P598/L598*100</f>
        <v>100</v>
      </c>
      <c r="T598" s="32">
        <f t="shared" si="99"/>
        <v>0</v>
      </c>
      <c r="U598" s="32">
        <f t="shared" si="100"/>
        <v>0</v>
      </c>
      <c r="X598" s="3">
        <v>1</v>
      </c>
    </row>
    <row r="599" spans="1:29" ht="15" customHeight="1" x14ac:dyDescent="0.3">
      <c r="A599" s="35">
        <v>151</v>
      </c>
      <c r="B599" s="35" t="s">
        <v>30</v>
      </c>
      <c r="C599" s="35" t="s">
        <v>25</v>
      </c>
      <c r="D599" s="35" t="s">
        <v>26</v>
      </c>
      <c r="E599" s="35" t="s">
        <v>27</v>
      </c>
      <c r="F599" s="35" t="s">
        <v>31</v>
      </c>
      <c r="G599" s="41">
        <v>7</v>
      </c>
      <c r="H599" s="41">
        <v>2</v>
      </c>
      <c r="I599" s="40">
        <f>H599/((L599-W599)+J599+(0.44*R599))</f>
        <v>0.29069767441860467</v>
      </c>
      <c r="J599" s="41">
        <v>3</v>
      </c>
      <c r="K599" s="37">
        <f t="shared" si="102"/>
        <v>0.42857142857142855</v>
      </c>
      <c r="L599" s="41">
        <f t="shared" si="103"/>
        <v>3</v>
      </c>
      <c r="M599" s="41">
        <v>0</v>
      </c>
      <c r="N599" s="41">
        <v>3</v>
      </c>
      <c r="O599" s="41">
        <v>0</v>
      </c>
      <c r="P599" s="41">
        <f>P600+P601+P602</f>
        <v>0</v>
      </c>
      <c r="Q599" s="36">
        <f>P599/(L600+L601+L602)*100</f>
        <v>0</v>
      </c>
      <c r="R599" s="41">
        <v>2</v>
      </c>
      <c r="S599" s="41">
        <v>2</v>
      </c>
      <c r="T599" s="37">
        <f t="shared" si="99"/>
        <v>0</v>
      </c>
      <c r="U599" s="37">
        <f t="shared" si="100"/>
        <v>0</v>
      </c>
      <c r="V599" s="41">
        <v>0</v>
      </c>
      <c r="W599" s="41">
        <v>0</v>
      </c>
      <c r="X599" s="41">
        <v>3</v>
      </c>
      <c r="Y599" s="41">
        <v>1</v>
      </c>
      <c r="Z599" s="41">
        <v>1</v>
      </c>
      <c r="AA599" s="41">
        <v>2</v>
      </c>
      <c r="AB599" s="40">
        <f>(R599+X599+(2*(N599+AA599+J599))+(0.5*Y599))/(H599+(0.5*V599)+(2*(W599+O599+Z599)))</f>
        <v>5.375</v>
      </c>
      <c r="AC599" s="40">
        <f>AB599-$AB$1073</f>
        <v>4.2374459699974576</v>
      </c>
    </row>
    <row r="600" spans="1:29" ht="15" customHeight="1" outlineLevel="1" x14ac:dyDescent="0.3">
      <c r="A600" s="3" t="s">
        <v>66</v>
      </c>
      <c r="B600" s="3" t="s">
        <v>30</v>
      </c>
      <c r="C600" s="3" t="s">
        <v>25</v>
      </c>
      <c r="D600" s="3" t="s">
        <v>26</v>
      </c>
      <c r="E600" s="3" t="s">
        <v>27</v>
      </c>
      <c r="F600" s="3" t="s">
        <v>31</v>
      </c>
      <c r="G600" s="3">
        <v>2</v>
      </c>
      <c r="H600" s="3">
        <v>0</v>
      </c>
      <c r="I600" s="29">
        <f>H600/((L600-W600)+J600+(0.44*R600))</f>
        <v>0</v>
      </c>
      <c r="J600" s="3">
        <v>2</v>
      </c>
      <c r="K600" s="32">
        <f t="shared" si="102"/>
        <v>1</v>
      </c>
      <c r="L600" s="3">
        <f t="shared" si="103"/>
        <v>0</v>
      </c>
      <c r="M600" s="3">
        <v>0</v>
      </c>
      <c r="N600" s="3">
        <v>0</v>
      </c>
      <c r="O600" s="3">
        <v>0</v>
      </c>
      <c r="P600" s="3">
        <v>0</v>
      </c>
      <c r="Q600" s="4" t="e">
        <f>P600/L600*100</f>
        <v>#DIV/0!</v>
      </c>
      <c r="R600" s="3">
        <v>0</v>
      </c>
      <c r="S600" s="3">
        <v>0</v>
      </c>
      <c r="T600" s="32" t="e">
        <f t="shared" si="99"/>
        <v>#DIV/0!</v>
      </c>
      <c r="U600" s="32" t="e">
        <f t="shared" si="100"/>
        <v>#DIV/0!</v>
      </c>
      <c r="V600" s="3">
        <v>0</v>
      </c>
      <c r="W600" s="3">
        <v>0</v>
      </c>
      <c r="X600" s="3">
        <v>0</v>
      </c>
      <c r="Y600" s="3">
        <v>1</v>
      </c>
      <c r="Z600" s="3">
        <v>1</v>
      </c>
      <c r="AA600" s="3">
        <v>0</v>
      </c>
      <c r="AB600" s="29"/>
      <c r="AC600" s="29"/>
    </row>
    <row r="601" spans="1:29" ht="15" customHeight="1" outlineLevel="1" x14ac:dyDescent="0.3">
      <c r="A601" s="3" t="s">
        <v>67</v>
      </c>
      <c r="B601" s="3" t="s">
        <v>30</v>
      </c>
      <c r="C601" s="3" t="s">
        <v>25</v>
      </c>
      <c r="D601" s="3" t="s">
        <v>26</v>
      </c>
      <c r="E601" s="3" t="s">
        <v>27</v>
      </c>
      <c r="F601" s="3" t="s">
        <v>31</v>
      </c>
      <c r="G601" s="3">
        <v>0</v>
      </c>
      <c r="H601" s="3">
        <v>0</v>
      </c>
      <c r="I601" s="29"/>
      <c r="J601" s="3">
        <v>0</v>
      </c>
      <c r="K601" s="32" t="e">
        <f t="shared" si="102"/>
        <v>#DIV/0!</v>
      </c>
      <c r="L601" s="3">
        <f t="shared" si="103"/>
        <v>0</v>
      </c>
      <c r="M601" s="3">
        <v>0</v>
      </c>
      <c r="N601" s="3">
        <v>0</v>
      </c>
      <c r="O601" s="3">
        <v>0</v>
      </c>
      <c r="P601" s="3">
        <v>0</v>
      </c>
      <c r="Q601" s="4" t="e">
        <f>P601/L601*100</f>
        <v>#DIV/0!</v>
      </c>
      <c r="R601" s="3">
        <v>0</v>
      </c>
      <c r="S601" s="3">
        <v>0</v>
      </c>
      <c r="T601" s="32" t="e">
        <f t="shared" si="99"/>
        <v>#DIV/0!</v>
      </c>
      <c r="U601" s="32" t="e">
        <f t="shared" si="100"/>
        <v>#DIV/0!</v>
      </c>
      <c r="V601" s="3">
        <v>0</v>
      </c>
      <c r="W601" s="3">
        <v>0</v>
      </c>
      <c r="X601" s="3">
        <v>0</v>
      </c>
      <c r="Y601" s="3">
        <v>0</v>
      </c>
      <c r="Z601" s="3">
        <v>0</v>
      </c>
      <c r="AA601" s="3">
        <v>0</v>
      </c>
    </row>
    <row r="602" spans="1:29" ht="15" customHeight="1" outlineLevel="1" collapsed="1" x14ac:dyDescent="0.3">
      <c r="A602" s="3" t="s">
        <v>68</v>
      </c>
      <c r="B602" s="3" t="s">
        <v>30</v>
      </c>
      <c r="C602" s="3" t="s">
        <v>25</v>
      </c>
      <c r="D602" s="3" t="s">
        <v>26</v>
      </c>
      <c r="E602" s="3" t="s">
        <v>27</v>
      </c>
      <c r="F602" s="3" t="s">
        <v>31</v>
      </c>
      <c r="G602" s="3">
        <v>1</v>
      </c>
      <c r="H602" s="3">
        <v>0</v>
      </c>
      <c r="I602" s="29">
        <f>H602/((L602-W602)+J602+(0.44*R602))</f>
        <v>0</v>
      </c>
      <c r="J602" s="3">
        <v>0</v>
      </c>
      <c r="K602" s="32">
        <f t="shared" si="102"/>
        <v>0</v>
      </c>
      <c r="L602" s="3">
        <f t="shared" si="103"/>
        <v>1</v>
      </c>
      <c r="M602" s="3">
        <v>0</v>
      </c>
      <c r="N602" s="3">
        <v>1</v>
      </c>
      <c r="O602" s="3">
        <v>0</v>
      </c>
      <c r="P602" s="3">
        <v>0</v>
      </c>
      <c r="Q602" s="4">
        <f>P602/L602*100</f>
        <v>0</v>
      </c>
      <c r="R602" s="3">
        <v>0</v>
      </c>
      <c r="S602" s="3">
        <v>0</v>
      </c>
      <c r="T602" s="32">
        <f t="shared" si="99"/>
        <v>0</v>
      </c>
      <c r="U602" s="32">
        <f t="shared" si="100"/>
        <v>0</v>
      </c>
      <c r="V602" s="3">
        <v>0</v>
      </c>
      <c r="W602" s="3">
        <v>0</v>
      </c>
      <c r="X602" s="3">
        <v>1</v>
      </c>
      <c r="Y602" s="3">
        <v>0</v>
      </c>
      <c r="Z602" s="3">
        <v>0</v>
      </c>
      <c r="AA602" s="3">
        <v>1</v>
      </c>
    </row>
    <row r="603" spans="1:29" ht="15" customHeight="1" x14ac:dyDescent="0.3">
      <c r="A603" s="35">
        <v>152</v>
      </c>
      <c r="B603" s="35" t="s">
        <v>32</v>
      </c>
      <c r="C603" s="35" t="s">
        <v>31</v>
      </c>
      <c r="D603" s="35" t="s">
        <v>26</v>
      </c>
      <c r="E603" s="35" t="s">
        <v>27</v>
      </c>
      <c r="F603" s="35" t="s">
        <v>28</v>
      </c>
      <c r="G603" s="41">
        <v>1</v>
      </c>
      <c r="H603" s="41">
        <v>0</v>
      </c>
      <c r="I603" s="40">
        <f>H603/((L603-W603)+J603+(0.44*R603))</f>
        <v>0</v>
      </c>
      <c r="J603" s="41">
        <v>1</v>
      </c>
      <c r="K603" s="37">
        <f t="shared" si="102"/>
        <v>1</v>
      </c>
      <c r="L603" s="41">
        <f t="shared" si="103"/>
        <v>0</v>
      </c>
      <c r="M603" s="41">
        <v>0</v>
      </c>
      <c r="N603" s="41">
        <v>0</v>
      </c>
      <c r="O603" s="41">
        <v>0</v>
      </c>
      <c r="P603" s="41">
        <f>P604+P605+P606</f>
        <v>0</v>
      </c>
      <c r="Q603" s="36" t="e">
        <f>P603/(L604+L605+L606)*100</f>
        <v>#DIV/0!</v>
      </c>
      <c r="R603" s="41">
        <v>0</v>
      </c>
      <c r="S603" s="41">
        <v>0</v>
      </c>
      <c r="T603" s="37" t="e">
        <f t="shared" si="99"/>
        <v>#DIV/0!</v>
      </c>
      <c r="U603" s="37" t="e">
        <f t="shared" si="100"/>
        <v>#DIV/0!</v>
      </c>
      <c r="V603" s="41">
        <v>0</v>
      </c>
      <c r="W603" s="41">
        <v>0</v>
      </c>
      <c r="X603" s="41">
        <v>0</v>
      </c>
      <c r="Y603" s="41">
        <v>0</v>
      </c>
      <c r="Z603" s="41">
        <v>0</v>
      </c>
      <c r="AA603" s="41">
        <v>0</v>
      </c>
      <c r="AB603" s="40"/>
      <c r="AC603" s="40"/>
    </row>
    <row r="604" spans="1:29" ht="15" customHeight="1" outlineLevel="1" x14ac:dyDescent="0.3">
      <c r="A604" s="3" t="s">
        <v>66</v>
      </c>
      <c r="B604" s="3" t="s">
        <v>32</v>
      </c>
      <c r="C604" s="3" t="s">
        <v>31</v>
      </c>
      <c r="D604" s="3" t="s">
        <v>26</v>
      </c>
      <c r="E604" s="3" t="s">
        <v>27</v>
      </c>
      <c r="F604" s="3" t="s">
        <v>28</v>
      </c>
      <c r="G604" s="3">
        <v>1</v>
      </c>
      <c r="H604" s="3">
        <v>0</v>
      </c>
      <c r="I604" s="29">
        <f>H604/((L604-W604)+J604+(0.44*R604))</f>
        <v>0</v>
      </c>
      <c r="J604" s="3">
        <v>1</v>
      </c>
      <c r="K604" s="32">
        <f t="shared" si="102"/>
        <v>1</v>
      </c>
      <c r="L604" s="3">
        <f t="shared" si="103"/>
        <v>0</v>
      </c>
      <c r="M604" s="3">
        <v>0</v>
      </c>
      <c r="N604" s="3">
        <v>0</v>
      </c>
      <c r="O604" s="3">
        <v>0</v>
      </c>
      <c r="P604" s="3">
        <v>0</v>
      </c>
      <c r="Q604" s="4" t="e">
        <f>P604/L604*100</f>
        <v>#DIV/0!</v>
      </c>
      <c r="R604" s="3">
        <v>0</v>
      </c>
      <c r="S604" s="3">
        <v>0</v>
      </c>
      <c r="T604" s="32" t="e">
        <f t="shared" si="99"/>
        <v>#DIV/0!</v>
      </c>
      <c r="U604" s="32" t="e">
        <f t="shared" si="100"/>
        <v>#DIV/0!</v>
      </c>
      <c r="V604" s="3">
        <v>0</v>
      </c>
      <c r="W604" s="3">
        <v>0</v>
      </c>
      <c r="X604" s="3">
        <v>0</v>
      </c>
      <c r="Y604" s="3">
        <v>0</v>
      </c>
      <c r="Z604" s="3">
        <v>0</v>
      </c>
      <c r="AA604" s="3">
        <v>0</v>
      </c>
      <c r="AB604" s="29"/>
      <c r="AC604" s="29"/>
    </row>
    <row r="605" spans="1:29" ht="15" customHeight="1" outlineLevel="1" x14ac:dyDescent="0.3">
      <c r="A605" s="3" t="s">
        <v>67</v>
      </c>
      <c r="B605" s="3" t="s">
        <v>32</v>
      </c>
      <c r="C605" s="3" t="s">
        <v>31</v>
      </c>
      <c r="D605" s="3" t="s">
        <v>26</v>
      </c>
      <c r="E605" s="3" t="s">
        <v>27</v>
      </c>
      <c r="F605" s="3" t="s">
        <v>28</v>
      </c>
      <c r="G605" s="3">
        <v>0</v>
      </c>
      <c r="H605" s="3">
        <v>0</v>
      </c>
      <c r="I605" s="29"/>
      <c r="J605" s="3">
        <v>0</v>
      </c>
      <c r="K605" s="32" t="e">
        <f t="shared" si="102"/>
        <v>#DIV/0!</v>
      </c>
      <c r="L605" s="3">
        <f t="shared" si="103"/>
        <v>0</v>
      </c>
      <c r="M605" s="3">
        <v>0</v>
      </c>
      <c r="N605" s="3">
        <v>0</v>
      </c>
      <c r="O605" s="3">
        <v>0</v>
      </c>
      <c r="P605" s="3">
        <v>0</v>
      </c>
      <c r="Q605" s="4" t="e">
        <f>P605/L605*100</f>
        <v>#DIV/0!</v>
      </c>
      <c r="R605" s="3">
        <v>0</v>
      </c>
      <c r="S605" s="3">
        <v>0</v>
      </c>
      <c r="T605" s="32" t="e">
        <f t="shared" si="99"/>
        <v>#DIV/0!</v>
      </c>
      <c r="U605" s="32" t="e">
        <f t="shared" si="100"/>
        <v>#DIV/0!</v>
      </c>
      <c r="V605" s="3">
        <v>0</v>
      </c>
      <c r="W605" s="3">
        <v>0</v>
      </c>
      <c r="X605" s="3">
        <v>0</v>
      </c>
      <c r="Y605" s="3">
        <v>0</v>
      </c>
      <c r="Z605" s="3">
        <v>0</v>
      </c>
      <c r="AA605" s="3">
        <v>0</v>
      </c>
    </row>
    <row r="606" spans="1:29" ht="15" customHeight="1" outlineLevel="1" collapsed="1" x14ac:dyDescent="0.3">
      <c r="A606" s="3" t="s">
        <v>68</v>
      </c>
      <c r="B606" s="3" t="s">
        <v>32</v>
      </c>
      <c r="C606" s="3" t="s">
        <v>31</v>
      </c>
      <c r="D606" s="3" t="s">
        <v>26</v>
      </c>
      <c r="E606" s="3" t="s">
        <v>27</v>
      </c>
      <c r="F606" s="3" t="s">
        <v>28</v>
      </c>
      <c r="G606" s="3">
        <v>0</v>
      </c>
      <c r="H606" s="3">
        <v>0</v>
      </c>
      <c r="I606" s="29"/>
      <c r="J606" s="3">
        <v>0</v>
      </c>
      <c r="K606" s="32" t="e">
        <f t="shared" si="102"/>
        <v>#DIV/0!</v>
      </c>
      <c r="L606" s="3">
        <f t="shared" si="103"/>
        <v>0</v>
      </c>
      <c r="M606" s="3">
        <v>0</v>
      </c>
      <c r="N606" s="3">
        <v>0</v>
      </c>
      <c r="O606" s="3">
        <v>0</v>
      </c>
      <c r="P606" s="3">
        <v>0</v>
      </c>
      <c r="Q606" s="4" t="e">
        <f>P606/L606*100</f>
        <v>#DIV/0!</v>
      </c>
      <c r="R606" s="3">
        <v>0</v>
      </c>
      <c r="S606" s="3">
        <v>0</v>
      </c>
      <c r="T606" s="32" t="e">
        <f t="shared" si="99"/>
        <v>#DIV/0!</v>
      </c>
      <c r="U606" s="32" t="e">
        <f t="shared" si="100"/>
        <v>#DIV/0!</v>
      </c>
      <c r="V606" s="3">
        <v>0</v>
      </c>
      <c r="W606" s="3">
        <v>0</v>
      </c>
      <c r="X606" s="3">
        <v>0</v>
      </c>
      <c r="Y606" s="3">
        <v>0</v>
      </c>
      <c r="Z606" s="3">
        <v>0</v>
      </c>
      <c r="AA606" s="3">
        <v>0</v>
      </c>
    </row>
    <row r="607" spans="1:29" ht="15" customHeight="1" x14ac:dyDescent="0.3">
      <c r="A607" s="35">
        <v>153</v>
      </c>
      <c r="B607" s="35" t="s">
        <v>29</v>
      </c>
      <c r="C607" s="35" t="s">
        <v>33</v>
      </c>
      <c r="D607" s="35" t="s">
        <v>26</v>
      </c>
      <c r="E607" s="35" t="s">
        <v>27</v>
      </c>
      <c r="F607" s="35" t="s">
        <v>28</v>
      </c>
      <c r="G607" s="41">
        <f>1+SUM(G608:G610)</f>
        <v>7</v>
      </c>
      <c r="H607" s="41">
        <f>SUM(H608:H610)</f>
        <v>9</v>
      </c>
      <c r="I607" s="40">
        <f>H607/((L607-W607)+J607+(0.44*R607))</f>
        <v>1.5</v>
      </c>
      <c r="J607" s="41">
        <f>SUM(J608:J610)</f>
        <v>1</v>
      </c>
      <c r="K607" s="37">
        <f t="shared" si="102"/>
        <v>0.14285714285714285</v>
      </c>
      <c r="L607" s="41">
        <f t="shared" si="103"/>
        <v>6</v>
      </c>
      <c r="M607" s="41">
        <f>SUM(M608:M610)</f>
        <v>3</v>
      </c>
      <c r="N607" s="41">
        <f>1+SUM(N608:N610)</f>
        <v>3</v>
      </c>
      <c r="O607" s="41">
        <f>SUM(O608:O610)</f>
        <v>2</v>
      </c>
      <c r="P607" s="41">
        <f>SUM(P608:P610)</f>
        <v>1</v>
      </c>
      <c r="Q607" s="36">
        <f>P607/(L608+L609+L610)*100</f>
        <v>20</v>
      </c>
      <c r="R607" s="41">
        <f>SUM(R608:R610)</f>
        <v>0</v>
      </c>
      <c r="S607" s="41">
        <f>SUM(S608:S610)</f>
        <v>0</v>
      </c>
      <c r="T607" s="37">
        <f t="shared" si="99"/>
        <v>0.5</v>
      </c>
      <c r="U607" s="37">
        <f t="shared" si="100"/>
        <v>0.75</v>
      </c>
      <c r="V607" s="41">
        <f>SUM(V608:V610)</f>
        <v>3</v>
      </c>
      <c r="W607" s="41">
        <f>1+SUM(W608:W610)</f>
        <v>1</v>
      </c>
      <c r="X607" s="41">
        <f>SUM(X608:X610)</f>
        <v>2</v>
      </c>
      <c r="Y607" s="41">
        <f>SUM(Y608:Y610)</f>
        <v>1</v>
      </c>
      <c r="Z607" s="41">
        <f>SUM(Z608:Z610)</f>
        <v>0</v>
      </c>
      <c r="AA607" s="41">
        <f>SUM(AA608:AA610)</f>
        <v>0</v>
      </c>
      <c r="AB607" s="40">
        <f>(R607+X607+(2*(N607+AA607+J607))+(0.5*Y607))/(H607+(0.5*V607)+(2*(W607+O607+Z607)))</f>
        <v>0.63636363636363635</v>
      </c>
      <c r="AC607" s="40">
        <f>AB607-$AB$1073</f>
        <v>-0.50119039363890627</v>
      </c>
    </row>
    <row r="608" spans="1:29" ht="15" customHeight="1" outlineLevel="1" x14ac:dyDescent="0.3">
      <c r="A608" s="3" t="s">
        <v>66</v>
      </c>
      <c r="B608" s="3" t="s">
        <v>29</v>
      </c>
      <c r="C608" s="3" t="s">
        <v>33</v>
      </c>
      <c r="D608" s="3" t="s">
        <v>26</v>
      </c>
      <c r="E608" s="3" t="s">
        <v>27</v>
      </c>
      <c r="F608" s="3" t="s">
        <v>28</v>
      </c>
      <c r="G608" s="3">
        <v>4</v>
      </c>
      <c r="H608" s="3">
        <v>3</v>
      </c>
      <c r="I608" s="29">
        <f t="shared" ref="I608:I610" si="105">H608/((L608-W608)+J608+(0.44*R608))</f>
        <v>0.75</v>
      </c>
      <c r="J608" s="3">
        <v>1</v>
      </c>
      <c r="K608" s="32">
        <f t="shared" si="102"/>
        <v>0.25</v>
      </c>
      <c r="L608" s="3">
        <f t="shared" si="103"/>
        <v>3</v>
      </c>
      <c r="M608" s="3">
        <v>1</v>
      </c>
      <c r="N608" s="3">
        <v>2</v>
      </c>
      <c r="O608" s="3">
        <v>1</v>
      </c>
      <c r="P608" s="3">
        <v>0</v>
      </c>
      <c r="Q608" s="4">
        <f t="shared" ref="Q608:Q610" si="106">P608/L608*100</f>
        <v>0</v>
      </c>
      <c r="R608" s="3">
        <v>0</v>
      </c>
      <c r="S608" s="3">
        <v>0</v>
      </c>
      <c r="T608" s="32">
        <f t="shared" si="99"/>
        <v>0.33333333333333331</v>
      </c>
      <c r="U608" s="32">
        <f t="shared" si="100"/>
        <v>0.5</v>
      </c>
      <c r="V608" s="3">
        <v>1</v>
      </c>
      <c r="W608" s="3">
        <v>0</v>
      </c>
      <c r="X608" s="3">
        <v>2</v>
      </c>
      <c r="Y608" s="3">
        <v>1</v>
      </c>
      <c r="Z608" s="3">
        <v>0</v>
      </c>
      <c r="AA608" s="3">
        <v>0</v>
      </c>
      <c r="AB608" s="29"/>
      <c r="AC608" s="29"/>
    </row>
    <row r="609" spans="1:29" ht="15" customHeight="1" outlineLevel="1" x14ac:dyDescent="0.3">
      <c r="A609" s="3" t="s">
        <v>67</v>
      </c>
      <c r="B609" s="3" t="s">
        <v>29</v>
      </c>
      <c r="C609" s="3" t="s">
        <v>33</v>
      </c>
      <c r="D609" s="3" t="s">
        <v>26</v>
      </c>
      <c r="E609" s="3" t="s">
        <v>27</v>
      </c>
      <c r="F609" s="3" t="s">
        <v>28</v>
      </c>
      <c r="G609" s="3">
        <v>1</v>
      </c>
      <c r="H609" s="3">
        <v>3</v>
      </c>
      <c r="I609" s="29">
        <f t="shared" si="105"/>
        <v>3</v>
      </c>
      <c r="J609" s="3">
        <v>0</v>
      </c>
      <c r="K609" s="32">
        <f t="shared" si="102"/>
        <v>0</v>
      </c>
      <c r="L609" s="3">
        <f t="shared" si="103"/>
        <v>1</v>
      </c>
      <c r="M609" s="3">
        <v>1</v>
      </c>
      <c r="N609" s="3">
        <v>0</v>
      </c>
      <c r="O609" s="3">
        <v>1</v>
      </c>
      <c r="P609" s="3">
        <v>1</v>
      </c>
      <c r="Q609" s="4">
        <f t="shared" si="106"/>
        <v>100</v>
      </c>
      <c r="R609" s="3">
        <v>0</v>
      </c>
      <c r="S609" s="3">
        <v>0</v>
      </c>
      <c r="T609" s="32">
        <f t="shared" si="99"/>
        <v>1</v>
      </c>
      <c r="U609" s="32">
        <f t="shared" si="100"/>
        <v>1.5</v>
      </c>
      <c r="V609" s="3">
        <v>1</v>
      </c>
      <c r="W609" s="3">
        <v>0</v>
      </c>
      <c r="X609" s="3">
        <v>0</v>
      </c>
      <c r="Y609" s="3">
        <v>0</v>
      </c>
      <c r="Z609" s="3">
        <v>0</v>
      </c>
      <c r="AA609" s="3">
        <v>0</v>
      </c>
    </row>
    <row r="610" spans="1:29" ht="15" customHeight="1" outlineLevel="1" collapsed="1" x14ac:dyDescent="0.3">
      <c r="A610" s="3" t="s">
        <v>68</v>
      </c>
      <c r="B610" s="3" t="s">
        <v>29</v>
      </c>
      <c r="C610" s="3" t="s">
        <v>33</v>
      </c>
      <c r="D610" s="3" t="s">
        <v>26</v>
      </c>
      <c r="E610" s="3" t="s">
        <v>27</v>
      </c>
      <c r="F610" s="3" t="s">
        <v>28</v>
      </c>
      <c r="G610" s="3">
        <v>1</v>
      </c>
      <c r="H610" s="3">
        <v>3</v>
      </c>
      <c r="I610" s="29">
        <f t="shared" si="105"/>
        <v>3</v>
      </c>
      <c r="J610" s="3">
        <v>0</v>
      </c>
      <c r="K610" s="32">
        <f t="shared" si="102"/>
        <v>0</v>
      </c>
      <c r="L610" s="3">
        <f t="shared" si="103"/>
        <v>1</v>
      </c>
      <c r="M610" s="3">
        <v>1</v>
      </c>
      <c r="N610" s="3">
        <v>0</v>
      </c>
      <c r="O610" s="3">
        <v>0</v>
      </c>
      <c r="P610" s="3">
        <v>0</v>
      </c>
      <c r="Q610" s="4">
        <f t="shared" si="106"/>
        <v>0</v>
      </c>
      <c r="R610" s="3">
        <v>0</v>
      </c>
      <c r="S610" s="3">
        <v>0</v>
      </c>
      <c r="T610" s="32">
        <f t="shared" si="99"/>
        <v>1</v>
      </c>
      <c r="U610" s="32">
        <f t="shared" si="100"/>
        <v>1.5</v>
      </c>
      <c r="V610" s="3">
        <v>1</v>
      </c>
      <c r="W610" s="3">
        <v>0</v>
      </c>
      <c r="X610" s="3">
        <v>0</v>
      </c>
      <c r="Y610" s="3">
        <v>0</v>
      </c>
      <c r="Z610" s="3">
        <v>0</v>
      </c>
      <c r="AA610" s="3">
        <v>0</v>
      </c>
    </row>
    <row r="611" spans="1:29" ht="15" customHeight="1" x14ac:dyDescent="0.3">
      <c r="A611" s="35">
        <v>154</v>
      </c>
      <c r="B611" s="35" t="s">
        <v>29</v>
      </c>
      <c r="C611" s="35" t="s">
        <v>30</v>
      </c>
      <c r="D611" s="35" t="s">
        <v>31</v>
      </c>
      <c r="E611" s="35" t="s">
        <v>27</v>
      </c>
      <c r="F611" s="35" t="s">
        <v>28</v>
      </c>
      <c r="G611" s="41">
        <v>7</v>
      </c>
      <c r="H611" s="41">
        <v>4</v>
      </c>
      <c r="I611" s="40">
        <f>H611/((L611-W611)+J611+(0.44*R611))</f>
        <v>0.68027210884353739</v>
      </c>
      <c r="J611" s="41">
        <v>3</v>
      </c>
      <c r="K611" s="37">
        <f>J611/G611</f>
        <v>0.42857142857142855</v>
      </c>
      <c r="L611" s="41">
        <f>M611+N611</f>
        <v>3</v>
      </c>
      <c r="M611" s="41">
        <v>1</v>
      </c>
      <c r="N611" s="41">
        <v>2</v>
      </c>
      <c r="O611" s="41">
        <v>1</v>
      </c>
      <c r="P611" s="41">
        <f>P612+P613+P614</f>
        <v>2</v>
      </c>
      <c r="Q611" s="36">
        <f>P611/(L612+L613+L614)*100</f>
        <v>100</v>
      </c>
      <c r="R611" s="41">
        <v>2</v>
      </c>
      <c r="S611" s="41">
        <v>2</v>
      </c>
      <c r="T611" s="37">
        <f t="shared" si="99"/>
        <v>0.33333333333333331</v>
      </c>
      <c r="U611" s="37">
        <f t="shared" si="100"/>
        <v>0.33333333333333331</v>
      </c>
      <c r="V611" s="41">
        <v>0</v>
      </c>
      <c r="W611" s="41">
        <v>1</v>
      </c>
      <c r="X611" s="41">
        <v>1</v>
      </c>
      <c r="Y611" s="41">
        <v>2</v>
      </c>
      <c r="Z611" s="41">
        <v>0</v>
      </c>
      <c r="AA611" s="41">
        <v>2</v>
      </c>
      <c r="AB611" s="40">
        <f>(R611+X611+(2*(N611+AA611+J611))+(0.5*Y611))/(H611+(0.5*V611)+(2*(W611+O611+Z611)))</f>
        <v>2.25</v>
      </c>
      <c r="AC611" s="40">
        <f>AB611-$AB$1073</f>
        <v>1.1124459699974574</v>
      </c>
    </row>
    <row r="612" spans="1:29" ht="15" customHeight="1" outlineLevel="1" x14ac:dyDescent="0.3">
      <c r="A612" s="3" t="s">
        <v>66</v>
      </c>
      <c r="B612" s="3" t="s">
        <v>29</v>
      </c>
      <c r="C612" s="3" t="s">
        <v>30</v>
      </c>
      <c r="D612" s="3" t="s">
        <v>31</v>
      </c>
      <c r="E612" s="3" t="s">
        <v>27</v>
      </c>
      <c r="F612" s="3" t="s">
        <v>28</v>
      </c>
      <c r="G612" s="3">
        <v>3</v>
      </c>
      <c r="H612" s="3">
        <v>0</v>
      </c>
      <c r="I612" s="29">
        <f>H612/((L612-W612)+J612+(0.44*R612))</f>
        <v>0</v>
      </c>
      <c r="J612" s="3">
        <v>1</v>
      </c>
      <c r="K612" s="32">
        <f>J612/G612</f>
        <v>0.33333333333333331</v>
      </c>
      <c r="L612" s="3">
        <f>M612+N612</f>
        <v>2</v>
      </c>
      <c r="M612" s="3">
        <v>0</v>
      </c>
      <c r="N612" s="3">
        <v>2</v>
      </c>
      <c r="O612" s="3">
        <v>0</v>
      </c>
      <c r="P612" s="3">
        <v>2</v>
      </c>
      <c r="Q612" s="4">
        <f>P612/L612*100</f>
        <v>100</v>
      </c>
      <c r="R612" s="3">
        <v>0</v>
      </c>
      <c r="S612" s="3">
        <v>0</v>
      </c>
      <c r="T612" s="32">
        <f t="shared" si="99"/>
        <v>0</v>
      </c>
      <c r="U612" s="32">
        <f t="shared" si="100"/>
        <v>0</v>
      </c>
      <c r="V612" s="3">
        <v>0</v>
      </c>
      <c r="W612" s="3">
        <v>1</v>
      </c>
      <c r="X612" s="3">
        <v>1</v>
      </c>
      <c r="Y612" s="3">
        <v>0</v>
      </c>
      <c r="Z612" s="3">
        <v>0</v>
      </c>
      <c r="AA612" s="3">
        <v>0</v>
      </c>
      <c r="AB612" s="29"/>
      <c r="AC612" s="29"/>
    </row>
    <row r="613" spans="1:29" ht="15" customHeight="1" outlineLevel="1" x14ac:dyDescent="0.3">
      <c r="A613" s="3" t="s">
        <v>67</v>
      </c>
      <c r="B613" s="3" t="s">
        <v>29</v>
      </c>
      <c r="C613" s="3" t="s">
        <v>30</v>
      </c>
      <c r="D613" s="3" t="s">
        <v>31</v>
      </c>
      <c r="E613" s="3" t="s">
        <v>27</v>
      </c>
      <c r="F613" s="3" t="s">
        <v>28</v>
      </c>
      <c r="G613" s="3">
        <v>0</v>
      </c>
      <c r="H613" s="3">
        <v>0</v>
      </c>
      <c r="I613" s="29"/>
      <c r="J613" s="3">
        <v>0</v>
      </c>
      <c r="K613" s="32" t="e">
        <f>J613/G613</f>
        <v>#DIV/0!</v>
      </c>
      <c r="L613" s="3">
        <f>M613+N613</f>
        <v>0</v>
      </c>
      <c r="M613" s="3">
        <v>0</v>
      </c>
      <c r="N613" s="3">
        <v>0</v>
      </c>
      <c r="O613" s="3">
        <v>0</v>
      </c>
      <c r="P613" s="3">
        <v>0</v>
      </c>
      <c r="Q613" s="4" t="e">
        <f>P613/L613*100</f>
        <v>#DIV/0!</v>
      </c>
      <c r="R613" s="3">
        <v>0</v>
      </c>
      <c r="S613" s="3">
        <v>0</v>
      </c>
      <c r="T613" s="32" t="e">
        <f t="shared" si="99"/>
        <v>#DIV/0!</v>
      </c>
      <c r="U613" s="32" t="e">
        <f t="shared" si="100"/>
        <v>#DIV/0!</v>
      </c>
      <c r="V613" s="3">
        <v>0</v>
      </c>
      <c r="W613" s="3">
        <v>0</v>
      </c>
      <c r="X613" s="3">
        <v>0</v>
      </c>
      <c r="Y613" s="3">
        <v>0</v>
      </c>
      <c r="Z613" s="3">
        <v>0</v>
      </c>
      <c r="AA613" s="3">
        <v>0</v>
      </c>
    </row>
    <row r="614" spans="1:29" ht="15" customHeight="1" outlineLevel="1" collapsed="1" x14ac:dyDescent="0.3">
      <c r="A614" s="3" t="s">
        <v>68</v>
      </c>
      <c r="B614" s="3" t="s">
        <v>29</v>
      </c>
      <c r="C614" s="3" t="s">
        <v>30</v>
      </c>
      <c r="D614" s="3" t="s">
        <v>31</v>
      </c>
      <c r="E614" s="3" t="s">
        <v>27</v>
      </c>
      <c r="F614" s="3" t="s">
        <v>28</v>
      </c>
      <c r="G614" s="3">
        <v>1</v>
      </c>
      <c r="H614" s="3">
        <v>0</v>
      </c>
      <c r="I614" s="29">
        <f>H614/((L614-W614)+J614+(0.44*R614))</f>
        <v>0</v>
      </c>
      <c r="J614" s="3">
        <v>1</v>
      </c>
      <c r="K614" s="32">
        <f>J614/G614</f>
        <v>1</v>
      </c>
      <c r="L614" s="3">
        <f>M614+N614</f>
        <v>0</v>
      </c>
      <c r="M614" s="3">
        <v>0</v>
      </c>
      <c r="N614" s="3">
        <v>0</v>
      </c>
      <c r="O614" s="3">
        <v>0</v>
      </c>
      <c r="P614" s="3">
        <v>0</v>
      </c>
      <c r="Q614" s="4" t="e">
        <f>P614/L614*100</f>
        <v>#DIV/0!</v>
      </c>
      <c r="R614" s="3">
        <v>0</v>
      </c>
      <c r="S614" s="3">
        <v>0</v>
      </c>
      <c r="T614" s="32" t="e">
        <f t="shared" si="99"/>
        <v>#DIV/0!</v>
      </c>
      <c r="U614" s="32" t="e">
        <f t="shared" si="100"/>
        <v>#DIV/0!</v>
      </c>
      <c r="V614" s="3">
        <v>0</v>
      </c>
      <c r="W614" s="3">
        <v>0</v>
      </c>
      <c r="X614" s="3">
        <v>0</v>
      </c>
      <c r="Y614" s="3">
        <v>1</v>
      </c>
      <c r="Z614" s="3">
        <v>0</v>
      </c>
      <c r="AA614" s="3">
        <v>0</v>
      </c>
    </row>
    <row r="615" spans="1:29" ht="15" customHeight="1" x14ac:dyDescent="0.3">
      <c r="A615" s="35">
        <v>155</v>
      </c>
      <c r="B615" s="35" t="s">
        <v>29</v>
      </c>
      <c r="C615" s="35" t="s">
        <v>32</v>
      </c>
      <c r="D615" s="35" t="s">
        <v>26</v>
      </c>
      <c r="E615" s="35" t="s">
        <v>33</v>
      </c>
      <c r="F615" s="35" t="s">
        <v>31</v>
      </c>
      <c r="G615" s="41">
        <v>2</v>
      </c>
      <c r="H615" s="41">
        <v>3</v>
      </c>
      <c r="I615" s="40">
        <f>H615/((L615-W615)+J615+(0.44*R615))</f>
        <v>1.5</v>
      </c>
      <c r="J615" s="41">
        <v>1</v>
      </c>
      <c r="K615" s="37">
        <f>J615/G615</f>
        <v>0.5</v>
      </c>
      <c r="L615" s="41">
        <f>M615+N615</f>
        <v>1</v>
      </c>
      <c r="M615" s="41">
        <v>1</v>
      </c>
      <c r="N615" s="41">
        <v>0</v>
      </c>
      <c r="O615" s="41">
        <v>1</v>
      </c>
      <c r="P615" s="41">
        <f>P616+P617+P618</f>
        <v>0</v>
      </c>
      <c r="Q615" s="36" t="e">
        <f>P615/(L616+L617+L618)*100</f>
        <v>#DIV/0!</v>
      </c>
      <c r="R615" s="41">
        <v>0</v>
      </c>
      <c r="S615" s="41">
        <v>0</v>
      </c>
      <c r="T615" s="37">
        <f t="shared" si="99"/>
        <v>1</v>
      </c>
      <c r="U615" s="37">
        <f t="shared" si="100"/>
        <v>1.5</v>
      </c>
      <c r="V615" s="41">
        <v>1</v>
      </c>
      <c r="W615" s="41">
        <v>0</v>
      </c>
      <c r="X615" s="41">
        <v>0</v>
      </c>
      <c r="Y615" s="41">
        <v>1</v>
      </c>
      <c r="Z615" s="41">
        <v>0</v>
      </c>
      <c r="AA615" s="41">
        <v>0</v>
      </c>
      <c r="AB615" s="40">
        <f>(R615+X615+(2*(N615+AA615+J615))+(0.5*Y615))/(H615+(0.5*V615)+(2*(W615+O615+Z615)))</f>
        <v>0.45454545454545453</v>
      </c>
      <c r="AC615" s="40">
        <f>AB615-$AB$1073</f>
        <v>-0.68300857545708804</v>
      </c>
    </row>
    <row r="616" spans="1:29" ht="15" customHeight="1" outlineLevel="1" x14ac:dyDescent="0.3">
      <c r="A616" s="3" t="s">
        <v>66</v>
      </c>
      <c r="B616" s="3" t="s">
        <v>29</v>
      </c>
      <c r="C616" s="3" t="s">
        <v>32</v>
      </c>
      <c r="D616" s="3" t="s">
        <v>26</v>
      </c>
      <c r="E616" s="3" t="s">
        <v>33</v>
      </c>
      <c r="F616" s="3" t="s">
        <v>31</v>
      </c>
      <c r="I616" s="29"/>
      <c r="T616" s="32" t="e">
        <f t="shared" si="99"/>
        <v>#DIV/0!</v>
      </c>
      <c r="U616" s="32" t="e">
        <f t="shared" si="100"/>
        <v>#DIV/0!</v>
      </c>
      <c r="AB616" s="29"/>
      <c r="AC616" s="29"/>
    </row>
    <row r="617" spans="1:29" ht="15" customHeight="1" outlineLevel="1" x14ac:dyDescent="0.3">
      <c r="A617" s="3" t="s">
        <v>67</v>
      </c>
      <c r="B617" s="3" t="s">
        <v>29</v>
      </c>
      <c r="C617" s="3" t="s">
        <v>32</v>
      </c>
      <c r="D617" s="3" t="s">
        <v>26</v>
      </c>
      <c r="E617" s="3" t="s">
        <v>33</v>
      </c>
      <c r="F617" s="3" t="s">
        <v>31</v>
      </c>
      <c r="I617" s="29"/>
      <c r="T617" s="32" t="e">
        <f t="shared" si="99"/>
        <v>#DIV/0!</v>
      </c>
      <c r="U617" s="32" t="e">
        <f t="shared" si="100"/>
        <v>#DIV/0!</v>
      </c>
    </row>
    <row r="618" spans="1:29" ht="15" customHeight="1" outlineLevel="1" collapsed="1" x14ac:dyDescent="0.3">
      <c r="A618" s="3" t="s">
        <v>68</v>
      </c>
      <c r="B618" s="3" t="s">
        <v>29</v>
      </c>
      <c r="C618" s="3" t="s">
        <v>32</v>
      </c>
      <c r="D618" s="3" t="s">
        <v>26</v>
      </c>
      <c r="E618" s="3" t="s">
        <v>33</v>
      </c>
      <c r="F618" s="3" t="s">
        <v>31</v>
      </c>
      <c r="I618" s="29"/>
      <c r="T618" s="32" t="e">
        <f t="shared" si="99"/>
        <v>#DIV/0!</v>
      </c>
      <c r="U618" s="32" t="e">
        <f t="shared" si="100"/>
        <v>#DIV/0!</v>
      </c>
    </row>
    <row r="619" spans="1:29" ht="15" customHeight="1" x14ac:dyDescent="0.3">
      <c r="A619" s="35">
        <v>156</v>
      </c>
      <c r="B619" s="35" t="s">
        <v>24</v>
      </c>
      <c r="C619" s="35" t="s">
        <v>25</v>
      </c>
      <c r="D619" s="35" t="s">
        <v>26</v>
      </c>
      <c r="E619" s="35" t="s">
        <v>27</v>
      </c>
      <c r="F619" s="35" t="s">
        <v>32</v>
      </c>
      <c r="G619" s="41">
        <v>7</v>
      </c>
      <c r="H619" s="41">
        <v>5</v>
      </c>
      <c r="I619" s="40">
        <f t="shared" ref="I619:I627" si="107">H619/((L619-W619)+J619+(0.44*R619))</f>
        <v>0.83333333333333337</v>
      </c>
      <c r="J619" s="41">
        <v>3</v>
      </c>
      <c r="K619" s="37">
        <f>J619/G619</f>
        <v>0.42857142857142855</v>
      </c>
      <c r="L619" s="41">
        <f t="shared" ref="L619:L627" si="108">M619+N619</f>
        <v>4</v>
      </c>
      <c r="M619" s="41">
        <v>2</v>
      </c>
      <c r="N619" s="41">
        <v>2</v>
      </c>
      <c r="O619" s="41">
        <v>0</v>
      </c>
      <c r="P619" s="41">
        <f>P620+P621+P622</f>
        <v>2</v>
      </c>
      <c r="Q619" s="36">
        <f>P619/(L620+L621+L622)*100</f>
        <v>66.666666666666657</v>
      </c>
      <c r="R619" s="41">
        <v>0</v>
      </c>
      <c r="S619" s="41">
        <v>0</v>
      </c>
      <c r="T619" s="37">
        <f t="shared" si="99"/>
        <v>0.5</v>
      </c>
      <c r="U619" s="37">
        <f t="shared" si="100"/>
        <v>0.625</v>
      </c>
      <c r="V619" s="41">
        <v>1</v>
      </c>
      <c r="W619" s="41">
        <v>1</v>
      </c>
      <c r="X619" s="41">
        <v>1</v>
      </c>
      <c r="Y619" s="41">
        <v>1</v>
      </c>
      <c r="Z619" s="41">
        <v>0</v>
      </c>
      <c r="AA619" s="41">
        <v>2</v>
      </c>
      <c r="AB619" s="40">
        <f>(R619+X619+(2*(N619+AA619+J619))+(0.5*Y619))/(H619+(0.5*V619)+(2*(W619+O619+Z619)))</f>
        <v>2.0666666666666669</v>
      </c>
      <c r="AC619" s="40">
        <f>AB619-$AB$1073</f>
        <v>0.92911263666412425</v>
      </c>
    </row>
    <row r="620" spans="1:29" ht="15" customHeight="1" outlineLevel="1" x14ac:dyDescent="0.3">
      <c r="A620" s="3" t="s">
        <v>66</v>
      </c>
      <c r="B620" s="3" t="s">
        <v>24</v>
      </c>
      <c r="C620" s="3" t="s">
        <v>25</v>
      </c>
      <c r="D620" s="3" t="s">
        <v>26</v>
      </c>
      <c r="E620" s="3" t="s">
        <v>27</v>
      </c>
      <c r="F620" s="3" t="s">
        <v>32</v>
      </c>
      <c r="G620" s="3">
        <v>1</v>
      </c>
      <c r="H620" s="3">
        <v>0</v>
      </c>
      <c r="I620" s="29">
        <f t="shared" si="107"/>
        <v>0</v>
      </c>
      <c r="J620" s="3">
        <v>1</v>
      </c>
      <c r="K620" s="32">
        <v>0</v>
      </c>
      <c r="L620" s="3">
        <f t="shared" si="108"/>
        <v>0</v>
      </c>
      <c r="M620" s="3">
        <v>0</v>
      </c>
      <c r="N620" s="3">
        <v>0</v>
      </c>
      <c r="O620" s="3">
        <v>0</v>
      </c>
      <c r="P620" s="3">
        <v>0</v>
      </c>
      <c r="Q620" s="4" t="e">
        <f>P620/L620*100</f>
        <v>#DIV/0!</v>
      </c>
      <c r="R620" s="3">
        <v>0</v>
      </c>
      <c r="S620" s="3">
        <v>0</v>
      </c>
      <c r="T620" s="32" t="e">
        <f t="shared" si="99"/>
        <v>#DIV/0!</v>
      </c>
      <c r="U620" s="32" t="e">
        <f t="shared" si="100"/>
        <v>#DIV/0!</v>
      </c>
      <c r="V620" s="3">
        <v>0</v>
      </c>
      <c r="W620" s="3">
        <v>0</v>
      </c>
      <c r="X620" s="3">
        <v>0</v>
      </c>
      <c r="Y620" s="3">
        <v>1</v>
      </c>
      <c r="Z620" s="3">
        <v>0</v>
      </c>
      <c r="AA620" s="3">
        <v>0</v>
      </c>
      <c r="AB620" s="29"/>
      <c r="AC620" s="29"/>
    </row>
    <row r="621" spans="1:29" ht="15" customHeight="1" outlineLevel="1" x14ac:dyDescent="0.3">
      <c r="A621" s="3" t="s">
        <v>67</v>
      </c>
      <c r="B621" s="3" t="s">
        <v>24</v>
      </c>
      <c r="C621" s="3" t="s">
        <v>25</v>
      </c>
      <c r="D621" s="3" t="s">
        <v>26</v>
      </c>
      <c r="E621" s="3" t="s">
        <v>27</v>
      </c>
      <c r="F621" s="3" t="s">
        <v>32</v>
      </c>
      <c r="G621" s="3">
        <v>1</v>
      </c>
      <c r="H621" s="3">
        <v>0</v>
      </c>
      <c r="I621" s="29">
        <f t="shared" si="107"/>
        <v>0</v>
      </c>
      <c r="J621" s="3">
        <v>0</v>
      </c>
      <c r="K621" s="32">
        <v>0</v>
      </c>
      <c r="L621" s="3">
        <f t="shared" si="108"/>
        <v>1</v>
      </c>
      <c r="M621" s="3">
        <v>0</v>
      </c>
      <c r="N621" s="3">
        <v>1</v>
      </c>
      <c r="O621" s="3">
        <v>0</v>
      </c>
      <c r="P621" s="3">
        <v>1</v>
      </c>
      <c r="Q621" s="4">
        <f>P621/L621*100</f>
        <v>100</v>
      </c>
      <c r="R621" s="3">
        <v>0</v>
      </c>
      <c r="S621" s="3">
        <v>0</v>
      </c>
      <c r="T621" s="32">
        <f t="shared" si="99"/>
        <v>0</v>
      </c>
      <c r="U621" s="32">
        <f t="shared" si="100"/>
        <v>0</v>
      </c>
      <c r="V621" s="3">
        <v>0</v>
      </c>
      <c r="W621" s="3">
        <v>0</v>
      </c>
      <c r="X621" s="3">
        <v>1</v>
      </c>
      <c r="Y621" s="3">
        <v>0</v>
      </c>
      <c r="Z621" s="3">
        <v>0</v>
      </c>
      <c r="AA621" s="3">
        <v>1</v>
      </c>
    </row>
    <row r="622" spans="1:29" ht="15" customHeight="1" outlineLevel="1" collapsed="1" x14ac:dyDescent="0.3">
      <c r="A622" s="3" t="s">
        <v>68</v>
      </c>
      <c r="B622" s="3" t="s">
        <v>24</v>
      </c>
      <c r="C622" s="3" t="s">
        <v>25</v>
      </c>
      <c r="D622" s="3" t="s">
        <v>26</v>
      </c>
      <c r="E622" s="3" t="s">
        <v>27</v>
      </c>
      <c r="F622" s="3" t="s">
        <v>32</v>
      </c>
      <c r="G622" s="3">
        <v>3</v>
      </c>
      <c r="H622" s="3">
        <v>2</v>
      </c>
      <c r="I622" s="29">
        <f t="shared" si="107"/>
        <v>1</v>
      </c>
      <c r="J622" s="3">
        <v>1</v>
      </c>
      <c r="K622" s="32">
        <v>0</v>
      </c>
      <c r="L622" s="3">
        <f t="shared" si="108"/>
        <v>2</v>
      </c>
      <c r="M622" s="3">
        <v>1</v>
      </c>
      <c r="N622" s="3">
        <v>1</v>
      </c>
      <c r="O622" s="3">
        <v>0</v>
      </c>
      <c r="P622" s="3">
        <v>1</v>
      </c>
      <c r="Q622" s="4">
        <f>P622/L622*100</f>
        <v>50</v>
      </c>
      <c r="R622" s="3">
        <v>0</v>
      </c>
      <c r="S622" s="3">
        <v>0</v>
      </c>
      <c r="T622" s="32">
        <f t="shared" si="99"/>
        <v>0.5</v>
      </c>
      <c r="U622" s="32">
        <f t="shared" si="100"/>
        <v>0.5</v>
      </c>
      <c r="V622" s="3">
        <v>0</v>
      </c>
      <c r="W622" s="3">
        <v>1</v>
      </c>
      <c r="X622" s="3">
        <v>0</v>
      </c>
      <c r="Y622" s="3">
        <v>0</v>
      </c>
      <c r="Z622" s="3">
        <v>0</v>
      </c>
      <c r="AA622" s="3">
        <v>0</v>
      </c>
    </row>
    <row r="623" spans="1:29" ht="15" customHeight="1" x14ac:dyDescent="0.3">
      <c r="A623" s="35">
        <v>157</v>
      </c>
      <c r="B623" s="35" t="s">
        <v>29</v>
      </c>
      <c r="C623" s="35" t="s">
        <v>25</v>
      </c>
      <c r="D623" s="35" t="s">
        <v>26</v>
      </c>
      <c r="E623" s="35" t="s">
        <v>30</v>
      </c>
      <c r="F623" s="35" t="s">
        <v>32</v>
      </c>
      <c r="G623" s="41">
        <f>4+SUM(G624:G626)</f>
        <v>28</v>
      </c>
      <c r="H623" s="41">
        <f>H624+H625+H626</f>
        <v>9</v>
      </c>
      <c r="I623" s="40">
        <f t="shared" si="107"/>
        <v>0.36173633440514469</v>
      </c>
      <c r="J623" s="41">
        <f>2+SUM(J624:J626)</f>
        <v>11</v>
      </c>
      <c r="K623" s="37">
        <f>J623/G623</f>
        <v>0.39285714285714285</v>
      </c>
      <c r="L623" s="41">
        <f t="shared" si="108"/>
        <v>16</v>
      </c>
      <c r="M623" s="41">
        <f>M624+M625+M626</f>
        <v>4</v>
      </c>
      <c r="N623" s="41">
        <f>2+SUM(N624:N626)</f>
        <v>12</v>
      </c>
      <c r="O623" s="41">
        <f>O624+O625+O626</f>
        <v>2</v>
      </c>
      <c r="P623" s="41">
        <f>P624+P625+P626</f>
        <v>9</v>
      </c>
      <c r="Q623" s="36">
        <f>P623/(L624+L625+L626)*100</f>
        <v>64.285714285714292</v>
      </c>
      <c r="R623" s="41">
        <f>R624+R625+R626</f>
        <v>2</v>
      </c>
      <c r="S623" s="41">
        <f>S624+S625+S626</f>
        <v>1</v>
      </c>
      <c r="T623" s="37">
        <f t="shared" si="99"/>
        <v>0.25</v>
      </c>
      <c r="U623" s="37">
        <f t="shared" si="100"/>
        <v>0.53125</v>
      </c>
      <c r="V623" s="41">
        <f>9+SUM(V624:V626)</f>
        <v>9</v>
      </c>
      <c r="W623" s="41">
        <f>W624+W625+W626</f>
        <v>3</v>
      </c>
      <c r="X623" s="41">
        <f>2+SUM(X624:X626)</f>
        <v>9</v>
      </c>
      <c r="Y623" s="41">
        <f>1+SUM(Y624:Y626)</f>
        <v>7</v>
      </c>
      <c r="Z623" s="41">
        <f>Z624+Z625+Z626</f>
        <v>3</v>
      </c>
      <c r="AA623" s="41">
        <f>AA624+AA625+AA626</f>
        <v>0</v>
      </c>
      <c r="AB623" s="40">
        <f>(R623+X623+(2*(N623+AA623+J623))+(0.5*Y623))/(H623+(0.5*V623)+(2*(W623+O623+Z623)))</f>
        <v>2.0508474576271185</v>
      </c>
      <c r="AC623" s="40">
        <f>AB623-$AB$1073</f>
        <v>0.91329342762457588</v>
      </c>
    </row>
    <row r="624" spans="1:29" ht="15" customHeight="1" outlineLevel="1" x14ac:dyDescent="0.3">
      <c r="A624" s="3" t="s">
        <v>66</v>
      </c>
      <c r="B624" s="3" t="s">
        <v>29</v>
      </c>
      <c r="C624" s="3" t="s">
        <v>25</v>
      </c>
      <c r="D624" s="3" t="s">
        <v>26</v>
      </c>
      <c r="E624" s="3" t="s">
        <v>30</v>
      </c>
      <c r="F624" s="3" t="s">
        <v>32</v>
      </c>
      <c r="G624" s="3">
        <v>15</v>
      </c>
      <c r="H624" s="3">
        <v>4</v>
      </c>
      <c r="I624" s="29">
        <f t="shared" si="107"/>
        <v>0.30769230769230771</v>
      </c>
      <c r="J624" s="3">
        <v>5</v>
      </c>
      <c r="K624" s="32">
        <f>J624/G624</f>
        <v>0.33333333333333331</v>
      </c>
      <c r="L624" s="3">
        <f t="shared" si="108"/>
        <v>10</v>
      </c>
      <c r="M624" s="3">
        <v>2</v>
      </c>
      <c r="N624" s="3">
        <v>8</v>
      </c>
      <c r="O624" s="3">
        <v>1</v>
      </c>
      <c r="P624" s="3">
        <v>6</v>
      </c>
      <c r="Q624" s="4">
        <f>P624/L624*100</f>
        <v>60</v>
      </c>
      <c r="R624" s="3">
        <v>0</v>
      </c>
      <c r="S624" s="3">
        <v>0</v>
      </c>
      <c r="T624" s="32">
        <f t="shared" si="99"/>
        <v>0.2</v>
      </c>
      <c r="U624" s="32">
        <f t="shared" si="100"/>
        <v>0.2</v>
      </c>
      <c r="V624" s="3">
        <v>0</v>
      </c>
      <c r="W624" s="3">
        <v>2</v>
      </c>
      <c r="X624" s="3">
        <v>6</v>
      </c>
      <c r="Y624" s="3">
        <v>4</v>
      </c>
      <c r="Z624" s="3">
        <v>1</v>
      </c>
      <c r="AA624" s="3">
        <v>0</v>
      </c>
      <c r="AB624" s="29"/>
      <c r="AC624" s="29"/>
    </row>
    <row r="625" spans="1:29" ht="15" customHeight="1" outlineLevel="1" x14ac:dyDescent="0.3">
      <c r="A625" s="3" t="s">
        <v>67</v>
      </c>
      <c r="B625" s="3" t="s">
        <v>29</v>
      </c>
      <c r="C625" s="3" t="s">
        <v>25</v>
      </c>
      <c r="D625" s="3" t="s">
        <v>26</v>
      </c>
      <c r="E625" s="3" t="s">
        <v>30</v>
      </c>
      <c r="F625" s="3" t="s">
        <v>32</v>
      </c>
      <c r="G625" s="3">
        <v>4</v>
      </c>
      <c r="H625" s="3">
        <v>1</v>
      </c>
      <c r="I625" s="29">
        <f t="shared" si="107"/>
        <v>0.34722222222222221</v>
      </c>
      <c r="J625" s="3">
        <v>1</v>
      </c>
      <c r="K625" s="32">
        <f>J625/G625</f>
        <v>0.25</v>
      </c>
      <c r="L625" s="3">
        <f t="shared" si="108"/>
        <v>2</v>
      </c>
      <c r="M625" s="3">
        <v>0</v>
      </c>
      <c r="N625" s="3">
        <v>2</v>
      </c>
      <c r="O625" s="3">
        <v>0</v>
      </c>
      <c r="P625" s="3">
        <v>1</v>
      </c>
      <c r="Q625" s="4">
        <f>P625/L625*100</f>
        <v>50</v>
      </c>
      <c r="R625" s="3">
        <v>2</v>
      </c>
      <c r="S625" s="3">
        <v>1</v>
      </c>
      <c r="T625" s="32">
        <f t="shared" si="99"/>
        <v>0</v>
      </c>
      <c r="U625" s="32">
        <f t="shared" si="100"/>
        <v>0</v>
      </c>
      <c r="V625" s="3">
        <v>0</v>
      </c>
      <c r="W625" s="3">
        <v>1</v>
      </c>
      <c r="X625" s="3">
        <v>0</v>
      </c>
      <c r="Y625" s="3">
        <v>0</v>
      </c>
      <c r="Z625" s="3">
        <v>1</v>
      </c>
      <c r="AA625" s="3">
        <v>0</v>
      </c>
    </row>
    <row r="626" spans="1:29" ht="15" customHeight="1" outlineLevel="1" collapsed="1" x14ac:dyDescent="0.3">
      <c r="A626" s="3" t="s">
        <v>68</v>
      </c>
      <c r="B626" s="3" t="s">
        <v>29</v>
      </c>
      <c r="C626" s="3" t="s">
        <v>25</v>
      </c>
      <c r="D626" s="3" t="s">
        <v>26</v>
      </c>
      <c r="E626" s="3" t="s">
        <v>30</v>
      </c>
      <c r="F626" s="3" t="s">
        <v>32</v>
      </c>
      <c r="G626" s="3">
        <v>5</v>
      </c>
      <c r="H626" s="3">
        <v>4</v>
      </c>
      <c r="I626" s="29">
        <f t="shared" si="107"/>
        <v>0.8</v>
      </c>
      <c r="J626" s="3">
        <v>3</v>
      </c>
      <c r="K626" s="32">
        <f>J626/G626</f>
        <v>0.6</v>
      </c>
      <c r="L626" s="3">
        <f t="shared" si="108"/>
        <v>2</v>
      </c>
      <c r="M626" s="3">
        <v>2</v>
      </c>
      <c r="N626" s="3">
        <v>0</v>
      </c>
      <c r="O626" s="3">
        <v>1</v>
      </c>
      <c r="P626" s="3">
        <v>2</v>
      </c>
      <c r="Q626" s="4">
        <f>P626/L626*100</f>
        <v>100</v>
      </c>
      <c r="R626" s="3">
        <v>0</v>
      </c>
      <c r="S626" s="3">
        <v>0</v>
      </c>
      <c r="T626" s="32">
        <f t="shared" si="99"/>
        <v>1</v>
      </c>
      <c r="U626" s="32">
        <f t="shared" si="100"/>
        <v>1</v>
      </c>
      <c r="V626" s="3">
        <v>0</v>
      </c>
      <c r="W626" s="3">
        <v>0</v>
      </c>
      <c r="X626" s="3">
        <v>1</v>
      </c>
      <c r="Y626" s="3">
        <v>2</v>
      </c>
      <c r="Z626" s="3">
        <v>1</v>
      </c>
      <c r="AA626" s="3">
        <v>0</v>
      </c>
    </row>
    <row r="627" spans="1:29" ht="15" customHeight="1" x14ac:dyDescent="0.3">
      <c r="A627" s="35">
        <v>158</v>
      </c>
      <c r="B627" s="35" t="s">
        <v>32</v>
      </c>
      <c r="C627" s="35" t="s">
        <v>25</v>
      </c>
      <c r="D627" s="35" t="s">
        <v>31</v>
      </c>
      <c r="E627" s="35" t="s">
        <v>30</v>
      </c>
      <c r="F627" s="35" t="s">
        <v>28</v>
      </c>
      <c r="G627" s="41">
        <v>4</v>
      </c>
      <c r="H627" s="41">
        <v>2</v>
      </c>
      <c r="I627" s="40">
        <f t="shared" si="107"/>
        <v>1</v>
      </c>
      <c r="J627" s="41">
        <v>0</v>
      </c>
      <c r="K627" s="37">
        <f>J627/G627</f>
        <v>0</v>
      </c>
      <c r="L627" s="41">
        <f t="shared" si="108"/>
        <v>4</v>
      </c>
      <c r="M627" s="41">
        <v>1</v>
      </c>
      <c r="N627" s="41">
        <v>3</v>
      </c>
      <c r="O627" s="41">
        <v>0</v>
      </c>
      <c r="P627" s="41">
        <f>P628+P629+P630</f>
        <v>0</v>
      </c>
      <c r="Q627" s="36" t="e">
        <f>P627/(L628+L629+L630)*100</f>
        <v>#DIV/0!</v>
      </c>
      <c r="R627" s="41">
        <v>0</v>
      </c>
      <c r="S627" s="41">
        <v>0</v>
      </c>
      <c r="T627" s="37">
        <f t="shared" si="99"/>
        <v>0.25</v>
      </c>
      <c r="U627" s="37">
        <f t="shared" si="100"/>
        <v>0.25</v>
      </c>
      <c r="V627" s="41">
        <v>0</v>
      </c>
      <c r="W627" s="41">
        <v>2</v>
      </c>
      <c r="X627" s="41">
        <v>1</v>
      </c>
      <c r="Y627" s="41">
        <v>0</v>
      </c>
      <c r="Z627" s="41">
        <v>1</v>
      </c>
      <c r="AA627" s="41">
        <v>0</v>
      </c>
      <c r="AB627" s="40">
        <f>(R627+X627+(2*(N627+AA627+J627))+(0.5*Y627))/(H627+(0.5*V627)+(2*(W627+O627+Z627)))</f>
        <v>0.875</v>
      </c>
      <c r="AC627" s="40">
        <f>AB627-$AB$1073</f>
        <v>-0.26255403000254263</v>
      </c>
    </row>
    <row r="628" spans="1:29" ht="15" customHeight="1" outlineLevel="1" x14ac:dyDescent="0.3">
      <c r="A628" s="3" t="s">
        <v>66</v>
      </c>
      <c r="B628" s="3" t="s">
        <v>32</v>
      </c>
      <c r="C628" s="3" t="s">
        <v>25</v>
      </c>
      <c r="D628" s="3" t="s">
        <v>31</v>
      </c>
      <c r="E628" s="3" t="s">
        <v>30</v>
      </c>
      <c r="F628" s="3" t="s">
        <v>28</v>
      </c>
      <c r="I628" s="29"/>
      <c r="T628" s="32" t="e">
        <f t="shared" si="99"/>
        <v>#DIV/0!</v>
      </c>
      <c r="U628" s="32" t="e">
        <f t="shared" si="100"/>
        <v>#DIV/0!</v>
      </c>
      <c r="AB628" s="29"/>
      <c r="AC628" s="29"/>
    </row>
    <row r="629" spans="1:29" ht="15" customHeight="1" outlineLevel="1" x14ac:dyDescent="0.3">
      <c r="A629" s="3" t="s">
        <v>67</v>
      </c>
      <c r="B629" s="3" t="s">
        <v>32</v>
      </c>
      <c r="C629" s="3" t="s">
        <v>25</v>
      </c>
      <c r="D629" s="3" t="s">
        <v>31</v>
      </c>
      <c r="E629" s="3" t="s">
        <v>30</v>
      </c>
      <c r="F629" s="3" t="s">
        <v>28</v>
      </c>
      <c r="I629" s="29"/>
      <c r="T629" s="32" t="e">
        <f t="shared" si="99"/>
        <v>#DIV/0!</v>
      </c>
      <c r="U629" s="32" t="e">
        <f t="shared" si="100"/>
        <v>#DIV/0!</v>
      </c>
    </row>
    <row r="630" spans="1:29" ht="15" customHeight="1" outlineLevel="1" collapsed="1" x14ac:dyDescent="0.3">
      <c r="A630" s="3" t="s">
        <v>68</v>
      </c>
      <c r="B630" s="3" t="s">
        <v>32</v>
      </c>
      <c r="C630" s="3" t="s">
        <v>25</v>
      </c>
      <c r="D630" s="3" t="s">
        <v>31</v>
      </c>
      <c r="E630" s="3" t="s">
        <v>30</v>
      </c>
      <c r="F630" s="3" t="s">
        <v>28</v>
      </c>
      <c r="G630" s="3">
        <v>0</v>
      </c>
      <c r="H630" s="3">
        <v>0</v>
      </c>
      <c r="I630" s="29"/>
      <c r="J630" s="3">
        <v>0</v>
      </c>
      <c r="M630" s="3">
        <v>0</v>
      </c>
      <c r="N630" s="3">
        <v>0</v>
      </c>
      <c r="O630" s="3">
        <v>0</v>
      </c>
      <c r="T630" s="32" t="e">
        <f t="shared" si="99"/>
        <v>#DIV/0!</v>
      </c>
      <c r="U630" s="32" t="e">
        <f t="shared" si="100"/>
        <v>#DIV/0!</v>
      </c>
      <c r="Z630" s="3">
        <v>1</v>
      </c>
    </row>
    <row r="631" spans="1:29" ht="15" customHeight="1" x14ac:dyDescent="0.3">
      <c r="A631" s="35">
        <v>159</v>
      </c>
      <c r="B631" s="35" t="s">
        <v>32</v>
      </c>
      <c r="C631" s="35" t="s">
        <v>25</v>
      </c>
      <c r="D631" s="35" t="s">
        <v>31</v>
      </c>
      <c r="E631" s="35" t="s">
        <v>33</v>
      </c>
      <c r="F631" s="35" t="s">
        <v>28</v>
      </c>
      <c r="G631" s="41">
        <v>1</v>
      </c>
      <c r="H631" s="41">
        <v>2</v>
      </c>
      <c r="I631" s="40">
        <f>H631/((L631-W631)+J631+(0.44*R631))</f>
        <v>2</v>
      </c>
      <c r="J631" s="41">
        <v>0</v>
      </c>
      <c r="K631" s="37">
        <f>J631/G631</f>
        <v>0</v>
      </c>
      <c r="L631" s="41">
        <f>M631+N631</f>
        <v>1</v>
      </c>
      <c r="M631" s="41">
        <v>1</v>
      </c>
      <c r="N631" s="41">
        <v>0</v>
      </c>
      <c r="O631" s="41">
        <v>1</v>
      </c>
      <c r="P631" s="41">
        <f>P632+P633+P634</f>
        <v>0</v>
      </c>
      <c r="Q631" s="36" t="e">
        <f>P631/(L632+L633+L634)*100</f>
        <v>#DIV/0!</v>
      </c>
      <c r="R631" s="41">
        <v>0</v>
      </c>
      <c r="S631" s="41">
        <v>0</v>
      </c>
      <c r="T631" s="37">
        <f t="shared" si="99"/>
        <v>1</v>
      </c>
      <c r="U631" s="37">
        <f t="shared" si="100"/>
        <v>1</v>
      </c>
      <c r="V631" s="41">
        <v>0</v>
      </c>
      <c r="W631" s="41">
        <v>0</v>
      </c>
      <c r="X631" s="41">
        <v>0</v>
      </c>
      <c r="Y631" s="41">
        <v>0</v>
      </c>
      <c r="Z631" s="41">
        <v>0</v>
      </c>
      <c r="AA631" s="41">
        <v>1</v>
      </c>
      <c r="AB631" s="40">
        <f>(R631+X631+(2*(N631+AA631+J631))+(0.5*Y631))/(H631+(0.5*V631)+(2*(W631+O631+Z631)))</f>
        <v>0.5</v>
      </c>
      <c r="AC631" s="40">
        <f>AB631-$AB$1073</f>
        <v>-0.63755403000254263</v>
      </c>
    </row>
    <row r="632" spans="1:29" ht="15" customHeight="1" outlineLevel="1" x14ac:dyDescent="0.3">
      <c r="A632" s="3" t="s">
        <v>66</v>
      </c>
      <c r="B632" s="3" t="s">
        <v>32</v>
      </c>
      <c r="C632" s="3" t="s">
        <v>25</v>
      </c>
      <c r="D632" s="3" t="s">
        <v>31</v>
      </c>
      <c r="E632" s="3" t="s">
        <v>33</v>
      </c>
      <c r="F632" s="3" t="s">
        <v>28</v>
      </c>
      <c r="I632" s="29"/>
      <c r="T632" s="32" t="e">
        <f t="shared" si="99"/>
        <v>#DIV/0!</v>
      </c>
      <c r="U632" s="32" t="e">
        <f t="shared" si="100"/>
        <v>#DIV/0!</v>
      </c>
      <c r="AB632" s="29"/>
      <c r="AC632" s="29"/>
    </row>
    <row r="633" spans="1:29" ht="15" customHeight="1" outlineLevel="1" x14ac:dyDescent="0.3">
      <c r="A633" s="3" t="s">
        <v>67</v>
      </c>
      <c r="B633" s="3" t="s">
        <v>32</v>
      </c>
      <c r="C633" s="3" t="s">
        <v>25</v>
      </c>
      <c r="D633" s="3" t="s">
        <v>31</v>
      </c>
      <c r="E633" s="3" t="s">
        <v>33</v>
      </c>
      <c r="F633" s="3" t="s">
        <v>28</v>
      </c>
      <c r="I633" s="29"/>
      <c r="T633" s="32" t="e">
        <f t="shared" si="99"/>
        <v>#DIV/0!</v>
      </c>
      <c r="U633" s="32" t="e">
        <f t="shared" si="100"/>
        <v>#DIV/0!</v>
      </c>
    </row>
    <row r="634" spans="1:29" ht="15" customHeight="1" outlineLevel="1" collapsed="1" x14ac:dyDescent="0.3">
      <c r="A634" s="3" t="s">
        <v>68</v>
      </c>
      <c r="B634" s="3" t="s">
        <v>32</v>
      </c>
      <c r="C634" s="3" t="s">
        <v>25</v>
      </c>
      <c r="D634" s="3" t="s">
        <v>31</v>
      </c>
      <c r="E634" s="3" t="s">
        <v>33</v>
      </c>
      <c r="F634" s="3" t="s">
        <v>28</v>
      </c>
      <c r="I634" s="29"/>
      <c r="T634" s="32" t="e">
        <f t="shared" si="99"/>
        <v>#DIV/0!</v>
      </c>
      <c r="U634" s="32" t="e">
        <f t="shared" si="100"/>
        <v>#DIV/0!</v>
      </c>
    </row>
    <row r="635" spans="1:29" ht="15" customHeight="1" x14ac:dyDescent="0.3">
      <c r="A635" s="35">
        <v>160</v>
      </c>
      <c r="B635" s="35" t="s">
        <v>31</v>
      </c>
      <c r="C635" s="35" t="s">
        <v>25</v>
      </c>
      <c r="D635" s="35" t="s">
        <v>33</v>
      </c>
      <c r="E635" s="35" t="s">
        <v>27</v>
      </c>
      <c r="F635" s="35" t="s">
        <v>28</v>
      </c>
      <c r="G635" s="41">
        <v>1</v>
      </c>
      <c r="H635" s="41">
        <v>2</v>
      </c>
      <c r="I635" s="40">
        <f>H635/((L635-W635)+J635+(0.44*R635))</f>
        <v>2</v>
      </c>
      <c r="J635" s="41">
        <v>0</v>
      </c>
      <c r="K635" s="37">
        <f>J635/G635</f>
        <v>0</v>
      </c>
      <c r="L635" s="41">
        <f>M635+N635</f>
        <v>1</v>
      </c>
      <c r="M635" s="41">
        <v>1</v>
      </c>
      <c r="N635" s="41">
        <v>0</v>
      </c>
      <c r="O635" s="41">
        <v>1</v>
      </c>
      <c r="P635" s="41">
        <f>P636+P637+P638</f>
        <v>0</v>
      </c>
      <c r="Q635" s="36" t="e">
        <f>P635/(L636+L637+L638)*100</f>
        <v>#DIV/0!</v>
      </c>
      <c r="R635" s="41">
        <v>0</v>
      </c>
      <c r="S635" s="41">
        <v>0</v>
      </c>
      <c r="T635" s="37">
        <f t="shared" si="99"/>
        <v>1</v>
      </c>
      <c r="U635" s="37">
        <f t="shared" si="100"/>
        <v>1</v>
      </c>
      <c r="V635" s="41">
        <v>0</v>
      </c>
      <c r="W635" s="41">
        <v>0</v>
      </c>
      <c r="X635" s="41">
        <v>0</v>
      </c>
      <c r="Y635" s="41">
        <v>0</v>
      </c>
      <c r="Z635" s="41">
        <v>0</v>
      </c>
      <c r="AA635" s="41">
        <v>0</v>
      </c>
      <c r="AB635" s="40">
        <f>(R635+X635+(2*(N635+AA635+J635))+(0.5*Y635))/(H635+(0.5*V635)+(2*(W635+O635+Z635)))</f>
        <v>0</v>
      </c>
      <c r="AC635" s="40">
        <f>AB635-$AB$1073</f>
        <v>-1.1375540300025426</v>
      </c>
    </row>
    <row r="636" spans="1:29" ht="15" customHeight="1" outlineLevel="1" x14ac:dyDescent="0.3">
      <c r="A636" s="3" t="s">
        <v>66</v>
      </c>
      <c r="B636" s="3" t="s">
        <v>31</v>
      </c>
      <c r="C636" s="3" t="s">
        <v>25</v>
      </c>
      <c r="D636" s="3" t="s">
        <v>33</v>
      </c>
      <c r="E636" s="3" t="s">
        <v>27</v>
      </c>
      <c r="F636" s="3" t="s">
        <v>28</v>
      </c>
      <c r="I636" s="29"/>
      <c r="T636" s="32" t="e">
        <f t="shared" si="99"/>
        <v>#DIV/0!</v>
      </c>
      <c r="U636" s="32" t="e">
        <f t="shared" si="100"/>
        <v>#DIV/0!</v>
      </c>
      <c r="AB636" s="29"/>
      <c r="AC636" s="29"/>
    </row>
    <row r="637" spans="1:29" ht="15" customHeight="1" outlineLevel="1" x14ac:dyDescent="0.3">
      <c r="A637" s="3" t="s">
        <v>67</v>
      </c>
      <c r="B637" s="3" t="s">
        <v>31</v>
      </c>
      <c r="C637" s="3" t="s">
        <v>25</v>
      </c>
      <c r="D637" s="3" t="s">
        <v>33</v>
      </c>
      <c r="E637" s="3" t="s">
        <v>27</v>
      </c>
      <c r="F637" s="3" t="s">
        <v>28</v>
      </c>
      <c r="I637" s="29"/>
      <c r="T637" s="32" t="e">
        <f t="shared" si="99"/>
        <v>#DIV/0!</v>
      </c>
      <c r="U637" s="32" t="e">
        <f t="shared" si="100"/>
        <v>#DIV/0!</v>
      </c>
    </row>
    <row r="638" spans="1:29" ht="15" customHeight="1" outlineLevel="1" collapsed="1" x14ac:dyDescent="0.3">
      <c r="A638" s="3" t="s">
        <v>68</v>
      </c>
      <c r="B638" s="3" t="s">
        <v>31</v>
      </c>
      <c r="C638" s="3" t="s">
        <v>25</v>
      </c>
      <c r="D638" s="3" t="s">
        <v>33</v>
      </c>
      <c r="E638" s="3" t="s">
        <v>27</v>
      </c>
      <c r="F638" s="3" t="s">
        <v>28</v>
      </c>
      <c r="I638" s="29"/>
      <c r="T638" s="32" t="e">
        <f t="shared" si="99"/>
        <v>#DIV/0!</v>
      </c>
      <c r="U638" s="32" t="e">
        <f t="shared" si="100"/>
        <v>#DIV/0!</v>
      </c>
    </row>
    <row r="639" spans="1:29" ht="15" customHeight="1" x14ac:dyDescent="0.3">
      <c r="A639" s="35">
        <v>161</v>
      </c>
      <c r="B639" s="35" t="s">
        <v>24</v>
      </c>
      <c r="C639" s="35" t="s">
        <v>31</v>
      </c>
      <c r="D639" s="35" t="s">
        <v>33</v>
      </c>
      <c r="E639" s="35" t="s">
        <v>27</v>
      </c>
      <c r="F639" s="35" t="s">
        <v>28</v>
      </c>
      <c r="G639" s="41">
        <v>2</v>
      </c>
      <c r="H639" s="41">
        <v>0</v>
      </c>
      <c r="I639" s="40">
        <f>H639/((L639-W639)+J639+(0.44*R639))</f>
        <v>0</v>
      </c>
      <c r="J639" s="41">
        <v>1</v>
      </c>
      <c r="K639" s="37">
        <f>J639/G639</f>
        <v>0.5</v>
      </c>
      <c r="L639" s="41">
        <f>M639+N639</f>
        <v>1</v>
      </c>
      <c r="M639" s="41">
        <v>0</v>
      </c>
      <c r="N639" s="41">
        <v>1</v>
      </c>
      <c r="O639" s="41">
        <v>0</v>
      </c>
      <c r="P639" s="41">
        <f>P640+P641+P642</f>
        <v>0</v>
      </c>
      <c r="Q639" s="36" t="e">
        <f>P639/(L640+L641+L642)*100</f>
        <v>#DIV/0!</v>
      </c>
      <c r="R639" s="41">
        <v>0</v>
      </c>
      <c r="S639" s="41">
        <v>0</v>
      </c>
      <c r="T639" s="37">
        <f t="shared" si="99"/>
        <v>0</v>
      </c>
      <c r="U639" s="37">
        <f t="shared" si="100"/>
        <v>0</v>
      </c>
      <c r="V639" s="41">
        <v>0</v>
      </c>
      <c r="W639" s="41">
        <v>0</v>
      </c>
      <c r="X639" s="41">
        <v>1</v>
      </c>
      <c r="Y639" s="41">
        <v>0</v>
      </c>
      <c r="Z639" s="41">
        <v>0</v>
      </c>
      <c r="AA639" s="41">
        <v>1</v>
      </c>
      <c r="AB639" s="40"/>
      <c r="AC639" s="40"/>
    </row>
    <row r="640" spans="1:29" ht="15" customHeight="1" outlineLevel="1" x14ac:dyDescent="0.3">
      <c r="A640" s="3" t="s">
        <v>66</v>
      </c>
      <c r="B640" s="3" t="s">
        <v>24</v>
      </c>
      <c r="C640" s="3" t="s">
        <v>31</v>
      </c>
      <c r="D640" s="3" t="s">
        <v>33</v>
      </c>
      <c r="E640" s="3" t="s">
        <v>27</v>
      </c>
      <c r="F640" s="3" t="s">
        <v>28</v>
      </c>
      <c r="I640" s="29"/>
      <c r="T640" s="32" t="e">
        <f t="shared" si="99"/>
        <v>#DIV/0!</v>
      </c>
      <c r="U640" s="32" t="e">
        <f t="shared" si="100"/>
        <v>#DIV/0!</v>
      </c>
      <c r="AB640" s="29"/>
      <c r="AC640" s="29"/>
    </row>
    <row r="641" spans="1:29" ht="15" customHeight="1" outlineLevel="1" x14ac:dyDescent="0.3">
      <c r="A641" s="3" t="s">
        <v>67</v>
      </c>
      <c r="B641" s="3" t="s">
        <v>24</v>
      </c>
      <c r="C641" s="3" t="s">
        <v>31</v>
      </c>
      <c r="D641" s="3" t="s">
        <v>33</v>
      </c>
      <c r="E641" s="3" t="s">
        <v>27</v>
      </c>
      <c r="F641" s="3" t="s">
        <v>28</v>
      </c>
      <c r="I641" s="29"/>
      <c r="T641" s="32" t="e">
        <f t="shared" si="99"/>
        <v>#DIV/0!</v>
      </c>
      <c r="U641" s="32" t="e">
        <f t="shared" si="100"/>
        <v>#DIV/0!</v>
      </c>
    </row>
    <row r="642" spans="1:29" ht="15" customHeight="1" outlineLevel="1" collapsed="1" x14ac:dyDescent="0.3">
      <c r="A642" s="3" t="s">
        <v>68</v>
      </c>
      <c r="B642" s="3" t="s">
        <v>24</v>
      </c>
      <c r="C642" s="3" t="s">
        <v>31</v>
      </c>
      <c r="D642" s="3" t="s">
        <v>33</v>
      </c>
      <c r="E642" s="3" t="s">
        <v>27</v>
      </c>
      <c r="F642" s="3" t="s">
        <v>28</v>
      </c>
      <c r="I642" s="29"/>
      <c r="T642" s="32" t="e">
        <f t="shared" si="99"/>
        <v>#DIV/0!</v>
      </c>
      <c r="U642" s="32" t="e">
        <f t="shared" si="100"/>
        <v>#DIV/0!</v>
      </c>
    </row>
    <row r="643" spans="1:29" ht="15" customHeight="1" x14ac:dyDescent="0.3">
      <c r="A643" s="35">
        <v>162</v>
      </c>
      <c r="B643" s="35" t="s">
        <v>24</v>
      </c>
      <c r="C643" s="35" t="s">
        <v>31</v>
      </c>
      <c r="D643" s="35" t="s">
        <v>29</v>
      </c>
      <c r="E643" s="35" t="s">
        <v>33</v>
      </c>
      <c r="F643" s="35" t="s">
        <v>30</v>
      </c>
      <c r="G643" s="41">
        <v>2</v>
      </c>
      <c r="H643" s="41">
        <v>2</v>
      </c>
      <c r="I643" s="40">
        <f>H643/((L643-W643)+J643+(0.44*R643))</f>
        <v>1.0638297872340425</v>
      </c>
      <c r="J643" s="41">
        <v>0</v>
      </c>
      <c r="K643" s="37">
        <f>J643/G643</f>
        <v>0</v>
      </c>
      <c r="L643" s="41">
        <f>M643+N643</f>
        <v>1</v>
      </c>
      <c r="M643" s="41">
        <v>0</v>
      </c>
      <c r="N643" s="41">
        <v>1</v>
      </c>
      <c r="O643" s="41">
        <v>0</v>
      </c>
      <c r="P643" s="41">
        <f>P644+P645+P646</f>
        <v>0</v>
      </c>
      <c r="Q643" s="36" t="e">
        <f>P643/(L644+L645+L646)*100</f>
        <v>#DIV/0!</v>
      </c>
      <c r="R643" s="41">
        <v>2</v>
      </c>
      <c r="S643" s="41">
        <v>2</v>
      </c>
      <c r="T643" s="37">
        <f t="shared" ref="T643:T706" si="109">M643/(M643+N643)</f>
        <v>0</v>
      </c>
      <c r="U643" s="37">
        <f t="shared" ref="U643:U706" si="110">((0.5*V643)+M643)/L643</f>
        <v>0</v>
      </c>
      <c r="V643" s="41">
        <v>0</v>
      </c>
      <c r="W643" s="41">
        <v>0</v>
      </c>
      <c r="X643" s="41">
        <v>1</v>
      </c>
      <c r="Y643" s="41">
        <v>0</v>
      </c>
      <c r="Z643" s="41">
        <v>0</v>
      </c>
      <c r="AA643" s="41">
        <v>1</v>
      </c>
      <c r="AB643" s="40">
        <f>(R643+X643+(2*(N643+AA643+J643))+(0.5*Y643))/(H643+(0.5*V643)+(2*(W643+O643+Z643)))</f>
        <v>3.5</v>
      </c>
      <c r="AC643" s="40">
        <f>AB643-$AB$1073</f>
        <v>2.3624459699974576</v>
      </c>
    </row>
    <row r="644" spans="1:29" ht="15" customHeight="1" outlineLevel="1" x14ac:dyDescent="0.3">
      <c r="A644" s="3" t="s">
        <v>66</v>
      </c>
      <c r="B644" s="3" t="s">
        <v>24</v>
      </c>
      <c r="C644" s="3" t="s">
        <v>31</v>
      </c>
      <c r="D644" s="3" t="s">
        <v>29</v>
      </c>
      <c r="E644" s="3" t="s">
        <v>33</v>
      </c>
      <c r="F644" s="3" t="s">
        <v>30</v>
      </c>
      <c r="I644" s="29"/>
      <c r="T644" s="32" t="e">
        <f t="shared" si="109"/>
        <v>#DIV/0!</v>
      </c>
      <c r="U644" s="32" t="e">
        <f t="shared" si="110"/>
        <v>#DIV/0!</v>
      </c>
      <c r="AB644" s="29"/>
      <c r="AC644" s="29"/>
    </row>
    <row r="645" spans="1:29" ht="15" customHeight="1" outlineLevel="1" x14ac:dyDescent="0.3">
      <c r="A645" s="3" t="s">
        <v>67</v>
      </c>
      <c r="B645" s="3" t="s">
        <v>24</v>
      </c>
      <c r="C645" s="3" t="s">
        <v>31</v>
      </c>
      <c r="D645" s="3" t="s">
        <v>29</v>
      </c>
      <c r="E645" s="3" t="s">
        <v>33</v>
      </c>
      <c r="F645" s="3" t="s">
        <v>30</v>
      </c>
      <c r="I645" s="29"/>
      <c r="T645" s="32" t="e">
        <f t="shared" si="109"/>
        <v>#DIV/0!</v>
      </c>
      <c r="U645" s="32" t="e">
        <f t="shared" si="110"/>
        <v>#DIV/0!</v>
      </c>
    </row>
    <row r="646" spans="1:29" ht="15" customHeight="1" outlineLevel="1" collapsed="1" x14ac:dyDescent="0.3">
      <c r="A646" s="3" t="s">
        <v>68</v>
      </c>
      <c r="B646" s="3" t="s">
        <v>24</v>
      </c>
      <c r="C646" s="3" t="s">
        <v>31</v>
      </c>
      <c r="D646" s="3" t="s">
        <v>29</v>
      </c>
      <c r="E646" s="3" t="s">
        <v>33</v>
      </c>
      <c r="F646" s="3" t="s">
        <v>30</v>
      </c>
      <c r="I646" s="29"/>
      <c r="T646" s="32" t="e">
        <f t="shared" si="109"/>
        <v>#DIV/0!</v>
      </c>
      <c r="U646" s="32" t="e">
        <f t="shared" si="110"/>
        <v>#DIV/0!</v>
      </c>
    </row>
    <row r="647" spans="1:29" ht="15" customHeight="1" x14ac:dyDescent="0.3">
      <c r="A647" s="35">
        <v>163</v>
      </c>
      <c r="B647" s="35" t="s">
        <v>24</v>
      </c>
      <c r="C647" s="35" t="s">
        <v>25</v>
      </c>
      <c r="D647" s="35" t="s">
        <v>29</v>
      </c>
      <c r="E647" s="35" t="s">
        <v>33</v>
      </c>
      <c r="F647" s="35" t="s">
        <v>30</v>
      </c>
      <c r="G647" s="35">
        <f>G648+G649+G650</f>
        <v>5</v>
      </c>
      <c r="H647" s="35">
        <f>H648+H649+H650</f>
        <v>0</v>
      </c>
      <c r="I647" s="40">
        <f>H647/((L647-W647)+J647+(0.44*R647))</f>
        <v>0</v>
      </c>
      <c r="J647" s="35">
        <f>J648+J649+J650</f>
        <v>3</v>
      </c>
      <c r="K647" s="37">
        <f>J647/G647</f>
        <v>0.6</v>
      </c>
      <c r="L647" s="35">
        <f>M647+N647</f>
        <v>2</v>
      </c>
      <c r="M647" s="35">
        <f>M648+M649+M650</f>
        <v>0</v>
      </c>
      <c r="N647" s="35">
        <f>N648+N649+N650</f>
        <v>2</v>
      </c>
      <c r="O647" s="35">
        <f>O648+O649+O650</f>
        <v>0</v>
      </c>
      <c r="P647" s="35">
        <f>P648+P649+P650</f>
        <v>2</v>
      </c>
      <c r="Q647" s="36">
        <f>P647/L647*100</f>
        <v>100</v>
      </c>
      <c r="R647" s="35">
        <f>R648+R649+R650</f>
        <v>0</v>
      </c>
      <c r="S647" s="35">
        <f>S648+S649+S650</f>
        <v>0</v>
      </c>
      <c r="T647" s="37">
        <f t="shared" si="109"/>
        <v>0</v>
      </c>
      <c r="U647" s="37">
        <f t="shared" si="110"/>
        <v>0</v>
      </c>
      <c r="V647" s="35">
        <f t="shared" ref="V647:AA647" si="111">V648+V649+V650</f>
        <v>0</v>
      </c>
      <c r="W647" s="35">
        <f t="shared" si="111"/>
        <v>0</v>
      </c>
      <c r="X647" s="35">
        <f t="shared" si="111"/>
        <v>2</v>
      </c>
      <c r="Y647" s="35">
        <f t="shared" si="111"/>
        <v>3</v>
      </c>
      <c r="Z647" s="35">
        <f t="shared" si="111"/>
        <v>0</v>
      </c>
      <c r="AA647" s="35">
        <f t="shared" si="111"/>
        <v>0</v>
      </c>
      <c r="AB647" s="40"/>
      <c r="AC647" s="40"/>
    </row>
    <row r="648" spans="1:29" ht="15" customHeight="1" outlineLevel="1" x14ac:dyDescent="0.3">
      <c r="A648" s="3" t="s">
        <v>66</v>
      </c>
      <c r="B648" s="3" t="s">
        <v>24</v>
      </c>
      <c r="C648" s="3" t="s">
        <v>25</v>
      </c>
      <c r="D648" s="3" t="s">
        <v>29</v>
      </c>
      <c r="E648" s="3" t="s">
        <v>33</v>
      </c>
      <c r="F648" s="3" t="s">
        <v>30</v>
      </c>
      <c r="G648" s="3">
        <v>4</v>
      </c>
      <c r="H648" s="3">
        <v>0</v>
      </c>
      <c r="I648" s="29">
        <f>H648/((L648-W648)+J648+(0.44*R648))</f>
        <v>0</v>
      </c>
      <c r="J648" s="3">
        <v>2</v>
      </c>
      <c r="K648" s="32">
        <f>J648/G648</f>
        <v>0.5</v>
      </c>
      <c r="L648" s="3">
        <f>M648+N648</f>
        <v>2</v>
      </c>
      <c r="M648" s="3">
        <v>0</v>
      </c>
      <c r="N648" s="3">
        <v>2</v>
      </c>
      <c r="O648" s="3">
        <v>0</v>
      </c>
      <c r="P648" s="3">
        <v>2</v>
      </c>
      <c r="Q648" s="4">
        <f>P648/L648*100</f>
        <v>100</v>
      </c>
      <c r="R648" s="3">
        <v>0</v>
      </c>
      <c r="S648" s="3">
        <v>0</v>
      </c>
      <c r="T648" s="32">
        <f t="shared" si="109"/>
        <v>0</v>
      </c>
      <c r="U648" s="32">
        <f t="shared" si="110"/>
        <v>0</v>
      </c>
      <c r="V648" s="3">
        <v>0</v>
      </c>
      <c r="W648" s="3">
        <v>0</v>
      </c>
      <c r="X648" s="3">
        <v>2</v>
      </c>
      <c r="Y648" s="3">
        <v>2</v>
      </c>
      <c r="Z648" s="3">
        <v>0</v>
      </c>
      <c r="AA648" s="3">
        <v>0</v>
      </c>
      <c r="AB648" s="29"/>
      <c r="AC648" s="29"/>
    </row>
    <row r="649" spans="1:29" ht="15" customHeight="1" outlineLevel="1" x14ac:dyDescent="0.3">
      <c r="A649" s="3" t="s">
        <v>67</v>
      </c>
      <c r="B649" s="3" t="s">
        <v>24</v>
      </c>
      <c r="C649" s="3" t="s">
        <v>25</v>
      </c>
      <c r="D649" s="3" t="s">
        <v>29</v>
      </c>
      <c r="E649" s="3" t="s">
        <v>33</v>
      </c>
      <c r="F649" s="3" t="s">
        <v>30</v>
      </c>
      <c r="G649" s="3">
        <v>0</v>
      </c>
      <c r="H649" s="3">
        <v>0</v>
      </c>
      <c r="I649" s="29"/>
      <c r="J649" s="3">
        <v>0</v>
      </c>
      <c r="K649" s="32" t="e">
        <f>J649/G649</f>
        <v>#DIV/0!</v>
      </c>
      <c r="L649" s="3">
        <f>M649+N649</f>
        <v>0</v>
      </c>
      <c r="M649" s="3">
        <v>0</v>
      </c>
      <c r="N649" s="3">
        <v>0</v>
      </c>
      <c r="O649" s="3">
        <v>0</v>
      </c>
      <c r="P649" s="3">
        <v>0</v>
      </c>
      <c r="Q649" s="4" t="e">
        <f>P649/L649*100</f>
        <v>#DIV/0!</v>
      </c>
      <c r="R649" s="3">
        <v>0</v>
      </c>
      <c r="S649" s="3">
        <v>0</v>
      </c>
      <c r="T649" s="32" t="e">
        <f t="shared" si="109"/>
        <v>#DIV/0!</v>
      </c>
      <c r="U649" s="32" t="e">
        <f t="shared" si="110"/>
        <v>#DIV/0!</v>
      </c>
      <c r="V649" s="3">
        <v>0</v>
      </c>
      <c r="W649" s="3">
        <v>0</v>
      </c>
      <c r="X649" s="3">
        <v>0</v>
      </c>
      <c r="Y649" s="3">
        <v>0</v>
      </c>
      <c r="Z649" s="3">
        <v>0</v>
      </c>
      <c r="AA649" s="3">
        <v>0</v>
      </c>
    </row>
    <row r="650" spans="1:29" ht="15" customHeight="1" outlineLevel="1" collapsed="1" x14ac:dyDescent="0.3">
      <c r="A650" s="3" t="s">
        <v>68</v>
      </c>
      <c r="B650" s="3" t="s">
        <v>24</v>
      </c>
      <c r="C650" s="3" t="s">
        <v>25</v>
      </c>
      <c r="D650" s="3" t="s">
        <v>29</v>
      </c>
      <c r="E650" s="3" t="s">
        <v>33</v>
      </c>
      <c r="F650" s="3" t="s">
        <v>30</v>
      </c>
      <c r="G650" s="3">
        <v>1</v>
      </c>
      <c r="H650" s="3">
        <v>0</v>
      </c>
      <c r="I650" s="29">
        <f>H650/((L650-W650)+J650+(0.44*R650))</f>
        <v>0</v>
      </c>
      <c r="J650" s="3">
        <v>1</v>
      </c>
      <c r="K650" s="32">
        <f>J650/G650</f>
        <v>1</v>
      </c>
      <c r="L650" s="3">
        <f>M650+N650</f>
        <v>0</v>
      </c>
      <c r="M650" s="3">
        <v>0</v>
      </c>
      <c r="N650" s="3">
        <v>0</v>
      </c>
      <c r="O650" s="3">
        <v>0</v>
      </c>
      <c r="P650" s="3">
        <v>0</v>
      </c>
      <c r="Q650" s="4" t="e">
        <f>P650/L650*100</f>
        <v>#DIV/0!</v>
      </c>
      <c r="R650" s="3">
        <v>0</v>
      </c>
      <c r="S650" s="3">
        <v>0</v>
      </c>
      <c r="T650" s="32" t="e">
        <f t="shared" si="109"/>
        <v>#DIV/0!</v>
      </c>
      <c r="U650" s="32" t="e">
        <f t="shared" si="110"/>
        <v>#DIV/0!</v>
      </c>
      <c r="V650" s="3">
        <v>0</v>
      </c>
      <c r="W650" s="3">
        <v>0</v>
      </c>
      <c r="X650" s="3">
        <v>0</v>
      </c>
      <c r="Y650" s="3">
        <v>1</v>
      </c>
      <c r="Z650" s="3">
        <v>0</v>
      </c>
      <c r="AA650" s="3">
        <v>0</v>
      </c>
    </row>
    <row r="651" spans="1:29" ht="15" customHeight="1" x14ac:dyDescent="0.3">
      <c r="A651" s="35">
        <v>164</v>
      </c>
      <c r="B651" s="35" t="s">
        <v>32</v>
      </c>
      <c r="C651" s="35" t="s">
        <v>25</v>
      </c>
      <c r="D651" s="35" t="s">
        <v>29</v>
      </c>
      <c r="E651" s="35" t="s">
        <v>33</v>
      </c>
      <c r="F651" s="35" t="s">
        <v>30</v>
      </c>
      <c r="G651" s="41">
        <v>4</v>
      </c>
      <c r="H651" s="41">
        <v>2</v>
      </c>
      <c r="I651" s="40">
        <f>H651/((L651-W651)+J651+(0.44*R651))</f>
        <v>0.66666666666666663</v>
      </c>
      <c r="J651" s="41">
        <v>1</v>
      </c>
      <c r="K651" s="37">
        <f>J651/G651</f>
        <v>0.25</v>
      </c>
      <c r="L651" s="41">
        <f>M651+N651</f>
        <v>3</v>
      </c>
      <c r="M651" s="41">
        <v>1</v>
      </c>
      <c r="N651" s="41">
        <v>2</v>
      </c>
      <c r="O651" s="41">
        <v>0</v>
      </c>
      <c r="P651" s="41">
        <f>P652+P653+P654</f>
        <v>0</v>
      </c>
      <c r="Q651" s="36" t="e">
        <f>P651/(L652+L653+L654)*100</f>
        <v>#DIV/0!</v>
      </c>
      <c r="R651" s="41">
        <v>0</v>
      </c>
      <c r="S651" s="41">
        <v>0</v>
      </c>
      <c r="T651" s="37">
        <f t="shared" si="109"/>
        <v>0.33333333333333331</v>
      </c>
      <c r="U651" s="37">
        <f t="shared" si="110"/>
        <v>0.33333333333333331</v>
      </c>
      <c r="V651" s="41">
        <v>0</v>
      </c>
      <c r="W651" s="41">
        <v>1</v>
      </c>
      <c r="X651" s="41">
        <v>1</v>
      </c>
      <c r="Y651" s="41">
        <v>0</v>
      </c>
      <c r="Z651" s="41">
        <v>0</v>
      </c>
      <c r="AA651" s="41">
        <v>0</v>
      </c>
      <c r="AB651" s="40">
        <f>(R651+X651+(2*(N651+AA651+J651))+(0.5*Y651))/(H651+(0.5*V651)+(2*(W651+O651+Z651)))</f>
        <v>1.75</v>
      </c>
      <c r="AC651" s="40">
        <f>AB651-$AB$1073</f>
        <v>0.61244596999745737</v>
      </c>
    </row>
    <row r="652" spans="1:29" ht="15" customHeight="1" outlineLevel="1" x14ac:dyDescent="0.3">
      <c r="A652" s="3" t="s">
        <v>66</v>
      </c>
      <c r="B652" s="3" t="s">
        <v>32</v>
      </c>
      <c r="C652" s="3" t="s">
        <v>25</v>
      </c>
      <c r="D652" s="3" t="s">
        <v>29</v>
      </c>
      <c r="E652" s="3" t="s">
        <v>33</v>
      </c>
      <c r="F652" s="3" t="s">
        <v>30</v>
      </c>
      <c r="I652" s="29"/>
      <c r="T652" s="32" t="e">
        <f t="shared" si="109"/>
        <v>#DIV/0!</v>
      </c>
      <c r="U652" s="32" t="e">
        <f t="shared" si="110"/>
        <v>#DIV/0!</v>
      </c>
      <c r="AB652" s="29"/>
      <c r="AC652" s="29"/>
    </row>
    <row r="653" spans="1:29" ht="15" customHeight="1" outlineLevel="1" x14ac:dyDescent="0.3">
      <c r="A653" s="3" t="s">
        <v>67</v>
      </c>
      <c r="B653" s="3" t="s">
        <v>32</v>
      </c>
      <c r="C653" s="3" t="s">
        <v>25</v>
      </c>
      <c r="D653" s="3" t="s">
        <v>29</v>
      </c>
      <c r="E653" s="3" t="s">
        <v>33</v>
      </c>
      <c r="F653" s="3" t="s">
        <v>30</v>
      </c>
      <c r="I653" s="29"/>
      <c r="T653" s="32" t="e">
        <f t="shared" si="109"/>
        <v>#DIV/0!</v>
      </c>
      <c r="U653" s="32" t="e">
        <f t="shared" si="110"/>
        <v>#DIV/0!</v>
      </c>
    </row>
    <row r="654" spans="1:29" ht="15" customHeight="1" outlineLevel="1" collapsed="1" x14ac:dyDescent="0.3">
      <c r="A654" s="3" t="s">
        <v>68</v>
      </c>
      <c r="B654" s="3" t="s">
        <v>32</v>
      </c>
      <c r="C654" s="3" t="s">
        <v>25</v>
      </c>
      <c r="D654" s="3" t="s">
        <v>29</v>
      </c>
      <c r="E654" s="3" t="s">
        <v>33</v>
      </c>
      <c r="F654" s="3" t="s">
        <v>30</v>
      </c>
      <c r="I654" s="29"/>
      <c r="T654" s="32" t="e">
        <f t="shared" si="109"/>
        <v>#DIV/0!</v>
      </c>
      <c r="U654" s="32" t="e">
        <f t="shared" si="110"/>
        <v>#DIV/0!</v>
      </c>
    </row>
    <row r="655" spans="1:29" ht="15" customHeight="1" x14ac:dyDescent="0.3">
      <c r="A655" s="35">
        <v>165</v>
      </c>
      <c r="B655" s="35" t="s">
        <v>29</v>
      </c>
      <c r="C655" s="35" t="s">
        <v>25</v>
      </c>
      <c r="D655" s="35" t="s">
        <v>32</v>
      </c>
      <c r="E655" s="35" t="s">
        <v>30</v>
      </c>
      <c r="F655" s="35" t="s">
        <v>31</v>
      </c>
      <c r="G655" s="41">
        <v>7</v>
      </c>
      <c r="H655" s="41">
        <v>5</v>
      </c>
      <c r="I655" s="40">
        <f>H655/((L655-W655)+J655+(0.44*R655))</f>
        <v>1.1261261261261259</v>
      </c>
      <c r="J655" s="41">
        <v>0</v>
      </c>
      <c r="K655" s="37">
        <f>J655/G655</f>
        <v>0</v>
      </c>
      <c r="L655" s="41">
        <f>M655+N655</f>
        <v>7</v>
      </c>
      <c r="M655" s="41">
        <v>2</v>
      </c>
      <c r="N655" s="41">
        <v>5</v>
      </c>
      <c r="O655" s="41">
        <v>1</v>
      </c>
      <c r="P655" s="41">
        <f>P656+P657+P658</f>
        <v>3</v>
      </c>
      <c r="Q655" s="36">
        <f>P655/(L656+L657+L658)*100</f>
        <v>100</v>
      </c>
      <c r="R655" s="41">
        <v>1</v>
      </c>
      <c r="S655" s="41">
        <v>1</v>
      </c>
      <c r="T655" s="37">
        <f t="shared" si="109"/>
        <v>0.2857142857142857</v>
      </c>
      <c r="U655" s="37">
        <f t="shared" si="110"/>
        <v>0.2857142857142857</v>
      </c>
      <c r="V655" s="41">
        <v>0</v>
      </c>
      <c r="W655" s="41">
        <v>3</v>
      </c>
      <c r="X655" s="41">
        <v>2</v>
      </c>
      <c r="Y655" s="41">
        <v>0</v>
      </c>
      <c r="Z655" s="41">
        <v>2</v>
      </c>
      <c r="AA655" s="41">
        <v>0</v>
      </c>
      <c r="AB655" s="40">
        <f>(R655+X655+(2*(N655+AA655+J655))+(0.5*Y655))/(H655+(0.5*V655)+(2*(W655+O655+Z655)))</f>
        <v>0.76470588235294112</v>
      </c>
      <c r="AC655" s="40">
        <f>AB655-$AB$1073</f>
        <v>-0.3728481476496015</v>
      </c>
    </row>
    <row r="656" spans="1:29" ht="15" customHeight="1" outlineLevel="1" x14ac:dyDescent="0.3">
      <c r="A656" s="3" t="s">
        <v>66</v>
      </c>
      <c r="B656" s="3" t="s">
        <v>29</v>
      </c>
      <c r="C656" s="3" t="s">
        <v>25</v>
      </c>
      <c r="D656" s="3" t="s">
        <v>32</v>
      </c>
      <c r="E656" s="3" t="s">
        <v>30</v>
      </c>
      <c r="F656" s="3" t="s">
        <v>31</v>
      </c>
      <c r="I656" s="29"/>
      <c r="T656" s="32" t="e">
        <f t="shared" si="109"/>
        <v>#DIV/0!</v>
      </c>
      <c r="U656" s="32" t="e">
        <f t="shared" si="110"/>
        <v>#DIV/0!</v>
      </c>
      <c r="AB656" s="29"/>
      <c r="AC656" s="29"/>
    </row>
    <row r="657" spans="1:29" ht="15" customHeight="1" outlineLevel="1" x14ac:dyDescent="0.3">
      <c r="A657" s="3" t="s">
        <v>67</v>
      </c>
      <c r="B657" s="3" t="s">
        <v>29</v>
      </c>
      <c r="C657" s="3" t="s">
        <v>25</v>
      </c>
      <c r="D657" s="3" t="s">
        <v>32</v>
      </c>
      <c r="E657" s="3" t="s">
        <v>30</v>
      </c>
      <c r="F657" s="3" t="s">
        <v>31</v>
      </c>
      <c r="G657" s="3">
        <v>3</v>
      </c>
      <c r="H657" s="3">
        <v>2</v>
      </c>
      <c r="I657" s="29">
        <f>H657/((L657-W657)+J657+(0.44*R657))</f>
        <v>1</v>
      </c>
      <c r="J657" s="3">
        <v>0</v>
      </c>
      <c r="K657" s="32">
        <f>J657/G657</f>
        <v>0</v>
      </c>
      <c r="L657" s="3">
        <f>M657+N657</f>
        <v>3</v>
      </c>
      <c r="M657" s="3">
        <v>1</v>
      </c>
      <c r="N657" s="3">
        <v>2</v>
      </c>
      <c r="O657" s="3">
        <v>0</v>
      </c>
      <c r="P657" s="3">
        <v>3</v>
      </c>
      <c r="Q657" s="4">
        <f>P657/L657*100</f>
        <v>100</v>
      </c>
      <c r="R657" s="3">
        <v>0</v>
      </c>
      <c r="S657" s="3">
        <v>0</v>
      </c>
      <c r="T657" s="32">
        <f t="shared" si="109"/>
        <v>0.33333333333333331</v>
      </c>
      <c r="U657" s="32">
        <f t="shared" si="110"/>
        <v>0.33333333333333331</v>
      </c>
      <c r="V657" s="3">
        <v>0</v>
      </c>
      <c r="W657" s="3">
        <v>1</v>
      </c>
      <c r="X657" s="3">
        <v>1</v>
      </c>
      <c r="Y657" s="3">
        <v>0</v>
      </c>
      <c r="Z657" s="3">
        <v>0</v>
      </c>
      <c r="AA657" s="3">
        <v>0</v>
      </c>
    </row>
    <row r="658" spans="1:29" ht="15" customHeight="1" outlineLevel="1" collapsed="1" x14ac:dyDescent="0.3">
      <c r="A658" s="3" t="s">
        <v>68</v>
      </c>
      <c r="B658" s="3" t="s">
        <v>29</v>
      </c>
      <c r="C658" s="3" t="s">
        <v>25</v>
      </c>
      <c r="D658" s="3" t="s">
        <v>32</v>
      </c>
      <c r="E658" s="3" t="s">
        <v>30</v>
      </c>
      <c r="F658" s="3" t="s">
        <v>31</v>
      </c>
      <c r="G658" s="3">
        <v>0</v>
      </c>
      <c r="H658" s="3">
        <v>0</v>
      </c>
      <c r="I658" s="29"/>
      <c r="J658" s="3">
        <v>0</v>
      </c>
      <c r="K658" s="32" t="e">
        <f>J658/G658</f>
        <v>#DIV/0!</v>
      </c>
      <c r="L658" s="3">
        <f>M658+N658</f>
        <v>0</v>
      </c>
      <c r="M658" s="3">
        <v>0</v>
      </c>
      <c r="N658" s="3">
        <v>0</v>
      </c>
      <c r="O658" s="3">
        <v>0</v>
      </c>
      <c r="P658" s="3">
        <v>0</v>
      </c>
      <c r="Q658" s="4" t="e">
        <f>P658/L658*100</f>
        <v>#DIV/0!</v>
      </c>
      <c r="R658" s="3">
        <v>0</v>
      </c>
      <c r="S658" s="3">
        <v>0</v>
      </c>
      <c r="T658" s="32" t="e">
        <f t="shared" si="109"/>
        <v>#DIV/0!</v>
      </c>
      <c r="U658" s="32" t="e">
        <f t="shared" si="110"/>
        <v>#DIV/0!</v>
      </c>
      <c r="V658" s="3">
        <v>0</v>
      </c>
      <c r="W658" s="3">
        <v>0</v>
      </c>
      <c r="X658" s="3">
        <v>0</v>
      </c>
      <c r="Y658" s="3">
        <v>0</v>
      </c>
      <c r="Z658" s="3">
        <v>1</v>
      </c>
      <c r="AA658" s="3">
        <v>0</v>
      </c>
    </row>
    <row r="659" spans="1:29" ht="15" customHeight="1" x14ac:dyDescent="0.3">
      <c r="A659" s="35">
        <v>166</v>
      </c>
      <c r="B659" s="35" t="s">
        <v>29</v>
      </c>
      <c r="C659" s="35" t="s">
        <v>25</v>
      </c>
      <c r="D659" s="35" t="s">
        <v>32</v>
      </c>
      <c r="E659" s="35" t="s">
        <v>34</v>
      </c>
      <c r="F659" s="35" t="s">
        <v>31</v>
      </c>
      <c r="G659" s="41">
        <v>2</v>
      </c>
      <c r="H659" s="41">
        <v>0</v>
      </c>
      <c r="I659" s="40">
        <f>H659/((L659-W659)+J659+(0.44*R659))</f>
        <v>0</v>
      </c>
      <c r="J659" s="41">
        <v>0</v>
      </c>
      <c r="K659" s="37">
        <f>J659/G659</f>
        <v>0</v>
      </c>
      <c r="L659" s="41">
        <f>M659+N659</f>
        <v>2</v>
      </c>
      <c r="M659" s="41">
        <v>0</v>
      </c>
      <c r="N659" s="41">
        <v>2</v>
      </c>
      <c r="O659" s="41">
        <v>0</v>
      </c>
      <c r="P659" s="41">
        <f>P660+P661+P662</f>
        <v>0</v>
      </c>
      <c r="Q659" s="36" t="e">
        <f>P659/(L660+L661+L662)*100</f>
        <v>#DIV/0!</v>
      </c>
      <c r="R659" s="41">
        <v>0</v>
      </c>
      <c r="S659" s="41">
        <v>0</v>
      </c>
      <c r="T659" s="37">
        <f t="shared" si="109"/>
        <v>0</v>
      </c>
      <c r="U659" s="37">
        <f t="shared" si="110"/>
        <v>0</v>
      </c>
      <c r="V659" s="41">
        <v>0</v>
      </c>
      <c r="W659" s="41">
        <v>1</v>
      </c>
      <c r="X659" s="41">
        <v>1</v>
      </c>
      <c r="Y659" s="41">
        <v>0</v>
      </c>
      <c r="Z659" s="41">
        <v>1</v>
      </c>
      <c r="AA659" s="41">
        <v>1</v>
      </c>
      <c r="AB659" s="40">
        <f>(R659+X659+(2*(N659+AA659+J659))+(0.5*Y659))/(H659+(0.5*V659)+(2*(W659+O659+Z659)))</f>
        <v>1.75</v>
      </c>
      <c r="AC659" s="40">
        <f>AB659-$AB$1073</f>
        <v>0.61244596999745737</v>
      </c>
    </row>
    <row r="660" spans="1:29" ht="15" customHeight="1" outlineLevel="1" x14ac:dyDescent="0.3">
      <c r="A660" s="3" t="s">
        <v>66</v>
      </c>
      <c r="B660" s="3" t="s">
        <v>29</v>
      </c>
      <c r="C660" s="3" t="s">
        <v>25</v>
      </c>
      <c r="D660" s="3" t="s">
        <v>32</v>
      </c>
      <c r="E660" s="3" t="s">
        <v>34</v>
      </c>
      <c r="F660" s="3" t="s">
        <v>31</v>
      </c>
      <c r="I660" s="29"/>
      <c r="T660" s="32" t="e">
        <f t="shared" si="109"/>
        <v>#DIV/0!</v>
      </c>
      <c r="U660" s="32" t="e">
        <f t="shared" si="110"/>
        <v>#DIV/0!</v>
      </c>
      <c r="AB660" s="29"/>
      <c r="AC660" s="29"/>
    </row>
    <row r="661" spans="1:29" ht="15" customHeight="1" outlineLevel="1" x14ac:dyDescent="0.3">
      <c r="A661" s="3" t="s">
        <v>67</v>
      </c>
      <c r="B661" s="3" t="s">
        <v>29</v>
      </c>
      <c r="C661" s="3" t="s">
        <v>25</v>
      </c>
      <c r="D661" s="3" t="s">
        <v>32</v>
      </c>
      <c r="E661" s="3" t="s">
        <v>34</v>
      </c>
      <c r="F661" s="3" t="s">
        <v>31</v>
      </c>
      <c r="I661" s="29"/>
      <c r="T661" s="32" t="e">
        <f t="shared" si="109"/>
        <v>#DIV/0!</v>
      </c>
      <c r="U661" s="32" t="e">
        <f t="shared" si="110"/>
        <v>#DIV/0!</v>
      </c>
    </row>
    <row r="662" spans="1:29" ht="15" customHeight="1" outlineLevel="1" collapsed="1" x14ac:dyDescent="0.3">
      <c r="A662" s="3" t="s">
        <v>68</v>
      </c>
      <c r="B662" s="3" t="s">
        <v>29</v>
      </c>
      <c r="C662" s="3" t="s">
        <v>25</v>
      </c>
      <c r="D662" s="3" t="s">
        <v>32</v>
      </c>
      <c r="E662" s="3" t="s">
        <v>34</v>
      </c>
      <c r="F662" s="3" t="s">
        <v>31</v>
      </c>
      <c r="I662" s="29"/>
      <c r="T662" s="32" t="e">
        <f t="shared" si="109"/>
        <v>#DIV/0!</v>
      </c>
      <c r="U662" s="32" t="e">
        <f t="shared" si="110"/>
        <v>#DIV/0!</v>
      </c>
    </row>
    <row r="663" spans="1:29" ht="15" customHeight="1" x14ac:dyDescent="0.3">
      <c r="A663" s="35">
        <v>167</v>
      </c>
      <c r="B663" s="35" t="s">
        <v>24</v>
      </c>
      <c r="C663" s="35" t="s">
        <v>29</v>
      </c>
      <c r="D663" s="35" t="s">
        <v>26</v>
      </c>
      <c r="E663" s="35" t="s">
        <v>30</v>
      </c>
      <c r="F663" s="35" t="s">
        <v>33</v>
      </c>
      <c r="G663" s="41">
        <v>10</v>
      </c>
      <c r="H663" s="41">
        <v>3</v>
      </c>
      <c r="I663" s="40">
        <f>H663/((L663-W663)+J663+(0.44*R663))</f>
        <v>0.43604651162790697</v>
      </c>
      <c r="J663" s="41">
        <v>2</v>
      </c>
      <c r="K663" s="37">
        <f>J663/G663</f>
        <v>0.2</v>
      </c>
      <c r="L663" s="41">
        <f>M663+N663</f>
        <v>7</v>
      </c>
      <c r="M663" s="41">
        <v>1</v>
      </c>
      <c r="N663" s="41">
        <v>6</v>
      </c>
      <c r="O663" s="41">
        <v>0</v>
      </c>
      <c r="P663" s="41">
        <f>P664+P665+P666</f>
        <v>2</v>
      </c>
      <c r="Q663" s="36">
        <f>P663/(L664+L665+L666)*100</f>
        <v>33.333333333333329</v>
      </c>
      <c r="R663" s="41">
        <v>2</v>
      </c>
      <c r="S663" s="41">
        <v>1</v>
      </c>
      <c r="T663" s="37">
        <f t="shared" si="109"/>
        <v>0.14285714285714285</v>
      </c>
      <c r="U663" s="37">
        <f t="shared" si="110"/>
        <v>0.14285714285714285</v>
      </c>
      <c r="V663" s="41">
        <v>0</v>
      </c>
      <c r="W663" s="41">
        <v>3</v>
      </c>
      <c r="X663" s="41">
        <v>3</v>
      </c>
      <c r="Y663" s="41">
        <v>1</v>
      </c>
      <c r="Z663" s="41">
        <v>2</v>
      </c>
      <c r="AA663" s="41">
        <v>1</v>
      </c>
      <c r="AB663" s="40">
        <f>(R663+X663+(2*(N663+AA663+J663))+(0.5*Y663))/(H663+(0.5*V663)+(2*(W663+O663+Z663)))</f>
        <v>1.8076923076923077</v>
      </c>
      <c r="AC663" s="40">
        <f>AB663-$AB$1073</f>
        <v>0.67013827768976508</v>
      </c>
    </row>
    <row r="664" spans="1:29" ht="15" customHeight="1" outlineLevel="1" x14ac:dyDescent="0.3">
      <c r="A664" s="3" t="s">
        <v>66</v>
      </c>
      <c r="B664" s="3" t="s">
        <v>24</v>
      </c>
      <c r="C664" s="3" t="s">
        <v>29</v>
      </c>
      <c r="D664" s="3" t="s">
        <v>26</v>
      </c>
      <c r="E664" s="3" t="s">
        <v>30</v>
      </c>
      <c r="F664" s="3" t="s">
        <v>33</v>
      </c>
      <c r="G664" s="3">
        <v>3</v>
      </c>
      <c r="H664" s="3">
        <v>2</v>
      </c>
      <c r="I664" s="29">
        <f>H664/((L664-W664)+J664+(0.44*R664))</f>
        <v>1</v>
      </c>
      <c r="J664" s="3">
        <v>0</v>
      </c>
      <c r="K664" s="32">
        <f>J664/G664</f>
        <v>0</v>
      </c>
      <c r="L664" s="3">
        <f>M664+N664</f>
        <v>3</v>
      </c>
      <c r="M664" s="3">
        <v>1</v>
      </c>
      <c r="N664" s="3">
        <v>2</v>
      </c>
      <c r="O664" s="3">
        <v>0</v>
      </c>
      <c r="P664" s="3">
        <v>0</v>
      </c>
      <c r="Q664" s="4">
        <f>P664/L664*100</f>
        <v>0</v>
      </c>
      <c r="R664" s="3">
        <v>0</v>
      </c>
      <c r="S664" s="3">
        <v>0</v>
      </c>
      <c r="T664" s="32">
        <f t="shared" si="109"/>
        <v>0.33333333333333331</v>
      </c>
      <c r="U664" s="32">
        <f t="shared" si="110"/>
        <v>0.33333333333333331</v>
      </c>
      <c r="V664" s="3">
        <v>0</v>
      </c>
      <c r="W664" s="3">
        <v>1</v>
      </c>
      <c r="X664" s="3">
        <v>1</v>
      </c>
      <c r="Y664" s="3">
        <v>0</v>
      </c>
      <c r="Z664" s="3">
        <v>0</v>
      </c>
      <c r="AA664" s="3">
        <v>0</v>
      </c>
      <c r="AB664" s="29"/>
      <c r="AC664" s="29"/>
    </row>
    <row r="665" spans="1:29" ht="15" customHeight="1" outlineLevel="1" x14ac:dyDescent="0.3">
      <c r="A665" s="3" t="s">
        <v>67</v>
      </c>
      <c r="B665" s="3" t="s">
        <v>24</v>
      </c>
      <c r="C665" s="3" t="s">
        <v>29</v>
      </c>
      <c r="D665" s="3" t="s">
        <v>26</v>
      </c>
      <c r="E665" s="3" t="s">
        <v>30</v>
      </c>
      <c r="F665" s="3" t="s">
        <v>33</v>
      </c>
      <c r="G665" s="3">
        <v>0</v>
      </c>
      <c r="H665" s="3">
        <v>0</v>
      </c>
      <c r="I665" s="29"/>
      <c r="J665" s="3">
        <v>0</v>
      </c>
      <c r="K665" s="32" t="e">
        <f>J665/G665</f>
        <v>#DIV/0!</v>
      </c>
      <c r="L665" s="3">
        <f>M665+N665</f>
        <v>0</v>
      </c>
      <c r="M665" s="3">
        <v>0</v>
      </c>
      <c r="N665" s="3">
        <v>0</v>
      </c>
      <c r="O665" s="3">
        <v>0</v>
      </c>
      <c r="P665" s="3">
        <v>0</v>
      </c>
      <c r="Q665" s="4" t="e">
        <f>P665/L665*100</f>
        <v>#DIV/0!</v>
      </c>
      <c r="R665" s="3">
        <v>0</v>
      </c>
      <c r="S665" s="3">
        <v>0</v>
      </c>
      <c r="T665" s="32" t="e">
        <f t="shared" si="109"/>
        <v>#DIV/0!</v>
      </c>
      <c r="U665" s="32" t="e">
        <f t="shared" si="110"/>
        <v>#DIV/0!</v>
      </c>
      <c r="V665" s="3">
        <v>0</v>
      </c>
      <c r="W665" s="3">
        <v>0</v>
      </c>
      <c r="X665" s="3">
        <v>0</v>
      </c>
      <c r="Y665" s="3">
        <v>0</v>
      </c>
      <c r="Z665" s="3">
        <v>0</v>
      </c>
      <c r="AA665" s="3">
        <v>0</v>
      </c>
    </row>
    <row r="666" spans="1:29" ht="15" customHeight="1" outlineLevel="1" collapsed="1" x14ac:dyDescent="0.3">
      <c r="A666" s="3" t="s">
        <v>68</v>
      </c>
      <c r="B666" s="3" t="s">
        <v>24</v>
      </c>
      <c r="C666" s="3" t="s">
        <v>29</v>
      </c>
      <c r="D666" s="3" t="s">
        <v>26</v>
      </c>
      <c r="E666" s="3" t="s">
        <v>30</v>
      </c>
      <c r="F666" s="3" t="s">
        <v>33</v>
      </c>
      <c r="G666" s="3">
        <v>5</v>
      </c>
      <c r="H666" s="3">
        <v>0</v>
      </c>
      <c r="I666" s="29">
        <f>H666/((L666-W666)+J666+(0.44*R666))</f>
        <v>0</v>
      </c>
      <c r="J666" s="3">
        <v>2</v>
      </c>
      <c r="K666" s="32">
        <f>J666/G666</f>
        <v>0.4</v>
      </c>
      <c r="L666" s="3">
        <f>M666+N666</f>
        <v>3</v>
      </c>
      <c r="M666" s="3">
        <v>0</v>
      </c>
      <c r="N666" s="3">
        <v>3</v>
      </c>
      <c r="O666" s="3">
        <v>0</v>
      </c>
      <c r="P666" s="3">
        <v>2</v>
      </c>
      <c r="Q666" s="4">
        <f>P666/L666*100</f>
        <v>66.666666666666657</v>
      </c>
      <c r="R666" s="3">
        <v>0</v>
      </c>
      <c r="S666" s="3">
        <v>0</v>
      </c>
      <c r="T666" s="32">
        <f t="shared" si="109"/>
        <v>0</v>
      </c>
      <c r="U666" s="32">
        <f t="shared" si="110"/>
        <v>0</v>
      </c>
      <c r="V666" s="3">
        <v>0</v>
      </c>
      <c r="W666" s="3">
        <v>2</v>
      </c>
      <c r="X666" s="3">
        <v>1</v>
      </c>
      <c r="Y666" s="3">
        <v>1</v>
      </c>
      <c r="Z666" s="3">
        <v>1</v>
      </c>
      <c r="AA666" s="3">
        <v>1</v>
      </c>
    </row>
    <row r="667" spans="1:29" ht="15" customHeight="1" x14ac:dyDescent="0.3">
      <c r="A667" s="35">
        <v>168</v>
      </c>
      <c r="B667" s="35" t="s">
        <v>24</v>
      </c>
      <c r="C667" s="35" t="s">
        <v>25</v>
      </c>
      <c r="D667" s="35" t="s">
        <v>29</v>
      </c>
      <c r="E667" s="35" t="s">
        <v>33</v>
      </c>
      <c r="F667" s="35" t="s">
        <v>34</v>
      </c>
      <c r="G667" s="41">
        <v>2</v>
      </c>
      <c r="H667" s="41">
        <v>1</v>
      </c>
      <c r="I667" s="40">
        <f>H667/((L667-W667)+J667+(0.44*R667))</f>
        <v>0.53191489361702127</v>
      </c>
      <c r="J667" s="41">
        <v>0</v>
      </c>
      <c r="K667" s="37">
        <f>J667/G667</f>
        <v>0</v>
      </c>
      <c r="L667" s="41">
        <f>M667+N667</f>
        <v>1</v>
      </c>
      <c r="M667" s="41">
        <v>0</v>
      </c>
      <c r="N667" s="41">
        <v>1</v>
      </c>
      <c r="O667" s="41">
        <v>0</v>
      </c>
      <c r="P667" s="41">
        <f>P668+P669+P670</f>
        <v>0</v>
      </c>
      <c r="Q667" s="36" t="e">
        <f>P667/(L668+L669+L670)*100</f>
        <v>#DIV/0!</v>
      </c>
      <c r="R667" s="41">
        <v>2</v>
      </c>
      <c r="S667" s="41">
        <v>1</v>
      </c>
      <c r="T667" s="37">
        <f t="shared" si="109"/>
        <v>0</v>
      </c>
      <c r="U667" s="37">
        <f t="shared" si="110"/>
        <v>0</v>
      </c>
      <c r="V667" s="41">
        <v>0</v>
      </c>
      <c r="W667" s="41">
        <v>0</v>
      </c>
      <c r="X667" s="41">
        <v>1</v>
      </c>
      <c r="Y667" s="41">
        <v>0</v>
      </c>
      <c r="Z667" s="41">
        <v>1</v>
      </c>
      <c r="AA667" s="41">
        <v>0</v>
      </c>
      <c r="AB667" s="40">
        <f>(R667+X667+(2*(N667+AA667+J667))+(0.5*Y667))/(H667+(0.5*V667)+(2*(W667+O667+Z667)))</f>
        <v>1.6666666666666667</v>
      </c>
      <c r="AC667" s="40">
        <f>AB667-$AB$1073</f>
        <v>0.52911263666412411</v>
      </c>
    </row>
    <row r="668" spans="1:29" ht="15" customHeight="1" outlineLevel="1" x14ac:dyDescent="0.3">
      <c r="A668" s="3" t="s">
        <v>66</v>
      </c>
      <c r="B668" s="3" t="s">
        <v>24</v>
      </c>
      <c r="C668" s="3" t="s">
        <v>25</v>
      </c>
      <c r="D668" s="3" t="s">
        <v>29</v>
      </c>
      <c r="E668" s="3" t="s">
        <v>33</v>
      </c>
      <c r="F668" s="3" t="s">
        <v>34</v>
      </c>
      <c r="I668" s="29"/>
      <c r="T668" s="32" t="e">
        <f t="shared" si="109"/>
        <v>#DIV/0!</v>
      </c>
      <c r="U668" s="32" t="e">
        <f t="shared" si="110"/>
        <v>#DIV/0!</v>
      </c>
      <c r="AB668" s="29"/>
      <c r="AC668" s="29"/>
    </row>
    <row r="669" spans="1:29" ht="15" customHeight="1" outlineLevel="1" x14ac:dyDescent="0.3">
      <c r="A669" s="3" t="s">
        <v>67</v>
      </c>
      <c r="B669" s="3" t="s">
        <v>24</v>
      </c>
      <c r="C669" s="3" t="s">
        <v>25</v>
      </c>
      <c r="D669" s="3" t="s">
        <v>29</v>
      </c>
      <c r="E669" s="3" t="s">
        <v>33</v>
      </c>
      <c r="F669" s="3" t="s">
        <v>34</v>
      </c>
      <c r="I669" s="29"/>
      <c r="T669" s="32" t="e">
        <f t="shared" si="109"/>
        <v>#DIV/0!</v>
      </c>
      <c r="U669" s="32" t="e">
        <f t="shared" si="110"/>
        <v>#DIV/0!</v>
      </c>
    </row>
    <row r="670" spans="1:29" ht="15" customHeight="1" outlineLevel="1" collapsed="1" x14ac:dyDescent="0.3">
      <c r="A670" s="3" t="s">
        <v>68</v>
      </c>
      <c r="B670" s="3" t="s">
        <v>24</v>
      </c>
      <c r="C670" s="3" t="s">
        <v>25</v>
      </c>
      <c r="D670" s="3" t="s">
        <v>29</v>
      </c>
      <c r="E670" s="3" t="s">
        <v>33</v>
      </c>
      <c r="F670" s="3" t="s">
        <v>34</v>
      </c>
      <c r="I670" s="29"/>
      <c r="T670" s="32" t="e">
        <f t="shared" si="109"/>
        <v>#DIV/0!</v>
      </c>
      <c r="U670" s="32" t="e">
        <f t="shared" si="110"/>
        <v>#DIV/0!</v>
      </c>
    </row>
    <row r="671" spans="1:29" ht="15" customHeight="1" x14ac:dyDescent="0.3">
      <c r="A671" s="35">
        <v>169</v>
      </c>
      <c r="B671" s="35" t="s">
        <v>24</v>
      </c>
      <c r="C671" s="35" t="s">
        <v>25</v>
      </c>
      <c r="D671" s="35" t="s">
        <v>32</v>
      </c>
      <c r="E671" s="35" t="s">
        <v>33</v>
      </c>
      <c r="F671" s="35" t="s">
        <v>34</v>
      </c>
      <c r="G671" s="41">
        <v>8</v>
      </c>
      <c r="H671" s="41">
        <v>4</v>
      </c>
      <c r="I671" s="40">
        <f>H671/((L671-W671)+J671+(0.44*R671))</f>
        <v>0.58139534883720934</v>
      </c>
      <c r="J671" s="41">
        <v>4</v>
      </c>
      <c r="K671" s="37">
        <f>J671/G671</f>
        <v>0.5</v>
      </c>
      <c r="L671" s="41">
        <f>M671+N671</f>
        <v>3</v>
      </c>
      <c r="M671" s="41">
        <v>1</v>
      </c>
      <c r="N671" s="41">
        <v>2</v>
      </c>
      <c r="O671" s="41">
        <v>1</v>
      </c>
      <c r="P671" s="41">
        <f>P672+P673+P674</f>
        <v>2</v>
      </c>
      <c r="Q671" s="36">
        <f>P671/(L672+L673+L674)*100</f>
        <v>100</v>
      </c>
      <c r="R671" s="41">
        <v>2</v>
      </c>
      <c r="S671" s="41">
        <v>2</v>
      </c>
      <c r="T671" s="37">
        <f t="shared" si="109"/>
        <v>0.33333333333333331</v>
      </c>
      <c r="U671" s="37">
        <f t="shared" si="110"/>
        <v>0.33333333333333331</v>
      </c>
      <c r="V671" s="41">
        <v>0</v>
      </c>
      <c r="W671" s="41">
        <v>1</v>
      </c>
      <c r="X671" s="41">
        <v>1</v>
      </c>
      <c r="Y671" s="41">
        <v>3</v>
      </c>
      <c r="Z671" s="41">
        <v>2</v>
      </c>
      <c r="AA671" s="41">
        <v>0</v>
      </c>
      <c r="AB671" s="40">
        <f>(R671+X671+(2*(N671+AA671+J671))+(0.5*Y671))/(H671+(0.5*V671)+(2*(W671+O671+Z671)))</f>
        <v>1.375</v>
      </c>
      <c r="AC671" s="40">
        <f>AB671-$AB$1073</f>
        <v>0.23744596999745737</v>
      </c>
    </row>
    <row r="672" spans="1:29" ht="15" customHeight="1" outlineLevel="1" x14ac:dyDescent="0.3">
      <c r="A672" s="3" t="s">
        <v>66</v>
      </c>
      <c r="B672" s="3" t="s">
        <v>24</v>
      </c>
      <c r="C672" s="3" t="s">
        <v>25</v>
      </c>
      <c r="D672" s="3" t="s">
        <v>32</v>
      </c>
      <c r="E672" s="3" t="s">
        <v>33</v>
      </c>
      <c r="F672" s="3" t="s">
        <v>34</v>
      </c>
      <c r="G672" s="3">
        <v>3</v>
      </c>
      <c r="H672" s="3">
        <v>0</v>
      </c>
      <c r="I672" s="29">
        <f>H672/((L672-W672)+J672+(0.44*R672))</f>
        <v>0</v>
      </c>
      <c r="J672" s="3">
        <v>1</v>
      </c>
      <c r="K672" s="32">
        <f>J672/G672</f>
        <v>0.33333333333333331</v>
      </c>
      <c r="L672" s="3">
        <f>M672+N672</f>
        <v>2</v>
      </c>
      <c r="M672" s="3">
        <v>0</v>
      </c>
      <c r="N672" s="3">
        <v>2</v>
      </c>
      <c r="O672" s="3">
        <v>0</v>
      </c>
      <c r="P672" s="3">
        <v>2</v>
      </c>
      <c r="Q672" s="4">
        <f>P672/L672*100</f>
        <v>100</v>
      </c>
      <c r="R672" s="3">
        <v>0</v>
      </c>
      <c r="S672" s="3">
        <v>0</v>
      </c>
      <c r="T672" s="32">
        <f t="shared" si="109"/>
        <v>0</v>
      </c>
      <c r="U672" s="32">
        <f t="shared" si="110"/>
        <v>0</v>
      </c>
      <c r="V672" s="3">
        <v>0</v>
      </c>
      <c r="W672" s="3">
        <v>1</v>
      </c>
      <c r="X672" s="3">
        <v>1</v>
      </c>
      <c r="Y672" s="3">
        <v>1</v>
      </c>
      <c r="Z672" s="3">
        <v>0</v>
      </c>
      <c r="AA672" s="3">
        <v>0</v>
      </c>
      <c r="AB672" s="29"/>
      <c r="AC672" s="29"/>
    </row>
    <row r="673" spans="1:29" ht="15" customHeight="1" outlineLevel="1" x14ac:dyDescent="0.3">
      <c r="A673" s="3" t="s">
        <v>67</v>
      </c>
      <c r="B673" s="3" t="s">
        <v>24</v>
      </c>
      <c r="C673" s="3" t="s">
        <v>25</v>
      </c>
      <c r="D673" s="3" t="s">
        <v>32</v>
      </c>
      <c r="E673" s="3" t="s">
        <v>33</v>
      </c>
      <c r="F673" s="3" t="s">
        <v>34</v>
      </c>
      <c r="G673" s="3">
        <v>2</v>
      </c>
      <c r="H673" s="3">
        <v>0</v>
      </c>
      <c r="I673" s="29">
        <f>H673/((L673-W673)+J673+(0.44*R673))</f>
        <v>0</v>
      </c>
      <c r="J673" s="3">
        <v>2</v>
      </c>
      <c r="K673" s="32">
        <f>J673/G673</f>
        <v>1</v>
      </c>
      <c r="L673" s="3">
        <f>M673+N673</f>
        <v>0</v>
      </c>
      <c r="M673" s="3">
        <v>0</v>
      </c>
      <c r="N673" s="3">
        <v>0</v>
      </c>
      <c r="O673" s="3">
        <v>0</v>
      </c>
      <c r="P673" s="3">
        <v>0</v>
      </c>
      <c r="Q673" s="4" t="e">
        <f>P673/L673*100</f>
        <v>#DIV/0!</v>
      </c>
      <c r="R673" s="3">
        <v>0</v>
      </c>
      <c r="S673" s="3">
        <v>0</v>
      </c>
      <c r="T673" s="32" t="e">
        <f t="shared" si="109"/>
        <v>#DIV/0!</v>
      </c>
      <c r="U673" s="32" t="e">
        <f t="shared" si="110"/>
        <v>#DIV/0!</v>
      </c>
      <c r="V673" s="3">
        <v>0</v>
      </c>
      <c r="W673" s="3">
        <v>0</v>
      </c>
      <c r="X673" s="3">
        <v>0</v>
      </c>
      <c r="Y673" s="3">
        <v>2</v>
      </c>
      <c r="Z673" s="3">
        <v>0</v>
      </c>
      <c r="AA673" s="3">
        <v>0</v>
      </c>
    </row>
    <row r="674" spans="1:29" ht="15" customHeight="1" outlineLevel="1" collapsed="1" x14ac:dyDescent="0.3">
      <c r="A674" s="3" t="s">
        <v>68</v>
      </c>
      <c r="B674" s="3" t="s">
        <v>24</v>
      </c>
      <c r="C674" s="3" t="s">
        <v>25</v>
      </c>
      <c r="D674" s="3" t="s">
        <v>32</v>
      </c>
      <c r="E674" s="3" t="s">
        <v>33</v>
      </c>
      <c r="F674" s="3" t="s">
        <v>34</v>
      </c>
      <c r="G674" s="3">
        <v>0</v>
      </c>
      <c r="H674" s="3">
        <v>0</v>
      </c>
      <c r="I674" s="29"/>
      <c r="J674" s="3">
        <v>0</v>
      </c>
      <c r="K674" s="32" t="e">
        <f>J674/G674</f>
        <v>#DIV/0!</v>
      </c>
      <c r="L674" s="3">
        <f>M674+N674</f>
        <v>0</v>
      </c>
      <c r="M674" s="3">
        <v>0</v>
      </c>
      <c r="N674" s="3">
        <v>0</v>
      </c>
      <c r="O674" s="3">
        <v>0</v>
      </c>
      <c r="P674" s="3">
        <v>0</v>
      </c>
      <c r="Q674" s="4" t="e">
        <f>P674/L674*100</f>
        <v>#DIV/0!</v>
      </c>
      <c r="R674" s="3">
        <v>0</v>
      </c>
      <c r="S674" s="3">
        <v>0</v>
      </c>
      <c r="T674" s="32" t="e">
        <f t="shared" si="109"/>
        <v>#DIV/0!</v>
      </c>
      <c r="U674" s="32" t="e">
        <f t="shared" si="110"/>
        <v>#DIV/0!</v>
      </c>
      <c r="V674" s="3">
        <v>0</v>
      </c>
      <c r="W674" s="3">
        <v>0</v>
      </c>
      <c r="X674" s="3">
        <v>0</v>
      </c>
      <c r="Y674" s="3">
        <v>0</v>
      </c>
      <c r="Z674" s="3">
        <v>1</v>
      </c>
      <c r="AA674" s="3">
        <v>0</v>
      </c>
    </row>
    <row r="675" spans="1:29" ht="15" customHeight="1" x14ac:dyDescent="0.3">
      <c r="A675" s="35">
        <v>170</v>
      </c>
      <c r="B675" s="35" t="s">
        <v>34</v>
      </c>
      <c r="C675" s="35" t="s">
        <v>30</v>
      </c>
      <c r="D675" s="35" t="s">
        <v>26</v>
      </c>
      <c r="E675" s="35" t="s">
        <v>27</v>
      </c>
      <c r="F675" s="35" t="s">
        <v>28</v>
      </c>
      <c r="G675" s="41">
        <v>3</v>
      </c>
      <c r="H675" s="41">
        <v>2</v>
      </c>
      <c r="I675" s="40">
        <f>H675/((L675-W675)+J675+(0.44*R675))</f>
        <v>0.66666666666666663</v>
      </c>
      <c r="J675" s="41">
        <v>1</v>
      </c>
      <c r="K675" s="37">
        <f>J675/G675</f>
        <v>0.33333333333333331</v>
      </c>
      <c r="L675" s="41">
        <f>M675+N675</f>
        <v>2</v>
      </c>
      <c r="M675" s="41">
        <v>1</v>
      </c>
      <c r="N675" s="41">
        <v>1</v>
      </c>
      <c r="O675" s="41">
        <v>1</v>
      </c>
      <c r="P675" s="41">
        <f>P676+P677+P678</f>
        <v>0</v>
      </c>
      <c r="Q675" s="36" t="e">
        <f>P675/(L676+L677+L678)*100</f>
        <v>#DIV/0!</v>
      </c>
      <c r="R675" s="41">
        <v>0</v>
      </c>
      <c r="S675" s="41">
        <v>0</v>
      </c>
      <c r="T675" s="37">
        <f t="shared" si="109"/>
        <v>0.5</v>
      </c>
      <c r="U675" s="37">
        <f t="shared" si="110"/>
        <v>0.5</v>
      </c>
      <c r="V675" s="41">
        <v>0</v>
      </c>
      <c r="W675" s="41">
        <v>0</v>
      </c>
      <c r="X675" s="41">
        <v>1</v>
      </c>
      <c r="Y675" s="41">
        <v>0</v>
      </c>
      <c r="Z675" s="41">
        <v>1</v>
      </c>
      <c r="AA675" s="41">
        <v>0</v>
      </c>
      <c r="AB675" s="40">
        <f>(R675+X675+(2*(N675+AA675+J675))+(0.5*Y675))/(H675+(0.5*V675)+(2*(W675+O675+Z675)))</f>
        <v>0.83333333333333337</v>
      </c>
      <c r="AC675" s="40">
        <f>AB675-$AB$1073</f>
        <v>-0.30422069666920926</v>
      </c>
    </row>
    <row r="676" spans="1:29" ht="15" customHeight="1" outlineLevel="1" x14ac:dyDescent="0.3">
      <c r="A676" s="3" t="s">
        <v>66</v>
      </c>
      <c r="B676" s="3" t="s">
        <v>34</v>
      </c>
      <c r="C676" s="3" t="s">
        <v>30</v>
      </c>
      <c r="D676" s="3" t="s">
        <v>26</v>
      </c>
      <c r="E676" s="3" t="s">
        <v>27</v>
      </c>
      <c r="F676" s="3" t="s">
        <v>28</v>
      </c>
      <c r="I676" s="29"/>
      <c r="T676" s="32" t="e">
        <f t="shared" si="109"/>
        <v>#DIV/0!</v>
      </c>
      <c r="U676" s="32" t="e">
        <f t="shared" si="110"/>
        <v>#DIV/0!</v>
      </c>
      <c r="AB676" s="29"/>
      <c r="AC676" s="29"/>
    </row>
    <row r="677" spans="1:29" ht="15" customHeight="1" outlineLevel="1" x14ac:dyDescent="0.3">
      <c r="A677" s="3" t="s">
        <v>67</v>
      </c>
      <c r="B677" s="3" t="s">
        <v>34</v>
      </c>
      <c r="C677" s="3" t="s">
        <v>30</v>
      </c>
      <c r="D677" s="3" t="s">
        <v>26</v>
      </c>
      <c r="E677" s="3" t="s">
        <v>27</v>
      </c>
      <c r="F677" s="3" t="s">
        <v>28</v>
      </c>
      <c r="I677" s="29"/>
      <c r="T677" s="32" t="e">
        <f t="shared" si="109"/>
        <v>#DIV/0!</v>
      </c>
      <c r="U677" s="32" t="e">
        <f t="shared" si="110"/>
        <v>#DIV/0!</v>
      </c>
    </row>
    <row r="678" spans="1:29" ht="15" customHeight="1" outlineLevel="1" collapsed="1" x14ac:dyDescent="0.3">
      <c r="A678" s="3" t="s">
        <v>68</v>
      </c>
      <c r="B678" s="3" t="s">
        <v>34</v>
      </c>
      <c r="C678" s="3" t="s">
        <v>30</v>
      </c>
      <c r="D678" s="3" t="s">
        <v>26</v>
      </c>
      <c r="E678" s="3" t="s">
        <v>27</v>
      </c>
      <c r="F678" s="3" t="s">
        <v>28</v>
      </c>
      <c r="I678" s="29"/>
      <c r="T678" s="32" t="e">
        <f t="shared" si="109"/>
        <v>#DIV/0!</v>
      </c>
      <c r="U678" s="32" t="e">
        <f t="shared" si="110"/>
        <v>#DIV/0!</v>
      </c>
    </row>
    <row r="679" spans="1:29" ht="15" customHeight="1" x14ac:dyDescent="0.3">
      <c r="A679" s="35">
        <v>171</v>
      </c>
      <c r="B679" s="35" t="s">
        <v>29</v>
      </c>
      <c r="C679" s="35" t="s">
        <v>30</v>
      </c>
      <c r="D679" s="35" t="s">
        <v>26</v>
      </c>
      <c r="E679" s="35" t="s">
        <v>34</v>
      </c>
      <c r="F679" s="35" t="s">
        <v>28</v>
      </c>
      <c r="G679" s="41">
        <v>4</v>
      </c>
      <c r="H679" s="41">
        <v>2</v>
      </c>
      <c r="I679" s="40">
        <f>H679/((L679-W679)+J679+(0.44*R679))</f>
        <v>0.5</v>
      </c>
      <c r="J679" s="41">
        <v>1</v>
      </c>
      <c r="K679" s="37">
        <f>J679/G679</f>
        <v>0.25</v>
      </c>
      <c r="L679" s="41">
        <f>M679+N679</f>
        <v>3</v>
      </c>
      <c r="M679" s="41">
        <v>1</v>
      </c>
      <c r="N679" s="41">
        <v>2</v>
      </c>
      <c r="O679" s="41">
        <v>0</v>
      </c>
      <c r="P679" s="41">
        <f>P680+P681+P682</f>
        <v>0</v>
      </c>
      <c r="Q679" s="36" t="e">
        <f>P679/(L680+L681+L682)*100</f>
        <v>#DIV/0!</v>
      </c>
      <c r="R679" s="41">
        <v>0</v>
      </c>
      <c r="S679" s="41">
        <v>0</v>
      </c>
      <c r="T679" s="37">
        <f t="shared" si="109"/>
        <v>0.33333333333333331</v>
      </c>
      <c r="U679" s="37">
        <f t="shared" si="110"/>
        <v>0.33333333333333331</v>
      </c>
      <c r="V679" s="41">
        <v>0</v>
      </c>
      <c r="W679" s="41">
        <v>0</v>
      </c>
      <c r="X679" s="41">
        <v>2</v>
      </c>
      <c r="Y679" s="41">
        <v>0</v>
      </c>
      <c r="Z679" s="41">
        <v>1</v>
      </c>
      <c r="AA679" s="41">
        <v>0</v>
      </c>
      <c r="AB679" s="40">
        <f>(R679+X679+(2*(N679+AA679+J679))+(0.5*Y679))/(H679+(0.5*V679)+(2*(W679+O679+Z679)))</f>
        <v>2</v>
      </c>
      <c r="AC679" s="40">
        <f>AB679-$AB$1073</f>
        <v>0.86244596999745737</v>
      </c>
    </row>
    <row r="680" spans="1:29" ht="15" customHeight="1" outlineLevel="1" x14ac:dyDescent="0.3">
      <c r="A680" s="3" t="s">
        <v>66</v>
      </c>
      <c r="B680" s="3" t="s">
        <v>29</v>
      </c>
      <c r="C680" s="3" t="s">
        <v>30</v>
      </c>
      <c r="D680" s="3" t="s">
        <v>26</v>
      </c>
      <c r="E680" s="3" t="s">
        <v>34</v>
      </c>
      <c r="F680" s="3" t="s">
        <v>28</v>
      </c>
      <c r="I680" s="29"/>
      <c r="T680" s="32" t="e">
        <f t="shared" si="109"/>
        <v>#DIV/0!</v>
      </c>
      <c r="U680" s="32" t="e">
        <f t="shared" si="110"/>
        <v>#DIV/0!</v>
      </c>
      <c r="AB680" s="29"/>
      <c r="AC680" s="29"/>
    </row>
    <row r="681" spans="1:29" ht="15" customHeight="1" outlineLevel="1" x14ac:dyDescent="0.3">
      <c r="A681" s="3" t="s">
        <v>67</v>
      </c>
      <c r="B681" s="3" t="s">
        <v>29</v>
      </c>
      <c r="C681" s="3" t="s">
        <v>30</v>
      </c>
      <c r="D681" s="3" t="s">
        <v>26</v>
      </c>
      <c r="E681" s="3" t="s">
        <v>34</v>
      </c>
      <c r="F681" s="3" t="s">
        <v>28</v>
      </c>
      <c r="I681" s="29"/>
      <c r="T681" s="32" t="e">
        <f t="shared" si="109"/>
        <v>#DIV/0!</v>
      </c>
      <c r="U681" s="32" t="e">
        <f t="shared" si="110"/>
        <v>#DIV/0!</v>
      </c>
    </row>
    <row r="682" spans="1:29" ht="15" customHeight="1" outlineLevel="1" collapsed="1" x14ac:dyDescent="0.3">
      <c r="A682" s="3" t="s">
        <v>68</v>
      </c>
      <c r="B682" s="3" t="s">
        <v>29</v>
      </c>
      <c r="C682" s="3" t="s">
        <v>30</v>
      </c>
      <c r="D682" s="3" t="s">
        <v>26</v>
      </c>
      <c r="E682" s="3" t="s">
        <v>34</v>
      </c>
      <c r="F682" s="3" t="s">
        <v>28</v>
      </c>
      <c r="I682" s="29"/>
      <c r="T682" s="32" t="e">
        <f t="shared" si="109"/>
        <v>#DIV/0!</v>
      </c>
      <c r="U682" s="32" t="e">
        <f t="shared" si="110"/>
        <v>#DIV/0!</v>
      </c>
    </row>
    <row r="683" spans="1:29" ht="15" customHeight="1" x14ac:dyDescent="0.3">
      <c r="A683" s="35">
        <v>172</v>
      </c>
      <c r="B683" s="35" t="s">
        <v>24</v>
      </c>
      <c r="C683" s="35" t="s">
        <v>32</v>
      </c>
      <c r="D683" s="35" t="s">
        <v>26</v>
      </c>
      <c r="E683" s="35" t="s">
        <v>27</v>
      </c>
      <c r="F683" s="35" t="s">
        <v>33</v>
      </c>
      <c r="G683" s="41">
        <v>3</v>
      </c>
      <c r="H683" s="41">
        <v>4</v>
      </c>
      <c r="I683" s="40">
        <f>H683/((L683-W683)+J683+(0.44*R683))</f>
        <v>2</v>
      </c>
      <c r="J683" s="41">
        <v>0</v>
      </c>
      <c r="K683" s="37">
        <f>J683/G683</f>
        <v>0</v>
      </c>
      <c r="L683" s="41">
        <f>M683+N683</f>
        <v>3</v>
      </c>
      <c r="M683" s="41">
        <v>2</v>
      </c>
      <c r="N683" s="41">
        <v>1</v>
      </c>
      <c r="O683" s="41">
        <v>0</v>
      </c>
      <c r="P683" s="41">
        <f>P684+P685+P686</f>
        <v>0</v>
      </c>
      <c r="Q683" s="36" t="e">
        <f>P683/(L684+L685+L686)*100</f>
        <v>#DIV/0!</v>
      </c>
      <c r="R683" s="41">
        <v>0</v>
      </c>
      <c r="S683" s="41">
        <v>0</v>
      </c>
      <c r="T683" s="37">
        <f t="shared" si="109"/>
        <v>0.66666666666666663</v>
      </c>
      <c r="U683" s="37">
        <f t="shared" si="110"/>
        <v>0.66666666666666663</v>
      </c>
      <c r="V683" s="41">
        <v>0</v>
      </c>
      <c r="W683" s="41">
        <v>1</v>
      </c>
      <c r="X683" s="41">
        <v>0</v>
      </c>
      <c r="Y683" s="41">
        <v>0</v>
      </c>
      <c r="Z683" s="41">
        <v>0</v>
      </c>
      <c r="AA683" s="41">
        <v>0</v>
      </c>
      <c r="AB683" s="40">
        <f>(R683+X683+(2*(N683+AA683+J683))+(0.5*Y683))/(H683+(0.5*V683)+(2*(W683+O683+Z683)))</f>
        <v>0.33333333333333331</v>
      </c>
      <c r="AC683" s="40">
        <f>AB683-$AB$1073</f>
        <v>-0.80422069666920937</v>
      </c>
    </row>
    <row r="684" spans="1:29" ht="15" customHeight="1" outlineLevel="1" x14ac:dyDescent="0.3">
      <c r="A684" s="3" t="s">
        <v>66</v>
      </c>
      <c r="B684" s="3" t="s">
        <v>24</v>
      </c>
      <c r="C684" s="3" t="s">
        <v>32</v>
      </c>
      <c r="D684" s="3" t="s">
        <v>26</v>
      </c>
      <c r="E684" s="3" t="s">
        <v>27</v>
      </c>
      <c r="F684" s="3" t="s">
        <v>33</v>
      </c>
      <c r="I684" s="29"/>
      <c r="T684" s="32" t="e">
        <f t="shared" si="109"/>
        <v>#DIV/0!</v>
      </c>
      <c r="U684" s="32" t="e">
        <f t="shared" si="110"/>
        <v>#DIV/0!</v>
      </c>
      <c r="AB684" s="29"/>
      <c r="AC684" s="29"/>
    </row>
    <row r="685" spans="1:29" ht="15" customHeight="1" outlineLevel="1" x14ac:dyDescent="0.3">
      <c r="A685" s="3" t="s">
        <v>67</v>
      </c>
      <c r="B685" s="3" t="s">
        <v>24</v>
      </c>
      <c r="C685" s="3" t="s">
        <v>32</v>
      </c>
      <c r="D685" s="3" t="s">
        <v>26</v>
      </c>
      <c r="E685" s="3" t="s">
        <v>27</v>
      </c>
      <c r="F685" s="3" t="s">
        <v>33</v>
      </c>
      <c r="I685" s="29"/>
      <c r="T685" s="32" t="e">
        <f t="shared" si="109"/>
        <v>#DIV/0!</v>
      </c>
      <c r="U685" s="32" t="e">
        <f t="shared" si="110"/>
        <v>#DIV/0!</v>
      </c>
    </row>
    <row r="686" spans="1:29" ht="15" customHeight="1" outlineLevel="1" collapsed="1" x14ac:dyDescent="0.3">
      <c r="A686" s="3" t="s">
        <v>68</v>
      </c>
      <c r="B686" s="3" t="s">
        <v>24</v>
      </c>
      <c r="C686" s="3" t="s">
        <v>32</v>
      </c>
      <c r="D686" s="3" t="s">
        <v>26</v>
      </c>
      <c r="E686" s="3" t="s">
        <v>27</v>
      </c>
      <c r="F686" s="3" t="s">
        <v>33</v>
      </c>
      <c r="I686" s="29"/>
      <c r="T686" s="32" t="e">
        <f t="shared" si="109"/>
        <v>#DIV/0!</v>
      </c>
      <c r="U686" s="32" t="e">
        <f t="shared" si="110"/>
        <v>#DIV/0!</v>
      </c>
    </row>
    <row r="687" spans="1:29" ht="15" customHeight="1" x14ac:dyDescent="0.3">
      <c r="A687" s="35">
        <v>173</v>
      </c>
      <c r="B687" s="35" t="s">
        <v>32</v>
      </c>
      <c r="C687" s="35" t="s">
        <v>25</v>
      </c>
      <c r="D687" s="35" t="s">
        <v>34</v>
      </c>
      <c r="E687" s="35" t="s">
        <v>30</v>
      </c>
      <c r="F687" s="35" t="s">
        <v>28</v>
      </c>
      <c r="G687" s="41">
        <v>4</v>
      </c>
      <c r="H687" s="41">
        <v>0</v>
      </c>
      <c r="I687" s="40">
        <f>H687/((L687-W687)+J687+(0.44*R687))</f>
        <v>0</v>
      </c>
      <c r="J687" s="41">
        <v>2</v>
      </c>
      <c r="K687" s="37">
        <f t="shared" ref="K687:K703" si="112">J687/G687</f>
        <v>0.5</v>
      </c>
      <c r="L687" s="41">
        <f t="shared" ref="L687:L703" si="113">M687+N687</f>
        <v>2</v>
      </c>
      <c r="M687" s="41">
        <v>0</v>
      </c>
      <c r="N687" s="41">
        <v>2</v>
      </c>
      <c r="O687" s="41">
        <v>0</v>
      </c>
      <c r="P687" s="41">
        <f>P688+P689+P690</f>
        <v>1</v>
      </c>
      <c r="Q687" s="36">
        <f>P687/(L688+L689+L690)*100</f>
        <v>100</v>
      </c>
      <c r="R687" s="41">
        <v>0</v>
      </c>
      <c r="S687" s="41">
        <v>0</v>
      </c>
      <c r="T687" s="37">
        <f t="shared" si="109"/>
        <v>0</v>
      </c>
      <c r="U687" s="37">
        <f t="shared" si="110"/>
        <v>0</v>
      </c>
      <c r="V687" s="41">
        <v>0</v>
      </c>
      <c r="W687" s="41">
        <v>1</v>
      </c>
      <c r="X687" s="41">
        <v>1</v>
      </c>
      <c r="Y687" s="41">
        <v>1</v>
      </c>
      <c r="Z687" s="41">
        <v>1</v>
      </c>
      <c r="AA687" s="41">
        <v>0</v>
      </c>
      <c r="AB687" s="40">
        <f>(R687+X687+(2*(N687+AA687+J687))+(0.5*Y687))/(H687+(0.5*V687)+(2*(W687+O687+Z687)))</f>
        <v>2.375</v>
      </c>
      <c r="AC687" s="40">
        <f>AB687-$AB$1073</f>
        <v>1.2374459699974574</v>
      </c>
    </row>
    <row r="688" spans="1:29" ht="15" customHeight="1" outlineLevel="1" x14ac:dyDescent="0.3">
      <c r="A688" s="3" t="s">
        <v>66</v>
      </c>
      <c r="B688" s="3" t="s">
        <v>32</v>
      </c>
      <c r="C688" s="3" t="s">
        <v>25</v>
      </c>
      <c r="D688" s="3" t="s">
        <v>34</v>
      </c>
      <c r="E688" s="3" t="s">
        <v>30</v>
      </c>
      <c r="F688" s="3" t="s">
        <v>28</v>
      </c>
      <c r="G688" s="3">
        <v>1</v>
      </c>
      <c r="H688" s="3">
        <v>0</v>
      </c>
      <c r="I688" s="29">
        <f>H688/((L688-W688)+J688+(0.44*R688))</f>
        <v>0</v>
      </c>
      <c r="J688" s="3">
        <v>1</v>
      </c>
      <c r="K688" s="32">
        <f t="shared" si="112"/>
        <v>1</v>
      </c>
      <c r="L688" s="3">
        <f t="shared" si="113"/>
        <v>0</v>
      </c>
      <c r="M688" s="3">
        <v>0</v>
      </c>
      <c r="N688" s="3">
        <v>0</v>
      </c>
      <c r="O688" s="3">
        <v>0</v>
      </c>
      <c r="P688" s="3">
        <v>0</v>
      </c>
      <c r="Q688" s="4" t="e">
        <f>P688/L688*100</f>
        <v>#DIV/0!</v>
      </c>
      <c r="R688" s="3">
        <v>0</v>
      </c>
      <c r="S688" s="3">
        <v>0</v>
      </c>
      <c r="T688" s="32" t="e">
        <f t="shared" si="109"/>
        <v>#DIV/0!</v>
      </c>
      <c r="U688" s="32" t="e">
        <f t="shared" si="110"/>
        <v>#DIV/0!</v>
      </c>
      <c r="V688" s="3">
        <v>0</v>
      </c>
      <c r="W688" s="3">
        <v>0</v>
      </c>
      <c r="X688" s="3">
        <v>0</v>
      </c>
      <c r="Y688" s="3">
        <v>0</v>
      </c>
      <c r="Z688" s="3">
        <v>0</v>
      </c>
      <c r="AA688" s="3">
        <v>0</v>
      </c>
      <c r="AB688" s="29"/>
      <c r="AC688" s="29"/>
    </row>
    <row r="689" spans="1:29" ht="15" customHeight="1" outlineLevel="1" x14ac:dyDescent="0.3">
      <c r="A689" s="3" t="s">
        <v>67</v>
      </c>
      <c r="B689" s="3" t="s">
        <v>32</v>
      </c>
      <c r="C689" s="3" t="s">
        <v>25</v>
      </c>
      <c r="D689" s="3" t="s">
        <v>34</v>
      </c>
      <c r="E689" s="3" t="s">
        <v>30</v>
      </c>
      <c r="F689" s="3" t="s">
        <v>28</v>
      </c>
      <c r="G689" s="3">
        <v>1</v>
      </c>
      <c r="H689" s="3">
        <v>0</v>
      </c>
      <c r="I689" s="29">
        <f>H689/((L689-W689)+J689+(0.44*R689))</f>
        <v>0</v>
      </c>
      <c r="J689" s="3">
        <v>0</v>
      </c>
      <c r="K689" s="32">
        <f t="shared" si="112"/>
        <v>0</v>
      </c>
      <c r="L689" s="3">
        <f t="shared" si="113"/>
        <v>1</v>
      </c>
      <c r="M689" s="3">
        <v>0</v>
      </c>
      <c r="N689" s="3">
        <v>1</v>
      </c>
      <c r="O689" s="3">
        <v>0</v>
      </c>
      <c r="P689" s="3">
        <v>1</v>
      </c>
      <c r="Q689" s="4">
        <f>P689/L689*100</f>
        <v>100</v>
      </c>
      <c r="R689" s="3">
        <v>0</v>
      </c>
      <c r="S689" s="3">
        <v>0</v>
      </c>
      <c r="T689" s="32">
        <f t="shared" si="109"/>
        <v>0</v>
      </c>
      <c r="U689" s="32">
        <f t="shared" si="110"/>
        <v>0</v>
      </c>
      <c r="V689" s="3">
        <v>0</v>
      </c>
      <c r="W689" s="3">
        <v>0</v>
      </c>
      <c r="X689" s="3">
        <v>1</v>
      </c>
      <c r="Y689" s="3">
        <v>0</v>
      </c>
      <c r="Z689" s="3">
        <v>0</v>
      </c>
      <c r="AA689" s="3">
        <v>0</v>
      </c>
    </row>
    <row r="690" spans="1:29" ht="15" customHeight="1" outlineLevel="1" collapsed="1" x14ac:dyDescent="0.3">
      <c r="A690" s="3" t="s">
        <v>68</v>
      </c>
      <c r="B690" s="3" t="s">
        <v>32</v>
      </c>
      <c r="C690" s="3" t="s">
        <v>25</v>
      </c>
      <c r="D690" s="3" t="s">
        <v>34</v>
      </c>
      <c r="E690" s="3" t="s">
        <v>30</v>
      </c>
      <c r="F690" s="3" t="s">
        <v>28</v>
      </c>
      <c r="G690" s="3">
        <v>0</v>
      </c>
      <c r="H690" s="3">
        <v>0</v>
      </c>
      <c r="I690" s="29"/>
      <c r="J690" s="3">
        <v>0</v>
      </c>
      <c r="K690" s="32" t="e">
        <f t="shared" si="112"/>
        <v>#DIV/0!</v>
      </c>
      <c r="L690" s="3">
        <f t="shared" si="113"/>
        <v>0</v>
      </c>
      <c r="M690" s="3">
        <v>0</v>
      </c>
      <c r="N690" s="3">
        <v>0</v>
      </c>
      <c r="O690" s="3">
        <v>0</v>
      </c>
      <c r="P690" s="3">
        <v>0</v>
      </c>
      <c r="Q690" s="4" t="e">
        <f>P690/L690*100</f>
        <v>#DIV/0!</v>
      </c>
      <c r="R690" s="3">
        <v>0</v>
      </c>
      <c r="S690" s="3">
        <v>0</v>
      </c>
      <c r="T690" s="32" t="e">
        <f t="shared" si="109"/>
        <v>#DIV/0!</v>
      </c>
      <c r="U690" s="32" t="e">
        <f t="shared" si="110"/>
        <v>#DIV/0!</v>
      </c>
      <c r="V690" s="3">
        <v>0</v>
      </c>
      <c r="W690" s="3">
        <v>0</v>
      </c>
      <c r="X690" s="3">
        <v>0</v>
      </c>
      <c r="Y690" s="3">
        <v>0</v>
      </c>
      <c r="Z690" s="3">
        <v>0</v>
      </c>
      <c r="AA690" s="3">
        <v>0</v>
      </c>
    </row>
    <row r="691" spans="1:29" ht="15" customHeight="1" x14ac:dyDescent="0.3">
      <c r="A691" s="35">
        <v>174</v>
      </c>
      <c r="B691" s="35" t="s">
        <v>34</v>
      </c>
      <c r="C691" s="35" t="s">
        <v>25</v>
      </c>
      <c r="D691" s="35" t="s">
        <v>26</v>
      </c>
      <c r="E691" s="35" t="s">
        <v>30</v>
      </c>
      <c r="F691" s="35" t="s">
        <v>28</v>
      </c>
      <c r="G691" s="41">
        <v>21</v>
      </c>
      <c r="H691" s="41">
        <v>7</v>
      </c>
      <c r="I691" s="40">
        <f>H691/((L691-W691)+J691+(0.44*R691))</f>
        <v>0.3968253968253968</v>
      </c>
      <c r="J691" s="41">
        <v>6</v>
      </c>
      <c r="K691" s="37">
        <f t="shared" si="112"/>
        <v>0.2857142857142857</v>
      </c>
      <c r="L691" s="41">
        <f t="shared" si="113"/>
        <v>12</v>
      </c>
      <c r="M691" s="41">
        <v>2</v>
      </c>
      <c r="N691" s="41">
        <v>10</v>
      </c>
      <c r="O691" s="41">
        <v>1</v>
      </c>
      <c r="P691" s="41">
        <f>P692+P693+P694</f>
        <v>4</v>
      </c>
      <c r="Q691" s="36">
        <f>P691/(L692+L693+L694)*100</f>
        <v>66.666666666666657</v>
      </c>
      <c r="R691" s="41">
        <v>6</v>
      </c>
      <c r="S691" s="41">
        <v>2</v>
      </c>
      <c r="T691" s="37">
        <f t="shared" si="109"/>
        <v>0.16666666666666666</v>
      </c>
      <c r="U691" s="37">
        <f t="shared" si="110"/>
        <v>0.20833333333333334</v>
      </c>
      <c r="V691" s="41">
        <v>1</v>
      </c>
      <c r="W691" s="41">
        <v>3</v>
      </c>
      <c r="X691" s="41">
        <v>7</v>
      </c>
      <c r="Y691" s="41">
        <v>4</v>
      </c>
      <c r="Z691" s="41">
        <v>4</v>
      </c>
      <c r="AA691" s="41">
        <v>0</v>
      </c>
      <c r="AB691" s="40">
        <f>(R691+X691+(2*(N691+AA691+J691))+(0.5*Y691))/(H691+(0.5*V691)+(2*(W691+O691+Z691)))</f>
        <v>2</v>
      </c>
      <c r="AC691" s="40">
        <f>AB691-$AB$1073</f>
        <v>0.86244596999745737</v>
      </c>
    </row>
    <row r="692" spans="1:29" ht="15" customHeight="1" outlineLevel="1" x14ac:dyDescent="0.3">
      <c r="A692" s="3" t="s">
        <v>66</v>
      </c>
      <c r="B692" s="3" t="s">
        <v>34</v>
      </c>
      <c r="C692" s="3" t="s">
        <v>25</v>
      </c>
      <c r="D692" s="3" t="s">
        <v>26</v>
      </c>
      <c r="E692" s="3" t="s">
        <v>30</v>
      </c>
      <c r="F692" s="3" t="s">
        <v>28</v>
      </c>
      <c r="G692" s="3">
        <v>7</v>
      </c>
      <c r="H692" s="3">
        <v>4</v>
      </c>
      <c r="I692" s="29">
        <f>H692/((L692-W692)+J692+(0.44*R692))</f>
        <v>0.84033613445378152</v>
      </c>
      <c r="J692" s="3">
        <v>0</v>
      </c>
      <c r="K692" s="32">
        <f t="shared" si="112"/>
        <v>0</v>
      </c>
      <c r="L692" s="3">
        <f t="shared" si="113"/>
        <v>5</v>
      </c>
      <c r="M692" s="3">
        <v>1</v>
      </c>
      <c r="N692" s="3">
        <v>4</v>
      </c>
      <c r="O692" s="3">
        <v>0</v>
      </c>
      <c r="P692" s="3">
        <v>3</v>
      </c>
      <c r="Q692" s="4">
        <f>P692/L692*100</f>
        <v>60</v>
      </c>
      <c r="R692" s="3">
        <v>4</v>
      </c>
      <c r="S692" s="3">
        <v>2</v>
      </c>
      <c r="T692" s="32">
        <f t="shared" si="109"/>
        <v>0.2</v>
      </c>
      <c r="U692" s="32">
        <f t="shared" si="110"/>
        <v>0.2</v>
      </c>
      <c r="V692" s="3">
        <v>0</v>
      </c>
      <c r="W692" s="3">
        <v>2</v>
      </c>
      <c r="X692" s="3">
        <v>2</v>
      </c>
      <c r="Y692" s="3">
        <v>0</v>
      </c>
      <c r="Z692" s="3">
        <v>2</v>
      </c>
      <c r="AA692" s="3">
        <v>0</v>
      </c>
      <c r="AB692" s="29"/>
      <c r="AC692" s="29"/>
    </row>
    <row r="693" spans="1:29" ht="15" customHeight="1" outlineLevel="1" x14ac:dyDescent="0.3">
      <c r="A693" s="3" t="s">
        <v>67</v>
      </c>
      <c r="B693" s="3" t="s">
        <v>34</v>
      </c>
      <c r="C693" s="3" t="s">
        <v>25</v>
      </c>
      <c r="D693" s="3" t="s">
        <v>26</v>
      </c>
      <c r="E693" s="3" t="s">
        <v>30</v>
      </c>
      <c r="F693" s="3" t="s">
        <v>28</v>
      </c>
      <c r="G693" s="3">
        <v>2</v>
      </c>
      <c r="H693" s="3">
        <v>0</v>
      </c>
      <c r="I693" s="29">
        <f>H693/((L693-W693)+J693+(0.44*R693))</f>
        <v>0</v>
      </c>
      <c r="J693" s="3">
        <v>2</v>
      </c>
      <c r="K693" s="32">
        <f t="shared" si="112"/>
        <v>1</v>
      </c>
      <c r="L693" s="3">
        <f t="shared" si="113"/>
        <v>0</v>
      </c>
      <c r="M693" s="3">
        <v>0</v>
      </c>
      <c r="N693" s="3">
        <v>0</v>
      </c>
      <c r="O693" s="3">
        <v>0</v>
      </c>
      <c r="P693" s="3">
        <v>0</v>
      </c>
      <c r="Q693" s="4" t="e">
        <f>P693/L693*100</f>
        <v>#DIV/0!</v>
      </c>
      <c r="R693" s="3">
        <v>0</v>
      </c>
      <c r="S693" s="3">
        <v>0</v>
      </c>
      <c r="T693" s="32" t="e">
        <f t="shared" si="109"/>
        <v>#DIV/0!</v>
      </c>
      <c r="U693" s="32" t="e">
        <f t="shared" si="110"/>
        <v>#DIV/0!</v>
      </c>
      <c r="V693" s="3">
        <v>0</v>
      </c>
      <c r="W693" s="3">
        <v>0</v>
      </c>
      <c r="X693" s="3">
        <v>0</v>
      </c>
      <c r="Y693" s="3">
        <v>2</v>
      </c>
      <c r="Z693" s="3">
        <v>0</v>
      </c>
      <c r="AA693" s="3">
        <v>0</v>
      </c>
    </row>
    <row r="694" spans="1:29" ht="15" customHeight="1" outlineLevel="1" collapsed="1" x14ac:dyDescent="0.3">
      <c r="A694" s="3" t="s">
        <v>68</v>
      </c>
      <c r="B694" s="3" t="s">
        <v>34</v>
      </c>
      <c r="C694" s="3" t="s">
        <v>25</v>
      </c>
      <c r="D694" s="3" t="s">
        <v>26</v>
      </c>
      <c r="E694" s="3" t="s">
        <v>30</v>
      </c>
      <c r="F694" s="3" t="s">
        <v>28</v>
      </c>
      <c r="G694" s="3">
        <v>1</v>
      </c>
      <c r="H694" s="3">
        <v>0</v>
      </c>
      <c r="I694" s="29"/>
      <c r="J694" s="3">
        <v>0</v>
      </c>
      <c r="K694" s="32">
        <f t="shared" si="112"/>
        <v>0</v>
      </c>
      <c r="L694" s="3">
        <f t="shared" si="113"/>
        <v>1</v>
      </c>
      <c r="M694" s="3">
        <v>0</v>
      </c>
      <c r="N694" s="3">
        <v>1</v>
      </c>
      <c r="O694" s="3">
        <v>0</v>
      </c>
      <c r="P694" s="3">
        <v>1</v>
      </c>
      <c r="Q694" s="4">
        <f>P694/L694*100</f>
        <v>100</v>
      </c>
      <c r="R694" s="3">
        <v>0</v>
      </c>
      <c r="S694" s="3">
        <v>0</v>
      </c>
      <c r="T694" s="32">
        <f t="shared" si="109"/>
        <v>0</v>
      </c>
      <c r="U694" s="32">
        <f t="shared" si="110"/>
        <v>0</v>
      </c>
      <c r="V694" s="3">
        <v>0</v>
      </c>
      <c r="W694" s="3">
        <v>1</v>
      </c>
      <c r="X694" s="3">
        <v>0</v>
      </c>
      <c r="Y694" s="3">
        <v>0</v>
      </c>
      <c r="Z694" s="3">
        <v>0</v>
      </c>
      <c r="AA694" s="3">
        <v>0</v>
      </c>
    </row>
    <row r="695" spans="1:29" ht="15" customHeight="1" x14ac:dyDescent="0.3">
      <c r="A695" s="35">
        <v>175</v>
      </c>
      <c r="B695" s="35" t="s">
        <v>24</v>
      </c>
      <c r="C695" s="35" t="s">
        <v>25</v>
      </c>
      <c r="D695" s="35" t="s">
        <v>26</v>
      </c>
      <c r="E695" s="35" t="s">
        <v>34</v>
      </c>
      <c r="F695" s="35" t="s">
        <v>29</v>
      </c>
      <c r="G695" s="41">
        <v>5</v>
      </c>
      <c r="H695" s="41">
        <v>4</v>
      </c>
      <c r="I695" s="40">
        <f>H695/((L695-W695)+J695+(0.44*R695))</f>
        <v>1.3333333333333333</v>
      </c>
      <c r="J695" s="41">
        <v>2</v>
      </c>
      <c r="K695" s="37">
        <f t="shared" si="112"/>
        <v>0.4</v>
      </c>
      <c r="L695" s="41">
        <f t="shared" si="113"/>
        <v>2</v>
      </c>
      <c r="M695" s="41">
        <v>2</v>
      </c>
      <c r="N695" s="41">
        <v>0</v>
      </c>
      <c r="O695" s="41">
        <v>1</v>
      </c>
      <c r="P695" s="41">
        <f>P696+P697+P698</f>
        <v>0</v>
      </c>
      <c r="Q695" s="36" t="e">
        <f>P695/(L696+L697+L698)*100</f>
        <v>#DIV/0!</v>
      </c>
      <c r="R695" s="41">
        <v>0</v>
      </c>
      <c r="S695" s="41">
        <v>0</v>
      </c>
      <c r="T695" s="37">
        <f t="shared" si="109"/>
        <v>1</v>
      </c>
      <c r="U695" s="37">
        <f t="shared" si="110"/>
        <v>1</v>
      </c>
      <c r="V695" s="41">
        <v>0</v>
      </c>
      <c r="W695" s="41">
        <v>1</v>
      </c>
      <c r="X695" s="41">
        <v>1</v>
      </c>
      <c r="Y695" s="41">
        <v>2</v>
      </c>
      <c r="Z695" s="41">
        <v>1</v>
      </c>
      <c r="AA695" s="41">
        <v>0</v>
      </c>
      <c r="AB695" s="40">
        <f>(R695+X695+(2*(N695+AA695+J695))+(0.5*Y695))/(H695+(0.5*V695)+(2*(W695+O695+Z695)))</f>
        <v>0.6</v>
      </c>
      <c r="AC695" s="40">
        <f>AB695-$AB$1073</f>
        <v>-0.53755403000254265</v>
      </c>
    </row>
    <row r="696" spans="1:29" ht="15" customHeight="1" outlineLevel="1" x14ac:dyDescent="0.3">
      <c r="A696" s="3" t="s">
        <v>66</v>
      </c>
      <c r="B696" s="3" t="s">
        <v>24</v>
      </c>
      <c r="C696" s="3" t="s">
        <v>25</v>
      </c>
      <c r="D696" s="3" t="s">
        <v>26</v>
      </c>
      <c r="E696" s="3" t="s">
        <v>34</v>
      </c>
      <c r="F696" s="3" t="s">
        <v>29</v>
      </c>
      <c r="G696" s="3">
        <v>1</v>
      </c>
      <c r="H696" s="3">
        <v>0</v>
      </c>
      <c r="I696" s="29">
        <f>H696/((L696-W696)+J696+(0.44*R696))</f>
        <v>0</v>
      </c>
      <c r="J696" s="3">
        <v>1</v>
      </c>
      <c r="K696" s="32">
        <f t="shared" si="112"/>
        <v>1</v>
      </c>
      <c r="L696" s="3">
        <f t="shared" si="113"/>
        <v>0</v>
      </c>
      <c r="M696" s="3">
        <v>0</v>
      </c>
      <c r="N696" s="3">
        <v>0</v>
      </c>
      <c r="O696" s="3">
        <v>0</v>
      </c>
      <c r="P696" s="3">
        <v>0</v>
      </c>
      <c r="Q696" s="4" t="e">
        <f>P696/L696*100</f>
        <v>#DIV/0!</v>
      </c>
      <c r="R696" s="3">
        <v>0</v>
      </c>
      <c r="S696" s="3">
        <v>0</v>
      </c>
      <c r="T696" s="32" t="e">
        <f t="shared" si="109"/>
        <v>#DIV/0!</v>
      </c>
      <c r="U696" s="32" t="e">
        <f t="shared" si="110"/>
        <v>#DIV/0!</v>
      </c>
      <c r="V696" s="3">
        <v>0</v>
      </c>
      <c r="W696" s="3">
        <v>0</v>
      </c>
      <c r="X696" s="3">
        <v>0</v>
      </c>
      <c r="Y696" s="3">
        <v>1</v>
      </c>
      <c r="Z696" s="3">
        <v>0</v>
      </c>
      <c r="AA696" s="3">
        <v>0</v>
      </c>
      <c r="AB696" s="29"/>
      <c r="AC696" s="29"/>
    </row>
    <row r="697" spans="1:29" ht="15" customHeight="1" outlineLevel="1" x14ac:dyDescent="0.3">
      <c r="A697" s="3" t="s">
        <v>67</v>
      </c>
      <c r="B697" s="3" t="s">
        <v>24</v>
      </c>
      <c r="C697" s="3" t="s">
        <v>25</v>
      </c>
      <c r="D697" s="3" t="s">
        <v>26</v>
      </c>
      <c r="E697" s="3" t="s">
        <v>34</v>
      </c>
      <c r="F697" s="3" t="s">
        <v>29</v>
      </c>
      <c r="G697" s="3">
        <v>0</v>
      </c>
      <c r="H697" s="3">
        <v>0</v>
      </c>
      <c r="I697" s="29"/>
      <c r="J697" s="3">
        <v>0</v>
      </c>
      <c r="K697" s="32" t="e">
        <f t="shared" si="112"/>
        <v>#DIV/0!</v>
      </c>
      <c r="L697" s="3">
        <f t="shared" si="113"/>
        <v>0</v>
      </c>
      <c r="M697" s="3">
        <v>0</v>
      </c>
      <c r="N697" s="3">
        <v>0</v>
      </c>
      <c r="O697" s="3">
        <v>0</v>
      </c>
      <c r="P697" s="3">
        <v>0</v>
      </c>
      <c r="Q697" s="4" t="e">
        <f>P697/L697*100</f>
        <v>#DIV/0!</v>
      </c>
      <c r="R697" s="3">
        <v>0</v>
      </c>
      <c r="S697" s="3">
        <v>0</v>
      </c>
      <c r="T697" s="32" t="e">
        <f t="shared" si="109"/>
        <v>#DIV/0!</v>
      </c>
      <c r="U697" s="32" t="e">
        <f t="shared" si="110"/>
        <v>#DIV/0!</v>
      </c>
      <c r="V697" s="3">
        <v>0</v>
      </c>
      <c r="W697" s="3">
        <v>0</v>
      </c>
      <c r="X697" s="3">
        <v>0</v>
      </c>
      <c r="Y697" s="3">
        <v>0</v>
      </c>
      <c r="Z697" s="3">
        <v>0</v>
      </c>
      <c r="AA697" s="3">
        <v>0</v>
      </c>
    </row>
    <row r="698" spans="1:29" ht="15" customHeight="1" outlineLevel="1" collapsed="1" x14ac:dyDescent="0.3">
      <c r="A698" s="3" t="s">
        <v>68</v>
      </c>
      <c r="B698" s="3" t="s">
        <v>24</v>
      </c>
      <c r="C698" s="3" t="s">
        <v>25</v>
      </c>
      <c r="D698" s="3" t="s">
        <v>26</v>
      </c>
      <c r="E698" s="3" t="s">
        <v>34</v>
      </c>
      <c r="F698" s="3" t="s">
        <v>29</v>
      </c>
      <c r="G698" s="3">
        <v>1</v>
      </c>
      <c r="H698" s="3">
        <v>0</v>
      </c>
      <c r="I698" s="29">
        <f>H698/((L698-W698)+J698+(0.44*R698))</f>
        <v>0</v>
      </c>
      <c r="J698" s="3">
        <v>1</v>
      </c>
      <c r="K698" s="32">
        <f t="shared" si="112"/>
        <v>1</v>
      </c>
      <c r="L698" s="3">
        <f t="shared" si="113"/>
        <v>0</v>
      </c>
      <c r="M698" s="3">
        <v>0</v>
      </c>
      <c r="N698" s="3">
        <v>0</v>
      </c>
      <c r="O698" s="3">
        <v>0</v>
      </c>
      <c r="P698" s="3">
        <v>0</v>
      </c>
      <c r="Q698" s="4" t="e">
        <f>P698/L698*100</f>
        <v>#DIV/0!</v>
      </c>
      <c r="R698" s="3">
        <v>0</v>
      </c>
      <c r="S698" s="3">
        <v>0</v>
      </c>
      <c r="T698" s="32" t="e">
        <f t="shared" si="109"/>
        <v>#DIV/0!</v>
      </c>
      <c r="U698" s="32" t="e">
        <f t="shared" si="110"/>
        <v>#DIV/0!</v>
      </c>
      <c r="V698" s="3">
        <v>0</v>
      </c>
      <c r="W698" s="3">
        <v>0</v>
      </c>
      <c r="X698" s="3">
        <v>0</v>
      </c>
      <c r="Y698" s="3">
        <v>1</v>
      </c>
      <c r="Z698" s="3">
        <v>0</v>
      </c>
      <c r="AA698" s="3">
        <v>0</v>
      </c>
    </row>
    <row r="699" spans="1:29" ht="15" customHeight="1" x14ac:dyDescent="0.3">
      <c r="A699" s="35">
        <v>176</v>
      </c>
      <c r="B699" s="35" t="s">
        <v>24</v>
      </c>
      <c r="C699" s="35" t="s">
        <v>29</v>
      </c>
      <c r="D699" s="35" t="s">
        <v>31</v>
      </c>
      <c r="E699" s="35" t="s">
        <v>27</v>
      </c>
      <c r="F699" s="35" t="s">
        <v>28</v>
      </c>
      <c r="G699" s="41">
        <v>4</v>
      </c>
      <c r="H699" s="41">
        <v>2</v>
      </c>
      <c r="I699" s="40">
        <f>H699/((L699-W699)+J699+(0.44*R699))</f>
        <v>0.53191489361702127</v>
      </c>
      <c r="J699" s="41">
        <v>1</v>
      </c>
      <c r="K699" s="37">
        <f t="shared" si="112"/>
        <v>0.25</v>
      </c>
      <c r="L699" s="41">
        <f t="shared" si="113"/>
        <v>1</v>
      </c>
      <c r="M699" s="41">
        <v>1</v>
      </c>
      <c r="N699" s="41">
        <v>0</v>
      </c>
      <c r="O699" s="41">
        <v>0</v>
      </c>
      <c r="P699" s="41">
        <f>P700+P701+P702</f>
        <v>1</v>
      </c>
      <c r="Q699" s="36">
        <f>P699/(L700+L701+L702)*100</f>
        <v>100</v>
      </c>
      <c r="R699" s="41">
        <v>4</v>
      </c>
      <c r="S699" s="41">
        <v>0</v>
      </c>
      <c r="T699" s="37">
        <f t="shared" si="109"/>
        <v>1</v>
      </c>
      <c r="U699" s="37">
        <f t="shared" si="110"/>
        <v>1</v>
      </c>
      <c r="V699" s="41">
        <v>0</v>
      </c>
      <c r="W699" s="41">
        <v>0</v>
      </c>
      <c r="X699" s="41">
        <v>1</v>
      </c>
      <c r="Y699" s="41">
        <v>1</v>
      </c>
      <c r="Z699" s="41">
        <v>2</v>
      </c>
      <c r="AA699" s="41">
        <v>0</v>
      </c>
      <c r="AB699" s="40">
        <f>(R699+X699+(2*(N699+AA699+J699))+(0.5*Y699))/(H699+(0.5*V699)+(2*(W699+O699+Z699)))</f>
        <v>1.25</v>
      </c>
      <c r="AC699" s="40">
        <f>AB699-$AB$1073</f>
        <v>0.11244596999745737</v>
      </c>
    </row>
    <row r="700" spans="1:29" ht="15" customHeight="1" outlineLevel="1" x14ac:dyDescent="0.3">
      <c r="A700" s="3" t="s">
        <v>66</v>
      </c>
      <c r="B700" s="3" t="s">
        <v>24</v>
      </c>
      <c r="C700" s="3" t="s">
        <v>29</v>
      </c>
      <c r="D700" s="3" t="s">
        <v>31</v>
      </c>
      <c r="E700" s="3" t="s">
        <v>27</v>
      </c>
      <c r="F700" s="3" t="s">
        <v>28</v>
      </c>
      <c r="G700" s="3">
        <v>0</v>
      </c>
      <c r="H700" s="3">
        <v>0</v>
      </c>
      <c r="I700" s="29"/>
      <c r="J700" s="3">
        <v>0</v>
      </c>
      <c r="K700" s="32" t="e">
        <f t="shared" si="112"/>
        <v>#DIV/0!</v>
      </c>
      <c r="L700" s="3">
        <f t="shared" si="113"/>
        <v>0</v>
      </c>
      <c r="M700" s="3">
        <v>0</v>
      </c>
      <c r="N700" s="3">
        <v>0</v>
      </c>
      <c r="O700" s="3">
        <v>0</v>
      </c>
      <c r="P700" s="3">
        <v>0</v>
      </c>
      <c r="Q700" s="4" t="e">
        <f>P700/L700*100</f>
        <v>#DIV/0!</v>
      </c>
      <c r="R700" s="3">
        <v>0</v>
      </c>
      <c r="S700" s="3">
        <v>0</v>
      </c>
      <c r="T700" s="32" t="e">
        <f t="shared" si="109"/>
        <v>#DIV/0!</v>
      </c>
      <c r="U700" s="32" t="e">
        <f t="shared" si="110"/>
        <v>#DIV/0!</v>
      </c>
      <c r="V700" s="3">
        <v>0</v>
      </c>
      <c r="W700" s="3">
        <v>0</v>
      </c>
      <c r="X700" s="3">
        <v>0</v>
      </c>
      <c r="Y700" s="3">
        <v>0</v>
      </c>
      <c r="Z700" s="3">
        <v>0</v>
      </c>
      <c r="AA700" s="3">
        <v>0</v>
      </c>
      <c r="AB700" s="29"/>
      <c r="AC700" s="29"/>
    </row>
    <row r="701" spans="1:29" ht="15" customHeight="1" outlineLevel="1" x14ac:dyDescent="0.3">
      <c r="A701" s="3" t="s">
        <v>67</v>
      </c>
      <c r="B701" s="3" t="s">
        <v>24</v>
      </c>
      <c r="C701" s="3" t="s">
        <v>29</v>
      </c>
      <c r="D701" s="3" t="s">
        <v>31</v>
      </c>
      <c r="E701" s="3" t="s">
        <v>27</v>
      </c>
      <c r="F701" s="3" t="s">
        <v>28</v>
      </c>
      <c r="G701" s="3">
        <v>3</v>
      </c>
      <c r="H701" s="3">
        <v>2</v>
      </c>
      <c r="I701" s="29">
        <f>H701/((L701-W701)+J701+(0.44*R701))</f>
        <v>0.69444444444444442</v>
      </c>
      <c r="J701" s="3">
        <v>1</v>
      </c>
      <c r="K701" s="32">
        <f t="shared" si="112"/>
        <v>0.33333333333333331</v>
      </c>
      <c r="L701" s="3">
        <f t="shared" si="113"/>
        <v>1</v>
      </c>
      <c r="M701" s="3">
        <v>1</v>
      </c>
      <c r="N701" s="3">
        <v>0</v>
      </c>
      <c r="O701" s="3">
        <v>0</v>
      </c>
      <c r="P701" s="3">
        <v>1</v>
      </c>
      <c r="Q701" s="4">
        <f>P701/L701*100</f>
        <v>100</v>
      </c>
      <c r="R701" s="3">
        <v>2</v>
      </c>
      <c r="S701" s="3">
        <v>0</v>
      </c>
      <c r="T701" s="32">
        <f t="shared" si="109"/>
        <v>1</v>
      </c>
      <c r="U701" s="32">
        <f t="shared" si="110"/>
        <v>1</v>
      </c>
      <c r="V701" s="3">
        <v>0</v>
      </c>
      <c r="W701" s="3">
        <v>0</v>
      </c>
      <c r="X701" s="3">
        <v>0</v>
      </c>
      <c r="Y701" s="3">
        <v>1</v>
      </c>
      <c r="Z701" s="3">
        <v>1</v>
      </c>
      <c r="AA701" s="3">
        <v>0</v>
      </c>
    </row>
    <row r="702" spans="1:29" ht="15" customHeight="1" outlineLevel="1" collapsed="1" x14ac:dyDescent="0.3">
      <c r="A702" s="3" t="s">
        <v>68</v>
      </c>
      <c r="B702" s="3" t="s">
        <v>24</v>
      </c>
      <c r="C702" s="3" t="s">
        <v>29</v>
      </c>
      <c r="D702" s="3" t="s">
        <v>31</v>
      </c>
      <c r="E702" s="3" t="s">
        <v>27</v>
      </c>
      <c r="F702" s="3" t="s">
        <v>28</v>
      </c>
      <c r="G702" s="3">
        <v>0</v>
      </c>
      <c r="H702" s="3">
        <v>0</v>
      </c>
      <c r="I702" s="29"/>
      <c r="J702" s="3">
        <v>0</v>
      </c>
      <c r="K702" s="32" t="e">
        <f t="shared" si="112"/>
        <v>#DIV/0!</v>
      </c>
      <c r="L702" s="3">
        <f t="shared" si="113"/>
        <v>0</v>
      </c>
      <c r="M702" s="3">
        <v>0</v>
      </c>
      <c r="N702" s="3">
        <v>0</v>
      </c>
      <c r="O702" s="3">
        <v>0</v>
      </c>
      <c r="P702" s="3">
        <v>0</v>
      </c>
      <c r="Q702" s="4" t="e">
        <f>P702/L702*100</f>
        <v>#DIV/0!</v>
      </c>
      <c r="R702" s="3">
        <v>0</v>
      </c>
      <c r="S702" s="3">
        <v>0</v>
      </c>
      <c r="T702" s="32" t="e">
        <f t="shared" si="109"/>
        <v>#DIV/0!</v>
      </c>
      <c r="U702" s="32" t="e">
        <f t="shared" si="110"/>
        <v>#DIV/0!</v>
      </c>
      <c r="V702" s="3">
        <v>0</v>
      </c>
      <c r="W702" s="3">
        <v>0</v>
      </c>
      <c r="X702" s="3">
        <v>1</v>
      </c>
      <c r="Y702" s="3">
        <v>0</v>
      </c>
      <c r="Z702" s="3">
        <v>0</v>
      </c>
      <c r="AA702" s="3">
        <v>0</v>
      </c>
    </row>
    <row r="703" spans="1:29" ht="15" customHeight="1" x14ac:dyDescent="0.3">
      <c r="A703" s="35">
        <v>177</v>
      </c>
      <c r="B703" s="35" t="s">
        <v>31</v>
      </c>
      <c r="C703" s="35" t="s">
        <v>34</v>
      </c>
      <c r="D703" s="35" t="s">
        <v>26</v>
      </c>
      <c r="E703" s="35" t="s">
        <v>30</v>
      </c>
      <c r="F703" s="35" t="s">
        <v>28</v>
      </c>
      <c r="G703" s="41">
        <v>2</v>
      </c>
      <c r="H703" s="41">
        <v>3</v>
      </c>
      <c r="I703" s="40">
        <f>H703/((L703-W703)+J703+(0.44*R703))</f>
        <v>1.5</v>
      </c>
      <c r="J703" s="41">
        <v>1</v>
      </c>
      <c r="K703" s="37">
        <f t="shared" si="112"/>
        <v>0.5</v>
      </c>
      <c r="L703" s="41">
        <f t="shared" si="113"/>
        <v>1</v>
      </c>
      <c r="M703" s="41">
        <v>1</v>
      </c>
      <c r="N703" s="41">
        <v>0</v>
      </c>
      <c r="O703" s="41">
        <v>1</v>
      </c>
      <c r="P703" s="41">
        <f>P704+P705+P706</f>
        <v>0</v>
      </c>
      <c r="Q703" s="36" t="e">
        <f>P703/(L704+L705+L706)*100</f>
        <v>#DIV/0!</v>
      </c>
      <c r="R703" s="41">
        <v>0</v>
      </c>
      <c r="S703" s="41">
        <v>0</v>
      </c>
      <c r="T703" s="37">
        <f t="shared" si="109"/>
        <v>1</v>
      </c>
      <c r="U703" s="37">
        <f t="shared" si="110"/>
        <v>1.5</v>
      </c>
      <c r="V703" s="41">
        <v>1</v>
      </c>
      <c r="W703" s="41">
        <v>0</v>
      </c>
      <c r="X703" s="41">
        <v>0</v>
      </c>
      <c r="Y703" s="41">
        <v>0</v>
      </c>
      <c r="Z703" s="41">
        <v>0</v>
      </c>
      <c r="AA703" s="41">
        <v>0</v>
      </c>
      <c r="AB703" s="40">
        <f>(R703+X703+(2*(N703+AA703+J703))+(0.5*Y703))/(H703+(0.5*V703)+(2*(W703+O703+Z703)))</f>
        <v>0.36363636363636365</v>
      </c>
      <c r="AC703" s="40">
        <f>AB703-$AB$1073</f>
        <v>-0.77391766636617898</v>
      </c>
    </row>
    <row r="704" spans="1:29" ht="15" customHeight="1" outlineLevel="1" x14ac:dyDescent="0.3">
      <c r="A704" s="3" t="s">
        <v>66</v>
      </c>
      <c r="B704" s="3" t="s">
        <v>31</v>
      </c>
      <c r="C704" s="3" t="s">
        <v>34</v>
      </c>
      <c r="D704" s="3" t="s">
        <v>26</v>
      </c>
      <c r="E704" s="3" t="s">
        <v>30</v>
      </c>
      <c r="F704" s="3" t="s">
        <v>28</v>
      </c>
      <c r="I704" s="29"/>
      <c r="T704" s="32" t="e">
        <f t="shared" si="109"/>
        <v>#DIV/0!</v>
      </c>
      <c r="U704" s="32" t="e">
        <f t="shared" si="110"/>
        <v>#DIV/0!</v>
      </c>
      <c r="AB704" s="29"/>
      <c r="AC704" s="29"/>
    </row>
    <row r="705" spans="1:29" ht="15" customHeight="1" outlineLevel="1" x14ac:dyDescent="0.3">
      <c r="A705" s="3" t="s">
        <v>67</v>
      </c>
      <c r="B705" s="3" t="s">
        <v>31</v>
      </c>
      <c r="C705" s="3" t="s">
        <v>34</v>
      </c>
      <c r="D705" s="3" t="s">
        <v>26</v>
      </c>
      <c r="E705" s="3" t="s">
        <v>30</v>
      </c>
      <c r="F705" s="3" t="s">
        <v>28</v>
      </c>
      <c r="I705" s="29"/>
      <c r="T705" s="32" t="e">
        <f t="shared" si="109"/>
        <v>#DIV/0!</v>
      </c>
      <c r="U705" s="32" t="e">
        <f t="shared" si="110"/>
        <v>#DIV/0!</v>
      </c>
    </row>
    <row r="706" spans="1:29" ht="15" customHeight="1" outlineLevel="1" collapsed="1" x14ac:dyDescent="0.3">
      <c r="A706" s="3" t="s">
        <v>68</v>
      </c>
      <c r="B706" s="3" t="s">
        <v>31</v>
      </c>
      <c r="C706" s="3" t="s">
        <v>34</v>
      </c>
      <c r="D706" s="3" t="s">
        <v>26</v>
      </c>
      <c r="E706" s="3" t="s">
        <v>30</v>
      </c>
      <c r="F706" s="3" t="s">
        <v>28</v>
      </c>
      <c r="I706" s="29"/>
      <c r="T706" s="32" t="e">
        <f t="shared" si="109"/>
        <v>#DIV/0!</v>
      </c>
      <c r="U706" s="32" t="e">
        <f t="shared" si="110"/>
        <v>#DIV/0!</v>
      </c>
    </row>
    <row r="707" spans="1:29" ht="15" customHeight="1" x14ac:dyDescent="0.3">
      <c r="A707" s="35">
        <v>178</v>
      </c>
      <c r="B707" s="35" t="s">
        <v>24</v>
      </c>
      <c r="C707" s="35" t="s">
        <v>25</v>
      </c>
      <c r="D707" s="35" t="s">
        <v>26</v>
      </c>
      <c r="E707" s="35" t="s">
        <v>34</v>
      </c>
      <c r="F707" s="35" t="s">
        <v>28</v>
      </c>
      <c r="G707" s="41">
        <v>7</v>
      </c>
      <c r="H707" s="41">
        <v>5</v>
      </c>
      <c r="I707" s="40">
        <f>H707/((L707-W707)+J707+(0.44*R707))</f>
        <v>0.79113924050632911</v>
      </c>
      <c r="J707" s="41">
        <v>5</v>
      </c>
      <c r="K707" s="37">
        <f>J707/G707</f>
        <v>0.7142857142857143</v>
      </c>
      <c r="L707" s="41">
        <f>M707+N707</f>
        <v>1</v>
      </c>
      <c r="M707" s="41">
        <v>1</v>
      </c>
      <c r="N707" s="41">
        <v>0</v>
      </c>
      <c r="O707" s="41">
        <v>0</v>
      </c>
      <c r="P707" s="41">
        <f>P708+P709+P710</f>
        <v>1</v>
      </c>
      <c r="Q707" s="36">
        <f>P707/(L708+L709+L710)*100</f>
        <v>100</v>
      </c>
      <c r="R707" s="41">
        <v>3</v>
      </c>
      <c r="S707" s="41">
        <v>3</v>
      </c>
      <c r="T707" s="37">
        <f t="shared" ref="T707:T770" si="114">M707/(M707+N707)</f>
        <v>1</v>
      </c>
      <c r="U707" s="37">
        <f t="shared" ref="U707:U770" si="115">((0.5*V707)+M707)/L707</f>
        <v>1</v>
      </c>
      <c r="V707" s="41">
        <v>0</v>
      </c>
      <c r="W707" s="41">
        <v>1</v>
      </c>
      <c r="X707" s="41">
        <v>0</v>
      </c>
      <c r="Y707" s="41">
        <v>5</v>
      </c>
      <c r="Z707" s="41">
        <v>2</v>
      </c>
      <c r="AA707" s="41">
        <v>0</v>
      </c>
      <c r="AB707" s="40">
        <f>(R707+X707+(2*(N707+AA707+J707))+(0.5*Y707))/(H707+(0.5*V707)+(2*(W707+O707+Z707)))</f>
        <v>1.4090909090909092</v>
      </c>
      <c r="AC707" s="40">
        <f>AB707-$AB$1073</f>
        <v>0.27153687908836655</v>
      </c>
    </row>
    <row r="708" spans="1:29" ht="15" customHeight="1" outlineLevel="1" x14ac:dyDescent="0.3">
      <c r="A708" s="3" t="s">
        <v>66</v>
      </c>
      <c r="B708" s="3" t="s">
        <v>24</v>
      </c>
      <c r="C708" s="3" t="s">
        <v>25</v>
      </c>
      <c r="D708" s="3" t="s">
        <v>26</v>
      </c>
      <c r="E708" s="3" t="s">
        <v>34</v>
      </c>
      <c r="F708" s="3" t="s">
        <v>28</v>
      </c>
      <c r="G708" s="3">
        <v>4</v>
      </c>
      <c r="H708" s="3">
        <v>3</v>
      </c>
      <c r="I708" s="29">
        <f>H708/((L708-W708)+J708+(0.44*R708))</f>
        <v>0.87209302325581395</v>
      </c>
      <c r="J708" s="3">
        <v>3</v>
      </c>
      <c r="K708" s="32">
        <f>J708/G708</f>
        <v>0.75</v>
      </c>
      <c r="L708" s="3">
        <f>M708+N708</f>
        <v>1</v>
      </c>
      <c r="M708" s="3">
        <v>1</v>
      </c>
      <c r="N708" s="3">
        <v>0</v>
      </c>
      <c r="O708" s="3">
        <v>0</v>
      </c>
      <c r="P708" s="3">
        <v>1</v>
      </c>
      <c r="Q708" s="4">
        <f>P708/L708*100</f>
        <v>100</v>
      </c>
      <c r="R708" s="3">
        <v>1</v>
      </c>
      <c r="S708" s="3">
        <v>1</v>
      </c>
      <c r="T708" s="32">
        <f t="shared" si="114"/>
        <v>1</v>
      </c>
      <c r="U708" s="32">
        <f t="shared" si="115"/>
        <v>1</v>
      </c>
      <c r="V708" s="3">
        <v>0</v>
      </c>
      <c r="W708" s="3">
        <v>1</v>
      </c>
      <c r="X708" s="3">
        <v>0</v>
      </c>
      <c r="Y708" s="3">
        <v>3</v>
      </c>
      <c r="Z708" s="3">
        <v>1</v>
      </c>
      <c r="AA708" s="3">
        <v>0</v>
      </c>
      <c r="AB708" s="29"/>
      <c r="AC708" s="29"/>
    </row>
    <row r="709" spans="1:29" ht="15" customHeight="1" outlineLevel="1" x14ac:dyDescent="0.3">
      <c r="A709" s="3" t="s">
        <v>67</v>
      </c>
      <c r="B709" s="3" t="s">
        <v>24</v>
      </c>
      <c r="C709" s="3" t="s">
        <v>25</v>
      </c>
      <c r="D709" s="3" t="s">
        <v>26</v>
      </c>
      <c r="E709" s="3" t="s">
        <v>34</v>
      </c>
      <c r="F709" s="3" t="s">
        <v>28</v>
      </c>
      <c r="G709" s="3">
        <v>0</v>
      </c>
      <c r="H709" s="3">
        <v>0</v>
      </c>
      <c r="I709" s="29"/>
      <c r="J709" s="3">
        <v>0</v>
      </c>
      <c r="K709" s="32" t="e">
        <f>J709/G709</f>
        <v>#DIV/0!</v>
      </c>
      <c r="L709" s="3">
        <f>M709+N709</f>
        <v>0</v>
      </c>
      <c r="M709" s="3">
        <v>0</v>
      </c>
      <c r="N709" s="3">
        <v>0</v>
      </c>
      <c r="O709" s="3">
        <v>0</v>
      </c>
      <c r="P709" s="3">
        <v>0</v>
      </c>
      <c r="Q709" s="4" t="e">
        <f>P709/L709*100</f>
        <v>#DIV/0!</v>
      </c>
      <c r="R709" s="3">
        <v>0</v>
      </c>
      <c r="S709" s="3">
        <v>0</v>
      </c>
      <c r="T709" s="32" t="e">
        <f t="shared" si="114"/>
        <v>#DIV/0!</v>
      </c>
      <c r="U709" s="32" t="e">
        <f t="shared" si="115"/>
        <v>#DIV/0!</v>
      </c>
      <c r="V709" s="3">
        <v>0</v>
      </c>
      <c r="W709" s="3">
        <v>0</v>
      </c>
      <c r="X709" s="3">
        <v>0</v>
      </c>
      <c r="Y709" s="3">
        <v>0</v>
      </c>
      <c r="Z709" s="3">
        <v>0</v>
      </c>
      <c r="AA709" s="3">
        <v>0</v>
      </c>
    </row>
    <row r="710" spans="1:29" ht="15" customHeight="1" outlineLevel="1" collapsed="1" x14ac:dyDescent="0.3">
      <c r="A710" s="3" t="s">
        <v>68</v>
      </c>
      <c r="B710" s="3" t="s">
        <v>24</v>
      </c>
      <c r="C710" s="3" t="s">
        <v>25</v>
      </c>
      <c r="D710" s="3" t="s">
        <v>26</v>
      </c>
      <c r="E710" s="3" t="s">
        <v>34</v>
      </c>
      <c r="F710" s="3" t="s">
        <v>28</v>
      </c>
      <c r="G710" s="3">
        <v>1</v>
      </c>
      <c r="H710" s="3">
        <v>0</v>
      </c>
      <c r="I710" s="29">
        <f>H710/((L710-W710)+J710+(0.44*R710))</f>
        <v>0</v>
      </c>
      <c r="J710" s="3">
        <v>1</v>
      </c>
      <c r="K710" s="32">
        <f>J710/G710</f>
        <v>1</v>
      </c>
      <c r="L710" s="3">
        <f>M710+N710</f>
        <v>0</v>
      </c>
      <c r="M710" s="3">
        <v>0</v>
      </c>
      <c r="N710" s="3">
        <v>0</v>
      </c>
      <c r="O710" s="3">
        <v>0</v>
      </c>
      <c r="P710" s="3">
        <v>0</v>
      </c>
      <c r="Q710" s="4" t="e">
        <f>P710/L710*100</f>
        <v>#DIV/0!</v>
      </c>
      <c r="R710" s="3">
        <v>0</v>
      </c>
      <c r="S710" s="3">
        <v>0</v>
      </c>
      <c r="T710" s="32" t="e">
        <f t="shared" si="114"/>
        <v>#DIV/0!</v>
      </c>
      <c r="U710" s="32" t="e">
        <f t="shared" si="115"/>
        <v>#DIV/0!</v>
      </c>
      <c r="V710" s="3">
        <v>0</v>
      </c>
      <c r="W710" s="3">
        <v>0</v>
      </c>
      <c r="X710" s="3">
        <v>0</v>
      </c>
      <c r="Y710" s="3">
        <v>1</v>
      </c>
      <c r="Z710" s="3">
        <v>0</v>
      </c>
      <c r="AA710" s="3">
        <v>0</v>
      </c>
    </row>
    <row r="711" spans="1:29" ht="15" customHeight="1" x14ac:dyDescent="0.3">
      <c r="A711" s="35">
        <v>179</v>
      </c>
      <c r="B711" s="35" t="s">
        <v>29</v>
      </c>
      <c r="C711" s="35" t="s">
        <v>30</v>
      </c>
      <c r="D711" s="35" t="s">
        <v>26</v>
      </c>
      <c r="E711" s="35" t="s">
        <v>27</v>
      </c>
      <c r="F711" s="35" t="s">
        <v>32</v>
      </c>
      <c r="G711" s="41">
        <v>4</v>
      </c>
      <c r="H711" s="41">
        <v>0</v>
      </c>
      <c r="I711" s="40">
        <f>H711/((L711-W711)+J711+(0.44*R711))</f>
        <v>0</v>
      </c>
      <c r="J711" s="41">
        <v>2</v>
      </c>
      <c r="K711" s="37">
        <f>J711/G711</f>
        <v>0.5</v>
      </c>
      <c r="L711" s="41">
        <f>M711+N711</f>
        <v>2</v>
      </c>
      <c r="M711" s="41">
        <v>0</v>
      </c>
      <c r="N711" s="41">
        <v>2</v>
      </c>
      <c r="O711" s="41">
        <v>0</v>
      </c>
      <c r="P711" s="41">
        <f>P712+P713+P714</f>
        <v>0</v>
      </c>
      <c r="Q711" s="36" t="e">
        <f>P711/(L712+L713+L714)*100</f>
        <v>#DIV/0!</v>
      </c>
      <c r="R711" s="41">
        <v>0</v>
      </c>
      <c r="S711" s="41">
        <v>0</v>
      </c>
      <c r="T711" s="37">
        <f t="shared" si="114"/>
        <v>0</v>
      </c>
      <c r="U711" s="37">
        <f t="shared" si="115"/>
        <v>0</v>
      </c>
      <c r="V711" s="41">
        <v>0</v>
      </c>
      <c r="W711" s="41">
        <v>0</v>
      </c>
      <c r="X711" s="41">
        <v>2</v>
      </c>
      <c r="Y711" s="41">
        <v>1</v>
      </c>
      <c r="Z711" s="41">
        <v>0</v>
      </c>
      <c r="AA711" s="41">
        <v>0</v>
      </c>
      <c r="AB711" s="40"/>
      <c r="AC711" s="40"/>
    </row>
    <row r="712" spans="1:29" ht="15" customHeight="1" outlineLevel="1" x14ac:dyDescent="0.3">
      <c r="A712" s="3" t="s">
        <v>66</v>
      </c>
      <c r="B712" s="3" t="s">
        <v>29</v>
      </c>
      <c r="C712" s="3" t="s">
        <v>30</v>
      </c>
      <c r="D712" s="3" t="s">
        <v>26</v>
      </c>
      <c r="E712" s="3" t="s">
        <v>27</v>
      </c>
      <c r="F712" s="3" t="s">
        <v>32</v>
      </c>
      <c r="I712" s="29"/>
      <c r="T712" s="32" t="e">
        <f t="shared" si="114"/>
        <v>#DIV/0!</v>
      </c>
      <c r="U712" s="32" t="e">
        <f t="shared" si="115"/>
        <v>#DIV/0!</v>
      </c>
      <c r="AB712" s="29"/>
      <c r="AC712" s="29"/>
    </row>
    <row r="713" spans="1:29" ht="15" customHeight="1" outlineLevel="1" x14ac:dyDescent="0.3">
      <c r="A713" s="3" t="s">
        <v>67</v>
      </c>
      <c r="B713" s="3" t="s">
        <v>29</v>
      </c>
      <c r="C713" s="3" t="s">
        <v>30</v>
      </c>
      <c r="D713" s="3" t="s">
        <v>26</v>
      </c>
      <c r="E713" s="3" t="s">
        <v>27</v>
      </c>
      <c r="F713" s="3" t="s">
        <v>32</v>
      </c>
      <c r="I713" s="29"/>
      <c r="T713" s="32" t="e">
        <f t="shared" si="114"/>
        <v>#DIV/0!</v>
      </c>
      <c r="U713" s="32" t="e">
        <f t="shared" si="115"/>
        <v>#DIV/0!</v>
      </c>
    </row>
    <row r="714" spans="1:29" ht="15" customHeight="1" outlineLevel="1" collapsed="1" x14ac:dyDescent="0.3">
      <c r="A714" s="3" t="s">
        <v>68</v>
      </c>
      <c r="B714" s="3" t="s">
        <v>29</v>
      </c>
      <c r="C714" s="3" t="s">
        <v>30</v>
      </c>
      <c r="D714" s="3" t="s">
        <v>26</v>
      </c>
      <c r="E714" s="3" t="s">
        <v>27</v>
      </c>
      <c r="F714" s="3" t="s">
        <v>32</v>
      </c>
      <c r="I714" s="29"/>
      <c r="T714" s="32" t="e">
        <f t="shared" si="114"/>
        <v>#DIV/0!</v>
      </c>
      <c r="U714" s="32" t="e">
        <f t="shared" si="115"/>
        <v>#DIV/0!</v>
      </c>
    </row>
    <row r="715" spans="1:29" ht="15" customHeight="1" x14ac:dyDescent="0.3">
      <c r="A715" s="35">
        <v>180</v>
      </c>
      <c r="B715" s="35" t="s">
        <v>24</v>
      </c>
      <c r="C715" s="35" t="s">
        <v>25</v>
      </c>
      <c r="D715" s="35" t="s">
        <v>30</v>
      </c>
      <c r="E715" s="35" t="s">
        <v>27</v>
      </c>
      <c r="F715" s="35" t="s">
        <v>28</v>
      </c>
      <c r="G715" s="41">
        <v>12</v>
      </c>
      <c r="H715" s="41">
        <v>4</v>
      </c>
      <c r="I715" s="40">
        <f>H715/((L715-W715)+J715+(0.44*R715))</f>
        <v>0.4</v>
      </c>
      <c r="J715" s="41">
        <v>2</v>
      </c>
      <c r="K715" s="37">
        <f>J715/G715</f>
        <v>0.16666666666666666</v>
      </c>
      <c r="L715" s="41">
        <f>M715+N715</f>
        <v>10</v>
      </c>
      <c r="M715" s="41">
        <v>2</v>
      </c>
      <c r="N715" s="41">
        <v>8</v>
      </c>
      <c r="O715" s="41">
        <v>1</v>
      </c>
      <c r="P715" s="41">
        <f>P716+P717+P718</f>
        <v>6</v>
      </c>
      <c r="Q715" s="36">
        <f>P715/(L716+L717+L718)*100</f>
        <v>66.666666666666657</v>
      </c>
      <c r="R715" s="41">
        <v>0</v>
      </c>
      <c r="S715" s="41">
        <v>0</v>
      </c>
      <c r="T715" s="37">
        <f t="shared" si="114"/>
        <v>0.2</v>
      </c>
      <c r="U715" s="37">
        <f t="shared" si="115"/>
        <v>0.2</v>
      </c>
      <c r="V715" s="41">
        <v>0</v>
      </c>
      <c r="W715" s="41">
        <v>2</v>
      </c>
      <c r="X715" s="41">
        <v>6</v>
      </c>
      <c r="Y715" s="41">
        <v>1</v>
      </c>
      <c r="Z715" s="41">
        <v>1</v>
      </c>
      <c r="AA715" s="41">
        <v>3</v>
      </c>
      <c r="AB715" s="40">
        <f>(R715+X715+(2*(N715+AA715+J715))+(0.5*Y715))/(H715+(0.5*V715)+(2*(W715+O715+Z715)))</f>
        <v>2.7083333333333335</v>
      </c>
      <c r="AC715" s="40">
        <f>AB715-$AB$1073</f>
        <v>1.5707793033307909</v>
      </c>
    </row>
    <row r="716" spans="1:29" ht="15" customHeight="1" outlineLevel="1" x14ac:dyDescent="0.3">
      <c r="A716" s="3" t="s">
        <v>66</v>
      </c>
      <c r="B716" s="3" t="s">
        <v>24</v>
      </c>
      <c r="C716" s="3" t="s">
        <v>25</v>
      </c>
      <c r="D716" s="3" t="s">
        <v>30</v>
      </c>
      <c r="E716" s="3" t="s">
        <v>27</v>
      </c>
      <c r="F716" s="3" t="s">
        <v>28</v>
      </c>
      <c r="G716" s="3">
        <v>5</v>
      </c>
      <c r="H716" s="3">
        <v>0</v>
      </c>
      <c r="I716" s="29">
        <f>H716/((L716-W716)+J716+(0.44*R716))</f>
        <v>0</v>
      </c>
      <c r="J716" s="3">
        <v>0</v>
      </c>
      <c r="K716" s="32">
        <f>J716/G716</f>
        <v>0</v>
      </c>
      <c r="L716" s="3">
        <f>M716+N716</f>
        <v>6</v>
      </c>
      <c r="M716" s="3">
        <v>1</v>
      </c>
      <c r="N716" s="3">
        <v>5</v>
      </c>
      <c r="O716" s="3">
        <v>0</v>
      </c>
      <c r="P716" s="3">
        <v>2</v>
      </c>
      <c r="Q716" s="4">
        <f>P716/L716*100</f>
        <v>33.333333333333329</v>
      </c>
      <c r="R716" s="3">
        <v>0</v>
      </c>
      <c r="S716" s="3">
        <v>0</v>
      </c>
      <c r="T716" s="32">
        <f t="shared" si="114"/>
        <v>0.16666666666666666</v>
      </c>
      <c r="U716" s="32">
        <f t="shared" si="115"/>
        <v>0.16666666666666666</v>
      </c>
      <c r="V716" s="3">
        <v>0</v>
      </c>
      <c r="W716" s="3">
        <v>0</v>
      </c>
      <c r="X716" s="3">
        <v>5</v>
      </c>
      <c r="Y716" s="3">
        <v>0</v>
      </c>
      <c r="Z716" s="3">
        <v>1</v>
      </c>
      <c r="AA716" s="3">
        <v>2</v>
      </c>
      <c r="AB716" s="29"/>
      <c r="AC716" s="29"/>
    </row>
    <row r="717" spans="1:29" ht="15" customHeight="1" outlineLevel="1" x14ac:dyDescent="0.3">
      <c r="A717" s="3" t="s">
        <v>67</v>
      </c>
      <c r="B717" s="3" t="s">
        <v>24</v>
      </c>
      <c r="C717" s="3" t="s">
        <v>25</v>
      </c>
      <c r="D717" s="3" t="s">
        <v>30</v>
      </c>
      <c r="E717" s="3" t="s">
        <v>27</v>
      </c>
      <c r="F717" s="3" t="s">
        <v>28</v>
      </c>
      <c r="G717" s="3">
        <v>0</v>
      </c>
      <c r="H717" s="3">
        <v>0</v>
      </c>
      <c r="I717" s="29"/>
      <c r="J717" s="3">
        <v>0</v>
      </c>
      <c r="K717" s="32" t="e">
        <f>J717/G717</f>
        <v>#DIV/0!</v>
      </c>
      <c r="L717" s="3">
        <f>M717+N717</f>
        <v>0</v>
      </c>
      <c r="M717" s="3">
        <v>0</v>
      </c>
      <c r="N717" s="3">
        <v>0</v>
      </c>
      <c r="O717" s="3">
        <v>0</v>
      </c>
      <c r="P717" s="3">
        <v>0</v>
      </c>
      <c r="Q717" s="4" t="e">
        <f>P717/L717*100</f>
        <v>#DIV/0!</v>
      </c>
      <c r="R717" s="3">
        <v>0</v>
      </c>
      <c r="S717" s="3">
        <v>0</v>
      </c>
      <c r="T717" s="32" t="e">
        <f t="shared" si="114"/>
        <v>#DIV/0!</v>
      </c>
      <c r="U717" s="32" t="e">
        <f t="shared" si="115"/>
        <v>#DIV/0!</v>
      </c>
      <c r="V717" s="3">
        <v>0</v>
      </c>
      <c r="W717" s="3">
        <v>0</v>
      </c>
      <c r="X717" s="3">
        <v>0</v>
      </c>
      <c r="Y717" s="3">
        <v>0</v>
      </c>
      <c r="Z717" s="3">
        <v>0</v>
      </c>
      <c r="AA717" s="3">
        <v>0</v>
      </c>
    </row>
    <row r="718" spans="1:29" ht="15" customHeight="1" outlineLevel="1" collapsed="1" x14ac:dyDescent="0.3">
      <c r="A718" s="3" t="s">
        <v>68</v>
      </c>
      <c r="B718" s="3" t="s">
        <v>24</v>
      </c>
      <c r="C718" s="3" t="s">
        <v>25</v>
      </c>
      <c r="D718" s="3" t="s">
        <v>30</v>
      </c>
      <c r="E718" s="3" t="s">
        <v>27</v>
      </c>
      <c r="F718" s="3" t="s">
        <v>28</v>
      </c>
      <c r="G718" s="3">
        <v>6</v>
      </c>
      <c r="H718" s="3">
        <v>4</v>
      </c>
      <c r="I718" s="29">
        <f>H718/((L718-W718)+J718+(0.44*R718))</f>
        <v>1</v>
      </c>
      <c r="J718" s="3">
        <v>2</v>
      </c>
      <c r="K718" s="32">
        <f>J718/G718</f>
        <v>0.33333333333333331</v>
      </c>
      <c r="L718" s="3">
        <f>M718+N718</f>
        <v>3</v>
      </c>
      <c r="M718" s="3">
        <v>1</v>
      </c>
      <c r="N718" s="3">
        <v>2</v>
      </c>
      <c r="O718" s="3">
        <v>1</v>
      </c>
      <c r="P718" s="3">
        <v>4</v>
      </c>
      <c r="Q718" s="4">
        <f>P718/L718*100</f>
        <v>133.33333333333331</v>
      </c>
      <c r="R718" s="3">
        <v>0</v>
      </c>
      <c r="S718" s="3">
        <v>0</v>
      </c>
      <c r="T718" s="32">
        <f t="shared" si="114"/>
        <v>0.33333333333333331</v>
      </c>
      <c r="U718" s="32">
        <f t="shared" si="115"/>
        <v>0.33333333333333331</v>
      </c>
      <c r="V718" s="3">
        <v>0</v>
      </c>
      <c r="W718" s="3">
        <v>1</v>
      </c>
      <c r="X718" s="3">
        <v>1</v>
      </c>
      <c r="Y718" s="3">
        <v>1</v>
      </c>
      <c r="Z718" s="3">
        <v>0</v>
      </c>
      <c r="AA718" s="3">
        <v>0</v>
      </c>
    </row>
    <row r="719" spans="1:29" ht="15" customHeight="1" x14ac:dyDescent="0.3">
      <c r="A719" s="35">
        <v>181</v>
      </c>
      <c r="B719" s="35" t="s">
        <v>29</v>
      </c>
      <c r="C719" s="35" t="s">
        <v>25</v>
      </c>
      <c r="D719" s="35" t="s">
        <v>33</v>
      </c>
      <c r="E719" s="35" t="s">
        <v>27</v>
      </c>
      <c r="F719" s="35" t="s">
        <v>28</v>
      </c>
      <c r="G719" s="41">
        <v>3</v>
      </c>
      <c r="H719" s="41">
        <v>0</v>
      </c>
      <c r="I719" s="40">
        <f>H719/((L719-W719)+J719+(0.44*R719))</f>
        <v>0</v>
      </c>
      <c r="J719" s="41">
        <v>1</v>
      </c>
      <c r="K719" s="37">
        <f>J719/G719</f>
        <v>0.33333333333333331</v>
      </c>
      <c r="L719" s="41">
        <f>M719+N719</f>
        <v>2</v>
      </c>
      <c r="M719" s="41">
        <v>0</v>
      </c>
      <c r="N719" s="41">
        <v>2</v>
      </c>
      <c r="O719" s="41">
        <v>0</v>
      </c>
      <c r="P719" s="41">
        <f>P720+P721+P722</f>
        <v>0</v>
      </c>
      <c r="Q719" s="36" t="e">
        <f>P719/(L720+L721+L722)*100</f>
        <v>#DIV/0!</v>
      </c>
      <c r="R719" s="41">
        <v>0</v>
      </c>
      <c r="S719" s="41">
        <v>0</v>
      </c>
      <c r="T719" s="37">
        <f t="shared" si="114"/>
        <v>0</v>
      </c>
      <c r="U719" s="37">
        <f t="shared" si="115"/>
        <v>0</v>
      </c>
      <c r="V719" s="41">
        <v>0</v>
      </c>
      <c r="W719" s="41">
        <v>0</v>
      </c>
      <c r="X719" s="41">
        <v>2</v>
      </c>
      <c r="Y719" s="41">
        <v>0</v>
      </c>
      <c r="Z719" s="41">
        <v>1</v>
      </c>
      <c r="AA719" s="41">
        <v>1</v>
      </c>
      <c r="AB719" s="40">
        <f>(R719+X719+(2*(N719+AA719+J719))+(0.5*Y719))/(H719+(0.5*V719)+(2*(W719+O719+Z719)))</f>
        <v>5</v>
      </c>
      <c r="AC719" s="40">
        <f>AB719-$AB$1073</f>
        <v>3.8624459699974576</v>
      </c>
    </row>
    <row r="720" spans="1:29" ht="15" customHeight="1" outlineLevel="1" x14ac:dyDescent="0.3">
      <c r="A720" s="3" t="s">
        <v>66</v>
      </c>
      <c r="B720" s="3" t="s">
        <v>29</v>
      </c>
      <c r="C720" s="3" t="s">
        <v>25</v>
      </c>
      <c r="D720" s="3" t="s">
        <v>33</v>
      </c>
      <c r="E720" s="3" t="s">
        <v>27</v>
      </c>
      <c r="F720" s="3" t="s">
        <v>28</v>
      </c>
      <c r="I720" s="29"/>
      <c r="T720" s="32" t="e">
        <f t="shared" si="114"/>
        <v>#DIV/0!</v>
      </c>
      <c r="U720" s="32" t="e">
        <f t="shared" si="115"/>
        <v>#DIV/0!</v>
      </c>
      <c r="AB720" s="29"/>
      <c r="AC720" s="29"/>
    </row>
    <row r="721" spans="1:29" ht="15" customHeight="1" outlineLevel="1" x14ac:dyDescent="0.3">
      <c r="A721" s="3" t="s">
        <v>67</v>
      </c>
      <c r="B721" s="3" t="s">
        <v>29</v>
      </c>
      <c r="C721" s="3" t="s">
        <v>25</v>
      </c>
      <c r="D721" s="3" t="s">
        <v>33</v>
      </c>
      <c r="E721" s="3" t="s">
        <v>27</v>
      </c>
      <c r="F721" s="3" t="s">
        <v>28</v>
      </c>
      <c r="I721" s="29"/>
      <c r="T721" s="32" t="e">
        <f t="shared" si="114"/>
        <v>#DIV/0!</v>
      </c>
      <c r="U721" s="32" t="e">
        <f t="shared" si="115"/>
        <v>#DIV/0!</v>
      </c>
    </row>
    <row r="722" spans="1:29" ht="15" customHeight="1" outlineLevel="1" collapsed="1" x14ac:dyDescent="0.3">
      <c r="A722" s="3" t="s">
        <v>68</v>
      </c>
      <c r="B722" s="3" t="s">
        <v>29</v>
      </c>
      <c r="C722" s="3" t="s">
        <v>25</v>
      </c>
      <c r="D722" s="3" t="s">
        <v>33</v>
      </c>
      <c r="E722" s="3" t="s">
        <v>27</v>
      </c>
      <c r="F722" s="3" t="s">
        <v>28</v>
      </c>
      <c r="I722" s="29"/>
      <c r="T722" s="32" t="e">
        <f t="shared" si="114"/>
        <v>#DIV/0!</v>
      </c>
      <c r="U722" s="32" t="e">
        <f t="shared" si="115"/>
        <v>#DIV/0!</v>
      </c>
    </row>
    <row r="723" spans="1:29" ht="15" customHeight="1" x14ac:dyDescent="0.3">
      <c r="A723" s="35">
        <v>182</v>
      </c>
      <c r="B723" s="35" t="s">
        <v>29</v>
      </c>
      <c r="C723" s="35" t="s">
        <v>31</v>
      </c>
      <c r="D723" s="35" t="s">
        <v>26</v>
      </c>
      <c r="E723" s="35" t="s">
        <v>27</v>
      </c>
      <c r="F723" s="35" t="s">
        <v>30</v>
      </c>
      <c r="G723" s="41">
        <v>3</v>
      </c>
      <c r="H723" s="41">
        <v>2</v>
      </c>
      <c r="I723" s="40">
        <f>H723/((L723-W723)+J723+(0.44*R723))</f>
        <v>2.2727272727272729</v>
      </c>
      <c r="J723" s="41">
        <v>0</v>
      </c>
      <c r="K723" s="37">
        <f>J723/G723</f>
        <v>0</v>
      </c>
      <c r="L723" s="41">
        <f>M723+N723</f>
        <v>2</v>
      </c>
      <c r="M723" s="41">
        <v>0</v>
      </c>
      <c r="N723" s="41">
        <v>2</v>
      </c>
      <c r="O723" s="41">
        <v>0</v>
      </c>
      <c r="P723" s="41">
        <f>P724+P725+P726</f>
        <v>0</v>
      </c>
      <c r="Q723" s="36">
        <f>P723/(L724+L725+L726)*100</f>
        <v>0</v>
      </c>
      <c r="R723" s="41">
        <v>2</v>
      </c>
      <c r="S723" s="41">
        <v>2</v>
      </c>
      <c r="T723" s="37">
        <f t="shared" si="114"/>
        <v>0</v>
      </c>
      <c r="U723" s="37">
        <f t="shared" si="115"/>
        <v>0</v>
      </c>
      <c r="V723" s="41">
        <v>0</v>
      </c>
      <c r="W723" s="41">
        <v>2</v>
      </c>
      <c r="X723" s="41">
        <v>0</v>
      </c>
      <c r="Y723" s="41">
        <v>0</v>
      </c>
      <c r="Z723" s="41">
        <v>1</v>
      </c>
      <c r="AA723" s="41">
        <v>1</v>
      </c>
      <c r="AB723" s="40">
        <f>(R723+X723+(2*(N723+AA723+J723))+(0.5*Y723))/(H723+(0.5*V723)+(2*(W723+O723+Z723)))</f>
        <v>1</v>
      </c>
      <c r="AC723" s="40">
        <f>AB723-$AB$1073</f>
        <v>-0.13755403000254263</v>
      </c>
    </row>
    <row r="724" spans="1:29" ht="15" customHeight="1" outlineLevel="1" x14ac:dyDescent="0.3">
      <c r="A724" s="3" t="s">
        <v>66</v>
      </c>
      <c r="B724" s="3" t="s">
        <v>29</v>
      </c>
      <c r="C724" s="3" t="s">
        <v>31</v>
      </c>
      <c r="D724" s="3" t="s">
        <v>26</v>
      </c>
      <c r="E724" s="3" t="s">
        <v>27</v>
      </c>
      <c r="F724" s="3" t="s">
        <v>30</v>
      </c>
      <c r="G724" s="3">
        <v>1</v>
      </c>
      <c r="H724" s="3">
        <v>0</v>
      </c>
      <c r="I724" s="29"/>
      <c r="J724" s="3">
        <v>0</v>
      </c>
      <c r="K724" s="32">
        <f>J724/G724</f>
        <v>0</v>
      </c>
      <c r="L724" s="3">
        <f>M724+N724</f>
        <v>1</v>
      </c>
      <c r="M724" s="3">
        <v>0</v>
      </c>
      <c r="N724" s="3">
        <v>1</v>
      </c>
      <c r="O724" s="3">
        <v>0</v>
      </c>
      <c r="P724" s="3">
        <v>0</v>
      </c>
      <c r="Q724" s="4">
        <f>P724/L724*100</f>
        <v>0</v>
      </c>
      <c r="R724" s="3">
        <v>0</v>
      </c>
      <c r="S724" s="3">
        <v>0</v>
      </c>
      <c r="T724" s="32">
        <f t="shared" si="114"/>
        <v>0</v>
      </c>
      <c r="U724" s="32">
        <f t="shared" si="115"/>
        <v>0</v>
      </c>
      <c r="V724" s="3">
        <v>0</v>
      </c>
      <c r="W724" s="3">
        <v>1</v>
      </c>
      <c r="X724" s="3">
        <v>0</v>
      </c>
      <c r="Y724" s="3">
        <v>0</v>
      </c>
      <c r="Z724" s="3">
        <v>0</v>
      </c>
      <c r="AA724" s="3">
        <v>1</v>
      </c>
      <c r="AB724" s="29"/>
      <c r="AC724" s="29"/>
    </row>
    <row r="725" spans="1:29" ht="15" customHeight="1" outlineLevel="1" x14ac:dyDescent="0.3">
      <c r="A725" s="3" t="s">
        <v>67</v>
      </c>
      <c r="B725" s="3" t="s">
        <v>29</v>
      </c>
      <c r="C725" s="3" t="s">
        <v>31</v>
      </c>
      <c r="D725" s="3" t="s">
        <v>26</v>
      </c>
      <c r="E725" s="3" t="s">
        <v>27</v>
      </c>
      <c r="F725" s="3" t="s">
        <v>30</v>
      </c>
      <c r="I725" s="29"/>
      <c r="T725" s="32" t="e">
        <f t="shared" si="114"/>
        <v>#DIV/0!</v>
      </c>
      <c r="U725" s="32" t="e">
        <f t="shared" si="115"/>
        <v>#DIV/0!</v>
      </c>
    </row>
    <row r="726" spans="1:29" ht="15" customHeight="1" outlineLevel="1" collapsed="1" x14ac:dyDescent="0.3">
      <c r="A726" s="3" t="s">
        <v>68</v>
      </c>
      <c r="B726" s="3" t="s">
        <v>29</v>
      </c>
      <c r="C726" s="3" t="s">
        <v>31</v>
      </c>
      <c r="D726" s="3" t="s">
        <v>26</v>
      </c>
      <c r="E726" s="3" t="s">
        <v>27</v>
      </c>
      <c r="F726" s="3" t="s">
        <v>30</v>
      </c>
      <c r="I726" s="29"/>
      <c r="T726" s="32" t="e">
        <f t="shared" si="114"/>
        <v>#DIV/0!</v>
      </c>
      <c r="U726" s="32" t="e">
        <f t="shared" si="115"/>
        <v>#DIV/0!</v>
      </c>
    </row>
    <row r="727" spans="1:29" ht="15" customHeight="1" x14ac:dyDescent="0.3">
      <c r="A727" s="35">
        <v>183</v>
      </c>
      <c r="B727" s="35" t="s">
        <v>32</v>
      </c>
      <c r="C727" s="35" t="s">
        <v>25</v>
      </c>
      <c r="D727" s="35" t="s">
        <v>34</v>
      </c>
      <c r="E727" s="35" t="s">
        <v>30</v>
      </c>
      <c r="F727" s="35" t="s">
        <v>31</v>
      </c>
      <c r="G727" s="35">
        <f>G728+G729+G730</f>
        <v>1</v>
      </c>
      <c r="H727" s="35">
        <f>H728+H729+H730</f>
        <v>0</v>
      </c>
      <c r="I727" s="40">
        <f>H727/((L727-W727)+J727+(0.44*R727))</f>
        <v>0</v>
      </c>
      <c r="J727" s="35">
        <f>J728+J729+J730</f>
        <v>0</v>
      </c>
      <c r="K727" s="37">
        <f>J727/G727</f>
        <v>0</v>
      </c>
      <c r="L727" s="35">
        <f>M727+N727</f>
        <v>1</v>
      </c>
      <c r="M727" s="35">
        <f>M728+M729+M730</f>
        <v>0</v>
      </c>
      <c r="N727" s="35">
        <f>N728+N729+N730</f>
        <v>1</v>
      </c>
      <c r="O727" s="35">
        <f>O728+O729+O730</f>
        <v>0</v>
      </c>
      <c r="P727" s="35">
        <f>P728+P729+P730</f>
        <v>1</v>
      </c>
      <c r="Q727" s="36">
        <f>P727/L727*100</f>
        <v>100</v>
      </c>
      <c r="R727" s="35">
        <f>R728+R729+R730</f>
        <v>0</v>
      </c>
      <c r="S727" s="35">
        <f>S728+S729+S730</f>
        <v>0</v>
      </c>
      <c r="T727" s="37">
        <f t="shared" si="114"/>
        <v>0</v>
      </c>
      <c r="U727" s="37">
        <f t="shared" si="115"/>
        <v>0</v>
      </c>
      <c r="V727" s="35">
        <f t="shared" ref="V727:AA727" si="116">V728+V729+V730</f>
        <v>0</v>
      </c>
      <c r="W727" s="35">
        <f t="shared" si="116"/>
        <v>0</v>
      </c>
      <c r="X727" s="35">
        <f t="shared" si="116"/>
        <v>1</v>
      </c>
      <c r="Y727" s="35">
        <f t="shared" si="116"/>
        <v>0</v>
      </c>
      <c r="Z727" s="35">
        <f t="shared" si="116"/>
        <v>0</v>
      </c>
      <c r="AA727" s="35">
        <f t="shared" si="116"/>
        <v>0</v>
      </c>
      <c r="AB727" s="40"/>
      <c r="AC727" s="40"/>
    </row>
    <row r="728" spans="1:29" ht="15" customHeight="1" outlineLevel="1" x14ac:dyDescent="0.3">
      <c r="A728" s="3" t="s">
        <v>66</v>
      </c>
      <c r="B728" s="3" t="s">
        <v>32</v>
      </c>
      <c r="C728" s="3" t="s">
        <v>25</v>
      </c>
      <c r="D728" s="3" t="s">
        <v>34</v>
      </c>
      <c r="E728" s="3" t="s">
        <v>30</v>
      </c>
      <c r="F728" s="3" t="s">
        <v>31</v>
      </c>
      <c r="G728" s="3">
        <v>1</v>
      </c>
      <c r="H728" s="3">
        <v>0</v>
      </c>
      <c r="I728" s="29">
        <f>H728/((L728-W728)+J728+(0.44*R728))</f>
        <v>0</v>
      </c>
      <c r="J728" s="3">
        <v>0</v>
      </c>
      <c r="K728" s="32">
        <f>J728/G728</f>
        <v>0</v>
      </c>
      <c r="L728" s="3">
        <f>M728+N728</f>
        <v>1</v>
      </c>
      <c r="M728" s="3">
        <v>0</v>
      </c>
      <c r="N728" s="3">
        <v>1</v>
      </c>
      <c r="O728" s="3">
        <v>0</v>
      </c>
      <c r="P728" s="3">
        <v>1</v>
      </c>
      <c r="Q728" s="4">
        <f>P728/L728*100</f>
        <v>100</v>
      </c>
      <c r="R728" s="3">
        <v>0</v>
      </c>
      <c r="S728" s="3">
        <v>0</v>
      </c>
      <c r="T728" s="32">
        <f t="shared" si="114"/>
        <v>0</v>
      </c>
      <c r="U728" s="32">
        <f t="shared" si="115"/>
        <v>0</v>
      </c>
      <c r="V728" s="3">
        <v>0</v>
      </c>
      <c r="W728" s="3">
        <v>0</v>
      </c>
      <c r="X728" s="3">
        <v>1</v>
      </c>
      <c r="Y728" s="3">
        <v>0</v>
      </c>
      <c r="Z728" s="3">
        <v>0</v>
      </c>
      <c r="AA728" s="3">
        <v>0</v>
      </c>
      <c r="AB728" s="29"/>
      <c r="AC728" s="29"/>
    </row>
    <row r="729" spans="1:29" ht="15" customHeight="1" outlineLevel="1" x14ac:dyDescent="0.3">
      <c r="A729" s="3" t="s">
        <v>67</v>
      </c>
      <c r="B729" s="3" t="s">
        <v>32</v>
      </c>
      <c r="C729" s="3" t="s">
        <v>25</v>
      </c>
      <c r="D729" s="3" t="s">
        <v>34</v>
      </c>
      <c r="E729" s="3" t="s">
        <v>30</v>
      </c>
      <c r="F729" s="3" t="s">
        <v>31</v>
      </c>
      <c r="G729" s="3">
        <v>0</v>
      </c>
      <c r="H729" s="3">
        <v>0</v>
      </c>
      <c r="I729" s="29"/>
      <c r="J729" s="3">
        <v>0</v>
      </c>
      <c r="K729" s="32" t="e">
        <f>J729/G729</f>
        <v>#DIV/0!</v>
      </c>
      <c r="L729" s="3">
        <f>M729+N729</f>
        <v>0</v>
      </c>
      <c r="M729" s="3">
        <v>0</v>
      </c>
      <c r="N729" s="3">
        <v>0</v>
      </c>
      <c r="O729" s="3">
        <v>0</v>
      </c>
      <c r="P729" s="3">
        <v>0</v>
      </c>
      <c r="Q729" s="4" t="e">
        <f>P729/L729*100</f>
        <v>#DIV/0!</v>
      </c>
      <c r="R729" s="3">
        <v>0</v>
      </c>
      <c r="S729" s="3">
        <v>0</v>
      </c>
      <c r="T729" s="32" t="e">
        <f t="shared" si="114"/>
        <v>#DIV/0!</v>
      </c>
      <c r="U729" s="32" t="e">
        <f t="shared" si="115"/>
        <v>#DIV/0!</v>
      </c>
      <c r="V729" s="3">
        <v>0</v>
      </c>
      <c r="W729" s="3">
        <v>0</v>
      </c>
      <c r="X729" s="3">
        <v>0</v>
      </c>
      <c r="Y729" s="3">
        <v>0</v>
      </c>
      <c r="Z729" s="3">
        <v>0</v>
      </c>
      <c r="AA729" s="3">
        <v>0</v>
      </c>
    </row>
    <row r="730" spans="1:29" ht="15" customHeight="1" outlineLevel="1" collapsed="1" x14ac:dyDescent="0.3">
      <c r="A730" s="3" t="s">
        <v>68</v>
      </c>
      <c r="B730" s="3" t="s">
        <v>32</v>
      </c>
      <c r="C730" s="3" t="s">
        <v>25</v>
      </c>
      <c r="D730" s="3" t="s">
        <v>34</v>
      </c>
      <c r="E730" s="3" t="s">
        <v>30</v>
      </c>
      <c r="F730" s="3" t="s">
        <v>31</v>
      </c>
      <c r="G730" s="3">
        <v>0</v>
      </c>
      <c r="H730" s="3">
        <v>0</v>
      </c>
      <c r="I730" s="29"/>
      <c r="J730" s="3">
        <v>0</v>
      </c>
      <c r="K730" s="32" t="e">
        <f>J730/G730</f>
        <v>#DIV/0!</v>
      </c>
      <c r="L730" s="3">
        <f>M730+N730</f>
        <v>0</v>
      </c>
      <c r="M730" s="3">
        <v>0</v>
      </c>
      <c r="N730" s="3">
        <v>0</v>
      </c>
      <c r="O730" s="3">
        <v>0</v>
      </c>
      <c r="P730" s="3">
        <v>0</v>
      </c>
      <c r="Q730" s="4" t="e">
        <f>P730/L730*100</f>
        <v>#DIV/0!</v>
      </c>
      <c r="R730" s="3">
        <v>0</v>
      </c>
      <c r="S730" s="3">
        <v>0</v>
      </c>
      <c r="T730" s="32" t="e">
        <f t="shared" si="114"/>
        <v>#DIV/0!</v>
      </c>
      <c r="U730" s="32" t="e">
        <f t="shared" si="115"/>
        <v>#DIV/0!</v>
      </c>
      <c r="V730" s="3">
        <v>0</v>
      </c>
      <c r="W730" s="3">
        <v>0</v>
      </c>
      <c r="X730" s="3">
        <v>0</v>
      </c>
      <c r="Y730" s="3">
        <v>0</v>
      </c>
      <c r="Z730" s="3">
        <v>0</v>
      </c>
      <c r="AA730" s="3">
        <v>0</v>
      </c>
    </row>
    <row r="731" spans="1:29" ht="15" customHeight="1" x14ac:dyDescent="0.3">
      <c r="A731" s="35">
        <v>184</v>
      </c>
      <c r="B731" s="35" t="s">
        <v>31</v>
      </c>
      <c r="C731" s="35" t="s">
        <v>25</v>
      </c>
      <c r="D731" s="35" t="s">
        <v>34</v>
      </c>
      <c r="E731" s="35" t="s">
        <v>30</v>
      </c>
      <c r="F731" s="35" t="s">
        <v>28</v>
      </c>
      <c r="G731" s="41">
        <v>3</v>
      </c>
      <c r="H731" s="41">
        <v>1</v>
      </c>
      <c r="I731" s="40">
        <f>H731/((L731-W731)+J731+(0.44*R731))</f>
        <v>0.34722222222222221</v>
      </c>
      <c r="J731" s="41">
        <v>1</v>
      </c>
      <c r="K731" s="37">
        <f>J731/G731</f>
        <v>0.33333333333333331</v>
      </c>
      <c r="L731" s="41">
        <f>M731+N731</f>
        <v>1</v>
      </c>
      <c r="M731" s="41">
        <v>0</v>
      </c>
      <c r="N731" s="41">
        <v>1</v>
      </c>
      <c r="O731" s="41">
        <v>0</v>
      </c>
      <c r="P731" s="41">
        <f>P732+P733+P734</f>
        <v>0</v>
      </c>
      <c r="Q731" s="36" t="e">
        <f>P731/(L732+L733+L734)*100</f>
        <v>#DIV/0!</v>
      </c>
      <c r="R731" s="41">
        <v>2</v>
      </c>
      <c r="S731" s="41">
        <v>1</v>
      </c>
      <c r="T731" s="37">
        <f t="shared" si="114"/>
        <v>0</v>
      </c>
      <c r="U731" s="37">
        <f t="shared" si="115"/>
        <v>0</v>
      </c>
      <c r="V731" s="41">
        <v>0</v>
      </c>
      <c r="W731" s="41">
        <v>0</v>
      </c>
      <c r="X731" s="41">
        <v>1</v>
      </c>
      <c r="Y731" s="41">
        <v>0</v>
      </c>
      <c r="Z731" s="41">
        <v>1</v>
      </c>
      <c r="AA731" s="41">
        <v>0</v>
      </c>
      <c r="AB731" s="40">
        <f>(R731+X731+(2*(N731+AA731+J731))+(0.5*Y731))/(H731+(0.5*V731)+(2*(W731+O731+Z731)))</f>
        <v>2.3333333333333335</v>
      </c>
      <c r="AC731" s="40">
        <f>AB731-$AB$1073</f>
        <v>1.1957793033307909</v>
      </c>
    </row>
    <row r="732" spans="1:29" ht="15" customHeight="1" outlineLevel="1" x14ac:dyDescent="0.3">
      <c r="A732" s="3" t="s">
        <v>66</v>
      </c>
      <c r="B732" s="3" t="s">
        <v>31</v>
      </c>
      <c r="C732" s="3" t="s">
        <v>25</v>
      </c>
      <c r="D732" s="3" t="s">
        <v>34</v>
      </c>
      <c r="E732" s="3" t="s">
        <v>30</v>
      </c>
      <c r="F732" s="3" t="s">
        <v>28</v>
      </c>
      <c r="I732" s="29"/>
      <c r="T732" s="32" t="e">
        <f t="shared" si="114"/>
        <v>#DIV/0!</v>
      </c>
      <c r="U732" s="32" t="e">
        <f t="shared" si="115"/>
        <v>#DIV/0!</v>
      </c>
      <c r="AB732" s="29"/>
      <c r="AC732" s="29"/>
    </row>
    <row r="733" spans="1:29" ht="15" customHeight="1" outlineLevel="1" x14ac:dyDescent="0.3">
      <c r="A733" s="3" t="s">
        <v>67</v>
      </c>
      <c r="B733" s="3" t="s">
        <v>31</v>
      </c>
      <c r="C733" s="3" t="s">
        <v>25</v>
      </c>
      <c r="D733" s="3" t="s">
        <v>34</v>
      </c>
      <c r="E733" s="3" t="s">
        <v>30</v>
      </c>
      <c r="F733" s="3" t="s">
        <v>28</v>
      </c>
      <c r="I733" s="29"/>
      <c r="T733" s="32" t="e">
        <f t="shared" si="114"/>
        <v>#DIV/0!</v>
      </c>
      <c r="U733" s="32" t="e">
        <f t="shared" si="115"/>
        <v>#DIV/0!</v>
      </c>
    </row>
    <row r="734" spans="1:29" ht="15" customHeight="1" outlineLevel="1" collapsed="1" x14ac:dyDescent="0.3">
      <c r="A734" s="3" t="s">
        <v>68</v>
      </c>
      <c r="B734" s="3" t="s">
        <v>31</v>
      </c>
      <c r="C734" s="3" t="s">
        <v>25</v>
      </c>
      <c r="D734" s="3" t="s">
        <v>34</v>
      </c>
      <c r="E734" s="3" t="s">
        <v>30</v>
      </c>
      <c r="F734" s="3" t="s">
        <v>28</v>
      </c>
      <c r="I734" s="29"/>
      <c r="T734" s="32" t="e">
        <f t="shared" si="114"/>
        <v>#DIV/0!</v>
      </c>
      <c r="U734" s="32" t="e">
        <f t="shared" si="115"/>
        <v>#DIV/0!</v>
      </c>
    </row>
    <row r="735" spans="1:29" ht="15" customHeight="1" x14ac:dyDescent="0.3">
      <c r="A735" s="35">
        <v>185</v>
      </c>
      <c r="B735" s="35" t="s">
        <v>24</v>
      </c>
      <c r="C735" s="35" t="s">
        <v>25</v>
      </c>
      <c r="D735" s="35" t="s">
        <v>34</v>
      </c>
      <c r="E735" s="35" t="s">
        <v>30</v>
      </c>
      <c r="F735" s="35" t="s">
        <v>28</v>
      </c>
      <c r="G735" s="41">
        <v>1</v>
      </c>
      <c r="H735" s="41">
        <v>3</v>
      </c>
      <c r="I735" s="40">
        <f>H735/((L735-W735)+J735+(0.44*R735))</f>
        <v>3</v>
      </c>
      <c r="J735" s="41">
        <v>0</v>
      </c>
      <c r="K735" s="37">
        <f>J735/G735</f>
        <v>0</v>
      </c>
      <c r="L735" s="41">
        <f>M735+N735</f>
        <v>1</v>
      </c>
      <c r="M735" s="41">
        <v>1</v>
      </c>
      <c r="N735" s="41">
        <v>0</v>
      </c>
      <c r="O735" s="41">
        <v>0</v>
      </c>
      <c r="P735" s="41">
        <f>P736+P737+P738</f>
        <v>0</v>
      </c>
      <c r="Q735" s="36" t="e">
        <f>P735/(L736+L737+L738)*100</f>
        <v>#DIV/0!</v>
      </c>
      <c r="R735" s="41">
        <v>0</v>
      </c>
      <c r="S735" s="41">
        <v>0</v>
      </c>
      <c r="T735" s="37">
        <f t="shared" si="114"/>
        <v>1</v>
      </c>
      <c r="U735" s="37">
        <f t="shared" si="115"/>
        <v>1.5</v>
      </c>
      <c r="V735" s="41">
        <v>1</v>
      </c>
      <c r="W735" s="41">
        <v>0</v>
      </c>
      <c r="X735" s="41">
        <v>0</v>
      </c>
      <c r="Y735" s="41">
        <v>0</v>
      </c>
      <c r="Z735" s="41">
        <v>0</v>
      </c>
      <c r="AA735" s="41">
        <v>0</v>
      </c>
      <c r="AB735" s="40">
        <f>(R735+X735+(2*(N735+AA735+J735))+(0.5*Y735))/(H735+(0.5*V735)+(2*(W735+O735+Z735)))</f>
        <v>0</v>
      </c>
      <c r="AC735" s="40">
        <f>AB735-$AB$1073</f>
        <v>-1.1375540300025426</v>
      </c>
    </row>
    <row r="736" spans="1:29" ht="15" customHeight="1" outlineLevel="1" x14ac:dyDescent="0.3">
      <c r="A736" s="3" t="s">
        <v>66</v>
      </c>
      <c r="B736" s="3" t="s">
        <v>24</v>
      </c>
      <c r="C736" s="3" t="s">
        <v>25</v>
      </c>
      <c r="D736" s="3" t="s">
        <v>34</v>
      </c>
      <c r="E736" s="3" t="s">
        <v>30</v>
      </c>
      <c r="F736" s="3" t="s">
        <v>28</v>
      </c>
      <c r="I736" s="29"/>
      <c r="T736" s="32" t="e">
        <f t="shared" si="114"/>
        <v>#DIV/0!</v>
      </c>
      <c r="U736" s="32" t="e">
        <f t="shared" si="115"/>
        <v>#DIV/0!</v>
      </c>
      <c r="AB736" s="29"/>
      <c r="AC736" s="29"/>
    </row>
    <row r="737" spans="1:29" ht="15" customHeight="1" outlineLevel="1" x14ac:dyDescent="0.3">
      <c r="A737" s="3" t="s">
        <v>67</v>
      </c>
      <c r="B737" s="3" t="s">
        <v>24</v>
      </c>
      <c r="C737" s="3" t="s">
        <v>25</v>
      </c>
      <c r="D737" s="3" t="s">
        <v>34</v>
      </c>
      <c r="E737" s="3" t="s">
        <v>30</v>
      </c>
      <c r="F737" s="3" t="s">
        <v>28</v>
      </c>
      <c r="I737" s="29"/>
      <c r="T737" s="32" t="e">
        <f t="shared" si="114"/>
        <v>#DIV/0!</v>
      </c>
      <c r="U737" s="32" t="e">
        <f t="shared" si="115"/>
        <v>#DIV/0!</v>
      </c>
    </row>
    <row r="738" spans="1:29" ht="15" customHeight="1" outlineLevel="1" collapsed="1" x14ac:dyDescent="0.3">
      <c r="A738" s="3" t="s">
        <v>68</v>
      </c>
      <c r="B738" s="3" t="s">
        <v>24</v>
      </c>
      <c r="C738" s="3" t="s">
        <v>25</v>
      </c>
      <c r="D738" s="3" t="s">
        <v>34</v>
      </c>
      <c r="E738" s="3" t="s">
        <v>30</v>
      </c>
      <c r="F738" s="3" t="s">
        <v>28</v>
      </c>
      <c r="I738" s="29"/>
      <c r="T738" s="32" t="e">
        <f t="shared" si="114"/>
        <v>#DIV/0!</v>
      </c>
      <c r="U738" s="32" t="e">
        <f t="shared" si="115"/>
        <v>#DIV/0!</v>
      </c>
    </row>
    <row r="739" spans="1:29" ht="15" customHeight="1" x14ac:dyDescent="0.3">
      <c r="A739" s="35">
        <v>186</v>
      </c>
      <c r="B739" s="35" t="s">
        <v>34</v>
      </c>
      <c r="C739" s="35" t="s">
        <v>25</v>
      </c>
      <c r="D739" s="35" t="s">
        <v>26</v>
      </c>
      <c r="E739" s="35" t="s">
        <v>27</v>
      </c>
      <c r="F739" s="35" t="s">
        <v>28</v>
      </c>
      <c r="G739" s="41">
        <v>26</v>
      </c>
      <c r="H739" s="41">
        <v>1</v>
      </c>
      <c r="I739" s="40">
        <f>H739/((L739-W739)+J739+(0.44*R739))</f>
        <v>6.1728395061728399E-2</v>
      </c>
      <c r="J739" s="41">
        <v>5</v>
      </c>
      <c r="K739" s="37">
        <f t="shared" ref="K739:K747" si="117">J739/G739</f>
        <v>0.19230769230769232</v>
      </c>
      <c r="L739" s="41">
        <f t="shared" ref="L739:L747" si="118">M739+N739</f>
        <v>18</v>
      </c>
      <c r="M739" s="41">
        <v>3</v>
      </c>
      <c r="N739" s="41">
        <v>15</v>
      </c>
      <c r="O739" s="41">
        <v>2</v>
      </c>
      <c r="P739" s="41">
        <f>P740+P741+P742</f>
        <v>3</v>
      </c>
      <c r="Q739" s="36">
        <f>P739/(L740+L741+L742)*100</f>
        <v>60</v>
      </c>
      <c r="R739" s="41">
        <v>5</v>
      </c>
      <c r="S739" s="41">
        <v>2</v>
      </c>
      <c r="T739" s="37">
        <f t="shared" si="114"/>
        <v>0.16666666666666666</v>
      </c>
      <c r="U739" s="37">
        <f t="shared" si="115"/>
        <v>0.19444444444444445</v>
      </c>
      <c r="V739" s="41">
        <v>1</v>
      </c>
      <c r="W739" s="41">
        <v>9</v>
      </c>
      <c r="X739" s="41">
        <v>10</v>
      </c>
      <c r="Y739" s="41">
        <v>2</v>
      </c>
      <c r="Z739" s="41">
        <v>5</v>
      </c>
      <c r="AA739" s="41">
        <v>0</v>
      </c>
      <c r="AB739" s="40">
        <f>(R739+X739+(2*(N739+AA739+J739))+(0.5*Y739))/(H739+(0.5*V739)+(2*(W739+O739+Z739)))</f>
        <v>1.6716417910447761</v>
      </c>
      <c r="AC739" s="40">
        <f>AB739-$AB$1073</f>
        <v>0.53408776104223343</v>
      </c>
    </row>
    <row r="740" spans="1:29" ht="15" customHeight="1" outlineLevel="1" x14ac:dyDescent="0.3">
      <c r="A740" s="3" t="s">
        <v>66</v>
      </c>
      <c r="B740" s="3" t="s">
        <v>34</v>
      </c>
      <c r="C740" s="3" t="s">
        <v>25</v>
      </c>
      <c r="D740" s="3" t="s">
        <v>26</v>
      </c>
      <c r="E740" s="3" t="s">
        <v>27</v>
      </c>
      <c r="F740" s="3" t="s">
        <v>28</v>
      </c>
      <c r="G740" s="3">
        <v>9</v>
      </c>
      <c r="H740" s="3">
        <v>1</v>
      </c>
      <c r="I740" s="29">
        <f>H740/((L740-W740)+J740+(0.44*R740))</f>
        <v>0.14534883720930233</v>
      </c>
      <c r="J740" s="3">
        <v>4</v>
      </c>
      <c r="K740" s="32">
        <f t="shared" si="117"/>
        <v>0.44444444444444442</v>
      </c>
      <c r="L740" s="3">
        <f t="shared" si="118"/>
        <v>4</v>
      </c>
      <c r="M740" s="3">
        <v>0</v>
      </c>
      <c r="N740" s="3">
        <v>4</v>
      </c>
      <c r="O740" s="3">
        <v>0</v>
      </c>
      <c r="P740" s="3">
        <v>3</v>
      </c>
      <c r="Q740" s="4">
        <f>P740/L740*100</f>
        <v>75</v>
      </c>
      <c r="R740" s="3">
        <v>2</v>
      </c>
      <c r="S740" s="3">
        <v>1</v>
      </c>
      <c r="T740" s="32">
        <f t="shared" si="114"/>
        <v>0</v>
      </c>
      <c r="U740" s="32">
        <f t="shared" si="115"/>
        <v>0</v>
      </c>
      <c r="V740" s="3">
        <v>0</v>
      </c>
      <c r="W740" s="3">
        <v>2</v>
      </c>
      <c r="X740" s="3">
        <v>3</v>
      </c>
      <c r="Y740" s="3">
        <v>2</v>
      </c>
      <c r="Z740" s="3">
        <v>3</v>
      </c>
      <c r="AB740" s="29"/>
      <c r="AC740" s="29"/>
    </row>
    <row r="741" spans="1:29" ht="15" customHeight="1" outlineLevel="1" x14ac:dyDescent="0.3">
      <c r="A741" s="3" t="s">
        <v>67</v>
      </c>
      <c r="B741" s="3" t="s">
        <v>34</v>
      </c>
      <c r="C741" s="3" t="s">
        <v>25</v>
      </c>
      <c r="D741" s="3" t="s">
        <v>26</v>
      </c>
      <c r="E741" s="3" t="s">
        <v>27</v>
      </c>
      <c r="F741" s="3" t="s">
        <v>28</v>
      </c>
      <c r="G741" s="3">
        <v>0</v>
      </c>
      <c r="H741" s="3">
        <v>0</v>
      </c>
      <c r="I741" s="29"/>
      <c r="J741" s="3">
        <v>0</v>
      </c>
      <c r="K741" s="32" t="e">
        <f t="shared" si="117"/>
        <v>#DIV/0!</v>
      </c>
      <c r="L741" s="3">
        <f t="shared" si="118"/>
        <v>0</v>
      </c>
      <c r="M741" s="3">
        <v>0</v>
      </c>
      <c r="N741" s="3">
        <v>0</v>
      </c>
      <c r="O741" s="3">
        <v>0</v>
      </c>
      <c r="P741" s="3">
        <v>0</v>
      </c>
      <c r="Q741" s="4" t="e">
        <f>P741/L741*100</f>
        <v>#DIV/0!</v>
      </c>
      <c r="R741" s="3">
        <v>0</v>
      </c>
      <c r="S741" s="3">
        <v>0</v>
      </c>
      <c r="T741" s="32" t="e">
        <f t="shared" si="114"/>
        <v>#DIV/0!</v>
      </c>
      <c r="U741" s="32" t="e">
        <f t="shared" si="115"/>
        <v>#DIV/0!</v>
      </c>
      <c r="V741" s="3">
        <v>0</v>
      </c>
      <c r="W741" s="3">
        <v>0</v>
      </c>
      <c r="X741" s="3">
        <v>0</v>
      </c>
      <c r="Y741" s="3">
        <v>0</v>
      </c>
      <c r="Z741" s="3">
        <v>0</v>
      </c>
    </row>
    <row r="742" spans="1:29" ht="15" customHeight="1" outlineLevel="1" collapsed="1" x14ac:dyDescent="0.3">
      <c r="A742" s="3" t="s">
        <v>68</v>
      </c>
      <c r="B742" s="3" t="s">
        <v>34</v>
      </c>
      <c r="C742" s="3" t="s">
        <v>25</v>
      </c>
      <c r="D742" s="3" t="s">
        <v>26</v>
      </c>
      <c r="E742" s="3" t="s">
        <v>27</v>
      </c>
      <c r="F742" s="3" t="s">
        <v>28</v>
      </c>
      <c r="G742" s="3">
        <v>1</v>
      </c>
      <c r="H742" s="3">
        <v>0</v>
      </c>
      <c r="I742" s="29">
        <f>H742/((L742-W742)+J742+(0.44*R742))</f>
        <v>0</v>
      </c>
      <c r="J742" s="3">
        <v>0</v>
      </c>
      <c r="K742" s="32">
        <f t="shared" si="117"/>
        <v>0</v>
      </c>
      <c r="L742" s="3">
        <f t="shared" si="118"/>
        <v>1</v>
      </c>
      <c r="M742" s="3">
        <v>0</v>
      </c>
      <c r="N742" s="3">
        <v>1</v>
      </c>
      <c r="O742" s="3">
        <v>0</v>
      </c>
      <c r="P742" s="3">
        <v>0</v>
      </c>
      <c r="Q742" s="4">
        <f>P742/L742*100</f>
        <v>0</v>
      </c>
      <c r="R742" s="3">
        <v>0</v>
      </c>
      <c r="S742" s="3">
        <v>0</v>
      </c>
      <c r="T742" s="32">
        <f t="shared" si="114"/>
        <v>0</v>
      </c>
      <c r="U742" s="32">
        <f t="shared" si="115"/>
        <v>0</v>
      </c>
      <c r="V742" s="3">
        <v>0</v>
      </c>
      <c r="W742" s="3">
        <v>0</v>
      </c>
      <c r="X742" s="3">
        <v>1</v>
      </c>
      <c r="Y742" s="3">
        <v>0</v>
      </c>
      <c r="Z742" s="3">
        <v>0</v>
      </c>
    </row>
    <row r="743" spans="1:29" ht="15" customHeight="1" x14ac:dyDescent="0.3">
      <c r="A743" s="35">
        <v>187</v>
      </c>
      <c r="B743" s="35" t="s">
        <v>24</v>
      </c>
      <c r="C743" s="35" t="s">
        <v>29</v>
      </c>
      <c r="D743" s="35" t="s">
        <v>34</v>
      </c>
      <c r="E743" s="35" t="s">
        <v>30</v>
      </c>
      <c r="F743" s="35" t="s">
        <v>28</v>
      </c>
      <c r="G743" s="41">
        <v>5</v>
      </c>
      <c r="H743" s="41">
        <v>3</v>
      </c>
      <c r="I743" s="40">
        <f>H743/((L743-W743)+J743+(0.44*R743))</f>
        <v>0.55147058823529405</v>
      </c>
      <c r="J743" s="41">
        <v>2</v>
      </c>
      <c r="K743" s="37">
        <f t="shared" si="117"/>
        <v>0.4</v>
      </c>
      <c r="L743" s="41">
        <f t="shared" si="118"/>
        <v>3</v>
      </c>
      <c r="M743" s="41">
        <v>1</v>
      </c>
      <c r="N743" s="41">
        <v>2</v>
      </c>
      <c r="O743" s="41">
        <v>1</v>
      </c>
      <c r="P743" s="41">
        <f>P744+P745+P746</f>
        <v>2</v>
      </c>
      <c r="Q743" s="36">
        <f>P743/(L744+L745+L746)*100</f>
        <v>100</v>
      </c>
      <c r="R743" s="41">
        <v>1</v>
      </c>
      <c r="S743" s="41">
        <v>1</v>
      </c>
      <c r="T743" s="37">
        <f t="shared" si="114"/>
        <v>0.33333333333333331</v>
      </c>
      <c r="U743" s="37">
        <f t="shared" si="115"/>
        <v>0.33333333333333331</v>
      </c>
      <c r="V743" s="41">
        <v>0</v>
      </c>
      <c r="W743" s="41">
        <v>0</v>
      </c>
      <c r="X743" s="41">
        <v>2</v>
      </c>
      <c r="Y743" s="41">
        <v>1</v>
      </c>
      <c r="Z743" s="41">
        <v>1</v>
      </c>
      <c r="AA743" s="41">
        <v>0</v>
      </c>
      <c r="AB743" s="40">
        <f>(R743+X743+(2*(N743+AA743+J743))+(0.5*Y743))/(H743+(0.5*V743)+(2*(W743+O743+Z743)))</f>
        <v>1.6428571428571428</v>
      </c>
      <c r="AC743" s="40">
        <f>AB743-$AB$1073</f>
        <v>0.50530311285460017</v>
      </c>
    </row>
    <row r="744" spans="1:29" ht="15" customHeight="1" outlineLevel="1" x14ac:dyDescent="0.3">
      <c r="A744" s="3" t="s">
        <v>66</v>
      </c>
      <c r="B744" s="3" t="s">
        <v>24</v>
      </c>
      <c r="C744" s="3" t="s">
        <v>29</v>
      </c>
      <c r="D744" s="3" t="s">
        <v>34</v>
      </c>
      <c r="E744" s="3" t="s">
        <v>30</v>
      </c>
      <c r="F744" s="3" t="s">
        <v>28</v>
      </c>
      <c r="G744" s="3">
        <v>2</v>
      </c>
      <c r="H744" s="3">
        <v>0</v>
      </c>
      <c r="I744" s="29">
        <f>H744/((L744-W744)+J744+(0.44*R744))</f>
        <v>0</v>
      </c>
      <c r="J744" s="3">
        <v>0</v>
      </c>
      <c r="K744" s="32">
        <f t="shared" si="117"/>
        <v>0</v>
      </c>
      <c r="L744" s="3">
        <f t="shared" si="118"/>
        <v>2</v>
      </c>
      <c r="M744" s="3">
        <v>0</v>
      </c>
      <c r="N744" s="3">
        <v>2</v>
      </c>
      <c r="O744" s="3">
        <v>0</v>
      </c>
      <c r="P744" s="3">
        <v>2</v>
      </c>
      <c r="Q744" s="4">
        <f>P744/L744*100</f>
        <v>100</v>
      </c>
      <c r="R744" s="3">
        <v>0</v>
      </c>
      <c r="S744" s="3">
        <v>0</v>
      </c>
      <c r="T744" s="32">
        <f t="shared" si="114"/>
        <v>0</v>
      </c>
      <c r="U744" s="32">
        <f t="shared" si="115"/>
        <v>0</v>
      </c>
      <c r="V744" s="3">
        <v>0</v>
      </c>
      <c r="W744" s="3">
        <v>0</v>
      </c>
      <c r="X744" s="3">
        <v>2</v>
      </c>
      <c r="Y744" s="3">
        <v>0</v>
      </c>
      <c r="Z744" s="3">
        <v>0</v>
      </c>
      <c r="AA744" s="3">
        <v>0</v>
      </c>
      <c r="AB744" s="29"/>
      <c r="AC744" s="29"/>
    </row>
    <row r="745" spans="1:29" ht="15" customHeight="1" outlineLevel="1" x14ac:dyDescent="0.3">
      <c r="A745" s="3" t="s">
        <v>67</v>
      </c>
      <c r="B745" s="3" t="s">
        <v>24</v>
      </c>
      <c r="C745" s="3" t="s">
        <v>29</v>
      </c>
      <c r="D745" s="3" t="s">
        <v>34</v>
      </c>
      <c r="E745" s="3" t="s">
        <v>30</v>
      </c>
      <c r="F745" s="3" t="s">
        <v>28</v>
      </c>
      <c r="G745" s="3">
        <v>0</v>
      </c>
      <c r="H745" s="3">
        <v>0</v>
      </c>
      <c r="I745" s="29"/>
      <c r="J745" s="3">
        <v>0</v>
      </c>
      <c r="K745" s="32" t="e">
        <f t="shared" si="117"/>
        <v>#DIV/0!</v>
      </c>
      <c r="L745" s="3">
        <f t="shared" si="118"/>
        <v>0</v>
      </c>
      <c r="M745" s="3">
        <v>0</v>
      </c>
      <c r="N745" s="3">
        <v>0</v>
      </c>
      <c r="O745" s="3">
        <v>0</v>
      </c>
      <c r="P745" s="3">
        <v>0</v>
      </c>
      <c r="Q745" s="4" t="e">
        <f>P745/L745*100</f>
        <v>#DIV/0!</v>
      </c>
      <c r="R745" s="3">
        <v>0</v>
      </c>
      <c r="S745" s="3">
        <v>0</v>
      </c>
      <c r="T745" s="32" t="e">
        <f t="shared" si="114"/>
        <v>#DIV/0!</v>
      </c>
      <c r="U745" s="32" t="e">
        <f t="shared" si="115"/>
        <v>#DIV/0!</v>
      </c>
      <c r="V745" s="3">
        <v>0</v>
      </c>
      <c r="W745" s="3">
        <v>0</v>
      </c>
      <c r="X745" s="3">
        <v>0</v>
      </c>
      <c r="Y745" s="3">
        <v>0</v>
      </c>
      <c r="Z745" s="3">
        <v>0</v>
      </c>
    </row>
    <row r="746" spans="1:29" ht="15" customHeight="1" outlineLevel="1" collapsed="1" x14ac:dyDescent="0.3">
      <c r="A746" s="3" t="s">
        <v>68</v>
      </c>
      <c r="B746" s="3" t="s">
        <v>24</v>
      </c>
      <c r="C746" s="3" t="s">
        <v>29</v>
      </c>
      <c r="D746" s="3" t="s">
        <v>34</v>
      </c>
      <c r="E746" s="3" t="s">
        <v>30</v>
      </c>
      <c r="F746" s="3" t="s">
        <v>28</v>
      </c>
      <c r="G746" s="3">
        <v>2</v>
      </c>
      <c r="H746" s="3">
        <v>0</v>
      </c>
      <c r="I746" s="29">
        <f>H746/((L746-W746)+J746+(0.44*R746))</f>
        <v>0</v>
      </c>
      <c r="J746" s="3">
        <v>2</v>
      </c>
      <c r="K746" s="32">
        <f t="shared" si="117"/>
        <v>1</v>
      </c>
      <c r="L746" s="3">
        <f t="shared" si="118"/>
        <v>0</v>
      </c>
      <c r="M746" s="3">
        <v>0</v>
      </c>
      <c r="N746" s="3">
        <v>0</v>
      </c>
      <c r="O746" s="3">
        <v>0</v>
      </c>
      <c r="P746" s="3">
        <v>0</v>
      </c>
      <c r="Q746" s="4" t="e">
        <f>P746/L746*100</f>
        <v>#DIV/0!</v>
      </c>
      <c r="R746" s="3">
        <v>0</v>
      </c>
      <c r="S746" s="3">
        <v>0</v>
      </c>
      <c r="T746" s="32" t="e">
        <f t="shared" si="114"/>
        <v>#DIV/0!</v>
      </c>
      <c r="U746" s="32" t="e">
        <f t="shared" si="115"/>
        <v>#DIV/0!</v>
      </c>
      <c r="V746" s="3">
        <v>0</v>
      </c>
      <c r="W746" s="3">
        <v>0</v>
      </c>
      <c r="X746" s="3">
        <v>0</v>
      </c>
      <c r="Y746" s="3">
        <v>1</v>
      </c>
      <c r="Z746" s="3">
        <v>0</v>
      </c>
    </row>
    <row r="747" spans="1:29" ht="15" customHeight="1" x14ac:dyDescent="0.3">
      <c r="A747" s="35">
        <v>188</v>
      </c>
      <c r="B747" s="35" t="s">
        <v>24</v>
      </c>
      <c r="C747" s="35" t="s">
        <v>29</v>
      </c>
      <c r="D747" s="35" t="s">
        <v>32</v>
      </c>
      <c r="E747" s="35" t="s">
        <v>34</v>
      </c>
      <c r="F747" s="35" t="s">
        <v>28</v>
      </c>
      <c r="G747" s="41">
        <v>0</v>
      </c>
      <c r="H747" s="41">
        <v>0</v>
      </c>
      <c r="I747" s="40"/>
      <c r="J747" s="41">
        <v>0</v>
      </c>
      <c r="K747" s="37" t="e">
        <f t="shared" si="117"/>
        <v>#DIV/0!</v>
      </c>
      <c r="L747" s="41">
        <f t="shared" si="118"/>
        <v>0</v>
      </c>
      <c r="M747" s="41">
        <v>0</v>
      </c>
      <c r="N747" s="41">
        <v>0</v>
      </c>
      <c r="O747" s="41">
        <v>0</v>
      </c>
      <c r="P747" s="41">
        <f>P748+P749+P750</f>
        <v>0</v>
      </c>
      <c r="Q747" s="36" t="e">
        <f>P747/(L748+L749+L750)*100</f>
        <v>#DIV/0!</v>
      </c>
      <c r="R747" s="41">
        <v>0</v>
      </c>
      <c r="S747" s="41">
        <v>0</v>
      </c>
      <c r="T747" s="37" t="e">
        <f t="shared" si="114"/>
        <v>#DIV/0!</v>
      </c>
      <c r="U747" s="37" t="e">
        <f t="shared" si="115"/>
        <v>#DIV/0!</v>
      </c>
      <c r="V747" s="41">
        <v>0</v>
      </c>
      <c r="W747" s="41">
        <v>0</v>
      </c>
      <c r="X747" s="41">
        <v>0</v>
      </c>
      <c r="Y747" s="41">
        <v>0</v>
      </c>
      <c r="Z747" s="41">
        <v>0</v>
      </c>
      <c r="AA747" s="41">
        <v>0</v>
      </c>
      <c r="AB747" s="40"/>
      <c r="AC747" s="40"/>
    </row>
    <row r="748" spans="1:29" ht="15" customHeight="1" outlineLevel="1" x14ac:dyDescent="0.3">
      <c r="A748" s="3" t="s">
        <v>66</v>
      </c>
      <c r="B748" s="3" t="s">
        <v>24</v>
      </c>
      <c r="C748" s="3" t="s">
        <v>29</v>
      </c>
      <c r="D748" s="3" t="s">
        <v>32</v>
      </c>
      <c r="E748" s="3" t="s">
        <v>34</v>
      </c>
      <c r="F748" s="3" t="s">
        <v>28</v>
      </c>
      <c r="I748" s="29"/>
      <c r="T748" s="32" t="e">
        <f t="shared" si="114"/>
        <v>#DIV/0!</v>
      </c>
      <c r="U748" s="32" t="e">
        <f t="shared" si="115"/>
        <v>#DIV/0!</v>
      </c>
      <c r="AB748" s="29"/>
      <c r="AC748" s="29"/>
    </row>
    <row r="749" spans="1:29" ht="15" customHeight="1" outlineLevel="1" x14ac:dyDescent="0.3">
      <c r="A749" s="3" t="s">
        <v>67</v>
      </c>
      <c r="B749" s="3" t="s">
        <v>24</v>
      </c>
      <c r="C749" s="3" t="s">
        <v>29</v>
      </c>
      <c r="D749" s="3" t="s">
        <v>32</v>
      </c>
      <c r="E749" s="3" t="s">
        <v>34</v>
      </c>
      <c r="F749" s="3" t="s">
        <v>28</v>
      </c>
      <c r="I749" s="29"/>
      <c r="T749" s="32" t="e">
        <f t="shared" si="114"/>
        <v>#DIV/0!</v>
      </c>
      <c r="U749" s="32" t="e">
        <f t="shared" si="115"/>
        <v>#DIV/0!</v>
      </c>
    </row>
    <row r="750" spans="1:29" ht="15" customHeight="1" outlineLevel="1" collapsed="1" x14ac:dyDescent="0.3">
      <c r="A750" s="3" t="s">
        <v>68</v>
      </c>
      <c r="B750" s="3" t="s">
        <v>24</v>
      </c>
      <c r="C750" s="3" t="s">
        <v>29</v>
      </c>
      <c r="D750" s="3" t="s">
        <v>32</v>
      </c>
      <c r="E750" s="3" t="s">
        <v>34</v>
      </c>
      <c r="F750" s="3" t="s">
        <v>28</v>
      </c>
      <c r="I750" s="29"/>
      <c r="T750" s="32" t="e">
        <f t="shared" si="114"/>
        <v>#DIV/0!</v>
      </c>
      <c r="U750" s="32" t="e">
        <f t="shared" si="115"/>
        <v>#DIV/0!</v>
      </c>
    </row>
    <row r="751" spans="1:29" ht="15" customHeight="1" x14ac:dyDescent="0.3">
      <c r="A751" s="35">
        <v>189</v>
      </c>
      <c r="B751" s="35" t="s">
        <v>29</v>
      </c>
      <c r="C751" s="35" t="s">
        <v>25</v>
      </c>
      <c r="D751" s="35" t="s">
        <v>34</v>
      </c>
      <c r="E751" s="35" t="s">
        <v>30</v>
      </c>
      <c r="F751" s="35" t="s">
        <v>28</v>
      </c>
      <c r="G751" s="41">
        <v>6</v>
      </c>
      <c r="H751" s="41">
        <v>6</v>
      </c>
      <c r="I751" s="40">
        <f>H751/((L751-W751)+J751+(0.44*R751))</f>
        <v>1.2295081967213115</v>
      </c>
      <c r="J751" s="41">
        <v>0</v>
      </c>
      <c r="K751" s="37">
        <f>J751/G751</f>
        <v>0</v>
      </c>
      <c r="L751" s="41">
        <f>M751+N751</f>
        <v>5</v>
      </c>
      <c r="M751" s="41">
        <v>2</v>
      </c>
      <c r="N751" s="41">
        <v>3</v>
      </c>
      <c r="O751" s="41">
        <v>0</v>
      </c>
      <c r="P751" s="41">
        <f>P752+P753+P754</f>
        <v>0</v>
      </c>
      <c r="Q751" s="36" t="e">
        <f>P751/(L752+L753+L754)*100</f>
        <v>#DIV/0!</v>
      </c>
      <c r="R751" s="41">
        <v>2</v>
      </c>
      <c r="S751" s="41">
        <v>2</v>
      </c>
      <c r="T751" s="37">
        <f t="shared" si="114"/>
        <v>0.4</v>
      </c>
      <c r="U751" s="37">
        <f t="shared" si="115"/>
        <v>0.4</v>
      </c>
      <c r="V751" s="41">
        <v>0</v>
      </c>
      <c r="W751" s="41">
        <v>1</v>
      </c>
      <c r="X751" s="41">
        <v>3</v>
      </c>
      <c r="Y751" s="41">
        <v>0</v>
      </c>
      <c r="Z751" s="41">
        <v>1</v>
      </c>
      <c r="AA751" s="41">
        <v>1</v>
      </c>
      <c r="AB751" s="40">
        <f>(R751+X751+(2*(N751+AA751+J751))+(0.5*Y751))/(H751+(0.5*V751)+(2*(W751+O751+Z751)))</f>
        <v>1.3</v>
      </c>
      <c r="AC751" s="40">
        <f>AB751-$AB$1073</f>
        <v>0.16244596999745742</v>
      </c>
    </row>
    <row r="752" spans="1:29" ht="15" customHeight="1" outlineLevel="1" x14ac:dyDescent="0.3">
      <c r="A752" s="3" t="s">
        <v>66</v>
      </c>
      <c r="B752" s="3" t="s">
        <v>29</v>
      </c>
      <c r="C752" s="3" t="s">
        <v>25</v>
      </c>
      <c r="D752" s="3" t="s">
        <v>34</v>
      </c>
      <c r="E752" s="3" t="s">
        <v>30</v>
      </c>
      <c r="F752" s="3" t="s">
        <v>28</v>
      </c>
      <c r="I752" s="29"/>
      <c r="T752" s="32" t="e">
        <f t="shared" si="114"/>
        <v>#DIV/0!</v>
      </c>
      <c r="U752" s="32" t="e">
        <f t="shared" si="115"/>
        <v>#DIV/0!</v>
      </c>
      <c r="AB752" s="29"/>
      <c r="AC752" s="29"/>
    </row>
    <row r="753" spans="1:29" ht="15" customHeight="1" outlineLevel="1" x14ac:dyDescent="0.3">
      <c r="A753" s="3" t="s">
        <v>67</v>
      </c>
      <c r="B753" s="3" t="s">
        <v>29</v>
      </c>
      <c r="C753" s="3" t="s">
        <v>25</v>
      </c>
      <c r="D753" s="3" t="s">
        <v>34</v>
      </c>
      <c r="E753" s="3" t="s">
        <v>30</v>
      </c>
      <c r="F753" s="3" t="s">
        <v>28</v>
      </c>
      <c r="I753" s="29"/>
      <c r="T753" s="32" t="e">
        <f t="shared" si="114"/>
        <v>#DIV/0!</v>
      </c>
      <c r="U753" s="32" t="e">
        <f t="shared" si="115"/>
        <v>#DIV/0!</v>
      </c>
    </row>
    <row r="754" spans="1:29" ht="15" customHeight="1" outlineLevel="1" collapsed="1" x14ac:dyDescent="0.3">
      <c r="A754" s="3" t="s">
        <v>68</v>
      </c>
      <c r="B754" s="3" t="s">
        <v>29</v>
      </c>
      <c r="C754" s="3" t="s">
        <v>25</v>
      </c>
      <c r="D754" s="3" t="s">
        <v>34</v>
      </c>
      <c r="E754" s="3" t="s">
        <v>30</v>
      </c>
      <c r="F754" s="3" t="s">
        <v>28</v>
      </c>
      <c r="I754" s="29"/>
      <c r="T754" s="32" t="e">
        <f t="shared" si="114"/>
        <v>#DIV/0!</v>
      </c>
      <c r="U754" s="32" t="e">
        <f t="shared" si="115"/>
        <v>#DIV/0!</v>
      </c>
    </row>
    <row r="755" spans="1:29" ht="15" customHeight="1" x14ac:dyDescent="0.3">
      <c r="A755" s="35">
        <v>190</v>
      </c>
      <c r="B755" s="35" t="s">
        <v>32</v>
      </c>
      <c r="C755" s="35" t="s">
        <v>30</v>
      </c>
      <c r="D755" s="35" t="s">
        <v>26</v>
      </c>
      <c r="E755" s="35" t="s">
        <v>27</v>
      </c>
      <c r="F755" s="35" t="s">
        <v>31</v>
      </c>
      <c r="G755" s="41">
        <v>2</v>
      </c>
      <c r="H755" s="41">
        <v>0</v>
      </c>
      <c r="I755" s="40">
        <f>H755/((L755-W755)+J755+(0.44*R755))</f>
        <v>0</v>
      </c>
      <c r="J755" s="41">
        <v>2</v>
      </c>
      <c r="K755" s="37">
        <f>J755/G755</f>
        <v>1</v>
      </c>
      <c r="L755" s="41">
        <f>M755+N755</f>
        <v>0</v>
      </c>
      <c r="M755" s="41">
        <v>0</v>
      </c>
      <c r="N755" s="41">
        <v>0</v>
      </c>
      <c r="O755" s="41">
        <v>0</v>
      </c>
      <c r="P755" s="41">
        <f>P756+P757+P758</f>
        <v>0</v>
      </c>
      <c r="Q755" s="36" t="e">
        <f>P755/(L756+L757+L758)*100</f>
        <v>#DIV/0!</v>
      </c>
      <c r="R755" s="41">
        <v>0</v>
      </c>
      <c r="S755" s="41">
        <v>0</v>
      </c>
      <c r="T755" s="37" t="e">
        <f t="shared" si="114"/>
        <v>#DIV/0!</v>
      </c>
      <c r="U755" s="37" t="e">
        <f t="shared" si="115"/>
        <v>#DIV/0!</v>
      </c>
      <c r="V755" s="41">
        <v>0</v>
      </c>
      <c r="W755" s="41">
        <v>0</v>
      </c>
      <c r="X755" s="41">
        <v>0</v>
      </c>
      <c r="Y755" s="41">
        <v>2</v>
      </c>
      <c r="Z755" s="41">
        <v>0</v>
      </c>
      <c r="AA755" s="41">
        <v>0</v>
      </c>
      <c r="AB755" s="40"/>
      <c r="AC755" s="40"/>
    </row>
    <row r="756" spans="1:29" ht="15" customHeight="1" outlineLevel="1" x14ac:dyDescent="0.3">
      <c r="A756" s="3" t="s">
        <v>66</v>
      </c>
      <c r="B756" s="3" t="s">
        <v>32</v>
      </c>
      <c r="C756" s="3" t="s">
        <v>30</v>
      </c>
      <c r="D756" s="3" t="s">
        <v>26</v>
      </c>
      <c r="E756" s="3" t="s">
        <v>27</v>
      </c>
      <c r="F756" s="3" t="s">
        <v>31</v>
      </c>
      <c r="I756" s="29"/>
      <c r="T756" s="32" t="e">
        <f t="shared" si="114"/>
        <v>#DIV/0!</v>
      </c>
      <c r="U756" s="32" t="e">
        <f t="shared" si="115"/>
        <v>#DIV/0!</v>
      </c>
      <c r="AB756" s="29"/>
      <c r="AC756" s="29"/>
    </row>
    <row r="757" spans="1:29" ht="15" customHeight="1" outlineLevel="1" x14ac:dyDescent="0.3">
      <c r="A757" s="3" t="s">
        <v>67</v>
      </c>
      <c r="B757" s="3" t="s">
        <v>32</v>
      </c>
      <c r="C757" s="3" t="s">
        <v>30</v>
      </c>
      <c r="D757" s="3" t="s">
        <v>26</v>
      </c>
      <c r="E757" s="3" t="s">
        <v>27</v>
      </c>
      <c r="F757" s="3" t="s">
        <v>31</v>
      </c>
      <c r="I757" s="29"/>
      <c r="T757" s="32" t="e">
        <f t="shared" si="114"/>
        <v>#DIV/0!</v>
      </c>
      <c r="U757" s="32" t="e">
        <f t="shared" si="115"/>
        <v>#DIV/0!</v>
      </c>
    </row>
    <row r="758" spans="1:29" ht="15" customHeight="1" outlineLevel="1" collapsed="1" x14ac:dyDescent="0.3">
      <c r="A758" s="3" t="s">
        <v>68</v>
      </c>
      <c r="B758" s="3" t="s">
        <v>32</v>
      </c>
      <c r="C758" s="3" t="s">
        <v>30</v>
      </c>
      <c r="D758" s="3" t="s">
        <v>26</v>
      </c>
      <c r="E758" s="3" t="s">
        <v>27</v>
      </c>
      <c r="F758" s="3" t="s">
        <v>31</v>
      </c>
      <c r="I758" s="29"/>
      <c r="T758" s="32" t="e">
        <f t="shared" si="114"/>
        <v>#DIV/0!</v>
      </c>
      <c r="U758" s="32" t="e">
        <f t="shared" si="115"/>
        <v>#DIV/0!</v>
      </c>
    </row>
    <row r="759" spans="1:29" ht="15" customHeight="1" x14ac:dyDescent="0.3">
      <c r="A759" s="35">
        <v>191</v>
      </c>
      <c r="B759" s="35" t="s">
        <v>24</v>
      </c>
      <c r="C759" s="35" t="s">
        <v>30</v>
      </c>
      <c r="D759" s="35" t="s">
        <v>26</v>
      </c>
      <c r="E759" s="35" t="s">
        <v>27</v>
      </c>
      <c r="F759" s="35" t="s">
        <v>31</v>
      </c>
      <c r="G759" s="41">
        <v>3</v>
      </c>
      <c r="H759" s="41">
        <v>0</v>
      </c>
      <c r="I759" s="40">
        <f>H759/((L759-W759)+J759+(0.44*R759))</f>
        <v>0</v>
      </c>
      <c r="J759" s="41">
        <v>1</v>
      </c>
      <c r="K759" s="37">
        <f>J759/G759</f>
        <v>0.33333333333333331</v>
      </c>
      <c r="L759" s="41">
        <f>M759+N759</f>
        <v>2</v>
      </c>
      <c r="M759" s="41">
        <v>0</v>
      </c>
      <c r="N759" s="41">
        <v>2</v>
      </c>
      <c r="O759" s="41">
        <v>0</v>
      </c>
      <c r="P759" s="41">
        <f>P760+P761+P762</f>
        <v>0</v>
      </c>
      <c r="Q759" s="36" t="e">
        <f>P759/(L760+L761+L762)*100</f>
        <v>#DIV/0!</v>
      </c>
      <c r="R759" s="41">
        <v>0</v>
      </c>
      <c r="S759" s="41">
        <v>0</v>
      </c>
      <c r="T759" s="37">
        <f t="shared" si="114"/>
        <v>0</v>
      </c>
      <c r="U759" s="37">
        <f t="shared" si="115"/>
        <v>0</v>
      </c>
      <c r="V759" s="41">
        <v>0</v>
      </c>
      <c r="W759" s="41">
        <v>0</v>
      </c>
      <c r="X759" s="41">
        <v>2</v>
      </c>
      <c r="Y759" s="41">
        <v>0</v>
      </c>
      <c r="Z759" s="41">
        <v>0</v>
      </c>
      <c r="AA759" s="41">
        <v>0</v>
      </c>
      <c r="AB759" s="40"/>
      <c r="AC759" s="40"/>
    </row>
    <row r="760" spans="1:29" ht="15" customHeight="1" outlineLevel="1" x14ac:dyDescent="0.3">
      <c r="A760" s="3" t="s">
        <v>66</v>
      </c>
      <c r="B760" s="3" t="s">
        <v>24</v>
      </c>
      <c r="C760" s="3" t="s">
        <v>30</v>
      </c>
      <c r="D760" s="3" t="s">
        <v>26</v>
      </c>
      <c r="E760" s="3" t="s">
        <v>27</v>
      </c>
      <c r="F760" s="3" t="s">
        <v>31</v>
      </c>
      <c r="I760" s="29"/>
      <c r="T760" s="32" t="e">
        <f t="shared" si="114"/>
        <v>#DIV/0!</v>
      </c>
      <c r="U760" s="32" t="e">
        <f t="shared" si="115"/>
        <v>#DIV/0!</v>
      </c>
      <c r="AB760" s="29"/>
      <c r="AC760" s="29"/>
    </row>
    <row r="761" spans="1:29" ht="15" customHeight="1" outlineLevel="1" x14ac:dyDescent="0.3">
      <c r="A761" s="3" t="s">
        <v>67</v>
      </c>
      <c r="B761" s="3" t="s">
        <v>24</v>
      </c>
      <c r="C761" s="3" t="s">
        <v>30</v>
      </c>
      <c r="D761" s="3" t="s">
        <v>26</v>
      </c>
      <c r="E761" s="3" t="s">
        <v>27</v>
      </c>
      <c r="F761" s="3" t="s">
        <v>31</v>
      </c>
      <c r="I761" s="29"/>
      <c r="T761" s="32" t="e">
        <f t="shared" si="114"/>
        <v>#DIV/0!</v>
      </c>
      <c r="U761" s="32" t="e">
        <f t="shared" si="115"/>
        <v>#DIV/0!</v>
      </c>
    </row>
    <row r="762" spans="1:29" ht="15" customHeight="1" outlineLevel="1" collapsed="1" x14ac:dyDescent="0.3">
      <c r="A762" s="3" t="s">
        <v>68</v>
      </c>
      <c r="B762" s="3" t="s">
        <v>24</v>
      </c>
      <c r="C762" s="3" t="s">
        <v>30</v>
      </c>
      <c r="D762" s="3" t="s">
        <v>26</v>
      </c>
      <c r="E762" s="3" t="s">
        <v>27</v>
      </c>
      <c r="F762" s="3" t="s">
        <v>31</v>
      </c>
      <c r="I762" s="29"/>
      <c r="T762" s="32" t="e">
        <f t="shared" si="114"/>
        <v>#DIV/0!</v>
      </c>
      <c r="U762" s="32" t="e">
        <f t="shared" si="115"/>
        <v>#DIV/0!</v>
      </c>
    </row>
    <row r="763" spans="1:29" ht="15" customHeight="1" x14ac:dyDescent="0.3">
      <c r="A763" s="35">
        <v>192</v>
      </c>
      <c r="B763" s="35" t="s">
        <v>29</v>
      </c>
      <c r="C763" s="35" t="s">
        <v>25</v>
      </c>
      <c r="D763" s="35" t="s">
        <v>34</v>
      </c>
      <c r="E763" s="35" t="s">
        <v>33</v>
      </c>
      <c r="F763" s="35" t="s">
        <v>32</v>
      </c>
      <c r="G763" s="41">
        <v>8</v>
      </c>
      <c r="H763" s="41">
        <v>2</v>
      </c>
      <c r="I763" s="40">
        <f>H763/((L763-W763)+J763+(0.44*R763))</f>
        <v>0.2857142857142857</v>
      </c>
      <c r="J763" s="41">
        <v>3</v>
      </c>
      <c r="K763" s="37">
        <f>J763/G763</f>
        <v>0.375</v>
      </c>
      <c r="L763" s="41">
        <f>M763+N763</f>
        <v>5</v>
      </c>
      <c r="M763" s="41">
        <v>1</v>
      </c>
      <c r="N763" s="41">
        <v>4</v>
      </c>
      <c r="O763" s="41">
        <v>1</v>
      </c>
      <c r="P763" s="41">
        <f>P764+P765+P766</f>
        <v>2</v>
      </c>
      <c r="Q763" s="36">
        <f>P763/(L764+L765+L766)*100</f>
        <v>100</v>
      </c>
      <c r="R763" s="41">
        <v>0</v>
      </c>
      <c r="S763" s="41">
        <v>0</v>
      </c>
      <c r="T763" s="37">
        <f t="shared" si="114"/>
        <v>0.2</v>
      </c>
      <c r="U763" s="37">
        <f t="shared" si="115"/>
        <v>0.2</v>
      </c>
      <c r="V763" s="41">
        <v>0</v>
      </c>
      <c r="W763" s="41">
        <v>1</v>
      </c>
      <c r="X763" s="41">
        <v>3</v>
      </c>
      <c r="Y763" s="41">
        <v>1</v>
      </c>
      <c r="Z763" s="41">
        <v>0</v>
      </c>
      <c r="AA763" s="41">
        <v>0</v>
      </c>
      <c r="AB763" s="40">
        <f>(R763+X763+(2*(N763+AA763+J763))+(0.5*Y763))/(H763+(0.5*V763)+(2*(W763+O763+Z763)))</f>
        <v>2.9166666666666665</v>
      </c>
      <c r="AC763" s="40">
        <f>AB763-$AB$1073</f>
        <v>1.7791126366641239</v>
      </c>
    </row>
    <row r="764" spans="1:29" ht="15" customHeight="1" outlineLevel="1" x14ac:dyDescent="0.3">
      <c r="A764" s="3" t="s">
        <v>66</v>
      </c>
      <c r="B764" s="3" t="s">
        <v>29</v>
      </c>
      <c r="C764" s="3" t="s">
        <v>25</v>
      </c>
      <c r="D764" s="3" t="s">
        <v>34</v>
      </c>
      <c r="E764" s="3" t="s">
        <v>33</v>
      </c>
      <c r="F764" s="3" t="s">
        <v>32</v>
      </c>
      <c r="G764" s="3">
        <v>5</v>
      </c>
      <c r="H764" s="3">
        <v>0</v>
      </c>
      <c r="I764" s="29">
        <f>H764/((L764-W764)+J764+(0.44*R764))</f>
        <v>0</v>
      </c>
      <c r="J764" s="3">
        <v>3</v>
      </c>
      <c r="K764" s="32">
        <f>J764/G764</f>
        <v>0.6</v>
      </c>
      <c r="L764" s="3">
        <f>M764+N764</f>
        <v>2</v>
      </c>
      <c r="M764" s="3">
        <v>0</v>
      </c>
      <c r="N764" s="3">
        <v>2</v>
      </c>
      <c r="O764" s="3">
        <v>0</v>
      </c>
      <c r="P764" s="3">
        <v>2</v>
      </c>
      <c r="Q764" s="4">
        <f>P764/L764*100</f>
        <v>100</v>
      </c>
      <c r="R764" s="3">
        <v>0</v>
      </c>
      <c r="S764" s="3">
        <v>0</v>
      </c>
      <c r="T764" s="32">
        <f t="shared" si="114"/>
        <v>0</v>
      </c>
      <c r="U764" s="32">
        <f t="shared" si="115"/>
        <v>0</v>
      </c>
      <c r="V764" s="3">
        <v>0</v>
      </c>
      <c r="W764" s="3">
        <v>0</v>
      </c>
      <c r="X764" s="3">
        <v>2</v>
      </c>
      <c r="Y764" s="3">
        <v>1</v>
      </c>
      <c r="Z764" s="3">
        <v>0</v>
      </c>
      <c r="AA764" s="3">
        <v>0</v>
      </c>
      <c r="AB764" s="29"/>
      <c r="AC764" s="29"/>
    </row>
    <row r="765" spans="1:29" ht="15" customHeight="1" outlineLevel="1" x14ac:dyDescent="0.3">
      <c r="A765" s="3" t="s">
        <v>67</v>
      </c>
      <c r="B765" s="3" t="s">
        <v>29</v>
      </c>
      <c r="C765" s="3" t="s">
        <v>25</v>
      </c>
      <c r="D765" s="3" t="s">
        <v>34</v>
      </c>
      <c r="E765" s="3" t="s">
        <v>33</v>
      </c>
      <c r="F765" s="3" t="s">
        <v>32</v>
      </c>
      <c r="I765" s="29"/>
      <c r="T765" s="32" t="e">
        <f t="shared" si="114"/>
        <v>#DIV/0!</v>
      </c>
      <c r="U765" s="32" t="e">
        <f t="shared" si="115"/>
        <v>#DIV/0!</v>
      </c>
    </row>
    <row r="766" spans="1:29" ht="15" customHeight="1" outlineLevel="1" collapsed="1" x14ac:dyDescent="0.3">
      <c r="A766" s="3" t="s">
        <v>68</v>
      </c>
      <c r="B766" s="3" t="s">
        <v>29</v>
      </c>
      <c r="C766" s="3" t="s">
        <v>25</v>
      </c>
      <c r="D766" s="3" t="s">
        <v>34</v>
      </c>
      <c r="E766" s="3" t="s">
        <v>33</v>
      </c>
      <c r="F766" s="3" t="s">
        <v>32</v>
      </c>
      <c r="I766" s="29"/>
      <c r="T766" s="32" t="e">
        <f t="shared" si="114"/>
        <v>#DIV/0!</v>
      </c>
      <c r="U766" s="32" t="e">
        <f t="shared" si="115"/>
        <v>#DIV/0!</v>
      </c>
    </row>
    <row r="767" spans="1:29" ht="15" customHeight="1" x14ac:dyDescent="0.3">
      <c r="A767" s="35">
        <v>193</v>
      </c>
      <c r="B767" s="35" t="s">
        <v>24</v>
      </c>
      <c r="C767" s="35" t="s">
        <v>29</v>
      </c>
      <c r="D767" s="35" t="s">
        <v>26</v>
      </c>
      <c r="E767" s="35" t="s">
        <v>30</v>
      </c>
      <c r="F767" s="35" t="s">
        <v>34</v>
      </c>
      <c r="G767" s="41">
        <v>2</v>
      </c>
      <c r="H767" s="41">
        <v>0</v>
      </c>
      <c r="I767" s="40">
        <f>H767/((L767-W767)+J767+(0.44*R767))</f>
        <v>0</v>
      </c>
      <c r="J767" s="41">
        <v>0</v>
      </c>
      <c r="K767" s="37">
        <f>J767/G767</f>
        <v>0</v>
      </c>
      <c r="L767" s="41">
        <f>M767+N767</f>
        <v>2</v>
      </c>
      <c r="M767" s="41">
        <v>0</v>
      </c>
      <c r="N767" s="41">
        <v>2</v>
      </c>
      <c r="O767" s="41">
        <v>0</v>
      </c>
      <c r="P767" s="41">
        <f>P768+P769+P770</f>
        <v>0</v>
      </c>
      <c r="Q767" s="36" t="e">
        <f>P767/(L768+L769+L770)*100</f>
        <v>#DIV/0!</v>
      </c>
      <c r="R767" s="41">
        <v>0</v>
      </c>
      <c r="S767" s="41">
        <v>0</v>
      </c>
      <c r="T767" s="37">
        <f t="shared" si="114"/>
        <v>0</v>
      </c>
      <c r="U767" s="37">
        <f t="shared" si="115"/>
        <v>0</v>
      </c>
      <c r="V767" s="41">
        <v>0</v>
      </c>
      <c r="W767" s="41">
        <v>1</v>
      </c>
      <c r="X767" s="41">
        <v>1</v>
      </c>
      <c r="Y767" s="41">
        <v>0</v>
      </c>
      <c r="Z767" s="41">
        <v>0</v>
      </c>
      <c r="AA767" s="41">
        <v>0</v>
      </c>
      <c r="AB767" s="40">
        <f>(R767+X767+(2*(N767+AA767+J767))+(0.5*Y767))/(H767+(0.5*V767)+(2*(W767+O767+Z767)))</f>
        <v>2.5</v>
      </c>
      <c r="AC767" s="40">
        <f>AB767-$AB$1073</f>
        <v>1.3624459699974574</v>
      </c>
    </row>
    <row r="768" spans="1:29" ht="15" customHeight="1" outlineLevel="1" x14ac:dyDescent="0.3">
      <c r="A768" s="3" t="s">
        <v>66</v>
      </c>
      <c r="B768" s="3" t="s">
        <v>24</v>
      </c>
      <c r="C768" s="3" t="s">
        <v>29</v>
      </c>
      <c r="D768" s="3" t="s">
        <v>26</v>
      </c>
      <c r="E768" s="3" t="s">
        <v>30</v>
      </c>
      <c r="F768" s="3" t="s">
        <v>34</v>
      </c>
      <c r="I768" s="29"/>
      <c r="T768" s="32" t="e">
        <f t="shared" si="114"/>
        <v>#DIV/0!</v>
      </c>
      <c r="U768" s="32" t="e">
        <f t="shared" si="115"/>
        <v>#DIV/0!</v>
      </c>
      <c r="AB768" s="29"/>
      <c r="AC768" s="29"/>
    </row>
    <row r="769" spans="1:29" ht="15" customHeight="1" outlineLevel="1" x14ac:dyDescent="0.3">
      <c r="A769" s="3" t="s">
        <v>67</v>
      </c>
      <c r="B769" s="3" t="s">
        <v>24</v>
      </c>
      <c r="C769" s="3" t="s">
        <v>29</v>
      </c>
      <c r="D769" s="3" t="s">
        <v>26</v>
      </c>
      <c r="E769" s="3" t="s">
        <v>30</v>
      </c>
      <c r="F769" s="3" t="s">
        <v>34</v>
      </c>
      <c r="I769" s="29"/>
      <c r="T769" s="32" t="e">
        <f t="shared" si="114"/>
        <v>#DIV/0!</v>
      </c>
      <c r="U769" s="32" t="e">
        <f t="shared" si="115"/>
        <v>#DIV/0!</v>
      </c>
    </row>
    <row r="770" spans="1:29" ht="15" customHeight="1" outlineLevel="1" collapsed="1" x14ac:dyDescent="0.3">
      <c r="A770" s="3" t="s">
        <v>68</v>
      </c>
      <c r="B770" s="3" t="s">
        <v>24</v>
      </c>
      <c r="C770" s="3" t="s">
        <v>29</v>
      </c>
      <c r="D770" s="3" t="s">
        <v>26</v>
      </c>
      <c r="E770" s="3" t="s">
        <v>30</v>
      </c>
      <c r="F770" s="3" t="s">
        <v>34</v>
      </c>
      <c r="I770" s="29"/>
      <c r="T770" s="32" t="e">
        <f t="shared" si="114"/>
        <v>#DIV/0!</v>
      </c>
      <c r="U770" s="32" t="e">
        <f t="shared" si="115"/>
        <v>#DIV/0!</v>
      </c>
    </row>
    <row r="771" spans="1:29" ht="15" customHeight="1" x14ac:dyDescent="0.3">
      <c r="A771" s="35">
        <v>194</v>
      </c>
      <c r="B771" s="35" t="s">
        <v>29</v>
      </c>
      <c r="C771" s="35" t="s">
        <v>30</v>
      </c>
      <c r="D771" s="35" t="s">
        <v>34</v>
      </c>
      <c r="E771" s="35" t="s">
        <v>33</v>
      </c>
      <c r="F771" s="35" t="s">
        <v>28</v>
      </c>
      <c r="G771" s="41">
        <v>2</v>
      </c>
      <c r="H771" s="41">
        <v>0</v>
      </c>
      <c r="I771" s="40">
        <f>H771/((L771-W771)+J771+(0.44*R771))</f>
        <v>0</v>
      </c>
      <c r="J771" s="41">
        <v>1</v>
      </c>
      <c r="K771" s="37">
        <f>J771/G771</f>
        <v>0.5</v>
      </c>
      <c r="L771" s="41">
        <f>M771+N771</f>
        <v>1</v>
      </c>
      <c r="M771" s="41">
        <v>0</v>
      </c>
      <c r="N771" s="41">
        <v>1</v>
      </c>
      <c r="O771" s="41">
        <v>0</v>
      </c>
      <c r="P771" s="41">
        <f>P772+P773+P774</f>
        <v>0</v>
      </c>
      <c r="Q771" s="36" t="e">
        <f>P771/(L772+L773+L774)*100</f>
        <v>#DIV/0!</v>
      </c>
      <c r="R771" s="41">
        <v>0</v>
      </c>
      <c r="S771" s="41">
        <v>0</v>
      </c>
      <c r="T771" s="37">
        <f t="shared" ref="T771:T834" si="119">M771/(M771+N771)</f>
        <v>0</v>
      </c>
      <c r="U771" s="37">
        <f t="shared" ref="U771:U834" si="120">((0.5*V771)+M771)/L771</f>
        <v>0</v>
      </c>
      <c r="V771" s="41">
        <v>0</v>
      </c>
      <c r="W771" s="41">
        <v>0</v>
      </c>
      <c r="X771" s="41">
        <v>1</v>
      </c>
      <c r="Y771" s="41">
        <v>0</v>
      </c>
      <c r="Z771" s="41">
        <v>0</v>
      </c>
      <c r="AA771" s="41">
        <v>0</v>
      </c>
      <c r="AB771" s="40"/>
      <c r="AC771" s="40"/>
    </row>
    <row r="772" spans="1:29" ht="15" customHeight="1" outlineLevel="1" x14ac:dyDescent="0.3">
      <c r="A772" s="3" t="s">
        <v>66</v>
      </c>
      <c r="B772" s="3" t="s">
        <v>29</v>
      </c>
      <c r="C772" s="3" t="s">
        <v>30</v>
      </c>
      <c r="D772" s="3" t="s">
        <v>34</v>
      </c>
      <c r="E772" s="3" t="s">
        <v>33</v>
      </c>
      <c r="F772" s="3" t="s">
        <v>28</v>
      </c>
      <c r="I772" s="29"/>
      <c r="T772" s="32" t="e">
        <f t="shared" si="119"/>
        <v>#DIV/0!</v>
      </c>
      <c r="U772" s="32" t="e">
        <f t="shared" si="120"/>
        <v>#DIV/0!</v>
      </c>
      <c r="AB772" s="29"/>
      <c r="AC772" s="29"/>
    </row>
    <row r="773" spans="1:29" ht="15" customHeight="1" outlineLevel="1" x14ac:dyDescent="0.3">
      <c r="A773" s="3" t="s">
        <v>67</v>
      </c>
      <c r="B773" s="3" t="s">
        <v>29</v>
      </c>
      <c r="C773" s="3" t="s">
        <v>30</v>
      </c>
      <c r="D773" s="3" t="s">
        <v>34</v>
      </c>
      <c r="E773" s="3" t="s">
        <v>33</v>
      </c>
      <c r="F773" s="3" t="s">
        <v>28</v>
      </c>
      <c r="I773" s="29"/>
      <c r="T773" s="32" t="e">
        <f t="shared" si="119"/>
        <v>#DIV/0!</v>
      </c>
      <c r="U773" s="32" t="e">
        <f t="shared" si="120"/>
        <v>#DIV/0!</v>
      </c>
    </row>
    <row r="774" spans="1:29" ht="15" customHeight="1" outlineLevel="1" collapsed="1" x14ac:dyDescent="0.3">
      <c r="A774" s="3" t="s">
        <v>68</v>
      </c>
      <c r="B774" s="3" t="s">
        <v>29</v>
      </c>
      <c r="C774" s="3" t="s">
        <v>30</v>
      </c>
      <c r="D774" s="3" t="s">
        <v>34</v>
      </c>
      <c r="E774" s="3" t="s">
        <v>33</v>
      </c>
      <c r="F774" s="3" t="s">
        <v>28</v>
      </c>
      <c r="I774" s="29"/>
      <c r="T774" s="32" t="e">
        <f t="shared" si="119"/>
        <v>#DIV/0!</v>
      </c>
      <c r="U774" s="32" t="e">
        <f t="shared" si="120"/>
        <v>#DIV/0!</v>
      </c>
    </row>
    <row r="775" spans="1:29" ht="15" customHeight="1" x14ac:dyDescent="0.3">
      <c r="A775" s="35">
        <v>195</v>
      </c>
      <c r="B775" s="35" t="s">
        <v>31</v>
      </c>
      <c r="C775" s="35" t="s">
        <v>30</v>
      </c>
      <c r="D775" s="35" t="s">
        <v>34</v>
      </c>
      <c r="E775" s="35" t="s">
        <v>33</v>
      </c>
      <c r="F775" s="35" t="s">
        <v>28</v>
      </c>
      <c r="G775" s="41">
        <v>4</v>
      </c>
      <c r="H775" s="41">
        <v>0</v>
      </c>
      <c r="I775" s="40">
        <f>H775/((L775-W775)+J775+(0.44*R775))</f>
        <v>0</v>
      </c>
      <c r="J775" s="41">
        <v>0</v>
      </c>
      <c r="K775" s="37">
        <f>J775/G775</f>
        <v>0</v>
      </c>
      <c r="L775" s="41">
        <f>M775+N775</f>
        <v>4</v>
      </c>
      <c r="M775" s="41">
        <v>0</v>
      </c>
      <c r="N775" s="41">
        <v>4</v>
      </c>
      <c r="O775" s="41">
        <v>0</v>
      </c>
      <c r="P775" s="41">
        <f>P776+P777+P778</f>
        <v>0</v>
      </c>
      <c r="Q775" s="36" t="e">
        <f>P775/(L776+L777+L778)*100</f>
        <v>#DIV/0!</v>
      </c>
      <c r="R775" s="41">
        <v>0</v>
      </c>
      <c r="S775" s="41">
        <v>0</v>
      </c>
      <c r="T775" s="37">
        <f t="shared" si="119"/>
        <v>0</v>
      </c>
      <c r="U775" s="37">
        <f t="shared" si="120"/>
        <v>0</v>
      </c>
      <c r="V775" s="41">
        <v>0</v>
      </c>
      <c r="W775" s="41">
        <v>3</v>
      </c>
      <c r="X775" s="41">
        <v>1</v>
      </c>
      <c r="Y775" s="41">
        <v>0</v>
      </c>
      <c r="Z775" s="41">
        <v>1</v>
      </c>
      <c r="AA775" s="41">
        <v>0</v>
      </c>
      <c r="AB775" s="40">
        <f>(R775+X775+(2*(N775+AA775+J775))+(0.5*Y775))/(H775+(0.5*V775)+(2*(W775+O775+Z775)))</f>
        <v>1.125</v>
      </c>
      <c r="AC775" s="40">
        <f>AB775-$AB$1073</f>
        <v>-1.2554030002542627E-2</v>
      </c>
    </row>
    <row r="776" spans="1:29" ht="15" customHeight="1" outlineLevel="1" x14ac:dyDescent="0.3">
      <c r="A776" s="3" t="s">
        <v>66</v>
      </c>
      <c r="B776" s="3" t="s">
        <v>31</v>
      </c>
      <c r="C776" s="3" t="s">
        <v>30</v>
      </c>
      <c r="D776" s="3" t="s">
        <v>34</v>
      </c>
      <c r="E776" s="3" t="s">
        <v>33</v>
      </c>
      <c r="F776" s="3" t="s">
        <v>28</v>
      </c>
      <c r="I776" s="29"/>
      <c r="T776" s="32" t="e">
        <f t="shared" si="119"/>
        <v>#DIV/0!</v>
      </c>
      <c r="U776" s="32" t="e">
        <f t="shared" si="120"/>
        <v>#DIV/0!</v>
      </c>
      <c r="AB776" s="29"/>
      <c r="AC776" s="29"/>
    </row>
    <row r="777" spans="1:29" ht="15" customHeight="1" outlineLevel="1" x14ac:dyDescent="0.3">
      <c r="A777" s="3" t="s">
        <v>67</v>
      </c>
      <c r="B777" s="3" t="s">
        <v>31</v>
      </c>
      <c r="C777" s="3" t="s">
        <v>30</v>
      </c>
      <c r="D777" s="3" t="s">
        <v>34</v>
      </c>
      <c r="E777" s="3" t="s">
        <v>33</v>
      </c>
      <c r="F777" s="3" t="s">
        <v>28</v>
      </c>
      <c r="I777" s="29"/>
      <c r="T777" s="32" t="e">
        <f t="shared" si="119"/>
        <v>#DIV/0!</v>
      </c>
      <c r="U777" s="32" t="e">
        <f t="shared" si="120"/>
        <v>#DIV/0!</v>
      </c>
    </row>
    <row r="778" spans="1:29" ht="15" customHeight="1" outlineLevel="1" collapsed="1" x14ac:dyDescent="0.3">
      <c r="A778" s="3" t="s">
        <v>68</v>
      </c>
      <c r="B778" s="3" t="s">
        <v>31</v>
      </c>
      <c r="C778" s="3" t="s">
        <v>30</v>
      </c>
      <c r="D778" s="3" t="s">
        <v>34</v>
      </c>
      <c r="E778" s="3" t="s">
        <v>33</v>
      </c>
      <c r="F778" s="3" t="s">
        <v>28</v>
      </c>
      <c r="I778" s="29"/>
      <c r="T778" s="32" t="e">
        <f t="shared" si="119"/>
        <v>#DIV/0!</v>
      </c>
      <c r="U778" s="32" t="e">
        <f t="shared" si="120"/>
        <v>#DIV/0!</v>
      </c>
    </row>
    <row r="779" spans="1:29" ht="15" customHeight="1" x14ac:dyDescent="0.3">
      <c r="A779" s="35">
        <v>196</v>
      </c>
      <c r="B779" s="35" t="s">
        <v>32</v>
      </c>
      <c r="C779" s="35" t="s">
        <v>31</v>
      </c>
      <c r="D779" s="35" t="s">
        <v>26</v>
      </c>
      <c r="E779" s="35" t="s">
        <v>34</v>
      </c>
      <c r="F779" s="35" t="s">
        <v>28</v>
      </c>
      <c r="G779" s="41">
        <v>8</v>
      </c>
      <c r="H779" s="41">
        <v>3</v>
      </c>
      <c r="I779" s="40">
        <f>H779/((L779-W779)+J779+(0.44*R779))</f>
        <v>0.51020408163265307</v>
      </c>
      <c r="J779" s="41">
        <v>1</v>
      </c>
      <c r="K779" s="37">
        <f>J779/G779</f>
        <v>0.125</v>
      </c>
      <c r="L779" s="41">
        <f>M779+N779</f>
        <v>6</v>
      </c>
      <c r="M779" s="41">
        <v>1</v>
      </c>
      <c r="N779" s="41">
        <v>5</v>
      </c>
      <c r="O779" s="41">
        <v>1</v>
      </c>
      <c r="P779" s="41">
        <f>P780+P781+P782</f>
        <v>1</v>
      </c>
      <c r="Q779" s="36">
        <f>P779/(L780+L781+L782)*100</f>
        <v>100</v>
      </c>
      <c r="R779" s="41">
        <v>2</v>
      </c>
      <c r="S779" s="41">
        <v>1</v>
      </c>
      <c r="T779" s="37">
        <f t="shared" si="119"/>
        <v>0.16666666666666666</v>
      </c>
      <c r="U779" s="37">
        <f t="shared" si="120"/>
        <v>0.16666666666666666</v>
      </c>
      <c r="V779" s="41">
        <v>0</v>
      </c>
      <c r="W779" s="41">
        <v>2</v>
      </c>
      <c r="X779" s="41">
        <v>3</v>
      </c>
      <c r="Y779" s="41">
        <v>1</v>
      </c>
      <c r="Z779" s="41">
        <v>1</v>
      </c>
      <c r="AA779" s="41">
        <v>0</v>
      </c>
      <c r="AB779" s="40">
        <f>(R779+X779+(2*(N779+AA779+J779))+(0.5*Y779))/(H779+(0.5*V779)+(2*(W779+O779+Z779)))</f>
        <v>1.5909090909090908</v>
      </c>
      <c r="AC779" s="40">
        <f>AB779-$AB$1073</f>
        <v>0.4533550609065482</v>
      </c>
    </row>
    <row r="780" spans="1:29" ht="15" customHeight="1" outlineLevel="1" x14ac:dyDescent="0.3">
      <c r="A780" s="3" t="s">
        <v>66</v>
      </c>
      <c r="B780" s="3" t="s">
        <v>32</v>
      </c>
      <c r="C780" s="3" t="s">
        <v>31</v>
      </c>
      <c r="D780" s="3" t="s">
        <v>26</v>
      </c>
      <c r="E780" s="3" t="s">
        <v>34</v>
      </c>
      <c r="F780" s="3" t="s">
        <v>28</v>
      </c>
      <c r="I780" s="29"/>
      <c r="T780" s="32" t="e">
        <f t="shared" si="119"/>
        <v>#DIV/0!</v>
      </c>
      <c r="U780" s="32" t="e">
        <f t="shared" si="120"/>
        <v>#DIV/0!</v>
      </c>
      <c r="AB780" s="29"/>
      <c r="AC780" s="29"/>
    </row>
    <row r="781" spans="1:29" ht="15" customHeight="1" outlineLevel="1" x14ac:dyDescent="0.3">
      <c r="A781" s="3" t="s">
        <v>67</v>
      </c>
      <c r="B781" s="3" t="s">
        <v>32</v>
      </c>
      <c r="C781" s="3" t="s">
        <v>31</v>
      </c>
      <c r="D781" s="3" t="s">
        <v>26</v>
      </c>
      <c r="E781" s="3" t="s">
        <v>34</v>
      </c>
      <c r="F781" s="3" t="s">
        <v>28</v>
      </c>
      <c r="G781" s="3">
        <v>3</v>
      </c>
      <c r="H781" s="3">
        <v>1</v>
      </c>
      <c r="I781" s="29">
        <f>H781/((L781-W781)+J781+(0.44*R781))</f>
        <v>0.34722222222222221</v>
      </c>
      <c r="J781" s="3">
        <v>1</v>
      </c>
      <c r="K781" s="32">
        <f>J781/G781</f>
        <v>0.33333333333333331</v>
      </c>
      <c r="L781" s="3">
        <f>M781+N781</f>
        <v>1</v>
      </c>
      <c r="M781" s="3">
        <v>0</v>
      </c>
      <c r="N781" s="3">
        <v>1</v>
      </c>
      <c r="O781" s="3">
        <v>0</v>
      </c>
      <c r="P781" s="3">
        <v>1</v>
      </c>
      <c r="Q781" s="4">
        <f>P781/L781*100</f>
        <v>100</v>
      </c>
      <c r="R781" s="3">
        <v>2</v>
      </c>
      <c r="S781" s="3">
        <v>1</v>
      </c>
      <c r="T781" s="32">
        <f t="shared" si="119"/>
        <v>0</v>
      </c>
      <c r="U781" s="32">
        <f t="shared" si="120"/>
        <v>0</v>
      </c>
      <c r="V781" s="3">
        <v>0</v>
      </c>
      <c r="W781" s="3">
        <v>0</v>
      </c>
      <c r="X781" s="3">
        <v>1</v>
      </c>
      <c r="Y781" s="3">
        <v>1</v>
      </c>
      <c r="Z781" s="3">
        <v>1</v>
      </c>
      <c r="AA781" s="3">
        <v>0</v>
      </c>
    </row>
    <row r="782" spans="1:29" ht="15" customHeight="1" outlineLevel="1" collapsed="1" x14ac:dyDescent="0.3">
      <c r="A782" s="3" t="s">
        <v>68</v>
      </c>
      <c r="B782" s="3" t="s">
        <v>32</v>
      </c>
      <c r="C782" s="3" t="s">
        <v>31</v>
      </c>
      <c r="D782" s="3" t="s">
        <v>26</v>
      </c>
      <c r="E782" s="3" t="s">
        <v>34</v>
      </c>
      <c r="F782" s="3" t="s">
        <v>28</v>
      </c>
      <c r="I782" s="29"/>
      <c r="T782" s="32" t="e">
        <f t="shared" si="119"/>
        <v>#DIV/0!</v>
      </c>
      <c r="U782" s="32" t="e">
        <f t="shared" si="120"/>
        <v>#DIV/0!</v>
      </c>
    </row>
    <row r="783" spans="1:29" ht="15" customHeight="1" x14ac:dyDescent="0.3">
      <c r="A783" s="35">
        <v>197</v>
      </c>
      <c r="B783" s="35" t="s">
        <v>24</v>
      </c>
      <c r="C783" s="35" t="s">
        <v>32</v>
      </c>
      <c r="D783" s="35" t="s">
        <v>26</v>
      </c>
      <c r="E783" s="35" t="s">
        <v>30</v>
      </c>
      <c r="F783" s="35" t="s">
        <v>31</v>
      </c>
      <c r="G783" s="41">
        <v>5</v>
      </c>
      <c r="H783" s="41">
        <v>2</v>
      </c>
      <c r="I783" s="40">
        <f>H783/((L783-W783)+J783+(0.44*R783))</f>
        <v>0.4098360655737705</v>
      </c>
      <c r="J783" s="41">
        <v>1</v>
      </c>
      <c r="K783" s="37">
        <f>J783/G783</f>
        <v>0.2</v>
      </c>
      <c r="L783" s="41">
        <f>M783+N783</f>
        <v>3</v>
      </c>
      <c r="M783" s="41">
        <v>0</v>
      </c>
      <c r="N783" s="41">
        <v>3</v>
      </c>
      <c r="O783" s="41">
        <v>0</v>
      </c>
      <c r="P783" s="41">
        <f>P784+P785+P786</f>
        <v>0</v>
      </c>
      <c r="Q783" s="36" t="e">
        <f>P783/(L784+L785+L786)*100</f>
        <v>#DIV/0!</v>
      </c>
      <c r="R783" s="41">
        <v>2</v>
      </c>
      <c r="S783" s="41">
        <v>2</v>
      </c>
      <c r="T783" s="37">
        <f t="shared" si="119"/>
        <v>0</v>
      </c>
      <c r="U783" s="37">
        <f t="shared" si="120"/>
        <v>0</v>
      </c>
      <c r="V783" s="41">
        <v>0</v>
      </c>
      <c r="W783" s="41">
        <v>0</v>
      </c>
      <c r="X783" s="41">
        <v>3</v>
      </c>
      <c r="Y783" s="41">
        <v>1</v>
      </c>
      <c r="Z783" s="41">
        <v>2</v>
      </c>
      <c r="AA783" s="41">
        <v>0</v>
      </c>
      <c r="AB783" s="40">
        <f>(R783+X783+(2*(N783+AA783+J783))+(0.5*Y783))/(H783+(0.5*V783)+(2*(W783+O783+Z783)))</f>
        <v>2.25</v>
      </c>
      <c r="AC783" s="40">
        <f>AB783-$AB$1073</f>
        <v>1.1124459699974574</v>
      </c>
    </row>
    <row r="784" spans="1:29" ht="15" customHeight="1" outlineLevel="1" x14ac:dyDescent="0.3">
      <c r="A784" s="3" t="s">
        <v>66</v>
      </c>
      <c r="B784" s="3" t="s">
        <v>24</v>
      </c>
      <c r="C784" s="3" t="s">
        <v>32</v>
      </c>
      <c r="D784" s="3" t="s">
        <v>26</v>
      </c>
      <c r="E784" s="3" t="s">
        <v>30</v>
      </c>
      <c r="F784" s="3" t="s">
        <v>31</v>
      </c>
      <c r="I784" s="29"/>
      <c r="T784" s="32" t="e">
        <f t="shared" si="119"/>
        <v>#DIV/0!</v>
      </c>
      <c r="U784" s="32" t="e">
        <f t="shared" si="120"/>
        <v>#DIV/0!</v>
      </c>
      <c r="AB784" s="29"/>
      <c r="AC784" s="29"/>
    </row>
    <row r="785" spans="1:29" ht="15" customHeight="1" outlineLevel="1" x14ac:dyDescent="0.3">
      <c r="A785" s="3" t="s">
        <v>67</v>
      </c>
      <c r="B785" s="3" t="s">
        <v>24</v>
      </c>
      <c r="C785" s="3" t="s">
        <v>32</v>
      </c>
      <c r="D785" s="3" t="s">
        <v>26</v>
      </c>
      <c r="E785" s="3" t="s">
        <v>30</v>
      </c>
      <c r="F785" s="3" t="s">
        <v>31</v>
      </c>
      <c r="I785" s="29"/>
      <c r="T785" s="32" t="e">
        <f t="shared" si="119"/>
        <v>#DIV/0!</v>
      </c>
      <c r="U785" s="32" t="e">
        <f t="shared" si="120"/>
        <v>#DIV/0!</v>
      </c>
    </row>
    <row r="786" spans="1:29" ht="15" customHeight="1" outlineLevel="1" collapsed="1" x14ac:dyDescent="0.3">
      <c r="A786" s="3" t="s">
        <v>68</v>
      </c>
      <c r="B786" s="3" t="s">
        <v>24</v>
      </c>
      <c r="C786" s="3" t="s">
        <v>32</v>
      </c>
      <c r="D786" s="3" t="s">
        <v>26</v>
      </c>
      <c r="E786" s="3" t="s">
        <v>30</v>
      </c>
      <c r="F786" s="3" t="s">
        <v>31</v>
      </c>
      <c r="I786" s="29"/>
      <c r="T786" s="32" t="e">
        <f t="shared" si="119"/>
        <v>#DIV/0!</v>
      </c>
      <c r="U786" s="32" t="e">
        <f t="shared" si="120"/>
        <v>#DIV/0!</v>
      </c>
    </row>
    <row r="787" spans="1:29" ht="15" customHeight="1" x14ac:dyDescent="0.3">
      <c r="A787" s="35">
        <v>198</v>
      </c>
      <c r="B787" s="35" t="s">
        <v>24</v>
      </c>
      <c r="C787" s="35" t="s">
        <v>32</v>
      </c>
      <c r="D787" s="35" t="s">
        <v>29</v>
      </c>
      <c r="E787" s="35" t="s">
        <v>27</v>
      </c>
      <c r="F787" s="35" t="s">
        <v>31</v>
      </c>
      <c r="G787" s="41">
        <v>2</v>
      </c>
      <c r="H787" s="41">
        <v>2</v>
      </c>
      <c r="I787" s="40">
        <f>H787/((L787-W787)+J787+(0.44*R787))</f>
        <v>1.0638297872340425</v>
      </c>
      <c r="J787" s="41">
        <v>1</v>
      </c>
      <c r="K787" s="37">
        <f>J787/G787</f>
        <v>0.5</v>
      </c>
      <c r="L787" s="41">
        <f>M787+N787</f>
        <v>0</v>
      </c>
      <c r="M787" s="41">
        <v>0</v>
      </c>
      <c r="N787" s="41">
        <v>0</v>
      </c>
      <c r="O787" s="41">
        <v>0</v>
      </c>
      <c r="P787" s="41">
        <f>P788+P789+P790</f>
        <v>0</v>
      </c>
      <c r="Q787" s="36" t="e">
        <f>P787/(L788+L789+L790)*100</f>
        <v>#DIV/0!</v>
      </c>
      <c r="R787" s="41">
        <v>2</v>
      </c>
      <c r="S787" s="41">
        <v>2</v>
      </c>
      <c r="T787" s="37" t="e">
        <f t="shared" si="119"/>
        <v>#DIV/0!</v>
      </c>
      <c r="U787" s="37" t="e">
        <f t="shared" si="120"/>
        <v>#DIV/0!</v>
      </c>
      <c r="V787" s="41">
        <v>0</v>
      </c>
      <c r="W787" s="41">
        <v>0</v>
      </c>
      <c r="X787" s="41">
        <v>0</v>
      </c>
      <c r="Y787" s="41">
        <v>1</v>
      </c>
      <c r="Z787" s="41">
        <v>1</v>
      </c>
      <c r="AA787" s="41">
        <v>0</v>
      </c>
      <c r="AB787" s="40">
        <f>(R787+X787+(2*(N787+AA787+J787))+(0.5*Y787))/(H787+(0.5*V787)+(2*(W787+O787+Z787)))</f>
        <v>1.125</v>
      </c>
      <c r="AC787" s="40">
        <f>AB787-$AB$1073</f>
        <v>-1.2554030002542627E-2</v>
      </c>
    </row>
    <row r="788" spans="1:29" ht="15" customHeight="1" outlineLevel="1" x14ac:dyDescent="0.3">
      <c r="A788" s="3" t="s">
        <v>66</v>
      </c>
      <c r="B788" s="3" t="s">
        <v>24</v>
      </c>
      <c r="C788" s="3" t="s">
        <v>32</v>
      </c>
      <c r="D788" s="3" t="s">
        <v>29</v>
      </c>
      <c r="E788" s="3" t="s">
        <v>27</v>
      </c>
      <c r="F788" s="3" t="s">
        <v>31</v>
      </c>
      <c r="I788" s="29"/>
      <c r="T788" s="32" t="e">
        <f t="shared" si="119"/>
        <v>#DIV/0!</v>
      </c>
      <c r="U788" s="32" t="e">
        <f t="shared" si="120"/>
        <v>#DIV/0!</v>
      </c>
      <c r="AB788" s="29"/>
      <c r="AC788" s="29"/>
    </row>
    <row r="789" spans="1:29" ht="15" customHeight="1" outlineLevel="1" x14ac:dyDescent="0.3">
      <c r="A789" s="3" t="s">
        <v>67</v>
      </c>
      <c r="B789" s="3" t="s">
        <v>24</v>
      </c>
      <c r="C789" s="3" t="s">
        <v>32</v>
      </c>
      <c r="D789" s="3" t="s">
        <v>29</v>
      </c>
      <c r="E789" s="3" t="s">
        <v>27</v>
      </c>
      <c r="F789" s="3" t="s">
        <v>31</v>
      </c>
      <c r="I789" s="29"/>
      <c r="T789" s="32" t="e">
        <f t="shared" si="119"/>
        <v>#DIV/0!</v>
      </c>
      <c r="U789" s="32" t="e">
        <f t="shared" si="120"/>
        <v>#DIV/0!</v>
      </c>
    </row>
    <row r="790" spans="1:29" ht="15" customHeight="1" outlineLevel="1" collapsed="1" x14ac:dyDescent="0.3">
      <c r="A790" s="3" t="s">
        <v>68</v>
      </c>
      <c r="B790" s="3" t="s">
        <v>24</v>
      </c>
      <c r="C790" s="3" t="s">
        <v>32</v>
      </c>
      <c r="D790" s="3" t="s">
        <v>29</v>
      </c>
      <c r="E790" s="3" t="s">
        <v>27</v>
      </c>
      <c r="F790" s="3" t="s">
        <v>31</v>
      </c>
      <c r="I790" s="29"/>
      <c r="T790" s="32" t="e">
        <f t="shared" si="119"/>
        <v>#DIV/0!</v>
      </c>
      <c r="U790" s="32" t="e">
        <f t="shared" si="120"/>
        <v>#DIV/0!</v>
      </c>
    </row>
    <row r="791" spans="1:29" ht="15" customHeight="1" x14ac:dyDescent="0.3">
      <c r="A791" s="35">
        <v>199</v>
      </c>
      <c r="B791" s="35" t="s">
        <v>32</v>
      </c>
      <c r="C791" s="35" t="s">
        <v>25</v>
      </c>
      <c r="D791" s="35" t="s">
        <v>31</v>
      </c>
      <c r="E791" s="35" t="s">
        <v>30</v>
      </c>
      <c r="F791" s="35" t="s">
        <v>33</v>
      </c>
      <c r="G791" s="41">
        <v>2</v>
      </c>
      <c r="H791" s="41">
        <v>0</v>
      </c>
      <c r="I791" s="40">
        <f>H791/((L791-W791)+J791+(0.44*R791))</f>
        <v>0</v>
      </c>
      <c r="J791" s="41">
        <v>2</v>
      </c>
      <c r="K791" s="37">
        <f>J791/G791</f>
        <v>1</v>
      </c>
      <c r="L791" s="41">
        <f>M791+N791</f>
        <v>0</v>
      </c>
      <c r="M791" s="41">
        <v>0</v>
      </c>
      <c r="N791" s="41">
        <v>0</v>
      </c>
      <c r="O791" s="41">
        <v>0</v>
      </c>
      <c r="P791" s="41">
        <f>P792+P793+P794</f>
        <v>0</v>
      </c>
      <c r="Q791" s="36" t="e">
        <f>P791/(L792+L793+L794)*100</f>
        <v>#DIV/0!</v>
      </c>
      <c r="R791" s="41">
        <v>0</v>
      </c>
      <c r="S791" s="41">
        <v>0</v>
      </c>
      <c r="T791" s="37" t="e">
        <f t="shared" si="119"/>
        <v>#DIV/0!</v>
      </c>
      <c r="U791" s="37" t="e">
        <f t="shared" si="120"/>
        <v>#DIV/0!</v>
      </c>
      <c r="V791" s="41">
        <v>0</v>
      </c>
      <c r="W791" s="41">
        <v>0</v>
      </c>
      <c r="X791" s="41">
        <v>0</v>
      </c>
      <c r="Y791" s="41">
        <v>2</v>
      </c>
      <c r="Z791" s="41">
        <v>0</v>
      </c>
      <c r="AA791" s="41">
        <v>0</v>
      </c>
      <c r="AB791" s="40"/>
      <c r="AC791" s="40"/>
    </row>
    <row r="792" spans="1:29" ht="15" customHeight="1" outlineLevel="1" x14ac:dyDescent="0.3">
      <c r="A792" s="3" t="s">
        <v>66</v>
      </c>
      <c r="B792" s="3" t="s">
        <v>32</v>
      </c>
      <c r="C792" s="3" t="s">
        <v>25</v>
      </c>
      <c r="D792" s="3" t="s">
        <v>31</v>
      </c>
      <c r="E792" s="3" t="s">
        <v>30</v>
      </c>
      <c r="F792" s="3" t="s">
        <v>33</v>
      </c>
      <c r="I792" s="29"/>
      <c r="T792" s="32" t="e">
        <f t="shared" si="119"/>
        <v>#DIV/0!</v>
      </c>
      <c r="U792" s="32" t="e">
        <f t="shared" si="120"/>
        <v>#DIV/0!</v>
      </c>
      <c r="AB792" s="29"/>
      <c r="AC792" s="29"/>
    </row>
    <row r="793" spans="1:29" ht="15" customHeight="1" outlineLevel="1" x14ac:dyDescent="0.3">
      <c r="A793" s="3" t="s">
        <v>67</v>
      </c>
      <c r="B793" s="3" t="s">
        <v>32</v>
      </c>
      <c r="C793" s="3" t="s">
        <v>25</v>
      </c>
      <c r="D793" s="3" t="s">
        <v>31</v>
      </c>
      <c r="E793" s="3" t="s">
        <v>30</v>
      </c>
      <c r="F793" s="3" t="s">
        <v>33</v>
      </c>
      <c r="I793" s="29"/>
      <c r="T793" s="32" t="e">
        <f t="shared" si="119"/>
        <v>#DIV/0!</v>
      </c>
      <c r="U793" s="32" t="e">
        <f t="shared" si="120"/>
        <v>#DIV/0!</v>
      </c>
    </row>
    <row r="794" spans="1:29" ht="15" customHeight="1" outlineLevel="1" collapsed="1" x14ac:dyDescent="0.3">
      <c r="A794" s="3" t="s">
        <v>68</v>
      </c>
      <c r="B794" s="3" t="s">
        <v>32</v>
      </c>
      <c r="C794" s="3" t="s">
        <v>25</v>
      </c>
      <c r="D794" s="3" t="s">
        <v>31</v>
      </c>
      <c r="E794" s="3" t="s">
        <v>30</v>
      </c>
      <c r="F794" s="3" t="s">
        <v>33</v>
      </c>
      <c r="I794" s="29"/>
      <c r="T794" s="32" t="e">
        <f t="shared" si="119"/>
        <v>#DIV/0!</v>
      </c>
      <c r="U794" s="32" t="e">
        <f t="shared" si="120"/>
        <v>#DIV/0!</v>
      </c>
    </row>
    <row r="795" spans="1:29" ht="15" customHeight="1" x14ac:dyDescent="0.3">
      <c r="A795" s="35">
        <v>200</v>
      </c>
      <c r="B795" s="35" t="s">
        <v>29</v>
      </c>
      <c r="C795" s="35" t="s">
        <v>25</v>
      </c>
      <c r="D795" s="35" t="s">
        <v>26</v>
      </c>
      <c r="E795" s="35" t="s">
        <v>34</v>
      </c>
      <c r="F795" s="35" t="s">
        <v>32</v>
      </c>
      <c r="G795" s="35">
        <f>G796+G797+G798</f>
        <v>3</v>
      </c>
      <c r="H795" s="35">
        <f>H796+H797+H798</f>
        <v>2</v>
      </c>
      <c r="I795" s="40">
        <f>H795/((L795-W795)+J795+(0.44*R795))</f>
        <v>0.66666666666666663</v>
      </c>
      <c r="J795" s="35">
        <f>J796+J797+J798</f>
        <v>1</v>
      </c>
      <c r="K795" s="37">
        <f>J795/G795</f>
        <v>0.33333333333333331</v>
      </c>
      <c r="L795" s="35">
        <f t="shared" ref="L795:L803" si="121">M795+N795</f>
        <v>2</v>
      </c>
      <c r="M795" s="35">
        <f>M796+M797+M798</f>
        <v>1</v>
      </c>
      <c r="N795" s="35">
        <f>N796+N797+N798</f>
        <v>1</v>
      </c>
      <c r="O795" s="35">
        <f>O796+O797+O798</f>
        <v>0</v>
      </c>
      <c r="P795" s="35">
        <f>P796+P797+P798</f>
        <v>2</v>
      </c>
      <c r="Q795" s="36">
        <f t="shared" ref="Q795:Q802" si="122">P795/L795*100</f>
        <v>100</v>
      </c>
      <c r="R795" s="35">
        <f>R796+R797+R798</f>
        <v>0</v>
      </c>
      <c r="S795" s="35">
        <f>S796+S797+S798</f>
        <v>0</v>
      </c>
      <c r="T795" s="37">
        <f t="shared" si="119"/>
        <v>0.5</v>
      </c>
      <c r="U795" s="37">
        <f t="shared" si="120"/>
        <v>0.5</v>
      </c>
      <c r="V795" s="35">
        <f t="shared" ref="V795:AA795" si="123">V796+V797+V798</f>
        <v>0</v>
      </c>
      <c r="W795" s="35">
        <f t="shared" si="123"/>
        <v>0</v>
      </c>
      <c r="X795" s="35">
        <f t="shared" si="123"/>
        <v>1</v>
      </c>
      <c r="Y795" s="35">
        <f t="shared" si="123"/>
        <v>1</v>
      </c>
      <c r="Z795" s="35">
        <f t="shared" si="123"/>
        <v>0</v>
      </c>
      <c r="AA795" s="35">
        <f t="shared" si="123"/>
        <v>0</v>
      </c>
      <c r="AB795" s="40"/>
      <c r="AC795" s="40"/>
    </row>
    <row r="796" spans="1:29" ht="15" customHeight="1" outlineLevel="1" x14ac:dyDescent="0.3">
      <c r="A796" s="3" t="s">
        <v>66</v>
      </c>
      <c r="B796" s="3" t="s">
        <v>29</v>
      </c>
      <c r="C796" s="3" t="s">
        <v>25</v>
      </c>
      <c r="D796" s="3" t="s">
        <v>26</v>
      </c>
      <c r="E796" s="3" t="s">
        <v>34</v>
      </c>
      <c r="F796" s="3" t="s">
        <v>32</v>
      </c>
      <c r="G796" s="3">
        <v>1</v>
      </c>
      <c r="H796" s="3">
        <v>0</v>
      </c>
      <c r="I796" s="29">
        <f>H796/((L796-W796)+J796+(0.44*R796))</f>
        <v>0</v>
      </c>
      <c r="J796" s="3">
        <v>1</v>
      </c>
      <c r="K796" s="32">
        <f>J796/G796</f>
        <v>1</v>
      </c>
      <c r="L796" s="3">
        <f t="shared" si="121"/>
        <v>0</v>
      </c>
      <c r="M796" s="3">
        <v>0</v>
      </c>
      <c r="N796" s="3">
        <v>0</v>
      </c>
      <c r="O796" s="3">
        <v>0</v>
      </c>
      <c r="P796" s="3">
        <v>0</v>
      </c>
      <c r="Q796" s="4" t="e">
        <f t="shared" si="122"/>
        <v>#DIV/0!</v>
      </c>
      <c r="R796" s="3">
        <v>0</v>
      </c>
      <c r="S796" s="3">
        <v>0</v>
      </c>
      <c r="T796" s="32" t="e">
        <f t="shared" si="119"/>
        <v>#DIV/0!</v>
      </c>
      <c r="U796" s="32" t="e">
        <f t="shared" si="120"/>
        <v>#DIV/0!</v>
      </c>
      <c r="V796" s="3">
        <v>0</v>
      </c>
      <c r="W796" s="3">
        <v>0</v>
      </c>
      <c r="X796" s="3">
        <v>0</v>
      </c>
      <c r="Y796" s="3">
        <v>1</v>
      </c>
      <c r="Z796" s="3">
        <v>0</v>
      </c>
      <c r="AA796" s="3">
        <v>0</v>
      </c>
      <c r="AB796" s="29"/>
      <c r="AC796" s="29"/>
    </row>
    <row r="797" spans="1:29" ht="15" customHeight="1" outlineLevel="1" x14ac:dyDescent="0.3">
      <c r="A797" s="3" t="s">
        <v>67</v>
      </c>
      <c r="B797" s="3" t="s">
        <v>29</v>
      </c>
      <c r="C797" s="3" t="s">
        <v>25</v>
      </c>
      <c r="D797" s="3" t="s">
        <v>26</v>
      </c>
      <c r="E797" s="3" t="s">
        <v>34</v>
      </c>
      <c r="F797" s="3" t="s">
        <v>32</v>
      </c>
      <c r="G797" s="3">
        <v>0</v>
      </c>
      <c r="H797" s="3">
        <v>0</v>
      </c>
      <c r="I797" s="29"/>
      <c r="J797" s="3">
        <v>0</v>
      </c>
      <c r="K797" s="32"/>
      <c r="L797" s="3">
        <f t="shared" si="121"/>
        <v>0</v>
      </c>
      <c r="M797" s="3">
        <v>0</v>
      </c>
      <c r="N797" s="3">
        <v>0</v>
      </c>
      <c r="O797" s="3">
        <v>0</v>
      </c>
      <c r="P797" s="3">
        <v>0</v>
      </c>
      <c r="Q797" s="4" t="e">
        <f t="shared" si="122"/>
        <v>#DIV/0!</v>
      </c>
      <c r="R797" s="3">
        <v>0</v>
      </c>
      <c r="S797" s="3">
        <v>0</v>
      </c>
      <c r="T797" s="32" t="e">
        <f t="shared" si="119"/>
        <v>#DIV/0!</v>
      </c>
      <c r="U797" s="32" t="e">
        <f t="shared" si="120"/>
        <v>#DIV/0!</v>
      </c>
      <c r="V797" s="3">
        <v>0</v>
      </c>
      <c r="W797" s="3">
        <v>0</v>
      </c>
      <c r="X797" s="3">
        <v>0</v>
      </c>
      <c r="Y797" s="3">
        <v>0</v>
      </c>
      <c r="Z797" s="3">
        <v>0</v>
      </c>
      <c r="AA797" s="3">
        <v>0</v>
      </c>
    </row>
    <row r="798" spans="1:29" ht="15" customHeight="1" outlineLevel="1" collapsed="1" x14ac:dyDescent="0.3">
      <c r="A798" s="3" t="s">
        <v>68</v>
      </c>
      <c r="B798" s="3" t="s">
        <v>29</v>
      </c>
      <c r="C798" s="3" t="s">
        <v>25</v>
      </c>
      <c r="D798" s="3" t="s">
        <v>26</v>
      </c>
      <c r="E798" s="3" t="s">
        <v>34</v>
      </c>
      <c r="F798" s="3" t="s">
        <v>32</v>
      </c>
      <c r="G798" s="3">
        <v>2</v>
      </c>
      <c r="H798" s="3">
        <v>2</v>
      </c>
      <c r="I798" s="29">
        <f>H798/((L798-W798)+J798+(0.44*R798))</f>
        <v>1</v>
      </c>
      <c r="J798" s="3">
        <v>0</v>
      </c>
      <c r="K798" s="32">
        <f t="shared" ref="K798:K803" si="124">J798/G798</f>
        <v>0</v>
      </c>
      <c r="L798" s="3">
        <f t="shared" si="121"/>
        <v>2</v>
      </c>
      <c r="M798" s="3">
        <v>1</v>
      </c>
      <c r="N798" s="3">
        <v>1</v>
      </c>
      <c r="O798" s="3">
        <v>0</v>
      </c>
      <c r="P798" s="3">
        <v>2</v>
      </c>
      <c r="Q798" s="4">
        <f t="shared" si="122"/>
        <v>100</v>
      </c>
      <c r="R798" s="3">
        <v>0</v>
      </c>
      <c r="S798" s="3">
        <v>0</v>
      </c>
      <c r="T798" s="32">
        <f t="shared" si="119"/>
        <v>0.5</v>
      </c>
      <c r="U798" s="32">
        <f t="shared" si="120"/>
        <v>0.5</v>
      </c>
      <c r="V798" s="3">
        <v>0</v>
      </c>
      <c r="W798" s="3">
        <v>0</v>
      </c>
      <c r="X798" s="3">
        <v>1</v>
      </c>
      <c r="Y798" s="3">
        <v>0</v>
      </c>
      <c r="Z798" s="3">
        <v>0</v>
      </c>
      <c r="AA798" s="3">
        <v>0</v>
      </c>
    </row>
    <row r="799" spans="1:29" ht="15" customHeight="1" x14ac:dyDescent="0.3">
      <c r="A799" s="35">
        <v>201</v>
      </c>
      <c r="B799" s="35" t="s">
        <v>24</v>
      </c>
      <c r="C799" s="35" t="s">
        <v>32</v>
      </c>
      <c r="D799" s="35" t="s">
        <v>26</v>
      </c>
      <c r="E799" s="35" t="s">
        <v>34</v>
      </c>
      <c r="F799" s="35" t="s">
        <v>28</v>
      </c>
      <c r="G799" s="35">
        <f>G800+G801+G802</f>
        <v>0</v>
      </c>
      <c r="H799" s="35">
        <f>H800+H801+H802</f>
        <v>0</v>
      </c>
      <c r="I799" s="40"/>
      <c r="J799" s="35">
        <f>J800+J801+J802</f>
        <v>0</v>
      </c>
      <c r="K799" s="37" t="e">
        <f t="shared" si="124"/>
        <v>#DIV/0!</v>
      </c>
      <c r="L799" s="35">
        <f t="shared" si="121"/>
        <v>0</v>
      </c>
      <c r="M799" s="35">
        <f>M800+M801+M802</f>
        <v>0</v>
      </c>
      <c r="N799" s="35">
        <f>N800+N801+N802</f>
        <v>0</v>
      </c>
      <c r="O799" s="35">
        <f>O800+O801+O802</f>
        <v>0</v>
      </c>
      <c r="P799" s="35">
        <f>P800+P801+P802</f>
        <v>0</v>
      </c>
      <c r="Q799" s="36" t="e">
        <f t="shared" si="122"/>
        <v>#DIV/0!</v>
      </c>
      <c r="R799" s="35">
        <f>R800+R801+R802</f>
        <v>0</v>
      </c>
      <c r="S799" s="35">
        <f>S800+S801+S802</f>
        <v>0</v>
      </c>
      <c r="T799" s="37" t="e">
        <f t="shared" si="119"/>
        <v>#DIV/0!</v>
      </c>
      <c r="U799" s="37" t="e">
        <f t="shared" si="120"/>
        <v>#DIV/0!</v>
      </c>
      <c r="V799" s="35">
        <f t="shared" ref="V799:AA799" si="125">V800+V801+V802</f>
        <v>0</v>
      </c>
      <c r="W799" s="35">
        <f t="shared" si="125"/>
        <v>0</v>
      </c>
      <c r="X799" s="35">
        <f t="shared" si="125"/>
        <v>0</v>
      </c>
      <c r="Y799" s="35">
        <f t="shared" si="125"/>
        <v>0</v>
      </c>
      <c r="Z799" s="35">
        <f t="shared" si="125"/>
        <v>0</v>
      </c>
      <c r="AA799" s="35">
        <f t="shared" si="125"/>
        <v>0</v>
      </c>
      <c r="AB799" s="40"/>
      <c r="AC799" s="40"/>
    </row>
    <row r="800" spans="1:29" ht="15" customHeight="1" outlineLevel="1" x14ac:dyDescent="0.3">
      <c r="A800" s="3" t="s">
        <v>66</v>
      </c>
      <c r="B800" s="3" t="s">
        <v>24</v>
      </c>
      <c r="C800" s="3" t="s">
        <v>32</v>
      </c>
      <c r="D800" s="3" t="s">
        <v>26</v>
      </c>
      <c r="E800" s="3" t="s">
        <v>34</v>
      </c>
      <c r="F800" s="3" t="s">
        <v>28</v>
      </c>
      <c r="G800" s="3">
        <v>0</v>
      </c>
      <c r="H800" s="3">
        <v>0</v>
      </c>
      <c r="I800" s="29"/>
      <c r="J800" s="3">
        <v>0</v>
      </c>
      <c r="K800" s="32" t="e">
        <f t="shared" si="124"/>
        <v>#DIV/0!</v>
      </c>
      <c r="L800" s="3">
        <f t="shared" si="121"/>
        <v>0</v>
      </c>
      <c r="M800" s="3">
        <v>0</v>
      </c>
      <c r="N800" s="3">
        <v>0</v>
      </c>
      <c r="O800" s="3">
        <v>0</v>
      </c>
      <c r="P800" s="3">
        <v>0</v>
      </c>
      <c r="Q800" s="4" t="e">
        <f t="shared" si="122"/>
        <v>#DIV/0!</v>
      </c>
      <c r="R800" s="3">
        <v>0</v>
      </c>
      <c r="S800" s="3">
        <v>0</v>
      </c>
      <c r="T800" s="32" t="e">
        <f t="shared" si="119"/>
        <v>#DIV/0!</v>
      </c>
      <c r="U800" s="32" t="e">
        <f t="shared" si="120"/>
        <v>#DIV/0!</v>
      </c>
      <c r="V800" s="3">
        <v>0</v>
      </c>
      <c r="W800" s="3">
        <v>0</v>
      </c>
      <c r="X800" s="3">
        <v>0</v>
      </c>
      <c r="Y800" s="3">
        <v>0</v>
      </c>
      <c r="Z800" s="3">
        <v>0</v>
      </c>
      <c r="AA800" s="3">
        <v>0</v>
      </c>
      <c r="AB800" s="29"/>
      <c r="AC800" s="29"/>
    </row>
    <row r="801" spans="1:29" ht="15" customHeight="1" outlineLevel="1" x14ac:dyDescent="0.3">
      <c r="A801" s="3" t="s">
        <v>67</v>
      </c>
      <c r="B801" s="3" t="s">
        <v>24</v>
      </c>
      <c r="C801" s="3" t="s">
        <v>32</v>
      </c>
      <c r="D801" s="3" t="s">
        <v>26</v>
      </c>
      <c r="E801" s="3" t="s">
        <v>34</v>
      </c>
      <c r="F801" s="3" t="s">
        <v>28</v>
      </c>
      <c r="G801" s="3">
        <v>0</v>
      </c>
      <c r="H801" s="3">
        <v>0</v>
      </c>
      <c r="I801" s="29"/>
      <c r="J801" s="3">
        <v>0</v>
      </c>
      <c r="K801" s="32" t="e">
        <f t="shared" si="124"/>
        <v>#DIV/0!</v>
      </c>
      <c r="L801" s="3">
        <f t="shared" si="121"/>
        <v>0</v>
      </c>
      <c r="M801" s="3">
        <v>0</v>
      </c>
      <c r="N801" s="3">
        <v>0</v>
      </c>
      <c r="O801" s="3">
        <v>0</v>
      </c>
      <c r="P801" s="3">
        <v>0</v>
      </c>
      <c r="Q801" s="4" t="e">
        <f t="shared" si="122"/>
        <v>#DIV/0!</v>
      </c>
      <c r="R801" s="3">
        <v>0</v>
      </c>
      <c r="S801" s="3">
        <v>0</v>
      </c>
      <c r="T801" s="32" t="e">
        <f t="shared" si="119"/>
        <v>#DIV/0!</v>
      </c>
      <c r="U801" s="32" t="e">
        <f t="shared" si="120"/>
        <v>#DIV/0!</v>
      </c>
      <c r="V801" s="3">
        <v>0</v>
      </c>
      <c r="W801" s="3">
        <v>0</v>
      </c>
      <c r="X801" s="3">
        <v>0</v>
      </c>
      <c r="Y801" s="3">
        <v>0</v>
      </c>
      <c r="Z801" s="3">
        <v>0</v>
      </c>
      <c r="AA801" s="3">
        <v>0</v>
      </c>
    </row>
    <row r="802" spans="1:29" ht="15" customHeight="1" outlineLevel="1" collapsed="1" x14ac:dyDescent="0.3">
      <c r="A802" s="3" t="s">
        <v>68</v>
      </c>
      <c r="B802" s="3" t="s">
        <v>24</v>
      </c>
      <c r="C802" s="3" t="s">
        <v>32</v>
      </c>
      <c r="D802" s="3" t="s">
        <v>26</v>
      </c>
      <c r="E802" s="3" t="s">
        <v>34</v>
      </c>
      <c r="F802" s="3" t="s">
        <v>28</v>
      </c>
      <c r="G802" s="3">
        <v>0</v>
      </c>
      <c r="H802" s="3">
        <v>0</v>
      </c>
      <c r="I802" s="29"/>
      <c r="J802" s="3">
        <v>0</v>
      </c>
      <c r="K802" s="32" t="e">
        <f t="shared" si="124"/>
        <v>#DIV/0!</v>
      </c>
      <c r="L802" s="3">
        <f t="shared" si="121"/>
        <v>0</v>
      </c>
      <c r="M802" s="3">
        <v>0</v>
      </c>
      <c r="N802" s="3">
        <v>0</v>
      </c>
      <c r="O802" s="3">
        <v>0</v>
      </c>
      <c r="P802" s="3">
        <v>0</v>
      </c>
      <c r="Q802" s="4" t="e">
        <f t="shared" si="122"/>
        <v>#DIV/0!</v>
      </c>
      <c r="R802" s="3">
        <v>0</v>
      </c>
      <c r="S802" s="3">
        <v>0</v>
      </c>
      <c r="T802" s="32" t="e">
        <f t="shared" si="119"/>
        <v>#DIV/0!</v>
      </c>
      <c r="U802" s="32" t="e">
        <f t="shared" si="120"/>
        <v>#DIV/0!</v>
      </c>
      <c r="V802" s="3">
        <v>0</v>
      </c>
      <c r="W802" s="3">
        <v>0</v>
      </c>
      <c r="X802" s="3">
        <v>0</v>
      </c>
      <c r="Y802" s="3">
        <v>0</v>
      </c>
      <c r="Z802" s="3">
        <v>0</v>
      </c>
      <c r="AA802" s="3">
        <v>0</v>
      </c>
    </row>
    <row r="803" spans="1:29" ht="15" customHeight="1" x14ac:dyDescent="0.3">
      <c r="A803" s="35">
        <v>202</v>
      </c>
      <c r="B803" s="35" t="s">
        <v>24</v>
      </c>
      <c r="C803" s="35" t="s">
        <v>25</v>
      </c>
      <c r="D803" s="35" t="s">
        <v>34</v>
      </c>
      <c r="E803" s="35" t="s">
        <v>33</v>
      </c>
      <c r="F803" s="35" t="s">
        <v>28</v>
      </c>
      <c r="G803" s="41">
        <v>3</v>
      </c>
      <c r="H803" s="41">
        <v>2</v>
      </c>
      <c r="I803" s="40">
        <f>H803/((L803-W803)+J803+(0.44*R803))</f>
        <v>0.66666666666666663</v>
      </c>
      <c r="J803" s="41">
        <v>1</v>
      </c>
      <c r="K803" s="37">
        <f t="shared" si="124"/>
        <v>0.33333333333333331</v>
      </c>
      <c r="L803" s="41">
        <f t="shared" si="121"/>
        <v>2</v>
      </c>
      <c r="M803" s="41">
        <v>1</v>
      </c>
      <c r="N803" s="41">
        <v>1</v>
      </c>
      <c r="O803" s="41">
        <v>1</v>
      </c>
      <c r="P803" s="41">
        <f>P804+P805+P806</f>
        <v>0</v>
      </c>
      <c r="Q803" s="36" t="e">
        <f>P803/(L804+L805+L806)*100</f>
        <v>#DIV/0!</v>
      </c>
      <c r="R803" s="41">
        <v>0</v>
      </c>
      <c r="S803" s="41">
        <v>0</v>
      </c>
      <c r="T803" s="37">
        <f t="shared" si="119"/>
        <v>0.5</v>
      </c>
      <c r="U803" s="37">
        <f t="shared" si="120"/>
        <v>0.5</v>
      </c>
      <c r="V803" s="41">
        <v>0</v>
      </c>
      <c r="W803" s="41">
        <v>0</v>
      </c>
      <c r="X803" s="41">
        <v>1</v>
      </c>
      <c r="Y803" s="41">
        <v>1</v>
      </c>
      <c r="Z803" s="41">
        <v>0</v>
      </c>
      <c r="AA803" s="41">
        <v>0</v>
      </c>
      <c r="AB803" s="40">
        <f>(R803+X803+(2*(N803+AA803+J803))+(0.5*Y803))/(H803+(0.5*V803)+(2*(W803+O803+Z803)))</f>
        <v>1.375</v>
      </c>
      <c r="AC803" s="40">
        <f>AB803-$AB$1073</f>
        <v>0.23744596999745737</v>
      </c>
    </row>
    <row r="804" spans="1:29" ht="15" customHeight="1" outlineLevel="1" x14ac:dyDescent="0.3">
      <c r="A804" s="3" t="s">
        <v>66</v>
      </c>
      <c r="B804" s="3" t="s">
        <v>24</v>
      </c>
      <c r="C804" s="3" t="s">
        <v>25</v>
      </c>
      <c r="D804" s="3" t="s">
        <v>34</v>
      </c>
      <c r="E804" s="3" t="s">
        <v>33</v>
      </c>
      <c r="F804" s="3" t="s">
        <v>28</v>
      </c>
      <c r="I804" s="29"/>
      <c r="T804" s="32" t="e">
        <f t="shared" si="119"/>
        <v>#DIV/0!</v>
      </c>
      <c r="U804" s="32" t="e">
        <f t="shared" si="120"/>
        <v>#DIV/0!</v>
      </c>
      <c r="AB804" s="29"/>
      <c r="AC804" s="29"/>
    </row>
    <row r="805" spans="1:29" ht="15" customHeight="1" outlineLevel="1" x14ac:dyDescent="0.3">
      <c r="A805" s="3" t="s">
        <v>67</v>
      </c>
      <c r="B805" s="3" t="s">
        <v>24</v>
      </c>
      <c r="C805" s="3" t="s">
        <v>25</v>
      </c>
      <c r="D805" s="3" t="s">
        <v>34</v>
      </c>
      <c r="E805" s="3" t="s">
        <v>33</v>
      </c>
      <c r="F805" s="3" t="s">
        <v>28</v>
      </c>
      <c r="I805" s="29"/>
      <c r="T805" s="32" t="e">
        <f t="shared" si="119"/>
        <v>#DIV/0!</v>
      </c>
      <c r="U805" s="32" t="e">
        <f t="shared" si="120"/>
        <v>#DIV/0!</v>
      </c>
    </row>
    <row r="806" spans="1:29" ht="15" customHeight="1" outlineLevel="1" collapsed="1" x14ac:dyDescent="0.3">
      <c r="A806" s="3" t="s">
        <v>68</v>
      </c>
      <c r="B806" s="3" t="s">
        <v>24</v>
      </c>
      <c r="C806" s="3" t="s">
        <v>25</v>
      </c>
      <c r="D806" s="3" t="s">
        <v>34</v>
      </c>
      <c r="E806" s="3" t="s">
        <v>33</v>
      </c>
      <c r="F806" s="3" t="s">
        <v>28</v>
      </c>
      <c r="I806" s="29"/>
      <c r="T806" s="32" t="e">
        <f t="shared" si="119"/>
        <v>#DIV/0!</v>
      </c>
      <c r="U806" s="32" t="e">
        <f t="shared" si="120"/>
        <v>#DIV/0!</v>
      </c>
    </row>
    <row r="807" spans="1:29" ht="15" customHeight="1" x14ac:dyDescent="0.3">
      <c r="A807" s="35">
        <v>203</v>
      </c>
      <c r="B807" s="35" t="s">
        <v>34</v>
      </c>
      <c r="C807" s="35" t="s">
        <v>25</v>
      </c>
      <c r="D807" s="35" t="s">
        <v>26</v>
      </c>
      <c r="E807" s="35" t="s">
        <v>33</v>
      </c>
      <c r="F807" s="35" t="s">
        <v>28</v>
      </c>
      <c r="G807" s="41">
        <v>7</v>
      </c>
      <c r="H807" s="41">
        <v>2</v>
      </c>
      <c r="I807" s="40">
        <f>H807/((L807-W807)+J807+(0.44*R807))</f>
        <v>0.3401360544217687</v>
      </c>
      <c r="J807" s="41">
        <v>4</v>
      </c>
      <c r="K807" s="37">
        <f>J807/G807</f>
        <v>0.5714285714285714</v>
      </c>
      <c r="L807" s="41">
        <f>M807+N807</f>
        <v>2</v>
      </c>
      <c r="M807" s="41">
        <v>0</v>
      </c>
      <c r="N807" s="41">
        <v>2</v>
      </c>
      <c r="O807" s="41">
        <v>0</v>
      </c>
      <c r="P807" s="41">
        <f>P808+P809+P810</f>
        <v>0</v>
      </c>
      <c r="Q807" s="36" t="e">
        <f>P807/(L808+L809+L810)*100</f>
        <v>#DIV/0!</v>
      </c>
      <c r="R807" s="41">
        <v>2</v>
      </c>
      <c r="S807" s="41">
        <v>2</v>
      </c>
      <c r="T807" s="37">
        <f t="shared" si="119"/>
        <v>0</v>
      </c>
      <c r="U807" s="37">
        <f t="shared" si="120"/>
        <v>0</v>
      </c>
      <c r="V807" s="41">
        <v>0</v>
      </c>
      <c r="W807" s="41">
        <v>1</v>
      </c>
      <c r="X807" s="41">
        <v>1</v>
      </c>
      <c r="Y807" s="41">
        <v>3</v>
      </c>
      <c r="Z807" s="41">
        <v>1</v>
      </c>
      <c r="AA807" s="41">
        <v>0</v>
      </c>
      <c r="AB807" s="40">
        <f>(R807+X807+(2*(N807+AA807+J807))+(0.5*Y807))/(H807+(0.5*V807)+(2*(W807+O807+Z807)))</f>
        <v>2.75</v>
      </c>
      <c r="AC807" s="40">
        <f>AB807-$AB$1073</f>
        <v>1.6124459699974574</v>
      </c>
    </row>
    <row r="808" spans="1:29" ht="15" customHeight="1" outlineLevel="1" x14ac:dyDescent="0.3">
      <c r="A808" s="3" t="s">
        <v>66</v>
      </c>
      <c r="B808" s="3" t="s">
        <v>34</v>
      </c>
      <c r="C808" s="3" t="s">
        <v>25</v>
      </c>
      <c r="D808" s="3" t="s">
        <v>26</v>
      </c>
      <c r="E808" s="3" t="s">
        <v>33</v>
      </c>
      <c r="F808" s="3" t="s">
        <v>28</v>
      </c>
      <c r="G808" s="3">
        <v>0</v>
      </c>
      <c r="H808" s="3">
        <v>0</v>
      </c>
      <c r="I808" s="29"/>
      <c r="J808" s="3">
        <v>0</v>
      </c>
      <c r="K808" s="32" t="e">
        <f>J808/G808</f>
        <v>#DIV/0!</v>
      </c>
      <c r="L808" s="3">
        <f>M808+N808</f>
        <v>0</v>
      </c>
      <c r="M808" s="3">
        <v>0</v>
      </c>
      <c r="N808" s="3">
        <v>0</v>
      </c>
      <c r="O808" s="3">
        <v>0</v>
      </c>
      <c r="P808" s="3">
        <v>0</v>
      </c>
      <c r="Q808" s="4" t="e">
        <f>P808/L808*100</f>
        <v>#DIV/0!</v>
      </c>
      <c r="R808" s="3">
        <v>0</v>
      </c>
      <c r="S808" s="3">
        <v>0</v>
      </c>
      <c r="T808" s="32" t="e">
        <f t="shared" si="119"/>
        <v>#DIV/0!</v>
      </c>
      <c r="U808" s="32" t="e">
        <f t="shared" si="120"/>
        <v>#DIV/0!</v>
      </c>
      <c r="V808" s="3">
        <v>0</v>
      </c>
      <c r="W808" s="3">
        <v>0</v>
      </c>
      <c r="X808" s="3">
        <v>0</v>
      </c>
      <c r="Y808" s="3">
        <v>0</v>
      </c>
      <c r="Z808" s="3">
        <v>0</v>
      </c>
      <c r="AA808" s="3">
        <v>0</v>
      </c>
      <c r="AB808" s="29"/>
      <c r="AC808" s="29"/>
    </row>
    <row r="809" spans="1:29" ht="15" customHeight="1" outlineLevel="1" x14ac:dyDescent="0.3">
      <c r="A809" s="3" t="s">
        <v>67</v>
      </c>
      <c r="B809" s="3" t="s">
        <v>34</v>
      </c>
      <c r="C809" s="3" t="s">
        <v>25</v>
      </c>
      <c r="D809" s="3" t="s">
        <v>26</v>
      </c>
      <c r="E809" s="3" t="s">
        <v>33</v>
      </c>
      <c r="F809" s="3" t="s">
        <v>28</v>
      </c>
      <c r="G809" s="3">
        <v>0</v>
      </c>
      <c r="H809" s="3">
        <v>0</v>
      </c>
      <c r="I809" s="29"/>
      <c r="J809" s="3">
        <v>0</v>
      </c>
      <c r="K809" s="32" t="e">
        <f>J809/G809</f>
        <v>#DIV/0!</v>
      </c>
      <c r="L809" s="3">
        <f>M809+N809</f>
        <v>0</v>
      </c>
      <c r="M809" s="3">
        <v>0</v>
      </c>
      <c r="N809" s="3">
        <v>0</v>
      </c>
      <c r="O809" s="3">
        <v>0</v>
      </c>
      <c r="P809" s="3">
        <v>0</v>
      </c>
      <c r="Q809" s="4" t="e">
        <f>P809/L809*100</f>
        <v>#DIV/0!</v>
      </c>
      <c r="R809" s="3">
        <v>0</v>
      </c>
      <c r="S809" s="3">
        <v>0</v>
      </c>
      <c r="T809" s="32" t="e">
        <f t="shared" si="119"/>
        <v>#DIV/0!</v>
      </c>
      <c r="U809" s="32" t="e">
        <f t="shared" si="120"/>
        <v>#DIV/0!</v>
      </c>
      <c r="V809" s="3">
        <v>0</v>
      </c>
      <c r="W809" s="3">
        <v>0</v>
      </c>
      <c r="X809" s="3">
        <v>0</v>
      </c>
      <c r="Y809" s="3">
        <v>0</v>
      </c>
      <c r="Z809" s="3">
        <v>0</v>
      </c>
      <c r="AA809" s="3">
        <v>0</v>
      </c>
    </row>
    <row r="810" spans="1:29" ht="15" customHeight="1" outlineLevel="1" collapsed="1" x14ac:dyDescent="0.3">
      <c r="A810" s="3" t="s">
        <v>68</v>
      </c>
      <c r="B810" s="3" t="s">
        <v>34</v>
      </c>
      <c r="C810" s="3" t="s">
        <v>25</v>
      </c>
      <c r="D810" s="3" t="s">
        <v>26</v>
      </c>
      <c r="E810" s="3" t="s">
        <v>33</v>
      </c>
      <c r="F810" s="3" t="s">
        <v>28</v>
      </c>
      <c r="G810" s="3">
        <v>2</v>
      </c>
      <c r="H810" s="3">
        <v>0</v>
      </c>
      <c r="I810" s="29">
        <f>H810/((L810-W810)+J810+(0.44*R810))</f>
        <v>0</v>
      </c>
      <c r="J810" s="3">
        <v>2</v>
      </c>
      <c r="K810" s="32">
        <f>J810/G810</f>
        <v>1</v>
      </c>
      <c r="L810" s="3">
        <f>M810+N810</f>
        <v>0</v>
      </c>
      <c r="M810" s="3">
        <v>0</v>
      </c>
      <c r="N810" s="3">
        <v>0</v>
      </c>
      <c r="O810" s="3">
        <v>0</v>
      </c>
      <c r="P810" s="3">
        <v>0</v>
      </c>
      <c r="Q810" s="4" t="e">
        <f>P810/L810*100</f>
        <v>#DIV/0!</v>
      </c>
      <c r="R810" s="3">
        <v>0</v>
      </c>
      <c r="S810" s="3">
        <v>0</v>
      </c>
      <c r="T810" s="32" t="e">
        <f t="shared" si="119"/>
        <v>#DIV/0!</v>
      </c>
      <c r="U810" s="32" t="e">
        <f t="shared" si="120"/>
        <v>#DIV/0!</v>
      </c>
      <c r="V810" s="3">
        <v>0</v>
      </c>
      <c r="W810" s="3">
        <v>0</v>
      </c>
      <c r="X810" s="3">
        <v>0</v>
      </c>
      <c r="Y810" s="3">
        <v>2</v>
      </c>
      <c r="Z810" s="3">
        <v>0</v>
      </c>
      <c r="AA810" s="3">
        <v>0</v>
      </c>
    </row>
    <row r="811" spans="1:29" ht="15" customHeight="1" x14ac:dyDescent="0.3">
      <c r="A811" s="35">
        <v>204</v>
      </c>
      <c r="B811" s="35" t="s">
        <v>29</v>
      </c>
      <c r="C811" s="35" t="s">
        <v>25</v>
      </c>
      <c r="D811" s="35" t="s">
        <v>26</v>
      </c>
      <c r="E811" s="35" t="s">
        <v>33</v>
      </c>
      <c r="F811" s="35" t="s">
        <v>28</v>
      </c>
      <c r="G811" s="41">
        <v>0</v>
      </c>
      <c r="H811" s="41">
        <v>0</v>
      </c>
      <c r="I811" s="40"/>
      <c r="J811" s="41">
        <v>0</v>
      </c>
      <c r="K811" s="37" t="e">
        <f>J811/G811</f>
        <v>#DIV/0!</v>
      </c>
      <c r="L811" s="41">
        <f>M811+N811</f>
        <v>0</v>
      </c>
      <c r="M811" s="41">
        <v>0</v>
      </c>
      <c r="N811" s="41">
        <v>0</v>
      </c>
      <c r="O811" s="41">
        <v>0</v>
      </c>
      <c r="P811" s="41">
        <f>P812+P813+P814</f>
        <v>0</v>
      </c>
      <c r="Q811" s="36" t="e">
        <f>P811/(L812+L813+L814)*100</f>
        <v>#DIV/0!</v>
      </c>
      <c r="R811" s="41">
        <v>0</v>
      </c>
      <c r="S811" s="41">
        <v>0</v>
      </c>
      <c r="T811" s="37" t="e">
        <f t="shared" si="119"/>
        <v>#DIV/0!</v>
      </c>
      <c r="U811" s="37" t="e">
        <f t="shared" si="120"/>
        <v>#DIV/0!</v>
      </c>
      <c r="V811" s="41">
        <v>0</v>
      </c>
      <c r="W811" s="41">
        <v>0</v>
      </c>
      <c r="X811" s="41">
        <v>0</v>
      </c>
      <c r="Y811" s="41">
        <v>0</v>
      </c>
      <c r="Z811" s="41">
        <v>0</v>
      </c>
      <c r="AA811" s="41">
        <v>0</v>
      </c>
      <c r="AB811" s="40"/>
      <c r="AC811" s="40"/>
    </row>
    <row r="812" spans="1:29" ht="15" customHeight="1" outlineLevel="1" x14ac:dyDescent="0.3">
      <c r="A812" s="3" t="s">
        <v>66</v>
      </c>
      <c r="B812" s="3" t="s">
        <v>29</v>
      </c>
      <c r="C812" s="3" t="s">
        <v>25</v>
      </c>
      <c r="D812" s="3" t="s">
        <v>26</v>
      </c>
      <c r="E812" s="3" t="s">
        <v>33</v>
      </c>
      <c r="F812" s="3" t="s">
        <v>28</v>
      </c>
      <c r="I812" s="29"/>
      <c r="T812" s="32" t="e">
        <f t="shared" si="119"/>
        <v>#DIV/0!</v>
      </c>
      <c r="U812" s="32" t="e">
        <f t="shared" si="120"/>
        <v>#DIV/0!</v>
      </c>
      <c r="AB812" s="29"/>
      <c r="AC812" s="29"/>
    </row>
    <row r="813" spans="1:29" ht="15" customHeight="1" outlineLevel="1" x14ac:dyDescent="0.3">
      <c r="A813" s="3" t="s">
        <v>67</v>
      </c>
      <c r="B813" s="3" t="s">
        <v>29</v>
      </c>
      <c r="C813" s="3" t="s">
        <v>25</v>
      </c>
      <c r="D813" s="3" t="s">
        <v>26</v>
      </c>
      <c r="E813" s="3" t="s">
        <v>33</v>
      </c>
      <c r="F813" s="3" t="s">
        <v>28</v>
      </c>
      <c r="I813" s="29"/>
      <c r="T813" s="32" t="e">
        <f t="shared" si="119"/>
        <v>#DIV/0!</v>
      </c>
      <c r="U813" s="32" t="e">
        <f t="shared" si="120"/>
        <v>#DIV/0!</v>
      </c>
    </row>
    <row r="814" spans="1:29" ht="15" customHeight="1" outlineLevel="1" collapsed="1" x14ac:dyDescent="0.3">
      <c r="A814" s="3" t="s">
        <v>68</v>
      </c>
      <c r="B814" s="3" t="s">
        <v>29</v>
      </c>
      <c r="C814" s="3" t="s">
        <v>25</v>
      </c>
      <c r="D814" s="3" t="s">
        <v>26</v>
      </c>
      <c r="E814" s="3" t="s">
        <v>33</v>
      </c>
      <c r="F814" s="3" t="s">
        <v>28</v>
      </c>
      <c r="I814" s="29"/>
      <c r="T814" s="32" t="e">
        <f t="shared" si="119"/>
        <v>#DIV/0!</v>
      </c>
      <c r="U814" s="32" t="e">
        <f t="shared" si="120"/>
        <v>#DIV/0!</v>
      </c>
    </row>
    <row r="815" spans="1:29" ht="15" customHeight="1" x14ac:dyDescent="0.3">
      <c r="A815" s="35">
        <v>205</v>
      </c>
      <c r="B815" s="35" t="s">
        <v>29</v>
      </c>
      <c r="C815" s="35" t="s">
        <v>25</v>
      </c>
      <c r="D815" s="35" t="s">
        <v>32</v>
      </c>
      <c r="E815" s="35" t="s">
        <v>30</v>
      </c>
      <c r="F815" s="35" t="s">
        <v>34</v>
      </c>
      <c r="G815" s="41">
        <v>8</v>
      </c>
      <c r="H815" s="41">
        <v>5</v>
      </c>
      <c r="I815" s="40">
        <f>H815/((L815-W815)+J815+(0.44*R815))</f>
        <v>1.7361111111111112</v>
      </c>
      <c r="J815" s="41">
        <v>0</v>
      </c>
      <c r="K815" s="37">
        <f>J815/G815</f>
        <v>0</v>
      </c>
      <c r="L815" s="41">
        <f>M815+N815</f>
        <v>6</v>
      </c>
      <c r="M815" s="41">
        <v>2</v>
      </c>
      <c r="N815" s="41">
        <v>4</v>
      </c>
      <c r="O815" s="41">
        <v>0</v>
      </c>
      <c r="P815" s="41">
        <f>P816+P817+P818</f>
        <v>5</v>
      </c>
      <c r="Q815" s="36">
        <f>P815/(L816+L817+L818)*100</f>
        <v>83.333333333333343</v>
      </c>
      <c r="R815" s="41">
        <v>2</v>
      </c>
      <c r="S815" s="41">
        <v>1</v>
      </c>
      <c r="T815" s="37">
        <f t="shared" si="119"/>
        <v>0.33333333333333331</v>
      </c>
      <c r="U815" s="37">
        <f t="shared" si="120"/>
        <v>0.33333333333333331</v>
      </c>
      <c r="V815" s="41">
        <v>0</v>
      </c>
      <c r="W815" s="41">
        <v>4</v>
      </c>
      <c r="X815" s="41">
        <v>2</v>
      </c>
      <c r="Y815" s="41">
        <v>0</v>
      </c>
      <c r="Z815" s="41">
        <v>2</v>
      </c>
      <c r="AA815" s="41">
        <v>0</v>
      </c>
      <c r="AB815" s="40">
        <f>(R815+X815+(2*(N815+AA815+J815))+(0.5*Y815))/(H815+(0.5*V815)+(2*(W815+O815+Z815)))</f>
        <v>0.70588235294117652</v>
      </c>
      <c r="AC815" s="40">
        <f>AB815-$AB$1073</f>
        <v>-0.43167167706136611</v>
      </c>
    </row>
    <row r="816" spans="1:29" ht="15" customHeight="1" outlineLevel="1" x14ac:dyDescent="0.3">
      <c r="A816" s="3" t="s">
        <v>66</v>
      </c>
      <c r="B816" s="3" t="s">
        <v>29</v>
      </c>
      <c r="C816" s="3" t="s">
        <v>25</v>
      </c>
      <c r="D816" s="3" t="s">
        <v>32</v>
      </c>
      <c r="E816" s="3" t="s">
        <v>30</v>
      </c>
      <c r="F816" s="3" t="s">
        <v>34</v>
      </c>
      <c r="G816" s="3">
        <v>0</v>
      </c>
      <c r="H816" s="3">
        <v>0</v>
      </c>
      <c r="I816" s="29"/>
      <c r="J816" s="3">
        <v>0</v>
      </c>
      <c r="K816" s="32" t="e">
        <f>J816/G816</f>
        <v>#DIV/0!</v>
      </c>
      <c r="L816" s="3">
        <f>M816+N816</f>
        <v>0</v>
      </c>
      <c r="M816" s="3">
        <v>0</v>
      </c>
      <c r="N816" s="3">
        <v>0</v>
      </c>
      <c r="O816" s="3">
        <v>0</v>
      </c>
      <c r="P816" s="3">
        <v>0</v>
      </c>
      <c r="Q816" s="4" t="e">
        <f>P816/L816*100</f>
        <v>#DIV/0!</v>
      </c>
      <c r="R816" s="3">
        <v>0</v>
      </c>
      <c r="S816" s="3">
        <v>0</v>
      </c>
      <c r="T816" s="32" t="e">
        <f t="shared" si="119"/>
        <v>#DIV/0!</v>
      </c>
      <c r="U816" s="32" t="e">
        <f t="shared" si="120"/>
        <v>#DIV/0!</v>
      </c>
      <c r="V816" s="3">
        <v>0</v>
      </c>
      <c r="W816" s="3">
        <v>0</v>
      </c>
      <c r="X816" s="3">
        <v>0</v>
      </c>
      <c r="Y816" s="3">
        <v>0</v>
      </c>
      <c r="Z816" s="3">
        <v>0</v>
      </c>
      <c r="AA816" s="3">
        <v>0</v>
      </c>
      <c r="AB816" s="29"/>
      <c r="AC816" s="29"/>
    </row>
    <row r="817" spans="1:29" ht="15" customHeight="1" outlineLevel="1" x14ac:dyDescent="0.3">
      <c r="A817" s="3" t="s">
        <v>67</v>
      </c>
      <c r="B817" s="3" t="s">
        <v>29</v>
      </c>
      <c r="C817" s="3" t="s">
        <v>25</v>
      </c>
      <c r="D817" s="3" t="s">
        <v>32</v>
      </c>
      <c r="E817" s="3" t="s">
        <v>30</v>
      </c>
      <c r="F817" s="3" t="s">
        <v>34</v>
      </c>
      <c r="G817" s="3">
        <v>1</v>
      </c>
      <c r="H817" s="3">
        <v>0</v>
      </c>
      <c r="I817" s="29">
        <f>H817/((L817-W817)+J817+(0.44*R817))</f>
        <v>0</v>
      </c>
      <c r="J817" s="3">
        <v>0</v>
      </c>
      <c r="K817" s="32">
        <f>J817/G817</f>
        <v>0</v>
      </c>
      <c r="L817" s="3">
        <f>M817+N817</f>
        <v>1</v>
      </c>
      <c r="M817" s="3">
        <v>0</v>
      </c>
      <c r="N817" s="3">
        <v>1</v>
      </c>
      <c r="O817" s="3">
        <v>0</v>
      </c>
      <c r="P817" s="3">
        <v>0</v>
      </c>
      <c r="Q817" s="4">
        <f>P817/L817*100</f>
        <v>0</v>
      </c>
      <c r="R817" s="3">
        <v>0</v>
      </c>
      <c r="S817" s="3">
        <v>0</v>
      </c>
      <c r="T817" s="32">
        <f t="shared" si="119"/>
        <v>0</v>
      </c>
      <c r="U817" s="32">
        <f t="shared" si="120"/>
        <v>0</v>
      </c>
      <c r="V817" s="3">
        <v>0</v>
      </c>
      <c r="W817" s="3">
        <v>0</v>
      </c>
      <c r="X817" s="3">
        <v>1</v>
      </c>
      <c r="Y817" s="3">
        <v>0</v>
      </c>
      <c r="Z817" s="3">
        <v>0</v>
      </c>
      <c r="AA817" s="3">
        <v>0</v>
      </c>
    </row>
    <row r="818" spans="1:29" ht="15" customHeight="1" outlineLevel="1" collapsed="1" x14ac:dyDescent="0.3">
      <c r="A818" s="3" t="s">
        <v>68</v>
      </c>
      <c r="B818" s="3" t="s">
        <v>29</v>
      </c>
      <c r="C818" s="3" t="s">
        <v>25</v>
      </c>
      <c r="D818" s="3" t="s">
        <v>32</v>
      </c>
      <c r="E818" s="3" t="s">
        <v>30</v>
      </c>
      <c r="F818" s="3" t="s">
        <v>34</v>
      </c>
      <c r="G818" s="3">
        <v>5</v>
      </c>
      <c r="H818" s="3">
        <v>3</v>
      </c>
      <c r="I818" s="29">
        <f>H818/((L818-W818)+J818+(0.44*R818))</f>
        <v>1.0416666666666667</v>
      </c>
      <c r="J818" s="3">
        <v>0</v>
      </c>
      <c r="K818" s="32">
        <f>J818/G818</f>
        <v>0</v>
      </c>
      <c r="L818" s="3">
        <f>M818+N818</f>
        <v>5</v>
      </c>
      <c r="M818" s="3">
        <v>1</v>
      </c>
      <c r="N818" s="3">
        <v>4</v>
      </c>
      <c r="O818" s="3">
        <v>0</v>
      </c>
      <c r="P818" s="3">
        <v>5</v>
      </c>
      <c r="Q818" s="4">
        <f>P818/L818*100</f>
        <v>100</v>
      </c>
      <c r="R818" s="3">
        <v>2</v>
      </c>
      <c r="S818" s="3">
        <v>1</v>
      </c>
      <c r="T818" s="32">
        <f t="shared" si="119"/>
        <v>0.2</v>
      </c>
      <c r="U818" s="32">
        <f t="shared" si="120"/>
        <v>0.2</v>
      </c>
      <c r="V818" s="3">
        <v>0</v>
      </c>
      <c r="W818" s="3">
        <v>3</v>
      </c>
      <c r="X818" s="3">
        <v>1</v>
      </c>
      <c r="Y818" s="3">
        <v>0</v>
      </c>
      <c r="Z818" s="3">
        <v>1</v>
      </c>
      <c r="AA818" s="3">
        <v>0</v>
      </c>
    </row>
    <row r="819" spans="1:29" ht="15" customHeight="1" x14ac:dyDescent="0.3">
      <c r="A819" s="35">
        <v>206</v>
      </c>
      <c r="B819" s="35" t="s">
        <v>29</v>
      </c>
      <c r="C819" s="35" t="s">
        <v>32</v>
      </c>
      <c r="D819" s="35" t="s">
        <v>34</v>
      </c>
      <c r="E819" s="35" t="s">
        <v>27</v>
      </c>
      <c r="F819" s="35" t="s">
        <v>31</v>
      </c>
      <c r="G819" s="41">
        <v>2</v>
      </c>
      <c r="H819" s="41">
        <v>0</v>
      </c>
      <c r="I819" s="40">
        <f>H819/((L819-W819)+J819+(0.44*R819))</f>
        <v>0</v>
      </c>
      <c r="J819" s="41">
        <v>0</v>
      </c>
      <c r="K819" s="37">
        <f>J819/G819</f>
        <v>0</v>
      </c>
      <c r="L819" s="41">
        <f>M819+N819</f>
        <v>2</v>
      </c>
      <c r="M819" s="41">
        <v>0</v>
      </c>
      <c r="N819" s="41">
        <v>2</v>
      </c>
      <c r="O819" s="41">
        <v>0</v>
      </c>
      <c r="P819" s="41">
        <f>P820+P821+P822</f>
        <v>0</v>
      </c>
      <c r="Q819" s="36" t="e">
        <f>P819/(L820+L821+L822)*100</f>
        <v>#DIV/0!</v>
      </c>
      <c r="R819" s="41">
        <v>0</v>
      </c>
      <c r="S819" s="41">
        <v>0</v>
      </c>
      <c r="T819" s="37">
        <f t="shared" si="119"/>
        <v>0</v>
      </c>
      <c r="U819" s="37">
        <f t="shared" si="120"/>
        <v>0</v>
      </c>
      <c r="V819" s="41">
        <v>0</v>
      </c>
      <c r="W819" s="41">
        <v>0</v>
      </c>
      <c r="X819" s="41">
        <v>1</v>
      </c>
      <c r="Y819" s="41">
        <v>0</v>
      </c>
      <c r="Z819" s="41">
        <v>1</v>
      </c>
      <c r="AA819" s="41">
        <v>0</v>
      </c>
      <c r="AB819" s="40">
        <f>(R819+X819+(2*(N819+AA819+J819))+(0.5*Y819))/(H819+(0.5*V819)+(2*(W819+O819+Z819)))</f>
        <v>2.5</v>
      </c>
      <c r="AC819" s="40">
        <f>AB819-$AB$1073</f>
        <v>1.3624459699974574</v>
      </c>
    </row>
    <row r="820" spans="1:29" ht="15" customHeight="1" outlineLevel="1" x14ac:dyDescent="0.3">
      <c r="A820" s="3" t="s">
        <v>66</v>
      </c>
      <c r="B820" s="3" t="s">
        <v>29</v>
      </c>
      <c r="C820" s="3" t="s">
        <v>32</v>
      </c>
      <c r="D820" s="3" t="s">
        <v>34</v>
      </c>
      <c r="E820" s="3" t="s">
        <v>27</v>
      </c>
      <c r="F820" s="3" t="s">
        <v>31</v>
      </c>
      <c r="I820" s="29"/>
      <c r="T820" s="32" t="e">
        <f t="shared" si="119"/>
        <v>#DIV/0!</v>
      </c>
      <c r="U820" s="32" t="e">
        <f t="shared" si="120"/>
        <v>#DIV/0!</v>
      </c>
      <c r="AB820" s="29"/>
      <c r="AC820" s="29"/>
    </row>
    <row r="821" spans="1:29" ht="15" customHeight="1" outlineLevel="1" x14ac:dyDescent="0.3">
      <c r="A821" s="3" t="s">
        <v>67</v>
      </c>
      <c r="B821" s="3" t="s">
        <v>29</v>
      </c>
      <c r="C821" s="3" t="s">
        <v>32</v>
      </c>
      <c r="D821" s="3" t="s">
        <v>34</v>
      </c>
      <c r="E821" s="3" t="s">
        <v>27</v>
      </c>
      <c r="F821" s="3" t="s">
        <v>31</v>
      </c>
      <c r="I821" s="29"/>
      <c r="T821" s="32" t="e">
        <f t="shared" si="119"/>
        <v>#DIV/0!</v>
      </c>
      <c r="U821" s="32" t="e">
        <f t="shared" si="120"/>
        <v>#DIV/0!</v>
      </c>
    </row>
    <row r="822" spans="1:29" ht="15" customHeight="1" outlineLevel="1" collapsed="1" x14ac:dyDescent="0.3">
      <c r="A822" s="3" t="s">
        <v>68</v>
      </c>
      <c r="B822" s="3" t="s">
        <v>29</v>
      </c>
      <c r="C822" s="3" t="s">
        <v>32</v>
      </c>
      <c r="D822" s="3" t="s">
        <v>34</v>
      </c>
      <c r="E822" s="3" t="s">
        <v>27</v>
      </c>
      <c r="F822" s="3" t="s">
        <v>31</v>
      </c>
      <c r="I822" s="29"/>
      <c r="T822" s="32" t="e">
        <f t="shared" si="119"/>
        <v>#DIV/0!</v>
      </c>
      <c r="U822" s="32" t="e">
        <f t="shared" si="120"/>
        <v>#DIV/0!</v>
      </c>
    </row>
    <row r="823" spans="1:29" ht="15" customHeight="1" x14ac:dyDescent="0.3">
      <c r="A823" s="35">
        <v>207</v>
      </c>
      <c r="B823" s="35" t="s">
        <v>29</v>
      </c>
      <c r="C823" s="35" t="s">
        <v>34</v>
      </c>
      <c r="D823" s="35" t="s">
        <v>26</v>
      </c>
      <c r="E823" s="35" t="s">
        <v>33</v>
      </c>
      <c r="F823" s="35" t="s">
        <v>31</v>
      </c>
      <c r="G823" s="41">
        <v>12</v>
      </c>
      <c r="H823" s="41">
        <v>5</v>
      </c>
      <c r="I823" s="40">
        <f>H823/((L823-W823)+J823+(0.44*R823))</f>
        <v>0.45955882352941174</v>
      </c>
      <c r="J823" s="41">
        <v>3</v>
      </c>
      <c r="K823" s="37">
        <f>J823/G823</f>
        <v>0.25</v>
      </c>
      <c r="L823" s="41">
        <f>M823+N823</f>
        <v>8</v>
      </c>
      <c r="M823" s="41">
        <v>2</v>
      </c>
      <c r="N823" s="41">
        <v>6</v>
      </c>
      <c r="O823" s="41">
        <v>1</v>
      </c>
      <c r="P823" s="41">
        <f>P824+P825+P826</f>
        <v>3</v>
      </c>
      <c r="Q823" s="36">
        <f>P823/(L824+L825+L826)*100</f>
        <v>75</v>
      </c>
      <c r="R823" s="41">
        <v>2</v>
      </c>
      <c r="S823" s="41">
        <v>1</v>
      </c>
      <c r="T823" s="37">
        <f t="shared" si="119"/>
        <v>0.25</v>
      </c>
      <c r="U823" s="37">
        <f t="shared" si="120"/>
        <v>0.25</v>
      </c>
      <c r="V823" s="41">
        <v>0</v>
      </c>
      <c r="W823" s="41">
        <v>1</v>
      </c>
      <c r="X823" s="41">
        <v>5</v>
      </c>
      <c r="Y823" s="41">
        <v>2</v>
      </c>
      <c r="Z823" s="41">
        <v>2</v>
      </c>
      <c r="AA823" s="41">
        <v>0</v>
      </c>
      <c r="AB823" s="40">
        <f>(R823+X823+(2*(N823+AA823+J823))+(0.5*Y823))/(H823+(0.5*V823)+(2*(W823+O823+Z823)))</f>
        <v>2</v>
      </c>
      <c r="AC823" s="40">
        <f>AB823-$AB$1073</f>
        <v>0.86244596999745737</v>
      </c>
    </row>
    <row r="824" spans="1:29" ht="15" customHeight="1" outlineLevel="1" x14ac:dyDescent="0.3">
      <c r="A824" s="3" t="s">
        <v>66</v>
      </c>
      <c r="B824" s="3" t="s">
        <v>29</v>
      </c>
      <c r="C824" s="3" t="s">
        <v>34</v>
      </c>
      <c r="D824" s="3" t="s">
        <v>26</v>
      </c>
      <c r="E824" s="3" t="s">
        <v>33</v>
      </c>
      <c r="F824" s="3" t="s">
        <v>31</v>
      </c>
      <c r="G824" s="3">
        <v>3</v>
      </c>
      <c r="H824" s="3">
        <v>1</v>
      </c>
      <c r="I824" s="29">
        <f>H824/((L824-W824)+J824+(0.44*R824))</f>
        <v>0.34722222222222221</v>
      </c>
      <c r="J824" s="3">
        <v>0</v>
      </c>
      <c r="K824" s="32">
        <f>J824/G824</f>
        <v>0</v>
      </c>
      <c r="L824" s="3">
        <f>M824+N824</f>
        <v>2</v>
      </c>
      <c r="M824" s="3">
        <v>0</v>
      </c>
      <c r="N824" s="3">
        <v>2</v>
      </c>
      <c r="O824" s="3">
        <v>0</v>
      </c>
      <c r="P824" s="3">
        <v>1</v>
      </c>
      <c r="Q824" s="4">
        <f>P824/L824*100</f>
        <v>50</v>
      </c>
      <c r="R824" s="3">
        <v>2</v>
      </c>
      <c r="S824" s="3">
        <v>1</v>
      </c>
      <c r="T824" s="32">
        <f t="shared" si="119"/>
        <v>0</v>
      </c>
      <c r="U824" s="32">
        <f t="shared" si="120"/>
        <v>0</v>
      </c>
      <c r="V824" s="3">
        <v>0</v>
      </c>
      <c r="W824" s="3">
        <v>0</v>
      </c>
      <c r="X824" s="3">
        <v>2</v>
      </c>
      <c r="Y824" s="3">
        <v>0</v>
      </c>
      <c r="Z824" s="3">
        <v>1</v>
      </c>
      <c r="AA824" s="3">
        <v>0</v>
      </c>
      <c r="AB824" s="29"/>
      <c r="AC824" s="29"/>
    </row>
    <row r="825" spans="1:29" ht="15" customHeight="1" outlineLevel="1" x14ac:dyDescent="0.3">
      <c r="A825" s="3" t="s">
        <v>67</v>
      </c>
      <c r="B825" s="3" t="s">
        <v>29</v>
      </c>
      <c r="C825" s="3" t="s">
        <v>34</v>
      </c>
      <c r="D825" s="3" t="s">
        <v>26</v>
      </c>
      <c r="E825" s="3" t="s">
        <v>33</v>
      </c>
      <c r="F825" s="3" t="s">
        <v>31</v>
      </c>
      <c r="G825" s="3">
        <v>4</v>
      </c>
      <c r="H825" s="3">
        <v>2</v>
      </c>
      <c r="I825" s="29">
        <f>H825/((L825-W825)+J825+(0.44*R825))</f>
        <v>0.66666666666666663</v>
      </c>
      <c r="J825" s="3">
        <v>2</v>
      </c>
      <c r="K825" s="32">
        <f>J825/G825</f>
        <v>0.5</v>
      </c>
      <c r="L825" s="3">
        <f>M825+N825</f>
        <v>2</v>
      </c>
      <c r="M825" s="3">
        <v>1</v>
      </c>
      <c r="N825" s="3">
        <v>1</v>
      </c>
      <c r="O825" s="3">
        <v>1</v>
      </c>
      <c r="P825" s="3">
        <v>2</v>
      </c>
      <c r="Q825" s="4">
        <f>P825/L825*100</f>
        <v>100</v>
      </c>
      <c r="R825" s="3">
        <v>0</v>
      </c>
      <c r="S825" s="3">
        <v>0</v>
      </c>
      <c r="T825" s="32">
        <f t="shared" si="119"/>
        <v>0.5</v>
      </c>
      <c r="U825" s="32">
        <f t="shared" si="120"/>
        <v>0.5</v>
      </c>
      <c r="V825" s="3">
        <v>0</v>
      </c>
      <c r="W825" s="3">
        <v>1</v>
      </c>
      <c r="X825" s="3">
        <v>0</v>
      </c>
      <c r="Y825" s="3">
        <v>1</v>
      </c>
      <c r="Z825" s="3">
        <v>1</v>
      </c>
      <c r="AA825" s="3">
        <v>0</v>
      </c>
    </row>
    <row r="826" spans="1:29" ht="15" customHeight="1" outlineLevel="1" collapsed="1" x14ac:dyDescent="0.3">
      <c r="A826" s="3" t="s">
        <v>68</v>
      </c>
      <c r="B826" s="3" t="s">
        <v>29</v>
      </c>
      <c r="C826" s="3" t="s">
        <v>34</v>
      </c>
      <c r="D826" s="3" t="s">
        <v>26</v>
      </c>
      <c r="E826" s="3" t="s">
        <v>33</v>
      </c>
      <c r="F826" s="3" t="s">
        <v>31</v>
      </c>
      <c r="I826" s="29"/>
      <c r="T826" s="32" t="e">
        <f t="shared" si="119"/>
        <v>#DIV/0!</v>
      </c>
      <c r="U826" s="32" t="e">
        <f t="shared" si="120"/>
        <v>#DIV/0!</v>
      </c>
    </row>
    <row r="827" spans="1:29" ht="15" customHeight="1" x14ac:dyDescent="0.3">
      <c r="A827" s="35">
        <v>208</v>
      </c>
      <c r="B827" s="35" t="s">
        <v>29</v>
      </c>
      <c r="C827" s="35" t="s">
        <v>25</v>
      </c>
      <c r="D827" s="35" t="s">
        <v>26</v>
      </c>
      <c r="E827" s="35" t="s">
        <v>30</v>
      </c>
      <c r="F827" s="35" t="s">
        <v>34</v>
      </c>
      <c r="G827" s="41">
        <v>3</v>
      </c>
      <c r="H827" s="41">
        <v>3</v>
      </c>
      <c r="I827" s="40">
        <f>H827/((L827-W827)+J827+(0.44*R827))</f>
        <v>1.595744680851064</v>
      </c>
      <c r="J827" s="41">
        <v>0</v>
      </c>
      <c r="K827" s="37">
        <f t="shared" ref="K827:K843" si="126">J827/G827</f>
        <v>0</v>
      </c>
      <c r="L827" s="41">
        <f t="shared" ref="L827:L843" si="127">M827+N827</f>
        <v>2</v>
      </c>
      <c r="M827" s="41">
        <v>1</v>
      </c>
      <c r="N827" s="41">
        <v>1</v>
      </c>
      <c r="O827" s="41">
        <v>1</v>
      </c>
      <c r="P827" s="41">
        <f>P828+P829+P830</f>
        <v>0</v>
      </c>
      <c r="Q827" s="36">
        <f>P827/(L828+L829+L830)*100</f>
        <v>0</v>
      </c>
      <c r="R827" s="41">
        <v>2</v>
      </c>
      <c r="S827" s="41">
        <v>1</v>
      </c>
      <c r="T827" s="37">
        <f t="shared" si="119"/>
        <v>0.5</v>
      </c>
      <c r="U827" s="37">
        <f t="shared" si="120"/>
        <v>0.5</v>
      </c>
      <c r="V827" s="41">
        <v>0</v>
      </c>
      <c r="W827" s="41">
        <v>1</v>
      </c>
      <c r="X827" s="41">
        <v>0</v>
      </c>
      <c r="Y827" s="41">
        <v>0</v>
      </c>
      <c r="Z827" s="41">
        <v>2</v>
      </c>
      <c r="AA827" s="41">
        <v>0</v>
      </c>
      <c r="AB827" s="40">
        <f>(R827+X827+(2*(N827+AA827+J827))+(0.5*Y827))/(H827+(0.5*V827)+(2*(W827+O827+Z827)))</f>
        <v>0.36363636363636365</v>
      </c>
      <c r="AC827" s="40">
        <f>AB827-$AB$1073</f>
        <v>-0.77391766636617898</v>
      </c>
    </row>
    <row r="828" spans="1:29" ht="15" customHeight="1" outlineLevel="1" x14ac:dyDescent="0.3">
      <c r="A828" s="3" t="s">
        <v>66</v>
      </c>
      <c r="B828" s="3" t="s">
        <v>29</v>
      </c>
      <c r="C828" s="3" t="s">
        <v>25</v>
      </c>
      <c r="D828" s="3" t="s">
        <v>26</v>
      </c>
      <c r="E828" s="3" t="s">
        <v>30</v>
      </c>
      <c r="F828" s="3" t="s">
        <v>34</v>
      </c>
      <c r="G828" s="3">
        <v>1</v>
      </c>
      <c r="H828" s="3">
        <v>0</v>
      </c>
      <c r="I828" s="29"/>
      <c r="J828" s="3">
        <v>0</v>
      </c>
      <c r="K828" s="32">
        <f t="shared" si="126"/>
        <v>0</v>
      </c>
      <c r="L828" s="3">
        <f t="shared" si="127"/>
        <v>1</v>
      </c>
      <c r="M828" s="3">
        <v>0</v>
      </c>
      <c r="N828" s="3">
        <v>1</v>
      </c>
      <c r="O828" s="3">
        <v>0</v>
      </c>
      <c r="P828" s="3">
        <v>0</v>
      </c>
      <c r="Q828" s="4">
        <f>P828/L828*100</f>
        <v>0</v>
      </c>
      <c r="R828" s="3">
        <v>0</v>
      </c>
      <c r="S828" s="3">
        <v>0</v>
      </c>
      <c r="T828" s="32">
        <f t="shared" si="119"/>
        <v>0</v>
      </c>
      <c r="U828" s="32">
        <f t="shared" si="120"/>
        <v>0</v>
      </c>
      <c r="V828" s="3">
        <v>0</v>
      </c>
      <c r="W828" s="3">
        <v>1</v>
      </c>
      <c r="X828" s="3">
        <v>0</v>
      </c>
      <c r="Y828" s="3">
        <v>0</v>
      </c>
      <c r="Z828" s="3">
        <v>1</v>
      </c>
      <c r="AA828" s="3">
        <v>0</v>
      </c>
      <c r="AB828" s="29"/>
      <c r="AC828" s="29"/>
    </row>
    <row r="829" spans="1:29" ht="15" customHeight="1" outlineLevel="1" x14ac:dyDescent="0.3">
      <c r="A829" s="3" t="s">
        <v>67</v>
      </c>
      <c r="B829" s="3" t="s">
        <v>29</v>
      </c>
      <c r="C829" s="3" t="s">
        <v>25</v>
      </c>
      <c r="D829" s="3" t="s">
        <v>26</v>
      </c>
      <c r="E829" s="3" t="s">
        <v>30</v>
      </c>
      <c r="F829" s="3" t="s">
        <v>34</v>
      </c>
      <c r="G829" s="3">
        <v>0</v>
      </c>
      <c r="H829" s="3">
        <v>0</v>
      </c>
      <c r="I829" s="29"/>
      <c r="J829" s="3">
        <v>0</v>
      </c>
      <c r="K829" s="32" t="e">
        <f t="shared" si="126"/>
        <v>#DIV/0!</v>
      </c>
      <c r="L829" s="3">
        <f t="shared" si="127"/>
        <v>0</v>
      </c>
      <c r="M829" s="3">
        <v>0</v>
      </c>
      <c r="N829" s="3">
        <v>0</v>
      </c>
      <c r="O829" s="3">
        <v>0</v>
      </c>
      <c r="P829" s="3">
        <v>0</v>
      </c>
      <c r="Q829" s="4" t="e">
        <f>P829/L829*100</f>
        <v>#DIV/0!</v>
      </c>
      <c r="R829" s="3">
        <v>0</v>
      </c>
      <c r="S829" s="3">
        <v>0</v>
      </c>
      <c r="T829" s="32" t="e">
        <f t="shared" si="119"/>
        <v>#DIV/0!</v>
      </c>
      <c r="U829" s="32" t="e">
        <f t="shared" si="120"/>
        <v>#DIV/0!</v>
      </c>
      <c r="V829" s="3">
        <v>0</v>
      </c>
      <c r="W829" s="3">
        <v>0</v>
      </c>
      <c r="X829" s="3">
        <v>0</v>
      </c>
      <c r="Y829" s="3">
        <v>0</v>
      </c>
      <c r="Z829" s="3">
        <v>0</v>
      </c>
      <c r="AA829" s="3">
        <v>0</v>
      </c>
    </row>
    <row r="830" spans="1:29" ht="15" customHeight="1" outlineLevel="1" collapsed="1" x14ac:dyDescent="0.3">
      <c r="A830" s="3" t="s">
        <v>68</v>
      </c>
      <c r="B830" s="3" t="s">
        <v>29</v>
      </c>
      <c r="C830" s="3" t="s">
        <v>25</v>
      </c>
      <c r="D830" s="3" t="s">
        <v>26</v>
      </c>
      <c r="E830" s="3" t="s">
        <v>30</v>
      </c>
      <c r="F830" s="3" t="s">
        <v>34</v>
      </c>
      <c r="G830" s="3">
        <v>1</v>
      </c>
      <c r="H830" s="3">
        <v>1</v>
      </c>
      <c r="I830" s="29">
        <f t="shared" ref="I830:I835" si="128">H830/((L830-W830)+J830+(0.44*R830))</f>
        <v>1.1363636363636365</v>
      </c>
      <c r="J830" s="3">
        <v>0</v>
      </c>
      <c r="K830" s="32">
        <f t="shared" si="126"/>
        <v>0</v>
      </c>
      <c r="L830" s="3">
        <f t="shared" si="127"/>
        <v>0</v>
      </c>
      <c r="M830" s="3">
        <v>0</v>
      </c>
      <c r="N830" s="3">
        <v>0</v>
      </c>
      <c r="O830" s="3">
        <v>0</v>
      </c>
      <c r="P830" s="3">
        <v>0</v>
      </c>
      <c r="Q830" s="4" t="e">
        <f>P830/L830*100</f>
        <v>#DIV/0!</v>
      </c>
      <c r="R830" s="3">
        <v>2</v>
      </c>
      <c r="S830" s="3">
        <v>1</v>
      </c>
      <c r="T830" s="32" t="e">
        <f t="shared" si="119"/>
        <v>#DIV/0!</v>
      </c>
      <c r="U830" s="32" t="e">
        <f t="shared" si="120"/>
        <v>#DIV/0!</v>
      </c>
      <c r="V830" s="3">
        <v>0</v>
      </c>
      <c r="W830" s="3">
        <v>0</v>
      </c>
      <c r="X830" s="3">
        <v>0</v>
      </c>
      <c r="Y830" s="3">
        <v>0</v>
      </c>
      <c r="Z830" s="3">
        <v>1</v>
      </c>
      <c r="AA830" s="3">
        <v>0</v>
      </c>
    </row>
    <row r="831" spans="1:29" ht="15" customHeight="1" x14ac:dyDescent="0.3">
      <c r="A831" s="35">
        <v>209</v>
      </c>
      <c r="B831" s="35" t="s">
        <v>32</v>
      </c>
      <c r="C831" s="35" t="s">
        <v>31</v>
      </c>
      <c r="D831" s="35" t="s">
        <v>34</v>
      </c>
      <c r="E831" s="35" t="s">
        <v>33</v>
      </c>
      <c r="F831" s="35" t="s">
        <v>28</v>
      </c>
      <c r="G831" s="41">
        <v>17</v>
      </c>
      <c r="H831" s="41">
        <v>11</v>
      </c>
      <c r="I831" s="40">
        <f t="shared" si="128"/>
        <v>0.7142857142857143</v>
      </c>
      <c r="J831" s="41">
        <v>2</v>
      </c>
      <c r="K831" s="37">
        <f t="shared" si="126"/>
        <v>0.11764705882352941</v>
      </c>
      <c r="L831" s="41">
        <f t="shared" si="127"/>
        <v>11</v>
      </c>
      <c r="M831" s="41">
        <v>2</v>
      </c>
      <c r="N831" s="41">
        <v>9</v>
      </c>
      <c r="O831" s="41">
        <v>1</v>
      </c>
      <c r="P831" s="41">
        <f>P832+P833+P834</f>
        <v>5</v>
      </c>
      <c r="Q831" s="36">
        <f>P831/(L832+L833+L834)*100</f>
        <v>83.333333333333343</v>
      </c>
      <c r="R831" s="41">
        <v>10</v>
      </c>
      <c r="S831" s="41">
        <v>7</v>
      </c>
      <c r="T831" s="37">
        <f t="shared" si="119"/>
        <v>0.18181818181818182</v>
      </c>
      <c r="U831" s="37">
        <f t="shared" si="120"/>
        <v>0.18181818181818182</v>
      </c>
      <c r="V831" s="41">
        <v>0</v>
      </c>
      <c r="W831" s="41">
        <v>2</v>
      </c>
      <c r="X831" s="41">
        <v>7</v>
      </c>
      <c r="Y831" s="41">
        <v>1</v>
      </c>
      <c r="Z831" s="41">
        <v>7</v>
      </c>
      <c r="AA831" s="41">
        <v>0</v>
      </c>
      <c r="AB831" s="40">
        <f>(R831+X831+(2*(N831+AA831+J831))+(0.5*Y831))/(H831+(0.5*V831)+(2*(W831+O831+Z831)))</f>
        <v>1.2741935483870968</v>
      </c>
      <c r="AC831" s="40">
        <f>AB831-$AB$1073</f>
        <v>0.13663951838455413</v>
      </c>
    </row>
    <row r="832" spans="1:29" ht="15" customHeight="1" outlineLevel="1" x14ac:dyDescent="0.3">
      <c r="A832" s="3" t="s">
        <v>66</v>
      </c>
      <c r="B832" s="3" t="s">
        <v>32</v>
      </c>
      <c r="C832" s="3" t="s">
        <v>31</v>
      </c>
      <c r="D832" s="3" t="s">
        <v>34</v>
      </c>
      <c r="E832" s="3" t="s">
        <v>33</v>
      </c>
      <c r="F832" s="3" t="s">
        <v>28</v>
      </c>
      <c r="G832" s="3">
        <v>8</v>
      </c>
      <c r="H832" s="3">
        <v>5</v>
      </c>
      <c r="I832" s="29">
        <f t="shared" si="128"/>
        <v>0.75301204819277101</v>
      </c>
      <c r="J832" s="3">
        <v>1</v>
      </c>
      <c r="K832" s="32">
        <f t="shared" si="126"/>
        <v>0.125</v>
      </c>
      <c r="L832" s="3">
        <f t="shared" si="127"/>
        <v>4</v>
      </c>
      <c r="M832" s="3">
        <v>1</v>
      </c>
      <c r="N832" s="3">
        <v>3</v>
      </c>
      <c r="O832" s="3">
        <v>1</v>
      </c>
      <c r="P832" s="3">
        <v>3</v>
      </c>
      <c r="Q832" s="4">
        <f>P832/L832*100</f>
        <v>75</v>
      </c>
      <c r="R832" s="3">
        <v>6</v>
      </c>
      <c r="S832" s="3">
        <v>3</v>
      </c>
      <c r="T832" s="32">
        <f t="shared" si="119"/>
        <v>0.25</v>
      </c>
      <c r="U832" s="32">
        <f t="shared" si="120"/>
        <v>0.25</v>
      </c>
      <c r="V832" s="3">
        <v>0</v>
      </c>
      <c r="W832" s="3">
        <v>1</v>
      </c>
      <c r="X832" s="3">
        <v>2</v>
      </c>
      <c r="Y832" s="3">
        <v>1</v>
      </c>
      <c r="Z832" s="3">
        <v>4</v>
      </c>
      <c r="AA832" s="3">
        <v>0</v>
      </c>
      <c r="AB832" s="29"/>
      <c r="AC832" s="29"/>
    </row>
    <row r="833" spans="1:29" ht="15" customHeight="1" outlineLevel="1" x14ac:dyDescent="0.3">
      <c r="A833" s="3" t="s">
        <v>67</v>
      </c>
      <c r="B833" s="3" t="s">
        <v>32</v>
      </c>
      <c r="C833" s="3" t="s">
        <v>31</v>
      </c>
      <c r="D833" s="3" t="s">
        <v>34</v>
      </c>
      <c r="E833" s="3" t="s">
        <v>33</v>
      </c>
      <c r="F833" s="3" t="s">
        <v>28</v>
      </c>
      <c r="G833" s="3">
        <v>2</v>
      </c>
      <c r="H833" s="3">
        <v>0</v>
      </c>
      <c r="I833" s="29">
        <f t="shared" si="128"/>
        <v>0</v>
      </c>
      <c r="J833" s="3">
        <v>1</v>
      </c>
      <c r="K833" s="32">
        <f t="shared" si="126"/>
        <v>0.5</v>
      </c>
      <c r="L833" s="3">
        <f t="shared" si="127"/>
        <v>1</v>
      </c>
      <c r="M833" s="3">
        <v>0</v>
      </c>
      <c r="N833" s="3">
        <v>1</v>
      </c>
      <c r="O833" s="3">
        <v>0</v>
      </c>
      <c r="P833" s="3">
        <v>1</v>
      </c>
      <c r="Q833" s="4">
        <f>P833/L833*100</f>
        <v>100</v>
      </c>
      <c r="R833" s="3">
        <v>0</v>
      </c>
      <c r="S833" s="3">
        <v>0</v>
      </c>
      <c r="T833" s="32">
        <f t="shared" si="119"/>
        <v>0</v>
      </c>
      <c r="U833" s="32">
        <f t="shared" si="120"/>
        <v>0</v>
      </c>
      <c r="V833" s="3">
        <v>0</v>
      </c>
      <c r="W833" s="3">
        <v>0</v>
      </c>
      <c r="X833" s="3">
        <v>1</v>
      </c>
      <c r="Y833" s="3">
        <v>0</v>
      </c>
      <c r="Z833" s="3">
        <v>0</v>
      </c>
      <c r="AA833" s="3">
        <v>0</v>
      </c>
    </row>
    <row r="834" spans="1:29" ht="15" customHeight="1" outlineLevel="1" collapsed="1" x14ac:dyDescent="0.3">
      <c r="A834" s="3" t="s">
        <v>68</v>
      </c>
      <c r="B834" s="3" t="s">
        <v>32</v>
      </c>
      <c r="C834" s="3" t="s">
        <v>31</v>
      </c>
      <c r="D834" s="3" t="s">
        <v>34</v>
      </c>
      <c r="E834" s="3" t="s">
        <v>33</v>
      </c>
      <c r="F834" s="3" t="s">
        <v>28</v>
      </c>
      <c r="G834" s="3">
        <v>1</v>
      </c>
      <c r="H834" s="3">
        <v>4</v>
      </c>
      <c r="I834" s="29">
        <f t="shared" si="128"/>
        <v>2.1276595744680851</v>
      </c>
      <c r="J834" s="3">
        <v>0</v>
      </c>
      <c r="K834" s="32">
        <f t="shared" si="126"/>
        <v>0</v>
      </c>
      <c r="L834" s="3">
        <f t="shared" si="127"/>
        <v>1</v>
      </c>
      <c r="M834" s="3">
        <v>1</v>
      </c>
      <c r="N834" s="3">
        <v>0</v>
      </c>
      <c r="O834" s="3">
        <v>0</v>
      </c>
      <c r="P834" s="3">
        <v>1</v>
      </c>
      <c r="Q834" s="4">
        <f>P834/L834*100</f>
        <v>100</v>
      </c>
      <c r="R834" s="3">
        <v>2</v>
      </c>
      <c r="S834" s="3">
        <v>2</v>
      </c>
      <c r="T834" s="32">
        <f t="shared" si="119"/>
        <v>1</v>
      </c>
      <c r="U834" s="32">
        <f t="shared" si="120"/>
        <v>1</v>
      </c>
      <c r="V834" s="3">
        <v>0</v>
      </c>
      <c r="W834" s="3">
        <v>0</v>
      </c>
      <c r="X834" s="3">
        <v>0</v>
      </c>
      <c r="Y834" s="3">
        <v>0</v>
      </c>
      <c r="Z834" s="3">
        <v>2</v>
      </c>
      <c r="AA834" s="3">
        <v>0</v>
      </c>
    </row>
    <row r="835" spans="1:29" ht="15" customHeight="1" x14ac:dyDescent="0.3">
      <c r="A835" s="35">
        <v>210</v>
      </c>
      <c r="B835" s="35" t="s">
        <v>32</v>
      </c>
      <c r="C835" s="35" t="s">
        <v>25</v>
      </c>
      <c r="D835" s="35" t="s">
        <v>34</v>
      </c>
      <c r="E835" s="35" t="s">
        <v>33</v>
      </c>
      <c r="F835" s="35" t="s">
        <v>28</v>
      </c>
      <c r="G835" s="41">
        <v>3</v>
      </c>
      <c r="H835" s="41">
        <v>4</v>
      </c>
      <c r="I835" s="40">
        <f t="shared" si="128"/>
        <v>1.3888888888888888</v>
      </c>
      <c r="J835" s="41">
        <v>1</v>
      </c>
      <c r="K835" s="37">
        <f t="shared" si="126"/>
        <v>0.33333333333333331</v>
      </c>
      <c r="L835" s="41">
        <f t="shared" si="127"/>
        <v>1</v>
      </c>
      <c r="M835" s="41">
        <v>1</v>
      </c>
      <c r="N835" s="41">
        <v>0</v>
      </c>
      <c r="O835" s="41">
        <v>1</v>
      </c>
      <c r="P835" s="41">
        <f>P836+P837+P838</f>
        <v>0</v>
      </c>
      <c r="Q835" s="36" t="e">
        <f>P835/(L836+L837+L838)*100</f>
        <v>#DIV/0!</v>
      </c>
      <c r="R835" s="41">
        <v>2</v>
      </c>
      <c r="S835" s="41">
        <v>2</v>
      </c>
      <c r="T835" s="37">
        <f t="shared" ref="T835:T898" si="129">M835/(M835+N835)</f>
        <v>1</v>
      </c>
      <c r="U835" s="37">
        <f t="shared" ref="U835:U898" si="130">((0.5*V835)+M835)/L835</f>
        <v>1</v>
      </c>
      <c r="V835" s="41">
        <v>0</v>
      </c>
      <c r="W835" s="41">
        <v>0</v>
      </c>
      <c r="X835" s="41">
        <v>0</v>
      </c>
      <c r="Y835" s="41">
        <v>0</v>
      </c>
      <c r="Z835" s="41">
        <v>1</v>
      </c>
      <c r="AA835" s="41">
        <v>0</v>
      </c>
      <c r="AB835" s="40">
        <f>(R835+X835+(2*(N835+AA835+J835))+(0.5*Y835))/(H835+(0.5*V835)+(2*(W835+O835+Z835)))</f>
        <v>0.5</v>
      </c>
      <c r="AC835" s="40">
        <f>AB835-$AB$1073</f>
        <v>-0.63755403000254263</v>
      </c>
    </row>
    <row r="836" spans="1:29" ht="15" customHeight="1" outlineLevel="1" x14ac:dyDescent="0.3">
      <c r="A836" s="3" t="s">
        <v>66</v>
      </c>
      <c r="B836" s="3" t="s">
        <v>32</v>
      </c>
      <c r="C836" s="3" t="s">
        <v>25</v>
      </c>
      <c r="D836" s="3" t="s">
        <v>34</v>
      </c>
      <c r="E836" s="3" t="s">
        <v>33</v>
      </c>
      <c r="F836" s="3" t="s">
        <v>28</v>
      </c>
      <c r="G836" s="3">
        <v>0</v>
      </c>
      <c r="H836" s="3">
        <v>0</v>
      </c>
      <c r="I836" s="29"/>
      <c r="J836" s="3">
        <v>0</v>
      </c>
      <c r="K836" s="32" t="e">
        <f t="shared" si="126"/>
        <v>#DIV/0!</v>
      </c>
      <c r="L836" s="3">
        <f t="shared" si="127"/>
        <v>0</v>
      </c>
      <c r="M836" s="3">
        <v>0</v>
      </c>
      <c r="N836" s="3">
        <v>0</v>
      </c>
      <c r="O836" s="3">
        <v>0</v>
      </c>
      <c r="P836" s="3">
        <v>0</v>
      </c>
      <c r="Q836" s="4" t="e">
        <f t="shared" ref="Q836:Q842" si="131">P836/L836*100</f>
        <v>#DIV/0!</v>
      </c>
      <c r="R836" s="3">
        <v>0</v>
      </c>
      <c r="S836" s="3">
        <v>0</v>
      </c>
      <c r="T836" s="32" t="e">
        <f t="shared" si="129"/>
        <v>#DIV/0!</v>
      </c>
      <c r="U836" s="32" t="e">
        <f t="shared" si="130"/>
        <v>#DIV/0!</v>
      </c>
      <c r="V836" s="3">
        <v>0</v>
      </c>
      <c r="W836" s="3">
        <v>0</v>
      </c>
      <c r="X836" s="3">
        <v>0</v>
      </c>
      <c r="Y836" s="3">
        <v>0</v>
      </c>
      <c r="Z836" s="3">
        <v>0</v>
      </c>
      <c r="AA836" s="3">
        <v>0</v>
      </c>
      <c r="AB836" s="29"/>
      <c r="AC836" s="29"/>
    </row>
    <row r="837" spans="1:29" ht="15" customHeight="1" outlineLevel="1" x14ac:dyDescent="0.3">
      <c r="A837" s="3" t="s">
        <v>67</v>
      </c>
      <c r="B837" s="3" t="s">
        <v>32</v>
      </c>
      <c r="C837" s="3" t="s">
        <v>25</v>
      </c>
      <c r="D837" s="3" t="s">
        <v>34</v>
      </c>
      <c r="E837" s="3" t="s">
        <v>33</v>
      </c>
      <c r="F837" s="3" t="s">
        <v>28</v>
      </c>
      <c r="G837" s="3">
        <v>2</v>
      </c>
      <c r="H837" s="3">
        <v>2</v>
      </c>
      <c r="I837" s="29">
        <f>H837/((L837-W837)+J837+(0.44*R837))</f>
        <v>1.0638297872340425</v>
      </c>
      <c r="J837" s="3">
        <v>1</v>
      </c>
      <c r="K837" s="32">
        <f t="shared" si="126"/>
        <v>0.5</v>
      </c>
      <c r="L837" s="3">
        <f t="shared" si="127"/>
        <v>0</v>
      </c>
      <c r="M837" s="3">
        <v>0</v>
      </c>
      <c r="N837" s="3">
        <v>0</v>
      </c>
      <c r="O837" s="3">
        <v>0</v>
      </c>
      <c r="P837" s="3">
        <v>0</v>
      </c>
      <c r="Q837" s="4" t="e">
        <f t="shared" si="131"/>
        <v>#DIV/0!</v>
      </c>
      <c r="R837" s="3">
        <v>2</v>
      </c>
      <c r="S837" s="3">
        <v>2</v>
      </c>
      <c r="T837" s="32" t="e">
        <f t="shared" si="129"/>
        <v>#DIV/0!</v>
      </c>
      <c r="U837" s="32" t="e">
        <f t="shared" si="130"/>
        <v>#DIV/0!</v>
      </c>
      <c r="V837" s="3">
        <v>0</v>
      </c>
      <c r="W837" s="3">
        <v>0</v>
      </c>
      <c r="X837" s="3">
        <v>0</v>
      </c>
      <c r="Y837" s="3">
        <v>0</v>
      </c>
      <c r="Z837" s="3">
        <v>1</v>
      </c>
      <c r="AA837" s="3">
        <v>0</v>
      </c>
    </row>
    <row r="838" spans="1:29" ht="15" customHeight="1" outlineLevel="1" collapsed="1" x14ac:dyDescent="0.3">
      <c r="A838" s="3" t="s">
        <v>68</v>
      </c>
      <c r="B838" s="3" t="s">
        <v>32</v>
      </c>
      <c r="C838" s="3" t="s">
        <v>25</v>
      </c>
      <c r="D838" s="3" t="s">
        <v>34</v>
      </c>
      <c r="E838" s="3" t="s">
        <v>33</v>
      </c>
      <c r="F838" s="3" t="s">
        <v>28</v>
      </c>
      <c r="G838" s="3">
        <v>0</v>
      </c>
      <c r="H838" s="3">
        <v>0</v>
      </c>
      <c r="I838" s="29"/>
      <c r="J838" s="3">
        <v>0</v>
      </c>
      <c r="K838" s="32" t="e">
        <f t="shared" si="126"/>
        <v>#DIV/0!</v>
      </c>
      <c r="L838" s="3">
        <f t="shared" si="127"/>
        <v>0</v>
      </c>
      <c r="M838" s="3">
        <v>0</v>
      </c>
      <c r="N838" s="3">
        <v>0</v>
      </c>
      <c r="O838" s="3">
        <v>0</v>
      </c>
      <c r="P838" s="3">
        <v>0</v>
      </c>
      <c r="Q838" s="4" t="e">
        <f t="shared" si="131"/>
        <v>#DIV/0!</v>
      </c>
      <c r="R838" s="3">
        <v>0</v>
      </c>
      <c r="S838" s="3">
        <v>0</v>
      </c>
      <c r="T838" s="32" t="e">
        <f t="shared" si="129"/>
        <v>#DIV/0!</v>
      </c>
      <c r="U838" s="32" t="e">
        <f t="shared" si="130"/>
        <v>#DIV/0!</v>
      </c>
      <c r="V838" s="3">
        <v>0</v>
      </c>
      <c r="W838" s="3">
        <v>0</v>
      </c>
      <c r="X838" s="3">
        <v>0</v>
      </c>
      <c r="Y838" s="3">
        <v>0</v>
      </c>
      <c r="Z838" s="3">
        <v>0</v>
      </c>
      <c r="AA838" s="3">
        <v>0</v>
      </c>
    </row>
    <row r="839" spans="1:29" ht="15" customHeight="1" x14ac:dyDescent="0.3">
      <c r="A839" s="35">
        <v>211</v>
      </c>
      <c r="B839" s="35" t="s">
        <v>32</v>
      </c>
      <c r="C839" s="35" t="s">
        <v>25</v>
      </c>
      <c r="D839" s="35" t="s">
        <v>30</v>
      </c>
      <c r="E839" s="35" t="s">
        <v>27</v>
      </c>
      <c r="F839" s="35" t="s">
        <v>28</v>
      </c>
      <c r="G839" s="35">
        <f>G840+G841+G842</f>
        <v>3</v>
      </c>
      <c r="H839" s="35">
        <f>H840+H841+H842</f>
        <v>0</v>
      </c>
      <c r="I839" s="40">
        <f>H839/((L839-W839)+J839+(0.44*R839))</f>
        <v>0</v>
      </c>
      <c r="J839" s="35">
        <f>J840+J841+J842</f>
        <v>0</v>
      </c>
      <c r="K839" s="37">
        <f t="shared" si="126"/>
        <v>0</v>
      </c>
      <c r="L839" s="35">
        <f t="shared" si="127"/>
        <v>3</v>
      </c>
      <c r="M839" s="35">
        <f>M840+M841+M842</f>
        <v>0</v>
      </c>
      <c r="N839" s="35">
        <f>N840+N841+N842</f>
        <v>3</v>
      </c>
      <c r="O839" s="35">
        <f>O840+O841+O842</f>
        <v>0</v>
      </c>
      <c r="P839" s="35">
        <f>P840+P841+P842</f>
        <v>2</v>
      </c>
      <c r="Q839" s="36">
        <f t="shared" si="131"/>
        <v>66.666666666666657</v>
      </c>
      <c r="R839" s="35">
        <f>R840+R841+R842</f>
        <v>0</v>
      </c>
      <c r="S839" s="35">
        <f>S840+S841+S842</f>
        <v>0</v>
      </c>
      <c r="T839" s="37">
        <f t="shared" si="129"/>
        <v>0</v>
      </c>
      <c r="U839" s="37">
        <f t="shared" si="130"/>
        <v>0</v>
      </c>
      <c r="V839" s="35">
        <f t="shared" ref="V839:AA839" si="132">V840+V841+V842</f>
        <v>0</v>
      </c>
      <c r="W839" s="35">
        <f t="shared" si="132"/>
        <v>0</v>
      </c>
      <c r="X839" s="35">
        <f t="shared" si="132"/>
        <v>3</v>
      </c>
      <c r="Y839" s="35">
        <f t="shared" si="132"/>
        <v>0</v>
      </c>
      <c r="Z839" s="35">
        <f t="shared" si="132"/>
        <v>0</v>
      </c>
      <c r="AA839" s="35">
        <f t="shared" si="132"/>
        <v>0</v>
      </c>
      <c r="AB839" s="40"/>
      <c r="AC839" s="40"/>
    </row>
    <row r="840" spans="1:29" ht="15" customHeight="1" outlineLevel="1" x14ac:dyDescent="0.3">
      <c r="A840" s="3" t="s">
        <v>66</v>
      </c>
      <c r="B840" s="3" t="s">
        <v>32</v>
      </c>
      <c r="C840" s="3" t="s">
        <v>25</v>
      </c>
      <c r="D840" s="3" t="s">
        <v>30</v>
      </c>
      <c r="E840" s="3" t="s">
        <v>27</v>
      </c>
      <c r="F840" s="3" t="s">
        <v>28</v>
      </c>
      <c r="G840" s="3">
        <v>3</v>
      </c>
      <c r="H840" s="3">
        <v>0</v>
      </c>
      <c r="I840" s="29">
        <f>H840/((L840-W840)+J840+(0.44*R840))</f>
        <v>0</v>
      </c>
      <c r="J840" s="3">
        <v>0</v>
      </c>
      <c r="K840" s="32">
        <f t="shared" si="126"/>
        <v>0</v>
      </c>
      <c r="L840" s="3">
        <f t="shared" si="127"/>
        <v>3</v>
      </c>
      <c r="M840" s="3">
        <v>0</v>
      </c>
      <c r="N840" s="3">
        <v>3</v>
      </c>
      <c r="O840" s="3">
        <v>0</v>
      </c>
      <c r="P840" s="3">
        <v>2</v>
      </c>
      <c r="Q840" s="4">
        <f t="shared" si="131"/>
        <v>66.666666666666657</v>
      </c>
      <c r="R840" s="3">
        <v>0</v>
      </c>
      <c r="S840" s="3">
        <v>0</v>
      </c>
      <c r="T840" s="32">
        <f t="shared" si="129"/>
        <v>0</v>
      </c>
      <c r="U840" s="32">
        <f t="shared" si="130"/>
        <v>0</v>
      </c>
      <c r="V840" s="3">
        <v>0</v>
      </c>
      <c r="W840" s="3">
        <v>0</v>
      </c>
      <c r="X840" s="3">
        <v>3</v>
      </c>
      <c r="Y840" s="3">
        <v>0</v>
      </c>
      <c r="Z840" s="3">
        <v>0</v>
      </c>
      <c r="AA840" s="3">
        <v>0</v>
      </c>
      <c r="AB840" s="29"/>
      <c r="AC840" s="29"/>
    </row>
    <row r="841" spans="1:29" ht="15" customHeight="1" outlineLevel="1" x14ac:dyDescent="0.3">
      <c r="A841" s="3" t="s">
        <v>67</v>
      </c>
      <c r="B841" s="3" t="s">
        <v>32</v>
      </c>
      <c r="C841" s="3" t="s">
        <v>25</v>
      </c>
      <c r="D841" s="3" t="s">
        <v>30</v>
      </c>
      <c r="E841" s="3" t="s">
        <v>27</v>
      </c>
      <c r="F841" s="3" t="s">
        <v>28</v>
      </c>
      <c r="G841" s="3">
        <v>0</v>
      </c>
      <c r="H841" s="3">
        <v>0</v>
      </c>
      <c r="I841" s="29"/>
      <c r="J841" s="3">
        <v>0</v>
      </c>
      <c r="K841" s="32" t="e">
        <f t="shared" si="126"/>
        <v>#DIV/0!</v>
      </c>
      <c r="L841" s="3">
        <f t="shared" si="127"/>
        <v>0</v>
      </c>
      <c r="M841" s="3">
        <v>0</v>
      </c>
      <c r="N841" s="3">
        <v>0</v>
      </c>
      <c r="O841" s="3">
        <v>0</v>
      </c>
      <c r="P841" s="3">
        <v>0</v>
      </c>
      <c r="Q841" s="4" t="e">
        <f t="shared" si="131"/>
        <v>#DIV/0!</v>
      </c>
      <c r="R841" s="3">
        <v>0</v>
      </c>
      <c r="S841" s="3">
        <v>0</v>
      </c>
      <c r="T841" s="32" t="e">
        <f t="shared" si="129"/>
        <v>#DIV/0!</v>
      </c>
      <c r="U841" s="32" t="e">
        <f t="shared" si="130"/>
        <v>#DIV/0!</v>
      </c>
      <c r="V841" s="3">
        <v>0</v>
      </c>
      <c r="W841" s="3">
        <v>0</v>
      </c>
      <c r="X841" s="3">
        <v>0</v>
      </c>
      <c r="Y841" s="3">
        <v>0</v>
      </c>
      <c r="Z841" s="3">
        <v>0</v>
      </c>
      <c r="AA841" s="3">
        <v>0</v>
      </c>
    </row>
    <row r="842" spans="1:29" ht="15" customHeight="1" outlineLevel="1" collapsed="1" x14ac:dyDescent="0.3">
      <c r="A842" s="3" t="s">
        <v>68</v>
      </c>
      <c r="B842" s="3" t="s">
        <v>32</v>
      </c>
      <c r="C842" s="3" t="s">
        <v>25</v>
      </c>
      <c r="D842" s="3" t="s">
        <v>30</v>
      </c>
      <c r="E842" s="3" t="s">
        <v>27</v>
      </c>
      <c r="F842" s="3" t="s">
        <v>28</v>
      </c>
      <c r="G842" s="3">
        <v>0</v>
      </c>
      <c r="H842" s="3">
        <v>0</v>
      </c>
      <c r="I842" s="29"/>
      <c r="J842" s="3">
        <v>0</v>
      </c>
      <c r="K842" s="32" t="e">
        <f t="shared" si="126"/>
        <v>#DIV/0!</v>
      </c>
      <c r="L842" s="3">
        <f t="shared" si="127"/>
        <v>0</v>
      </c>
      <c r="M842" s="3">
        <v>0</v>
      </c>
      <c r="N842" s="3">
        <v>0</v>
      </c>
      <c r="O842" s="3">
        <v>0</v>
      </c>
      <c r="P842" s="3">
        <v>0</v>
      </c>
      <c r="Q842" s="4" t="e">
        <f t="shared" si="131"/>
        <v>#DIV/0!</v>
      </c>
      <c r="R842" s="3">
        <v>0</v>
      </c>
      <c r="S842" s="3">
        <v>0</v>
      </c>
      <c r="T842" s="32" t="e">
        <f t="shared" si="129"/>
        <v>#DIV/0!</v>
      </c>
      <c r="U842" s="32" t="e">
        <f t="shared" si="130"/>
        <v>#DIV/0!</v>
      </c>
      <c r="V842" s="3">
        <v>0</v>
      </c>
      <c r="W842" s="3">
        <v>0</v>
      </c>
      <c r="X842" s="3">
        <v>0</v>
      </c>
      <c r="Y842" s="3">
        <v>0</v>
      </c>
      <c r="Z842" s="3">
        <v>0</v>
      </c>
      <c r="AA842" s="3">
        <v>0</v>
      </c>
    </row>
    <row r="843" spans="1:29" ht="15" customHeight="1" x14ac:dyDescent="0.3">
      <c r="A843" s="35">
        <v>212</v>
      </c>
      <c r="B843" s="35" t="s">
        <v>24</v>
      </c>
      <c r="C843" s="35" t="s">
        <v>31</v>
      </c>
      <c r="D843" s="35" t="s">
        <v>26</v>
      </c>
      <c r="E843" s="35" t="s">
        <v>30</v>
      </c>
      <c r="F843" s="35" t="s">
        <v>34</v>
      </c>
      <c r="G843" s="41">
        <v>1</v>
      </c>
      <c r="H843" s="41">
        <v>0</v>
      </c>
      <c r="I843" s="40">
        <f>H843/((L843-W843)+J843+(0.44*R843))</f>
        <v>0</v>
      </c>
      <c r="J843" s="41">
        <v>0</v>
      </c>
      <c r="K843" s="37">
        <f t="shared" si="126"/>
        <v>0</v>
      </c>
      <c r="L843" s="41">
        <f t="shared" si="127"/>
        <v>1</v>
      </c>
      <c r="M843" s="41">
        <v>0</v>
      </c>
      <c r="N843" s="41">
        <v>1</v>
      </c>
      <c r="O843" s="41">
        <v>0</v>
      </c>
      <c r="P843" s="41">
        <f>P844+P845+P846</f>
        <v>0</v>
      </c>
      <c r="Q843" s="36" t="e">
        <f>P843/(L844+L845+L846)*100</f>
        <v>#DIV/0!</v>
      </c>
      <c r="R843" s="41">
        <v>0</v>
      </c>
      <c r="S843" s="41">
        <v>0</v>
      </c>
      <c r="T843" s="37">
        <f t="shared" si="129"/>
        <v>0</v>
      </c>
      <c r="U843" s="37">
        <f t="shared" si="130"/>
        <v>0</v>
      </c>
      <c r="V843" s="41">
        <v>0</v>
      </c>
      <c r="W843" s="41">
        <v>0</v>
      </c>
      <c r="X843" s="41">
        <v>1</v>
      </c>
      <c r="Y843" s="41">
        <v>0</v>
      </c>
      <c r="Z843" s="41">
        <v>1</v>
      </c>
      <c r="AA843" s="41">
        <v>0</v>
      </c>
      <c r="AB843" s="40">
        <f>(R843+X843+(2*(N843+AA843+J843))+(0.5*Y843))/(H843+(0.5*V843)+(2*(W843+O843+Z843)))</f>
        <v>1.5</v>
      </c>
      <c r="AC843" s="40">
        <f>AB843-$AB$1073</f>
        <v>0.36244596999745737</v>
      </c>
    </row>
    <row r="844" spans="1:29" ht="15" customHeight="1" outlineLevel="1" x14ac:dyDescent="0.3">
      <c r="A844" s="3" t="s">
        <v>66</v>
      </c>
      <c r="B844" s="3" t="s">
        <v>24</v>
      </c>
      <c r="C844" s="3" t="s">
        <v>31</v>
      </c>
      <c r="D844" s="3" t="s">
        <v>26</v>
      </c>
      <c r="E844" s="3" t="s">
        <v>30</v>
      </c>
      <c r="F844" s="3" t="s">
        <v>34</v>
      </c>
      <c r="I844" s="29"/>
      <c r="T844" s="32" t="e">
        <f t="shared" si="129"/>
        <v>#DIV/0!</v>
      </c>
      <c r="U844" s="32" t="e">
        <f t="shared" si="130"/>
        <v>#DIV/0!</v>
      </c>
      <c r="AB844" s="29"/>
      <c r="AC844" s="29"/>
    </row>
    <row r="845" spans="1:29" ht="15" customHeight="1" outlineLevel="1" x14ac:dyDescent="0.3">
      <c r="A845" s="3" t="s">
        <v>67</v>
      </c>
      <c r="B845" s="3" t="s">
        <v>24</v>
      </c>
      <c r="C845" s="3" t="s">
        <v>31</v>
      </c>
      <c r="D845" s="3" t="s">
        <v>26</v>
      </c>
      <c r="E845" s="3" t="s">
        <v>30</v>
      </c>
      <c r="F845" s="3" t="s">
        <v>34</v>
      </c>
      <c r="I845" s="29"/>
      <c r="T845" s="32" t="e">
        <f t="shared" si="129"/>
        <v>#DIV/0!</v>
      </c>
      <c r="U845" s="32" t="e">
        <f t="shared" si="130"/>
        <v>#DIV/0!</v>
      </c>
    </row>
    <row r="846" spans="1:29" ht="15" customHeight="1" outlineLevel="1" collapsed="1" x14ac:dyDescent="0.3">
      <c r="A846" s="3" t="s">
        <v>68</v>
      </c>
      <c r="B846" s="3" t="s">
        <v>24</v>
      </c>
      <c r="C846" s="3" t="s">
        <v>31</v>
      </c>
      <c r="D846" s="3" t="s">
        <v>26</v>
      </c>
      <c r="E846" s="3" t="s">
        <v>30</v>
      </c>
      <c r="F846" s="3" t="s">
        <v>34</v>
      </c>
      <c r="I846" s="29"/>
      <c r="T846" s="32" t="e">
        <f t="shared" si="129"/>
        <v>#DIV/0!</v>
      </c>
      <c r="U846" s="32" t="e">
        <f t="shared" si="130"/>
        <v>#DIV/0!</v>
      </c>
    </row>
    <row r="847" spans="1:29" ht="15" customHeight="1" x14ac:dyDescent="0.3">
      <c r="A847" s="35">
        <v>213</v>
      </c>
      <c r="B847" s="35" t="s">
        <v>32</v>
      </c>
      <c r="C847" s="35" t="s">
        <v>31</v>
      </c>
      <c r="D847" s="35" t="s">
        <v>26</v>
      </c>
      <c r="E847" s="35" t="s">
        <v>30</v>
      </c>
      <c r="F847" s="35" t="s">
        <v>34</v>
      </c>
      <c r="G847" s="41">
        <v>6</v>
      </c>
      <c r="H847" s="41">
        <v>2</v>
      </c>
      <c r="I847" s="40">
        <f>H847/((L847-W847)+J847+(0.44*R847))</f>
        <v>0.33333333333333331</v>
      </c>
      <c r="J847" s="41">
        <v>1</v>
      </c>
      <c r="K847" s="37">
        <f>J847/G847</f>
        <v>0.16666666666666666</v>
      </c>
      <c r="L847" s="41">
        <f>M847+N847</f>
        <v>5</v>
      </c>
      <c r="M847" s="41">
        <v>1</v>
      </c>
      <c r="N847" s="41">
        <v>4</v>
      </c>
      <c r="O847" s="41">
        <v>1</v>
      </c>
      <c r="P847" s="41">
        <f>P848+P849+P850</f>
        <v>0</v>
      </c>
      <c r="Q847" s="36" t="e">
        <f>P847/(L848+L849+L850)*100</f>
        <v>#DIV/0!</v>
      </c>
      <c r="R847" s="41">
        <v>0</v>
      </c>
      <c r="S847" s="41">
        <v>0</v>
      </c>
      <c r="T847" s="37">
        <f t="shared" si="129"/>
        <v>0.2</v>
      </c>
      <c r="U847" s="37">
        <f t="shared" si="130"/>
        <v>0.2</v>
      </c>
      <c r="V847" s="41">
        <v>0</v>
      </c>
      <c r="W847" s="41">
        <v>0</v>
      </c>
      <c r="X847" s="41">
        <v>4</v>
      </c>
      <c r="Y847" s="41">
        <v>0</v>
      </c>
      <c r="Z847" s="41">
        <v>0</v>
      </c>
      <c r="AA847" s="41">
        <v>0</v>
      </c>
      <c r="AB847" s="40">
        <f>(R847+X847+(2*(N847+AA847+J847))+(0.5*Y847))/(H847+(0.5*V847)+(2*(W847+O847+Z847)))</f>
        <v>3.5</v>
      </c>
      <c r="AC847" s="40">
        <f>AB847-$AB$1073</f>
        <v>2.3624459699974576</v>
      </c>
    </row>
    <row r="848" spans="1:29" ht="15" customHeight="1" outlineLevel="1" x14ac:dyDescent="0.3">
      <c r="A848" s="3" t="s">
        <v>66</v>
      </c>
      <c r="B848" s="3" t="s">
        <v>32</v>
      </c>
      <c r="C848" s="3" t="s">
        <v>31</v>
      </c>
      <c r="D848" s="3" t="s">
        <v>26</v>
      </c>
      <c r="E848" s="3" t="s">
        <v>30</v>
      </c>
      <c r="F848" s="3" t="s">
        <v>34</v>
      </c>
      <c r="I848" s="29"/>
      <c r="T848" s="32" t="e">
        <f t="shared" si="129"/>
        <v>#DIV/0!</v>
      </c>
      <c r="U848" s="32" t="e">
        <f t="shared" si="130"/>
        <v>#DIV/0!</v>
      </c>
      <c r="AB848" s="29"/>
      <c r="AC848" s="29"/>
    </row>
    <row r="849" spans="1:29" ht="15" customHeight="1" outlineLevel="1" x14ac:dyDescent="0.3">
      <c r="A849" s="3" t="s">
        <v>67</v>
      </c>
      <c r="B849" s="3" t="s">
        <v>32</v>
      </c>
      <c r="C849" s="3" t="s">
        <v>31</v>
      </c>
      <c r="D849" s="3" t="s">
        <v>26</v>
      </c>
      <c r="E849" s="3" t="s">
        <v>30</v>
      </c>
      <c r="F849" s="3" t="s">
        <v>34</v>
      </c>
      <c r="I849" s="29"/>
      <c r="T849" s="32" t="e">
        <f t="shared" si="129"/>
        <v>#DIV/0!</v>
      </c>
      <c r="U849" s="32" t="e">
        <f t="shared" si="130"/>
        <v>#DIV/0!</v>
      </c>
    </row>
    <row r="850" spans="1:29" ht="15" customHeight="1" outlineLevel="1" collapsed="1" x14ac:dyDescent="0.3">
      <c r="A850" s="3" t="s">
        <v>68</v>
      </c>
      <c r="B850" s="3" t="s">
        <v>32</v>
      </c>
      <c r="C850" s="3" t="s">
        <v>31</v>
      </c>
      <c r="D850" s="3" t="s">
        <v>26</v>
      </c>
      <c r="E850" s="3" t="s">
        <v>30</v>
      </c>
      <c r="F850" s="3" t="s">
        <v>34</v>
      </c>
      <c r="I850" s="29"/>
      <c r="T850" s="32" t="e">
        <f t="shared" si="129"/>
        <v>#DIV/0!</v>
      </c>
      <c r="U850" s="32" t="e">
        <f t="shared" si="130"/>
        <v>#DIV/0!</v>
      </c>
    </row>
    <row r="851" spans="1:29" ht="15" customHeight="1" x14ac:dyDescent="0.3">
      <c r="A851" s="35">
        <v>214</v>
      </c>
      <c r="B851" s="35" t="s">
        <v>24</v>
      </c>
      <c r="C851" s="35" t="s">
        <v>29</v>
      </c>
      <c r="D851" s="35" t="s">
        <v>32</v>
      </c>
      <c r="E851" s="35" t="s">
        <v>34</v>
      </c>
      <c r="F851" s="35" t="s">
        <v>31</v>
      </c>
      <c r="G851" s="41">
        <v>11</v>
      </c>
      <c r="H851" s="41">
        <v>5</v>
      </c>
      <c r="I851" s="40">
        <f>H851/((L851-W851)+J851+(0.44*R851))</f>
        <v>0.64432989690721654</v>
      </c>
      <c r="J851" s="41">
        <v>3</v>
      </c>
      <c r="K851" s="37">
        <f t="shared" ref="K851:K859" si="133">J851/G851</f>
        <v>0.27272727272727271</v>
      </c>
      <c r="L851" s="41">
        <f t="shared" ref="L851:L859" si="134">M851+N851</f>
        <v>6</v>
      </c>
      <c r="M851" s="41">
        <v>2</v>
      </c>
      <c r="N851" s="41">
        <v>4</v>
      </c>
      <c r="O851" s="41">
        <v>1</v>
      </c>
      <c r="P851" s="41">
        <f>P852+P853+P854</f>
        <v>3</v>
      </c>
      <c r="Q851" s="36">
        <f>P851/(L852+L853+L854)*100</f>
        <v>100</v>
      </c>
      <c r="R851" s="41">
        <v>4</v>
      </c>
      <c r="S851" s="41">
        <v>1</v>
      </c>
      <c r="T851" s="37">
        <f t="shared" si="129"/>
        <v>0.33333333333333331</v>
      </c>
      <c r="U851" s="37">
        <f t="shared" si="130"/>
        <v>0.33333333333333331</v>
      </c>
      <c r="V851" s="41">
        <v>0</v>
      </c>
      <c r="W851" s="41">
        <v>3</v>
      </c>
      <c r="X851" s="41">
        <v>1</v>
      </c>
      <c r="Y851" s="41">
        <v>2</v>
      </c>
      <c r="Z851" s="41">
        <v>4</v>
      </c>
      <c r="AA851" s="41">
        <v>0</v>
      </c>
      <c r="AB851" s="40">
        <f>(R851+X851+(2*(N851+AA851+J851))+(0.5*Y851))/(H851+(0.5*V851)+(2*(W851+O851+Z851)))</f>
        <v>0.95238095238095233</v>
      </c>
      <c r="AC851" s="40">
        <f>AB851-$AB$1073</f>
        <v>-0.1851730776215903</v>
      </c>
    </row>
    <row r="852" spans="1:29" ht="15" customHeight="1" outlineLevel="1" x14ac:dyDescent="0.3">
      <c r="A852" s="3" t="s">
        <v>66</v>
      </c>
      <c r="B852" s="3" t="s">
        <v>24</v>
      </c>
      <c r="C852" s="3" t="s">
        <v>29</v>
      </c>
      <c r="D852" s="3" t="s">
        <v>32</v>
      </c>
      <c r="E852" s="3" t="s">
        <v>34</v>
      </c>
      <c r="F852" s="3" t="s">
        <v>31</v>
      </c>
      <c r="G852" s="3">
        <v>1</v>
      </c>
      <c r="H852" s="3">
        <v>0</v>
      </c>
      <c r="I852" s="29">
        <f>H852/((L852-W852)+J852+(0.44*R852))</f>
        <v>0</v>
      </c>
      <c r="J852" s="3">
        <v>0</v>
      </c>
      <c r="K852" s="32">
        <f t="shared" si="133"/>
        <v>0</v>
      </c>
      <c r="L852" s="3">
        <f t="shared" si="134"/>
        <v>0</v>
      </c>
      <c r="M852" s="3">
        <v>0</v>
      </c>
      <c r="N852" s="3">
        <v>0</v>
      </c>
      <c r="O852" s="3">
        <v>0</v>
      </c>
      <c r="P852" s="3">
        <v>0</v>
      </c>
      <c r="Q852" s="4" t="e">
        <f>P852/L852*100</f>
        <v>#DIV/0!</v>
      </c>
      <c r="R852" s="3">
        <v>2</v>
      </c>
      <c r="S852" s="3">
        <v>0</v>
      </c>
      <c r="T852" s="32" t="e">
        <f t="shared" si="129"/>
        <v>#DIV/0!</v>
      </c>
      <c r="U852" s="32" t="e">
        <f t="shared" si="130"/>
        <v>#DIV/0!</v>
      </c>
      <c r="V852" s="3">
        <v>0</v>
      </c>
      <c r="W852" s="3">
        <v>0</v>
      </c>
      <c r="X852" s="3">
        <v>0</v>
      </c>
      <c r="Y852" s="3">
        <v>0</v>
      </c>
      <c r="Z852" s="3">
        <v>1</v>
      </c>
      <c r="AA852" s="3">
        <v>0</v>
      </c>
      <c r="AB852" s="29"/>
      <c r="AC852" s="29"/>
    </row>
    <row r="853" spans="1:29" ht="15" customHeight="1" outlineLevel="1" x14ac:dyDescent="0.3">
      <c r="A853" s="3" t="s">
        <v>67</v>
      </c>
      <c r="B853" s="3" t="s">
        <v>24</v>
      </c>
      <c r="C853" s="3" t="s">
        <v>29</v>
      </c>
      <c r="D853" s="3" t="s">
        <v>32</v>
      </c>
      <c r="E853" s="3" t="s">
        <v>34</v>
      </c>
      <c r="F853" s="3" t="s">
        <v>31</v>
      </c>
      <c r="G853" s="3">
        <v>1</v>
      </c>
      <c r="H853" s="3">
        <v>2</v>
      </c>
      <c r="I853" s="29">
        <f>H853/((L853-W853)+J853+(0.44*R853))</f>
        <v>2</v>
      </c>
      <c r="J853" s="3">
        <v>0</v>
      </c>
      <c r="K853" s="32">
        <f t="shared" si="133"/>
        <v>0</v>
      </c>
      <c r="L853" s="3">
        <f t="shared" si="134"/>
        <v>1</v>
      </c>
      <c r="M853" s="3">
        <v>1</v>
      </c>
      <c r="N853" s="3">
        <v>0</v>
      </c>
      <c r="O853" s="3">
        <v>1</v>
      </c>
      <c r="P853" s="3">
        <v>1</v>
      </c>
      <c r="Q853" s="4">
        <f>P853/L853*100</f>
        <v>100</v>
      </c>
      <c r="R853" s="3">
        <v>0</v>
      </c>
      <c r="S853" s="3">
        <v>0</v>
      </c>
      <c r="T853" s="32">
        <f t="shared" si="129"/>
        <v>1</v>
      </c>
      <c r="U853" s="32">
        <f t="shared" si="130"/>
        <v>1</v>
      </c>
      <c r="V853" s="3">
        <v>0</v>
      </c>
      <c r="W853" s="3">
        <v>0</v>
      </c>
      <c r="X853" s="3">
        <v>0</v>
      </c>
      <c r="Y853" s="3">
        <v>0</v>
      </c>
      <c r="Z853" s="3">
        <v>0</v>
      </c>
      <c r="AA853" s="3">
        <v>0</v>
      </c>
    </row>
    <row r="854" spans="1:29" ht="15" customHeight="1" outlineLevel="1" collapsed="1" x14ac:dyDescent="0.3">
      <c r="A854" s="3" t="s">
        <v>68</v>
      </c>
      <c r="B854" s="3" t="s">
        <v>24</v>
      </c>
      <c r="C854" s="3" t="s">
        <v>29</v>
      </c>
      <c r="D854" s="3" t="s">
        <v>32</v>
      </c>
      <c r="E854" s="3" t="s">
        <v>34</v>
      </c>
      <c r="F854" s="3" t="s">
        <v>31</v>
      </c>
      <c r="G854" s="3">
        <v>3</v>
      </c>
      <c r="H854" s="3">
        <v>2</v>
      </c>
      <c r="I854" s="29">
        <f>H854/((L854-W854)+J854+(0.44*R854))</f>
        <v>1</v>
      </c>
      <c r="J854" s="3">
        <v>1</v>
      </c>
      <c r="K854" s="32">
        <f t="shared" si="133"/>
        <v>0.33333333333333331</v>
      </c>
      <c r="L854" s="3">
        <f t="shared" si="134"/>
        <v>2</v>
      </c>
      <c r="M854" s="3">
        <v>1</v>
      </c>
      <c r="N854" s="3">
        <v>1</v>
      </c>
      <c r="O854" s="3">
        <v>0</v>
      </c>
      <c r="P854" s="3">
        <v>2</v>
      </c>
      <c r="Q854" s="4">
        <f>P854/L854*100</f>
        <v>100</v>
      </c>
      <c r="R854" s="3">
        <v>0</v>
      </c>
      <c r="S854" s="3">
        <v>0</v>
      </c>
      <c r="T854" s="32">
        <f t="shared" si="129"/>
        <v>0.5</v>
      </c>
      <c r="U854" s="32">
        <f t="shared" si="130"/>
        <v>0.5</v>
      </c>
      <c r="V854" s="3">
        <v>0</v>
      </c>
      <c r="W854" s="3">
        <v>1</v>
      </c>
      <c r="X854" s="3">
        <v>0</v>
      </c>
      <c r="Y854" s="3">
        <v>0</v>
      </c>
      <c r="Z854" s="3">
        <v>0</v>
      </c>
      <c r="AA854" s="3">
        <v>0</v>
      </c>
    </row>
    <row r="855" spans="1:29" ht="15" customHeight="1" x14ac:dyDescent="0.3">
      <c r="A855" s="35">
        <v>215</v>
      </c>
      <c r="B855" s="35" t="s">
        <v>29</v>
      </c>
      <c r="C855" s="35" t="s">
        <v>25</v>
      </c>
      <c r="D855" s="35" t="s">
        <v>26</v>
      </c>
      <c r="E855" s="35" t="s">
        <v>34</v>
      </c>
      <c r="F855" s="35" t="s">
        <v>31</v>
      </c>
      <c r="G855" s="41">
        <v>7</v>
      </c>
      <c r="H855" s="41">
        <v>6</v>
      </c>
      <c r="I855" s="40">
        <f>H855/((L855-W855)+J855+(0.44*R855))</f>
        <v>0.8571428571428571</v>
      </c>
      <c r="J855" s="41">
        <v>2</v>
      </c>
      <c r="K855" s="37">
        <f t="shared" si="133"/>
        <v>0.2857142857142857</v>
      </c>
      <c r="L855" s="41">
        <f t="shared" si="134"/>
        <v>5</v>
      </c>
      <c r="M855" s="41">
        <v>3</v>
      </c>
      <c r="N855" s="41">
        <v>2</v>
      </c>
      <c r="O855" s="41">
        <v>3</v>
      </c>
      <c r="P855" s="41">
        <f>P856+P857+P858</f>
        <v>3</v>
      </c>
      <c r="Q855" s="36">
        <f>P855/(L856+L857+L858)*100</f>
        <v>75</v>
      </c>
      <c r="R855" s="41">
        <v>0</v>
      </c>
      <c r="S855" s="41">
        <v>0</v>
      </c>
      <c r="T855" s="37">
        <f t="shared" si="129"/>
        <v>0.6</v>
      </c>
      <c r="U855" s="37">
        <f t="shared" si="130"/>
        <v>0.6</v>
      </c>
      <c r="V855" s="41">
        <v>0</v>
      </c>
      <c r="W855" s="41">
        <v>0</v>
      </c>
      <c r="X855" s="41">
        <v>3</v>
      </c>
      <c r="Y855" s="41">
        <v>1</v>
      </c>
      <c r="Z855" s="41">
        <v>0</v>
      </c>
      <c r="AA855" s="41">
        <v>0</v>
      </c>
      <c r="AB855" s="40">
        <f>(R855+X855+(2*(N855+AA855+J855))+(0.5*Y855))/(H855+(0.5*V855)+(2*(W855+O855+Z855)))</f>
        <v>0.95833333333333337</v>
      </c>
      <c r="AC855" s="40">
        <f>AB855-$AB$1073</f>
        <v>-0.17922069666920926</v>
      </c>
    </row>
    <row r="856" spans="1:29" ht="15" customHeight="1" outlineLevel="1" x14ac:dyDescent="0.3">
      <c r="A856" s="3" t="s">
        <v>66</v>
      </c>
      <c r="B856" s="3" t="s">
        <v>29</v>
      </c>
      <c r="C856" s="3" t="s">
        <v>25</v>
      </c>
      <c r="D856" s="3" t="s">
        <v>26</v>
      </c>
      <c r="E856" s="3" t="s">
        <v>34</v>
      </c>
      <c r="F856" s="3" t="s">
        <v>31</v>
      </c>
      <c r="G856" s="3">
        <v>0</v>
      </c>
      <c r="H856" s="3">
        <v>0</v>
      </c>
      <c r="I856" s="29"/>
      <c r="J856" s="3">
        <v>0</v>
      </c>
      <c r="K856" s="32" t="e">
        <f t="shared" si="133"/>
        <v>#DIV/0!</v>
      </c>
      <c r="L856" s="3">
        <f t="shared" si="134"/>
        <v>0</v>
      </c>
      <c r="M856" s="3">
        <v>0</v>
      </c>
      <c r="N856" s="3">
        <v>0</v>
      </c>
      <c r="O856" s="3">
        <v>0</v>
      </c>
      <c r="P856" s="3">
        <v>0</v>
      </c>
      <c r="Q856" s="4" t="e">
        <f>P856/L856*100</f>
        <v>#DIV/0!</v>
      </c>
      <c r="R856" s="3">
        <v>0</v>
      </c>
      <c r="S856" s="3">
        <v>0</v>
      </c>
      <c r="T856" s="32" t="e">
        <f t="shared" si="129"/>
        <v>#DIV/0!</v>
      </c>
      <c r="U856" s="32" t="e">
        <f t="shared" si="130"/>
        <v>#DIV/0!</v>
      </c>
      <c r="V856" s="3">
        <v>0</v>
      </c>
      <c r="W856" s="3">
        <v>0</v>
      </c>
      <c r="X856" s="3">
        <v>0</v>
      </c>
      <c r="Y856" s="3">
        <v>0</v>
      </c>
      <c r="Z856" s="3">
        <v>0</v>
      </c>
      <c r="AA856" s="3">
        <v>0</v>
      </c>
      <c r="AB856" s="29"/>
      <c r="AC856" s="29"/>
    </row>
    <row r="857" spans="1:29" ht="15" customHeight="1" outlineLevel="1" x14ac:dyDescent="0.3">
      <c r="A857" s="3" t="s">
        <v>67</v>
      </c>
      <c r="B857" s="3" t="s">
        <v>29</v>
      </c>
      <c r="C857" s="3" t="s">
        <v>25</v>
      </c>
      <c r="D857" s="3" t="s">
        <v>26</v>
      </c>
      <c r="E857" s="3" t="s">
        <v>34</v>
      </c>
      <c r="F857" s="3" t="s">
        <v>31</v>
      </c>
      <c r="G857" s="3">
        <v>4</v>
      </c>
      <c r="H857" s="3">
        <v>4</v>
      </c>
      <c r="I857" s="29">
        <f>H857/((L857-W857)+J857+(0.44*R857))</f>
        <v>1</v>
      </c>
      <c r="J857" s="3">
        <v>1</v>
      </c>
      <c r="K857" s="32">
        <f t="shared" si="133"/>
        <v>0.25</v>
      </c>
      <c r="L857" s="3">
        <f t="shared" si="134"/>
        <v>3</v>
      </c>
      <c r="M857" s="3">
        <v>2</v>
      </c>
      <c r="N857" s="3">
        <v>1</v>
      </c>
      <c r="O857" s="3">
        <v>2</v>
      </c>
      <c r="P857" s="3">
        <v>3</v>
      </c>
      <c r="Q857" s="4">
        <f>P857/L857*100</f>
        <v>100</v>
      </c>
      <c r="R857" s="3">
        <v>0</v>
      </c>
      <c r="S857" s="3">
        <v>0</v>
      </c>
      <c r="T857" s="32">
        <f t="shared" si="129"/>
        <v>0.66666666666666663</v>
      </c>
      <c r="U857" s="32">
        <f t="shared" si="130"/>
        <v>0.66666666666666663</v>
      </c>
      <c r="V857" s="3">
        <v>0</v>
      </c>
      <c r="W857" s="3">
        <v>0</v>
      </c>
      <c r="X857" s="3">
        <v>2</v>
      </c>
      <c r="Y857" s="3">
        <v>2</v>
      </c>
      <c r="Z857" s="3">
        <v>0</v>
      </c>
      <c r="AA857" s="3">
        <v>0</v>
      </c>
    </row>
    <row r="858" spans="1:29" ht="15" customHeight="1" outlineLevel="1" collapsed="1" x14ac:dyDescent="0.3">
      <c r="A858" s="3" t="s">
        <v>68</v>
      </c>
      <c r="B858" s="3" t="s">
        <v>29</v>
      </c>
      <c r="C858" s="3" t="s">
        <v>25</v>
      </c>
      <c r="D858" s="3" t="s">
        <v>26</v>
      </c>
      <c r="E858" s="3" t="s">
        <v>34</v>
      </c>
      <c r="F858" s="3" t="s">
        <v>31</v>
      </c>
      <c r="G858" s="3">
        <v>1</v>
      </c>
      <c r="H858" s="3">
        <v>0</v>
      </c>
      <c r="I858" s="29">
        <f>H858/((L858-W858)+J858+(0.44*R858))</f>
        <v>0</v>
      </c>
      <c r="J858" s="3">
        <v>0</v>
      </c>
      <c r="K858" s="32">
        <f t="shared" si="133"/>
        <v>0</v>
      </c>
      <c r="L858" s="3">
        <f t="shared" si="134"/>
        <v>1</v>
      </c>
      <c r="M858" s="3">
        <v>0</v>
      </c>
      <c r="N858" s="3">
        <v>1</v>
      </c>
      <c r="O858" s="3">
        <v>0</v>
      </c>
      <c r="P858" s="3">
        <v>0</v>
      </c>
      <c r="Q858" s="4">
        <f>P858/L858*100</f>
        <v>0</v>
      </c>
      <c r="R858" s="3">
        <v>0</v>
      </c>
      <c r="S858" s="3">
        <v>0</v>
      </c>
      <c r="T858" s="32">
        <f t="shared" si="129"/>
        <v>0</v>
      </c>
      <c r="U858" s="32">
        <f t="shared" si="130"/>
        <v>0</v>
      </c>
      <c r="V858" s="3">
        <v>0</v>
      </c>
      <c r="W858" s="3">
        <v>0</v>
      </c>
      <c r="X858" s="3">
        <v>2</v>
      </c>
      <c r="Y858" s="3">
        <v>0</v>
      </c>
      <c r="Z858" s="3">
        <v>0</v>
      </c>
      <c r="AA858" s="3">
        <v>0</v>
      </c>
    </row>
    <row r="859" spans="1:29" ht="15" customHeight="1" x14ac:dyDescent="0.3">
      <c r="A859" s="35">
        <v>216</v>
      </c>
      <c r="B859" s="35" t="s">
        <v>29</v>
      </c>
      <c r="C859" s="35" t="s">
        <v>25</v>
      </c>
      <c r="D859" s="35" t="s">
        <v>26</v>
      </c>
      <c r="E859" s="35" t="s">
        <v>30</v>
      </c>
      <c r="F859" s="35" t="s">
        <v>31</v>
      </c>
      <c r="G859" s="41">
        <v>1</v>
      </c>
      <c r="H859" s="41">
        <v>2</v>
      </c>
      <c r="I859" s="40">
        <f>H859/((L859-W859)+J859+(0.44*R859))</f>
        <v>2.2727272727272729</v>
      </c>
      <c r="J859" s="41">
        <v>0</v>
      </c>
      <c r="K859" s="37">
        <f t="shared" si="133"/>
        <v>0</v>
      </c>
      <c r="L859" s="41">
        <f t="shared" si="134"/>
        <v>0</v>
      </c>
      <c r="M859" s="41">
        <v>0</v>
      </c>
      <c r="N859" s="41">
        <v>0</v>
      </c>
      <c r="O859" s="41">
        <v>0</v>
      </c>
      <c r="P859" s="41">
        <f>P860+P861+P862</f>
        <v>0</v>
      </c>
      <c r="Q859" s="36" t="e">
        <f>P859/(L860+L861+L862)*100</f>
        <v>#DIV/0!</v>
      </c>
      <c r="R859" s="41">
        <v>2</v>
      </c>
      <c r="S859" s="41">
        <v>2</v>
      </c>
      <c r="T859" s="37" t="e">
        <f t="shared" si="129"/>
        <v>#DIV/0!</v>
      </c>
      <c r="U859" s="37" t="e">
        <f t="shared" si="130"/>
        <v>#DIV/0!</v>
      </c>
      <c r="V859" s="41">
        <v>0</v>
      </c>
      <c r="W859" s="41">
        <v>0</v>
      </c>
      <c r="X859" s="41">
        <v>0</v>
      </c>
      <c r="Y859" s="41">
        <v>0</v>
      </c>
      <c r="Z859" s="41">
        <v>1</v>
      </c>
      <c r="AA859" s="41">
        <v>0</v>
      </c>
      <c r="AB859" s="40">
        <f>(R859+X859+(2*(N859+AA859+J859))+(0.5*Y859))/(H859+(0.5*V859)+(2*(W859+O859+Z859)))</f>
        <v>0.5</v>
      </c>
      <c r="AC859" s="40">
        <f>AB859-$AB$1073</f>
        <v>-0.63755403000254263</v>
      </c>
    </row>
    <row r="860" spans="1:29" ht="15" customHeight="1" outlineLevel="1" x14ac:dyDescent="0.3">
      <c r="A860" s="3" t="s">
        <v>66</v>
      </c>
      <c r="B860" s="3" t="s">
        <v>29</v>
      </c>
      <c r="C860" s="3" t="s">
        <v>25</v>
      </c>
      <c r="D860" s="3" t="s">
        <v>26</v>
      </c>
      <c r="E860" s="3" t="s">
        <v>30</v>
      </c>
      <c r="F860" s="3" t="s">
        <v>31</v>
      </c>
      <c r="I860" s="29"/>
      <c r="T860" s="32" t="e">
        <f t="shared" si="129"/>
        <v>#DIV/0!</v>
      </c>
      <c r="U860" s="32" t="e">
        <f t="shared" si="130"/>
        <v>#DIV/0!</v>
      </c>
      <c r="AB860" s="29"/>
      <c r="AC860" s="29"/>
    </row>
    <row r="861" spans="1:29" ht="15" customHeight="1" outlineLevel="1" x14ac:dyDescent="0.3">
      <c r="A861" s="3" t="s">
        <v>67</v>
      </c>
      <c r="B861" s="3" t="s">
        <v>29</v>
      </c>
      <c r="C861" s="3" t="s">
        <v>25</v>
      </c>
      <c r="D861" s="3" t="s">
        <v>26</v>
      </c>
      <c r="E861" s="3" t="s">
        <v>30</v>
      </c>
      <c r="F861" s="3" t="s">
        <v>31</v>
      </c>
      <c r="I861" s="29"/>
      <c r="T861" s="32" t="e">
        <f t="shared" si="129"/>
        <v>#DIV/0!</v>
      </c>
      <c r="U861" s="32" t="e">
        <f t="shared" si="130"/>
        <v>#DIV/0!</v>
      </c>
    </row>
    <row r="862" spans="1:29" ht="15" customHeight="1" outlineLevel="1" collapsed="1" x14ac:dyDescent="0.3">
      <c r="A862" s="3" t="s">
        <v>68</v>
      </c>
      <c r="B862" s="3" t="s">
        <v>29</v>
      </c>
      <c r="C862" s="3" t="s">
        <v>25</v>
      </c>
      <c r="D862" s="3" t="s">
        <v>26</v>
      </c>
      <c r="E862" s="3" t="s">
        <v>30</v>
      </c>
      <c r="F862" s="3" t="s">
        <v>31</v>
      </c>
      <c r="I862" s="29"/>
      <c r="T862" s="32" t="e">
        <f t="shared" si="129"/>
        <v>#DIV/0!</v>
      </c>
      <c r="U862" s="32" t="e">
        <f t="shared" si="130"/>
        <v>#DIV/0!</v>
      </c>
    </row>
    <row r="863" spans="1:29" ht="15" customHeight="1" x14ac:dyDescent="0.3">
      <c r="A863" s="35">
        <v>217</v>
      </c>
      <c r="B863" s="35" t="s">
        <v>24</v>
      </c>
      <c r="C863" s="35" t="s">
        <v>29</v>
      </c>
      <c r="D863" s="35" t="s">
        <v>32</v>
      </c>
      <c r="E863" s="35" t="s">
        <v>27</v>
      </c>
      <c r="F863" s="35" t="s">
        <v>28</v>
      </c>
      <c r="G863" s="41">
        <v>2</v>
      </c>
      <c r="H863" s="41">
        <v>2</v>
      </c>
      <c r="I863" s="40">
        <f>H863/((L863-W863)+J863+(0.44*R863))</f>
        <v>1</v>
      </c>
      <c r="J863" s="41">
        <v>1</v>
      </c>
      <c r="K863" s="37">
        <f>J863/G863</f>
        <v>0.5</v>
      </c>
      <c r="L863" s="41">
        <f>M863+N863</f>
        <v>1</v>
      </c>
      <c r="M863" s="41">
        <v>1</v>
      </c>
      <c r="N863" s="41">
        <v>0</v>
      </c>
      <c r="O863" s="41">
        <v>0</v>
      </c>
      <c r="P863" s="41">
        <f>P864+P865+P866</f>
        <v>0</v>
      </c>
      <c r="Q863" s="36" t="e">
        <f>P863/(L864+L865+L866)*100</f>
        <v>#DIV/0!</v>
      </c>
      <c r="R863" s="41">
        <v>0</v>
      </c>
      <c r="S863" s="41">
        <v>0</v>
      </c>
      <c r="T863" s="37">
        <f t="shared" si="129"/>
        <v>1</v>
      </c>
      <c r="U863" s="37">
        <f t="shared" si="130"/>
        <v>1</v>
      </c>
      <c r="V863" s="41">
        <v>0</v>
      </c>
      <c r="W863" s="41">
        <v>0</v>
      </c>
      <c r="X863" s="41">
        <v>0</v>
      </c>
      <c r="Y863" s="41">
        <v>1</v>
      </c>
      <c r="Z863" s="41">
        <v>0</v>
      </c>
      <c r="AA863" s="41">
        <v>0</v>
      </c>
      <c r="AB863" s="40">
        <f>(R863+X863+(2*(N863+AA863+J863))+(0.5*Y863))/(H863+(0.5*V863)+(2*(W863+O863+Z863)))</f>
        <v>1.25</v>
      </c>
      <c r="AC863" s="40">
        <f>AB863-$AB$1073</f>
        <v>0.11244596999745737</v>
      </c>
    </row>
    <row r="864" spans="1:29" ht="15" customHeight="1" outlineLevel="1" x14ac:dyDescent="0.3">
      <c r="A864" s="3" t="s">
        <v>66</v>
      </c>
      <c r="B864" s="3" t="s">
        <v>24</v>
      </c>
      <c r="C864" s="3" t="s">
        <v>29</v>
      </c>
      <c r="D864" s="3" t="s">
        <v>32</v>
      </c>
      <c r="E864" s="3" t="s">
        <v>27</v>
      </c>
      <c r="F864" s="3" t="s">
        <v>28</v>
      </c>
      <c r="I864" s="29"/>
      <c r="T864" s="32" t="e">
        <f t="shared" si="129"/>
        <v>#DIV/0!</v>
      </c>
      <c r="U864" s="32" t="e">
        <f t="shared" si="130"/>
        <v>#DIV/0!</v>
      </c>
      <c r="AB864" s="29"/>
      <c r="AC864" s="29"/>
    </row>
    <row r="865" spans="1:29" ht="15" customHeight="1" outlineLevel="1" x14ac:dyDescent="0.3">
      <c r="A865" s="3" t="s">
        <v>67</v>
      </c>
      <c r="B865" s="3" t="s">
        <v>24</v>
      </c>
      <c r="C865" s="3" t="s">
        <v>29</v>
      </c>
      <c r="D865" s="3" t="s">
        <v>32</v>
      </c>
      <c r="E865" s="3" t="s">
        <v>27</v>
      </c>
      <c r="F865" s="3" t="s">
        <v>28</v>
      </c>
      <c r="I865" s="29"/>
      <c r="T865" s="32" t="e">
        <f t="shared" si="129"/>
        <v>#DIV/0!</v>
      </c>
      <c r="U865" s="32" t="e">
        <f t="shared" si="130"/>
        <v>#DIV/0!</v>
      </c>
    </row>
    <row r="866" spans="1:29" ht="15" customHeight="1" outlineLevel="1" collapsed="1" x14ac:dyDescent="0.3">
      <c r="A866" s="3" t="s">
        <v>68</v>
      </c>
      <c r="B866" s="3" t="s">
        <v>24</v>
      </c>
      <c r="C866" s="3" t="s">
        <v>29</v>
      </c>
      <c r="D866" s="3" t="s">
        <v>32</v>
      </c>
      <c r="E866" s="3" t="s">
        <v>27</v>
      </c>
      <c r="F866" s="3" t="s">
        <v>28</v>
      </c>
      <c r="I866" s="29"/>
      <c r="T866" s="32" t="e">
        <f t="shared" si="129"/>
        <v>#DIV/0!</v>
      </c>
      <c r="U866" s="32" t="e">
        <f t="shared" si="130"/>
        <v>#DIV/0!</v>
      </c>
    </row>
    <row r="867" spans="1:29" ht="15" customHeight="1" x14ac:dyDescent="0.3">
      <c r="A867" s="35">
        <v>218</v>
      </c>
      <c r="B867" s="35" t="s">
        <v>29</v>
      </c>
      <c r="C867" s="35" t="s">
        <v>34</v>
      </c>
      <c r="D867" s="35" t="s">
        <v>26</v>
      </c>
      <c r="E867" s="35" t="s">
        <v>30</v>
      </c>
      <c r="F867" s="35" t="s">
        <v>31</v>
      </c>
      <c r="G867" s="41">
        <v>9</v>
      </c>
      <c r="H867" s="41">
        <v>3</v>
      </c>
      <c r="I867" s="40">
        <f>H867/((L867-W867)+J867+(0.44*R867))</f>
        <v>0.4437869822485207</v>
      </c>
      <c r="J867" s="41">
        <v>3</v>
      </c>
      <c r="K867" s="37">
        <f>J867/G867</f>
        <v>0.33333333333333331</v>
      </c>
      <c r="L867" s="41">
        <f>M867+N867</f>
        <v>4</v>
      </c>
      <c r="M867" s="41">
        <v>1</v>
      </c>
      <c r="N867" s="41">
        <v>3</v>
      </c>
      <c r="O867" s="41">
        <v>1</v>
      </c>
      <c r="P867" s="41">
        <f>P868+P869+P870</f>
        <v>1</v>
      </c>
      <c r="Q867" s="36">
        <f>P867/(L868+L869+L870)*100</f>
        <v>100</v>
      </c>
      <c r="R867" s="41">
        <v>4</v>
      </c>
      <c r="S867" s="41">
        <v>1</v>
      </c>
      <c r="T867" s="37">
        <f t="shared" si="129"/>
        <v>0.25</v>
      </c>
      <c r="U867" s="37">
        <f t="shared" si="130"/>
        <v>0.25</v>
      </c>
      <c r="V867" s="41">
        <v>0</v>
      </c>
      <c r="W867" s="41">
        <v>2</v>
      </c>
      <c r="X867" s="41">
        <v>2</v>
      </c>
      <c r="Y867" s="41">
        <v>2</v>
      </c>
      <c r="Z867" s="41">
        <v>2</v>
      </c>
      <c r="AA867" s="41">
        <v>1</v>
      </c>
      <c r="AB867" s="40">
        <f>(R867+X867+(2*(N867+AA867+J867))+(0.5*Y867))/(H867+(0.5*V867)+(2*(W867+O867+Z867)))</f>
        <v>1.6153846153846154</v>
      </c>
      <c r="AC867" s="40">
        <f>AB867-$AB$1073</f>
        <v>0.47783058538207279</v>
      </c>
    </row>
    <row r="868" spans="1:29" ht="15" customHeight="1" outlineLevel="1" x14ac:dyDescent="0.3">
      <c r="A868" s="3" t="s">
        <v>66</v>
      </c>
      <c r="B868" s="3" t="s">
        <v>29</v>
      </c>
      <c r="C868" s="3" t="s">
        <v>34</v>
      </c>
      <c r="D868" s="3" t="s">
        <v>26</v>
      </c>
      <c r="E868" s="3" t="s">
        <v>30</v>
      </c>
      <c r="F868" s="3" t="s">
        <v>31</v>
      </c>
      <c r="G868" s="3">
        <v>0</v>
      </c>
      <c r="H868" s="3">
        <v>0</v>
      </c>
      <c r="I868" s="29"/>
      <c r="J868" s="3">
        <v>0</v>
      </c>
      <c r="K868" s="32" t="e">
        <f>J868/G868</f>
        <v>#DIV/0!</v>
      </c>
      <c r="L868" s="3">
        <f>M868+N868</f>
        <v>0</v>
      </c>
      <c r="M868" s="3">
        <v>0</v>
      </c>
      <c r="N868" s="3">
        <v>0</v>
      </c>
      <c r="O868" s="3">
        <v>0</v>
      </c>
      <c r="P868" s="3">
        <v>0</v>
      </c>
      <c r="Q868" s="4" t="e">
        <f>P868/L868*100</f>
        <v>#DIV/0!</v>
      </c>
      <c r="R868" s="3">
        <v>0</v>
      </c>
      <c r="S868" s="3">
        <v>0</v>
      </c>
      <c r="T868" s="32" t="e">
        <f t="shared" si="129"/>
        <v>#DIV/0!</v>
      </c>
      <c r="U868" s="32" t="e">
        <f t="shared" si="130"/>
        <v>#DIV/0!</v>
      </c>
      <c r="V868" s="3">
        <v>0</v>
      </c>
      <c r="W868" s="3">
        <v>0</v>
      </c>
      <c r="X868" s="3">
        <v>0</v>
      </c>
      <c r="Y868" s="3">
        <v>0</v>
      </c>
      <c r="Z868" s="3">
        <v>0</v>
      </c>
      <c r="AA868" s="3">
        <v>0</v>
      </c>
      <c r="AB868" s="29"/>
      <c r="AC868" s="29"/>
    </row>
    <row r="869" spans="1:29" ht="15" customHeight="1" outlineLevel="1" x14ac:dyDescent="0.3">
      <c r="A869" s="3" t="s">
        <v>67</v>
      </c>
      <c r="B869" s="3" t="s">
        <v>29</v>
      </c>
      <c r="C869" s="3" t="s">
        <v>34</v>
      </c>
      <c r="D869" s="3" t="s">
        <v>26</v>
      </c>
      <c r="E869" s="3" t="s">
        <v>30</v>
      </c>
      <c r="F869" s="3" t="s">
        <v>31</v>
      </c>
      <c r="G869" s="3">
        <v>2</v>
      </c>
      <c r="H869" s="3">
        <v>1</v>
      </c>
      <c r="I869" s="29">
        <f>H869/((L869-W869)+J869+(0.44*R869))</f>
        <v>1.1363636363636365</v>
      </c>
      <c r="J869" s="3">
        <v>0</v>
      </c>
      <c r="K869" s="32">
        <f>J869/G869</f>
        <v>0</v>
      </c>
      <c r="L869" s="3">
        <f>M869+N869</f>
        <v>1</v>
      </c>
      <c r="M869" s="3">
        <v>0</v>
      </c>
      <c r="N869" s="3">
        <v>1</v>
      </c>
      <c r="O869" s="3">
        <v>0</v>
      </c>
      <c r="P869" s="3">
        <v>1</v>
      </c>
      <c r="Q869" s="4">
        <f>P869/L869*100</f>
        <v>100</v>
      </c>
      <c r="R869" s="3">
        <v>2</v>
      </c>
      <c r="S869" s="3">
        <v>1</v>
      </c>
      <c r="T869" s="32">
        <f t="shared" si="129"/>
        <v>0</v>
      </c>
      <c r="U869" s="32">
        <f t="shared" si="130"/>
        <v>0</v>
      </c>
      <c r="V869" s="3">
        <v>0</v>
      </c>
      <c r="W869" s="3">
        <v>1</v>
      </c>
      <c r="X869" s="3">
        <v>0</v>
      </c>
      <c r="Y869" s="3">
        <v>0</v>
      </c>
      <c r="Z869" s="3">
        <v>1</v>
      </c>
      <c r="AA869" s="3">
        <v>0</v>
      </c>
    </row>
    <row r="870" spans="1:29" ht="15" customHeight="1" outlineLevel="1" collapsed="1" x14ac:dyDescent="0.3">
      <c r="A870" s="3" t="s">
        <v>68</v>
      </c>
      <c r="B870" s="3" t="s">
        <v>29</v>
      </c>
      <c r="C870" s="3" t="s">
        <v>34</v>
      </c>
      <c r="D870" s="3" t="s">
        <v>26</v>
      </c>
      <c r="E870" s="3" t="s">
        <v>30</v>
      </c>
      <c r="F870" s="3" t="s">
        <v>31</v>
      </c>
      <c r="G870" s="3">
        <v>0</v>
      </c>
      <c r="H870" s="3">
        <v>0</v>
      </c>
      <c r="I870" s="29"/>
      <c r="J870" s="3">
        <v>0</v>
      </c>
      <c r="K870" s="32" t="e">
        <f>J870/G870</f>
        <v>#DIV/0!</v>
      </c>
      <c r="L870" s="3">
        <f>M870+N870</f>
        <v>0</v>
      </c>
      <c r="M870" s="3">
        <v>0</v>
      </c>
      <c r="N870" s="3">
        <v>0</v>
      </c>
      <c r="O870" s="3">
        <v>0</v>
      </c>
      <c r="P870" s="3">
        <v>0</v>
      </c>
      <c r="Q870" s="4" t="e">
        <f>P870/L870*100</f>
        <v>#DIV/0!</v>
      </c>
      <c r="R870" s="3">
        <v>0</v>
      </c>
      <c r="S870" s="3">
        <v>0</v>
      </c>
      <c r="T870" s="32" t="e">
        <f t="shared" si="129"/>
        <v>#DIV/0!</v>
      </c>
      <c r="U870" s="32" t="e">
        <f t="shared" si="130"/>
        <v>#DIV/0!</v>
      </c>
      <c r="V870" s="3">
        <v>0</v>
      </c>
      <c r="W870" s="3">
        <v>0</v>
      </c>
      <c r="X870" s="3">
        <v>0</v>
      </c>
      <c r="Y870" s="3">
        <v>0</v>
      </c>
      <c r="Z870" s="3">
        <v>0</v>
      </c>
      <c r="AA870" s="3">
        <v>0</v>
      </c>
    </row>
    <row r="871" spans="1:29" ht="15" customHeight="1" x14ac:dyDescent="0.3">
      <c r="A871" s="35">
        <v>219</v>
      </c>
      <c r="B871" s="35" t="s">
        <v>32</v>
      </c>
      <c r="C871" s="35" t="s">
        <v>31</v>
      </c>
      <c r="D871" s="35" t="s">
        <v>34</v>
      </c>
      <c r="E871" s="35" t="s">
        <v>30</v>
      </c>
      <c r="F871" s="35" t="s">
        <v>28</v>
      </c>
      <c r="G871" s="41">
        <v>0</v>
      </c>
      <c r="H871" s="41">
        <v>0</v>
      </c>
      <c r="I871" s="40"/>
      <c r="J871" s="41">
        <v>0</v>
      </c>
      <c r="K871" s="37" t="e">
        <f>J871/G871</f>
        <v>#DIV/0!</v>
      </c>
      <c r="L871" s="41">
        <f>M871+N871</f>
        <v>0</v>
      </c>
      <c r="M871" s="41">
        <v>0</v>
      </c>
      <c r="N871" s="41">
        <v>0</v>
      </c>
      <c r="O871" s="41">
        <v>0</v>
      </c>
      <c r="P871" s="41">
        <f>P872+P873+P874</f>
        <v>0</v>
      </c>
      <c r="Q871" s="36" t="e">
        <f>P871/(L872+L873+L874)*100</f>
        <v>#DIV/0!</v>
      </c>
      <c r="R871" s="41">
        <v>0</v>
      </c>
      <c r="S871" s="41">
        <v>0</v>
      </c>
      <c r="T871" s="37" t="e">
        <f t="shared" si="129"/>
        <v>#DIV/0!</v>
      </c>
      <c r="U871" s="37" t="e">
        <f t="shared" si="130"/>
        <v>#DIV/0!</v>
      </c>
      <c r="V871" s="41">
        <v>0</v>
      </c>
      <c r="W871" s="41">
        <v>0</v>
      </c>
      <c r="X871" s="41">
        <v>0</v>
      </c>
      <c r="Y871" s="41">
        <v>0</v>
      </c>
      <c r="Z871" s="41">
        <v>0</v>
      </c>
      <c r="AA871" s="41">
        <v>0</v>
      </c>
      <c r="AB871" s="40"/>
      <c r="AC871" s="40"/>
    </row>
    <row r="872" spans="1:29" ht="15" customHeight="1" outlineLevel="1" x14ac:dyDescent="0.3">
      <c r="A872" s="3" t="s">
        <v>66</v>
      </c>
      <c r="B872" s="3" t="s">
        <v>32</v>
      </c>
      <c r="C872" s="3" t="s">
        <v>31</v>
      </c>
      <c r="D872" s="3" t="s">
        <v>34</v>
      </c>
      <c r="E872" s="3" t="s">
        <v>30</v>
      </c>
      <c r="F872" s="3" t="s">
        <v>28</v>
      </c>
      <c r="I872" s="29"/>
      <c r="T872" s="32" t="e">
        <f t="shared" si="129"/>
        <v>#DIV/0!</v>
      </c>
      <c r="U872" s="32" t="e">
        <f t="shared" si="130"/>
        <v>#DIV/0!</v>
      </c>
      <c r="AB872" s="29"/>
      <c r="AC872" s="29"/>
    </row>
    <row r="873" spans="1:29" ht="15" customHeight="1" outlineLevel="1" x14ac:dyDescent="0.3">
      <c r="A873" s="3" t="s">
        <v>67</v>
      </c>
      <c r="B873" s="3" t="s">
        <v>32</v>
      </c>
      <c r="C873" s="3" t="s">
        <v>31</v>
      </c>
      <c r="D873" s="3" t="s">
        <v>34</v>
      </c>
      <c r="E873" s="3" t="s">
        <v>30</v>
      </c>
      <c r="F873" s="3" t="s">
        <v>28</v>
      </c>
      <c r="I873" s="29"/>
      <c r="T873" s="32" t="e">
        <f t="shared" si="129"/>
        <v>#DIV/0!</v>
      </c>
      <c r="U873" s="32" t="e">
        <f t="shared" si="130"/>
        <v>#DIV/0!</v>
      </c>
    </row>
    <row r="874" spans="1:29" ht="15" customHeight="1" outlineLevel="1" collapsed="1" x14ac:dyDescent="0.3">
      <c r="A874" s="3" t="s">
        <v>68</v>
      </c>
      <c r="B874" s="3" t="s">
        <v>32</v>
      </c>
      <c r="C874" s="3" t="s">
        <v>31</v>
      </c>
      <c r="D874" s="3" t="s">
        <v>34</v>
      </c>
      <c r="E874" s="3" t="s">
        <v>30</v>
      </c>
      <c r="F874" s="3" t="s">
        <v>28</v>
      </c>
      <c r="I874" s="29"/>
      <c r="T874" s="32" t="e">
        <f t="shared" si="129"/>
        <v>#DIV/0!</v>
      </c>
      <c r="U874" s="32" t="e">
        <f t="shared" si="130"/>
        <v>#DIV/0!</v>
      </c>
    </row>
    <row r="875" spans="1:29" ht="15" customHeight="1" x14ac:dyDescent="0.3">
      <c r="A875" s="35">
        <v>220</v>
      </c>
      <c r="B875" s="35" t="s">
        <v>31</v>
      </c>
      <c r="C875" s="35" t="s">
        <v>25</v>
      </c>
      <c r="D875" s="35" t="s">
        <v>34</v>
      </c>
      <c r="E875" s="35" t="s">
        <v>27</v>
      </c>
      <c r="F875" s="35" t="s">
        <v>28</v>
      </c>
      <c r="G875" s="41">
        <v>1</v>
      </c>
      <c r="H875" s="41">
        <v>2</v>
      </c>
      <c r="I875" s="40">
        <f>H875/((L875-W875)+J875+(0.44*R875))</f>
        <v>2</v>
      </c>
      <c r="J875" s="41">
        <v>0</v>
      </c>
      <c r="K875" s="37">
        <f>J875/G875</f>
        <v>0</v>
      </c>
      <c r="L875" s="41">
        <f>M875+N875</f>
        <v>1</v>
      </c>
      <c r="M875" s="41">
        <v>1</v>
      </c>
      <c r="N875" s="41">
        <v>0</v>
      </c>
      <c r="O875" s="41">
        <v>0</v>
      </c>
      <c r="P875" s="41">
        <f>P876+P877+P878</f>
        <v>0</v>
      </c>
      <c r="Q875" s="36" t="e">
        <f>P875/(L876+L877+L878)*100</f>
        <v>#DIV/0!</v>
      </c>
      <c r="R875" s="41">
        <v>0</v>
      </c>
      <c r="S875" s="41">
        <v>0</v>
      </c>
      <c r="T875" s="37">
        <f t="shared" si="129"/>
        <v>1</v>
      </c>
      <c r="U875" s="37">
        <f t="shared" si="130"/>
        <v>1</v>
      </c>
      <c r="V875" s="41">
        <v>0</v>
      </c>
      <c r="W875" s="41">
        <v>0</v>
      </c>
      <c r="X875" s="41">
        <v>0</v>
      </c>
      <c r="Y875" s="41">
        <v>0</v>
      </c>
      <c r="Z875" s="41">
        <v>0</v>
      </c>
      <c r="AA875" s="41">
        <v>0</v>
      </c>
      <c r="AB875" s="40">
        <f>(R875+X875+(2*(N875+AA875+J875))+(0.5*Y875))/(H875+(0.5*V875)+(2*(W875+O875+Z875)))</f>
        <v>0</v>
      </c>
      <c r="AC875" s="40">
        <f>AB875-$AB$1073</f>
        <v>-1.1375540300025426</v>
      </c>
    </row>
    <row r="876" spans="1:29" ht="15" customHeight="1" outlineLevel="1" x14ac:dyDescent="0.3">
      <c r="A876" s="3" t="s">
        <v>66</v>
      </c>
      <c r="B876" s="3" t="s">
        <v>31</v>
      </c>
      <c r="C876" s="3" t="s">
        <v>25</v>
      </c>
      <c r="D876" s="3" t="s">
        <v>34</v>
      </c>
      <c r="E876" s="3" t="s">
        <v>27</v>
      </c>
      <c r="F876" s="3" t="s">
        <v>28</v>
      </c>
      <c r="I876" s="29"/>
      <c r="T876" s="32" t="e">
        <f t="shared" si="129"/>
        <v>#DIV/0!</v>
      </c>
      <c r="U876" s="32" t="e">
        <f t="shared" si="130"/>
        <v>#DIV/0!</v>
      </c>
      <c r="AB876" s="29"/>
      <c r="AC876" s="29"/>
    </row>
    <row r="877" spans="1:29" ht="15" customHeight="1" outlineLevel="1" x14ac:dyDescent="0.3">
      <c r="A877" s="3" t="s">
        <v>67</v>
      </c>
      <c r="B877" s="3" t="s">
        <v>31</v>
      </c>
      <c r="C877" s="3" t="s">
        <v>25</v>
      </c>
      <c r="D877" s="3" t="s">
        <v>34</v>
      </c>
      <c r="E877" s="3" t="s">
        <v>27</v>
      </c>
      <c r="F877" s="3" t="s">
        <v>28</v>
      </c>
      <c r="I877" s="29"/>
      <c r="T877" s="32" t="e">
        <f t="shared" si="129"/>
        <v>#DIV/0!</v>
      </c>
      <c r="U877" s="32" t="e">
        <f t="shared" si="130"/>
        <v>#DIV/0!</v>
      </c>
    </row>
    <row r="878" spans="1:29" ht="15" customHeight="1" outlineLevel="1" collapsed="1" x14ac:dyDescent="0.3">
      <c r="A878" s="3" t="s">
        <v>68</v>
      </c>
      <c r="B878" s="3" t="s">
        <v>31</v>
      </c>
      <c r="C878" s="3" t="s">
        <v>25</v>
      </c>
      <c r="D878" s="3" t="s">
        <v>34</v>
      </c>
      <c r="E878" s="3" t="s">
        <v>27</v>
      </c>
      <c r="F878" s="3" t="s">
        <v>28</v>
      </c>
      <c r="I878" s="29"/>
      <c r="T878" s="32" t="e">
        <f t="shared" si="129"/>
        <v>#DIV/0!</v>
      </c>
      <c r="U878" s="32" t="e">
        <f t="shared" si="130"/>
        <v>#DIV/0!</v>
      </c>
    </row>
    <row r="879" spans="1:29" ht="15" customHeight="1" x14ac:dyDescent="0.3">
      <c r="A879" s="35">
        <v>221</v>
      </c>
      <c r="B879" s="35" t="s">
        <v>24</v>
      </c>
      <c r="C879" s="35" t="s">
        <v>25</v>
      </c>
      <c r="D879" s="35" t="s">
        <v>32</v>
      </c>
      <c r="E879" s="35" t="s">
        <v>27</v>
      </c>
      <c r="F879" s="35" t="s">
        <v>34</v>
      </c>
      <c r="G879" s="35">
        <f>G880+G881+G882</f>
        <v>1</v>
      </c>
      <c r="H879" s="35">
        <f>H880+H881+H882</f>
        <v>0</v>
      </c>
      <c r="I879" s="40">
        <f>H879/((L879-W879)+J879+(0.44*R879))</f>
        <v>0</v>
      </c>
      <c r="J879" s="35">
        <f>J880+J881+J882</f>
        <v>0</v>
      </c>
      <c r="K879" s="37">
        <f>J879/G879</f>
        <v>0</v>
      </c>
      <c r="L879" s="35">
        <f>M879+N879</f>
        <v>1</v>
      </c>
      <c r="M879" s="35">
        <f>M880+M881+M882</f>
        <v>0</v>
      </c>
      <c r="N879" s="35">
        <f>N880+N881+N882</f>
        <v>1</v>
      </c>
      <c r="O879" s="35">
        <f>O880+O881+O882</f>
        <v>0</v>
      </c>
      <c r="P879" s="35">
        <f>P880+P881+P882</f>
        <v>1</v>
      </c>
      <c r="Q879" s="36">
        <f>P879/L879*100</f>
        <v>100</v>
      </c>
      <c r="R879" s="35">
        <f>R880+R881+R882</f>
        <v>0</v>
      </c>
      <c r="S879" s="35">
        <f>S880+S881+S882</f>
        <v>0</v>
      </c>
      <c r="T879" s="37">
        <f t="shared" si="129"/>
        <v>0</v>
      </c>
      <c r="U879" s="37">
        <f t="shared" si="130"/>
        <v>0</v>
      </c>
      <c r="V879" s="35">
        <f t="shared" ref="V879:AA879" si="135">V880+V881+V882</f>
        <v>0</v>
      </c>
      <c r="W879" s="35">
        <f t="shared" si="135"/>
        <v>0</v>
      </c>
      <c r="X879" s="35">
        <f t="shared" si="135"/>
        <v>0</v>
      </c>
      <c r="Y879" s="35">
        <f t="shared" si="135"/>
        <v>0</v>
      </c>
      <c r="Z879" s="35">
        <f t="shared" si="135"/>
        <v>1</v>
      </c>
      <c r="AA879" s="35">
        <f t="shared" si="135"/>
        <v>0</v>
      </c>
      <c r="AB879" s="40">
        <f>(R879+X879+(2*(N879+AA879+J879))+(0.5*Y879))/(H879+(0.5*V879)+(2*(W879+O879+Z879)))</f>
        <v>1</v>
      </c>
      <c r="AC879" s="40">
        <f>AB879-$AB$1073</f>
        <v>-0.13755403000254263</v>
      </c>
    </row>
    <row r="880" spans="1:29" ht="15" customHeight="1" outlineLevel="1" x14ac:dyDescent="0.3">
      <c r="A880" s="3" t="s">
        <v>66</v>
      </c>
      <c r="B880" s="3" t="s">
        <v>24</v>
      </c>
      <c r="C880" s="3" t="s">
        <v>25</v>
      </c>
      <c r="D880" s="3" t="s">
        <v>32</v>
      </c>
      <c r="E880" s="3" t="s">
        <v>27</v>
      </c>
      <c r="F880" s="3" t="s">
        <v>34</v>
      </c>
      <c r="G880" s="3">
        <v>1</v>
      </c>
      <c r="H880" s="3">
        <v>0</v>
      </c>
      <c r="I880" s="29">
        <f>H880/((L880-W880)+J880+(0.44*R880))</f>
        <v>0</v>
      </c>
      <c r="J880" s="3">
        <v>0</v>
      </c>
      <c r="K880" s="32">
        <f>J880/G880</f>
        <v>0</v>
      </c>
      <c r="L880" s="3">
        <f>M880+N880</f>
        <v>1</v>
      </c>
      <c r="M880" s="3">
        <v>0</v>
      </c>
      <c r="N880" s="3">
        <v>1</v>
      </c>
      <c r="O880" s="3">
        <v>0</v>
      </c>
      <c r="P880" s="3">
        <v>1</v>
      </c>
      <c r="Q880" s="4">
        <f>P880/L880*100</f>
        <v>100</v>
      </c>
      <c r="R880" s="3">
        <v>0</v>
      </c>
      <c r="S880" s="3">
        <v>0</v>
      </c>
      <c r="T880" s="32">
        <f t="shared" si="129"/>
        <v>0</v>
      </c>
      <c r="U880" s="32">
        <f t="shared" si="130"/>
        <v>0</v>
      </c>
      <c r="V880" s="3">
        <v>0</v>
      </c>
      <c r="W880" s="3">
        <v>0</v>
      </c>
      <c r="X880" s="3">
        <v>0</v>
      </c>
      <c r="Y880" s="3">
        <v>0</v>
      </c>
      <c r="Z880" s="3">
        <v>1</v>
      </c>
      <c r="AA880" s="3">
        <v>0</v>
      </c>
      <c r="AB880" s="29"/>
      <c r="AC880" s="29"/>
    </row>
    <row r="881" spans="1:29" ht="15" customHeight="1" outlineLevel="1" x14ac:dyDescent="0.3">
      <c r="A881" s="3" t="s">
        <v>67</v>
      </c>
      <c r="B881" s="3" t="s">
        <v>24</v>
      </c>
      <c r="C881" s="3" t="s">
        <v>25</v>
      </c>
      <c r="D881" s="3" t="s">
        <v>32</v>
      </c>
      <c r="E881" s="3" t="s">
        <v>27</v>
      </c>
      <c r="F881" s="3" t="s">
        <v>34</v>
      </c>
      <c r="G881" s="3">
        <v>0</v>
      </c>
      <c r="H881" s="3">
        <v>0</v>
      </c>
      <c r="I881" s="29"/>
      <c r="J881" s="3">
        <v>0</v>
      </c>
      <c r="K881" s="32" t="e">
        <f>J881/G881</f>
        <v>#DIV/0!</v>
      </c>
      <c r="L881" s="3">
        <f>M881+N881</f>
        <v>0</v>
      </c>
      <c r="M881" s="3">
        <v>0</v>
      </c>
      <c r="N881" s="3">
        <v>0</v>
      </c>
      <c r="O881" s="3">
        <v>0</v>
      </c>
      <c r="P881" s="3">
        <v>0</v>
      </c>
      <c r="Q881" s="4" t="e">
        <f>P881/L881*100</f>
        <v>#DIV/0!</v>
      </c>
      <c r="R881" s="3">
        <v>0</v>
      </c>
      <c r="S881" s="3">
        <v>0</v>
      </c>
      <c r="T881" s="32" t="e">
        <f t="shared" si="129"/>
        <v>#DIV/0!</v>
      </c>
      <c r="U881" s="32" t="e">
        <f t="shared" si="130"/>
        <v>#DIV/0!</v>
      </c>
      <c r="V881" s="3">
        <v>0</v>
      </c>
      <c r="W881" s="3">
        <v>0</v>
      </c>
      <c r="X881" s="3">
        <v>0</v>
      </c>
      <c r="Y881" s="3">
        <v>0</v>
      </c>
      <c r="Z881" s="3">
        <v>0</v>
      </c>
      <c r="AA881" s="3">
        <v>0</v>
      </c>
    </row>
    <row r="882" spans="1:29" ht="15" customHeight="1" outlineLevel="1" collapsed="1" x14ac:dyDescent="0.3">
      <c r="A882" s="3" t="s">
        <v>68</v>
      </c>
      <c r="B882" s="3" t="s">
        <v>24</v>
      </c>
      <c r="C882" s="3" t="s">
        <v>25</v>
      </c>
      <c r="D882" s="3" t="s">
        <v>32</v>
      </c>
      <c r="E882" s="3" t="s">
        <v>27</v>
      </c>
      <c r="F882" s="3" t="s">
        <v>34</v>
      </c>
      <c r="G882" s="3">
        <v>0</v>
      </c>
      <c r="H882" s="3">
        <v>0</v>
      </c>
      <c r="I882" s="29"/>
      <c r="J882" s="3">
        <v>0</v>
      </c>
      <c r="K882" s="32" t="e">
        <f>J882/G882</f>
        <v>#DIV/0!</v>
      </c>
      <c r="L882" s="3">
        <f>M882+N882</f>
        <v>0</v>
      </c>
      <c r="M882" s="3">
        <v>0</v>
      </c>
      <c r="N882" s="3">
        <v>0</v>
      </c>
      <c r="O882" s="3">
        <v>0</v>
      </c>
      <c r="P882" s="3">
        <v>0</v>
      </c>
      <c r="Q882" s="4" t="e">
        <f>P882/L882*100</f>
        <v>#DIV/0!</v>
      </c>
      <c r="R882" s="3">
        <v>0</v>
      </c>
      <c r="S882" s="3">
        <v>0</v>
      </c>
      <c r="T882" s="32" t="e">
        <f t="shared" si="129"/>
        <v>#DIV/0!</v>
      </c>
      <c r="U882" s="32" t="e">
        <f t="shared" si="130"/>
        <v>#DIV/0!</v>
      </c>
      <c r="V882" s="3">
        <v>0</v>
      </c>
      <c r="W882" s="3">
        <v>0</v>
      </c>
      <c r="X882" s="3">
        <v>0</v>
      </c>
      <c r="Y882" s="3">
        <v>0</v>
      </c>
      <c r="Z882" s="3">
        <v>0</v>
      </c>
      <c r="AA882" s="3">
        <v>0</v>
      </c>
    </row>
    <row r="883" spans="1:29" ht="15" customHeight="1" x14ac:dyDescent="0.3">
      <c r="A883" s="35">
        <v>222</v>
      </c>
      <c r="B883" s="35" t="s">
        <v>32</v>
      </c>
      <c r="C883" s="35" t="s">
        <v>25</v>
      </c>
      <c r="D883" s="35" t="s">
        <v>26</v>
      </c>
      <c r="E883" s="35" t="s">
        <v>34</v>
      </c>
      <c r="F883" s="35" t="s">
        <v>28</v>
      </c>
      <c r="G883" s="41">
        <v>2</v>
      </c>
      <c r="H883" s="41">
        <v>0</v>
      </c>
      <c r="I883" s="40">
        <f>H883/((L883-W883)+J883+(0.44*R883))</f>
        <v>0</v>
      </c>
      <c r="J883" s="41">
        <v>0</v>
      </c>
      <c r="K883" s="37">
        <f>J883/G883</f>
        <v>0</v>
      </c>
      <c r="L883" s="41">
        <f>M883+N883</f>
        <v>2</v>
      </c>
      <c r="M883" s="41">
        <v>0</v>
      </c>
      <c r="N883" s="41">
        <v>2</v>
      </c>
      <c r="O883" s="41">
        <v>0</v>
      </c>
      <c r="P883" s="41">
        <f>P884+P885+P886</f>
        <v>0</v>
      </c>
      <c r="Q883" s="36" t="e">
        <f>P883/(L884+L885+L886)*100</f>
        <v>#DIV/0!</v>
      </c>
      <c r="R883" s="41">
        <v>0</v>
      </c>
      <c r="S883" s="41">
        <v>0</v>
      </c>
      <c r="T883" s="37">
        <f t="shared" si="129"/>
        <v>0</v>
      </c>
      <c r="U883" s="37">
        <f t="shared" si="130"/>
        <v>0</v>
      </c>
      <c r="V883" s="41">
        <v>0</v>
      </c>
      <c r="W883" s="41">
        <v>0</v>
      </c>
      <c r="X883" s="41">
        <v>2</v>
      </c>
      <c r="Y883" s="41">
        <v>0</v>
      </c>
      <c r="Z883" s="41">
        <v>0</v>
      </c>
      <c r="AA883" s="41">
        <v>0</v>
      </c>
      <c r="AB883" s="40"/>
      <c r="AC883" s="40"/>
    </row>
    <row r="884" spans="1:29" ht="15" customHeight="1" outlineLevel="1" x14ac:dyDescent="0.3">
      <c r="A884" s="3" t="s">
        <v>66</v>
      </c>
      <c r="B884" s="3" t="s">
        <v>32</v>
      </c>
      <c r="C884" s="3" t="s">
        <v>25</v>
      </c>
      <c r="D884" s="3" t="s">
        <v>26</v>
      </c>
      <c r="E884" s="3" t="s">
        <v>34</v>
      </c>
      <c r="F884" s="3" t="s">
        <v>28</v>
      </c>
      <c r="I884" s="29"/>
      <c r="T884" s="32" t="e">
        <f t="shared" si="129"/>
        <v>#DIV/0!</v>
      </c>
      <c r="U884" s="32" t="e">
        <f t="shared" si="130"/>
        <v>#DIV/0!</v>
      </c>
      <c r="AB884" s="29"/>
      <c r="AC884" s="29"/>
    </row>
    <row r="885" spans="1:29" ht="15" customHeight="1" outlineLevel="1" x14ac:dyDescent="0.3">
      <c r="A885" s="3" t="s">
        <v>67</v>
      </c>
      <c r="B885" s="3" t="s">
        <v>32</v>
      </c>
      <c r="C885" s="3" t="s">
        <v>25</v>
      </c>
      <c r="D885" s="3" t="s">
        <v>26</v>
      </c>
      <c r="E885" s="3" t="s">
        <v>34</v>
      </c>
      <c r="F885" s="3" t="s">
        <v>28</v>
      </c>
      <c r="I885" s="29"/>
      <c r="T885" s="32" t="e">
        <f t="shared" si="129"/>
        <v>#DIV/0!</v>
      </c>
      <c r="U885" s="32" t="e">
        <f t="shared" si="130"/>
        <v>#DIV/0!</v>
      </c>
    </row>
    <row r="886" spans="1:29" ht="15" customHeight="1" outlineLevel="1" collapsed="1" x14ac:dyDescent="0.3">
      <c r="A886" s="3" t="s">
        <v>68</v>
      </c>
      <c r="B886" s="3" t="s">
        <v>32</v>
      </c>
      <c r="C886" s="3" t="s">
        <v>25</v>
      </c>
      <c r="D886" s="3" t="s">
        <v>26</v>
      </c>
      <c r="E886" s="3" t="s">
        <v>34</v>
      </c>
      <c r="F886" s="3" t="s">
        <v>28</v>
      </c>
      <c r="I886" s="29"/>
      <c r="T886" s="32" t="e">
        <f t="shared" si="129"/>
        <v>#DIV/0!</v>
      </c>
      <c r="U886" s="32" t="e">
        <f t="shared" si="130"/>
        <v>#DIV/0!</v>
      </c>
    </row>
    <row r="887" spans="1:29" ht="15" customHeight="1" x14ac:dyDescent="0.3">
      <c r="A887" s="35">
        <v>223</v>
      </c>
      <c r="B887" s="35" t="s">
        <v>24</v>
      </c>
      <c r="C887" s="35" t="s">
        <v>25</v>
      </c>
      <c r="D887" s="35" t="s">
        <v>29</v>
      </c>
      <c r="E887" s="35" t="s">
        <v>30</v>
      </c>
      <c r="F887" s="35" t="s">
        <v>32</v>
      </c>
      <c r="G887" s="35">
        <f>G888+G889+G890</f>
        <v>6</v>
      </c>
      <c r="H887" s="35">
        <f>H888+H889+H890</f>
        <v>4</v>
      </c>
      <c r="I887" s="40">
        <f>H887/((L887-W887)+J887+(0.44*R887))</f>
        <v>0.68027210884353739</v>
      </c>
      <c r="J887" s="35">
        <f>J888+J889+J890</f>
        <v>0</v>
      </c>
      <c r="K887" s="37">
        <f t="shared" ref="K887:K909" si="136">J887/G887</f>
        <v>0</v>
      </c>
      <c r="L887" s="35">
        <f t="shared" ref="L887:L918" si="137">M887+N887</f>
        <v>5</v>
      </c>
      <c r="M887" s="35">
        <f>M888+M889+M890</f>
        <v>1</v>
      </c>
      <c r="N887" s="35">
        <f>N888+N889+N890</f>
        <v>4</v>
      </c>
      <c r="O887" s="35">
        <f>O888+O889+O890</f>
        <v>1</v>
      </c>
      <c r="P887" s="35">
        <f>P888+P889+P890</f>
        <v>4</v>
      </c>
      <c r="Q887" s="36">
        <f t="shared" ref="Q887:Q918" si="138">P887/L887*100</f>
        <v>80</v>
      </c>
      <c r="R887" s="35">
        <f>R888+R889+R890</f>
        <v>2</v>
      </c>
      <c r="S887" s="35">
        <f>S888+S889+S890</f>
        <v>2</v>
      </c>
      <c r="T887" s="37">
        <f t="shared" si="129"/>
        <v>0.2</v>
      </c>
      <c r="U887" s="37">
        <f t="shared" si="130"/>
        <v>0.2</v>
      </c>
      <c r="V887" s="35">
        <f t="shared" ref="V887:AA887" si="139">V888+V889+V890</f>
        <v>0</v>
      </c>
      <c r="W887" s="35">
        <f t="shared" si="139"/>
        <v>0</v>
      </c>
      <c r="X887" s="35">
        <f t="shared" si="139"/>
        <v>3</v>
      </c>
      <c r="Y887" s="35">
        <f t="shared" si="139"/>
        <v>0</v>
      </c>
      <c r="Z887" s="35">
        <f t="shared" si="139"/>
        <v>3</v>
      </c>
      <c r="AA887" s="35">
        <f t="shared" si="139"/>
        <v>0</v>
      </c>
      <c r="AB887" s="40">
        <f>(R887+X887+(2*(N887+AA887+J887))+(0.5*Y887))/(H887+(0.5*V887)+(2*(W887+O887+Z887)))</f>
        <v>1.0833333333333333</v>
      </c>
      <c r="AC887" s="40">
        <f>AB887-$AB$1073</f>
        <v>-5.4220696669209367E-2</v>
      </c>
    </row>
    <row r="888" spans="1:29" ht="15" customHeight="1" outlineLevel="1" x14ac:dyDescent="0.3">
      <c r="A888" s="3" t="s">
        <v>66</v>
      </c>
      <c r="B888" s="3" t="s">
        <v>24</v>
      </c>
      <c r="C888" s="3" t="s">
        <v>25</v>
      </c>
      <c r="D888" s="3" t="s">
        <v>29</v>
      </c>
      <c r="E888" s="3" t="s">
        <v>30</v>
      </c>
      <c r="F888" s="3" t="s">
        <v>32</v>
      </c>
      <c r="G888" s="3">
        <v>5</v>
      </c>
      <c r="H888" s="3">
        <v>2</v>
      </c>
      <c r="I888" s="29">
        <f>H888/((L888-W888)+J888+(0.44*R888))</f>
        <v>0.4098360655737705</v>
      </c>
      <c r="J888" s="3">
        <v>0</v>
      </c>
      <c r="K888" s="32">
        <f t="shared" si="136"/>
        <v>0</v>
      </c>
      <c r="L888" s="3">
        <f t="shared" si="137"/>
        <v>4</v>
      </c>
      <c r="M888" s="3">
        <v>0</v>
      </c>
      <c r="N888" s="3">
        <v>4</v>
      </c>
      <c r="O888" s="3">
        <v>0</v>
      </c>
      <c r="P888" s="3">
        <v>3</v>
      </c>
      <c r="Q888" s="4">
        <f t="shared" si="138"/>
        <v>75</v>
      </c>
      <c r="R888" s="3">
        <v>2</v>
      </c>
      <c r="S888" s="3">
        <v>2</v>
      </c>
      <c r="T888" s="32">
        <f t="shared" si="129"/>
        <v>0</v>
      </c>
      <c r="U888" s="32">
        <f t="shared" si="130"/>
        <v>0</v>
      </c>
      <c r="V888" s="3">
        <v>0</v>
      </c>
      <c r="W888" s="3">
        <v>0</v>
      </c>
      <c r="X888" s="3">
        <v>3</v>
      </c>
      <c r="Y888" s="3">
        <v>0</v>
      </c>
      <c r="Z888" s="3">
        <v>2</v>
      </c>
      <c r="AA888" s="3">
        <v>0</v>
      </c>
      <c r="AB888" s="29"/>
      <c r="AC888" s="29"/>
    </row>
    <row r="889" spans="1:29" ht="15" customHeight="1" outlineLevel="1" x14ac:dyDescent="0.3">
      <c r="A889" s="3" t="s">
        <v>67</v>
      </c>
      <c r="B889" s="3" t="s">
        <v>24</v>
      </c>
      <c r="C889" s="3" t="s">
        <v>25</v>
      </c>
      <c r="D889" s="3" t="s">
        <v>29</v>
      </c>
      <c r="E889" s="3" t="s">
        <v>30</v>
      </c>
      <c r="F889" s="3" t="s">
        <v>32</v>
      </c>
      <c r="G889" s="3">
        <v>0</v>
      </c>
      <c r="H889" s="3">
        <v>0</v>
      </c>
      <c r="I889" s="29"/>
      <c r="J889" s="3">
        <v>0</v>
      </c>
      <c r="K889" s="32" t="e">
        <f t="shared" si="136"/>
        <v>#DIV/0!</v>
      </c>
      <c r="L889" s="3">
        <f t="shared" si="137"/>
        <v>0</v>
      </c>
      <c r="M889" s="3">
        <v>0</v>
      </c>
      <c r="N889" s="3">
        <v>0</v>
      </c>
      <c r="O889" s="3">
        <v>0</v>
      </c>
      <c r="P889" s="3">
        <v>0</v>
      </c>
      <c r="Q889" s="4" t="e">
        <f t="shared" si="138"/>
        <v>#DIV/0!</v>
      </c>
      <c r="R889" s="3">
        <v>0</v>
      </c>
      <c r="S889" s="3">
        <v>0</v>
      </c>
      <c r="T889" s="32" t="e">
        <f t="shared" si="129"/>
        <v>#DIV/0!</v>
      </c>
      <c r="U889" s="32" t="e">
        <f t="shared" si="130"/>
        <v>#DIV/0!</v>
      </c>
      <c r="V889" s="3">
        <v>0</v>
      </c>
      <c r="W889" s="3">
        <v>0</v>
      </c>
      <c r="X889" s="3">
        <v>0</v>
      </c>
      <c r="Y889" s="3">
        <v>0</v>
      </c>
      <c r="Z889" s="3">
        <v>0</v>
      </c>
      <c r="AA889" s="3">
        <v>0</v>
      </c>
    </row>
    <row r="890" spans="1:29" ht="15" customHeight="1" outlineLevel="1" collapsed="1" x14ac:dyDescent="0.3">
      <c r="A890" s="3" t="s">
        <v>68</v>
      </c>
      <c r="B890" s="3" t="s">
        <v>24</v>
      </c>
      <c r="C890" s="3" t="s">
        <v>25</v>
      </c>
      <c r="D890" s="3" t="s">
        <v>29</v>
      </c>
      <c r="E890" s="3" t="s">
        <v>30</v>
      </c>
      <c r="F890" s="3" t="s">
        <v>32</v>
      </c>
      <c r="G890" s="3">
        <v>1</v>
      </c>
      <c r="H890" s="3">
        <v>2</v>
      </c>
      <c r="I890" s="29">
        <f>H890/((L890-W890)+J890+(0.44*R890))</f>
        <v>2</v>
      </c>
      <c r="J890" s="3">
        <v>0</v>
      </c>
      <c r="K890" s="32">
        <f t="shared" si="136"/>
        <v>0</v>
      </c>
      <c r="L890" s="3">
        <f t="shared" si="137"/>
        <v>1</v>
      </c>
      <c r="M890" s="3">
        <v>1</v>
      </c>
      <c r="N890" s="3">
        <v>0</v>
      </c>
      <c r="O890" s="3">
        <v>1</v>
      </c>
      <c r="P890" s="3">
        <v>1</v>
      </c>
      <c r="Q890" s="4">
        <f t="shared" si="138"/>
        <v>100</v>
      </c>
      <c r="R890" s="3">
        <v>0</v>
      </c>
      <c r="S890" s="3">
        <v>0</v>
      </c>
      <c r="T890" s="32">
        <f t="shared" si="129"/>
        <v>1</v>
      </c>
      <c r="U890" s="32">
        <f t="shared" si="130"/>
        <v>1</v>
      </c>
      <c r="V890" s="3">
        <v>0</v>
      </c>
      <c r="W890" s="3">
        <v>0</v>
      </c>
      <c r="X890" s="3">
        <v>0</v>
      </c>
      <c r="Y890" s="3">
        <v>0</v>
      </c>
      <c r="Z890" s="3">
        <v>1</v>
      </c>
      <c r="AA890" s="3">
        <v>0</v>
      </c>
    </row>
    <row r="891" spans="1:29" ht="15" customHeight="1" x14ac:dyDescent="0.3">
      <c r="A891" s="35">
        <v>224</v>
      </c>
      <c r="B891" s="35" t="s">
        <v>29</v>
      </c>
      <c r="C891" s="35" t="s">
        <v>32</v>
      </c>
      <c r="D891" s="35" t="s">
        <v>33</v>
      </c>
      <c r="E891" s="35" t="s">
        <v>27</v>
      </c>
      <c r="F891" s="35" t="s">
        <v>31</v>
      </c>
      <c r="G891" s="35">
        <f>G892+G893+G894</f>
        <v>5</v>
      </c>
      <c r="H891" s="35">
        <f>H892+H893+H894</f>
        <v>3</v>
      </c>
      <c r="I891" s="40">
        <f>H891/((L891-W891)+J891+(0.44*R891))</f>
        <v>0.75</v>
      </c>
      <c r="J891" s="35">
        <f>J892+J893+J894</f>
        <v>1</v>
      </c>
      <c r="K891" s="37">
        <f t="shared" si="136"/>
        <v>0.2</v>
      </c>
      <c r="L891" s="35">
        <f t="shared" si="137"/>
        <v>4</v>
      </c>
      <c r="M891" s="35">
        <f>M892+M893+M894</f>
        <v>1</v>
      </c>
      <c r="N891" s="35">
        <f>N892+N893+N894</f>
        <v>3</v>
      </c>
      <c r="O891" s="35">
        <f>O892+O893+O894</f>
        <v>1</v>
      </c>
      <c r="P891" s="35">
        <f>P892+P893+P894</f>
        <v>3</v>
      </c>
      <c r="Q891" s="36">
        <f t="shared" si="138"/>
        <v>75</v>
      </c>
      <c r="R891" s="35">
        <f>R892+R893+R894</f>
        <v>0</v>
      </c>
      <c r="S891" s="35">
        <f>S892+S893+S894</f>
        <v>0</v>
      </c>
      <c r="T891" s="37">
        <f t="shared" si="129"/>
        <v>0.25</v>
      </c>
      <c r="U891" s="37">
        <f t="shared" si="130"/>
        <v>0.375</v>
      </c>
      <c r="V891" s="35">
        <f t="shared" ref="V891:AA891" si="140">V892+V893+V894</f>
        <v>1</v>
      </c>
      <c r="W891" s="35">
        <f t="shared" si="140"/>
        <v>1</v>
      </c>
      <c r="X891" s="35">
        <f t="shared" si="140"/>
        <v>2</v>
      </c>
      <c r="Y891" s="35">
        <f t="shared" si="140"/>
        <v>0</v>
      </c>
      <c r="Z891" s="35">
        <f t="shared" si="140"/>
        <v>1</v>
      </c>
      <c r="AA891" s="35">
        <f t="shared" si="140"/>
        <v>0</v>
      </c>
      <c r="AB891" s="40">
        <f>(R891+X891+(2*(N891+AA891+J891))+(0.5*Y891))/(H891+(0.5*V891)+(2*(W891+O891+Z891)))</f>
        <v>1.0526315789473684</v>
      </c>
      <c r="AC891" s="40">
        <f>AB891-$AB$1073</f>
        <v>-8.4922451055174264E-2</v>
      </c>
    </row>
    <row r="892" spans="1:29" ht="15" customHeight="1" outlineLevel="1" x14ac:dyDescent="0.3">
      <c r="A892" s="3" t="s">
        <v>66</v>
      </c>
      <c r="B892" s="3" t="s">
        <v>29</v>
      </c>
      <c r="C892" s="3" t="s">
        <v>32</v>
      </c>
      <c r="D892" s="3" t="s">
        <v>33</v>
      </c>
      <c r="E892" s="3" t="s">
        <v>27</v>
      </c>
      <c r="F892" s="3" t="s">
        <v>31</v>
      </c>
      <c r="G892" s="3">
        <v>0</v>
      </c>
      <c r="H892" s="3">
        <v>0</v>
      </c>
      <c r="I892" s="29"/>
      <c r="J892" s="3">
        <v>0</v>
      </c>
      <c r="K892" s="32" t="e">
        <f t="shared" si="136"/>
        <v>#DIV/0!</v>
      </c>
      <c r="L892" s="3">
        <f t="shared" si="137"/>
        <v>0</v>
      </c>
      <c r="M892" s="3">
        <v>0</v>
      </c>
      <c r="N892" s="3">
        <v>0</v>
      </c>
      <c r="O892" s="3">
        <v>0</v>
      </c>
      <c r="P892" s="3">
        <v>0</v>
      </c>
      <c r="Q892" s="4" t="e">
        <f t="shared" si="138"/>
        <v>#DIV/0!</v>
      </c>
      <c r="R892" s="3">
        <v>0</v>
      </c>
      <c r="S892" s="3">
        <v>0</v>
      </c>
      <c r="T892" s="32" t="e">
        <f t="shared" si="129"/>
        <v>#DIV/0!</v>
      </c>
      <c r="U892" s="32" t="e">
        <f t="shared" si="130"/>
        <v>#DIV/0!</v>
      </c>
      <c r="V892" s="3">
        <v>0</v>
      </c>
      <c r="W892" s="3">
        <v>0</v>
      </c>
      <c r="X892" s="3">
        <v>0</v>
      </c>
      <c r="Y892" s="3">
        <v>0</v>
      </c>
      <c r="Z892" s="3">
        <v>0</v>
      </c>
      <c r="AA892" s="3">
        <v>0</v>
      </c>
      <c r="AB892" s="29"/>
      <c r="AC892" s="29"/>
    </row>
    <row r="893" spans="1:29" ht="15" customHeight="1" outlineLevel="1" x14ac:dyDescent="0.3">
      <c r="A893" s="3" t="s">
        <v>67</v>
      </c>
      <c r="B893" s="3" t="s">
        <v>29</v>
      </c>
      <c r="C893" s="3" t="s">
        <v>32</v>
      </c>
      <c r="D893" s="3" t="s">
        <v>33</v>
      </c>
      <c r="E893" s="3" t="s">
        <v>27</v>
      </c>
      <c r="F893" s="3" t="s">
        <v>31</v>
      </c>
      <c r="G893" s="3">
        <v>5</v>
      </c>
      <c r="H893" s="3">
        <v>3</v>
      </c>
      <c r="I893" s="29">
        <f>H893/((L893-W893)+J893+(0.44*R893))</f>
        <v>0.75</v>
      </c>
      <c r="J893" s="3">
        <v>1</v>
      </c>
      <c r="K893" s="32">
        <f t="shared" si="136"/>
        <v>0.2</v>
      </c>
      <c r="L893" s="3">
        <f t="shared" si="137"/>
        <v>4</v>
      </c>
      <c r="M893" s="3">
        <v>1</v>
      </c>
      <c r="N893" s="3">
        <v>3</v>
      </c>
      <c r="O893" s="3">
        <v>1</v>
      </c>
      <c r="P893" s="3">
        <v>3</v>
      </c>
      <c r="Q893" s="4">
        <f t="shared" si="138"/>
        <v>75</v>
      </c>
      <c r="R893" s="3">
        <v>0</v>
      </c>
      <c r="S893" s="3">
        <v>0</v>
      </c>
      <c r="T893" s="32">
        <f t="shared" si="129"/>
        <v>0.25</v>
      </c>
      <c r="U893" s="32">
        <f t="shared" si="130"/>
        <v>0.375</v>
      </c>
      <c r="V893" s="3">
        <v>1</v>
      </c>
      <c r="W893" s="3">
        <v>1</v>
      </c>
      <c r="X893" s="3">
        <v>2</v>
      </c>
      <c r="Y893" s="3">
        <v>0</v>
      </c>
      <c r="Z893" s="3">
        <v>1</v>
      </c>
      <c r="AA893" s="3">
        <v>0</v>
      </c>
    </row>
    <row r="894" spans="1:29" ht="15" customHeight="1" outlineLevel="1" collapsed="1" x14ac:dyDescent="0.3">
      <c r="A894" s="3" t="s">
        <v>68</v>
      </c>
      <c r="B894" s="3" t="s">
        <v>29</v>
      </c>
      <c r="C894" s="3" t="s">
        <v>32</v>
      </c>
      <c r="D894" s="3" t="s">
        <v>33</v>
      </c>
      <c r="E894" s="3" t="s">
        <v>27</v>
      </c>
      <c r="F894" s="3" t="s">
        <v>31</v>
      </c>
      <c r="G894" s="3">
        <v>0</v>
      </c>
      <c r="H894" s="3">
        <v>0</v>
      </c>
      <c r="I894" s="29"/>
      <c r="J894" s="3">
        <v>0</v>
      </c>
      <c r="K894" s="32" t="e">
        <f t="shared" si="136"/>
        <v>#DIV/0!</v>
      </c>
      <c r="L894" s="3">
        <f t="shared" si="137"/>
        <v>0</v>
      </c>
      <c r="M894" s="3">
        <v>0</v>
      </c>
      <c r="N894" s="3">
        <v>0</v>
      </c>
      <c r="O894" s="3">
        <v>0</v>
      </c>
      <c r="P894" s="3">
        <v>0</v>
      </c>
      <c r="Q894" s="4" t="e">
        <f t="shared" si="138"/>
        <v>#DIV/0!</v>
      </c>
      <c r="R894" s="3">
        <v>0</v>
      </c>
      <c r="S894" s="3">
        <v>0</v>
      </c>
      <c r="T894" s="32" t="e">
        <f t="shared" si="129"/>
        <v>#DIV/0!</v>
      </c>
      <c r="U894" s="32" t="e">
        <f t="shared" si="130"/>
        <v>#DIV/0!</v>
      </c>
      <c r="V894" s="3">
        <v>0</v>
      </c>
      <c r="W894" s="3">
        <v>0</v>
      </c>
      <c r="X894" s="3">
        <v>0</v>
      </c>
      <c r="Y894" s="3">
        <v>0</v>
      </c>
      <c r="Z894" s="3">
        <v>0</v>
      </c>
      <c r="AA894" s="3">
        <v>0</v>
      </c>
    </row>
    <row r="895" spans="1:29" ht="15" customHeight="1" x14ac:dyDescent="0.3">
      <c r="A895" s="35">
        <v>225</v>
      </c>
      <c r="B895" s="35" t="s">
        <v>29</v>
      </c>
      <c r="C895" s="35" t="s">
        <v>33</v>
      </c>
      <c r="D895" s="35" t="s">
        <v>26</v>
      </c>
      <c r="E895" s="35" t="s">
        <v>30</v>
      </c>
      <c r="F895" s="35" t="s">
        <v>31</v>
      </c>
      <c r="G895" s="35">
        <f>G896+G897+G898</f>
        <v>4</v>
      </c>
      <c r="H895" s="35">
        <f>H896+H897+H898</f>
        <v>3</v>
      </c>
      <c r="I895" s="40">
        <f>H895/((L895-W895)+J895+(0.44*R895))</f>
        <v>0.75</v>
      </c>
      <c r="J895" s="35">
        <f>J896+J897+J898</f>
        <v>2</v>
      </c>
      <c r="K895" s="37">
        <f t="shared" si="136"/>
        <v>0.5</v>
      </c>
      <c r="L895" s="35">
        <f t="shared" si="137"/>
        <v>2</v>
      </c>
      <c r="M895" s="35">
        <f>M896+M897+M898</f>
        <v>1</v>
      </c>
      <c r="N895" s="35">
        <f>N896+N897+N898</f>
        <v>1</v>
      </c>
      <c r="O895" s="35">
        <f>O896+O897+O898</f>
        <v>1</v>
      </c>
      <c r="P895" s="35">
        <f>P896+P897+P898</f>
        <v>2</v>
      </c>
      <c r="Q895" s="36">
        <f t="shared" si="138"/>
        <v>100</v>
      </c>
      <c r="R895" s="35">
        <f>R896+R897+R898</f>
        <v>0</v>
      </c>
      <c r="S895" s="35">
        <f>S896+S897+S898</f>
        <v>0</v>
      </c>
      <c r="T895" s="37">
        <f t="shared" si="129"/>
        <v>0.5</v>
      </c>
      <c r="U895" s="37">
        <f t="shared" si="130"/>
        <v>0.75</v>
      </c>
      <c r="V895" s="35">
        <f t="shared" ref="V895:AA895" si="141">V896+V897+V898</f>
        <v>1</v>
      </c>
      <c r="W895" s="35">
        <f t="shared" si="141"/>
        <v>0</v>
      </c>
      <c r="X895" s="35">
        <f t="shared" si="141"/>
        <v>1</v>
      </c>
      <c r="Y895" s="35">
        <f t="shared" si="141"/>
        <v>1</v>
      </c>
      <c r="Z895" s="35">
        <f t="shared" si="141"/>
        <v>0</v>
      </c>
      <c r="AA895" s="35">
        <f t="shared" si="141"/>
        <v>0</v>
      </c>
      <c r="AB895" s="40">
        <f>(R895+X895+(2*(N895+AA895+J895))+(0.5*Y895))/(H895+(0.5*V895)+(2*(W895+O895+Z895)))</f>
        <v>1.3636363636363635</v>
      </c>
      <c r="AC895" s="40">
        <f>AB895-$AB$1073</f>
        <v>0.22608233363382091</v>
      </c>
    </row>
    <row r="896" spans="1:29" ht="15" customHeight="1" outlineLevel="1" x14ac:dyDescent="0.3">
      <c r="A896" s="3" t="s">
        <v>66</v>
      </c>
      <c r="B896" s="3" t="s">
        <v>29</v>
      </c>
      <c r="C896" s="3" t="s">
        <v>33</v>
      </c>
      <c r="D896" s="3" t="s">
        <v>26</v>
      </c>
      <c r="E896" s="3" t="s">
        <v>30</v>
      </c>
      <c r="F896" s="3" t="s">
        <v>31</v>
      </c>
      <c r="G896" s="3">
        <v>0</v>
      </c>
      <c r="H896" s="3">
        <v>0</v>
      </c>
      <c r="I896" s="29"/>
      <c r="J896" s="3">
        <v>0</v>
      </c>
      <c r="K896" s="32" t="e">
        <f t="shared" si="136"/>
        <v>#DIV/0!</v>
      </c>
      <c r="L896" s="3">
        <f t="shared" si="137"/>
        <v>0</v>
      </c>
      <c r="M896" s="3">
        <v>0</v>
      </c>
      <c r="N896" s="3">
        <v>0</v>
      </c>
      <c r="O896" s="3">
        <v>0</v>
      </c>
      <c r="P896" s="3">
        <v>0</v>
      </c>
      <c r="Q896" s="4" t="e">
        <f t="shared" si="138"/>
        <v>#DIV/0!</v>
      </c>
      <c r="R896" s="3">
        <v>0</v>
      </c>
      <c r="S896" s="3">
        <v>0</v>
      </c>
      <c r="T896" s="32" t="e">
        <f t="shared" si="129"/>
        <v>#DIV/0!</v>
      </c>
      <c r="U896" s="32" t="e">
        <f t="shared" si="130"/>
        <v>#DIV/0!</v>
      </c>
      <c r="V896" s="3">
        <v>0</v>
      </c>
      <c r="W896" s="3">
        <v>0</v>
      </c>
      <c r="X896" s="3">
        <v>0</v>
      </c>
      <c r="Y896" s="3">
        <v>0</v>
      </c>
      <c r="Z896" s="3">
        <v>0</v>
      </c>
      <c r="AA896" s="3">
        <v>0</v>
      </c>
      <c r="AB896" s="29"/>
      <c r="AC896" s="29"/>
    </row>
    <row r="897" spans="1:29" ht="15" customHeight="1" outlineLevel="1" x14ac:dyDescent="0.3">
      <c r="A897" s="3" t="s">
        <v>67</v>
      </c>
      <c r="B897" s="3" t="s">
        <v>29</v>
      </c>
      <c r="C897" s="3" t="s">
        <v>33</v>
      </c>
      <c r="D897" s="3" t="s">
        <v>26</v>
      </c>
      <c r="E897" s="3" t="s">
        <v>30</v>
      </c>
      <c r="F897" s="3" t="s">
        <v>31</v>
      </c>
      <c r="G897" s="3">
        <v>4</v>
      </c>
      <c r="H897" s="3">
        <v>3</v>
      </c>
      <c r="I897" s="29">
        <f>H897/((L897-W897)+J897+(0.44*R897))</f>
        <v>0.75</v>
      </c>
      <c r="J897" s="3">
        <v>2</v>
      </c>
      <c r="K897" s="32">
        <f t="shared" si="136"/>
        <v>0.5</v>
      </c>
      <c r="L897" s="3">
        <f t="shared" si="137"/>
        <v>2</v>
      </c>
      <c r="M897" s="3">
        <v>1</v>
      </c>
      <c r="N897" s="3">
        <v>1</v>
      </c>
      <c r="O897" s="3">
        <v>1</v>
      </c>
      <c r="P897" s="3">
        <v>2</v>
      </c>
      <c r="Q897" s="4">
        <f t="shared" si="138"/>
        <v>100</v>
      </c>
      <c r="R897" s="3">
        <v>0</v>
      </c>
      <c r="S897" s="3">
        <v>0</v>
      </c>
      <c r="T897" s="32">
        <f t="shared" si="129"/>
        <v>0.5</v>
      </c>
      <c r="U897" s="32">
        <f t="shared" si="130"/>
        <v>0.75</v>
      </c>
      <c r="V897" s="3">
        <v>1</v>
      </c>
      <c r="W897" s="3">
        <v>0</v>
      </c>
      <c r="X897" s="3">
        <v>0</v>
      </c>
      <c r="Y897" s="3">
        <v>1</v>
      </c>
      <c r="Z897" s="3">
        <v>0</v>
      </c>
      <c r="AA897" s="3">
        <v>0</v>
      </c>
    </row>
    <row r="898" spans="1:29" ht="15" customHeight="1" outlineLevel="1" collapsed="1" x14ac:dyDescent="0.3">
      <c r="A898" s="3" t="s">
        <v>68</v>
      </c>
      <c r="B898" s="3" t="s">
        <v>29</v>
      </c>
      <c r="C898" s="3" t="s">
        <v>33</v>
      </c>
      <c r="D898" s="3" t="s">
        <v>26</v>
      </c>
      <c r="E898" s="3" t="s">
        <v>30</v>
      </c>
      <c r="F898" s="3" t="s">
        <v>31</v>
      </c>
      <c r="G898" s="3">
        <v>0</v>
      </c>
      <c r="H898" s="3">
        <v>0</v>
      </c>
      <c r="I898" s="29"/>
      <c r="J898" s="3">
        <v>0</v>
      </c>
      <c r="K898" s="32" t="e">
        <f t="shared" si="136"/>
        <v>#DIV/0!</v>
      </c>
      <c r="L898" s="3">
        <f t="shared" si="137"/>
        <v>0</v>
      </c>
      <c r="M898" s="3">
        <v>0</v>
      </c>
      <c r="N898" s="3">
        <v>0</v>
      </c>
      <c r="O898" s="3">
        <v>0</v>
      </c>
      <c r="P898" s="3">
        <v>0</v>
      </c>
      <c r="Q898" s="4" t="e">
        <f t="shared" si="138"/>
        <v>#DIV/0!</v>
      </c>
      <c r="R898" s="3">
        <v>0</v>
      </c>
      <c r="S898" s="3">
        <v>0</v>
      </c>
      <c r="T898" s="32" t="e">
        <f t="shared" si="129"/>
        <v>#DIV/0!</v>
      </c>
      <c r="U898" s="32" t="e">
        <f t="shared" si="130"/>
        <v>#DIV/0!</v>
      </c>
      <c r="V898" s="3">
        <v>0</v>
      </c>
      <c r="W898" s="3">
        <v>0</v>
      </c>
      <c r="X898" s="3">
        <v>1</v>
      </c>
      <c r="Y898" s="3">
        <v>0</v>
      </c>
      <c r="Z898" s="3">
        <v>0</v>
      </c>
      <c r="AA898" s="3">
        <v>0</v>
      </c>
    </row>
    <row r="899" spans="1:29" ht="15" customHeight="1" x14ac:dyDescent="0.3">
      <c r="A899" s="35">
        <v>226</v>
      </c>
      <c r="B899" s="35" t="s">
        <v>24</v>
      </c>
      <c r="C899" s="35" t="s">
        <v>34</v>
      </c>
      <c r="D899" s="35" t="s">
        <v>26</v>
      </c>
      <c r="E899" s="35" t="s">
        <v>33</v>
      </c>
      <c r="F899" s="35" t="s">
        <v>28</v>
      </c>
      <c r="G899" s="35">
        <f>G900+G901+G902</f>
        <v>3</v>
      </c>
      <c r="H899" s="35">
        <f>H900+H901+H902</f>
        <v>0</v>
      </c>
      <c r="I899" s="40">
        <f>H899/((L899-W899)+J899+(0.44*R899))</f>
        <v>0</v>
      </c>
      <c r="J899" s="35">
        <f>J900+J901+J902</f>
        <v>3</v>
      </c>
      <c r="K899" s="37">
        <f t="shared" si="136"/>
        <v>1</v>
      </c>
      <c r="L899" s="35">
        <f t="shared" si="137"/>
        <v>0</v>
      </c>
      <c r="M899" s="35">
        <f>M900+M901+M902</f>
        <v>0</v>
      </c>
      <c r="N899" s="35">
        <f>N900+N901+N902</f>
        <v>0</v>
      </c>
      <c r="O899" s="35">
        <f>O900+O901+O902</f>
        <v>0</v>
      </c>
      <c r="P899" s="35">
        <f>P900+P901+P902</f>
        <v>0</v>
      </c>
      <c r="Q899" s="36" t="e">
        <f t="shared" si="138"/>
        <v>#DIV/0!</v>
      </c>
      <c r="R899" s="35">
        <f>R900+R901+R902</f>
        <v>0</v>
      </c>
      <c r="S899" s="35">
        <f>S900+S901+S902</f>
        <v>0</v>
      </c>
      <c r="T899" s="37" t="e">
        <f t="shared" ref="T899:T962" si="142">M899/(M899+N899)</f>
        <v>#DIV/0!</v>
      </c>
      <c r="U899" s="37" t="e">
        <f t="shared" ref="U899:U962" si="143">((0.5*V899)+M899)/L899</f>
        <v>#DIV/0!</v>
      </c>
      <c r="V899" s="35">
        <f t="shared" ref="V899:AA899" si="144">V900+V901+V902</f>
        <v>0</v>
      </c>
      <c r="W899" s="35">
        <f t="shared" si="144"/>
        <v>0</v>
      </c>
      <c r="X899" s="35">
        <f t="shared" si="144"/>
        <v>0</v>
      </c>
      <c r="Y899" s="35">
        <f t="shared" si="144"/>
        <v>0</v>
      </c>
      <c r="Z899" s="35">
        <f t="shared" si="144"/>
        <v>1</v>
      </c>
      <c r="AA899" s="35">
        <f t="shared" si="144"/>
        <v>0</v>
      </c>
      <c r="AB899" s="40">
        <f>(R899+X899+(2*(N899+AA899+J899))+(0.5*Y899))/(H899+(0.5*V899)+(2*(W899+O899+Z899)))</f>
        <v>3</v>
      </c>
      <c r="AC899" s="40">
        <f>AB899-$AB$1073</f>
        <v>1.8624459699974574</v>
      </c>
    </row>
    <row r="900" spans="1:29" ht="15" customHeight="1" outlineLevel="1" x14ac:dyDescent="0.3">
      <c r="A900" s="3" t="s">
        <v>66</v>
      </c>
      <c r="B900" s="3" t="s">
        <v>24</v>
      </c>
      <c r="C900" s="3" t="s">
        <v>34</v>
      </c>
      <c r="D900" s="3" t="s">
        <v>26</v>
      </c>
      <c r="E900" s="3" t="s">
        <v>33</v>
      </c>
      <c r="F900" s="3" t="s">
        <v>28</v>
      </c>
      <c r="G900" s="3">
        <v>0</v>
      </c>
      <c r="H900" s="3">
        <v>0</v>
      </c>
      <c r="I900" s="29"/>
      <c r="J900" s="3">
        <v>0</v>
      </c>
      <c r="K900" s="32" t="e">
        <f t="shared" si="136"/>
        <v>#DIV/0!</v>
      </c>
      <c r="L900" s="3">
        <f t="shared" si="137"/>
        <v>0</v>
      </c>
      <c r="M900" s="3">
        <v>0</v>
      </c>
      <c r="N900" s="3">
        <v>0</v>
      </c>
      <c r="O900" s="3">
        <v>0</v>
      </c>
      <c r="P900" s="3">
        <v>0</v>
      </c>
      <c r="Q900" s="4" t="e">
        <f t="shared" si="138"/>
        <v>#DIV/0!</v>
      </c>
      <c r="R900" s="3">
        <v>0</v>
      </c>
      <c r="S900" s="3">
        <v>0</v>
      </c>
      <c r="T900" s="32" t="e">
        <f t="shared" si="142"/>
        <v>#DIV/0!</v>
      </c>
      <c r="U900" s="32" t="e">
        <f t="shared" si="143"/>
        <v>#DIV/0!</v>
      </c>
      <c r="V900" s="3">
        <v>0</v>
      </c>
      <c r="W900" s="3">
        <v>0</v>
      </c>
      <c r="X900" s="3">
        <v>0</v>
      </c>
      <c r="Y900" s="3">
        <v>0</v>
      </c>
      <c r="Z900" s="3">
        <v>0</v>
      </c>
      <c r="AA900" s="3">
        <v>0</v>
      </c>
      <c r="AB900" s="29"/>
      <c r="AC900" s="29"/>
    </row>
    <row r="901" spans="1:29" ht="15" customHeight="1" outlineLevel="1" x14ac:dyDescent="0.3">
      <c r="A901" s="3" t="s">
        <v>67</v>
      </c>
      <c r="B901" s="3" t="s">
        <v>24</v>
      </c>
      <c r="C901" s="3" t="s">
        <v>34</v>
      </c>
      <c r="D901" s="3" t="s">
        <v>26</v>
      </c>
      <c r="E901" s="3" t="s">
        <v>33</v>
      </c>
      <c r="F901" s="3" t="s">
        <v>28</v>
      </c>
      <c r="G901" s="3">
        <v>1</v>
      </c>
      <c r="H901" s="3">
        <v>0</v>
      </c>
      <c r="I901" s="29">
        <f>H901/((L901-W901)+J901+(0.44*R901))</f>
        <v>0</v>
      </c>
      <c r="J901" s="3">
        <v>1</v>
      </c>
      <c r="K901" s="32">
        <f t="shared" si="136"/>
        <v>1</v>
      </c>
      <c r="L901" s="3">
        <f t="shared" si="137"/>
        <v>0</v>
      </c>
      <c r="M901" s="3">
        <v>0</v>
      </c>
      <c r="N901" s="3">
        <v>0</v>
      </c>
      <c r="O901" s="3">
        <v>0</v>
      </c>
      <c r="P901" s="3">
        <v>0</v>
      </c>
      <c r="Q901" s="4" t="e">
        <f t="shared" si="138"/>
        <v>#DIV/0!</v>
      </c>
      <c r="R901" s="3">
        <v>0</v>
      </c>
      <c r="S901" s="3">
        <v>0</v>
      </c>
      <c r="T901" s="32" t="e">
        <f t="shared" si="142"/>
        <v>#DIV/0!</v>
      </c>
      <c r="U901" s="32" t="e">
        <f t="shared" si="143"/>
        <v>#DIV/0!</v>
      </c>
      <c r="V901" s="3">
        <v>0</v>
      </c>
      <c r="W901" s="3">
        <v>0</v>
      </c>
      <c r="X901" s="3">
        <v>0</v>
      </c>
      <c r="Y901" s="3">
        <v>0</v>
      </c>
      <c r="Z901" s="3">
        <v>0</v>
      </c>
      <c r="AA901" s="3">
        <v>0</v>
      </c>
    </row>
    <row r="902" spans="1:29" ht="15" customHeight="1" outlineLevel="1" collapsed="1" x14ac:dyDescent="0.3">
      <c r="A902" s="3" t="s">
        <v>68</v>
      </c>
      <c r="B902" s="3" t="s">
        <v>24</v>
      </c>
      <c r="C902" s="3" t="s">
        <v>34</v>
      </c>
      <c r="D902" s="3" t="s">
        <v>26</v>
      </c>
      <c r="E902" s="3" t="s">
        <v>33</v>
      </c>
      <c r="F902" s="3" t="s">
        <v>28</v>
      </c>
      <c r="G902" s="3">
        <v>2</v>
      </c>
      <c r="H902" s="3">
        <v>0</v>
      </c>
      <c r="I902" s="29">
        <f>H902/((L902-W902)+J902+(0.44*R902))</f>
        <v>0</v>
      </c>
      <c r="J902" s="3">
        <v>2</v>
      </c>
      <c r="K902" s="32">
        <f t="shared" si="136"/>
        <v>1</v>
      </c>
      <c r="L902" s="3">
        <f t="shared" si="137"/>
        <v>0</v>
      </c>
      <c r="M902" s="3">
        <v>0</v>
      </c>
      <c r="N902" s="3">
        <v>0</v>
      </c>
      <c r="O902" s="3">
        <v>0</v>
      </c>
      <c r="P902" s="3">
        <v>0</v>
      </c>
      <c r="Q902" s="4" t="e">
        <f t="shared" si="138"/>
        <v>#DIV/0!</v>
      </c>
      <c r="R902" s="3">
        <v>0</v>
      </c>
      <c r="S902" s="3">
        <v>0</v>
      </c>
      <c r="T902" s="32" t="e">
        <f t="shared" si="142"/>
        <v>#DIV/0!</v>
      </c>
      <c r="U902" s="32" t="e">
        <f t="shared" si="143"/>
        <v>#DIV/0!</v>
      </c>
      <c r="V902" s="3">
        <v>0</v>
      </c>
      <c r="W902" s="3">
        <v>0</v>
      </c>
      <c r="X902" s="3">
        <v>0</v>
      </c>
      <c r="Y902" s="3">
        <v>0</v>
      </c>
      <c r="Z902" s="3">
        <v>1</v>
      </c>
      <c r="AA902" s="3">
        <v>0</v>
      </c>
    </row>
    <row r="903" spans="1:29" ht="15" customHeight="1" x14ac:dyDescent="0.3">
      <c r="A903" s="35">
        <v>227</v>
      </c>
      <c r="B903" s="35" t="s">
        <v>32</v>
      </c>
      <c r="C903" s="35" t="s">
        <v>25</v>
      </c>
      <c r="D903" s="35" t="s">
        <v>26</v>
      </c>
      <c r="E903" s="35" t="s">
        <v>33</v>
      </c>
      <c r="F903" s="35" t="s">
        <v>31</v>
      </c>
      <c r="G903" s="35">
        <f>G904+G905+G906</f>
        <v>3</v>
      </c>
      <c r="H903" s="35">
        <f>H904+H905+H906</f>
        <v>2</v>
      </c>
      <c r="I903" s="40">
        <f>H903/((L903-W903)+J903+(0.44*R903))</f>
        <v>0.69444444444444442</v>
      </c>
      <c r="J903" s="35">
        <f>J904+J905+J906</f>
        <v>0</v>
      </c>
      <c r="K903" s="37">
        <f t="shared" si="136"/>
        <v>0</v>
      </c>
      <c r="L903" s="35">
        <f t="shared" si="137"/>
        <v>2</v>
      </c>
      <c r="M903" s="35">
        <f>M904+M905+M906</f>
        <v>0</v>
      </c>
      <c r="N903" s="35">
        <f>N904+N905+N906</f>
        <v>2</v>
      </c>
      <c r="O903" s="35">
        <f>O904+O905+O906</f>
        <v>0</v>
      </c>
      <c r="P903" s="35">
        <f>P904+P905+P906</f>
        <v>2</v>
      </c>
      <c r="Q903" s="36">
        <f t="shared" si="138"/>
        <v>100</v>
      </c>
      <c r="R903" s="35">
        <f>R904+R905+R906</f>
        <v>2</v>
      </c>
      <c r="S903" s="35">
        <f>S904+S905+S906</f>
        <v>2</v>
      </c>
      <c r="T903" s="37">
        <f t="shared" si="142"/>
        <v>0</v>
      </c>
      <c r="U903" s="37">
        <f t="shared" si="143"/>
        <v>0</v>
      </c>
      <c r="V903" s="35">
        <f t="shared" ref="V903:AA903" si="145">V904+V905+V906</f>
        <v>0</v>
      </c>
      <c r="W903" s="35">
        <f t="shared" si="145"/>
        <v>0</v>
      </c>
      <c r="X903" s="35">
        <f t="shared" si="145"/>
        <v>2</v>
      </c>
      <c r="Y903" s="35">
        <f t="shared" si="145"/>
        <v>0</v>
      </c>
      <c r="Z903" s="35">
        <f t="shared" si="145"/>
        <v>1</v>
      </c>
      <c r="AA903" s="35">
        <f t="shared" si="145"/>
        <v>0</v>
      </c>
      <c r="AB903" s="40">
        <f>(R903+X903+(2*(N903+AA903+J903))+(0.5*Y903))/(H903+(0.5*V903)+(2*(W903+O903+Z903)))</f>
        <v>2</v>
      </c>
      <c r="AC903" s="40">
        <f>AB903-$AB$1073</f>
        <v>0.86244596999745737</v>
      </c>
    </row>
    <row r="904" spans="1:29" ht="15" customHeight="1" outlineLevel="1" x14ac:dyDescent="0.3">
      <c r="A904" s="3" t="s">
        <v>66</v>
      </c>
      <c r="B904" s="3" t="s">
        <v>32</v>
      </c>
      <c r="C904" s="3" t="s">
        <v>25</v>
      </c>
      <c r="D904" s="3" t="s">
        <v>26</v>
      </c>
      <c r="E904" s="3" t="s">
        <v>33</v>
      </c>
      <c r="F904" s="3" t="s">
        <v>31</v>
      </c>
      <c r="G904" s="3">
        <v>0</v>
      </c>
      <c r="H904" s="3">
        <v>0</v>
      </c>
      <c r="I904" s="29"/>
      <c r="J904" s="3">
        <v>0</v>
      </c>
      <c r="K904" s="32" t="e">
        <f t="shared" si="136"/>
        <v>#DIV/0!</v>
      </c>
      <c r="L904" s="3">
        <f t="shared" si="137"/>
        <v>0</v>
      </c>
      <c r="M904" s="3">
        <v>0</v>
      </c>
      <c r="N904" s="3">
        <v>0</v>
      </c>
      <c r="O904" s="3">
        <v>0</v>
      </c>
      <c r="P904" s="3">
        <v>0</v>
      </c>
      <c r="Q904" s="4" t="e">
        <f t="shared" si="138"/>
        <v>#DIV/0!</v>
      </c>
      <c r="R904" s="3">
        <v>0</v>
      </c>
      <c r="S904" s="3">
        <v>0</v>
      </c>
      <c r="T904" s="32" t="e">
        <f t="shared" si="142"/>
        <v>#DIV/0!</v>
      </c>
      <c r="U904" s="32" t="e">
        <f t="shared" si="143"/>
        <v>#DIV/0!</v>
      </c>
      <c r="V904" s="3">
        <v>0</v>
      </c>
      <c r="W904" s="3">
        <v>0</v>
      </c>
      <c r="X904" s="3">
        <v>0</v>
      </c>
      <c r="Y904" s="3">
        <v>0</v>
      </c>
      <c r="Z904" s="3">
        <v>0</v>
      </c>
      <c r="AA904" s="3">
        <v>0</v>
      </c>
      <c r="AB904" s="29"/>
      <c r="AC904" s="29"/>
    </row>
    <row r="905" spans="1:29" ht="15" customHeight="1" outlineLevel="1" x14ac:dyDescent="0.3">
      <c r="A905" s="3" t="s">
        <v>67</v>
      </c>
      <c r="B905" s="3" t="s">
        <v>32</v>
      </c>
      <c r="C905" s="3" t="s">
        <v>25</v>
      </c>
      <c r="D905" s="3" t="s">
        <v>26</v>
      </c>
      <c r="E905" s="3" t="s">
        <v>33</v>
      </c>
      <c r="F905" s="3" t="s">
        <v>31</v>
      </c>
      <c r="G905" s="3">
        <v>3</v>
      </c>
      <c r="H905" s="3">
        <v>2</v>
      </c>
      <c r="I905" s="29">
        <f>H905/((L905-W905)+J905+(0.44*R905))</f>
        <v>0.69444444444444442</v>
      </c>
      <c r="J905" s="3">
        <v>0</v>
      </c>
      <c r="K905" s="32">
        <f t="shared" si="136"/>
        <v>0</v>
      </c>
      <c r="L905" s="3">
        <f t="shared" si="137"/>
        <v>2</v>
      </c>
      <c r="M905" s="3">
        <v>0</v>
      </c>
      <c r="N905" s="3">
        <v>2</v>
      </c>
      <c r="O905" s="3">
        <v>0</v>
      </c>
      <c r="P905" s="3">
        <v>2</v>
      </c>
      <c r="Q905" s="4">
        <f t="shared" si="138"/>
        <v>100</v>
      </c>
      <c r="R905" s="3">
        <v>2</v>
      </c>
      <c r="S905" s="3">
        <v>2</v>
      </c>
      <c r="T905" s="32">
        <f t="shared" si="142"/>
        <v>0</v>
      </c>
      <c r="U905" s="32">
        <f t="shared" si="143"/>
        <v>0</v>
      </c>
      <c r="V905" s="3">
        <v>0</v>
      </c>
      <c r="W905" s="3">
        <v>0</v>
      </c>
      <c r="X905" s="3">
        <v>2</v>
      </c>
      <c r="Y905" s="3">
        <v>0</v>
      </c>
      <c r="Z905" s="3">
        <v>1</v>
      </c>
      <c r="AA905" s="3">
        <v>0</v>
      </c>
    </row>
    <row r="906" spans="1:29" ht="15" customHeight="1" outlineLevel="1" collapsed="1" x14ac:dyDescent="0.3">
      <c r="A906" s="3" t="s">
        <v>68</v>
      </c>
      <c r="B906" s="3" t="s">
        <v>32</v>
      </c>
      <c r="C906" s="3" t="s">
        <v>25</v>
      </c>
      <c r="D906" s="3" t="s">
        <v>26</v>
      </c>
      <c r="E906" s="3" t="s">
        <v>33</v>
      </c>
      <c r="F906" s="3" t="s">
        <v>31</v>
      </c>
      <c r="G906" s="3">
        <v>0</v>
      </c>
      <c r="H906" s="3">
        <v>0</v>
      </c>
      <c r="I906" s="29"/>
      <c r="J906" s="3">
        <v>0</v>
      </c>
      <c r="K906" s="32" t="e">
        <f t="shared" si="136"/>
        <v>#DIV/0!</v>
      </c>
      <c r="L906" s="3">
        <f t="shared" si="137"/>
        <v>0</v>
      </c>
      <c r="M906" s="3">
        <v>0</v>
      </c>
      <c r="N906" s="3">
        <v>0</v>
      </c>
      <c r="O906" s="3">
        <v>0</v>
      </c>
      <c r="P906" s="3">
        <v>0</v>
      </c>
      <c r="Q906" s="4" t="e">
        <f t="shared" si="138"/>
        <v>#DIV/0!</v>
      </c>
      <c r="R906" s="3">
        <v>0</v>
      </c>
      <c r="S906" s="3">
        <v>0</v>
      </c>
      <c r="T906" s="32" t="e">
        <f t="shared" si="142"/>
        <v>#DIV/0!</v>
      </c>
      <c r="U906" s="32" t="e">
        <f t="shared" si="143"/>
        <v>#DIV/0!</v>
      </c>
      <c r="V906" s="3">
        <v>0</v>
      </c>
      <c r="W906" s="3">
        <v>0</v>
      </c>
      <c r="X906" s="3">
        <v>0</v>
      </c>
      <c r="Y906" s="3">
        <v>0</v>
      </c>
      <c r="Z906" s="3">
        <v>0</v>
      </c>
      <c r="AA906" s="3">
        <v>0</v>
      </c>
    </row>
    <row r="907" spans="1:29" ht="15" customHeight="1" x14ac:dyDescent="0.3">
      <c r="A907" s="35">
        <v>228</v>
      </c>
      <c r="B907" s="35" t="s">
        <v>34</v>
      </c>
      <c r="C907" s="35" t="s">
        <v>25</v>
      </c>
      <c r="D907" s="35" t="s">
        <v>26</v>
      </c>
      <c r="E907" s="35" t="s">
        <v>33</v>
      </c>
      <c r="F907" s="35" t="s">
        <v>31</v>
      </c>
      <c r="G907" s="35">
        <f>G908+G909+G910</f>
        <v>2</v>
      </c>
      <c r="H907" s="35">
        <f>H908+H909+H910</f>
        <v>0</v>
      </c>
      <c r="I907" s="40">
        <f>H907/((L907-W907)+J907+(0.44*R907))</f>
        <v>0</v>
      </c>
      <c r="J907" s="35">
        <f>J908+J909+J910</f>
        <v>0</v>
      </c>
      <c r="K907" s="37">
        <f t="shared" si="136"/>
        <v>0</v>
      </c>
      <c r="L907" s="35">
        <f t="shared" si="137"/>
        <v>2</v>
      </c>
      <c r="M907" s="35">
        <f>M908+M909+M910</f>
        <v>0</v>
      </c>
      <c r="N907" s="35">
        <f>N908+N909+N910</f>
        <v>2</v>
      </c>
      <c r="O907" s="35">
        <f>O908+O909+O910</f>
        <v>0</v>
      </c>
      <c r="P907" s="35">
        <f>P908+P909+P910</f>
        <v>1</v>
      </c>
      <c r="Q907" s="36">
        <f t="shared" si="138"/>
        <v>50</v>
      </c>
      <c r="R907" s="35">
        <f>R908+R909+R910</f>
        <v>0</v>
      </c>
      <c r="S907" s="35">
        <f>S908+S909+S910</f>
        <v>0</v>
      </c>
      <c r="T907" s="37">
        <f t="shared" si="142"/>
        <v>0</v>
      </c>
      <c r="U907" s="37">
        <f t="shared" si="143"/>
        <v>0</v>
      </c>
      <c r="V907" s="35">
        <f t="shared" ref="V907:AA907" si="146">V908+V909+V910</f>
        <v>0</v>
      </c>
      <c r="W907" s="35">
        <f t="shared" si="146"/>
        <v>0</v>
      </c>
      <c r="X907" s="35">
        <f t="shared" si="146"/>
        <v>2</v>
      </c>
      <c r="Y907" s="35">
        <f t="shared" si="146"/>
        <v>0</v>
      </c>
      <c r="Z907" s="35">
        <f t="shared" si="146"/>
        <v>0</v>
      </c>
      <c r="AA907" s="35">
        <f t="shared" si="146"/>
        <v>1</v>
      </c>
      <c r="AB907" s="40"/>
      <c r="AC907" s="40"/>
    </row>
    <row r="908" spans="1:29" ht="15" customHeight="1" outlineLevel="1" x14ac:dyDescent="0.3">
      <c r="A908" s="3" t="s">
        <v>66</v>
      </c>
      <c r="B908" s="3" t="s">
        <v>34</v>
      </c>
      <c r="C908" s="3" t="s">
        <v>25</v>
      </c>
      <c r="D908" s="3" t="s">
        <v>26</v>
      </c>
      <c r="E908" s="3" t="s">
        <v>33</v>
      </c>
      <c r="F908" s="3" t="s">
        <v>31</v>
      </c>
      <c r="G908" s="3">
        <v>1</v>
      </c>
      <c r="H908" s="3">
        <v>0</v>
      </c>
      <c r="I908" s="29">
        <f>H908/((L908-W908)+J908+(0.44*R908))</f>
        <v>0</v>
      </c>
      <c r="J908" s="3">
        <v>0</v>
      </c>
      <c r="K908" s="32">
        <f t="shared" si="136"/>
        <v>0</v>
      </c>
      <c r="L908" s="3">
        <f t="shared" si="137"/>
        <v>1</v>
      </c>
      <c r="M908" s="3">
        <v>0</v>
      </c>
      <c r="N908" s="3">
        <v>1</v>
      </c>
      <c r="O908" s="3">
        <v>0</v>
      </c>
      <c r="P908" s="3">
        <v>0</v>
      </c>
      <c r="Q908" s="4">
        <f t="shared" si="138"/>
        <v>0</v>
      </c>
      <c r="R908" s="3">
        <v>0</v>
      </c>
      <c r="S908" s="3">
        <v>0</v>
      </c>
      <c r="T908" s="32">
        <f t="shared" si="142"/>
        <v>0</v>
      </c>
      <c r="U908" s="32">
        <f t="shared" si="143"/>
        <v>0</v>
      </c>
      <c r="V908" s="3">
        <v>0</v>
      </c>
      <c r="W908" s="3">
        <v>0</v>
      </c>
      <c r="X908" s="3">
        <v>1</v>
      </c>
      <c r="Y908" s="3">
        <v>0</v>
      </c>
      <c r="Z908" s="3">
        <v>0</v>
      </c>
      <c r="AA908" s="3">
        <v>1</v>
      </c>
      <c r="AB908" s="29"/>
      <c r="AC908" s="29"/>
    </row>
    <row r="909" spans="1:29" ht="15" customHeight="1" outlineLevel="1" x14ac:dyDescent="0.3">
      <c r="A909" s="3" t="s">
        <v>67</v>
      </c>
      <c r="B909" s="3" t="s">
        <v>34</v>
      </c>
      <c r="C909" s="3" t="s">
        <v>25</v>
      </c>
      <c r="D909" s="3" t="s">
        <v>26</v>
      </c>
      <c r="E909" s="3" t="s">
        <v>33</v>
      </c>
      <c r="F909" s="3" t="s">
        <v>31</v>
      </c>
      <c r="G909" s="3">
        <v>1</v>
      </c>
      <c r="H909" s="3">
        <v>0</v>
      </c>
      <c r="I909" s="29">
        <f>H909/((L909-W909)+J909+(0.44*R909))</f>
        <v>0</v>
      </c>
      <c r="J909" s="3">
        <v>0</v>
      </c>
      <c r="K909" s="32">
        <f t="shared" si="136"/>
        <v>0</v>
      </c>
      <c r="L909" s="3">
        <f t="shared" si="137"/>
        <v>1</v>
      </c>
      <c r="M909" s="3">
        <v>0</v>
      </c>
      <c r="N909" s="3">
        <v>1</v>
      </c>
      <c r="O909" s="3">
        <v>0</v>
      </c>
      <c r="P909" s="3">
        <v>1</v>
      </c>
      <c r="Q909" s="4">
        <f t="shared" si="138"/>
        <v>100</v>
      </c>
      <c r="R909" s="3">
        <v>0</v>
      </c>
      <c r="S909" s="3">
        <v>0</v>
      </c>
      <c r="T909" s="32">
        <f t="shared" si="142"/>
        <v>0</v>
      </c>
      <c r="U909" s="32">
        <f t="shared" si="143"/>
        <v>0</v>
      </c>
      <c r="V909" s="3">
        <v>0</v>
      </c>
      <c r="W909" s="3">
        <v>0</v>
      </c>
      <c r="X909" s="3">
        <v>1</v>
      </c>
      <c r="Y909" s="3">
        <v>0</v>
      </c>
      <c r="Z909" s="3">
        <v>0</v>
      </c>
      <c r="AA909" s="3">
        <v>0</v>
      </c>
    </row>
    <row r="910" spans="1:29" ht="15" customHeight="1" outlineLevel="1" collapsed="1" x14ac:dyDescent="0.3">
      <c r="A910" s="3" t="s">
        <v>68</v>
      </c>
      <c r="B910" s="3" t="s">
        <v>34</v>
      </c>
      <c r="C910" s="3" t="s">
        <v>25</v>
      </c>
      <c r="D910" s="3" t="s">
        <v>26</v>
      </c>
      <c r="E910" s="3" t="s">
        <v>33</v>
      </c>
      <c r="F910" s="3" t="s">
        <v>31</v>
      </c>
      <c r="G910" s="3">
        <v>0</v>
      </c>
      <c r="H910" s="3">
        <v>0</v>
      </c>
      <c r="I910" s="29"/>
      <c r="J910" s="3">
        <v>0</v>
      </c>
      <c r="K910" s="32"/>
      <c r="L910" s="3">
        <f t="shared" si="137"/>
        <v>0</v>
      </c>
      <c r="M910" s="3">
        <v>0</v>
      </c>
      <c r="N910" s="3">
        <v>0</v>
      </c>
      <c r="O910" s="3">
        <v>0</v>
      </c>
      <c r="P910" s="3">
        <v>0</v>
      </c>
      <c r="Q910" s="4" t="e">
        <f t="shared" si="138"/>
        <v>#DIV/0!</v>
      </c>
      <c r="R910" s="3">
        <v>0</v>
      </c>
      <c r="S910" s="3">
        <v>0</v>
      </c>
      <c r="T910" s="32" t="e">
        <f t="shared" si="142"/>
        <v>#DIV/0!</v>
      </c>
      <c r="U910" s="32" t="e">
        <f t="shared" si="143"/>
        <v>#DIV/0!</v>
      </c>
      <c r="V910" s="3">
        <v>0</v>
      </c>
      <c r="W910" s="3">
        <v>0</v>
      </c>
      <c r="X910" s="3">
        <v>0</v>
      </c>
      <c r="Y910" s="3">
        <v>0</v>
      </c>
      <c r="Z910" s="3">
        <v>0</v>
      </c>
      <c r="AA910" s="3">
        <v>0</v>
      </c>
    </row>
    <row r="911" spans="1:29" ht="15" customHeight="1" x14ac:dyDescent="0.3">
      <c r="A911" s="35">
        <v>229</v>
      </c>
      <c r="B911" s="35" t="s">
        <v>24</v>
      </c>
      <c r="C911" s="35" t="s">
        <v>29</v>
      </c>
      <c r="D911" s="35" t="s">
        <v>30</v>
      </c>
      <c r="E911" s="35" t="s">
        <v>27</v>
      </c>
      <c r="F911" s="35" t="s">
        <v>32</v>
      </c>
      <c r="G911" s="35">
        <f>G912+G913+G914</f>
        <v>3</v>
      </c>
      <c r="H911" s="35">
        <f>H912+H913+H914</f>
        <v>2</v>
      </c>
      <c r="I911" s="40">
        <f>H911/((L911-W911)+J911+(0.44*R911))</f>
        <v>0.66666666666666663</v>
      </c>
      <c r="J911" s="35">
        <f>J912+J913+J914</f>
        <v>2</v>
      </c>
      <c r="K911" s="37">
        <f t="shared" ref="K911:K951" si="147">J911/G911</f>
        <v>0.66666666666666663</v>
      </c>
      <c r="L911" s="35">
        <f t="shared" si="137"/>
        <v>1</v>
      </c>
      <c r="M911" s="35">
        <f>M912+M913+M914</f>
        <v>1</v>
      </c>
      <c r="N911" s="35">
        <f>N912+N913+N914</f>
        <v>0</v>
      </c>
      <c r="O911" s="35">
        <f>O912+O913+O914</f>
        <v>1</v>
      </c>
      <c r="P911" s="35">
        <f>P912+P913+P914</f>
        <v>1</v>
      </c>
      <c r="Q911" s="36">
        <f t="shared" si="138"/>
        <v>100</v>
      </c>
      <c r="R911" s="35">
        <f>R912+R913+R914</f>
        <v>0</v>
      </c>
      <c r="S911" s="35">
        <f>S912+S913+S914</f>
        <v>0</v>
      </c>
      <c r="T911" s="37">
        <f t="shared" si="142"/>
        <v>1</v>
      </c>
      <c r="U911" s="37">
        <f t="shared" si="143"/>
        <v>1</v>
      </c>
      <c r="V911" s="35">
        <f t="shared" ref="V911:AA911" si="148">V912+V913+V914</f>
        <v>0</v>
      </c>
      <c r="W911" s="35">
        <f t="shared" si="148"/>
        <v>0</v>
      </c>
      <c r="X911" s="35">
        <f t="shared" si="148"/>
        <v>0</v>
      </c>
      <c r="Y911" s="35">
        <f t="shared" si="148"/>
        <v>2</v>
      </c>
      <c r="Z911" s="35">
        <f t="shared" si="148"/>
        <v>0</v>
      </c>
      <c r="AA911" s="35">
        <f t="shared" si="148"/>
        <v>0</v>
      </c>
      <c r="AB911" s="40">
        <f>(R911+X911+(2*(N911+AA911+J911))+(0.5*Y911))/(H911+(0.5*V911)+(2*(W911+O911+Z911)))</f>
        <v>1.25</v>
      </c>
      <c r="AC911" s="40">
        <f>AB911-$AB$1073</f>
        <v>0.11244596999745737</v>
      </c>
    </row>
    <row r="912" spans="1:29" ht="15" customHeight="1" outlineLevel="1" x14ac:dyDescent="0.3">
      <c r="A912" s="3" t="s">
        <v>66</v>
      </c>
      <c r="B912" s="3" t="s">
        <v>24</v>
      </c>
      <c r="C912" s="3" t="s">
        <v>29</v>
      </c>
      <c r="D912" s="3" t="s">
        <v>30</v>
      </c>
      <c r="E912" s="3" t="s">
        <v>27</v>
      </c>
      <c r="F912" s="3" t="s">
        <v>32</v>
      </c>
      <c r="G912" s="3">
        <v>1</v>
      </c>
      <c r="H912" s="3">
        <v>2</v>
      </c>
      <c r="I912" s="29">
        <f>H912/((L912-W912)+J912+(0.44*R912))</f>
        <v>2</v>
      </c>
      <c r="J912" s="3">
        <v>0</v>
      </c>
      <c r="K912" s="32">
        <f t="shared" si="147"/>
        <v>0</v>
      </c>
      <c r="L912" s="3">
        <f t="shared" si="137"/>
        <v>1</v>
      </c>
      <c r="M912" s="3">
        <v>1</v>
      </c>
      <c r="N912" s="3">
        <v>0</v>
      </c>
      <c r="O912" s="3">
        <v>1</v>
      </c>
      <c r="P912" s="3">
        <v>1</v>
      </c>
      <c r="Q912" s="4">
        <f t="shared" si="138"/>
        <v>100</v>
      </c>
      <c r="R912" s="3">
        <v>0</v>
      </c>
      <c r="S912" s="3">
        <v>0</v>
      </c>
      <c r="T912" s="32">
        <f t="shared" si="142"/>
        <v>1</v>
      </c>
      <c r="U912" s="32">
        <f t="shared" si="143"/>
        <v>1</v>
      </c>
      <c r="V912" s="3">
        <v>0</v>
      </c>
      <c r="W912" s="3">
        <v>0</v>
      </c>
      <c r="X912" s="3">
        <v>0</v>
      </c>
      <c r="Y912" s="3">
        <v>0</v>
      </c>
      <c r="Z912" s="3">
        <v>0</v>
      </c>
      <c r="AA912" s="3">
        <v>0</v>
      </c>
      <c r="AB912" s="29"/>
      <c r="AC912" s="29"/>
    </row>
    <row r="913" spans="1:29" ht="15" customHeight="1" outlineLevel="1" x14ac:dyDescent="0.3">
      <c r="A913" s="3" t="s">
        <v>67</v>
      </c>
      <c r="B913" s="3" t="s">
        <v>24</v>
      </c>
      <c r="C913" s="3" t="s">
        <v>29</v>
      </c>
      <c r="D913" s="3" t="s">
        <v>30</v>
      </c>
      <c r="E913" s="3" t="s">
        <v>27</v>
      </c>
      <c r="F913" s="3" t="s">
        <v>32</v>
      </c>
      <c r="G913" s="3">
        <v>0</v>
      </c>
      <c r="H913" s="3">
        <v>0</v>
      </c>
      <c r="I913" s="29"/>
      <c r="J913" s="3">
        <v>0</v>
      </c>
      <c r="K913" s="32" t="e">
        <f t="shared" si="147"/>
        <v>#DIV/0!</v>
      </c>
      <c r="L913" s="3">
        <f t="shared" si="137"/>
        <v>0</v>
      </c>
      <c r="M913" s="3">
        <v>0</v>
      </c>
      <c r="N913" s="3">
        <v>0</v>
      </c>
      <c r="O913" s="3">
        <v>0</v>
      </c>
      <c r="P913" s="3">
        <v>0</v>
      </c>
      <c r="Q913" s="4" t="e">
        <f t="shared" si="138"/>
        <v>#DIV/0!</v>
      </c>
      <c r="R913" s="3">
        <v>0</v>
      </c>
      <c r="S913" s="3">
        <v>0</v>
      </c>
      <c r="T913" s="32" t="e">
        <f t="shared" si="142"/>
        <v>#DIV/0!</v>
      </c>
      <c r="U913" s="32" t="e">
        <f t="shared" si="143"/>
        <v>#DIV/0!</v>
      </c>
      <c r="V913" s="3">
        <v>0</v>
      </c>
      <c r="W913" s="3">
        <v>0</v>
      </c>
      <c r="X913" s="3">
        <v>0</v>
      </c>
      <c r="Y913" s="3">
        <v>0</v>
      </c>
      <c r="Z913" s="3">
        <v>0</v>
      </c>
      <c r="AA913" s="3">
        <v>0</v>
      </c>
    </row>
    <row r="914" spans="1:29" ht="15" customHeight="1" outlineLevel="1" collapsed="1" x14ac:dyDescent="0.3">
      <c r="A914" s="3" t="s">
        <v>68</v>
      </c>
      <c r="B914" s="3" t="s">
        <v>24</v>
      </c>
      <c r="C914" s="3" t="s">
        <v>29</v>
      </c>
      <c r="D914" s="3" t="s">
        <v>30</v>
      </c>
      <c r="E914" s="3" t="s">
        <v>27</v>
      </c>
      <c r="F914" s="3" t="s">
        <v>32</v>
      </c>
      <c r="G914" s="3">
        <v>2</v>
      </c>
      <c r="H914" s="3">
        <v>0</v>
      </c>
      <c r="I914" s="29">
        <f>H914/((L914-W914)+J914+(0.44*R914))</f>
        <v>0</v>
      </c>
      <c r="J914" s="3">
        <v>2</v>
      </c>
      <c r="K914" s="32">
        <f t="shared" si="147"/>
        <v>1</v>
      </c>
      <c r="L914" s="3">
        <f t="shared" si="137"/>
        <v>0</v>
      </c>
      <c r="M914" s="3">
        <v>0</v>
      </c>
      <c r="N914" s="3">
        <v>0</v>
      </c>
      <c r="O914" s="3">
        <v>0</v>
      </c>
      <c r="P914" s="3">
        <v>0</v>
      </c>
      <c r="Q914" s="4" t="e">
        <f t="shared" si="138"/>
        <v>#DIV/0!</v>
      </c>
      <c r="R914" s="3">
        <v>0</v>
      </c>
      <c r="S914" s="3">
        <v>0</v>
      </c>
      <c r="T914" s="32" t="e">
        <f t="shared" si="142"/>
        <v>#DIV/0!</v>
      </c>
      <c r="U914" s="32" t="e">
        <f t="shared" si="143"/>
        <v>#DIV/0!</v>
      </c>
      <c r="V914" s="3">
        <v>0</v>
      </c>
      <c r="W914" s="3">
        <v>0</v>
      </c>
      <c r="X914" s="3">
        <v>0</v>
      </c>
      <c r="Y914" s="3">
        <v>2</v>
      </c>
      <c r="Z914" s="3">
        <v>0</v>
      </c>
      <c r="AA914" s="3">
        <v>0</v>
      </c>
    </row>
    <row r="915" spans="1:29" ht="15" customHeight="1" x14ac:dyDescent="0.3">
      <c r="A915" s="35">
        <v>230</v>
      </c>
      <c r="B915" s="35" t="s">
        <v>32</v>
      </c>
      <c r="C915" s="35" t="s">
        <v>25</v>
      </c>
      <c r="D915" s="35" t="s">
        <v>26</v>
      </c>
      <c r="E915" s="35" t="s">
        <v>27</v>
      </c>
      <c r="F915" s="35" t="s">
        <v>31</v>
      </c>
      <c r="G915" s="35">
        <f>G916+G917+G918</f>
        <v>0</v>
      </c>
      <c r="H915" s="35">
        <f>H916+H917+H918</f>
        <v>0</v>
      </c>
      <c r="I915" s="40"/>
      <c r="J915" s="35">
        <f>J916+J917+J918</f>
        <v>0</v>
      </c>
      <c r="K915" s="37" t="e">
        <f t="shared" si="147"/>
        <v>#DIV/0!</v>
      </c>
      <c r="L915" s="35">
        <f t="shared" si="137"/>
        <v>0</v>
      </c>
      <c r="M915" s="35">
        <f>M916+M917+M918</f>
        <v>0</v>
      </c>
      <c r="N915" s="35">
        <f>N916+N917+N918</f>
        <v>0</v>
      </c>
      <c r="O915" s="35">
        <f>O916+O917+O918</f>
        <v>0</v>
      </c>
      <c r="P915" s="35">
        <f>P916+P917+P918</f>
        <v>0</v>
      </c>
      <c r="Q915" s="36" t="e">
        <f t="shared" si="138"/>
        <v>#DIV/0!</v>
      </c>
      <c r="R915" s="35">
        <f>R916+R917+R918</f>
        <v>0</v>
      </c>
      <c r="S915" s="35">
        <f>S916+S917+S918</f>
        <v>0</v>
      </c>
      <c r="T915" s="37" t="e">
        <f t="shared" si="142"/>
        <v>#DIV/0!</v>
      </c>
      <c r="U915" s="37" t="e">
        <f t="shared" si="143"/>
        <v>#DIV/0!</v>
      </c>
      <c r="V915" s="35">
        <f t="shared" ref="V915:AA915" si="149">V916+V917+V918</f>
        <v>0</v>
      </c>
      <c r="W915" s="35">
        <f t="shared" si="149"/>
        <v>0</v>
      </c>
      <c r="X915" s="35">
        <f t="shared" si="149"/>
        <v>0</v>
      </c>
      <c r="Y915" s="35">
        <f t="shared" si="149"/>
        <v>0</v>
      </c>
      <c r="Z915" s="35">
        <f t="shared" si="149"/>
        <v>0</v>
      </c>
      <c r="AA915" s="35">
        <f t="shared" si="149"/>
        <v>0</v>
      </c>
      <c r="AB915" s="40"/>
      <c r="AC915" s="40"/>
    </row>
    <row r="916" spans="1:29" ht="15" customHeight="1" outlineLevel="1" x14ac:dyDescent="0.3">
      <c r="A916" s="3" t="s">
        <v>66</v>
      </c>
      <c r="B916" s="3" t="s">
        <v>32</v>
      </c>
      <c r="C916" s="3" t="s">
        <v>25</v>
      </c>
      <c r="D916" s="3" t="s">
        <v>26</v>
      </c>
      <c r="E916" s="3" t="s">
        <v>27</v>
      </c>
      <c r="F916" s="3" t="s">
        <v>31</v>
      </c>
      <c r="G916" s="3">
        <v>0</v>
      </c>
      <c r="H916" s="3">
        <v>0</v>
      </c>
      <c r="I916" s="29"/>
      <c r="J916" s="3">
        <v>0</v>
      </c>
      <c r="K916" s="32" t="e">
        <f t="shared" si="147"/>
        <v>#DIV/0!</v>
      </c>
      <c r="L916" s="3">
        <f t="shared" si="137"/>
        <v>0</v>
      </c>
      <c r="M916" s="3">
        <v>0</v>
      </c>
      <c r="N916" s="3">
        <v>0</v>
      </c>
      <c r="O916" s="3">
        <v>0</v>
      </c>
      <c r="P916" s="3">
        <v>0</v>
      </c>
      <c r="Q916" s="4" t="e">
        <f t="shared" si="138"/>
        <v>#DIV/0!</v>
      </c>
      <c r="R916" s="3">
        <v>0</v>
      </c>
      <c r="S916" s="3">
        <v>0</v>
      </c>
      <c r="T916" s="32" t="e">
        <f t="shared" si="142"/>
        <v>#DIV/0!</v>
      </c>
      <c r="U916" s="32" t="e">
        <f t="shared" si="143"/>
        <v>#DIV/0!</v>
      </c>
      <c r="V916" s="3">
        <v>0</v>
      </c>
      <c r="W916" s="3">
        <v>0</v>
      </c>
      <c r="X916" s="3">
        <v>0</v>
      </c>
      <c r="Y916" s="3">
        <v>0</v>
      </c>
      <c r="Z916" s="3">
        <v>0</v>
      </c>
      <c r="AA916" s="3">
        <v>0</v>
      </c>
      <c r="AB916" s="29"/>
      <c r="AC916" s="29"/>
    </row>
    <row r="917" spans="1:29" ht="15" customHeight="1" outlineLevel="1" x14ac:dyDescent="0.3">
      <c r="A917" s="3" t="s">
        <v>67</v>
      </c>
      <c r="B917" s="3" t="s">
        <v>32</v>
      </c>
      <c r="C917" s="3" t="s">
        <v>25</v>
      </c>
      <c r="D917" s="3" t="s">
        <v>26</v>
      </c>
      <c r="E917" s="3" t="s">
        <v>27</v>
      </c>
      <c r="F917" s="3" t="s">
        <v>31</v>
      </c>
      <c r="G917" s="3">
        <v>0</v>
      </c>
      <c r="H917" s="3">
        <v>0</v>
      </c>
      <c r="I917" s="29"/>
      <c r="J917" s="3">
        <v>0</v>
      </c>
      <c r="K917" s="32" t="e">
        <f t="shared" si="147"/>
        <v>#DIV/0!</v>
      </c>
      <c r="L917" s="3">
        <f t="shared" si="137"/>
        <v>0</v>
      </c>
      <c r="M917" s="3">
        <v>0</v>
      </c>
      <c r="N917" s="3">
        <v>0</v>
      </c>
      <c r="O917" s="3">
        <v>0</v>
      </c>
      <c r="P917" s="3">
        <v>0</v>
      </c>
      <c r="Q917" s="4" t="e">
        <f t="shared" si="138"/>
        <v>#DIV/0!</v>
      </c>
      <c r="R917" s="3">
        <v>0</v>
      </c>
      <c r="S917" s="3">
        <v>0</v>
      </c>
      <c r="T917" s="32" t="e">
        <f t="shared" si="142"/>
        <v>#DIV/0!</v>
      </c>
      <c r="U917" s="32" t="e">
        <f t="shared" si="143"/>
        <v>#DIV/0!</v>
      </c>
      <c r="V917" s="3">
        <v>0</v>
      </c>
      <c r="W917" s="3">
        <v>0</v>
      </c>
      <c r="X917" s="3">
        <v>0</v>
      </c>
      <c r="Y917" s="3">
        <v>0</v>
      </c>
      <c r="Z917" s="3">
        <v>0</v>
      </c>
      <c r="AA917" s="3">
        <v>0</v>
      </c>
    </row>
    <row r="918" spans="1:29" ht="15" customHeight="1" outlineLevel="1" collapsed="1" x14ac:dyDescent="0.3">
      <c r="A918" s="3" t="s">
        <v>68</v>
      </c>
      <c r="B918" s="3" t="s">
        <v>32</v>
      </c>
      <c r="C918" s="3" t="s">
        <v>25</v>
      </c>
      <c r="D918" s="3" t="s">
        <v>26</v>
      </c>
      <c r="E918" s="3" t="s">
        <v>27</v>
      </c>
      <c r="F918" s="3" t="s">
        <v>31</v>
      </c>
      <c r="G918" s="3">
        <v>0</v>
      </c>
      <c r="H918" s="3">
        <v>0</v>
      </c>
      <c r="I918" s="29"/>
      <c r="J918" s="3">
        <v>0</v>
      </c>
      <c r="K918" s="32" t="e">
        <f t="shared" si="147"/>
        <v>#DIV/0!</v>
      </c>
      <c r="L918" s="3">
        <f t="shared" si="137"/>
        <v>0</v>
      </c>
      <c r="M918" s="3">
        <v>0</v>
      </c>
      <c r="N918" s="3">
        <v>0</v>
      </c>
      <c r="O918" s="3">
        <v>0</v>
      </c>
      <c r="P918" s="3">
        <v>0</v>
      </c>
      <c r="Q918" s="4" t="e">
        <f t="shared" si="138"/>
        <v>#DIV/0!</v>
      </c>
      <c r="R918" s="3">
        <v>0</v>
      </c>
      <c r="S918" s="3">
        <v>0</v>
      </c>
      <c r="T918" s="32" t="e">
        <f t="shared" si="142"/>
        <v>#DIV/0!</v>
      </c>
      <c r="U918" s="32" t="e">
        <f t="shared" si="143"/>
        <v>#DIV/0!</v>
      </c>
      <c r="V918" s="3">
        <v>0</v>
      </c>
      <c r="W918" s="3">
        <v>0</v>
      </c>
      <c r="X918" s="3">
        <v>0</v>
      </c>
      <c r="Y918" s="3">
        <v>0</v>
      </c>
      <c r="Z918" s="3">
        <v>0</v>
      </c>
      <c r="AA918" s="3">
        <v>0</v>
      </c>
    </row>
    <row r="919" spans="1:29" ht="15" customHeight="1" x14ac:dyDescent="0.3">
      <c r="A919" s="35">
        <v>231</v>
      </c>
      <c r="B919" s="35" t="s">
        <v>24</v>
      </c>
      <c r="C919" s="35" t="s">
        <v>29</v>
      </c>
      <c r="D919" s="35" t="s">
        <v>34</v>
      </c>
      <c r="E919" s="35" t="s">
        <v>27</v>
      </c>
      <c r="F919" s="35" t="s">
        <v>28</v>
      </c>
      <c r="G919" s="35">
        <f>G920+G921+G922</f>
        <v>7</v>
      </c>
      <c r="H919" s="35">
        <f>H920+H921+H922</f>
        <v>3</v>
      </c>
      <c r="I919" s="40">
        <f>H919/((L919-W919)+J919+(0.44*R919))</f>
        <v>0.42857142857142855</v>
      </c>
      <c r="J919" s="35">
        <f>J920+J921+J922</f>
        <v>5</v>
      </c>
      <c r="K919" s="37">
        <f t="shared" si="147"/>
        <v>0.7142857142857143</v>
      </c>
      <c r="L919" s="35">
        <f t="shared" ref="L919:L950" si="150">M919+N919</f>
        <v>2</v>
      </c>
      <c r="M919" s="35">
        <f>M920+M921+M922</f>
        <v>1</v>
      </c>
      <c r="N919" s="35">
        <f>N920+N921+N922</f>
        <v>1</v>
      </c>
      <c r="O919" s="35">
        <f>O920+O921+O922</f>
        <v>1</v>
      </c>
      <c r="P919" s="35">
        <f>P920+P921+P922</f>
        <v>1</v>
      </c>
      <c r="Q919" s="36">
        <f t="shared" ref="Q919:Q950" si="151">P919/L919*100</f>
        <v>50</v>
      </c>
      <c r="R919" s="35">
        <f>R920+R921+R922</f>
        <v>0</v>
      </c>
      <c r="S919" s="35">
        <f>S920+S921+S922</f>
        <v>0</v>
      </c>
      <c r="T919" s="37">
        <f t="shared" si="142"/>
        <v>0.5</v>
      </c>
      <c r="U919" s="37">
        <f t="shared" si="143"/>
        <v>0.75</v>
      </c>
      <c r="V919" s="35">
        <f t="shared" ref="V919:AA919" si="152">V920+V921+V922</f>
        <v>1</v>
      </c>
      <c r="W919" s="35">
        <f t="shared" si="152"/>
        <v>0</v>
      </c>
      <c r="X919" s="35">
        <f t="shared" si="152"/>
        <v>1</v>
      </c>
      <c r="Y919" s="35">
        <f t="shared" si="152"/>
        <v>3</v>
      </c>
      <c r="Z919" s="35">
        <f t="shared" si="152"/>
        <v>0</v>
      </c>
      <c r="AA919" s="35">
        <f t="shared" si="152"/>
        <v>0</v>
      </c>
      <c r="AB919" s="40">
        <f>(R919+X919+(2*(N919+AA919+J919))+(0.5*Y919))/(H919+(0.5*V919)+(2*(W919+O919+Z919)))</f>
        <v>2.6363636363636362</v>
      </c>
      <c r="AC919" s="40">
        <f>AB919-$AB$1073</f>
        <v>1.4988096063610936</v>
      </c>
    </row>
    <row r="920" spans="1:29" ht="15" customHeight="1" outlineLevel="1" x14ac:dyDescent="0.3">
      <c r="A920" s="3" t="s">
        <v>66</v>
      </c>
      <c r="B920" s="3" t="s">
        <v>24</v>
      </c>
      <c r="C920" s="3" t="s">
        <v>29</v>
      </c>
      <c r="D920" s="3" t="s">
        <v>34</v>
      </c>
      <c r="E920" s="3" t="s">
        <v>27</v>
      </c>
      <c r="F920" s="3" t="s">
        <v>28</v>
      </c>
      <c r="G920" s="3">
        <v>4</v>
      </c>
      <c r="H920" s="3">
        <v>3</v>
      </c>
      <c r="I920" s="29">
        <f>H920/((L920-W920)+J920+(0.44*R920))</f>
        <v>0.75</v>
      </c>
      <c r="J920" s="3">
        <v>2</v>
      </c>
      <c r="K920" s="32">
        <f t="shared" si="147"/>
        <v>0.5</v>
      </c>
      <c r="L920" s="3">
        <f t="shared" si="150"/>
        <v>2</v>
      </c>
      <c r="M920" s="3">
        <v>1</v>
      </c>
      <c r="N920" s="3">
        <v>1</v>
      </c>
      <c r="O920" s="3">
        <v>1</v>
      </c>
      <c r="P920" s="3">
        <v>1</v>
      </c>
      <c r="Q920" s="4">
        <f t="shared" si="151"/>
        <v>50</v>
      </c>
      <c r="R920" s="3">
        <v>0</v>
      </c>
      <c r="S920" s="3">
        <v>0</v>
      </c>
      <c r="T920" s="32">
        <f t="shared" si="142"/>
        <v>0.5</v>
      </c>
      <c r="U920" s="32">
        <f t="shared" si="143"/>
        <v>0.75</v>
      </c>
      <c r="V920" s="3">
        <v>1</v>
      </c>
      <c r="W920" s="3">
        <v>0</v>
      </c>
      <c r="X920" s="3">
        <v>1</v>
      </c>
      <c r="Y920" s="3">
        <v>0</v>
      </c>
      <c r="Z920" s="3">
        <v>0</v>
      </c>
      <c r="AA920" s="3">
        <v>0</v>
      </c>
      <c r="AB920" s="29"/>
      <c r="AC920" s="29"/>
    </row>
    <row r="921" spans="1:29" ht="15" customHeight="1" outlineLevel="1" x14ac:dyDescent="0.3">
      <c r="A921" s="3" t="s">
        <v>67</v>
      </c>
      <c r="B921" s="3" t="s">
        <v>24</v>
      </c>
      <c r="C921" s="3" t="s">
        <v>29</v>
      </c>
      <c r="D921" s="3" t="s">
        <v>34</v>
      </c>
      <c r="E921" s="3" t="s">
        <v>27</v>
      </c>
      <c r="F921" s="3" t="s">
        <v>28</v>
      </c>
      <c r="G921" s="3">
        <v>0</v>
      </c>
      <c r="H921" s="3">
        <v>0</v>
      </c>
      <c r="I921" s="29"/>
      <c r="J921" s="3">
        <v>0</v>
      </c>
      <c r="K921" s="32" t="e">
        <f t="shared" si="147"/>
        <v>#DIV/0!</v>
      </c>
      <c r="L921" s="3">
        <f t="shared" si="150"/>
        <v>0</v>
      </c>
      <c r="M921" s="3">
        <v>0</v>
      </c>
      <c r="N921" s="3">
        <v>0</v>
      </c>
      <c r="O921" s="3">
        <v>0</v>
      </c>
      <c r="P921" s="3">
        <v>0</v>
      </c>
      <c r="Q921" s="4" t="e">
        <f t="shared" si="151"/>
        <v>#DIV/0!</v>
      </c>
      <c r="R921" s="3">
        <v>0</v>
      </c>
      <c r="S921" s="3">
        <v>0</v>
      </c>
      <c r="T921" s="32" t="e">
        <f t="shared" si="142"/>
        <v>#DIV/0!</v>
      </c>
      <c r="U921" s="32" t="e">
        <f t="shared" si="143"/>
        <v>#DIV/0!</v>
      </c>
      <c r="V921" s="3">
        <v>0</v>
      </c>
      <c r="W921" s="3">
        <v>0</v>
      </c>
      <c r="X921" s="3">
        <v>0</v>
      </c>
      <c r="Y921" s="3">
        <v>0</v>
      </c>
      <c r="Z921" s="3">
        <v>0</v>
      </c>
      <c r="AA921" s="3">
        <v>0</v>
      </c>
    </row>
    <row r="922" spans="1:29" ht="15" customHeight="1" outlineLevel="1" collapsed="1" x14ac:dyDescent="0.3">
      <c r="A922" s="3" t="s">
        <v>68</v>
      </c>
      <c r="B922" s="3" t="s">
        <v>24</v>
      </c>
      <c r="C922" s="3" t="s">
        <v>29</v>
      </c>
      <c r="D922" s="3" t="s">
        <v>34</v>
      </c>
      <c r="E922" s="3" t="s">
        <v>27</v>
      </c>
      <c r="F922" s="3" t="s">
        <v>28</v>
      </c>
      <c r="G922" s="3">
        <v>3</v>
      </c>
      <c r="H922" s="3">
        <v>0</v>
      </c>
      <c r="I922" s="29">
        <f>H922/((L922-W922)+J922+(0.44*R922))</f>
        <v>0</v>
      </c>
      <c r="J922" s="3">
        <v>3</v>
      </c>
      <c r="K922" s="32">
        <f t="shared" si="147"/>
        <v>1</v>
      </c>
      <c r="L922" s="3">
        <f t="shared" si="150"/>
        <v>0</v>
      </c>
      <c r="M922" s="3">
        <v>0</v>
      </c>
      <c r="N922" s="3">
        <v>0</v>
      </c>
      <c r="O922" s="3">
        <v>0</v>
      </c>
      <c r="P922" s="3">
        <v>0</v>
      </c>
      <c r="Q922" s="4" t="e">
        <f t="shared" si="151"/>
        <v>#DIV/0!</v>
      </c>
      <c r="R922" s="3">
        <v>0</v>
      </c>
      <c r="S922" s="3">
        <v>0</v>
      </c>
      <c r="T922" s="32" t="e">
        <f t="shared" si="142"/>
        <v>#DIV/0!</v>
      </c>
      <c r="U922" s="32" t="e">
        <f t="shared" si="143"/>
        <v>#DIV/0!</v>
      </c>
      <c r="V922" s="3">
        <v>0</v>
      </c>
      <c r="W922" s="3">
        <v>0</v>
      </c>
      <c r="X922" s="3">
        <v>0</v>
      </c>
      <c r="Y922" s="3">
        <v>3</v>
      </c>
      <c r="Z922" s="3">
        <v>0</v>
      </c>
      <c r="AA922" s="3">
        <v>0</v>
      </c>
    </row>
    <row r="923" spans="1:29" ht="15" customHeight="1" x14ac:dyDescent="0.3">
      <c r="A923" s="35">
        <v>232</v>
      </c>
      <c r="B923" s="35" t="s">
        <v>32</v>
      </c>
      <c r="C923" s="35" t="s">
        <v>25</v>
      </c>
      <c r="D923" s="35" t="s">
        <v>26</v>
      </c>
      <c r="E923" s="35" t="s">
        <v>30</v>
      </c>
      <c r="F923" s="35" t="s">
        <v>34</v>
      </c>
      <c r="G923" s="35">
        <f>G924+G925+G926</f>
        <v>4</v>
      </c>
      <c r="H923" s="35">
        <f>H924+H925+H926</f>
        <v>2</v>
      </c>
      <c r="I923" s="40">
        <f>H923/((L923-W923)+J923+(0.44*R923))</f>
        <v>0.5</v>
      </c>
      <c r="J923" s="35">
        <f>J924+J925+J926</f>
        <v>2</v>
      </c>
      <c r="K923" s="37">
        <f t="shared" si="147"/>
        <v>0.5</v>
      </c>
      <c r="L923" s="35">
        <f t="shared" si="150"/>
        <v>2</v>
      </c>
      <c r="M923" s="35">
        <f>M924+M925+M926</f>
        <v>1</v>
      </c>
      <c r="N923" s="35">
        <f>N924+N925+N926</f>
        <v>1</v>
      </c>
      <c r="O923" s="35">
        <f>O924+O925+O926</f>
        <v>1</v>
      </c>
      <c r="P923" s="35">
        <f>P924+P925+P926</f>
        <v>1</v>
      </c>
      <c r="Q923" s="36">
        <f t="shared" si="151"/>
        <v>50</v>
      </c>
      <c r="R923" s="35">
        <f>R924+R925+R926</f>
        <v>0</v>
      </c>
      <c r="S923" s="35">
        <f>S924+S925+S926</f>
        <v>0</v>
      </c>
      <c r="T923" s="37">
        <f t="shared" si="142"/>
        <v>0.5</v>
      </c>
      <c r="U923" s="37">
        <f t="shared" si="143"/>
        <v>0.5</v>
      </c>
      <c r="V923" s="35">
        <f t="shared" ref="V923:AA923" si="153">V924+V925+V926</f>
        <v>0</v>
      </c>
      <c r="W923" s="35">
        <f t="shared" si="153"/>
        <v>0</v>
      </c>
      <c r="X923" s="35">
        <f t="shared" si="153"/>
        <v>1</v>
      </c>
      <c r="Y923" s="35">
        <f t="shared" si="153"/>
        <v>2</v>
      </c>
      <c r="Z923" s="35">
        <f t="shared" si="153"/>
        <v>0</v>
      </c>
      <c r="AA923" s="35">
        <f t="shared" si="153"/>
        <v>0</v>
      </c>
      <c r="AB923" s="40">
        <f>(R923+X923+(2*(N923+AA923+J923))+(0.5*Y923))/(H923+(0.5*V923)+(2*(W923+O923+Z923)))</f>
        <v>2</v>
      </c>
      <c r="AC923" s="40">
        <f>AB923-$AB$1073</f>
        <v>0.86244596999745737</v>
      </c>
    </row>
    <row r="924" spans="1:29" ht="15" customHeight="1" outlineLevel="1" x14ac:dyDescent="0.3">
      <c r="A924" s="3" t="s">
        <v>66</v>
      </c>
      <c r="B924" s="3" t="s">
        <v>32</v>
      </c>
      <c r="C924" s="3" t="s">
        <v>25</v>
      </c>
      <c r="D924" s="3" t="s">
        <v>26</v>
      </c>
      <c r="E924" s="3" t="s">
        <v>30</v>
      </c>
      <c r="F924" s="3" t="s">
        <v>34</v>
      </c>
      <c r="G924" s="3">
        <v>1</v>
      </c>
      <c r="H924" s="3">
        <v>0</v>
      </c>
      <c r="I924" s="29">
        <f>H924/((L924-W924)+J924+(0.44*R924))</f>
        <v>0</v>
      </c>
      <c r="J924" s="3">
        <v>1</v>
      </c>
      <c r="K924" s="32">
        <f t="shared" si="147"/>
        <v>1</v>
      </c>
      <c r="L924" s="3">
        <f t="shared" si="150"/>
        <v>0</v>
      </c>
      <c r="M924" s="3">
        <v>0</v>
      </c>
      <c r="N924" s="3">
        <v>0</v>
      </c>
      <c r="O924" s="3">
        <v>0</v>
      </c>
      <c r="P924" s="3">
        <v>0</v>
      </c>
      <c r="Q924" s="4" t="e">
        <f t="shared" si="151"/>
        <v>#DIV/0!</v>
      </c>
      <c r="R924" s="3">
        <v>0</v>
      </c>
      <c r="S924" s="3">
        <v>0</v>
      </c>
      <c r="T924" s="32" t="e">
        <f t="shared" si="142"/>
        <v>#DIV/0!</v>
      </c>
      <c r="U924" s="32" t="e">
        <f t="shared" si="143"/>
        <v>#DIV/0!</v>
      </c>
      <c r="V924" s="3">
        <v>0</v>
      </c>
      <c r="W924" s="3">
        <v>0</v>
      </c>
      <c r="X924" s="3">
        <v>0</v>
      </c>
      <c r="Y924" s="3">
        <v>1</v>
      </c>
      <c r="Z924" s="3">
        <v>0</v>
      </c>
      <c r="AA924" s="3">
        <v>0</v>
      </c>
      <c r="AB924" s="29"/>
      <c r="AC924" s="29"/>
    </row>
    <row r="925" spans="1:29" ht="15" customHeight="1" outlineLevel="1" x14ac:dyDescent="0.3">
      <c r="A925" s="3" t="s">
        <v>67</v>
      </c>
      <c r="B925" s="3" t="s">
        <v>32</v>
      </c>
      <c r="C925" s="3" t="s">
        <v>25</v>
      </c>
      <c r="D925" s="3" t="s">
        <v>26</v>
      </c>
      <c r="E925" s="3" t="s">
        <v>30</v>
      </c>
      <c r="F925" s="3" t="s">
        <v>34</v>
      </c>
      <c r="G925" s="3">
        <v>0</v>
      </c>
      <c r="H925" s="3">
        <v>0</v>
      </c>
      <c r="I925" s="29"/>
      <c r="J925" s="3">
        <v>0</v>
      </c>
      <c r="K925" s="32" t="e">
        <f t="shared" si="147"/>
        <v>#DIV/0!</v>
      </c>
      <c r="L925" s="3">
        <f t="shared" si="150"/>
        <v>0</v>
      </c>
      <c r="M925" s="3">
        <v>0</v>
      </c>
      <c r="N925" s="3">
        <v>0</v>
      </c>
      <c r="O925" s="3">
        <v>0</v>
      </c>
      <c r="P925" s="3">
        <v>0</v>
      </c>
      <c r="Q925" s="4" t="e">
        <f t="shared" si="151"/>
        <v>#DIV/0!</v>
      </c>
      <c r="R925" s="3">
        <v>0</v>
      </c>
      <c r="S925" s="3">
        <v>0</v>
      </c>
      <c r="T925" s="32" t="e">
        <f t="shared" si="142"/>
        <v>#DIV/0!</v>
      </c>
      <c r="U925" s="32" t="e">
        <f t="shared" si="143"/>
        <v>#DIV/0!</v>
      </c>
      <c r="V925" s="3">
        <v>0</v>
      </c>
      <c r="W925" s="3">
        <v>0</v>
      </c>
      <c r="X925" s="3">
        <v>0</v>
      </c>
      <c r="Y925" s="3">
        <v>0</v>
      </c>
      <c r="Z925" s="3">
        <v>0</v>
      </c>
      <c r="AA925" s="3">
        <v>0</v>
      </c>
    </row>
    <row r="926" spans="1:29" ht="15" customHeight="1" outlineLevel="1" collapsed="1" x14ac:dyDescent="0.3">
      <c r="A926" s="3" t="s">
        <v>68</v>
      </c>
      <c r="B926" s="3" t="s">
        <v>32</v>
      </c>
      <c r="C926" s="3" t="s">
        <v>25</v>
      </c>
      <c r="D926" s="3" t="s">
        <v>26</v>
      </c>
      <c r="E926" s="3" t="s">
        <v>30</v>
      </c>
      <c r="F926" s="3" t="s">
        <v>34</v>
      </c>
      <c r="G926" s="3">
        <v>3</v>
      </c>
      <c r="H926" s="3">
        <v>2</v>
      </c>
      <c r="I926" s="29">
        <f>H926/((L926-W926)+J926+(0.44*R926))</f>
        <v>0.66666666666666663</v>
      </c>
      <c r="J926" s="3">
        <v>1</v>
      </c>
      <c r="K926" s="32">
        <f t="shared" si="147"/>
        <v>0.33333333333333331</v>
      </c>
      <c r="L926" s="3">
        <f t="shared" si="150"/>
        <v>2</v>
      </c>
      <c r="M926" s="3">
        <v>1</v>
      </c>
      <c r="N926" s="3">
        <v>1</v>
      </c>
      <c r="O926" s="3">
        <v>1</v>
      </c>
      <c r="P926" s="3">
        <v>1</v>
      </c>
      <c r="Q926" s="4">
        <f t="shared" si="151"/>
        <v>50</v>
      </c>
      <c r="R926" s="3">
        <v>0</v>
      </c>
      <c r="S926" s="3">
        <v>0</v>
      </c>
      <c r="T926" s="32">
        <f t="shared" si="142"/>
        <v>0.5</v>
      </c>
      <c r="U926" s="32">
        <f t="shared" si="143"/>
        <v>0.5</v>
      </c>
      <c r="V926" s="3">
        <v>0</v>
      </c>
      <c r="W926" s="3">
        <v>0</v>
      </c>
      <c r="X926" s="3">
        <v>1</v>
      </c>
      <c r="Y926" s="3">
        <v>1</v>
      </c>
      <c r="Z926" s="3">
        <v>0</v>
      </c>
      <c r="AA926" s="3">
        <v>0</v>
      </c>
    </row>
    <row r="927" spans="1:29" ht="15" customHeight="1" x14ac:dyDescent="0.3">
      <c r="A927" s="35">
        <v>233</v>
      </c>
      <c r="B927" s="35" t="s">
        <v>24</v>
      </c>
      <c r="C927" s="35" t="s">
        <v>29</v>
      </c>
      <c r="D927" s="35" t="s">
        <v>32</v>
      </c>
      <c r="E927" s="35" t="s">
        <v>27</v>
      </c>
      <c r="F927" s="35" t="s">
        <v>34</v>
      </c>
      <c r="G927" s="35">
        <f>G928+G929+G930</f>
        <v>2</v>
      </c>
      <c r="H927" s="35">
        <f>H928+H929+H930</f>
        <v>0</v>
      </c>
      <c r="I927" s="40">
        <f>H927/((L927-W927)+J927+(0.44*R927))</f>
        <v>0</v>
      </c>
      <c r="J927" s="35">
        <f>J928+J929+J930</f>
        <v>1</v>
      </c>
      <c r="K927" s="37">
        <f t="shared" si="147"/>
        <v>0.5</v>
      </c>
      <c r="L927" s="35">
        <f t="shared" si="150"/>
        <v>1</v>
      </c>
      <c r="M927" s="35">
        <f>M928+M929+M930</f>
        <v>0</v>
      </c>
      <c r="N927" s="35">
        <f>N928+N929+N930</f>
        <v>1</v>
      </c>
      <c r="O927" s="35">
        <f>O928+O929+O930</f>
        <v>0</v>
      </c>
      <c r="P927" s="35">
        <f>P928+P929+P930</f>
        <v>1</v>
      </c>
      <c r="Q927" s="36">
        <f t="shared" si="151"/>
        <v>100</v>
      </c>
      <c r="R927" s="35">
        <f>R928+R929+R930</f>
        <v>0</v>
      </c>
      <c r="S927" s="35">
        <f>S928+S929+S930</f>
        <v>0</v>
      </c>
      <c r="T927" s="37">
        <f t="shared" si="142"/>
        <v>0</v>
      </c>
      <c r="U927" s="37">
        <f t="shared" si="143"/>
        <v>0</v>
      </c>
      <c r="V927" s="35">
        <f t="shared" ref="V927:AA927" si="154">V928+V929+V930</f>
        <v>0</v>
      </c>
      <c r="W927" s="35">
        <f t="shared" si="154"/>
        <v>0</v>
      </c>
      <c r="X927" s="35">
        <f t="shared" si="154"/>
        <v>1</v>
      </c>
      <c r="Y927" s="35">
        <f t="shared" si="154"/>
        <v>1</v>
      </c>
      <c r="Z927" s="35">
        <f t="shared" si="154"/>
        <v>0</v>
      </c>
      <c r="AA927" s="35">
        <f t="shared" si="154"/>
        <v>0</v>
      </c>
      <c r="AB927" s="40"/>
      <c r="AC927" s="40"/>
    </row>
    <row r="928" spans="1:29" ht="15" customHeight="1" outlineLevel="1" x14ac:dyDescent="0.3">
      <c r="A928" s="3" t="s">
        <v>66</v>
      </c>
      <c r="B928" s="3" t="s">
        <v>24</v>
      </c>
      <c r="C928" s="3" t="s">
        <v>29</v>
      </c>
      <c r="D928" s="3" t="s">
        <v>32</v>
      </c>
      <c r="E928" s="3" t="s">
        <v>27</v>
      </c>
      <c r="F928" s="3" t="s">
        <v>34</v>
      </c>
      <c r="G928" s="3">
        <v>2</v>
      </c>
      <c r="H928" s="3">
        <v>0</v>
      </c>
      <c r="I928" s="29">
        <f>H928/((L928-W928)+J928+(0.44*R928))</f>
        <v>0</v>
      </c>
      <c r="J928" s="3">
        <v>1</v>
      </c>
      <c r="K928" s="32">
        <f t="shared" si="147"/>
        <v>0.5</v>
      </c>
      <c r="L928" s="3">
        <f t="shared" si="150"/>
        <v>1</v>
      </c>
      <c r="M928" s="3">
        <v>0</v>
      </c>
      <c r="N928" s="3">
        <v>1</v>
      </c>
      <c r="O928" s="3">
        <v>0</v>
      </c>
      <c r="P928" s="3">
        <v>1</v>
      </c>
      <c r="Q928" s="4">
        <f t="shared" si="151"/>
        <v>100</v>
      </c>
      <c r="R928" s="3">
        <v>0</v>
      </c>
      <c r="S928" s="3">
        <v>0</v>
      </c>
      <c r="T928" s="32">
        <f t="shared" si="142"/>
        <v>0</v>
      </c>
      <c r="U928" s="32">
        <f t="shared" si="143"/>
        <v>0</v>
      </c>
      <c r="V928" s="3">
        <v>0</v>
      </c>
      <c r="W928" s="3">
        <v>0</v>
      </c>
      <c r="X928" s="3">
        <v>1</v>
      </c>
      <c r="Y928" s="3">
        <v>1</v>
      </c>
      <c r="Z928" s="3">
        <v>0</v>
      </c>
      <c r="AA928" s="3">
        <v>0</v>
      </c>
      <c r="AB928" s="29"/>
      <c r="AC928" s="29"/>
    </row>
    <row r="929" spans="1:29" ht="15" customHeight="1" outlineLevel="1" x14ac:dyDescent="0.3">
      <c r="A929" s="3" t="s">
        <v>67</v>
      </c>
      <c r="B929" s="3" t="s">
        <v>24</v>
      </c>
      <c r="C929" s="3" t="s">
        <v>29</v>
      </c>
      <c r="D929" s="3" t="s">
        <v>32</v>
      </c>
      <c r="E929" s="3" t="s">
        <v>27</v>
      </c>
      <c r="F929" s="3" t="s">
        <v>34</v>
      </c>
      <c r="G929" s="3">
        <v>0</v>
      </c>
      <c r="H929" s="3">
        <v>0</v>
      </c>
      <c r="I929" s="29"/>
      <c r="J929" s="3">
        <v>0</v>
      </c>
      <c r="K929" s="32" t="e">
        <f t="shared" si="147"/>
        <v>#DIV/0!</v>
      </c>
      <c r="L929" s="3">
        <f t="shared" si="150"/>
        <v>0</v>
      </c>
      <c r="M929" s="3">
        <v>0</v>
      </c>
      <c r="N929" s="3">
        <v>0</v>
      </c>
      <c r="O929" s="3">
        <v>0</v>
      </c>
      <c r="P929" s="3">
        <v>0</v>
      </c>
      <c r="Q929" s="4" t="e">
        <f t="shared" si="151"/>
        <v>#DIV/0!</v>
      </c>
      <c r="R929" s="3">
        <v>0</v>
      </c>
      <c r="S929" s="3">
        <v>0</v>
      </c>
      <c r="T929" s="32" t="e">
        <f t="shared" si="142"/>
        <v>#DIV/0!</v>
      </c>
      <c r="U929" s="32" t="e">
        <f t="shared" si="143"/>
        <v>#DIV/0!</v>
      </c>
      <c r="V929" s="3">
        <v>0</v>
      </c>
      <c r="W929" s="3">
        <v>0</v>
      </c>
      <c r="X929" s="3">
        <v>0</v>
      </c>
      <c r="Y929" s="3">
        <v>0</v>
      </c>
      <c r="Z929" s="3">
        <v>0</v>
      </c>
      <c r="AA929" s="3">
        <v>0</v>
      </c>
    </row>
    <row r="930" spans="1:29" ht="15" customHeight="1" outlineLevel="1" collapsed="1" x14ac:dyDescent="0.3">
      <c r="A930" s="3" t="s">
        <v>68</v>
      </c>
      <c r="B930" s="3" t="s">
        <v>24</v>
      </c>
      <c r="C930" s="3" t="s">
        <v>29</v>
      </c>
      <c r="D930" s="3" t="s">
        <v>32</v>
      </c>
      <c r="E930" s="3" t="s">
        <v>27</v>
      </c>
      <c r="F930" s="3" t="s">
        <v>34</v>
      </c>
      <c r="G930" s="3">
        <v>0</v>
      </c>
      <c r="H930" s="3">
        <v>0</v>
      </c>
      <c r="I930" s="29"/>
      <c r="J930" s="3">
        <v>0</v>
      </c>
      <c r="K930" s="32" t="e">
        <f t="shared" si="147"/>
        <v>#DIV/0!</v>
      </c>
      <c r="L930" s="3">
        <f t="shared" si="150"/>
        <v>0</v>
      </c>
      <c r="M930" s="3">
        <v>0</v>
      </c>
      <c r="N930" s="3">
        <v>0</v>
      </c>
      <c r="O930" s="3">
        <v>0</v>
      </c>
      <c r="P930" s="3">
        <v>0</v>
      </c>
      <c r="Q930" s="4" t="e">
        <f t="shared" si="151"/>
        <v>#DIV/0!</v>
      </c>
      <c r="R930" s="3">
        <v>0</v>
      </c>
      <c r="S930" s="3">
        <v>0</v>
      </c>
      <c r="T930" s="32" t="e">
        <f t="shared" si="142"/>
        <v>#DIV/0!</v>
      </c>
      <c r="U930" s="32" t="e">
        <f t="shared" si="143"/>
        <v>#DIV/0!</v>
      </c>
      <c r="V930" s="3">
        <v>0</v>
      </c>
      <c r="W930" s="3">
        <v>0</v>
      </c>
      <c r="X930" s="3">
        <v>0</v>
      </c>
      <c r="Y930" s="3">
        <v>0</v>
      </c>
      <c r="Z930" s="3">
        <v>0</v>
      </c>
      <c r="AA930" s="3">
        <v>0</v>
      </c>
    </row>
    <row r="931" spans="1:29" ht="15" customHeight="1" x14ac:dyDescent="0.3">
      <c r="A931" s="35">
        <v>234</v>
      </c>
      <c r="B931" s="35" t="s">
        <v>29</v>
      </c>
      <c r="C931" s="35" t="s">
        <v>25</v>
      </c>
      <c r="D931" s="35" t="s">
        <v>32</v>
      </c>
      <c r="E931" s="35" t="s">
        <v>30</v>
      </c>
      <c r="F931" s="35" t="s">
        <v>33</v>
      </c>
      <c r="G931" s="35">
        <f>G932+G933+G934</f>
        <v>10</v>
      </c>
      <c r="H931" s="35">
        <f>H932+H933+H934</f>
        <v>3</v>
      </c>
      <c r="I931" s="40">
        <f t="shared" ref="I931:I941" si="155">H931/((L931-W931)+J931+(0.44*R931))</f>
        <v>0.42857142857142855</v>
      </c>
      <c r="J931" s="35">
        <f>J932+J933+J934</f>
        <v>4</v>
      </c>
      <c r="K931" s="37">
        <f t="shared" si="147"/>
        <v>0.4</v>
      </c>
      <c r="L931" s="35">
        <f t="shared" si="150"/>
        <v>5</v>
      </c>
      <c r="M931" s="35">
        <f>M932+M933+M934</f>
        <v>1</v>
      </c>
      <c r="N931" s="35">
        <f>N932+N933+N934</f>
        <v>4</v>
      </c>
      <c r="O931" s="35">
        <f>O932+O933+O934</f>
        <v>1</v>
      </c>
      <c r="P931" s="35">
        <f>P932+P933+P934</f>
        <v>5</v>
      </c>
      <c r="Q931" s="36">
        <f t="shared" si="151"/>
        <v>100</v>
      </c>
      <c r="R931" s="35">
        <f>R932+R933+R934</f>
        <v>0</v>
      </c>
      <c r="S931" s="35">
        <f>S932+S933+S934</f>
        <v>0</v>
      </c>
      <c r="T931" s="37">
        <f t="shared" si="142"/>
        <v>0.2</v>
      </c>
      <c r="U931" s="37">
        <f t="shared" si="143"/>
        <v>0.2</v>
      </c>
      <c r="V931" s="35">
        <f t="shared" ref="V931:AA931" si="156">V932+V933+V934</f>
        <v>0</v>
      </c>
      <c r="W931" s="35">
        <f t="shared" si="156"/>
        <v>2</v>
      </c>
      <c r="X931" s="35">
        <f t="shared" si="156"/>
        <v>4</v>
      </c>
      <c r="Y931" s="35">
        <f t="shared" si="156"/>
        <v>1</v>
      </c>
      <c r="Z931" s="35">
        <f t="shared" si="156"/>
        <v>2</v>
      </c>
      <c r="AA931" s="35">
        <f t="shared" si="156"/>
        <v>0</v>
      </c>
      <c r="AB931" s="40">
        <f>(R931+X931+(2*(N931+AA931+J931))+(0.5*Y931))/(H931+(0.5*V931)+(2*(W931+O931+Z931)))</f>
        <v>1.5769230769230769</v>
      </c>
      <c r="AC931" s="40">
        <f>AB931-$AB$1073</f>
        <v>0.43936904692053425</v>
      </c>
    </row>
    <row r="932" spans="1:29" ht="15" customHeight="1" outlineLevel="1" x14ac:dyDescent="0.3">
      <c r="A932" s="3" t="s">
        <v>66</v>
      </c>
      <c r="B932" s="3" t="s">
        <v>29</v>
      </c>
      <c r="C932" s="3" t="s">
        <v>25</v>
      </c>
      <c r="D932" s="3" t="s">
        <v>32</v>
      </c>
      <c r="E932" s="3" t="s">
        <v>30</v>
      </c>
      <c r="F932" s="3" t="s">
        <v>33</v>
      </c>
      <c r="G932" s="3">
        <v>7</v>
      </c>
      <c r="H932" s="3">
        <v>2</v>
      </c>
      <c r="I932" s="29">
        <f t="shared" si="155"/>
        <v>0.4</v>
      </c>
      <c r="J932" s="3">
        <v>3</v>
      </c>
      <c r="K932" s="32">
        <f t="shared" si="147"/>
        <v>0.42857142857142855</v>
      </c>
      <c r="L932" s="3">
        <f t="shared" si="150"/>
        <v>4</v>
      </c>
      <c r="M932" s="3">
        <v>1</v>
      </c>
      <c r="N932" s="3">
        <v>3</v>
      </c>
      <c r="O932" s="3">
        <v>1</v>
      </c>
      <c r="P932" s="3">
        <v>4</v>
      </c>
      <c r="Q932" s="4">
        <f t="shared" si="151"/>
        <v>100</v>
      </c>
      <c r="R932" s="3">
        <v>0</v>
      </c>
      <c r="S932" s="3">
        <v>0</v>
      </c>
      <c r="T932" s="32">
        <f t="shared" si="142"/>
        <v>0.25</v>
      </c>
      <c r="U932" s="32">
        <f t="shared" si="143"/>
        <v>0.25</v>
      </c>
      <c r="V932" s="3">
        <v>0</v>
      </c>
      <c r="W932" s="3">
        <v>2</v>
      </c>
      <c r="X932" s="3">
        <v>1</v>
      </c>
      <c r="Y932" s="3">
        <v>1</v>
      </c>
      <c r="Z932" s="3">
        <v>0</v>
      </c>
      <c r="AA932" s="3">
        <v>0</v>
      </c>
      <c r="AB932" s="29"/>
      <c r="AC932" s="29"/>
    </row>
    <row r="933" spans="1:29" ht="15" customHeight="1" outlineLevel="1" x14ac:dyDescent="0.3">
      <c r="A933" s="3" t="s">
        <v>67</v>
      </c>
      <c r="B933" s="3" t="s">
        <v>29</v>
      </c>
      <c r="C933" s="3" t="s">
        <v>25</v>
      </c>
      <c r="D933" s="3" t="s">
        <v>32</v>
      </c>
      <c r="E933" s="3" t="s">
        <v>30</v>
      </c>
      <c r="F933" s="3" t="s">
        <v>33</v>
      </c>
      <c r="G933" s="3">
        <v>2</v>
      </c>
      <c r="H933" s="3">
        <v>1</v>
      </c>
      <c r="I933" s="29">
        <f t="shared" si="155"/>
        <v>1</v>
      </c>
      <c r="J933" s="3">
        <v>1</v>
      </c>
      <c r="K933" s="32">
        <f t="shared" si="147"/>
        <v>0.5</v>
      </c>
      <c r="L933" s="3">
        <f t="shared" si="150"/>
        <v>0</v>
      </c>
      <c r="M933" s="3">
        <v>0</v>
      </c>
      <c r="N933" s="3">
        <v>0</v>
      </c>
      <c r="O933" s="3">
        <v>0</v>
      </c>
      <c r="P933" s="3">
        <v>0</v>
      </c>
      <c r="Q933" s="4" t="e">
        <f t="shared" si="151"/>
        <v>#DIV/0!</v>
      </c>
      <c r="R933" s="3">
        <v>0</v>
      </c>
      <c r="S933" s="3">
        <v>0</v>
      </c>
      <c r="T933" s="32" t="e">
        <f t="shared" si="142"/>
        <v>#DIV/0!</v>
      </c>
      <c r="U933" s="32" t="e">
        <f t="shared" si="143"/>
        <v>#DIV/0!</v>
      </c>
      <c r="V933" s="3">
        <v>0</v>
      </c>
      <c r="W933" s="3">
        <v>0</v>
      </c>
      <c r="X933" s="3">
        <v>0</v>
      </c>
      <c r="Y933" s="3">
        <v>0</v>
      </c>
      <c r="Z933" s="3">
        <v>2</v>
      </c>
      <c r="AA933" s="3">
        <v>0</v>
      </c>
    </row>
    <row r="934" spans="1:29" ht="15" customHeight="1" outlineLevel="1" collapsed="1" x14ac:dyDescent="0.3">
      <c r="A934" s="3" t="s">
        <v>68</v>
      </c>
      <c r="B934" s="3" t="s">
        <v>29</v>
      </c>
      <c r="C934" s="3" t="s">
        <v>25</v>
      </c>
      <c r="D934" s="3" t="s">
        <v>32</v>
      </c>
      <c r="E934" s="3" t="s">
        <v>30</v>
      </c>
      <c r="F934" s="3" t="s">
        <v>33</v>
      </c>
      <c r="G934" s="3">
        <v>1</v>
      </c>
      <c r="H934" s="3">
        <v>0</v>
      </c>
      <c r="I934" s="29">
        <f t="shared" si="155"/>
        <v>0</v>
      </c>
      <c r="J934" s="3">
        <v>0</v>
      </c>
      <c r="K934" s="32">
        <f t="shared" si="147"/>
        <v>0</v>
      </c>
      <c r="L934" s="3">
        <f t="shared" si="150"/>
        <v>1</v>
      </c>
      <c r="M934" s="3">
        <v>0</v>
      </c>
      <c r="N934" s="3">
        <v>1</v>
      </c>
      <c r="O934" s="3">
        <v>0</v>
      </c>
      <c r="P934" s="3">
        <v>1</v>
      </c>
      <c r="Q934" s="4">
        <f t="shared" si="151"/>
        <v>100</v>
      </c>
      <c r="R934" s="3">
        <v>0</v>
      </c>
      <c r="S934" s="3">
        <v>0</v>
      </c>
      <c r="T934" s="32">
        <f t="shared" si="142"/>
        <v>0</v>
      </c>
      <c r="U934" s="32">
        <f t="shared" si="143"/>
        <v>0</v>
      </c>
      <c r="V934" s="3">
        <v>0</v>
      </c>
      <c r="W934" s="3">
        <v>0</v>
      </c>
      <c r="X934" s="3">
        <v>3</v>
      </c>
      <c r="Y934" s="3">
        <v>0</v>
      </c>
      <c r="Z934" s="3">
        <v>0</v>
      </c>
      <c r="AA934" s="3">
        <v>0</v>
      </c>
    </row>
    <row r="935" spans="1:29" ht="15" customHeight="1" x14ac:dyDescent="0.3">
      <c r="A935" s="35">
        <v>235</v>
      </c>
      <c r="B935" s="35" t="s">
        <v>24</v>
      </c>
      <c r="C935" s="35" t="s">
        <v>29</v>
      </c>
      <c r="D935" s="35" t="s">
        <v>26</v>
      </c>
      <c r="E935" s="35" t="s">
        <v>27</v>
      </c>
      <c r="F935" s="35" t="s">
        <v>31</v>
      </c>
      <c r="G935" s="35">
        <f>G936+G937+G938</f>
        <v>4</v>
      </c>
      <c r="H935" s="35">
        <f>H936+H937+H938</f>
        <v>2</v>
      </c>
      <c r="I935" s="40">
        <f t="shared" si="155"/>
        <v>0.5</v>
      </c>
      <c r="J935" s="35">
        <f>J936+J937+J938</f>
        <v>3</v>
      </c>
      <c r="K935" s="37">
        <f t="shared" si="147"/>
        <v>0.75</v>
      </c>
      <c r="L935" s="35">
        <f t="shared" si="150"/>
        <v>1</v>
      </c>
      <c r="M935" s="35">
        <f>M936+M937+M938</f>
        <v>1</v>
      </c>
      <c r="N935" s="35">
        <f>N936+N937+N938</f>
        <v>0</v>
      </c>
      <c r="O935" s="35">
        <f>O936+O937+O938</f>
        <v>1</v>
      </c>
      <c r="P935" s="35">
        <f>P936+P937+P938</f>
        <v>1</v>
      </c>
      <c r="Q935" s="36">
        <f t="shared" si="151"/>
        <v>100</v>
      </c>
      <c r="R935" s="35">
        <f>R936+R937+R938</f>
        <v>0</v>
      </c>
      <c r="S935" s="35">
        <f>S936+S937+S938</f>
        <v>0</v>
      </c>
      <c r="T935" s="37">
        <f t="shared" si="142"/>
        <v>1</v>
      </c>
      <c r="U935" s="37">
        <f t="shared" si="143"/>
        <v>1</v>
      </c>
      <c r="V935" s="35">
        <f t="shared" ref="V935:AA935" si="157">V936+V937+V938</f>
        <v>0</v>
      </c>
      <c r="W935" s="35">
        <f t="shared" si="157"/>
        <v>0</v>
      </c>
      <c r="X935" s="35">
        <f t="shared" si="157"/>
        <v>0</v>
      </c>
      <c r="Y935" s="35">
        <f t="shared" si="157"/>
        <v>3</v>
      </c>
      <c r="Z935" s="35">
        <f t="shared" si="157"/>
        <v>0</v>
      </c>
      <c r="AA935" s="35">
        <f t="shared" si="157"/>
        <v>0</v>
      </c>
      <c r="AB935" s="40">
        <f>(R935+X935+(2*(N935+AA935+J935))+(0.5*Y935))/(H935+(0.5*V935)+(2*(W935+O935+Z935)))</f>
        <v>1.875</v>
      </c>
      <c r="AC935" s="40">
        <f>AB935-$AB$1073</f>
        <v>0.73744596999745737</v>
      </c>
    </row>
    <row r="936" spans="1:29" ht="15" customHeight="1" outlineLevel="1" x14ac:dyDescent="0.3">
      <c r="A936" s="3" t="s">
        <v>66</v>
      </c>
      <c r="B936" s="3" t="s">
        <v>24</v>
      </c>
      <c r="C936" s="3" t="s">
        <v>29</v>
      </c>
      <c r="D936" s="3" t="s">
        <v>26</v>
      </c>
      <c r="E936" s="3" t="s">
        <v>27</v>
      </c>
      <c r="F936" s="3" t="s">
        <v>31</v>
      </c>
      <c r="G936" s="3">
        <v>1</v>
      </c>
      <c r="H936" s="3">
        <v>2</v>
      </c>
      <c r="I936" s="29">
        <f t="shared" si="155"/>
        <v>2</v>
      </c>
      <c r="J936" s="3">
        <v>0</v>
      </c>
      <c r="K936" s="32">
        <f t="shared" si="147"/>
        <v>0</v>
      </c>
      <c r="L936" s="3">
        <f t="shared" si="150"/>
        <v>1</v>
      </c>
      <c r="M936" s="3">
        <v>1</v>
      </c>
      <c r="N936" s="3">
        <v>0</v>
      </c>
      <c r="O936" s="3">
        <v>1</v>
      </c>
      <c r="P936" s="3">
        <v>1</v>
      </c>
      <c r="Q936" s="4">
        <f t="shared" si="151"/>
        <v>100</v>
      </c>
      <c r="R936" s="3">
        <v>0</v>
      </c>
      <c r="S936" s="3">
        <v>0</v>
      </c>
      <c r="T936" s="32">
        <f t="shared" si="142"/>
        <v>1</v>
      </c>
      <c r="U936" s="32">
        <f t="shared" si="143"/>
        <v>1</v>
      </c>
      <c r="V936" s="3">
        <v>0</v>
      </c>
      <c r="W936" s="3">
        <v>0</v>
      </c>
      <c r="X936" s="3">
        <v>0</v>
      </c>
      <c r="Y936" s="3">
        <v>0</v>
      </c>
      <c r="Z936" s="3">
        <v>0</v>
      </c>
      <c r="AA936" s="3">
        <v>0</v>
      </c>
      <c r="AB936" s="29"/>
      <c r="AC936" s="29"/>
    </row>
    <row r="937" spans="1:29" ht="15" customHeight="1" outlineLevel="1" x14ac:dyDescent="0.3">
      <c r="A937" s="3" t="s">
        <v>67</v>
      </c>
      <c r="B937" s="3" t="s">
        <v>24</v>
      </c>
      <c r="C937" s="3" t="s">
        <v>29</v>
      </c>
      <c r="D937" s="3" t="s">
        <v>26</v>
      </c>
      <c r="E937" s="3" t="s">
        <v>27</v>
      </c>
      <c r="F937" s="3" t="s">
        <v>31</v>
      </c>
      <c r="G937" s="3">
        <v>1</v>
      </c>
      <c r="H937" s="3">
        <v>0</v>
      </c>
      <c r="I937" s="29">
        <f t="shared" si="155"/>
        <v>0</v>
      </c>
      <c r="J937" s="3">
        <v>1</v>
      </c>
      <c r="K937" s="32">
        <f t="shared" si="147"/>
        <v>1</v>
      </c>
      <c r="L937" s="3">
        <f t="shared" si="150"/>
        <v>0</v>
      </c>
      <c r="M937" s="3">
        <v>0</v>
      </c>
      <c r="N937" s="3">
        <v>0</v>
      </c>
      <c r="O937" s="3">
        <v>0</v>
      </c>
      <c r="P937" s="3">
        <v>0</v>
      </c>
      <c r="Q937" s="4" t="e">
        <f t="shared" si="151"/>
        <v>#DIV/0!</v>
      </c>
      <c r="R937" s="3">
        <v>0</v>
      </c>
      <c r="S937" s="3">
        <v>0</v>
      </c>
      <c r="T937" s="32" t="e">
        <f t="shared" si="142"/>
        <v>#DIV/0!</v>
      </c>
      <c r="U937" s="32" t="e">
        <f t="shared" si="143"/>
        <v>#DIV/0!</v>
      </c>
      <c r="V937" s="3">
        <v>0</v>
      </c>
      <c r="W937" s="3">
        <v>0</v>
      </c>
      <c r="X937" s="3">
        <v>0</v>
      </c>
      <c r="Y937" s="3">
        <v>1</v>
      </c>
      <c r="Z937" s="3">
        <v>0</v>
      </c>
      <c r="AA937" s="3">
        <v>0</v>
      </c>
    </row>
    <row r="938" spans="1:29" ht="15" customHeight="1" outlineLevel="1" collapsed="1" x14ac:dyDescent="0.3">
      <c r="A938" s="3" t="s">
        <v>68</v>
      </c>
      <c r="B938" s="3" t="s">
        <v>24</v>
      </c>
      <c r="C938" s="3" t="s">
        <v>29</v>
      </c>
      <c r="D938" s="3" t="s">
        <v>26</v>
      </c>
      <c r="E938" s="3" t="s">
        <v>27</v>
      </c>
      <c r="F938" s="3" t="s">
        <v>31</v>
      </c>
      <c r="G938" s="3">
        <v>2</v>
      </c>
      <c r="H938" s="3">
        <v>0</v>
      </c>
      <c r="I938" s="29">
        <f t="shared" si="155"/>
        <v>0</v>
      </c>
      <c r="J938" s="3">
        <v>2</v>
      </c>
      <c r="K938" s="32">
        <f t="shared" si="147"/>
        <v>1</v>
      </c>
      <c r="L938" s="3">
        <f t="shared" si="150"/>
        <v>0</v>
      </c>
      <c r="M938" s="3">
        <v>0</v>
      </c>
      <c r="N938" s="3">
        <v>0</v>
      </c>
      <c r="O938" s="3">
        <v>0</v>
      </c>
      <c r="P938" s="3">
        <v>0</v>
      </c>
      <c r="Q938" s="4" t="e">
        <f t="shared" si="151"/>
        <v>#DIV/0!</v>
      </c>
      <c r="R938" s="3">
        <v>0</v>
      </c>
      <c r="S938" s="3">
        <v>0</v>
      </c>
      <c r="T938" s="32" t="e">
        <f t="shared" si="142"/>
        <v>#DIV/0!</v>
      </c>
      <c r="U938" s="32" t="e">
        <f t="shared" si="143"/>
        <v>#DIV/0!</v>
      </c>
      <c r="V938" s="3">
        <v>0</v>
      </c>
      <c r="W938" s="3">
        <v>0</v>
      </c>
      <c r="X938" s="3">
        <v>0</v>
      </c>
      <c r="Y938" s="3">
        <v>2</v>
      </c>
      <c r="Z938" s="3">
        <v>0</v>
      </c>
      <c r="AA938" s="3">
        <v>0</v>
      </c>
    </row>
    <row r="939" spans="1:29" ht="15" customHeight="1" x14ac:dyDescent="0.3">
      <c r="A939" s="35">
        <v>236</v>
      </c>
      <c r="B939" s="35" t="s">
        <v>24</v>
      </c>
      <c r="C939" s="35" t="s">
        <v>32</v>
      </c>
      <c r="D939" s="35" t="s">
        <v>34</v>
      </c>
      <c r="E939" s="35" t="s">
        <v>30</v>
      </c>
      <c r="F939" s="35" t="s">
        <v>31</v>
      </c>
      <c r="G939" s="35">
        <f>G940+G941+G942</f>
        <v>4</v>
      </c>
      <c r="H939" s="35">
        <f>H940+H941+H942</f>
        <v>2</v>
      </c>
      <c r="I939" s="40">
        <f t="shared" si="155"/>
        <v>0.4504504504504504</v>
      </c>
      <c r="J939" s="35">
        <f>J940+J941+J942</f>
        <v>3</v>
      </c>
      <c r="K939" s="37">
        <f t="shared" si="147"/>
        <v>0.75</v>
      </c>
      <c r="L939" s="35">
        <f t="shared" si="150"/>
        <v>1</v>
      </c>
      <c r="M939" s="35">
        <f>M940+M941+M942</f>
        <v>1</v>
      </c>
      <c r="N939" s="35">
        <f>N940+N941+N942</f>
        <v>0</v>
      </c>
      <c r="O939" s="35">
        <f>O940+O941+O942</f>
        <v>0</v>
      </c>
      <c r="P939" s="35">
        <f>P940+P941+P942</f>
        <v>1</v>
      </c>
      <c r="Q939" s="36">
        <f t="shared" si="151"/>
        <v>100</v>
      </c>
      <c r="R939" s="35">
        <f>R940+R941+R942</f>
        <v>1</v>
      </c>
      <c r="S939" s="35">
        <f>S940+S941+S942</f>
        <v>0</v>
      </c>
      <c r="T939" s="37">
        <f t="shared" si="142"/>
        <v>1</v>
      </c>
      <c r="U939" s="37">
        <f t="shared" si="143"/>
        <v>1</v>
      </c>
      <c r="V939" s="35">
        <f t="shared" ref="V939:AA939" si="158">V940+V941+V942</f>
        <v>0</v>
      </c>
      <c r="W939" s="35">
        <f t="shared" si="158"/>
        <v>0</v>
      </c>
      <c r="X939" s="35">
        <f t="shared" si="158"/>
        <v>0</v>
      </c>
      <c r="Y939" s="35">
        <f t="shared" si="158"/>
        <v>2</v>
      </c>
      <c r="Z939" s="35">
        <f t="shared" si="158"/>
        <v>1</v>
      </c>
      <c r="AA939" s="35">
        <f t="shared" si="158"/>
        <v>0</v>
      </c>
      <c r="AB939" s="40">
        <f>(R939+X939+(2*(N939+AA939+J939))+(0.5*Y939))/(H939+(0.5*V939)+(2*(W939+O939+Z939)))</f>
        <v>2</v>
      </c>
      <c r="AC939" s="40">
        <f>AB939-$AB$1073</f>
        <v>0.86244596999745737</v>
      </c>
    </row>
    <row r="940" spans="1:29" ht="15" customHeight="1" outlineLevel="1" x14ac:dyDescent="0.3">
      <c r="A940" s="3" t="s">
        <v>66</v>
      </c>
      <c r="B940" s="3" t="s">
        <v>24</v>
      </c>
      <c r="C940" s="3" t="s">
        <v>32</v>
      </c>
      <c r="D940" s="3" t="s">
        <v>34</v>
      </c>
      <c r="E940" s="3" t="s">
        <v>30</v>
      </c>
      <c r="F940" s="3" t="s">
        <v>31</v>
      </c>
      <c r="G940" s="3">
        <v>3</v>
      </c>
      <c r="H940" s="3">
        <v>2</v>
      </c>
      <c r="I940" s="29">
        <f t="shared" si="155"/>
        <v>0.58139534883720934</v>
      </c>
      <c r="J940" s="3">
        <v>2</v>
      </c>
      <c r="K940" s="32">
        <f t="shared" si="147"/>
        <v>0.66666666666666663</v>
      </c>
      <c r="L940" s="3">
        <f t="shared" si="150"/>
        <v>1</v>
      </c>
      <c r="M940" s="3">
        <v>1</v>
      </c>
      <c r="N940" s="3">
        <v>0</v>
      </c>
      <c r="O940" s="3">
        <v>0</v>
      </c>
      <c r="P940" s="3">
        <v>1</v>
      </c>
      <c r="Q940" s="4">
        <f t="shared" si="151"/>
        <v>100</v>
      </c>
      <c r="R940" s="3">
        <v>1</v>
      </c>
      <c r="S940" s="3">
        <v>0</v>
      </c>
      <c r="T940" s="32">
        <f t="shared" si="142"/>
        <v>1</v>
      </c>
      <c r="U940" s="32">
        <f t="shared" si="143"/>
        <v>1</v>
      </c>
      <c r="V940" s="3">
        <v>0</v>
      </c>
      <c r="W940" s="3">
        <v>0</v>
      </c>
      <c r="X940" s="3">
        <v>0</v>
      </c>
      <c r="Y940" s="3">
        <v>2</v>
      </c>
      <c r="Z940" s="3">
        <v>1</v>
      </c>
      <c r="AA940" s="3">
        <v>0</v>
      </c>
      <c r="AB940" s="29"/>
      <c r="AC940" s="29"/>
    </row>
    <row r="941" spans="1:29" ht="15" customHeight="1" outlineLevel="1" x14ac:dyDescent="0.3">
      <c r="A941" s="3" t="s">
        <v>67</v>
      </c>
      <c r="B941" s="3" t="s">
        <v>24</v>
      </c>
      <c r="C941" s="3" t="s">
        <v>32</v>
      </c>
      <c r="D941" s="3" t="s">
        <v>34</v>
      </c>
      <c r="E941" s="3" t="s">
        <v>30</v>
      </c>
      <c r="F941" s="3" t="s">
        <v>31</v>
      </c>
      <c r="G941" s="3">
        <v>1</v>
      </c>
      <c r="H941" s="3">
        <v>0</v>
      </c>
      <c r="I941" s="29">
        <f t="shared" si="155"/>
        <v>0</v>
      </c>
      <c r="J941" s="3">
        <v>1</v>
      </c>
      <c r="K941" s="32">
        <f t="shared" si="147"/>
        <v>1</v>
      </c>
      <c r="L941" s="3">
        <f t="shared" si="150"/>
        <v>0</v>
      </c>
      <c r="M941" s="3">
        <v>0</v>
      </c>
      <c r="N941" s="3">
        <v>0</v>
      </c>
      <c r="O941" s="3">
        <v>0</v>
      </c>
      <c r="P941" s="3">
        <v>0</v>
      </c>
      <c r="Q941" s="4" t="e">
        <f t="shared" si="151"/>
        <v>#DIV/0!</v>
      </c>
      <c r="R941" s="3">
        <v>0</v>
      </c>
      <c r="S941" s="3">
        <v>0</v>
      </c>
      <c r="T941" s="32" t="e">
        <f t="shared" si="142"/>
        <v>#DIV/0!</v>
      </c>
      <c r="U941" s="32" t="e">
        <f t="shared" si="143"/>
        <v>#DIV/0!</v>
      </c>
      <c r="V941" s="3">
        <v>0</v>
      </c>
      <c r="W941" s="3">
        <v>0</v>
      </c>
      <c r="X941" s="3">
        <v>0</v>
      </c>
      <c r="Y941" s="3">
        <v>0</v>
      </c>
      <c r="Z941" s="3">
        <v>0</v>
      </c>
      <c r="AA941" s="3">
        <v>0</v>
      </c>
    </row>
    <row r="942" spans="1:29" ht="15" customHeight="1" outlineLevel="1" collapsed="1" x14ac:dyDescent="0.3">
      <c r="A942" s="3" t="s">
        <v>68</v>
      </c>
      <c r="B942" s="3" t="s">
        <v>24</v>
      </c>
      <c r="C942" s="3" t="s">
        <v>32</v>
      </c>
      <c r="D942" s="3" t="s">
        <v>34</v>
      </c>
      <c r="E942" s="3" t="s">
        <v>30</v>
      </c>
      <c r="F942" s="3" t="s">
        <v>31</v>
      </c>
      <c r="G942" s="3">
        <v>0</v>
      </c>
      <c r="H942" s="3">
        <v>0</v>
      </c>
      <c r="I942" s="29"/>
      <c r="J942" s="3">
        <v>0</v>
      </c>
      <c r="K942" s="32" t="e">
        <f t="shared" si="147"/>
        <v>#DIV/0!</v>
      </c>
      <c r="L942" s="3">
        <f t="shared" si="150"/>
        <v>0</v>
      </c>
      <c r="M942" s="3">
        <v>0</v>
      </c>
      <c r="N942" s="3">
        <v>0</v>
      </c>
      <c r="O942" s="3">
        <v>0</v>
      </c>
      <c r="P942" s="3">
        <v>0</v>
      </c>
      <c r="Q942" s="4" t="e">
        <f t="shared" si="151"/>
        <v>#DIV/0!</v>
      </c>
      <c r="R942" s="3">
        <v>0</v>
      </c>
      <c r="S942" s="3">
        <v>0</v>
      </c>
      <c r="T942" s="32" t="e">
        <f t="shared" si="142"/>
        <v>#DIV/0!</v>
      </c>
      <c r="U942" s="32" t="e">
        <f t="shared" si="143"/>
        <v>#DIV/0!</v>
      </c>
      <c r="V942" s="3">
        <v>0</v>
      </c>
      <c r="W942" s="3">
        <v>0</v>
      </c>
      <c r="X942" s="3">
        <v>0</v>
      </c>
      <c r="Y942" s="3">
        <v>0</v>
      </c>
      <c r="Z942" s="3">
        <v>0</v>
      </c>
      <c r="AA942" s="3">
        <v>0</v>
      </c>
    </row>
    <row r="943" spans="1:29" ht="15" customHeight="1" x14ac:dyDescent="0.3">
      <c r="A943" s="35">
        <v>237</v>
      </c>
      <c r="B943" s="35" t="s">
        <v>24</v>
      </c>
      <c r="C943" s="35" t="s">
        <v>25</v>
      </c>
      <c r="D943" s="35" t="s">
        <v>34</v>
      </c>
      <c r="E943" s="35" t="s">
        <v>33</v>
      </c>
      <c r="F943" s="35" t="s">
        <v>31</v>
      </c>
      <c r="G943" s="35">
        <f>G944+G945+G946</f>
        <v>8</v>
      </c>
      <c r="H943" s="35">
        <f>H944+H945+H946</f>
        <v>8</v>
      </c>
      <c r="I943" s="40">
        <f t="shared" ref="I943:I952" si="159">H943/((L943-W943)+J943+(0.44*R943))</f>
        <v>1.1627906976744187</v>
      </c>
      <c r="J943" s="35">
        <f>J944+J945+J946</f>
        <v>1</v>
      </c>
      <c r="K943" s="37">
        <f t="shared" si="147"/>
        <v>0.125</v>
      </c>
      <c r="L943" s="35">
        <f t="shared" si="150"/>
        <v>5</v>
      </c>
      <c r="M943" s="35">
        <f>M944+M945+M946</f>
        <v>2</v>
      </c>
      <c r="N943" s="35">
        <f>N944+N945+N946</f>
        <v>3</v>
      </c>
      <c r="O943" s="35">
        <f>O944+O945+O946</f>
        <v>1</v>
      </c>
      <c r="P943" s="35">
        <f>P944+P945+P946</f>
        <v>5</v>
      </c>
      <c r="Q943" s="36">
        <f t="shared" si="151"/>
        <v>100</v>
      </c>
      <c r="R943" s="35">
        <f>R944+R945+R946</f>
        <v>2</v>
      </c>
      <c r="S943" s="35">
        <f>S944+S945+S946</f>
        <v>2</v>
      </c>
      <c r="T943" s="37">
        <f t="shared" si="142"/>
        <v>0.4</v>
      </c>
      <c r="U943" s="37">
        <f t="shared" si="143"/>
        <v>0.4</v>
      </c>
      <c r="V943" s="35">
        <f t="shared" ref="V943:AA943" si="160">V944+V945+V946</f>
        <v>0</v>
      </c>
      <c r="W943" s="35">
        <f t="shared" si="160"/>
        <v>0</v>
      </c>
      <c r="X943" s="35">
        <f t="shared" si="160"/>
        <v>3</v>
      </c>
      <c r="Y943" s="35">
        <f t="shared" si="160"/>
        <v>1</v>
      </c>
      <c r="Z943" s="35">
        <f t="shared" si="160"/>
        <v>3</v>
      </c>
      <c r="AA943" s="35">
        <f t="shared" si="160"/>
        <v>0</v>
      </c>
      <c r="AB943" s="40">
        <f>(R943+X943+(2*(N943+AA943+J943))+(0.5*Y943))/(H943+(0.5*V943)+(2*(W943+O943+Z943)))</f>
        <v>0.84375</v>
      </c>
      <c r="AC943" s="40">
        <f>AB943-$AB$1073</f>
        <v>-0.29380403000254263</v>
      </c>
    </row>
    <row r="944" spans="1:29" ht="15" customHeight="1" outlineLevel="1" x14ac:dyDescent="0.3">
      <c r="A944" s="3" t="s">
        <v>66</v>
      </c>
      <c r="B944" s="3" t="s">
        <v>24</v>
      </c>
      <c r="C944" s="3" t="s">
        <v>25</v>
      </c>
      <c r="D944" s="3" t="s">
        <v>34</v>
      </c>
      <c r="E944" s="3" t="s">
        <v>33</v>
      </c>
      <c r="F944" s="3" t="s">
        <v>31</v>
      </c>
      <c r="G944" s="3">
        <v>5</v>
      </c>
      <c r="H944" s="3">
        <v>4</v>
      </c>
      <c r="I944" s="29">
        <f t="shared" si="159"/>
        <v>1.0309278350515465</v>
      </c>
      <c r="J944" s="3">
        <v>1</v>
      </c>
      <c r="K944" s="32">
        <f t="shared" si="147"/>
        <v>0.2</v>
      </c>
      <c r="L944" s="3">
        <f t="shared" si="150"/>
        <v>2</v>
      </c>
      <c r="M944" s="3">
        <v>1</v>
      </c>
      <c r="N944" s="3">
        <v>1</v>
      </c>
      <c r="O944" s="3">
        <v>0</v>
      </c>
      <c r="P944" s="3">
        <v>2</v>
      </c>
      <c r="Q944" s="4">
        <f t="shared" si="151"/>
        <v>100</v>
      </c>
      <c r="R944" s="3">
        <v>2</v>
      </c>
      <c r="S944" s="3">
        <v>2</v>
      </c>
      <c r="T944" s="32">
        <f t="shared" si="142"/>
        <v>0.5</v>
      </c>
      <c r="U944" s="32">
        <f t="shared" si="143"/>
        <v>0.5</v>
      </c>
      <c r="V944" s="3">
        <v>0</v>
      </c>
      <c r="W944" s="3">
        <v>0</v>
      </c>
      <c r="X944" s="3">
        <v>2</v>
      </c>
      <c r="Y944" s="3">
        <v>1</v>
      </c>
      <c r="Z944" s="3">
        <v>1</v>
      </c>
      <c r="AA944" s="3">
        <v>0</v>
      </c>
      <c r="AB944" s="29"/>
      <c r="AC944" s="29"/>
    </row>
    <row r="945" spans="1:29" ht="15" customHeight="1" outlineLevel="1" x14ac:dyDescent="0.3">
      <c r="A945" s="3" t="s">
        <v>67</v>
      </c>
      <c r="B945" s="3" t="s">
        <v>24</v>
      </c>
      <c r="C945" s="3" t="s">
        <v>25</v>
      </c>
      <c r="D945" s="3" t="s">
        <v>34</v>
      </c>
      <c r="E945" s="3" t="s">
        <v>33</v>
      </c>
      <c r="F945" s="3" t="s">
        <v>31</v>
      </c>
      <c r="G945" s="3">
        <v>2</v>
      </c>
      <c r="H945" s="3">
        <v>2</v>
      </c>
      <c r="I945" s="29">
        <f t="shared" si="159"/>
        <v>1</v>
      </c>
      <c r="J945" s="3">
        <v>0</v>
      </c>
      <c r="K945" s="32">
        <f t="shared" si="147"/>
        <v>0</v>
      </c>
      <c r="L945" s="3">
        <f t="shared" si="150"/>
        <v>2</v>
      </c>
      <c r="M945" s="3">
        <v>0</v>
      </c>
      <c r="N945" s="3">
        <v>2</v>
      </c>
      <c r="O945" s="3">
        <v>0</v>
      </c>
      <c r="P945" s="3">
        <v>2</v>
      </c>
      <c r="Q945" s="4">
        <f t="shared" si="151"/>
        <v>100</v>
      </c>
      <c r="R945" s="3">
        <v>0</v>
      </c>
      <c r="S945" s="3">
        <v>0</v>
      </c>
      <c r="T945" s="32">
        <f t="shared" si="142"/>
        <v>0</v>
      </c>
      <c r="U945" s="32">
        <f t="shared" si="143"/>
        <v>0</v>
      </c>
      <c r="V945" s="3">
        <v>0</v>
      </c>
      <c r="W945" s="3">
        <v>0</v>
      </c>
      <c r="X945" s="3">
        <v>1</v>
      </c>
      <c r="Y945" s="3">
        <v>0</v>
      </c>
      <c r="Z945" s="3">
        <v>1</v>
      </c>
      <c r="AA945" s="3">
        <v>0</v>
      </c>
    </row>
    <row r="946" spans="1:29" ht="15" customHeight="1" outlineLevel="1" collapsed="1" x14ac:dyDescent="0.3">
      <c r="A946" s="3" t="s">
        <v>68</v>
      </c>
      <c r="B946" s="3" t="s">
        <v>24</v>
      </c>
      <c r="C946" s="3" t="s">
        <v>25</v>
      </c>
      <c r="D946" s="3" t="s">
        <v>34</v>
      </c>
      <c r="E946" s="3" t="s">
        <v>33</v>
      </c>
      <c r="F946" s="3" t="s">
        <v>31</v>
      </c>
      <c r="G946" s="3">
        <v>1</v>
      </c>
      <c r="H946" s="3">
        <v>2</v>
      </c>
      <c r="I946" s="29">
        <f t="shared" si="159"/>
        <v>2</v>
      </c>
      <c r="J946" s="3">
        <v>0</v>
      </c>
      <c r="K946" s="32">
        <f t="shared" si="147"/>
        <v>0</v>
      </c>
      <c r="L946" s="3">
        <f t="shared" si="150"/>
        <v>1</v>
      </c>
      <c r="M946" s="3">
        <v>1</v>
      </c>
      <c r="N946" s="3">
        <v>0</v>
      </c>
      <c r="O946" s="3">
        <v>1</v>
      </c>
      <c r="P946" s="3">
        <v>1</v>
      </c>
      <c r="Q946" s="4">
        <f t="shared" si="151"/>
        <v>100</v>
      </c>
      <c r="R946" s="3">
        <v>0</v>
      </c>
      <c r="S946" s="3">
        <v>0</v>
      </c>
      <c r="T946" s="32">
        <f t="shared" si="142"/>
        <v>1</v>
      </c>
      <c r="U946" s="32">
        <f t="shared" si="143"/>
        <v>1</v>
      </c>
      <c r="V946" s="3">
        <v>0</v>
      </c>
      <c r="W946" s="3">
        <v>0</v>
      </c>
      <c r="X946" s="3">
        <v>0</v>
      </c>
      <c r="Y946" s="3">
        <v>0</v>
      </c>
      <c r="Z946" s="3">
        <v>1</v>
      </c>
      <c r="AA946" s="3">
        <v>0</v>
      </c>
    </row>
    <row r="947" spans="1:29" ht="15" customHeight="1" x14ac:dyDescent="0.3">
      <c r="A947" s="35">
        <v>238</v>
      </c>
      <c r="B947" s="35" t="s">
        <v>29</v>
      </c>
      <c r="C947" s="35" t="s">
        <v>25</v>
      </c>
      <c r="D947" s="35" t="s">
        <v>26</v>
      </c>
      <c r="E947" s="35" t="s">
        <v>33</v>
      </c>
      <c r="F947" s="35" t="s">
        <v>34</v>
      </c>
      <c r="G947" s="35">
        <f>G948+G949+G950</f>
        <v>7</v>
      </c>
      <c r="H947" s="35">
        <f>H948+H949+H950</f>
        <v>7</v>
      </c>
      <c r="I947" s="40">
        <f t="shared" si="159"/>
        <v>1.1904761904761905</v>
      </c>
      <c r="J947" s="35">
        <f>J948+J949+J950</f>
        <v>1</v>
      </c>
      <c r="K947" s="37">
        <f t="shared" si="147"/>
        <v>0.14285714285714285</v>
      </c>
      <c r="L947" s="35">
        <f t="shared" si="150"/>
        <v>5</v>
      </c>
      <c r="M947" s="35">
        <f>M948+M949+M950</f>
        <v>2</v>
      </c>
      <c r="N947" s="35">
        <f>N948+N949+N950</f>
        <v>3</v>
      </c>
      <c r="O947" s="35">
        <f>O948+O949+O950</f>
        <v>2</v>
      </c>
      <c r="P947" s="35">
        <f>P948+P949+P950</f>
        <v>5</v>
      </c>
      <c r="Q947" s="36">
        <f t="shared" si="151"/>
        <v>100</v>
      </c>
      <c r="R947" s="35">
        <f>R948+R949+R950</f>
        <v>2</v>
      </c>
      <c r="S947" s="35">
        <f>S948+S949+S950</f>
        <v>2</v>
      </c>
      <c r="T947" s="37">
        <f t="shared" si="142"/>
        <v>0.4</v>
      </c>
      <c r="U947" s="37">
        <f t="shared" si="143"/>
        <v>0.5</v>
      </c>
      <c r="V947" s="35">
        <f t="shared" ref="V947:AA947" si="161">V948+V949+V950</f>
        <v>1</v>
      </c>
      <c r="W947" s="35">
        <f t="shared" si="161"/>
        <v>1</v>
      </c>
      <c r="X947" s="35">
        <f t="shared" si="161"/>
        <v>2</v>
      </c>
      <c r="Y947" s="35">
        <f t="shared" si="161"/>
        <v>1</v>
      </c>
      <c r="Z947" s="35">
        <f t="shared" si="161"/>
        <v>1</v>
      </c>
      <c r="AA947" s="35">
        <f t="shared" si="161"/>
        <v>0</v>
      </c>
      <c r="AB947" s="40">
        <f>(R947+X947+(2*(N947+AA947+J947))+(0.5*Y947))/(H947+(0.5*V947)+(2*(W947+O947+Z947)))</f>
        <v>0.80645161290322576</v>
      </c>
      <c r="AC947" s="40">
        <f>AB947-$AB$1073</f>
        <v>-0.33110241709931687</v>
      </c>
    </row>
    <row r="948" spans="1:29" ht="15" customHeight="1" outlineLevel="1" x14ac:dyDescent="0.3">
      <c r="A948" s="3" t="s">
        <v>66</v>
      </c>
      <c r="B948" s="3" t="s">
        <v>29</v>
      </c>
      <c r="C948" s="3" t="s">
        <v>25</v>
      </c>
      <c r="D948" s="3" t="s">
        <v>26</v>
      </c>
      <c r="E948" s="3" t="s">
        <v>33</v>
      </c>
      <c r="F948" s="3" t="s">
        <v>34</v>
      </c>
      <c r="G948" s="3">
        <v>3</v>
      </c>
      <c r="H948" s="3">
        <v>5</v>
      </c>
      <c r="I948" s="29">
        <f t="shared" si="159"/>
        <v>1.7361111111111112</v>
      </c>
      <c r="J948" s="3">
        <v>0</v>
      </c>
      <c r="K948" s="32">
        <f t="shared" si="147"/>
        <v>0</v>
      </c>
      <c r="L948" s="3">
        <f t="shared" si="150"/>
        <v>2</v>
      </c>
      <c r="M948" s="3">
        <v>1</v>
      </c>
      <c r="N948" s="3">
        <v>1</v>
      </c>
      <c r="O948" s="3">
        <v>1</v>
      </c>
      <c r="P948" s="3">
        <v>2</v>
      </c>
      <c r="Q948" s="4">
        <f t="shared" si="151"/>
        <v>100</v>
      </c>
      <c r="R948" s="3">
        <v>2</v>
      </c>
      <c r="S948" s="3">
        <v>2</v>
      </c>
      <c r="T948" s="32">
        <f t="shared" si="142"/>
        <v>0.5</v>
      </c>
      <c r="U948" s="32">
        <f t="shared" si="143"/>
        <v>0.75</v>
      </c>
      <c r="V948" s="3">
        <v>1</v>
      </c>
      <c r="W948" s="3">
        <v>0</v>
      </c>
      <c r="X948" s="3">
        <v>1</v>
      </c>
      <c r="Y948" s="3">
        <v>0</v>
      </c>
      <c r="Z948" s="3">
        <v>1</v>
      </c>
      <c r="AA948" s="3">
        <v>0</v>
      </c>
      <c r="AB948" s="29"/>
      <c r="AC948" s="29"/>
    </row>
    <row r="949" spans="1:29" ht="15" customHeight="1" outlineLevel="1" x14ac:dyDescent="0.3">
      <c r="A949" s="3" t="s">
        <v>67</v>
      </c>
      <c r="B949" s="3" t="s">
        <v>29</v>
      </c>
      <c r="C949" s="3" t="s">
        <v>25</v>
      </c>
      <c r="D949" s="3" t="s">
        <v>26</v>
      </c>
      <c r="E949" s="3" t="s">
        <v>33</v>
      </c>
      <c r="F949" s="3" t="s">
        <v>34</v>
      </c>
      <c r="G949" s="3">
        <v>3</v>
      </c>
      <c r="H949" s="3">
        <v>2</v>
      </c>
      <c r="I949" s="29">
        <f t="shared" si="159"/>
        <v>1</v>
      </c>
      <c r="J949" s="3">
        <v>0</v>
      </c>
      <c r="K949" s="32">
        <f t="shared" si="147"/>
        <v>0</v>
      </c>
      <c r="L949" s="3">
        <f t="shared" si="150"/>
        <v>3</v>
      </c>
      <c r="M949" s="3">
        <v>1</v>
      </c>
      <c r="N949" s="3">
        <v>2</v>
      </c>
      <c r="O949" s="3">
        <v>1</v>
      </c>
      <c r="P949" s="3">
        <v>3</v>
      </c>
      <c r="Q949" s="4">
        <f t="shared" si="151"/>
        <v>100</v>
      </c>
      <c r="R949" s="3">
        <v>0</v>
      </c>
      <c r="S949" s="3">
        <v>0</v>
      </c>
      <c r="T949" s="32">
        <f t="shared" si="142"/>
        <v>0.33333333333333331</v>
      </c>
      <c r="U949" s="32">
        <f t="shared" si="143"/>
        <v>0.33333333333333331</v>
      </c>
      <c r="V949" s="3">
        <v>0</v>
      </c>
      <c r="W949" s="3">
        <v>1</v>
      </c>
      <c r="X949" s="3">
        <v>1</v>
      </c>
      <c r="Y949" s="3">
        <v>0</v>
      </c>
      <c r="Z949" s="3">
        <v>0</v>
      </c>
      <c r="AA949" s="3">
        <v>0</v>
      </c>
    </row>
    <row r="950" spans="1:29" ht="15" customHeight="1" outlineLevel="1" collapsed="1" x14ac:dyDescent="0.3">
      <c r="A950" s="3" t="s">
        <v>68</v>
      </c>
      <c r="B950" s="3" t="s">
        <v>29</v>
      </c>
      <c r="C950" s="3" t="s">
        <v>25</v>
      </c>
      <c r="D950" s="3" t="s">
        <v>26</v>
      </c>
      <c r="E950" s="3" t="s">
        <v>33</v>
      </c>
      <c r="F950" s="3" t="s">
        <v>34</v>
      </c>
      <c r="G950" s="3">
        <v>1</v>
      </c>
      <c r="H950" s="3">
        <v>0</v>
      </c>
      <c r="I950" s="29">
        <f t="shared" si="159"/>
        <v>0</v>
      </c>
      <c r="J950" s="3">
        <v>1</v>
      </c>
      <c r="K950" s="32">
        <f t="shared" si="147"/>
        <v>1</v>
      </c>
      <c r="L950" s="3">
        <f t="shared" si="150"/>
        <v>0</v>
      </c>
      <c r="M950" s="3">
        <v>0</v>
      </c>
      <c r="N950" s="3">
        <v>0</v>
      </c>
      <c r="O950" s="3">
        <v>0</v>
      </c>
      <c r="P950" s="3">
        <v>0</v>
      </c>
      <c r="Q950" s="4" t="e">
        <f t="shared" si="151"/>
        <v>#DIV/0!</v>
      </c>
      <c r="R950" s="3">
        <v>0</v>
      </c>
      <c r="S950" s="3">
        <v>0</v>
      </c>
      <c r="T950" s="32" t="e">
        <f t="shared" si="142"/>
        <v>#DIV/0!</v>
      </c>
      <c r="U950" s="32" t="e">
        <f t="shared" si="143"/>
        <v>#DIV/0!</v>
      </c>
      <c r="V950" s="3">
        <v>0</v>
      </c>
      <c r="W950" s="3">
        <v>0</v>
      </c>
      <c r="X950" s="3">
        <v>0</v>
      </c>
      <c r="Y950" s="3">
        <v>1</v>
      </c>
      <c r="Z950" s="3">
        <v>0</v>
      </c>
      <c r="AA950" s="3">
        <v>0</v>
      </c>
    </row>
    <row r="951" spans="1:29" ht="15" customHeight="1" x14ac:dyDescent="0.3">
      <c r="A951" s="35">
        <v>239</v>
      </c>
      <c r="B951" s="35" t="s">
        <v>24</v>
      </c>
      <c r="C951" s="35" t="s">
        <v>25</v>
      </c>
      <c r="D951" s="35" t="s">
        <v>33</v>
      </c>
      <c r="E951" s="35" t="s">
        <v>30</v>
      </c>
      <c r="F951" s="35" t="s">
        <v>28</v>
      </c>
      <c r="G951" s="35">
        <v>9</v>
      </c>
      <c r="H951" s="35">
        <v>8</v>
      </c>
      <c r="I951" s="40">
        <f t="shared" si="159"/>
        <v>0.9009009009009008</v>
      </c>
      <c r="J951" s="35">
        <v>3</v>
      </c>
      <c r="K951" s="37">
        <f t="shared" si="147"/>
        <v>0.33333333333333331</v>
      </c>
      <c r="L951" s="35">
        <f t="shared" ref="L951:L982" si="162">M951+N951</f>
        <v>6</v>
      </c>
      <c r="M951" s="35">
        <v>3</v>
      </c>
      <c r="N951" s="35">
        <v>3</v>
      </c>
      <c r="O951" s="35">
        <v>3</v>
      </c>
      <c r="P951" s="35">
        <f>P952+P953+P954</f>
        <v>5</v>
      </c>
      <c r="Q951" s="36">
        <f t="shared" ref="Q951:Q982" si="163">P951/L951*100</f>
        <v>83.333333333333343</v>
      </c>
      <c r="R951" s="35">
        <f>R952+R953+R954</f>
        <v>2</v>
      </c>
      <c r="S951" s="35">
        <f>S952+S953+S954</f>
        <v>2</v>
      </c>
      <c r="T951" s="37">
        <f t="shared" si="142"/>
        <v>0.5</v>
      </c>
      <c r="U951" s="37">
        <f t="shared" si="143"/>
        <v>0.5</v>
      </c>
      <c r="V951" s="35">
        <f>V952+V953+V954</f>
        <v>0</v>
      </c>
      <c r="W951" s="35">
        <v>1</v>
      </c>
      <c r="X951" s="35">
        <f>X952+X953+X954</f>
        <v>1</v>
      </c>
      <c r="Y951" s="35">
        <v>2</v>
      </c>
      <c r="Z951" s="35">
        <f>Z952+Z953+Z954</f>
        <v>2</v>
      </c>
      <c r="AA951" s="35">
        <f>AA952+AA953+AA954</f>
        <v>1</v>
      </c>
      <c r="AB951" s="40">
        <f>(R951+X951+(2*(N951+AA951+J951))+(0.5*Y951))/(H951+(0.5*V951)+(2*(W951+O951+Z951)))</f>
        <v>0.9</v>
      </c>
      <c r="AC951" s="40">
        <f>AB951-$AB$1073</f>
        <v>-0.2375540300025426</v>
      </c>
    </row>
    <row r="952" spans="1:29" ht="15" customHeight="1" outlineLevel="1" x14ac:dyDescent="0.3">
      <c r="A952" s="3" t="s">
        <v>66</v>
      </c>
      <c r="B952" s="3" t="s">
        <v>24</v>
      </c>
      <c r="C952" s="3" t="s">
        <v>25</v>
      </c>
      <c r="D952" s="3" t="s">
        <v>33</v>
      </c>
      <c r="E952" s="3" t="s">
        <v>30</v>
      </c>
      <c r="F952" s="3" t="s">
        <v>28</v>
      </c>
      <c r="G952" s="3">
        <v>3</v>
      </c>
      <c r="H952" s="3">
        <v>4</v>
      </c>
      <c r="I952" s="29">
        <f t="shared" si="159"/>
        <v>1.3888888888888888</v>
      </c>
      <c r="J952" s="3">
        <v>0</v>
      </c>
      <c r="K952" s="32">
        <v>0</v>
      </c>
      <c r="L952" s="3">
        <f t="shared" si="162"/>
        <v>3</v>
      </c>
      <c r="M952" s="3">
        <v>1</v>
      </c>
      <c r="N952" s="3">
        <v>2</v>
      </c>
      <c r="O952" s="3">
        <v>1</v>
      </c>
      <c r="P952" s="3">
        <v>2</v>
      </c>
      <c r="Q952" s="4">
        <f t="shared" si="163"/>
        <v>66.666666666666657</v>
      </c>
      <c r="R952" s="3">
        <v>2</v>
      </c>
      <c r="S952" s="3">
        <v>2</v>
      </c>
      <c r="T952" s="32">
        <f t="shared" si="142"/>
        <v>0.33333333333333331</v>
      </c>
      <c r="U952" s="32">
        <f t="shared" si="143"/>
        <v>0.33333333333333331</v>
      </c>
      <c r="V952" s="3">
        <v>0</v>
      </c>
      <c r="W952" s="3">
        <v>1</v>
      </c>
      <c r="X952" s="3">
        <v>0</v>
      </c>
      <c r="Y952" s="3">
        <v>0</v>
      </c>
      <c r="Z952" s="3">
        <v>1</v>
      </c>
      <c r="AA952" s="3">
        <v>1</v>
      </c>
      <c r="AB952" s="29"/>
      <c r="AC952" s="29"/>
    </row>
    <row r="953" spans="1:29" ht="15" customHeight="1" outlineLevel="1" x14ac:dyDescent="0.3">
      <c r="A953" s="3" t="s">
        <v>67</v>
      </c>
      <c r="B953" s="3" t="s">
        <v>24</v>
      </c>
      <c r="C953" s="3" t="s">
        <v>25</v>
      </c>
      <c r="D953" s="3" t="s">
        <v>33</v>
      </c>
      <c r="E953" s="3" t="s">
        <v>30</v>
      </c>
      <c r="F953" s="3" t="s">
        <v>28</v>
      </c>
      <c r="G953" s="3">
        <v>0</v>
      </c>
      <c r="H953" s="3">
        <v>0</v>
      </c>
      <c r="I953" s="29"/>
      <c r="J953" s="3">
        <v>0</v>
      </c>
      <c r="K953" s="32">
        <v>0</v>
      </c>
      <c r="L953" s="3">
        <f t="shared" si="162"/>
        <v>0</v>
      </c>
      <c r="M953" s="3">
        <v>0</v>
      </c>
      <c r="N953" s="3">
        <v>0</v>
      </c>
      <c r="O953" s="3">
        <v>0</v>
      </c>
      <c r="P953" s="3">
        <v>0</v>
      </c>
      <c r="Q953" s="4" t="e">
        <f t="shared" si="163"/>
        <v>#DIV/0!</v>
      </c>
      <c r="R953" s="3">
        <v>0</v>
      </c>
      <c r="S953" s="3">
        <v>0</v>
      </c>
      <c r="T953" s="32" t="e">
        <f t="shared" si="142"/>
        <v>#DIV/0!</v>
      </c>
      <c r="U953" s="32" t="e">
        <f t="shared" si="143"/>
        <v>#DIV/0!</v>
      </c>
      <c r="V953" s="3">
        <v>0</v>
      </c>
      <c r="W953" s="3">
        <v>0</v>
      </c>
      <c r="X953" s="3">
        <v>0</v>
      </c>
      <c r="Y953" s="3">
        <v>0</v>
      </c>
      <c r="Z953" s="3">
        <v>0</v>
      </c>
      <c r="AA953" s="3">
        <v>0</v>
      </c>
    </row>
    <row r="954" spans="1:29" ht="15" customHeight="1" outlineLevel="1" collapsed="1" x14ac:dyDescent="0.3">
      <c r="A954" s="3" t="s">
        <v>68</v>
      </c>
      <c r="B954" s="3" t="s">
        <v>24</v>
      </c>
      <c r="C954" s="3" t="s">
        <v>25</v>
      </c>
      <c r="D954" s="3" t="s">
        <v>33</v>
      </c>
      <c r="E954" s="3" t="s">
        <v>30</v>
      </c>
      <c r="F954" s="3" t="s">
        <v>28</v>
      </c>
      <c r="G954" s="3">
        <v>6</v>
      </c>
      <c r="H954" s="3">
        <v>4</v>
      </c>
      <c r="I954" s="29">
        <f>H954/((L954-W954)+J954+(0.44*R954))</f>
        <v>0.66666666666666663</v>
      </c>
      <c r="J954" s="3">
        <v>3</v>
      </c>
      <c r="K954" s="32">
        <v>0</v>
      </c>
      <c r="L954" s="3">
        <f t="shared" si="162"/>
        <v>3</v>
      </c>
      <c r="M954" s="3">
        <v>2</v>
      </c>
      <c r="N954" s="3">
        <v>1</v>
      </c>
      <c r="O954" s="3">
        <v>2</v>
      </c>
      <c r="P954" s="3">
        <v>3</v>
      </c>
      <c r="Q954" s="4">
        <f t="shared" si="163"/>
        <v>100</v>
      </c>
      <c r="R954" s="3">
        <v>0</v>
      </c>
      <c r="S954" s="3">
        <v>0</v>
      </c>
      <c r="T954" s="32">
        <f t="shared" si="142"/>
        <v>0.66666666666666663</v>
      </c>
      <c r="U954" s="32">
        <f t="shared" si="143"/>
        <v>0.66666666666666663</v>
      </c>
      <c r="V954" s="3">
        <v>0</v>
      </c>
      <c r="W954" s="3">
        <v>0</v>
      </c>
      <c r="X954" s="3">
        <v>1</v>
      </c>
      <c r="Y954" s="3">
        <v>2</v>
      </c>
      <c r="Z954" s="3">
        <v>1</v>
      </c>
      <c r="AA954" s="3">
        <v>0</v>
      </c>
    </row>
    <row r="955" spans="1:29" ht="15" customHeight="1" x14ac:dyDescent="0.3">
      <c r="A955" s="35">
        <v>240</v>
      </c>
      <c r="B955" s="35" t="s">
        <v>24</v>
      </c>
      <c r="C955" s="35" t="s">
        <v>29</v>
      </c>
      <c r="D955" s="35" t="s">
        <v>33</v>
      </c>
      <c r="E955" s="35" t="s">
        <v>30</v>
      </c>
      <c r="F955" s="35" t="s">
        <v>28</v>
      </c>
      <c r="G955" s="35">
        <f>G956+G957+G958</f>
        <v>3</v>
      </c>
      <c r="H955" s="35">
        <f>H956+H957+H958</f>
        <v>0</v>
      </c>
      <c r="I955" s="40">
        <f>H955/((L955-W955)+J955+(0.44*R955))</f>
        <v>0</v>
      </c>
      <c r="J955" s="35">
        <f>J956+J957+J958</f>
        <v>1</v>
      </c>
      <c r="K955" s="37">
        <f t="shared" ref="K955:K986" si="164">J955/G955</f>
        <v>0.33333333333333331</v>
      </c>
      <c r="L955" s="35">
        <f t="shared" si="162"/>
        <v>1</v>
      </c>
      <c r="M955" s="35">
        <f>M956+M957+M958</f>
        <v>0</v>
      </c>
      <c r="N955" s="35">
        <f>N956+N957+N958</f>
        <v>1</v>
      </c>
      <c r="O955" s="35">
        <f>O956+O957+O958</f>
        <v>0</v>
      </c>
      <c r="P955" s="35">
        <f>P956+P957+P958</f>
        <v>0</v>
      </c>
      <c r="Q955" s="36">
        <f t="shared" si="163"/>
        <v>0</v>
      </c>
      <c r="R955" s="35">
        <f>R956+R957+R958</f>
        <v>2</v>
      </c>
      <c r="S955" s="35">
        <f>S956+S957+S958</f>
        <v>0</v>
      </c>
      <c r="T955" s="37">
        <f t="shared" si="142"/>
        <v>0</v>
      </c>
      <c r="U955" s="37">
        <f t="shared" si="143"/>
        <v>0</v>
      </c>
      <c r="V955" s="35">
        <f t="shared" ref="V955:AA955" si="165">V956+V957+V958</f>
        <v>0</v>
      </c>
      <c r="W955" s="35">
        <f t="shared" si="165"/>
        <v>0</v>
      </c>
      <c r="X955" s="35">
        <f t="shared" si="165"/>
        <v>1</v>
      </c>
      <c r="Y955" s="35">
        <f t="shared" si="165"/>
        <v>1</v>
      </c>
      <c r="Z955" s="35">
        <f t="shared" si="165"/>
        <v>1</v>
      </c>
      <c r="AA955" s="35">
        <f t="shared" si="165"/>
        <v>1</v>
      </c>
      <c r="AB955" s="40">
        <f>(R955+X955+(2*(N955+AA955+J955))+(0.5*Y955))/(H955+(0.5*V955)+(2*(W955+O955+Z955)))</f>
        <v>4.75</v>
      </c>
      <c r="AC955" s="40">
        <f>AB955-$AB$1073</f>
        <v>3.6124459699974576</v>
      </c>
    </row>
    <row r="956" spans="1:29" ht="15" customHeight="1" outlineLevel="1" x14ac:dyDescent="0.3">
      <c r="A956" s="3" t="s">
        <v>66</v>
      </c>
      <c r="B956" s="3" t="s">
        <v>24</v>
      </c>
      <c r="C956" s="3" t="s">
        <v>29</v>
      </c>
      <c r="D956" s="3" t="s">
        <v>33</v>
      </c>
      <c r="E956" s="3" t="s">
        <v>30</v>
      </c>
      <c r="F956" s="3" t="s">
        <v>28</v>
      </c>
      <c r="G956" s="3">
        <v>1</v>
      </c>
      <c r="H956" s="3">
        <v>0</v>
      </c>
      <c r="I956" s="29">
        <f>H956/((L956-W956)+J956+(0.44*R956))</f>
        <v>0</v>
      </c>
      <c r="J956" s="3">
        <v>1</v>
      </c>
      <c r="K956" s="32">
        <f t="shared" si="164"/>
        <v>1</v>
      </c>
      <c r="L956" s="3">
        <f t="shared" si="162"/>
        <v>0</v>
      </c>
      <c r="M956" s="3">
        <v>0</v>
      </c>
      <c r="N956" s="3">
        <v>0</v>
      </c>
      <c r="O956" s="3">
        <v>0</v>
      </c>
      <c r="P956" s="3">
        <v>0</v>
      </c>
      <c r="Q956" s="4" t="e">
        <f t="shared" si="163"/>
        <v>#DIV/0!</v>
      </c>
      <c r="R956" s="3">
        <v>0</v>
      </c>
      <c r="S956" s="3">
        <v>0</v>
      </c>
      <c r="T956" s="32" t="e">
        <f t="shared" si="142"/>
        <v>#DIV/0!</v>
      </c>
      <c r="U956" s="32" t="e">
        <f t="shared" si="143"/>
        <v>#DIV/0!</v>
      </c>
      <c r="V956" s="3">
        <v>0</v>
      </c>
      <c r="W956" s="3">
        <v>0</v>
      </c>
      <c r="X956" s="3">
        <v>0</v>
      </c>
      <c r="Y956" s="3">
        <v>1</v>
      </c>
      <c r="Z956" s="3">
        <v>0</v>
      </c>
      <c r="AA956" s="3">
        <v>0</v>
      </c>
      <c r="AB956" s="29"/>
      <c r="AC956" s="29"/>
    </row>
    <row r="957" spans="1:29" ht="15" customHeight="1" outlineLevel="1" x14ac:dyDescent="0.3">
      <c r="A957" s="3" t="s">
        <v>67</v>
      </c>
      <c r="B957" s="3" t="s">
        <v>24</v>
      </c>
      <c r="C957" s="3" t="s">
        <v>29</v>
      </c>
      <c r="D957" s="3" t="s">
        <v>33</v>
      </c>
      <c r="E957" s="3" t="s">
        <v>30</v>
      </c>
      <c r="F957" s="3" t="s">
        <v>28</v>
      </c>
      <c r="G957" s="3">
        <v>1</v>
      </c>
      <c r="H957" s="3">
        <v>0</v>
      </c>
      <c r="I957" s="29">
        <f>H957/((L957-W957)+J957+(0.44*R957))</f>
        <v>0</v>
      </c>
      <c r="J957" s="3">
        <v>0</v>
      </c>
      <c r="K957" s="32">
        <f t="shared" si="164"/>
        <v>0</v>
      </c>
      <c r="L957" s="3">
        <f t="shared" si="162"/>
        <v>1</v>
      </c>
      <c r="M957" s="3">
        <v>0</v>
      </c>
      <c r="N957" s="3">
        <v>1</v>
      </c>
      <c r="O957" s="3">
        <v>0</v>
      </c>
      <c r="P957" s="3">
        <v>0</v>
      </c>
      <c r="Q957" s="4">
        <f t="shared" si="163"/>
        <v>0</v>
      </c>
      <c r="R957" s="3">
        <v>0</v>
      </c>
      <c r="S957" s="3">
        <v>0</v>
      </c>
      <c r="T957" s="32">
        <f t="shared" si="142"/>
        <v>0</v>
      </c>
      <c r="U957" s="32">
        <f t="shared" si="143"/>
        <v>0</v>
      </c>
      <c r="V957" s="3">
        <v>0</v>
      </c>
      <c r="W957" s="3">
        <v>0</v>
      </c>
      <c r="X957" s="3">
        <v>1</v>
      </c>
      <c r="Y957" s="3">
        <v>0</v>
      </c>
      <c r="Z957" s="3">
        <v>0</v>
      </c>
      <c r="AA957" s="3">
        <v>1</v>
      </c>
    </row>
    <row r="958" spans="1:29" ht="15" customHeight="1" outlineLevel="1" collapsed="1" x14ac:dyDescent="0.3">
      <c r="A958" s="3" t="s">
        <v>68</v>
      </c>
      <c r="B958" s="3" t="s">
        <v>24</v>
      </c>
      <c r="C958" s="3" t="s">
        <v>29</v>
      </c>
      <c r="D958" s="3" t="s">
        <v>33</v>
      </c>
      <c r="E958" s="3" t="s">
        <v>30</v>
      </c>
      <c r="F958" s="3" t="s">
        <v>28</v>
      </c>
      <c r="G958" s="3">
        <v>1</v>
      </c>
      <c r="H958" s="3">
        <v>0</v>
      </c>
      <c r="I958" s="29">
        <f>H958/((L958-W958)+J958+(0.44*R958))</f>
        <v>0</v>
      </c>
      <c r="J958" s="3">
        <v>0</v>
      </c>
      <c r="K958" s="32">
        <f t="shared" si="164"/>
        <v>0</v>
      </c>
      <c r="L958" s="3">
        <f t="shared" si="162"/>
        <v>0</v>
      </c>
      <c r="M958" s="3">
        <v>0</v>
      </c>
      <c r="N958" s="3">
        <v>0</v>
      </c>
      <c r="O958" s="3">
        <v>0</v>
      </c>
      <c r="P958" s="3">
        <v>0</v>
      </c>
      <c r="Q958" s="4" t="e">
        <f t="shared" si="163"/>
        <v>#DIV/0!</v>
      </c>
      <c r="R958" s="3">
        <v>2</v>
      </c>
      <c r="S958" s="3">
        <v>0</v>
      </c>
      <c r="T958" s="32" t="e">
        <f t="shared" si="142"/>
        <v>#DIV/0!</v>
      </c>
      <c r="U958" s="32" t="e">
        <f t="shared" si="143"/>
        <v>#DIV/0!</v>
      </c>
      <c r="V958" s="3">
        <v>0</v>
      </c>
      <c r="W958" s="3">
        <v>0</v>
      </c>
      <c r="X958" s="3">
        <v>0</v>
      </c>
      <c r="Y958" s="3">
        <v>0</v>
      </c>
      <c r="Z958" s="3">
        <v>1</v>
      </c>
      <c r="AA958" s="3">
        <v>0</v>
      </c>
    </row>
    <row r="959" spans="1:29" ht="15" customHeight="1" x14ac:dyDescent="0.3">
      <c r="A959" s="35">
        <v>241</v>
      </c>
      <c r="B959" s="35" t="s">
        <v>31</v>
      </c>
      <c r="C959" s="35" t="s">
        <v>29</v>
      </c>
      <c r="D959" s="35" t="s">
        <v>26</v>
      </c>
      <c r="E959" s="35" t="s">
        <v>27</v>
      </c>
      <c r="F959" s="35" t="s">
        <v>28</v>
      </c>
      <c r="G959" s="35">
        <f>G960+G961+G962</f>
        <v>0</v>
      </c>
      <c r="H959" s="35">
        <f>H960+H961+H962</f>
        <v>0</v>
      </c>
      <c r="I959" s="40"/>
      <c r="J959" s="35">
        <f>J960+J961+J962</f>
        <v>0</v>
      </c>
      <c r="K959" s="37" t="e">
        <f t="shared" si="164"/>
        <v>#DIV/0!</v>
      </c>
      <c r="L959" s="35">
        <f t="shared" si="162"/>
        <v>0</v>
      </c>
      <c r="M959" s="35">
        <f>M960+M961+M962</f>
        <v>0</v>
      </c>
      <c r="N959" s="35">
        <f>N960+N961+N962</f>
        <v>0</v>
      </c>
      <c r="O959" s="35">
        <f>O960+O961+O962</f>
        <v>0</v>
      </c>
      <c r="P959" s="35">
        <f>P960+P961+P962</f>
        <v>0</v>
      </c>
      <c r="Q959" s="36" t="e">
        <f t="shared" si="163"/>
        <v>#DIV/0!</v>
      </c>
      <c r="R959" s="35">
        <f>R960+R961+R962</f>
        <v>0</v>
      </c>
      <c r="S959" s="35">
        <f>S960+S961+S962</f>
        <v>0</v>
      </c>
      <c r="T959" s="37" t="e">
        <f t="shared" si="142"/>
        <v>#DIV/0!</v>
      </c>
      <c r="U959" s="37" t="e">
        <f t="shared" si="143"/>
        <v>#DIV/0!</v>
      </c>
      <c r="V959" s="35">
        <f t="shared" ref="V959:AA959" si="166">V960+V961+V962</f>
        <v>0</v>
      </c>
      <c r="W959" s="35">
        <f t="shared" si="166"/>
        <v>0</v>
      </c>
      <c r="X959" s="35">
        <f t="shared" si="166"/>
        <v>0</v>
      </c>
      <c r="Y959" s="35">
        <f t="shared" si="166"/>
        <v>0</v>
      </c>
      <c r="Z959" s="35">
        <f t="shared" si="166"/>
        <v>0</v>
      </c>
      <c r="AA959" s="35">
        <f t="shared" si="166"/>
        <v>0</v>
      </c>
      <c r="AB959" s="40"/>
      <c r="AC959" s="40"/>
    </row>
    <row r="960" spans="1:29" ht="15" customHeight="1" outlineLevel="1" x14ac:dyDescent="0.3">
      <c r="A960" s="3" t="s">
        <v>66</v>
      </c>
      <c r="B960" s="3" t="s">
        <v>31</v>
      </c>
      <c r="C960" s="3" t="s">
        <v>29</v>
      </c>
      <c r="D960" s="3" t="s">
        <v>26</v>
      </c>
      <c r="E960" s="3" t="s">
        <v>27</v>
      </c>
      <c r="F960" s="3" t="s">
        <v>28</v>
      </c>
      <c r="G960" s="3">
        <v>0</v>
      </c>
      <c r="H960" s="3">
        <v>0</v>
      </c>
      <c r="I960" s="29"/>
      <c r="J960" s="3">
        <v>0</v>
      </c>
      <c r="K960" s="32" t="e">
        <f t="shared" si="164"/>
        <v>#DIV/0!</v>
      </c>
      <c r="L960" s="3">
        <f t="shared" si="162"/>
        <v>0</v>
      </c>
      <c r="M960" s="3">
        <v>0</v>
      </c>
      <c r="N960" s="3">
        <v>0</v>
      </c>
      <c r="O960" s="3">
        <v>0</v>
      </c>
      <c r="P960" s="3">
        <v>0</v>
      </c>
      <c r="Q960" s="4" t="e">
        <f t="shared" si="163"/>
        <v>#DIV/0!</v>
      </c>
      <c r="R960" s="3">
        <v>0</v>
      </c>
      <c r="S960" s="3">
        <v>0</v>
      </c>
      <c r="T960" s="32" t="e">
        <f t="shared" si="142"/>
        <v>#DIV/0!</v>
      </c>
      <c r="U960" s="32" t="e">
        <f t="shared" si="143"/>
        <v>#DIV/0!</v>
      </c>
      <c r="V960" s="3">
        <v>0</v>
      </c>
      <c r="W960" s="3">
        <v>0</v>
      </c>
      <c r="X960" s="3">
        <v>0</v>
      </c>
      <c r="Y960" s="3">
        <v>0</v>
      </c>
      <c r="Z960" s="3">
        <v>0</v>
      </c>
      <c r="AA960" s="3">
        <v>0</v>
      </c>
      <c r="AB960" s="29"/>
      <c r="AC960" s="29"/>
    </row>
    <row r="961" spans="1:29" ht="15" customHeight="1" outlineLevel="1" x14ac:dyDescent="0.3">
      <c r="A961" s="3" t="s">
        <v>67</v>
      </c>
      <c r="B961" s="3" t="s">
        <v>31</v>
      </c>
      <c r="C961" s="3" t="s">
        <v>29</v>
      </c>
      <c r="D961" s="3" t="s">
        <v>26</v>
      </c>
      <c r="E961" s="3" t="s">
        <v>27</v>
      </c>
      <c r="F961" s="3" t="s">
        <v>28</v>
      </c>
      <c r="G961" s="3">
        <v>0</v>
      </c>
      <c r="H961" s="3">
        <v>0</v>
      </c>
      <c r="I961" s="29"/>
      <c r="J961" s="3">
        <v>0</v>
      </c>
      <c r="K961" s="32" t="e">
        <f t="shared" si="164"/>
        <v>#DIV/0!</v>
      </c>
      <c r="L961" s="3">
        <f t="shared" si="162"/>
        <v>0</v>
      </c>
      <c r="M961" s="3">
        <v>0</v>
      </c>
      <c r="N961" s="3">
        <v>0</v>
      </c>
      <c r="O961" s="3">
        <v>0</v>
      </c>
      <c r="P961" s="3">
        <v>0</v>
      </c>
      <c r="Q961" s="4" t="e">
        <f t="shared" si="163"/>
        <v>#DIV/0!</v>
      </c>
      <c r="R961" s="3">
        <v>0</v>
      </c>
      <c r="S961" s="3">
        <v>0</v>
      </c>
      <c r="T961" s="32" t="e">
        <f t="shared" si="142"/>
        <v>#DIV/0!</v>
      </c>
      <c r="U961" s="32" t="e">
        <f t="shared" si="143"/>
        <v>#DIV/0!</v>
      </c>
      <c r="V961" s="3">
        <v>0</v>
      </c>
      <c r="W961" s="3">
        <v>0</v>
      </c>
      <c r="X961" s="3">
        <v>0</v>
      </c>
      <c r="Y961" s="3">
        <v>0</v>
      </c>
      <c r="Z961" s="3">
        <v>0</v>
      </c>
      <c r="AA961" s="3">
        <v>0</v>
      </c>
    </row>
    <row r="962" spans="1:29" ht="15" customHeight="1" outlineLevel="1" collapsed="1" x14ac:dyDescent="0.3">
      <c r="A962" s="3" t="s">
        <v>68</v>
      </c>
      <c r="B962" s="3" t="s">
        <v>31</v>
      </c>
      <c r="C962" s="3" t="s">
        <v>29</v>
      </c>
      <c r="D962" s="3" t="s">
        <v>26</v>
      </c>
      <c r="E962" s="3" t="s">
        <v>27</v>
      </c>
      <c r="F962" s="3" t="s">
        <v>28</v>
      </c>
      <c r="G962" s="3">
        <v>0</v>
      </c>
      <c r="H962" s="3">
        <v>0</v>
      </c>
      <c r="I962" s="29"/>
      <c r="J962" s="3">
        <v>0</v>
      </c>
      <c r="K962" s="32" t="e">
        <f t="shared" si="164"/>
        <v>#DIV/0!</v>
      </c>
      <c r="L962" s="3">
        <f t="shared" si="162"/>
        <v>0</v>
      </c>
      <c r="M962" s="3">
        <v>0</v>
      </c>
      <c r="N962" s="3">
        <v>0</v>
      </c>
      <c r="O962" s="3">
        <v>0</v>
      </c>
      <c r="P962" s="3">
        <v>0</v>
      </c>
      <c r="Q962" s="4" t="e">
        <f t="shared" si="163"/>
        <v>#DIV/0!</v>
      </c>
      <c r="R962" s="3">
        <v>0</v>
      </c>
      <c r="S962" s="3">
        <v>0</v>
      </c>
      <c r="T962" s="32" t="e">
        <f t="shared" si="142"/>
        <v>#DIV/0!</v>
      </c>
      <c r="U962" s="32" t="e">
        <f t="shared" si="143"/>
        <v>#DIV/0!</v>
      </c>
      <c r="V962" s="3">
        <v>0</v>
      </c>
      <c r="W962" s="3">
        <v>0</v>
      </c>
      <c r="X962" s="3">
        <v>0</v>
      </c>
      <c r="Y962" s="3">
        <v>0</v>
      </c>
      <c r="Z962" s="3">
        <v>0</v>
      </c>
      <c r="AA962" s="3">
        <v>0</v>
      </c>
    </row>
    <row r="963" spans="1:29" ht="15" customHeight="1" x14ac:dyDescent="0.3">
      <c r="A963" s="35">
        <v>242</v>
      </c>
      <c r="B963" s="35" t="s">
        <v>24</v>
      </c>
      <c r="C963" s="35" t="s">
        <v>25</v>
      </c>
      <c r="D963" s="35" t="s">
        <v>34</v>
      </c>
      <c r="E963" s="35" t="s">
        <v>27</v>
      </c>
      <c r="F963" s="35" t="s">
        <v>28</v>
      </c>
      <c r="G963" s="35">
        <f>G964+G965+G966</f>
        <v>4</v>
      </c>
      <c r="H963" s="35">
        <f>H964+H965+H966</f>
        <v>2</v>
      </c>
      <c r="I963" s="40">
        <f>H963/((L963-W963)+J963+(0.44*R963))</f>
        <v>0.66666666666666663</v>
      </c>
      <c r="J963" s="35">
        <f>J964+J965+J966</f>
        <v>1</v>
      </c>
      <c r="K963" s="37">
        <f t="shared" si="164"/>
        <v>0.25</v>
      </c>
      <c r="L963" s="35">
        <f t="shared" si="162"/>
        <v>3</v>
      </c>
      <c r="M963" s="35">
        <f>M964+M965+M966</f>
        <v>1</v>
      </c>
      <c r="N963" s="35">
        <f>N964+N965+N966</f>
        <v>2</v>
      </c>
      <c r="O963" s="35">
        <f>O964+O965+O966</f>
        <v>0</v>
      </c>
      <c r="P963" s="35">
        <f>P964+P965+P966</f>
        <v>3</v>
      </c>
      <c r="Q963" s="36">
        <f t="shared" si="163"/>
        <v>100</v>
      </c>
      <c r="R963" s="35">
        <f>R964+R965+R966</f>
        <v>0</v>
      </c>
      <c r="S963" s="35">
        <f>S964+S965+S966</f>
        <v>0</v>
      </c>
      <c r="T963" s="37">
        <f t="shared" ref="T963:T1026" si="167">M963/(M963+N963)</f>
        <v>0.33333333333333331</v>
      </c>
      <c r="U963" s="37">
        <f t="shared" ref="U963:U1026" si="168">((0.5*V963)+M963)/L963</f>
        <v>0.33333333333333331</v>
      </c>
      <c r="V963" s="35">
        <f>V964+V965+V966</f>
        <v>0</v>
      </c>
      <c r="W963" s="35">
        <f>W964+W965+W966</f>
        <v>1</v>
      </c>
      <c r="X963" s="35">
        <v>1</v>
      </c>
      <c r="Y963" s="35">
        <f>Y964+Y965+Y966</f>
        <v>1</v>
      </c>
      <c r="Z963" s="35">
        <f>Z964+Z965+Z966</f>
        <v>0</v>
      </c>
      <c r="AA963" s="35">
        <f>AA964+AA965+AA966</f>
        <v>0</v>
      </c>
      <c r="AB963" s="40">
        <f>(R963+X963+(2*(N963+AA963+J963))+(0.5*Y963))/(H963+(0.5*V963)+(2*(W963+O963+Z963)))</f>
        <v>1.875</v>
      </c>
      <c r="AC963" s="40">
        <f>AB963-$AB$1073</f>
        <v>0.73744596999745737</v>
      </c>
    </row>
    <row r="964" spans="1:29" ht="15" customHeight="1" outlineLevel="1" x14ac:dyDescent="0.3">
      <c r="A964" s="3" t="s">
        <v>66</v>
      </c>
      <c r="B964" s="3" t="s">
        <v>24</v>
      </c>
      <c r="C964" s="3" t="s">
        <v>25</v>
      </c>
      <c r="D964" s="3" t="s">
        <v>34</v>
      </c>
      <c r="E964" s="3" t="s">
        <v>27</v>
      </c>
      <c r="F964" s="3" t="s">
        <v>28</v>
      </c>
      <c r="G964" s="3">
        <v>4</v>
      </c>
      <c r="H964" s="3">
        <v>2</v>
      </c>
      <c r="I964" s="29">
        <f>H964/((L964-W964)+J964+(0.44*R964))</f>
        <v>0.66666666666666663</v>
      </c>
      <c r="J964" s="3">
        <v>1</v>
      </c>
      <c r="K964" s="32">
        <f t="shared" si="164"/>
        <v>0.25</v>
      </c>
      <c r="L964" s="3">
        <f t="shared" si="162"/>
        <v>3</v>
      </c>
      <c r="M964" s="3">
        <v>1</v>
      </c>
      <c r="N964" s="3">
        <v>2</v>
      </c>
      <c r="O964" s="3">
        <v>0</v>
      </c>
      <c r="P964" s="3">
        <v>3</v>
      </c>
      <c r="Q964" s="4">
        <f t="shared" si="163"/>
        <v>100</v>
      </c>
      <c r="R964" s="3">
        <v>0</v>
      </c>
      <c r="S964" s="3">
        <v>0</v>
      </c>
      <c r="T964" s="32">
        <f t="shared" si="167"/>
        <v>0.33333333333333331</v>
      </c>
      <c r="U964" s="32">
        <f t="shared" si="168"/>
        <v>0.33333333333333331</v>
      </c>
      <c r="V964" s="3">
        <v>0</v>
      </c>
      <c r="W964" s="3">
        <v>1</v>
      </c>
      <c r="X964" s="3">
        <v>2</v>
      </c>
      <c r="Y964" s="3">
        <v>1</v>
      </c>
      <c r="Z964" s="3">
        <v>0</v>
      </c>
      <c r="AA964" s="3">
        <v>0</v>
      </c>
      <c r="AB964" s="29"/>
      <c r="AC964" s="29"/>
    </row>
    <row r="965" spans="1:29" ht="15" customHeight="1" outlineLevel="1" x14ac:dyDescent="0.3">
      <c r="A965" s="3" t="s">
        <v>67</v>
      </c>
      <c r="B965" s="3" t="s">
        <v>24</v>
      </c>
      <c r="C965" s="3" t="s">
        <v>25</v>
      </c>
      <c r="D965" s="3" t="s">
        <v>34</v>
      </c>
      <c r="E965" s="3" t="s">
        <v>27</v>
      </c>
      <c r="F965" s="3" t="s">
        <v>28</v>
      </c>
      <c r="G965" s="3">
        <v>0</v>
      </c>
      <c r="H965" s="3">
        <v>0</v>
      </c>
      <c r="I965" s="29"/>
      <c r="J965" s="3">
        <v>0</v>
      </c>
      <c r="K965" s="32" t="e">
        <f t="shared" si="164"/>
        <v>#DIV/0!</v>
      </c>
      <c r="L965" s="3">
        <f t="shared" si="162"/>
        <v>0</v>
      </c>
      <c r="M965" s="3">
        <v>0</v>
      </c>
      <c r="N965" s="3">
        <v>0</v>
      </c>
      <c r="O965" s="3">
        <v>0</v>
      </c>
      <c r="P965" s="3">
        <v>0</v>
      </c>
      <c r="Q965" s="4" t="e">
        <f t="shared" si="163"/>
        <v>#DIV/0!</v>
      </c>
      <c r="R965" s="3">
        <v>0</v>
      </c>
      <c r="S965" s="3">
        <v>0</v>
      </c>
      <c r="T965" s="32" t="e">
        <f t="shared" si="167"/>
        <v>#DIV/0!</v>
      </c>
      <c r="U965" s="32" t="e">
        <f t="shared" si="168"/>
        <v>#DIV/0!</v>
      </c>
      <c r="V965" s="3">
        <v>0</v>
      </c>
      <c r="W965" s="3">
        <v>0</v>
      </c>
      <c r="X965" s="3">
        <v>0</v>
      </c>
      <c r="Y965" s="3">
        <v>0</v>
      </c>
      <c r="Z965" s="3">
        <v>0</v>
      </c>
      <c r="AA965" s="3">
        <v>0</v>
      </c>
    </row>
    <row r="966" spans="1:29" ht="15" customHeight="1" outlineLevel="1" collapsed="1" x14ac:dyDescent="0.3">
      <c r="A966" s="3" t="s">
        <v>68</v>
      </c>
      <c r="B966" s="3" t="s">
        <v>24</v>
      </c>
      <c r="C966" s="3" t="s">
        <v>25</v>
      </c>
      <c r="D966" s="3" t="s">
        <v>34</v>
      </c>
      <c r="E966" s="3" t="s">
        <v>27</v>
      </c>
      <c r="F966" s="3" t="s">
        <v>28</v>
      </c>
      <c r="G966" s="3">
        <v>0</v>
      </c>
      <c r="H966" s="3">
        <v>0</v>
      </c>
      <c r="I966" s="29"/>
      <c r="J966" s="3">
        <v>0</v>
      </c>
      <c r="K966" s="32" t="e">
        <f t="shared" si="164"/>
        <v>#DIV/0!</v>
      </c>
      <c r="L966" s="3">
        <f t="shared" si="162"/>
        <v>0</v>
      </c>
      <c r="M966" s="3">
        <v>0</v>
      </c>
      <c r="N966" s="3">
        <v>0</v>
      </c>
      <c r="O966" s="3">
        <v>0</v>
      </c>
      <c r="P966" s="3">
        <v>0</v>
      </c>
      <c r="Q966" s="4" t="e">
        <f t="shared" si="163"/>
        <v>#DIV/0!</v>
      </c>
      <c r="R966" s="3">
        <v>0</v>
      </c>
      <c r="S966" s="3">
        <v>0</v>
      </c>
      <c r="T966" s="32" t="e">
        <f t="shared" si="167"/>
        <v>#DIV/0!</v>
      </c>
      <c r="U966" s="32" t="e">
        <f t="shared" si="168"/>
        <v>#DIV/0!</v>
      </c>
      <c r="V966" s="3">
        <v>0</v>
      </c>
      <c r="W966" s="3">
        <v>0</v>
      </c>
      <c r="X966" s="3">
        <v>0</v>
      </c>
      <c r="Y966" s="3">
        <v>0</v>
      </c>
      <c r="Z966" s="3">
        <v>0</v>
      </c>
      <c r="AA966" s="3">
        <v>0</v>
      </c>
    </row>
    <row r="967" spans="1:29" ht="15" customHeight="1" x14ac:dyDescent="0.3">
      <c r="A967" s="35">
        <v>243</v>
      </c>
      <c r="B967" s="35" t="s">
        <v>29</v>
      </c>
      <c r="C967" s="35" t="s">
        <v>31</v>
      </c>
      <c r="D967" s="35" t="s">
        <v>34</v>
      </c>
      <c r="E967" s="35" t="s">
        <v>27</v>
      </c>
      <c r="F967" s="35" t="s">
        <v>28</v>
      </c>
      <c r="G967" s="35">
        <f>G968+G969+G970</f>
        <v>1</v>
      </c>
      <c r="H967" s="35">
        <f>H968+H969+H970</f>
        <v>0</v>
      </c>
      <c r="I967" s="40"/>
      <c r="J967" s="35">
        <f>J968+J969+J970</f>
        <v>0</v>
      </c>
      <c r="K967" s="37">
        <f t="shared" si="164"/>
        <v>0</v>
      </c>
      <c r="L967" s="35">
        <f t="shared" si="162"/>
        <v>1</v>
      </c>
      <c r="M967" s="35">
        <f>M968+M969+M970</f>
        <v>0</v>
      </c>
      <c r="N967" s="35">
        <f>N968+N969+N970</f>
        <v>1</v>
      </c>
      <c r="O967" s="35">
        <f>O968+O969+O970</f>
        <v>0</v>
      </c>
      <c r="P967" s="35">
        <f>P968+P969+P970</f>
        <v>0</v>
      </c>
      <c r="Q967" s="36">
        <f t="shared" si="163"/>
        <v>0</v>
      </c>
      <c r="R967" s="35">
        <f>R968+R969+R970</f>
        <v>0</v>
      </c>
      <c r="S967" s="35">
        <f>S968+S969+S970</f>
        <v>0</v>
      </c>
      <c r="T967" s="37">
        <f t="shared" si="167"/>
        <v>0</v>
      </c>
      <c r="U967" s="37">
        <f t="shared" si="168"/>
        <v>0</v>
      </c>
      <c r="V967" s="35">
        <f t="shared" ref="V967:AA967" si="169">V968+V969+V970</f>
        <v>0</v>
      </c>
      <c r="W967" s="35">
        <f t="shared" si="169"/>
        <v>1</v>
      </c>
      <c r="X967" s="35">
        <f t="shared" si="169"/>
        <v>0</v>
      </c>
      <c r="Y967" s="35">
        <f t="shared" si="169"/>
        <v>0</v>
      </c>
      <c r="Z967" s="35">
        <f t="shared" si="169"/>
        <v>0</v>
      </c>
      <c r="AA967" s="35">
        <f t="shared" si="169"/>
        <v>0</v>
      </c>
      <c r="AB967" s="40">
        <f>(R967+X967+(2*(N967+AA967+J967))+(0.5*Y967))/(H967+(0.5*V967)+(2*(W967+O967+Z967)))</f>
        <v>1</v>
      </c>
      <c r="AC967" s="40">
        <f>AB967-$AB$1073</f>
        <v>-0.13755403000254263</v>
      </c>
    </row>
    <row r="968" spans="1:29" ht="15" customHeight="1" outlineLevel="1" x14ac:dyDescent="0.3">
      <c r="A968" s="3" t="s">
        <v>66</v>
      </c>
      <c r="B968" s="3" t="s">
        <v>29</v>
      </c>
      <c r="C968" s="3" t="s">
        <v>31</v>
      </c>
      <c r="D968" s="3" t="s">
        <v>34</v>
      </c>
      <c r="E968" s="3" t="s">
        <v>27</v>
      </c>
      <c r="F968" s="3" t="s">
        <v>28</v>
      </c>
      <c r="G968" s="3">
        <v>0</v>
      </c>
      <c r="H968" s="3">
        <v>0</v>
      </c>
      <c r="I968" s="29"/>
      <c r="J968" s="3">
        <v>0</v>
      </c>
      <c r="K968" s="32" t="e">
        <f t="shared" si="164"/>
        <v>#DIV/0!</v>
      </c>
      <c r="L968" s="3">
        <f t="shared" si="162"/>
        <v>0</v>
      </c>
      <c r="M968" s="3">
        <v>0</v>
      </c>
      <c r="N968" s="3">
        <v>0</v>
      </c>
      <c r="O968" s="3">
        <v>0</v>
      </c>
      <c r="P968" s="3">
        <v>0</v>
      </c>
      <c r="Q968" s="4" t="e">
        <f t="shared" si="163"/>
        <v>#DIV/0!</v>
      </c>
      <c r="R968" s="3">
        <v>0</v>
      </c>
      <c r="S968" s="3">
        <v>0</v>
      </c>
      <c r="T968" s="32" t="e">
        <f t="shared" si="167"/>
        <v>#DIV/0!</v>
      </c>
      <c r="U968" s="32" t="e">
        <f t="shared" si="168"/>
        <v>#DIV/0!</v>
      </c>
      <c r="V968" s="3">
        <v>0</v>
      </c>
      <c r="W968" s="3">
        <v>0</v>
      </c>
      <c r="X968" s="3">
        <v>0</v>
      </c>
      <c r="Y968" s="3">
        <v>0</v>
      </c>
      <c r="Z968" s="3">
        <v>0</v>
      </c>
      <c r="AA968" s="3">
        <v>0</v>
      </c>
      <c r="AB968" s="29"/>
      <c r="AC968" s="29"/>
    </row>
    <row r="969" spans="1:29" ht="15" customHeight="1" outlineLevel="1" x14ac:dyDescent="0.3">
      <c r="A969" s="3" t="s">
        <v>67</v>
      </c>
      <c r="B969" s="3" t="s">
        <v>29</v>
      </c>
      <c r="C969" s="3" t="s">
        <v>31</v>
      </c>
      <c r="D969" s="3" t="s">
        <v>34</v>
      </c>
      <c r="E969" s="3" t="s">
        <v>27</v>
      </c>
      <c r="F969" s="3" t="s">
        <v>28</v>
      </c>
      <c r="G969" s="3">
        <v>0</v>
      </c>
      <c r="H969" s="3">
        <v>0</v>
      </c>
      <c r="I969" s="29"/>
      <c r="J969" s="3">
        <v>0</v>
      </c>
      <c r="K969" s="32" t="e">
        <f t="shared" si="164"/>
        <v>#DIV/0!</v>
      </c>
      <c r="L969" s="3">
        <f t="shared" si="162"/>
        <v>0</v>
      </c>
      <c r="M969" s="3">
        <v>0</v>
      </c>
      <c r="N969" s="3">
        <v>0</v>
      </c>
      <c r="O969" s="3">
        <v>0</v>
      </c>
      <c r="P969" s="3">
        <v>0</v>
      </c>
      <c r="Q969" s="4" t="e">
        <f t="shared" si="163"/>
        <v>#DIV/0!</v>
      </c>
      <c r="R969" s="3">
        <v>0</v>
      </c>
      <c r="S969" s="3">
        <v>0</v>
      </c>
      <c r="T969" s="32" t="e">
        <f t="shared" si="167"/>
        <v>#DIV/0!</v>
      </c>
      <c r="U969" s="32" t="e">
        <f t="shared" si="168"/>
        <v>#DIV/0!</v>
      </c>
      <c r="V969" s="3">
        <v>0</v>
      </c>
      <c r="W969" s="3">
        <v>0</v>
      </c>
      <c r="X969" s="3">
        <v>0</v>
      </c>
      <c r="Y969" s="3">
        <v>0</v>
      </c>
      <c r="Z969" s="3">
        <v>0</v>
      </c>
      <c r="AA969" s="3">
        <v>0</v>
      </c>
    </row>
    <row r="970" spans="1:29" ht="15" customHeight="1" outlineLevel="1" collapsed="1" x14ac:dyDescent="0.3">
      <c r="A970" s="3" t="s">
        <v>68</v>
      </c>
      <c r="B970" s="3" t="s">
        <v>29</v>
      </c>
      <c r="C970" s="3" t="s">
        <v>31</v>
      </c>
      <c r="D970" s="3" t="s">
        <v>34</v>
      </c>
      <c r="E970" s="3" t="s">
        <v>27</v>
      </c>
      <c r="F970" s="3" t="s">
        <v>28</v>
      </c>
      <c r="G970" s="3">
        <v>1</v>
      </c>
      <c r="H970" s="3">
        <v>0</v>
      </c>
      <c r="I970" s="29"/>
      <c r="J970" s="3">
        <v>0</v>
      </c>
      <c r="K970" s="32">
        <f t="shared" si="164"/>
        <v>0</v>
      </c>
      <c r="L970" s="3">
        <f t="shared" si="162"/>
        <v>1</v>
      </c>
      <c r="M970" s="3">
        <v>0</v>
      </c>
      <c r="N970" s="3">
        <v>1</v>
      </c>
      <c r="O970" s="3">
        <v>0</v>
      </c>
      <c r="P970" s="3">
        <v>0</v>
      </c>
      <c r="Q970" s="4">
        <f t="shared" si="163"/>
        <v>0</v>
      </c>
      <c r="R970" s="3">
        <v>0</v>
      </c>
      <c r="S970" s="3">
        <v>0</v>
      </c>
      <c r="T970" s="32">
        <f t="shared" si="167"/>
        <v>0</v>
      </c>
      <c r="U970" s="32">
        <f t="shared" si="168"/>
        <v>0</v>
      </c>
      <c r="V970" s="3">
        <v>0</v>
      </c>
      <c r="W970" s="3">
        <v>1</v>
      </c>
      <c r="X970" s="3">
        <v>0</v>
      </c>
      <c r="Y970" s="3">
        <v>0</v>
      </c>
      <c r="Z970" s="3">
        <v>0</v>
      </c>
      <c r="AA970" s="3">
        <v>0</v>
      </c>
    </row>
    <row r="971" spans="1:29" ht="15" customHeight="1" x14ac:dyDescent="0.3">
      <c r="A971" s="35">
        <v>244</v>
      </c>
      <c r="B971" s="35" t="s">
        <v>24</v>
      </c>
      <c r="C971" s="35" t="s">
        <v>31</v>
      </c>
      <c r="D971" s="35" t="s">
        <v>34</v>
      </c>
      <c r="E971" s="35" t="s">
        <v>27</v>
      </c>
      <c r="F971" s="35" t="s">
        <v>28</v>
      </c>
      <c r="G971" s="35">
        <f>G972+G973+G974</f>
        <v>0</v>
      </c>
      <c r="H971" s="35">
        <f>H972+H973+H974</f>
        <v>0</v>
      </c>
      <c r="I971" s="40"/>
      <c r="J971" s="35">
        <f>J972+J973+J974</f>
        <v>0</v>
      </c>
      <c r="K971" s="37" t="e">
        <f t="shared" si="164"/>
        <v>#DIV/0!</v>
      </c>
      <c r="L971" s="35">
        <f t="shared" si="162"/>
        <v>0</v>
      </c>
      <c r="M971" s="35">
        <f>M972+M973+M974</f>
        <v>0</v>
      </c>
      <c r="N971" s="35">
        <f>N972+N973+N974</f>
        <v>0</v>
      </c>
      <c r="O971" s="35">
        <f>O972+O973+O974</f>
        <v>0</v>
      </c>
      <c r="P971" s="35">
        <f>P972+P973+P974</f>
        <v>0</v>
      </c>
      <c r="Q971" s="36" t="e">
        <f t="shared" si="163"/>
        <v>#DIV/0!</v>
      </c>
      <c r="R971" s="35">
        <f>R972+R973+R974</f>
        <v>0</v>
      </c>
      <c r="S971" s="35">
        <f>S972+S973+S974</f>
        <v>0</v>
      </c>
      <c r="T971" s="37" t="e">
        <f t="shared" si="167"/>
        <v>#DIV/0!</v>
      </c>
      <c r="U971" s="37" t="e">
        <f t="shared" si="168"/>
        <v>#DIV/0!</v>
      </c>
      <c r="V971" s="35">
        <f t="shared" ref="V971:AA971" si="170">V972+V973+V974</f>
        <v>0</v>
      </c>
      <c r="W971" s="35">
        <f t="shared" si="170"/>
        <v>0</v>
      </c>
      <c r="X971" s="35">
        <f t="shared" si="170"/>
        <v>0</v>
      </c>
      <c r="Y971" s="35">
        <f t="shared" si="170"/>
        <v>0</v>
      </c>
      <c r="Z971" s="35">
        <f t="shared" si="170"/>
        <v>0</v>
      </c>
      <c r="AA971" s="35">
        <f t="shared" si="170"/>
        <v>0</v>
      </c>
      <c r="AB971" s="40"/>
      <c r="AC971" s="40"/>
    </row>
    <row r="972" spans="1:29" ht="15" customHeight="1" outlineLevel="1" x14ac:dyDescent="0.3">
      <c r="A972" s="3" t="s">
        <v>66</v>
      </c>
      <c r="B972" s="3" t="s">
        <v>24</v>
      </c>
      <c r="C972" s="3" t="s">
        <v>31</v>
      </c>
      <c r="D972" s="3" t="s">
        <v>34</v>
      </c>
      <c r="E972" s="3" t="s">
        <v>27</v>
      </c>
      <c r="F972" s="3" t="s">
        <v>28</v>
      </c>
      <c r="G972" s="3">
        <v>0</v>
      </c>
      <c r="H972" s="3">
        <v>0</v>
      </c>
      <c r="I972" s="29"/>
      <c r="J972" s="3">
        <v>0</v>
      </c>
      <c r="K972" s="32" t="e">
        <f t="shared" si="164"/>
        <v>#DIV/0!</v>
      </c>
      <c r="L972" s="3">
        <f t="shared" si="162"/>
        <v>0</v>
      </c>
      <c r="M972" s="3">
        <v>0</v>
      </c>
      <c r="N972" s="3">
        <v>0</v>
      </c>
      <c r="O972" s="3">
        <v>0</v>
      </c>
      <c r="P972" s="3">
        <v>0</v>
      </c>
      <c r="Q972" s="4" t="e">
        <f t="shared" si="163"/>
        <v>#DIV/0!</v>
      </c>
      <c r="R972" s="3">
        <v>0</v>
      </c>
      <c r="S972" s="3">
        <v>0</v>
      </c>
      <c r="T972" s="32" t="e">
        <f t="shared" si="167"/>
        <v>#DIV/0!</v>
      </c>
      <c r="U972" s="32" t="e">
        <f t="shared" si="168"/>
        <v>#DIV/0!</v>
      </c>
      <c r="V972" s="3">
        <v>0</v>
      </c>
      <c r="W972" s="3">
        <v>0</v>
      </c>
      <c r="X972" s="3">
        <v>0</v>
      </c>
      <c r="Y972" s="3">
        <v>0</v>
      </c>
      <c r="Z972" s="3">
        <v>0</v>
      </c>
      <c r="AA972" s="3">
        <v>0</v>
      </c>
      <c r="AB972" s="29"/>
      <c r="AC972" s="29"/>
    </row>
    <row r="973" spans="1:29" ht="15" customHeight="1" outlineLevel="1" x14ac:dyDescent="0.3">
      <c r="A973" s="3" t="s">
        <v>67</v>
      </c>
      <c r="B973" s="3" t="s">
        <v>24</v>
      </c>
      <c r="C973" s="3" t="s">
        <v>31</v>
      </c>
      <c r="D973" s="3" t="s">
        <v>34</v>
      </c>
      <c r="E973" s="3" t="s">
        <v>27</v>
      </c>
      <c r="F973" s="3" t="s">
        <v>28</v>
      </c>
      <c r="G973" s="3">
        <v>0</v>
      </c>
      <c r="H973" s="3">
        <v>0</v>
      </c>
      <c r="I973" s="29"/>
      <c r="J973" s="3">
        <v>0</v>
      </c>
      <c r="K973" s="32" t="e">
        <f t="shared" si="164"/>
        <v>#DIV/0!</v>
      </c>
      <c r="L973" s="3">
        <f t="shared" si="162"/>
        <v>0</v>
      </c>
      <c r="M973" s="3">
        <v>0</v>
      </c>
      <c r="N973" s="3">
        <v>0</v>
      </c>
      <c r="O973" s="3">
        <v>0</v>
      </c>
      <c r="P973" s="3">
        <v>0</v>
      </c>
      <c r="Q973" s="4" t="e">
        <f t="shared" si="163"/>
        <v>#DIV/0!</v>
      </c>
      <c r="R973" s="3">
        <v>0</v>
      </c>
      <c r="S973" s="3">
        <v>0</v>
      </c>
      <c r="T973" s="32" t="e">
        <f t="shared" si="167"/>
        <v>#DIV/0!</v>
      </c>
      <c r="U973" s="32" t="e">
        <f t="shared" si="168"/>
        <v>#DIV/0!</v>
      </c>
      <c r="V973" s="3">
        <v>0</v>
      </c>
      <c r="W973" s="3">
        <v>0</v>
      </c>
      <c r="X973" s="3">
        <v>0</v>
      </c>
      <c r="Y973" s="3">
        <v>0</v>
      </c>
      <c r="Z973" s="3">
        <v>0</v>
      </c>
      <c r="AA973" s="3">
        <v>0</v>
      </c>
    </row>
    <row r="974" spans="1:29" ht="15" customHeight="1" outlineLevel="1" collapsed="1" x14ac:dyDescent="0.3">
      <c r="A974" s="3" t="s">
        <v>68</v>
      </c>
      <c r="B974" s="3" t="s">
        <v>24</v>
      </c>
      <c r="C974" s="3" t="s">
        <v>31</v>
      </c>
      <c r="D974" s="3" t="s">
        <v>34</v>
      </c>
      <c r="E974" s="3" t="s">
        <v>27</v>
      </c>
      <c r="F974" s="3" t="s">
        <v>28</v>
      </c>
      <c r="G974" s="3">
        <v>0</v>
      </c>
      <c r="H974" s="3">
        <v>0</v>
      </c>
      <c r="I974" s="29"/>
      <c r="J974" s="3">
        <v>0</v>
      </c>
      <c r="K974" s="32" t="e">
        <f t="shared" si="164"/>
        <v>#DIV/0!</v>
      </c>
      <c r="L974" s="3">
        <f t="shared" si="162"/>
        <v>0</v>
      </c>
      <c r="M974" s="3">
        <v>0</v>
      </c>
      <c r="N974" s="3">
        <v>0</v>
      </c>
      <c r="O974" s="3">
        <v>0</v>
      </c>
      <c r="P974" s="3">
        <v>0</v>
      </c>
      <c r="Q974" s="4" t="e">
        <f t="shared" si="163"/>
        <v>#DIV/0!</v>
      </c>
      <c r="R974" s="3">
        <v>0</v>
      </c>
      <c r="S974" s="3">
        <v>0</v>
      </c>
      <c r="T974" s="32" t="e">
        <f t="shared" si="167"/>
        <v>#DIV/0!</v>
      </c>
      <c r="U974" s="32" t="e">
        <f t="shared" si="168"/>
        <v>#DIV/0!</v>
      </c>
      <c r="V974" s="3">
        <v>0</v>
      </c>
      <c r="W974" s="3">
        <v>0</v>
      </c>
      <c r="X974" s="3">
        <v>0</v>
      </c>
      <c r="Y974" s="3">
        <v>0</v>
      </c>
      <c r="Z974" s="3">
        <v>0</v>
      </c>
      <c r="AA974" s="3">
        <v>0</v>
      </c>
    </row>
    <row r="975" spans="1:29" ht="15" customHeight="1" x14ac:dyDescent="0.3">
      <c r="A975" s="35">
        <v>245</v>
      </c>
      <c r="B975" s="35" t="s">
        <v>24</v>
      </c>
      <c r="C975" s="35" t="s">
        <v>31</v>
      </c>
      <c r="D975" s="35" t="s">
        <v>34</v>
      </c>
      <c r="E975" s="35" t="s">
        <v>30</v>
      </c>
      <c r="F975" s="35" t="s">
        <v>28</v>
      </c>
      <c r="G975" s="35">
        <f>G976+G977+G978</f>
        <v>1</v>
      </c>
      <c r="H975" s="35">
        <f>H976+H977+H978</f>
        <v>2</v>
      </c>
      <c r="I975" s="40">
        <f>H975/((L975-W975)+J975+(0.44*R975))</f>
        <v>2</v>
      </c>
      <c r="J975" s="35">
        <f>J976+J977+J978</f>
        <v>0</v>
      </c>
      <c r="K975" s="37">
        <f t="shared" si="164"/>
        <v>0</v>
      </c>
      <c r="L975" s="35">
        <f t="shared" si="162"/>
        <v>1</v>
      </c>
      <c r="M975" s="35">
        <f>M976+M977+M978</f>
        <v>1</v>
      </c>
      <c r="N975" s="35">
        <f>N976+N977+N978</f>
        <v>0</v>
      </c>
      <c r="O975" s="35">
        <f>O976+O977+O978</f>
        <v>0</v>
      </c>
      <c r="P975" s="35">
        <f>P976+P977+P978</f>
        <v>1</v>
      </c>
      <c r="Q975" s="36">
        <f t="shared" si="163"/>
        <v>100</v>
      </c>
      <c r="R975" s="35">
        <f>R976+R977+R978</f>
        <v>0</v>
      </c>
      <c r="S975" s="35">
        <f>S976+S977+S978</f>
        <v>0</v>
      </c>
      <c r="T975" s="37">
        <f t="shared" si="167"/>
        <v>1</v>
      </c>
      <c r="U975" s="37">
        <f t="shared" si="168"/>
        <v>1</v>
      </c>
      <c r="V975" s="35">
        <f t="shared" ref="V975:AA975" si="171">V976+V977+V978</f>
        <v>0</v>
      </c>
      <c r="W975" s="35">
        <f t="shared" si="171"/>
        <v>0</v>
      </c>
      <c r="X975" s="35">
        <f t="shared" si="171"/>
        <v>0</v>
      </c>
      <c r="Y975" s="35">
        <f t="shared" si="171"/>
        <v>0</v>
      </c>
      <c r="Z975" s="35">
        <f t="shared" si="171"/>
        <v>0</v>
      </c>
      <c r="AA975" s="35">
        <f t="shared" si="171"/>
        <v>0</v>
      </c>
      <c r="AB975" s="40">
        <f>(R975+X975+(2*(N975+AA975+J975))+(0.5*Y975))/(H975+(0.5*V975)+(2*(W975+O975+Z975)))</f>
        <v>0</v>
      </c>
      <c r="AC975" s="40">
        <f>AB975-$AB$1073</f>
        <v>-1.1375540300025426</v>
      </c>
    </row>
    <row r="976" spans="1:29" ht="15" customHeight="1" outlineLevel="1" x14ac:dyDescent="0.3">
      <c r="A976" s="3" t="s">
        <v>66</v>
      </c>
      <c r="B976" s="3" t="s">
        <v>24</v>
      </c>
      <c r="C976" s="3" t="s">
        <v>31</v>
      </c>
      <c r="D976" s="3" t="s">
        <v>34</v>
      </c>
      <c r="E976" s="3" t="s">
        <v>30</v>
      </c>
      <c r="F976" s="3" t="s">
        <v>28</v>
      </c>
      <c r="G976" s="3">
        <v>1</v>
      </c>
      <c r="H976" s="3">
        <v>2</v>
      </c>
      <c r="I976" s="29">
        <f>H976/((L976-W976)+J976+(0.44*R976))</f>
        <v>2</v>
      </c>
      <c r="J976" s="3">
        <v>0</v>
      </c>
      <c r="K976" s="32">
        <f t="shared" si="164"/>
        <v>0</v>
      </c>
      <c r="L976" s="3">
        <f t="shared" si="162"/>
        <v>1</v>
      </c>
      <c r="M976" s="3">
        <v>1</v>
      </c>
      <c r="N976" s="3">
        <v>0</v>
      </c>
      <c r="O976" s="3">
        <v>0</v>
      </c>
      <c r="P976" s="3">
        <v>1</v>
      </c>
      <c r="Q976" s="4">
        <f t="shared" si="163"/>
        <v>100</v>
      </c>
      <c r="R976" s="3">
        <v>0</v>
      </c>
      <c r="S976" s="3">
        <v>0</v>
      </c>
      <c r="T976" s="32">
        <f t="shared" si="167"/>
        <v>1</v>
      </c>
      <c r="U976" s="32">
        <f t="shared" si="168"/>
        <v>1</v>
      </c>
      <c r="V976" s="3">
        <v>0</v>
      </c>
      <c r="W976" s="3">
        <v>0</v>
      </c>
      <c r="X976" s="3">
        <v>0</v>
      </c>
      <c r="Y976" s="3">
        <v>0</v>
      </c>
      <c r="Z976" s="3">
        <v>0</v>
      </c>
      <c r="AA976" s="3">
        <v>0</v>
      </c>
      <c r="AB976" s="29"/>
      <c r="AC976" s="29"/>
    </row>
    <row r="977" spans="1:29" ht="15" customHeight="1" outlineLevel="1" x14ac:dyDescent="0.3">
      <c r="A977" s="3" t="s">
        <v>67</v>
      </c>
      <c r="B977" s="3" t="s">
        <v>24</v>
      </c>
      <c r="C977" s="3" t="s">
        <v>31</v>
      </c>
      <c r="D977" s="3" t="s">
        <v>34</v>
      </c>
      <c r="E977" s="3" t="s">
        <v>30</v>
      </c>
      <c r="F977" s="3" t="s">
        <v>28</v>
      </c>
      <c r="G977" s="3">
        <v>0</v>
      </c>
      <c r="H977" s="3">
        <v>0</v>
      </c>
      <c r="I977" s="29"/>
      <c r="J977" s="3">
        <v>0</v>
      </c>
      <c r="K977" s="32" t="e">
        <f t="shared" si="164"/>
        <v>#DIV/0!</v>
      </c>
      <c r="L977" s="3">
        <f t="shared" si="162"/>
        <v>0</v>
      </c>
      <c r="M977" s="3">
        <v>0</v>
      </c>
      <c r="N977" s="3">
        <v>0</v>
      </c>
      <c r="O977" s="3">
        <v>0</v>
      </c>
      <c r="P977" s="3">
        <v>0</v>
      </c>
      <c r="Q977" s="4" t="e">
        <f t="shared" si="163"/>
        <v>#DIV/0!</v>
      </c>
      <c r="R977" s="3">
        <v>0</v>
      </c>
      <c r="S977" s="3">
        <v>0</v>
      </c>
      <c r="T977" s="32" t="e">
        <f t="shared" si="167"/>
        <v>#DIV/0!</v>
      </c>
      <c r="U977" s="32" t="e">
        <f t="shared" si="168"/>
        <v>#DIV/0!</v>
      </c>
      <c r="V977" s="3">
        <v>0</v>
      </c>
      <c r="W977" s="3">
        <v>0</v>
      </c>
      <c r="X977" s="3">
        <v>0</v>
      </c>
      <c r="Y977" s="3">
        <v>0</v>
      </c>
      <c r="Z977" s="3">
        <v>0</v>
      </c>
      <c r="AA977" s="3">
        <v>0</v>
      </c>
    </row>
    <row r="978" spans="1:29" ht="15" customHeight="1" outlineLevel="1" collapsed="1" x14ac:dyDescent="0.3">
      <c r="A978" s="3" t="s">
        <v>68</v>
      </c>
      <c r="B978" s="3" t="s">
        <v>24</v>
      </c>
      <c r="C978" s="3" t="s">
        <v>31</v>
      </c>
      <c r="D978" s="3" t="s">
        <v>34</v>
      </c>
      <c r="E978" s="3" t="s">
        <v>30</v>
      </c>
      <c r="F978" s="3" t="s">
        <v>28</v>
      </c>
      <c r="G978" s="3">
        <v>0</v>
      </c>
      <c r="H978" s="3">
        <v>0</v>
      </c>
      <c r="I978" s="29"/>
      <c r="J978" s="3">
        <v>0</v>
      </c>
      <c r="K978" s="32" t="e">
        <f t="shared" si="164"/>
        <v>#DIV/0!</v>
      </c>
      <c r="L978" s="3">
        <f t="shared" si="162"/>
        <v>0</v>
      </c>
      <c r="M978" s="3">
        <v>0</v>
      </c>
      <c r="N978" s="3">
        <v>0</v>
      </c>
      <c r="O978" s="3">
        <v>0</v>
      </c>
      <c r="P978" s="3">
        <v>0</v>
      </c>
      <c r="Q978" s="4" t="e">
        <f t="shared" si="163"/>
        <v>#DIV/0!</v>
      </c>
      <c r="R978" s="3">
        <v>0</v>
      </c>
      <c r="S978" s="3">
        <v>0</v>
      </c>
      <c r="T978" s="32" t="e">
        <f t="shared" si="167"/>
        <v>#DIV/0!</v>
      </c>
      <c r="U978" s="32" t="e">
        <f t="shared" si="168"/>
        <v>#DIV/0!</v>
      </c>
      <c r="V978" s="3">
        <v>0</v>
      </c>
      <c r="W978" s="3">
        <v>0</v>
      </c>
      <c r="X978" s="3">
        <v>0</v>
      </c>
      <c r="Y978" s="3">
        <v>0</v>
      </c>
      <c r="Z978" s="3">
        <v>0</v>
      </c>
      <c r="AA978" s="3">
        <v>0</v>
      </c>
    </row>
    <row r="979" spans="1:29" ht="15" customHeight="1" x14ac:dyDescent="0.3">
      <c r="A979" s="35">
        <v>246</v>
      </c>
      <c r="B979" s="35" t="s">
        <v>24</v>
      </c>
      <c r="C979" s="35" t="s">
        <v>29</v>
      </c>
      <c r="D979" s="35" t="s">
        <v>26</v>
      </c>
      <c r="E979" s="35" t="s">
        <v>33</v>
      </c>
      <c r="F979" s="35" t="s">
        <v>34</v>
      </c>
      <c r="G979" s="35">
        <f>G980+G981+G982</f>
        <v>7</v>
      </c>
      <c r="H979" s="35">
        <f>H980+H981+H982</f>
        <v>3</v>
      </c>
      <c r="I979" s="40">
        <f t="shared" ref="I979:I989" si="172">H979/((L979-W979)+J979+(0.44*R979))</f>
        <v>0.43604651162790697</v>
      </c>
      <c r="J979" s="35">
        <f>J980+J981+J982</f>
        <v>3</v>
      </c>
      <c r="K979" s="37">
        <f t="shared" si="164"/>
        <v>0.42857142857142855</v>
      </c>
      <c r="L979" s="35">
        <f t="shared" si="162"/>
        <v>3</v>
      </c>
      <c r="M979" s="35">
        <f>M980+M981+M982</f>
        <v>1</v>
      </c>
      <c r="N979" s="35">
        <f>N980+N981+N982</f>
        <v>2</v>
      </c>
      <c r="O979" s="35">
        <f>O980+O981+O982</f>
        <v>1</v>
      </c>
      <c r="P979" s="35">
        <f>P980+P981+P982</f>
        <v>2</v>
      </c>
      <c r="Q979" s="36">
        <f t="shared" si="163"/>
        <v>66.666666666666657</v>
      </c>
      <c r="R979" s="35">
        <f>R980+R981+R982</f>
        <v>2</v>
      </c>
      <c r="S979" s="35">
        <f>S980+S981+S982</f>
        <v>1</v>
      </c>
      <c r="T979" s="37">
        <f t="shared" si="167"/>
        <v>0.33333333333333331</v>
      </c>
      <c r="U979" s="37">
        <f t="shared" si="168"/>
        <v>0.33333333333333331</v>
      </c>
      <c r="V979" s="35">
        <f t="shared" ref="V979:AA979" si="173">V980+V981+V982</f>
        <v>0</v>
      </c>
      <c r="W979" s="35">
        <f t="shared" si="173"/>
        <v>0</v>
      </c>
      <c r="X979" s="35">
        <f t="shared" si="173"/>
        <v>2</v>
      </c>
      <c r="Y979" s="35">
        <f t="shared" si="173"/>
        <v>2</v>
      </c>
      <c r="Z979" s="35">
        <f t="shared" si="173"/>
        <v>1</v>
      </c>
      <c r="AA979" s="35">
        <f t="shared" si="173"/>
        <v>1</v>
      </c>
      <c r="AB979" s="40">
        <f>(R979+X979+(2*(N979+AA979+J979))+(0.5*Y979))/(H979+(0.5*V979)+(2*(W979+O979+Z979)))</f>
        <v>2.4285714285714284</v>
      </c>
      <c r="AC979" s="40">
        <f>AB979-$AB$1073</f>
        <v>1.2910173985688858</v>
      </c>
    </row>
    <row r="980" spans="1:29" ht="15" customHeight="1" outlineLevel="1" x14ac:dyDescent="0.3">
      <c r="A980" s="3" t="s">
        <v>66</v>
      </c>
      <c r="B980" s="3" t="s">
        <v>24</v>
      </c>
      <c r="C980" s="3" t="s">
        <v>29</v>
      </c>
      <c r="D980" s="3" t="s">
        <v>26</v>
      </c>
      <c r="E980" s="3" t="s">
        <v>33</v>
      </c>
      <c r="F980" s="3" t="s">
        <v>34</v>
      </c>
      <c r="G980" s="3">
        <v>1</v>
      </c>
      <c r="H980" s="3">
        <v>2</v>
      </c>
      <c r="I980" s="29">
        <f t="shared" si="172"/>
        <v>2</v>
      </c>
      <c r="J980" s="3">
        <v>0</v>
      </c>
      <c r="K980" s="32">
        <f t="shared" si="164"/>
        <v>0</v>
      </c>
      <c r="L980" s="3">
        <f t="shared" si="162"/>
        <v>1</v>
      </c>
      <c r="M980" s="3">
        <v>1</v>
      </c>
      <c r="N980" s="3">
        <v>0</v>
      </c>
      <c r="O980" s="3">
        <v>1</v>
      </c>
      <c r="P980" s="3">
        <v>1</v>
      </c>
      <c r="Q980" s="4">
        <f t="shared" si="163"/>
        <v>100</v>
      </c>
      <c r="R980" s="3">
        <v>0</v>
      </c>
      <c r="S980" s="3">
        <v>0</v>
      </c>
      <c r="T980" s="32">
        <f t="shared" si="167"/>
        <v>1</v>
      </c>
      <c r="U980" s="32">
        <f t="shared" si="168"/>
        <v>1</v>
      </c>
      <c r="V980" s="3">
        <v>0</v>
      </c>
      <c r="W980" s="3">
        <v>0</v>
      </c>
      <c r="X980" s="3">
        <v>0</v>
      </c>
      <c r="Y980" s="3">
        <v>0</v>
      </c>
      <c r="Z980" s="3">
        <v>0</v>
      </c>
      <c r="AA980" s="3">
        <v>0</v>
      </c>
      <c r="AB980" s="29"/>
      <c r="AC980" s="29"/>
    </row>
    <row r="981" spans="1:29" ht="15" customHeight="1" outlineLevel="1" x14ac:dyDescent="0.3">
      <c r="A981" s="3" t="s">
        <v>67</v>
      </c>
      <c r="B981" s="3" t="s">
        <v>24</v>
      </c>
      <c r="C981" s="3" t="s">
        <v>29</v>
      </c>
      <c r="D981" s="3" t="s">
        <v>26</v>
      </c>
      <c r="E981" s="3" t="s">
        <v>33</v>
      </c>
      <c r="F981" s="3" t="s">
        <v>34</v>
      </c>
      <c r="G981" s="3">
        <v>4</v>
      </c>
      <c r="H981" s="3">
        <v>1</v>
      </c>
      <c r="I981" s="29">
        <f t="shared" si="172"/>
        <v>0.20491803278688525</v>
      </c>
      <c r="J981" s="3">
        <v>2</v>
      </c>
      <c r="K981" s="32">
        <f t="shared" si="164"/>
        <v>0.5</v>
      </c>
      <c r="L981" s="3">
        <f t="shared" si="162"/>
        <v>2</v>
      </c>
      <c r="M981" s="3">
        <v>0</v>
      </c>
      <c r="N981" s="3">
        <v>2</v>
      </c>
      <c r="O981" s="3">
        <v>0</v>
      </c>
      <c r="P981" s="3">
        <v>1</v>
      </c>
      <c r="Q981" s="4">
        <f t="shared" si="163"/>
        <v>50</v>
      </c>
      <c r="R981" s="3">
        <v>2</v>
      </c>
      <c r="S981" s="3">
        <v>1</v>
      </c>
      <c r="T981" s="32">
        <f t="shared" si="167"/>
        <v>0</v>
      </c>
      <c r="U981" s="32">
        <f t="shared" si="168"/>
        <v>0</v>
      </c>
      <c r="V981" s="3">
        <v>0</v>
      </c>
      <c r="W981" s="3">
        <v>0</v>
      </c>
      <c r="X981" s="3">
        <v>2</v>
      </c>
      <c r="Y981" s="3">
        <v>2</v>
      </c>
      <c r="Z981" s="3">
        <v>1</v>
      </c>
      <c r="AA981" s="3">
        <v>1</v>
      </c>
    </row>
    <row r="982" spans="1:29" ht="15" customHeight="1" outlineLevel="1" collapsed="1" x14ac:dyDescent="0.3">
      <c r="A982" s="3" t="s">
        <v>68</v>
      </c>
      <c r="B982" s="3" t="s">
        <v>24</v>
      </c>
      <c r="C982" s="3" t="s">
        <v>29</v>
      </c>
      <c r="D982" s="3" t="s">
        <v>26</v>
      </c>
      <c r="E982" s="3" t="s">
        <v>33</v>
      </c>
      <c r="F982" s="3" t="s">
        <v>34</v>
      </c>
      <c r="G982" s="3">
        <v>2</v>
      </c>
      <c r="H982" s="3">
        <v>0</v>
      </c>
      <c r="I982" s="29">
        <f t="shared" si="172"/>
        <v>0</v>
      </c>
      <c r="J982" s="3">
        <v>1</v>
      </c>
      <c r="K982" s="32">
        <f t="shared" si="164"/>
        <v>0.5</v>
      </c>
      <c r="L982" s="3">
        <f t="shared" si="162"/>
        <v>0</v>
      </c>
      <c r="M982" s="3">
        <v>0</v>
      </c>
      <c r="N982" s="3">
        <v>0</v>
      </c>
      <c r="O982" s="3">
        <v>0</v>
      </c>
      <c r="P982" s="3">
        <v>0</v>
      </c>
      <c r="Q982" s="4" t="e">
        <f t="shared" si="163"/>
        <v>#DIV/0!</v>
      </c>
      <c r="R982" s="3">
        <v>0</v>
      </c>
      <c r="S982" s="3">
        <v>0</v>
      </c>
      <c r="T982" s="32" t="e">
        <f t="shared" si="167"/>
        <v>#DIV/0!</v>
      </c>
      <c r="U982" s="32" t="e">
        <f t="shared" si="168"/>
        <v>#DIV/0!</v>
      </c>
      <c r="V982" s="3">
        <v>0</v>
      </c>
      <c r="W982" s="3">
        <v>0</v>
      </c>
      <c r="X982" s="3">
        <v>0</v>
      </c>
      <c r="Y982" s="3">
        <v>0</v>
      </c>
      <c r="Z982" s="3">
        <v>0</v>
      </c>
      <c r="AA982" s="3">
        <v>0</v>
      </c>
    </row>
    <row r="983" spans="1:29" ht="15" customHeight="1" x14ac:dyDescent="0.3">
      <c r="A983" s="35">
        <v>247</v>
      </c>
      <c r="B983" s="35" t="s">
        <v>24</v>
      </c>
      <c r="C983" s="35" t="s">
        <v>25</v>
      </c>
      <c r="D983" s="35" t="s">
        <v>31</v>
      </c>
      <c r="E983" s="35" t="s">
        <v>34</v>
      </c>
      <c r="F983" s="35" t="s">
        <v>28</v>
      </c>
      <c r="G983" s="35">
        <f>G984+G985+G986</f>
        <v>7</v>
      </c>
      <c r="H983" s="35">
        <f>H984+H985+H986</f>
        <v>4</v>
      </c>
      <c r="I983" s="40">
        <f t="shared" si="172"/>
        <v>1</v>
      </c>
      <c r="J983" s="35">
        <f>J984+J985+J986</f>
        <v>2</v>
      </c>
      <c r="K983" s="37">
        <f t="shared" si="164"/>
        <v>0.2857142857142857</v>
      </c>
      <c r="L983" s="35">
        <f t="shared" ref="L983:L1014" si="174">M983+N983</f>
        <v>5</v>
      </c>
      <c r="M983" s="35">
        <f>M984+M985+M986</f>
        <v>2</v>
      </c>
      <c r="N983" s="35">
        <f>N984+N985+N986</f>
        <v>3</v>
      </c>
      <c r="O983" s="35">
        <f>O984+O985+O986</f>
        <v>1</v>
      </c>
      <c r="P983" s="35">
        <f>P984+P985+P986</f>
        <v>4</v>
      </c>
      <c r="Q983" s="36">
        <f t="shared" ref="Q983:Q1014" si="175">P983/L983*100</f>
        <v>80</v>
      </c>
      <c r="R983" s="35">
        <f>R984+R985+R986</f>
        <v>0</v>
      </c>
      <c r="S983" s="35">
        <f>S984+S985+S986</f>
        <v>0</v>
      </c>
      <c r="T983" s="37">
        <f t="shared" si="167"/>
        <v>0.4</v>
      </c>
      <c r="U983" s="37">
        <f t="shared" si="168"/>
        <v>0.4</v>
      </c>
      <c r="V983" s="35">
        <f t="shared" ref="V983:AA983" si="176">V984+V985+V986</f>
        <v>0</v>
      </c>
      <c r="W983" s="35">
        <f t="shared" si="176"/>
        <v>3</v>
      </c>
      <c r="X983" s="35">
        <f t="shared" si="176"/>
        <v>0</v>
      </c>
      <c r="Y983" s="35">
        <f t="shared" si="176"/>
        <v>1</v>
      </c>
      <c r="Z983" s="35">
        <f t="shared" si="176"/>
        <v>0</v>
      </c>
      <c r="AA983" s="35">
        <f t="shared" si="176"/>
        <v>1</v>
      </c>
      <c r="AB983" s="40">
        <f>(R983+X983+(2*(N983+AA983+J983))+(0.5*Y983))/(H983+(0.5*V983)+(2*(W983+O983+Z983)))</f>
        <v>1.0416666666666667</v>
      </c>
      <c r="AC983" s="40">
        <f>AB983-$AB$1073</f>
        <v>-9.5887363335875886E-2</v>
      </c>
    </row>
    <row r="984" spans="1:29" ht="15" customHeight="1" outlineLevel="1" x14ac:dyDescent="0.3">
      <c r="A984" s="3" t="s">
        <v>66</v>
      </c>
      <c r="B984" s="3" t="s">
        <v>24</v>
      </c>
      <c r="C984" s="3" t="s">
        <v>25</v>
      </c>
      <c r="D984" s="3" t="s">
        <v>31</v>
      </c>
      <c r="E984" s="3" t="s">
        <v>34</v>
      </c>
      <c r="F984" s="3" t="s">
        <v>28</v>
      </c>
      <c r="G984" s="3">
        <v>2</v>
      </c>
      <c r="H984" s="3">
        <v>2</v>
      </c>
      <c r="I984" s="29">
        <f t="shared" si="172"/>
        <v>1</v>
      </c>
      <c r="J984" s="3">
        <v>1</v>
      </c>
      <c r="K984" s="32">
        <f t="shared" si="164"/>
        <v>0.5</v>
      </c>
      <c r="L984" s="3">
        <f t="shared" si="174"/>
        <v>1</v>
      </c>
      <c r="M984" s="3">
        <v>1</v>
      </c>
      <c r="N984" s="3">
        <v>0</v>
      </c>
      <c r="O984" s="3">
        <v>1</v>
      </c>
      <c r="P984" s="3">
        <v>1</v>
      </c>
      <c r="Q984" s="4">
        <f t="shared" si="175"/>
        <v>100</v>
      </c>
      <c r="R984" s="3">
        <v>0</v>
      </c>
      <c r="S984" s="3">
        <v>0</v>
      </c>
      <c r="T984" s="32">
        <f t="shared" si="167"/>
        <v>1</v>
      </c>
      <c r="U984" s="32">
        <f t="shared" si="168"/>
        <v>1</v>
      </c>
      <c r="V984" s="3">
        <v>0</v>
      </c>
      <c r="W984" s="3">
        <v>0</v>
      </c>
      <c r="X984" s="3">
        <v>0</v>
      </c>
      <c r="Y984" s="3">
        <v>0</v>
      </c>
      <c r="Z984" s="3">
        <v>0</v>
      </c>
      <c r="AA984" s="3">
        <v>0</v>
      </c>
      <c r="AB984" s="29"/>
      <c r="AC984" s="29"/>
    </row>
    <row r="985" spans="1:29" ht="15" customHeight="1" outlineLevel="1" x14ac:dyDescent="0.3">
      <c r="A985" s="3" t="s">
        <v>67</v>
      </c>
      <c r="B985" s="3" t="s">
        <v>24</v>
      </c>
      <c r="C985" s="3" t="s">
        <v>25</v>
      </c>
      <c r="D985" s="3" t="s">
        <v>31</v>
      </c>
      <c r="E985" s="3" t="s">
        <v>34</v>
      </c>
      <c r="F985" s="3" t="s">
        <v>28</v>
      </c>
      <c r="G985" s="3">
        <v>2</v>
      </c>
      <c r="H985" s="3">
        <v>0</v>
      </c>
      <c r="I985" s="29">
        <f t="shared" si="172"/>
        <v>0</v>
      </c>
      <c r="J985" s="3">
        <v>1</v>
      </c>
      <c r="K985" s="32">
        <f t="shared" si="164"/>
        <v>0.5</v>
      </c>
      <c r="L985" s="3">
        <f t="shared" si="174"/>
        <v>1</v>
      </c>
      <c r="M985" s="3">
        <v>0</v>
      </c>
      <c r="N985" s="3">
        <v>1</v>
      </c>
      <c r="O985" s="3">
        <v>0</v>
      </c>
      <c r="P985" s="3">
        <v>0</v>
      </c>
      <c r="Q985" s="4">
        <f t="shared" si="175"/>
        <v>0</v>
      </c>
      <c r="R985" s="3">
        <v>0</v>
      </c>
      <c r="S985" s="3">
        <v>0</v>
      </c>
      <c r="T985" s="32">
        <f t="shared" si="167"/>
        <v>0</v>
      </c>
      <c r="U985" s="32">
        <f t="shared" si="168"/>
        <v>0</v>
      </c>
      <c r="V985" s="3">
        <v>0</v>
      </c>
      <c r="W985" s="3">
        <v>1</v>
      </c>
      <c r="X985" s="3">
        <v>0</v>
      </c>
      <c r="Y985" s="3">
        <v>1</v>
      </c>
      <c r="Z985" s="3">
        <v>0</v>
      </c>
      <c r="AA985" s="3">
        <v>1</v>
      </c>
    </row>
    <row r="986" spans="1:29" ht="15" customHeight="1" outlineLevel="1" collapsed="1" x14ac:dyDescent="0.3">
      <c r="A986" s="3" t="s">
        <v>68</v>
      </c>
      <c r="B986" s="3" t="s">
        <v>24</v>
      </c>
      <c r="C986" s="3" t="s">
        <v>25</v>
      </c>
      <c r="D986" s="3" t="s">
        <v>31</v>
      </c>
      <c r="E986" s="3" t="s">
        <v>34</v>
      </c>
      <c r="F986" s="3" t="s">
        <v>28</v>
      </c>
      <c r="G986" s="3">
        <v>3</v>
      </c>
      <c r="H986" s="3">
        <v>2</v>
      </c>
      <c r="I986" s="29">
        <f t="shared" si="172"/>
        <v>2</v>
      </c>
      <c r="J986" s="3">
        <v>0</v>
      </c>
      <c r="K986" s="32">
        <f t="shared" si="164"/>
        <v>0</v>
      </c>
      <c r="L986" s="3">
        <f t="shared" si="174"/>
        <v>3</v>
      </c>
      <c r="M986" s="3">
        <v>1</v>
      </c>
      <c r="N986" s="3">
        <v>2</v>
      </c>
      <c r="O986" s="3">
        <v>0</v>
      </c>
      <c r="P986" s="3">
        <v>3</v>
      </c>
      <c r="Q986" s="4">
        <f t="shared" si="175"/>
        <v>100</v>
      </c>
      <c r="R986" s="3">
        <v>0</v>
      </c>
      <c r="S986" s="3">
        <v>0</v>
      </c>
      <c r="T986" s="32">
        <f t="shared" si="167"/>
        <v>0.33333333333333331</v>
      </c>
      <c r="U986" s="32">
        <f t="shared" si="168"/>
        <v>0.33333333333333331</v>
      </c>
      <c r="V986" s="3">
        <v>0</v>
      </c>
      <c r="W986" s="3">
        <v>2</v>
      </c>
      <c r="X986" s="3">
        <v>0</v>
      </c>
      <c r="Y986" s="3">
        <v>0</v>
      </c>
      <c r="Z986" s="3">
        <v>0</v>
      </c>
      <c r="AA986" s="3">
        <v>0</v>
      </c>
    </row>
    <row r="987" spans="1:29" ht="15" customHeight="1" x14ac:dyDescent="0.3">
      <c r="A987" s="35">
        <v>248</v>
      </c>
      <c r="B987" s="35" t="s">
        <v>32</v>
      </c>
      <c r="C987" s="35" t="s">
        <v>25</v>
      </c>
      <c r="D987" s="35" t="s">
        <v>31</v>
      </c>
      <c r="E987" s="35" t="s">
        <v>34</v>
      </c>
      <c r="F987" s="35" t="s">
        <v>28</v>
      </c>
      <c r="G987" s="35">
        <f>G988+G989+G990</f>
        <v>5</v>
      </c>
      <c r="H987" s="35">
        <f>H988+H989+H990</f>
        <v>0</v>
      </c>
      <c r="I987" s="40">
        <f t="shared" si="172"/>
        <v>0</v>
      </c>
      <c r="J987" s="35">
        <f>J988+J989+J990</f>
        <v>2</v>
      </c>
      <c r="K987" s="37">
        <f t="shared" ref="K987:K1018" si="177">J987/G987</f>
        <v>0.4</v>
      </c>
      <c r="L987" s="35">
        <f t="shared" si="174"/>
        <v>3</v>
      </c>
      <c r="M987" s="35">
        <f>M988+M989+M990</f>
        <v>0</v>
      </c>
      <c r="N987" s="35">
        <f>N988+N989+N990</f>
        <v>3</v>
      </c>
      <c r="O987" s="35">
        <f>O988+O989+O990</f>
        <v>0</v>
      </c>
      <c r="P987" s="35">
        <f>P988+P989+P990</f>
        <v>1</v>
      </c>
      <c r="Q987" s="36">
        <f t="shared" si="175"/>
        <v>33.333333333333329</v>
      </c>
      <c r="R987" s="35">
        <f>R988+R989+R990</f>
        <v>0</v>
      </c>
      <c r="S987" s="35">
        <f>S988+S989+S990</f>
        <v>0</v>
      </c>
      <c r="T987" s="37">
        <f t="shared" si="167"/>
        <v>0</v>
      </c>
      <c r="U987" s="37">
        <f t="shared" si="168"/>
        <v>0</v>
      </c>
      <c r="V987" s="35">
        <f t="shared" ref="V987:AA987" si="178">V988+V989+V990</f>
        <v>0</v>
      </c>
      <c r="W987" s="35">
        <f t="shared" si="178"/>
        <v>2</v>
      </c>
      <c r="X987" s="35">
        <f t="shared" si="178"/>
        <v>1</v>
      </c>
      <c r="Y987" s="35">
        <f t="shared" si="178"/>
        <v>2</v>
      </c>
      <c r="Z987" s="35">
        <f t="shared" si="178"/>
        <v>0</v>
      </c>
      <c r="AA987" s="35">
        <f t="shared" si="178"/>
        <v>1</v>
      </c>
      <c r="AB987" s="40">
        <f>(R987+X987+(2*(N987+AA987+J987))+(0.5*Y987))/(H987+(0.5*V987)+(2*(W987+O987+Z987)))</f>
        <v>3.5</v>
      </c>
      <c r="AC987" s="40">
        <f>AB987-$AB$1073</f>
        <v>2.3624459699974576</v>
      </c>
    </row>
    <row r="988" spans="1:29" ht="15" customHeight="1" outlineLevel="1" x14ac:dyDescent="0.3">
      <c r="A988" s="3" t="s">
        <v>66</v>
      </c>
      <c r="B988" s="3" t="s">
        <v>32</v>
      </c>
      <c r="C988" s="3" t="s">
        <v>25</v>
      </c>
      <c r="D988" s="3" t="s">
        <v>31</v>
      </c>
      <c r="E988" s="3" t="s">
        <v>34</v>
      </c>
      <c r="F988" s="3" t="s">
        <v>28</v>
      </c>
      <c r="G988" s="3">
        <v>3</v>
      </c>
      <c r="H988" s="3">
        <v>0</v>
      </c>
      <c r="I988" s="29">
        <f t="shared" si="172"/>
        <v>0</v>
      </c>
      <c r="J988" s="3">
        <v>0</v>
      </c>
      <c r="K988" s="32">
        <f t="shared" si="177"/>
        <v>0</v>
      </c>
      <c r="L988" s="3">
        <f t="shared" si="174"/>
        <v>3</v>
      </c>
      <c r="M988" s="3">
        <v>0</v>
      </c>
      <c r="N988" s="3">
        <v>3</v>
      </c>
      <c r="O988" s="3">
        <v>0</v>
      </c>
      <c r="P988" s="3">
        <v>1</v>
      </c>
      <c r="Q988" s="4">
        <f t="shared" si="175"/>
        <v>33.333333333333329</v>
      </c>
      <c r="R988" s="3">
        <v>0</v>
      </c>
      <c r="S988" s="3">
        <v>0</v>
      </c>
      <c r="T988" s="32">
        <f t="shared" si="167"/>
        <v>0</v>
      </c>
      <c r="U988" s="32">
        <f t="shared" si="168"/>
        <v>0</v>
      </c>
      <c r="V988" s="3">
        <v>0</v>
      </c>
      <c r="W988" s="3">
        <v>2</v>
      </c>
      <c r="X988" s="3">
        <v>1</v>
      </c>
      <c r="Y988" s="3">
        <v>0</v>
      </c>
      <c r="Z988" s="3">
        <v>0</v>
      </c>
      <c r="AA988" s="3">
        <v>1</v>
      </c>
      <c r="AB988" s="29"/>
      <c r="AC988" s="29"/>
    </row>
    <row r="989" spans="1:29" ht="15" customHeight="1" outlineLevel="1" x14ac:dyDescent="0.3">
      <c r="A989" s="3" t="s">
        <v>67</v>
      </c>
      <c r="B989" s="3" t="s">
        <v>32</v>
      </c>
      <c r="C989" s="3" t="s">
        <v>25</v>
      </c>
      <c r="D989" s="3" t="s">
        <v>31</v>
      </c>
      <c r="E989" s="3" t="s">
        <v>34</v>
      </c>
      <c r="F989" s="3" t="s">
        <v>28</v>
      </c>
      <c r="G989" s="3">
        <v>2</v>
      </c>
      <c r="H989" s="3">
        <v>0</v>
      </c>
      <c r="I989" s="29">
        <f t="shared" si="172"/>
        <v>0</v>
      </c>
      <c r="J989" s="3">
        <v>2</v>
      </c>
      <c r="K989" s="32">
        <f t="shared" si="177"/>
        <v>1</v>
      </c>
      <c r="L989" s="3">
        <f t="shared" si="174"/>
        <v>0</v>
      </c>
      <c r="M989" s="3">
        <v>0</v>
      </c>
      <c r="N989" s="3">
        <v>0</v>
      </c>
      <c r="O989" s="3">
        <v>0</v>
      </c>
      <c r="P989" s="3">
        <v>0</v>
      </c>
      <c r="Q989" s="4" t="e">
        <f t="shared" si="175"/>
        <v>#DIV/0!</v>
      </c>
      <c r="R989" s="3">
        <v>0</v>
      </c>
      <c r="S989" s="3">
        <v>0</v>
      </c>
      <c r="T989" s="32" t="e">
        <f t="shared" si="167"/>
        <v>#DIV/0!</v>
      </c>
      <c r="U989" s="32" t="e">
        <f t="shared" si="168"/>
        <v>#DIV/0!</v>
      </c>
      <c r="V989" s="3">
        <v>0</v>
      </c>
      <c r="W989" s="3">
        <v>0</v>
      </c>
      <c r="X989" s="3">
        <v>0</v>
      </c>
      <c r="Y989" s="3">
        <v>2</v>
      </c>
      <c r="Z989" s="3">
        <v>0</v>
      </c>
      <c r="AA989" s="3">
        <v>0</v>
      </c>
    </row>
    <row r="990" spans="1:29" ht="15" customHeight="1" outlineLevel="1" collapsed="1" x14ac:dyDescent="0.3">
      <c r="A990" s="3" t="s">
        <v>68</v>
      </c>
      <c r="B990" s="3" t="s">
        <v>32</v>
      </c>
      <c r="C990" s="3" t="s">
        <v>25</v>
      </c>
      <c r="D990" s="3" t="s">
        <v>31</v>
      </c>
      <c r="E990" s="3" t="s">
        <v>34</v>
      </c>
      <c r="F990" s="3" t="s">
        <v>28</v>
      </c>
      <c r="G990" s="3">
        <v>0</v>
      </c>
      <c r="H990" s="3">
        <v>0</v>
      </c>
      <c r="I990" s="29"/>
      <c r="J990" s="3">
        <v>0</v>
      </c>
      <c r="K990" s="32" t="e">
        <f t="shared" si="177"/>
        <v>#DIV/0!</v>
      </c>
      <c r="L990" s="3">
        <f t="shared" si="174"/>
        <v>0</v>
      </c>
      <c r="M990" s="3">
        <v>0</v>
      </c>
      <c r="N990" s="3">
        <v>0</v>
      </c>
      <c r="O990" s="3">
        <v>0</v>
      </c>
      <c r="P990" s="3">
        <v>0</v>
      </c>
      <c r="Q990" s="4" t="e">
        <f t="shared" si="175"/>
        <v>#DIV/0!</v>
      </c>
      <c r="R990" s="3">
        <v>0</v>
      </c>
      <c r="S990" s="3">
        <v>0</v>
      </c>
      <c r="T990" s="32" t="e">
        <f t="shared" si="167"/>
        <v>#DIV/0!</v>
      </c>
      <c r="U990" s="32" t="e">
        <f t="shared" si="168"/>
        <v>#DIV/0!</v>
      </c>
      <c r="V990" s="3">
        <v>0</v>
      </c>
      <c r="W990" s="3">
        <v>0</v>
      </c>
      <c r="X990" s="3">
        <v>0</v>
      </c>
      <c r="Y990" s="3">
        <v>0</v>
      </c>
      <c r="Z990" s="3">
        <v>0</v>
      </c>
      <c r="AA990" s="3">
        <v>0</v>
      </c>
    </row>
    <row r="991" spans="1:29" ht="15" customHeight="1" x14ac:dyDescent="0.3">
      <c r="A991" s="35">
        <v>249</v>
      </c>
      <c r="B991" s="35" t="s">
        <v>32</v>
      </c>
      <c r="C991" s="35" t="s">
        <v>25</v>
      </c>
      <c r="D991" s="35" t="s">
        <v>31</v>
      </c>
      <c r="E991" s="35" t="s">
        <v>27</v>
      </c>
      <c r="F991" s="35" t="s">
        <v>28</v>
      </c>
      <c r="G991" s="35">
        <f>G992+G993+G994</f>
        <v>1</v>
      </c>
      <c r="H991" s="35">
        <f>H992+H993+H994</f>
        <v>0</v>
      </c>
      <c r="I991" s="40">
        <f>H991/((L991-W991)+J991+(0.44*R991))</f>
        <v>0</v>
      </c>
      <c r="J991" s="35">
        <f>J992+J993+J994</f>
        <v>1</v>
      </c>
      <c r="K991" s="37">
        <f t="shared" si="177"/>
        <v>1</v>
      </c>
      <c r="L991" s="35">
        <f t="shared" si="174"/>
        <v>0</v>
      </c>
      <c r="M991" s="35">
        <f>M992+M993+M994</f>
        <v>0</v>
      </c>
      <c r="N991" s="35">
        <f>N992+N993+N994</f>
        <v>0</v>
      </c>
      <c r="O991" s="35">
        <f>O992+O993+O994</f>
        <v>0</v>
      </c>
      <c r="P991" s="35">
        <f>P992+P993+P994</f>
        <v>0</v>
      </c>
      <c r="Q991" s="36" t="e">
        <f t="shared" si="175"/>
        <v>#DIV/0!</v>
      </c>
      <c r="R991" s="35">
        <f>R992+R993+R994</f>
        <v>0</v>
      </c>
      <c r="S991" s="35">
        <f>S992+S993+S994</f>
        <v>0</v>
      </c>
      <c r="T991" s="37" t="e">
        <f t="shared" si="167"/>
        <v>#DIV/0!</v>
      </c>
      <c r="U991" s="37" t="e">
        <f t="shared" si="168"/>
        <v>#DIV/0!</v>
      </c>
      <c r="V991" s="35">
        <f t="shared" ref="V991:AA991" si="179">V992+V993+V994</f>
        <v>0</v>
      </c>
      <c r="W991" s="35">
        <f t="shared" si="179"/>
        <v>0</v>
      </c>
      <c r="X991" s="35">
        <f t="shared" si="179"/>
        <v>0</v>
      </c>
      <c r="Y991" s="35">
        <f t="shared" si="179"/>
        <v>0</v>
      </c>
      <c r="Z991" s="35">
        <f t="shared" si="179"/>
        <v>0</v>
      </c>
      <c r="AA991" s="35">
        <f t="shared" si="179"/>
        <v>0</v>
      </c>
      <c r="AB991" s="40"/>
      <c r="AC991" s="40"/>
    </row>
    <row r="992" spans="1:29" ht="15" customHeight="1" outlineLevel="1" x14ac:dyDescent="0.3">
      <c r="A992" s="3" t="s">
        <v>66</v>
      </c>
      <c r="B992" s="3" t="s">
        <v>32</v>
      </c>
      <c r="C992" s="3" t="s">
        <v>25</v>
      </c>
      <c r="D992" s="3" t="s">
        <v>31</v>
      </c>
      <c r="E992" s="3" t="s">
        <v>27</v>
      </c>
      <c r="F992" s="3" t="s">
        <v>28</v>
      </c>
      <c r="G992" s="3">
        <v>0</v>
      </c>
      <c r="H992" s="3">
        <v>0</v>
      </c>
      <c r="I992" s="29"/>
      <c r="J992" s="3">
        <v>0</v>
      </c>
      <c r="K992" s="32" t="e">
        <f t="shared" si="177"/>
        <v>#DIV/0!</v>
      </c>
      <c r="L992" s="3">
        <f t="shared" si="174"/>
        <v>0</v>
      </c>
      <c r="M992" s="3">
        <v>0</v>
      </c>
      <c r="N992" s="3">
        <v>0</v>
      </c>
      <c r="O992" s="3">
        <v>0</v>
      </c>
      <c r="P992" s="3">
        <v>0</v>
      </c>
      <c r="Q992" s="4" t="e">
        <f t="shared" si="175"/>
        <v>#DIV/0!</v>
      </c>
      <c r="R992" s="3">
        <v>0</v>
      </c>
      <c r="S992" s="3">
        <v>0</v>
      </c>
      <c r="T992" s="32" t="e">
        <f t="shared" si="167"/>
        <v>#DIV/0!</v>
      </c>
      <c r="U992" s="32" t="e">
        <f t="shared" si="168"/>
        <v>#DIV/0!</v>
      </c>
      <c r="V992" s="3">
        <v>0</v>
      </c>
      <c r="W992" s="3">
        <v>0</v>
      </c>
      <c r="X992" s="3">
        <v>0</v>
      </c>
      <c r="Y992" s="3">
        <v>0</v>
      </c>
      <c r="Z992" s="3">
        <v>0</v>
      </c>
      <c r="AA992" s="3">
        <v>0</v>
      </c>
      <c r="AB992" s="29"/>
      <c r="AC992" s="29"/>
    </row>
    <row r="993" spans="1:29" ht="15" customHeight="1" outlineLevel="1" x14ac:dyDescent="0.3">
      <c r="A993" s="3" t="s">
        <v>67</v>
      </c>
      <c r="B993" s="3" t="s">
        <v>32</v>
      </c>
      <c r="C993" s="3" t="s">
        <v>25</v>
      </c>
      <c r="D993" s="3" t="s">
        <v>31</v>
      </c>
      <c r="E993" s="3" t="s">
        <v>27</v>
      </c>
      <c r="F993" s="3" t="s">
        <v>28</v>
      </c>
      <c r="G993" s="3">
        <v>1</v>
      </c>
      <c r="H993" s="3">
        <v>0</v>
      </c>
      <c r="I993" s="29">
        <f>H993/((L993-W993)+J993+(0.44*R993))</f>
        <v>0</v>
      </c>
      <c r="J993" s="3">
        <v>1</v>
      </c>
      <c r="K993" s="32">
        <f t="shared" si="177"/>
        <v>1</v>
      </c>
      <c r="L993" s="3">
        <f t="shared" si="174"/>
        <v>0</v>
      </c>
      <c r="M993" s="3">
        <v>0</v>
      </c>
      <c r="N993" s="3">
        <v>0</v>
      </c>
      <c r="O993" s="3">
        <v>0</v>
      </c>
      <c r="P993" s="3">
        <v>0</v>
      </c>
      <c r="Q993" s="4" t="e">
        <f t="shared" si="175"/>
        <v>#DIV/0!</v>
      </c>
      <c r="R993" s="3">
        <v>0</v>
      </c>
      <c r="S993" s="3">
        <v>0</v>
      </c>
      <c r="T993" s="32" t="e">
        <f t="shared" si="167"/>
        <v>#DIV/0!</v>
      </c>
      <c r="U993" s="32" t="e">
        <f t="shared" si="168"/>
        <v>#DIV/0!</v>
      </c>
      <c r="V993" s="3">
        <v>0</v>
      </c>
      <c r="W993" s="3">
        <v>0</v>
      </c>
      <c r="X993" s="3">
        <v>0</v>
      </c>
      <c r="Y993" s="3">
        <v>0</v>
      </c>
      <c r="Z993" s="3">
        <v>0</v>
      </c>
      <c r="AA993" s="3">
        <v>0</v>
      </c>
    </row>
    <row r="994" spans="1:29" ht="15" customHeight="1" outlineLevel="1" collapsed="1" x14ac:dyDescent="0.3">
      <c r="A994" s="3" t="s">
        <v>68</v>
      </c>
      <c r="B994" s="3" t="s">
        <v>32</v>
      </c>
      <c r="C994" s="3" t="s">
        <v>25</v>
      </c>
      <c r="D994" s="3" t="s">
        <v>31</v>
      </c>
      <c r="E994" s="3" t="s">
        <v>27</v>
      </c>
      <c r="F994" s="3" t="s">
        <v>28</v>
      </c>
      <c r="G994" s="3">
        <v>0</v>
      </c>
      <c r="H994" s="3">
        <v>0</v>
      </c>
      <c r="I994" s="29"/>
      <c r="J994" s="3">
        <v>0</v>
      </c>
      <c r="K994" s="32" t="e">
        <f t="shared" si="177"/>
        <v>#DIV/0!</v>
      </c>
      <c r="L994" s="3">
        <f t="shared" si="174"/>
        <v>0</v>
      </c>
      <c r="M994" s="3">
        <v>0</v>
      </c>
      <c r="N994" s="3">
        <v>0</v>
      </c>
      <c r="O994" s="3">
        <v>0</v>
      </c>
      <c r="P994" s="3">
        <v>0</v>
      </c>
      <c r="Q994" s="4" t="e">
        <f t="shared" si="175"/>
        <v>#DIV/0!</v>
      </c>
      <c r="R994" s="3">
        <v>0</v>
      </c>
      <c r="S994" s="3">
        <v>0</v>
      </c>
      <c r="T994" s="32" t="e">
        <f t="shared" si="167"/>
        <v>#DIV/0!</v>
      </c>
      <c r="U994" s="32" t="e">
        <f t="shared" si="168"/>
        <v>#DIV/0!</v>
      </c>
      <c r="V994" s="3">
        <v>0</v>
      </c>
      <c r="W994" s="3">
        <v>0</v>
      </c>
      <c r="X994" s="3">
        <v>0</v>
      </c>
      <c r="Y994" s="3">
        <v>0</v>
      </c>
      <c r="Z994" s="3">
        <v>0</v>
      </c>
      <c r="AA994" s="3">
        <v>0</v>
      </c>
    </row>
    <row r="995" spans="1:29" ht="15" customHeight="1" x14ac:dyDescent="0.3">
      <c r="A995" s="35">
        <v>250</v>
      </c>
      <c r="B995" s="35" t="s">
        <v>32</v>
      </c>
      <c r="C995" s="35" t="s">
        <v>31</v>
      </c>
      <c r="D995" s="35" t="s">
        <v>26</v>
      </c>
      <c r="E995" s="35" t="s">
        <v>30</v>
      </c>
      <c r="F995" s="35" t="s">
        <v>28</v>
      </c>
      <c r="G995" s="35">
        <f>G996+G997+G998</f>
        <v>2</v>
      </c>
      <c r="H995" s="35">
        <f>H996+H997+H998</f>
        <v>0</v>
      </c>
      <c r="I995" s="40">
        <f>H995/((L995-W995)+J995+(0.44*R995))</f>
        <v>0</v>
      </c>
      <c r="J995" s="35">
        <f>J996+J997+J998</f>
        <v>1</v>
      </c>
      <c r="K995" s="37">
        <f t="shared" si="177"/>
        <v>0.5</v>
      </c>
      <c r="L995" s="35">
        <f t="shared" si="174"/>
        <v>1</v>
      </c>
      <c r="M995" s="35">
        <f>M996+M997+M998</f>
        <v>0</v>
      </c>
      <c r="N995" s="35">
        <f>N996+N997+N998</f>
        <v>1</v>
      </c>
      <c r="O995" s="35">
        <f>O996+O997+O998</f>
        <v>0</v>
      </c>
      <c r="P995" s="35">
        <f>P996+P997+P998</f>
        <v>1</v>
      </c>
      <c r="Q995" s="36">
        <f t="shared" si="175"/>
        <v>100</v>
      </c>
      <c r="R995" s="35">
        <f>R996+R997+R998</f>
        <v>0</v>
      </c>
      <c r="S995" s="35">
        <f>S996+S997+S998</f>
        <v>0</v>
      </c>
      <c r="T995" s="37">
        <f t="shared" si="167"/>
        <v>0</v>
      </c>
      <c r="U995" s="37">
        <f t="shared" si="168"/>
        <v>0</v>
      </c>
      <c r="V995" s="35">
        <f t="shared" ref="V995:AA995" si="180">V996+V997+V998</f>
        <v>0</v>
      </c>
      <c r="W995" s="35">
        <f t="shared" si="180"/>
        <v>0</v>
      </c>
      <c r="X995" s="35">
        <f t="shared" si="180"/>
        <v>1</v>
      </c>
      <c r="Y995" s="35">
        <f t="shared" si="180"/>
        <v>1</v>
      </c>
      <c r="Z995" s="35">
        <f t="shared" si="180"/>
        <v>0</v>
      </c>
      <c r="AA995" s="35">
        <f t="shared" si="180"/>
        <v>0</v>
      </c>
      <c r="AB995" s="40"/>
      <c r="AC995" s="40"/>
    </row>
    <row r="996" spans="1:29" ht="15" customHeight="1" outlineLevel="1" x14ac:dyDescent="0.3">
      <c r="A996" s="3" t="s">
        <v>66</v>
      </c>
      <c r="B996" s="3" t="s">
        <v>32</v>
      </c>
      <c r="C996" s="3" t="s">
        <v>31</v>
      </c>
      <c r="D996" s="3" t="s">
        <v>26</v>
      </c>
      <c r="E996" s="3" t="s">
        <v>30</v>
      </c>
      <c r="F996" s="3" t="s">
        <v>28</v>
      </c>
      <c r="G996" s="3">
        <v>2</v>
      </c>
      <c r="H996" s="3">
        <v>0</v>
      </c>
      <c r="I996" s="29">
        <f>H996/((L996-W996)+J996+(0.44*R996))</f>
        <v>0</v>
      </c>
      <c r="J996" s="3">
        <v>1</v>
      </c>
      <c r="K996" s="32">
        <f t="shared" si="177"/>
        <v>0.5</v>
      </c>
      <c r="L996" s="3">
        <f t="shared" si="174"/>
        <v>1</v>
      </c>
      <c r="M996" s="3">
        <v>0</v>
      </c>
      <c r="N996" s="3">
        <v>1</v>
      </c>
      <c r="O996" s="3">
        <v>0</v>
      </c>
      <c r="P996" s="3">
        <v>1</v>
      </c>
      <c r="Q996" s="4">
        <f t="shared" si="175"/>
        <v>100</v>
      </c>
      <c r="R996" s="3">
        <v>0</v>
      </c>
      <c r="S996" s="3">
        <v>0</v>
      </c>
      <c r="T996" s="32">
        <f t="shared" si="167"/>
        <v>0</v>
      </c>
      <c r="U996" s="32">
        <f t="shared" si="168"/>
        <v>0</v>
      </c>
      <c r="V996" s="3">
        <v>0</v>
      </c>
      <c r="W996" s="3">
        <v>0</v>
      </c>
      <c r="X996" s="3">
        <v>1</v>
      </c>
      <c r="Y996" s="3">
        <v>1</v>
      </c>
      <c r="Z996" s="3">
        <v>0</v>
      </c>
      <c r="AA996" s="3">
        <v>0</v>
      </c>
      <c r="AB996" s="29"/>
      <c r="AC996" s="29"/>
    </row>
    <row r="997" spans="1:29" ht="15" customHeight="1" outlineLevel="1" x14ac:dyDescent="0.3">
      <c r="A997" s="3" t="s">
        <v>67</v>
      </c>
      <c r="B997" s="3" t="s">
        <v>32</v>
      </c>
      <c r="C997" s="3" t="s">
        <v>31</v>
      </c>
      <c r="D997" s="3" t="s">
        <v>26</v>
      </c>
      <c r="E997" s="3" t="s">
        <v>30</v>
      </c>
      <c r="F997" s="3" t="s">
        <v>28</v>
      </c>
      <c r="G997" s="3">
        <v>0</v>
      </c>
      <c r="H997" s="3">
        <v>0</v>
      </c>
      <c r="I997" s="29"/>
      <c r="J997" s="3">
        <v>0</v>
      </c>
      <c r="K997" s="32" t="e">
        <f t="shared" si="177"/>
        <v>#DIV/0!</v>
      </c>
      <c r="L997" s="3">
        <f t="shared" si="174"/>
        <v>0</v>
      </c>
      <c r="M997" s="3">
        <v>0</v>
      </c>
      <c r="N997" s="3">
        <v>0</v>
      </c>
      <c r="O997" s="3">
        <v>0</v>
      </c>
      <c r="P997" s="3">
        <v>0</v>
      </c>
      <c r="Q997" s="4" t="e">
        <f t="shared" si="175"/>
        <v>#DIV/0!</v>
      </c>
      <c r="R997" s="3">
        <v>0</v>
      </c>
      <c r="S997" s="3">
        <v>0</v>
      </c>
      <c r="T997" s="32" t="e">
        <f t="shared" si="167"/>
        <v>#DIV/0!</v>
      </c>
      <c r="U997" s="32" t="e">
        <f t="shared" si="168"/>
        <v>#DIV/0!</v>
      </c>
      <c r="V997" s="3">
        <v>0</v>
      </c>
      <c r="W997" s="3">
        <v>0</v>
      </c>
      <c r="X997" s="3">
        <v>0</v>
      </c>
      <c r="Y997" s="3">
        <v>0</v>
      </c>
      <c r="Z997" s="3">
        <v>0</v>
      </c>
      <c r="AA997" s="3">
        <v>0</v>
      </c>
    </row>
    <row r="998" spans="1:29" ht="15" customHeight="1" outlineLevel="1" collapsed="1" x14ac:dyDescent="0.3">
      <c r="A998" s="3" t="s">
        <v>68</v>
      </c>
      <c r="B998" s="3" t="s">
        <v>32</v>
      </c>
      <c r="C998" s="3" t="s">
        <v>31</v>
      </c>
      <c r="D998" s="3" t="s">
        <v>26</v>
      </c>
      <c r="E998" s="3" t="s">
        <v>30</v>
      </c>
      <c r="F998" s="3" t="s">
        <v>28</v>
      </c>
      <c r="G998" s="3">
        <v>0</v>
      </c>
      <c r="H998" s="3">
        <v>0</v>
      </c>
      <c r="I998" s="29"/>
      <c r="J998" s="3">
        <v>0</v>
      </c>
      <c r="K998" s="32" t="e">
        <f t="shared" si="177"/>
        <v>#DIV/0!</v>
      </c>
      <c r="L998" s="3">
        <f t="shared" si="174"/>
        <v>0</v>
      </c>
      <c r="M998" s="3">
        <v>0</v>
      </c>
      <c r="N998" s="3">
        <v>0</v>
      </c>
      <c r="O998" s="3">
        <v>0</v>
      </c>
      <c r="P998" s="3">
        <v>0</v>
      </c>
      <c r="Q998" s="4" t="e">
        <f t="shared" si="175"/>
        <v>#DIV/0!</v>
      </c>
      <c r="R998" s="3">
        <v>0</v>
      </c>
      <c r="S998" s="3">
        <v>0</v>
      </c>
      <c r="T998" s="32" t="e">
        <f t="shared" si="167"/>
        <v>#DIV/0!</v>
      </c>
      <c r="U998" s="32" t="e">
        <f t="shared" si="168"/>
        <v>#DIV/0!</v>
      </c>
      <c r="V998" s="3">
        <v>0</v>
      </c>
      <c r="W998" s="3">
        <v>0</v>
      </c>
      <c r="X998" s="3">
        <v>0</v>
      </c>
      <c r="Y998" s="3">
        <v>0</v>
      </c>
      <c r="Z998" s="3">
        <v>0</v>
      </c>
      <c r="AA998" s="3">
        <v>0</v>
      </c>
    </row>
    <row r="999" spans="1:29" ht="15" customHeight="1" x14ac:dyDescent="0.3">
      <c r="A999" s="35">
        <v>251</v>
      </c>
      <c r="B999" s="35" t="s">
        <v>32</v>
      </c>
      <c r="C999" s="35" t="s">
        <v>25</v>
      </c>
      <c r="D999" s="35" t="s">
        <v>26</v>
      </c>
      <c r="E999" s="35" t="s">
        <v>27</v>
      </c>
      <c r="F999" s="35" t="s">
        <v>31</v>
      </c>
      <c r="G999" s="35">
        <f>G1000+G1001+G1002</f>
        <v>2</v>
      </c>
      <c r="H999" s="35">
        <f>H1000+H1001+H1002</f>
        <v>0</v>
      </c>
      <c r="I999" s="40">
        <f>H999/((L999-W999)+J999+(0.44*R999))</f>
        <v>0</v>
      </c>
      <c r="J999" s="35">
        <f>J1000+J1001+J1002</f>
        <v>1</v>
      </c>
      <c r="K999" s="37">
        <f t="shared" si="177"/>
        <v>0.5</v>
      </c>
      <c r="L999" s="35">
        <f t="shared" si="174"/>
        <v>1</v>
      </c>
      <c r="M999" s="35">
        <f>M1000+M1001+M1002</f>
        <v>0</v>
      </c>
      <c r="N999" s="35">
        <f>N1000+N1001+N1002</f>
        <v>1</v>
      </c>
      <c r="O999" s="35">
        <f>O1000+O1001+O1002</f>
        <v>0</v>
      </c>
      <c r="P999" s="35">
        <f>P1000+P1001+P1002</f>
        <v>1</v>
      </c>
      <c r="Q999" s="36">
        <f t="shared" si="175"/>
        <v>100</v>
      </c>
      <c r="R999" s="35">
        <f>R1000+R1001+R1002</f>
        <v>0</v>
      </c>
      <c r="S999" s="35">
        <f>S1000+S1001+S1002</f>
        <v>0</v>
      </c>
      <c r="T999" s="37">
        <f t="shared" si="167"/>
        <v>0</v>
      </c>
      <c r="U999" s="37">
        <f t="shared" si="168"/>
        <v>0</v>
      </c>
      <c r="V999" s="35">
        <f t="shared" ref="V999:AA999" si="181">V1000+V1001+V1002</f>
        <v>0</v>
      </c>
      <c r="W999" s="35">
        <f t="shared" si="181"/>
        <v>1</v>
      </c>
      <c r="X999" s="35">
        <f t="shared" si="181"/>
        <v>0</v>
      </c>
      <c r="Y999" s="35">
        <f t="shared" si="181"/>
        <v>0</v>
      </c>
      <c r="Z999" s="35">
        <f t="shared" si="181"/>
        <v>0</v>
      </c>
      <c r="AA999" s="35">
        <f t="shared" si="181"/>
        <v>0</v>
      </c>
      <c r="AB999" s="40">
        <f>(R999+X999+(2*(N999+AA999+J999))+(0.5*Y999))/(H999+(0.5*V999)+(2*(W999+O999+Z999)))</f>
        <v>2</v>
      </c>
      <c r="AC999" s="40">
        <f>AB999-$AB$1073</f>
        <v>0.86244596999745737</v>
      </c>
    </row>
    <row r="1000" spans="1:29" ht="15" customHeight="1" outlineLevel="1" x14ac:dyDescent="0.3">
      <c r="A1000" s="3" t="s">
        <v>66</v>
      </c>
      <c r="B1000" s="3" t="s">
        <v>32</v>
      </c>
      <c r="C1000" s="3" t="s">
        <v>25</v>
      </c>
      <c r="D1000" s="3" t="s">
        <v>26</v>
      </c>
      <c r="E1000" s="3" t="s">
        <v>27</v>
      </c>
      <c r="F1000" s="3" t="s">
        <v>31</v>
      </c>
      <c r="G1000" s="3">
        <v>2</v>
      </c>
      <c r="H1000" s="3">
        <v>0</v>
      </c>
      <c r="I1000" s="29">
        <f>H1000/((L1000-W1000)+J1000+(0.44*R1000))</f>
        <v>0</v>
      </c>
      <c r="J1000" s="3">
        <v>1</v>
      </c>
      <c r="K1000" s="32">
        <f t="shared" si="177"/>
        <v>0.5</v>
      </c>
      <c r="L1000" s="3">
        <f t="shared" si="174"/>
        <v>1</v>
      </c>
      <c r="M1000" s="3">
        <v>0</v>
      </c>
      <c r="N1000" s="3">
        <v>1</v>
      </c>
      <c r="O1000" s="3">
        <v>0</v>
      </c>
      <c r="P1000" s="3">
        <v>1</v>
      </c>
      <c r="Q1000" s="4">
        <f t="shared" si="175"/>
        <v>100</v>
      </c>
      <c r="R1000" s="3">
        <v>0</v>
      </c>
      <c r="S1000" s="3">
        <v>0</v>
      </c>
      <c r="T1000" s="32">
        <f t="shared" si="167"/>
        <v>0</v>
      </c>
      <c r="U1000" s="32">
        <f t="shared" si="168"/>
        <v>0</v>
      </c>
      <c r="V1000" s="3">
        <v>0</v>
      </c>
      <c r="W1000" s="3">
        <v>1</v>
      </c>
      <c r="X1000" s="3">
        <v>0</v>
      </c>
      <c r="Y1000" s="3">
        <v>0</v>
      </c>
      <c r="Z1000" s="3">
        <v>0</v>
      </c>
      <c r="AA1000" s="3">
        <v>0</v>
      </c>
      <c r="AB1000" s="29"/>
      <c r="AC1000" s="29"/>
    </row>
    <row r="1001" spans="1:29" ht="15" customHeight="1" outlineLevel="1" x14ac:dyDescent="0.3">
      <c r="A1001" s="3" t="s">
        <v>67</v>
      </c>
      <c r="B1001" s="3" t="s">
        <v>32</v>
      </c>
      <c r="C1001" s="3" t="s">
        <v>25</v>
      </c>
      <c r="D1001" s="3" t="s">
        <v>26</v>
      </c>
      <c r="E1001" s="3" t="s">
        <v>27</v>
      </c>
      <c r="F1001" s="3" t="s">
        <v>31</v>
      </c>
      <c r="G1001" s="3">
        <v>0</v>
      </c>
      <c r="H1001" s="3">
        <v>0</v>
      </c>
      <c r="I1001" s="29"/>
      <c r="J1001" s="3">
        <v>0</v>
      </c>
      <c r="K1001" s="32" t="e">
        <f t="shared" si="177"/>
        <v>#DIV/0!</v>
      </c>
      <c r="L1001" s="3">
        <f t="shared" si="174"/>
        <v>0</v>
      </c>
      <c r="M1001" s="3">
        <v>0</v>
      </c>
      <c r="N1001" s="3">
        <v>0</v>
      </c>
      <c r="O1001" s="3">
        <v>0</v>
      </c>
      <c r="P1001" s="3">
        <v>0</v>
      </c>
      <c r="Q1001" s="4" t="e">
        <f t="shared" si="175"/>
        <v>#DIV/0!</v>
      </c>
      <c r="R1001" s="3">
        <v>0</v>
      </c>
      <c r="S1001" s="3">
        <v>0</v>
      </c>
      <c r="T1001" s="32" t="e">
        <f t="shared" si="167"/>
        <v>#DIV/0!</v>
      </c>
      <c r="U1001" s="32" t="e">
        <f t="shared" si="168"/>
        <v>#DIV/0!</v>
      </c>
      <c r="V1001" s="3">
        <v>0</v>
      </c>
      <c r="W1001" s="3">
        <v>0</v>
      </c>
      <c r="X1001" s="3">
        <v>0</v>
      </c>
      <c r="Y1001" s="3">
        <v>0</v>
      </c>
      <c r="Z1001" s="3">
        <v>0</v>
      </c>
      <c r="AA1001" s="3">
        <v>0</v>
      </c>
    </row>
    <row r="1002" spans="1:29" ht="15" customHeight="1" outlineLevel="1" collapsed="1" x14ac:dyDescent="0.3">
      <c r="A1002" s="3" t="s">
        <v>68</v>
      </c>
      <c r="B1002" s="3" t="s">
        <v>32</v>
      </c>
      <c r="C1002" s="3" t="s">
        <v>25</v>
      </c>
      <c r="D1002" s="3" t="s">
        <v>26</v>
      </c>
      <c r="E1002" s="3" t="s">
        <v>27</v>
      </c>
      <c r="F1002" s="3" t="s">
        <v>31</v>
      </c>
      <c r="G1002" s="3">
        <v>0</v>
      </c>
      <c r="H1002" s="3">
        <v>0</v>
      </c>
      <c r="I1002" s="29"/>
      <c r="J1002" s="3">
        <v>0</v>
      </c>
      <c r="K1002" s="32" t="e">
        <f t="shared" si="177"/>
        <v>#DIV/0!</v>
      </c>
      <c r="L1002" s="3">
        <f t="shared" si="174"/>
        <v>0</v>
      </c>
      <c r="M1002" s="3">
        <v>0</v>
      </c>
      <c r="N1002" s="3">
        <v>0</v>
      </c>
      <c r="O1002" s="3">
        <v>0</v>
      </c>
      <c r="P1002" s="3">
        <v>0</v>
      </c>
      <c r="Q1002" s="4" t="e">
        <f t="shared" si="175"/>
        <v>#DIV/0!</v>
      </c>
      <c r="R1002" s="3">
        <v>0</v>
      </c>
      <c r="S1002" s="3">
        <v>0</v>
      </c>
      <c r="T1002" s="32" t="e">
        <f t="shared" si="167"/>
        <v>#DIV/0!</v>
      </c>
      <c r="U1002" s="32" t="e">
        <f t="shared" si="168"/>
        <v>#DIV/0!</v>
      </c>
      <c r="V1002" s="3">
        <v>0</v>
      </c>
      <c r="W1002" s="3">
        <v>0</v>
      </c>
      <c r="X1002" s="3">
        <v>0</v>
      </c>
      <c r="Y1002" s="3">
        <v>0</v>
      </c>
      <c r="Z1002" s="3">
        <v>0</v>
      </c>
      <c r="AA1002" s="3">
        <v>0</v>
      </c>
    </row>
    <row r="1003" spans="1:29" ht="15" customHeight="1" x14ac:dyDescent="0.3">
      <c r="A1003" s="35">
        <v>252</v>
      </c>
      <c r="B1003" s="35" t="s">
        <v>32</v>
      </c>
      <c r="C1003" s="35" t="s">
        <v>25</v>
      </c>
      <c r="D1003" s="35" t="s">
        <v>26</v>
      </c>
      <c r="E1003" s="35" t="s">
        <v>27</v>
      </c>
      <c r="F1003" s="35" t="s">
        <v>34</v>
      </c>
      <c r="G1003" s="35">
        <f>G1004+G1005+G1006</f>
        <v>2</v>
      </c>
      <c r="H1003" s="35">
        <f>H1004+H1005+H1006</f>
        <v>0</v>
      </c>
      <c r="I1003" s="40">
        <f>H1003/((L1003-W1003)+J1003+(0.44*R1003))</f>
        <v>0</v>
      </c>
      <c r="J1003" s="35">
        <f>J1004+J1005+J1006</f>
        <v>1</v>
      </c>
      <c r="K1003" s="37">
        <f t="shared" si="177"/>
        <v>0.5</v>
      </c>
      <c r="L1003" s="35">
        <f t="shared" si="174"/>
        <v>1</v>
      </c>
      <c r="M1003" s="35">
        <f>M1004+M1005+M1006</f>
        <v>0</v>
      </c>
      <c r="N1003" s="35">
        <f>N1004+N1005+N1006</f>
        <v>1</v>
      </c>
      <c r="O1003" s="35">
        <f>O1004+O1005+O1006</f>
        <v>0</v>
      </c>
      <c r="P1003" s="35">
        <f>P1004+P1005+P1006</f>
        <v>1</v>
      </c>
      <c r="Q1003" s="36">
        <f t="shared" si="175"/>
        <v>100</v>
      </c>
      <c r="R1003" s="35">
        <f>R1004+R1005+R1006</f>
        <v>0</v>
      </c>
      <c r="S1003" s="35">
        <f>S1004+S1005+S1006</f>
        <v>0</v>
      </c>
      <c r="T1003" s="37">
        <f t="shared" si="167"/>
        <v>0</v>
      </c>
      <c r="U1003" s="37">
        <f t="shared" si="168"/>
        <v>0</v>
      </c>
      <c r="V1003" s="35">
        <f t="shared" ref="V1003:AA1003" si="182">V1004+V1005+V1006</f>
        <v>0</v>
      </c>
      <c r="W1003" s="35">
        <f t="shared" si="182"/>
        <v>1</v>
      </c>
      <c r="X1003" s="35">
        <f t="shared" si="182"/>
        <v>0</v>
      </c>
      <c r="Y1003" s="35">
        <f t="shared" si="182"/>
        <v>1</v>
      </c>
      <c r="Z1003" s="35">
        <f t="shared" si="182"/>
        <v>1</v>
      </c>
      <c r="AA1003" s="35">
        <f t="shared" si="182"/>
        <v>0</v>
      </c>
      <c r="AB1003" s="40">
        <f>(R1003+X1003+(2*(N1003+AA1003+J1003))+(0.5*Y1003))/(H1003+(0.5*V1003)+(2*(W1003+O1003+Z1003)))</f>
        <v>1.125</v>
      </c>
      <c r="AC1003" s="40">
        <f>AB1003-$AB$1073</f>
        <v>-1.2554030002542627E-2</v>
      </c>
    </row>
    <row r="1004" spans="1:29" ht="15" customHeight="1" outlineLevel="1" x14ac:dyDescent="0.3">
      <c r="A1004" s="3" t="s">
        <v>66</v>
      </c>
      <c r="B1004" s="3" t="s">
        <v>32</v>
      </c>
      <c r="C1004" s="3" t="s">
        <v>25</v>
      </c>
      <c r="D1004" s="3" t="s">
        <v>26</v>
      </c>
      <c r="E1004" s="3" t="s">
        <v>27</v>
      </c>
      <c r="F1004" s="3" t="s">
        <v>34</v>
      </c>
      <c r="G1004" s="3">
        <v>2</v>
      </c>
      <c r="H1004" s="3">
        <v>0</v>
      </c>
      <c r="I1004" s="29">
        <f>H1004/((L1004-W1004)+J1004+(0.44*R1004))</f>
        <v>0</v>
      </c>
      <c r="J1004" s="3">
        <v>1</v>
      </c>
      <c r="K1004" s="32">
        <f t="shared" si="177"/>
        <v>0.5</v>
      </c>
      <c r="L1004" s="3">
        <f t="shared" si="174"/>
        <v>1</v>
      </c>
      <c r="M1004" s="3">
        <v>0</v>
      </c>
      <c r="N1004" s="3">
        <v>1</v>
      </c>
      <c r="O1004" s="3">
        <v>0</v>
      </c>
      <c r="P1004" s="3">
        <v>1</v>
      </c>
      <c r="Q1004" s="4">
        <f t="shared" si="175"/>
        <v>100</v>
      </c>
      <c r="R1004" s="3">
        <v>0</v>
      </c>
      <c r="S1004" s="3">
        <v>0</v>
      </c>
      <c r="T1004" s="32">
        <f t="shared" si="167"/>
        <v>0</v>
      </c>
      <c r="U1004" s="32">
        <f t="shared" si="168"/>
        <v>0</v>
      </c>
      <c r="V1004" s="3">
        <v>0</v>
      </c>
      <c r="W1004" s="3">
        <v>1</v>
      </c>
      <c r="X1004" s="3">
        <v>0</v>
      </c>
      <c r="Y1004" s="3">
        <v>1</v>
      </c>
      <c r="Z1004" s="3">
        <v>1</v>
      </c>
      <c r="AA1004" s="3">
        <v>0</v>
      </c>
      <c r="AB1004" s="29"/>
      <c r="AC1004" s="29"/>
    </row>
    <row r="1005" spans="1:29" ht="15" customHeight="1" outlineLevel="1" x14ac:dyDescent="0.3">
      <c r="A1005" s="3" t="s">
        <v>67</v>
      </c>
      <c r="B1005" s="3" t="s">
        <v>32</v>
      </c>
      <c r="C1005" s="3" t="s">
        <v>25</v>
      </c>
      <c r="D1005" s="3" t="s">
        <v>26</v>
      </c>
      <c r="E1005" s="3" t="s">
        <v>27</v>
      </c>
      <c r="F1005" s="3" t="s">
        <v>34</v>
      </c>
      <c r="G1005" s="3">
        <v>0</v>
      </c>
      <c r="H1005" s="3">
        <v>0</v>
      </c>
      <c r="I1005" s="29"/>
      <c r="J1005" s="3">
        <v>0</v>
      </c>
      <c r="K1005" s="32" t="e">
        <f t="shared" si="177"/>
        <v>#DIV/0!</v>
      </c>
      <c r="L1005" s="3">
        <f t="shared" si="174"/>
        <v>0</v>
      </c>
      <c r="M1005" s="3">
        <v>0</v>
      </c>
      <c r="N1005" s="3">
        <v>0</v>
      </c>
      <c r="O1005" s="3">
        <v>0</v>
      </c>
      <c r="P1005" s="3">
        <v>0</v>
      </c>
      <c r="Q1005" s="4" t="e">
        <f t="shared" si="175"/>
        <v>#DIV/0!</v>
      </c>
      <c r="R1005" s="3">
        <v>0</v>
      </c>
      <c r="S1005" s="3">
        <v>0</v>
      </c>
      <c r="T1005" s="32" t="e">
        <f t="shared" si="167"/>
        <v>#DIV/0!</v>
      </c>
      <c r="U1005" s="32" t="e">
        <f t="shared" si="168"/>
        <v>#DIV/0!</v>
      </c>
      <c r="V1005" s="3">
        <v>0</v>
      </c>
      <c r="W1005" s="3">
        <v>0</v>
      </c>
      <c r="X1005" s="3">
        <v>0</v>
      </c>
      <c r="Y1005" s="3">
        <v>0</v>
      </c>
      <c r="Z1005" s="3">
        <v>0</v>
      </c>
      <c r="AA1005" s="3">
        <v>0</v>
      </c>
    </row>
    <row r="1006" spans="1:29" ht="15" customHeight="1" outlineLevel="1" collapsed="1" x14ac:dyDescent="0.3">
      <c r="A1006" s="3" t="s">
        <v>68</v>
      </c>
      <c r="B1006" s="3" t="s">
        <v>32</v>
      </c>
      <c r="C1006" s="3" t="s">
        <v>25</v>
      </c>
      <c r="D1006" s="3" t="s">
        <v>26</v>
      </c>
      <c r="E1006" s="3" t="s">
        <v>27</v>
      </c>
      <c r="F1006" s="3" t="s">
        <v>34</v>
      </c>
      <c r="G1006" s="3">
        <v>0</v>
      </c>
      <c r="H1006" s="3">
        <v>0</v>
      </c>
      <c r="I1006" s="29"/>
      <c r="J1006" s="3">
        <v>0</v>
      </c>
      <c r="K1006" s="32" t="e">
        <f t="shared" si="177"/>
        <v>#DIV/0!</v>
      </c>
      <c r="L1006" s="3">
        <f t="shared" si="174"/>
        <v>0</v>
      </c>
      <c r="M1006" s="3">
        <v>0</v>
      </c>
      <c r="N1006" s="3">
        <v>0</v>
      </c>
      <c r="O1006" s="3">
        <v>0</v>
      </c>
      <c r="P1006" s="3">
        <v>0</v>
      </c>
      <c r="Q1006" s="4" t="e">
        <f t="shared" si="175"/>
        <v>#DIV/0!</v>
      </c>
      <c r="R1006" s="3">
        <v>0</v>
      </c>
      <c r="S1006" s="3">
        <v>0</v>
      </c>
      <c r="T1006" s="32" t="e">
        <f t="shared" si="167"/>
        <v>#DIV/0!</v>
      </c>
      <c r="U1006" s="32" t="e">
        <f t="shared" si="168"/>
        <v>#DIV/0!</v>
      </c>
      <c r="V1006" s="3">
        <v>0</v>
      </c>
      <c r="W1006" s="3">
        <v>0</v>
      </c>
      <c r="X1006" s="3">
        <v>0</v>
      </c>
      <c r="Y1006" s="3">
        <v>0</v>
      </c>
      <c r="Z1006" s="3">
        <v>0</v>
      </c>
      <c r="AA1006" s="3">
        <v>0</v>
      </c>
    </row>
    <row r="1007" spans="1:29" ht="15" customHeight="1" x14ac:dyDescent="0.3">
      <c r="A1007" s="35">
        <v>253</v>
      </c>
      <c r="B1007" s="35" t="s">
        <v>24</v>
      </c>
      <c r="C1007" s="35" t="s">
        <v>25</v>
      </c>
      <c r="D1007" s="35" t="s">
        <v>29</v>
      </c>
      <c r="E1007" s="35" t="s">
        <v>33</v>
      </c>
      <c r="F1007" s="35" t="s">
        <v>28</v>
      </c>
      <c r="G1007" s="35">
        <f>G1008+G1009+G1010</f>
        <v>6</v>
      </c>
      <c r="H1007" s="35">
        <f>H1008+H1009+H1010</f>
        <v>3</v>
      </c>
      <c r="I1007" s="40">
        <f t="shared" ref="I1007:I1012" si="183">H1007/((L1007-W1007)+J1007+(0.44*R1007))</f>
        <v>0.5</v>
      </c>
      <c r="J1007" s="35">
        <f>J1008+J1009+J1010</f>
        <v>3</v>
      </c>
      <c r="K1007" s="37">
        <f t="shared" si="177"/>
        <v>0.5</v>
      </c>
      <c r="L1007" s="35">
        <f t="shared" si="174"/>
        <v>3</v>
      </c>
      <c r="M1007" s="35">
        <f>M1008+M1009+M1010</f>
        <v>1</v>
      </c>
      <c r="N1007" s="35">
        <f>N1008+N1009+N1010</f>
        <v>2</v>
      </c>
      <c r="O1007" s="35">
        <f>O1008+O1009+O1010</f>
        <v>1</v>
      </c>
      <c r="P1007" s="35">
        <f>P1008+P1009+P1010</f>
        <v>1</v>
      </c>
      <c r="Q1007" s="36">
        <f t="shared" si="175"/>
        <v>33.333333333333329</v>
      </c>
      <c r="R1007" s="35">
        <f>R1008+R1009+R1010</f>
        <v>0</v>
      </c>
      <c r="S1007" s="35">
        <f>S1008+S1009+S1010</f>
        <v>0</v>
      </c>
      <c r="T1007" s="37">
        <f t="shared" si="167"/>
        <v>0.33333333333333331</v>
      </c>
      <c r="U1007" s="37">
        <f t="shared" si="168"/>
        <v>0.5</v>
      </c>
      <c r="V1007" s="35">
        <f t="shared" ref="V1007:AA1007" si="184">V1008+V1009+V1010</f>
        <v>1</v>
      </c>
      <c r="W1007" s="35">
        <f t="shared" si="184"/>
        <v>0</v>
      </c>
      <c r="X1007" s="35">
        <f t="shared" si="184"/>
        <v>2</v>
      </c>
      <c r="Y1007" s="35">
        <f t="shared" si="184"/>
        <v>3</v>
      </c>
      <c r="Z1007" s="35">
        <f t="shared" si="184"/>
        <v>0</v>
      </c>
      <c r="AA1007" s="35">
        <f t="shared" si="184"/>
        <v>0</v>
      </c>
      <c r="AB1007" s="40"/>
      <c r="AC1007" s="40"/>
    </row>
    <row r="1008" spans="1:29" ht="15" customHeight="1" outlineLevel="1" x14ac:dyDescent="0.3">
      <c r="A1008" s="3" t="s">
        <v>66</v>
      </c>
      <c r="B1008" s="3" t="s">
        <v>24</v>
      </c>
      <c r="C1008" s="3" t="s">
        <v>25</v>
      </c>
      <c r="D1008" s="3" t="s">
        <v>29</v>
      </c>
      <c r="E1008" s="3" t="s">
        <v>33</v>
      </c>
      <c r="F1008" s="3" t="s">
        <v>28</v>
      </c>
      <c r="G1008" s="3">
        <v>3</v>
      </c>
      <c r="H1008" s="3">
        <v>0</v>
      </c>
      <c r="I1008" s="29">
        <f t="shared" si="183"/>
        <v>0</v>
      </c>
      <c r="J1008" s="3">
        <v>1</v>
      </c>
      <c r="K1008" s="32">
        <f t="shared" si="177"/>
        <v>0.33333333333333331</v>
      </c>
      <c r="L1008" s="3">
        <f t="shared" si="174"/>
        <v>2</v>
      </c>
      <c r="M1008" s="3">
        <v>0</v>
      </c>
      <c r="N1008" s="3">
        <v>2</v>
      </c>
      <c r="O1008" s="3">
        <v>0</v>
      </c>
      <c r="P1008" s="3">
        <v>0</v>
      </c>
      <c r="Q1008" s="4">
        <f t="shared" si="175"/>
        <v>0</v>
      </c>
      <c r="R1008" s="3">
        <v>0</v>
      </c>
      <c r="S1008" s="3">
        <v>0</v>
      </c>
      <c r="T1008" s="32">
        <f t="shared" si="167"/>
        <v>0</v>
      </c>
      <c r="U1008" s="32">
        <f t="shared" si="168"/>
        <v>0</v>
      </c>
      <c r="V1008" s="3">
        <v>0</v>
      </c>
      <c r="W1008" s="3">
        <v>0</v>
      </c>
      <c r="X1008" s="3">
        <v>2</v>
      </c>
      <c r="Y1008" s="3">
        <v>1</v>
      </c>
      <c r="Z1008" s="3">
        <v>0</v>
      </c>
      <c r="AA1008" s="3">
        <v>0</v>
      </c>
      <c r="AB1008" s="29"/>
      <c r="AC1008" s="29"/>
    </row>
    <row r="1009" spans="1:29" ht="15" customHeight="1" outlineLevel="1" x14ac:dyDescent="0.3">
      <c r="A1009" s="3" t="s">
        <v>67</v>
      </c>
      <c r="B1009" s="3" t="s">
        <v>24</v>
      </c>
      <c r="C1009" s="3" t="s">
        <v>25</v>
      </c>
      <c r="D1009" s="3" t="s">
        <v>29</v>
      </c>
      <c r="E1009" s="3" t="s">
        <v>33</v>
      </c>
      <c r="F1009" s="3" t="s">
        <v>28</v>
      </c>
      <c r="G1009" s="3">
        <v>1</v>
      </c>
      <c r="H1009" s="3">
        <v>3</v>
      </c>
      <c r="I1009" s="29">
        <f t="shared" si="183"/>
        <v>3</v>
      </c>
      <c r="J1009" s="3">
        <v>0</v>
      </c>
      <c r="K1009" s="32">
        <f t="shared" si="177"/>
        <v>0</v>
      </c>
      <c r="L1009" s="3">
        <f t="shared" si="174"/>
        <v>1</v>
      </c>
      <c r="M1009" s="3">
        <v>1</v>
      </c>
      <c r="N1009" s="3">
        <v>0</v>
      </c>
      <c r="O1009" s="3">
        <v>1</v>
      </c>
      <c r="P1009" s="3">
        <v>1</v>
      </c>
      <c r="Q1009" s="4">
        <f t="shared" si="175"/>
        <v>100</v>
      </c>
      <c r="R1009" s="3">
        <v>0</v>
      </c>
      <c r="S1009" s="3">
        <v>0</v>
      </c>
      <c r="T1009" s="32">
        <f t="shared" si="167"/>
        <v>1</v>
      </c>
      <c r="U1009" s="32">
        <f t="shared" si="168"/>
        <v>1.5</v>
      </c>
      <c r="V1009" s="3">
        <v>1</v>
      </c>
      <c r="W1009" s="3">
        <v>0</v>
      </c>
      <c r="X1009" s="3">
        <v>0</v>
      </c>
      <c r="Y1009" s="3">
        <v>0</v>
      </c>
      <c r="Z1009" s="3">
        <v>0</v>
      </c>
      <c r="AA1009" s="3">
        <v>0</v>
      </c>
    </row>
    <row r="1010" spans="1:29" ht="15" customHeight="1" outlineLevel="1" collapsed="1" x14ac:dyDescent="0.3">
      <c r="A1010" s="3" t="s">
        <v>68</v>
      </c>
      <c r="B1010" s="3" t="s">
        <v>24</v>
      </c>
      <c r="C1010" s="3" t="s">
        <v>25</v>
      </c>
      <c r="D1010" s="3" t="s">
        <v>29</v>
      </c>
      <c r="E1010" s="3" t="s">
        <v>33</v>
      </c>
      <c r="F1010" s="3" t="s">
        <v>28</v>
      </c>
      <c r="G1010" s="3">
        <v>2</v>
      </c>
      <c r="H1010" s="3">
        <v>0</v>
      </c>
      <c r="I1010" s="29">
        <f t="shared" si="183"/>
        <v>0</v>
      </c>
      <c r="J1010" s="3">
        <v>2</v>
      </c>
      <c r="K1010" s="32">
        <f t="shared" si="177"/>
        <v>1</v>
      </c>
      <c r="L1010" s="3">
        <f t="shared" si="174"/>
        <v>0</v>
      </c>
      <c r="M1010" s="3">
        <v>0</v>
      </c>
      <c r="N1010" s="3">
        <v>0</v>
      </c>
      <c r="O1010" s="3">
        <v>0</v>
      </c>
      <c r="P1010" s="3">
        <v>0</v>
      </c>
      <c r="Q1010" s="4" t="e">
        <f t="shared" si="175"/>
        <v>#DIV/0!</v>
      </c>
      <c r="R1010" s="3">
        <v>0</v>
      </c>
      <c r="S1010" s="3">
        <v>0</v>
      </c>
      <c r="T1010" s="32" t="e">
        <f t="shared" si="167"/>
        <v>#DIV/0!</v>
      </c>
      <c r="U1010" s="32" t="e">
        <f t="shared" si="168"/>
        <v>#DIV/0!</v>
      </c>
      <c r="V1010" s="3">
        <v>0</v>
      </c>
      <c r="W1010" s="3">
        <v>0</v>
      </c>
      <c r="X1010" s="3">
        <v>0</v>
      </c>
      <c r="Y1010" s="3">
        <v>2</v>
      </c>
      <c r="Z1010" s="3">
        <v>0</v>
      </c>
      <c r="AA1010" s="3">
        <v>0</v>
      </c>
    </row>
    <row r="1011" spans="1:29" ht="15" customHeight="1" x14ac:dyDescent="0.3">
      <c r="A1011" s="35">
        <v>254</v>
      </c>
      <c r="B1011" s="35" t="s">
        <v>31</v>
      </c>
      <c r="C1011" s="35" t="s">
        <v>34</v>
      </c>
      <c r="D1011" s="35" t="s">
        <v>26</v>
      </c>
      <c r="E1011" s="35" t="s">
        <v>33</v>
      </c>
      <c r="F1011" s="35" t="s">
        <v>28</v>
      </c>
      <c r="G1011" s="35">
        <f>G1012+G1013+G1014</f>
        <v>1</v>
      </c>
      <c r="H1011" s="35">
        <f>H1012+H1013+H1014</f>
        <v>0</v>
      </c>
      <c r="I1011" s="40">
        <f t="shared" si="183"/>
        <v>0</v>
      </c>
      <c r="J1011" s="35">
        <f>J1012+J1013+J1014</f>
        <v>1</v>
      </c>
      <c r="K1011" s="37">
        <f t="shared" si="177"/>
        <v>1</v>
      </c>
      <c r="L1011" s="35">
        <f t="shared" si="174"/>
        <v>0</v>
      </c>
      <c r="M1011" s="35">
        <f>M1012+M1013+M1014</f>
        <v>0</v>
      </c>
      <c r="N1011" s="35">
        <f>N1012+N1013+N1014</f>
        <v>0</v>
      </c>
      <c r="O1011" s="35">
        <f>O1012+O1013+O1014</f>
        <v>0</v>
      </c>
      <c r="P1011" s="35">
        <f>P1012+P1013+P1014</f>
        <v>0</v>
      </c>
      <c r="Q1011" s="36" t="e">
        <f t="shared" si="175"/>
        <v>#DIV/0!</v>
      </c>
      <c r="R1011" s="35">
        <f>R1012+R1013+R1014</f>
        <v>0</v>
      </c>
      <c r="S1011" s="35">
        <f>S1012+S1013+S1014</f>
        <v>0</v>
      </c>
      <c r="T1011" s="37" t="e">
        <f t="shared" si="167"/>
        <v>#DIV/0!</v>
      </c>
      <c r="U1011" s="37" t="e">
        <f t="shared" si="168"/>
        <v>#DIV/0!</v>
      </c>
      <c r="V1011" s="35">
        <f t="shared" ref="V1011:AA1011" si="185">V1012+V1013+V1014</f>
        <v>0</v>
      </c>
      <c r="W1011" s="35">
        <f t="shared" si="185"/>
        <v>0</v>
      </c>
      <c r="X1011" s="35">
        <f t="shared" si="185"/>
        <v>1</v>
      </c>
      <c r="Y1011" s="35">
        <f t="shared" si="185"/>
        <v>0</v>
      </c>
      <c r="Z1011" s="35">
        <f t="shared" si="185"/>
        <v>0</v>
      </c>
      <c r="AA1011" s="35">
        <f t="shared" si="185"/>
        <v>0</v>
      </c>
      <c r="AB1011" s="40"/>
      <c r="AC1011" s="40"/>
    </row>
    <row r="1012" spans="1:29" ht="15" customHeight="1" outlineLevel="1" x14ac:dyDescent="0.3">
      <c r="A1012" s="3" t="s">
        <v>66</v>
      </c>
      <c r="B1012" s="3" t="s">
        <v>31</v>
      </c>
      <c r="C1012" s="3" t="s">
        <v>34</v>
      </c>
      <c r="D1012" s="3" t="s">
        <v>26</v>
      </c>
      <c r="E1012" s="3" t="s">
        <v>33</v>
      </c>
      <c r="F1012" s="3" t="s">
        <v>28</v>
      </c>
      <c r="G1012" s="3">
        <v>1</v>
      </c>
      <c r="H1012" s="3">
        <v>0</v>
      </c>
      <c r="I1012" s="29">
        <f t="shared" si="183"/>
        <v>0</v>
      </c>
      <c r="J1012" s="3">
        <v>1</v>
      </c>
      <c r="K1012" s="32">
        <f t="shared" si="177"/>
        <v>1</v>
      </c>
      <c r="L1012" s="3">
        <f t="shared" si="174"/>
        <v>0</v>
      </c>
      <c r="M1012" s="3">
        <v>0</v>
      </c>
      <c r="N1012" s="3">
        <v>0</v>
      </c>
      <c r="O1012" s="3">
        <v>0</v>
      </c>
      <c r="P1012" s="3">
        <v>0</v>
      </c>
      <c r="Q1012" s="4" t="e">
        <f t="shared" si="175"/>
        <v>#DIV/0!</v>
      </c>
      <c r="R1012" s="3">
        <v>0</v>
      </c>
      <c r="S1012" s="3">
        <v>0</v>
      </c>
      <c r="T1012" s="32" t="e">
        <f t="shared" si="167"/>
        <v>#DIV/0!</v>
      </c>
      <c r="U1012" s="32" t="e">
        <f t="shared" si="168"/>
        <v>#DIV/0!</v>
      </c>
      <c r="V1012" s="3">
        <v>0</v>
      </c>
      <c r="W1012" s="3">
        <v>0</v>
      </c>
      <c r="X1012" s="3">
        <v>0</v>
      </c>
      <c r="Y1012" s="3">
        <v>0</v>
      </c>
      <c r="Z1012" s="3">
        <v>0</v>
      </c>
      <c r="AA1012" s="3">
        <v>0</v>
      </c>
      <c r="AB1012" s="29"/>
      <c r="AC1012" s="29"/>
    </row>
    <row r="1013" spans="1:29" ht="15" customHeight="1" outlineLevel="1" x14ac:dyDescent="0.3">
      <c r="A1013" s="3" t="s">
        <v>67</v>
      </c>
      <c r="B1013" s="3" t="s">
        <v>31</v>
      </c>
      <c r="C1013" s="3" t="s">
        <v>34</v>
      </c>
      <c r="D1013" s="3" t="s">
        <v>26</v>
      </c>
      <c r="E1013" s="3" t="s">
        <v>33</v>
      </c>
      <c r="F1013" s="3" t="s">
        <v>28</v>
      </c>
      <c r="G1013" s="3">
        <v>0</v>
      </c>
      <c r="H1013" s="3">
        <v>0</v>
      </c>
      <c r="I1013" s="29"/>
      <c r="J1013" s="3">
        <v>0</v>
      </c>
      <c r="K1013" s="32" t="e">
        <f t="shared" si="177"/>
        <v>#DIV/0!</v>
      </c>
      <c r="L1013" s="3">
        <f t="shared" si="174"/>
        <v>0</v>
      </c>
      <c r="M1013" s="3">
        <v>0</v>
      </c>
      <c r="N1013" s="3">
        <v>0</v>
      </c>
      <c r="O1013" s="3">
        <v>0</v>
      </c>
      <c r="P1013" s="3">
        <v>0</v>
      </c>
      <c r="Q1013" s="4" t="e">
        <f t="shared" si="175"/>
        <v>#DIV/0!</v>
      </c>
      <c r="R1013" s="3">
        <v>0</v>
      </c>
      <c r="S1013" s="3">
        <v>0</v>
      </c>
      <c r="T1013" s="32" t="e">
        <f t="shared" si="167"/>
        <v>#DIV/0!</v>
      </c>
      <c r="U1013" s="32" t="e">
        <f t="shared" si="168"/>
        <v>#DIV/0!</v>
      </c>
      <c r="V1013" s="3">
        <v>0</v>
      </c>
      <c r="W1013" s="3">
        <v>0</v>
      </c>
      <c r="X1013" s="3">
        <v>0</v>
      </c>
      <c r="Y1013" s="3">
        <v>0</v>
      </c>
      <c r="Z1013" s="3">
        <v>0</v>
      </c>
      <c r="AA1013" s="3">
        <v>0</v>
      </c>
    </row>
    <row r="1014" spans="1:29" ht="15" customHeight="1" outlineLevel="1" collapsed="1" x14ac:dyDescent="0.3">
      <c r="A1014" s="3" t="s">
        <v>68</v>
      </c>
      <c r="B1014" s="3" t="s">
        <v>31</v>
      </c>
      <c r="C1014" s="3" t="s">
        <v>34</v>
      </c>
      <c r="D1014" s="3" t="s">
        <v>26</v>
      </c>
      <c r="E1014" s="3" t="s">
        <v>33</v>
      </c>
      <c r="F1014" s="3" t="s">
        <v>28</v>
      </c>
      <c r="G1014" s="3">
        <v>0</v>
      </c>
      <c r="H1014" s="3">
        <v>0</v>
      </c>
      <c r="I1014" s="29"/>
      <c r="J1014" s="3">
        <v>0</v>
      </c>
      <c r="K1014" s="32" t="e">
        <f t="shared" si="177"/>
        <v>#DIV/0!</v>
      </c>
      <c r="L1014" s="3">
        <f t="shared" si="174"/>
        <v>0</v>
      </c>
      <c r="M1014" s="3">
        <v>0</v>
      </c>
      <c r="N1014" s="3">
        <v>0</v>
      </c>
      <c r="O1014" s="3">
        <v>0</v>
      </c>
      <c r="P1014" s="3">
        <v>0</v>
      </c>
      <c r="Q1014" s="4" t="e">
        <f t="shared" si="175"/>
        <v>#DIV/0!</v>
      </c>
      <c r="R1014" s="3">
        <v>0</v>
      </c>
      <c r="S1014" s="3">
        <v>0</v>
      </c>
      <c r="T1014" s="32" t="e">
        <f t="shared" si="167"/>
        <v>#DIV/0!</v>
      </c>
      <c r="U1014" s="32" t="e">
        <f t="shared" si="168"/>
        <v>#DIV/0!</v>
      </c>
      <c r="V1014" s="3">
        <v>0</v>
      </c>
      <c r="W1014" s="3">
        <v>0</v>
      </c>
      <c r="X1014" s="3">
        <v>1</v>
      </c>
      <c r="Y1014" s="3">
        <v>0</v>
      </c>
      <c r="Z1014" s="3">
        <v>0</v>
      </c>
      <c r="AA1014" s="3">
        <v>0</v>
      </c>
    </row>
    <row r="1015" spans="1:29" ht="15" customHeight="1" x14ac:dyDescent="0.3">
      <c r="A1015" s="35">
        <v>255</v>
      </c>
      <c r="B1015" s="35" t="s">
        <v>24</v>
      </c>
      <c r="C1015" s="35" t="s">
        <v>25</v>
      </c>
      <c r="D1015" s="35" t="s">
        <v>29</v>
      </c>
      <c r="E1015" s="35" t="s">
        <v>34</v>
      </c>
      <c r="F1015" s="35" t="s">
        <v>28</v>
      </c>
      <c r="G1015" s="35">
        <f>G1016+G1017+G1018</f>
        <v>4</v>
      </c>
      <c r="H1015" s="35">
        <f>H1016+H1017+H1018</f>
        <v>3</v>
      </c>
      <c r="I1015" s="40">
        <f>H1015/((L1015-W1015)+J1015+(0.44*R1015))</f>
        <v>0.75</v>
      </c>
      <c r="J1015" s="35">
        <f>J1016+J1017+J1018</f>
        <v>1</v>
      </c>
      <c r="K1015" s="37">
        <f t="shared" si="177"/>
        <v>0.25</v>
      </c>
      <c r="L1015" s="35">
        <f t="shared" ref="L1015:L1046" si="186">M1015+N1015</f>
        <v>3</v>
      </c>
      <c r="M1015" s="35">
        <f>M1016+M1017+M1018</f>
        <v>1</v>
      </c>
      <c r="N1015" s="35">
        <f>N1016+N1017+N1018</f>
        <v>2</v>
      </c>
      <c r="O1015" s="35">
        <f>O1016+O1017+O1018</f>
        <v>1</v>
      </c>
      <c r="P1015" s="35">
        <f>P1016+P1017+P1018</f>
        <v>1</v>
      </c>
      <c r="Q1015" s="36">
        <f t="shared" ref="Q1015:Q1046" si="187">P1015/L1015*100</f>
        <v>33.333333333333329</v>
      </c>
      <c r="R1015" s="35">
        <f>R1016+R1017+R1018</f>
        <v>0</v>
      </c>
      <c r="S1015" s="35">
        <f>S1016+S1017+S1018</f>
        <v>0</v>
      </c>
      <c r="T1015" s="37">
        <f t="shared" si="167"/>
        <v>0.33333333333333331</v>
      </c>
      <c r="U1015" s="37">
        <f t="shared" si="168"/>
        <v>0.5</v>
      </c>
      <c r="V1015" s="35">
        <f t="shared" ref="V1015:AA1015" si="188">V1016+V1017+V1018</f>
        <v>1</v>
      </c>
      <c r="W1015" s="35">
        <f t="shared" si="188"/>
        <v>0</v>
      </c>
      <c r="X1015" s="35">
        <f t="shared" si="188"/>
        <v>2</v>
      </c>
      <c r="Y1015" s="35">
        <f t="shared" si="188"/>
        <v>1</v>
      </c>
      <c r="Z1015" s="35">
        <f t="shared" si="188"/>
        <v>0</v>
      </c>
      <c r="AA1015" s="35">
        <f t="shared" si="188"/>
        <v>1</v>
      </c>
      <c r="AB1015" s="40">
        <f>(R1015+X1015+(2*(N1015+AA1015+J1015))+(0.5*Y1015))/(H1015+(0.5*V1015)+(2*(W1015+O1015+Z1015)))</f>
        <v>1.9090909090909092</v>
      </c>
      <c r="AC1015" s="40">
        <f>AB1015-$AB$1073</f>
        <v>0.77153687908836655</v>
      </c>
    </row>
    <row r="1016" spans="1:29" ht="15" customHeight="1" outlineLevel="1" x14ac:dyDescent="0.3">
      <c r="A1016" s="3" t="s">
        <v>66</v>
      </c>
      <c r="B1016" s="3" t="s">
        <v>24</v>
      </c>
      <c r="C1016" s="3" t="s">
        <v>25</v>
      </c>
      <c r="D1016" s="3" t="s">
        <v>29</v>
      </c>
      <c r="E1016" s="3" t="s">
        <v>34</v>
      </c>
      <c r="F1016" s="3" t="s">
        <v>28</v>
      </c>
      <c r="G1016" s="3">
        <v>3</v>
      </c>
      <c r="H1016" s="3">
        <v>3</v>
      </c>
      <c r="I1016" s="29">
        <f>H1016/((L1016-W1016)+J1016+(0.44*R1016))</f>
        <v>1</v>
      </c>
      <c r="J1016" s="3">
        <v>1</v>
      </c>
      <c r="K1016" s="32">
        <f t="shared" si="177"/>
        <v>0.33333333333333331</v>
      </c>
      <c r="L1016" s="3">
        <f t="shared" si="186"/>
        <v>2</v>
      </c>
      <c r="M1016" s="3">
        <v>1</v>
      </c>
      <c r="N1016" s="3">
        <v>1</v>
      </c>
      <c r="O1016" s="3">
        <v>1</v>
      </c>
      <c r="P1016" s="3">
        <v>1</v>
      </c>
      <c r="Q1016" s="4">
        <f t="shared" si="187"/>
        <v>50</v>
      </c>
      <c r="R1016" s="3">
        <v>0</v>
      </c>
      <c r="S1016" s="3">
        <v>0</v>
      </c>
      <c r="T1016" s="32">
        <f t="shared" si="167"/>
        <v>0.5</v>
      </c>
      <c r="U1016" s="32">
        <f t="shared" si="168"/>
        <v>0.75</v>
      </c>
      <c r="V1016" s="3">
        <v>1</v>
      </c>
      <c r="W1016" s="3">
        <v>0</v>
      </c>
      <c r="X1016" s="3">
        <v>1</v>
      </c>
      <c r="Y1016" s="3">
        <v>1</v>
      </c>
      <c r="Z1016" s="3">
        <v>0</v>
      </c>
      <c r="AA1016" s="3">
        <v>0</v>
      </c>
      <c r="AB1016" s="29"/>
      <c r="AC1016" s="29"/>
    </row>
    <row r="1017" spans="1:29" ht="15" customHeight="1" outlineLevel="1" x14ac:dyDescent="0.3">
      <c r="A1017" s="3" t="s">
        <v>67</v>
      </c>
      <c r="B1017" s="3" t="s">
        <v>24</v>
      </c>
      <c r="C1017" s="3" t="s">
        <v>25</v>
      </c>
      <c r="D1017" s="3" t="s">
        <v>29</v>
      </c>
      <c r="E1017" s="3" t="s">
        <v>34</v>
      </c>
      <c r="F1017" s="3" t="s">
        <v>28</v>
      </c>
      <c r="G1017" s="3">
        <v>0</v>
      </c>
      <c r="H1017" s="3">
        <v>0</v>
      </c>
      <c r="I1017" s="29"/>
      <c r="J1017" s="3">
        <v>0</v>
      </c>
      <c r="K1017" s="32" t="e">
        <f t="shared" si="177"/>
        <v>#DIV/0!</v>
      </c>
      <c r="L1017" s="3">
        <f t="shared" si="186"/>
        <v>0</v>
      </c>
      <c r="M1017" s="3">
        <v>0</v>
      </c>
      <c r="N1017" s="3">
        <v>0</v>
      </c>
      <c r="O1017" s="3">
        <v>0</v>
      </c>
      <c r="P1017" s="3">
        <v>0</v>
      </c>
      <c r="Q1017" s="4" t="e">
        <f t="shared" si="187"/>
        <v>#DIV/0!</v>
      </c>
      <c r="R1017" s="3">
        <v>0</v>
      </c>
      <c r="S1017" s="3">
        <v>0</v>
      </c>
      <c r="T1017" s="32" t="e">
        <f t="shared" si="167"/>
        <v>#DIV/0!</v>
      </c>
      <c r="U1017" s="32" t="e">
        <f t="shared" si="168"/>
        <v>#DIV/0!</v>
      </c>
      <c r="V1017" s="3">
        <v>0</v>
      </c>
      <c r="W1017" s="3">
        <v>0</v>
      </c>
      <c r="X1017" s="3">
        <v>0</v>
      </c>
      <c r="Y1017" s="3">
        <v>0</v>
      </c>
      <c r="Z1017" s="3">
        <v>0</v>
      </c>
      <c r="AA1017" s="3">
        <v>0</v>
      </c>
    </row>
    <row r="1018" spans="1:29" ht="15" customHeight="1" outlineLevel="1" collapsed="1" x14ac:dyDescent="0.3">
      <c r="A1018" s="3" t="s">
        <v>68</v>
      </c>
      <c r="B1018" s="3" t="s">
        <v>24</v>
      </c>
      <c r="C1018" s="3" t="s">
        <v>25</v>
      </c>
      <c r="D1018" s="3" t="s">
        <v>29</v>
      </c>
      <c r="E1018" s="3" t="s">
        <v>34</v>
      </c>
      <c r="F1018" s="3" t="s">
        <v>28</v>
      </c>
      <c r="G1018" s="3">
        <v>1</v>
      </c>
      <c r="H1018" s="3">
        <v>0</v>
      </c>
      <c r="I1018" s="29">
        <f>H1018/((L1018-W1018)+J1018+(0.44*R1018))</f>
        <v>0</v>
      </c>
      <c r="J1018" s="3">
        <v>0</v>
      </c>
      <c r="K1018" s="32">
        <f t="shared" si="177"/>
        <v>0</v>
      </c>
      <c r="L1018" s="3">
        <f t="shared" si="186"/>
        <v>1</v>
      </c>
      <c r="M1018" s="3">
        <v>0</v>
      </c>
      <c r="N1018" s="3">
        <v>1</v>
      </c>
      <c r="O1018" s="3">
        <v>0</v>
      </c>
      <c r="P1018" s="3">
        <v>0</v>
      </c>
      <c r="Q1018" s="4">
        <f t="shared" si="187"/>
        <v>0</v>
      </c>
      <c r="R1018" s="3">
        <v>0</v>
      </c>
      <c r="S1018" s="3">
        <v>0</v>
      </c>
      <c r="T1018" s="32">
        <f t="shared" si="167"/>
        <v>0</v>
      </c>
      <c r="U1018" s="32">
        <f t="shared" si="168"/>
        <v>0</v>
      </c>
      <c r="V1018" s="3">
        <v>0</v>
      </c>
      <c r="W1018" s="3">
        <v>0</v>
      </c>
      <c r="X1018" s="3">
        <v>1</v>
      </c>
      <c r="Y1018" s="3">
        <v>0</v>
      </c>
      <c r="Z1018" s="3">
        <v>0</v>
      </c>
      <c r="AA1018" s="3">
        <v>1</v>
      </c>
    </row>
    <row r="1019" spans="1:29" ht="15" customHeight="1" x14ac:dyDescent="0.3">
      <c r="A1019" s="35">
        <v>256</v>
      </c>
      <c r="B1019" s="35" t="s">
        <v>29</v>
      </c>
      <c r="C1019" s="35" t="s">
        <v>32</v>
      </c>
      <c r="D1019" s="35" t="s">
        <v>30</v>
      </c>
      <c r="E1019" s="35" t="s">
        <v>27</v>
      </c>
      <c r="F1019" s="35" t="s">
        <v>31</v>
      </c>
      <c r="G1019" s="35">
        <f>G1020+G1021+G1022</f>
        <v>0</v>
      </c>
      <c r="H1019" s="35">
        <f>H1020+H1021+H1022</f>
        <v>0</v>
      </c>
      <c r="I1019" s="40"/>
      <c r="J1019" s="35">
        <f>J1020+J1021+J1022</f>
        <v>0</v>
      </c>
      <c r="K1019" s="37" t="e">
        <f t="shared" ref="K1019:K1050" si="189">J1019/G1019</f>
        <v>#DIV/0!</v>
      </c>
      <c r="L1019" s="35">
        <f t="shared" si="186"/>
        <v>0</v>
      </c>
      <c r="M1019" s="35">
        <f>M1020+M1021+M1022</f>
        <v>0</v>
      </c>
      <c r="N1019" s="35">
        <f>N1020+N1021+N1022</f>
        <v>0</v>
      </c>
      <c r="O1019" s="35">
        <f>O1020+O1021+O1022</f>
        <v>0</v>
      </c>
      <c r="P1019" s="35">
        <f>P1020+P1021+P1022</f>
        <v>0</v>
      </c>
      <c r="Q1019" s="36" t="e">
        <f t="shared" si="187"/>
        <v>#DIV/0!</v>
      </c>
      <c r="R1019" s="35">
        <f>R1020+R1021+R1022</f>
        <v>0</v>
      </c>
      <c r="S1019" s="35">
        <f>S1020+S1021+S1022</f>
        <v>0</v>
      </c>
      <c r="T1019" s="37" t="e">
        <f t="shared" si="167"/>
        <v>#DIV/0!</v>
      </c>
      <c r="U1019" s="37" t="e">
        <f t="shared" si="168"/>
        <v>#DIV/0!</v>
      </c>
      <c r="V1019" s="35">
        <f t="shared" ref="V1019:AA1019" si="190">V1020+V1021+V1022</f>
        <v>0</v>
      </c>
      <c r="W1019" s="35">
        <f t="shared" si="190"/>
        <v>0</v>
      </c>
      <c r="X1019" s="35">
        <f t="shared" si="190"/>
        <v>0</v>
      </c>
      <c r="Y1019" s="35">
        <f t="shared" si="190"/>
        <v>0</v>
      </c>
      <c r="Z1019" s="35">
        <f t="shared" si="190"/>
        <v>0</v>
      </c>
      <c r="AA1019" s="35">
        <f t="shared" si="190"/>
        <v>0</v>
      </c>
      <c r="AB1019" s="40"/>
      <c r="AC1019" s="40"/>
    </row>
    <row r="1020" spans="1:29" ht="15" customHeight="1" outlineLevel="1" x14ac:dyDescent="0.3">
      <c r="A1020" s="3" t="s">
        <v>66</v>
      </c>
      <c r="B1020" s="3" t="s">
        <v>29</v>
      </c>
      <c r="C1020" s="3" t="s">
        <v>32</v>
      </c>
      <c r="D1020" s="3" t="s">
        <v>30</v>
      </c>
      <c r="E1020" s="3" t="s">
        <v>27</v>
      </c>
      <c r="F1020" s="3" t="s">
        <v>31</v>
      </c>
      <c r="G1020" s="3">
        <v>0</v>
      </c>
      <c r="H1020" s="3">
        <v>0</v>
      </c>
      <c r="I1020" s="29"/>
      <c r="J1020" s="3">
        <v>0</v>
      </c>
      <c r="K1020" s="32" t="e">
        <f t="shared" si="189"/>
        <v>#DIV/0!</v>
      </c>
      <c r="L1020" s="3">
        <f t="shared" si="186"/>
        <v>0</v>
      </c>
      <c r="M1020" s="3">
        <v>0</v>
      </c>
      <c r="N1020" s="3">
        <v>0</v>
      </c>
      <c r="O1020" s="3">
        <v>0</v>
      </c>
      <c r="P1020" s="3">
        <v>0</v>
      </c>
      <c r="Q1020" s="4" t="e">
        <f t="shared" si="187"/>
        <v>#DIV/0!</v>
      </c>
      <c r="R1020" s="3">
        <v>0</v>
      </c>
      <c r="S1020" s="3">
        <v>0</v>
      </c>
      <c r="T1020" s="32" t="e">
        <f t="shared" si="167"/>
        <v>#DIV/0!</v>
      </c>
      <c r="U1020" s="32" t="e">
        <f t="shared" si="168"/>
        <v>#DIV/0!</v>
      </c>
      <c r="V1020" s="3">
        <v>0</v>
      </c>
      <c r="W1020" s="3">
        <v>0</v>
      </c>
      <c r="X1020" s="3">
        <v>0</v>
      </c>
      <c r="Y1020" s="3">
        <v>0</v>
      </c>
      <c r="Z1020" s="3">
        <v>0</v>
      </c>
      <c r="AA1020" s="3">
        <v>0</v>
      </c>
      <c r="AB1020" s="29"/>
      <c r="AC1020" s="29"/>
    </row>
    <row r="1021" spans="1:29" ht="15" customHeight="1" outlineLevel="1" x14ac:dyDescent="0.3">
      <c r="A1021" s="3" t="s">
        <v>67</v>
      </c>
      <c r="B1021" s="3" t="s">
        <v>29</v>
      </c>
      <c r="C1021" s="3" t="s">
        <v>32</v>
      </c>
      <c r="D1021" s="3" t="s">
        <v>30</v>
      </c>
      <c r="E1021" s="3" t="s">
        <v>27</v>
      </c>
      <c r="F1021" s="3" t="s">
        <v>31</v>
      </c>
      <c r="G1021" s="3">
        <v>0</v>
      </c>
      <c r="H1021" s="3">
        <v>0</v>
      </c>
      <c r="I1021" s="29"/>
      <c r="J1021" s="3">
        <v>0</v>
      </c>
      <c r="K1021" s="32" t="e">
        <f t="shared" si="189"/>
        <v>#DIV/0!</v>
      </c>
      <c r="L1021" s="3">
        <f t="shared" si="186"/>
        <v>0</v>
      </c>
      <c r="M1021" s="3">
        <v>0</v>
      </c>
      <c r="N1021" s="3">
        <v>0</v>
      </c>
      <c r="O1021" s="3">
        <v>0</v>
      </c>
      <c r="P1021" s="3">
        <v>0</v>
      </c>
      <c r="Q1021" s="4" t="e">
        <f t="shared" si="187"/>
        <v>#DIV/0!</v>
      </c>
      <c r="R1021" s="3">
        <v>0</v>
      </c>
      <c r="S1021" s="3">
        <v>0</v>
      </c>
      <c r="T1021" s="32" t="e">
        <f t="shared" si="167"/>
        <v>#DIV/0!</v>
      </c>
      <c r="U1021" s="32" t="e">
        <f t="shared" si="168"/>
        <v>#DIV/0!</v>
      </c>
      <c r="V1021" s="3">
        <v>0</v>
      </c>
      <c r="W1021" s="3">
        <v>0</v>
      </c>
      <c r="X1021" s="3">
        <v>0</v>
      </c>
      <c r="Y1021" s="3">
        <v>0</v>
      </c>
      <c r="Z1021" s="3">
        <v>0</v>
      </c>
      <c r="AA1021" s="3">
        <v>0</v>
      </c>
    </row>
    <row r="1022" spans="1:29" ht="15" customHeight="1" outlineLevel="1" collapsed="1" x14ac:dyDescent="0.3">
      <c r="A1022" s="3" t="s">
        <v>68</v>
      </c>
      <c r="B1022" s="3" t="s">
        <v>29</v>
      </c>
      <c r="C1022" s="3" t="s">
        <v>32</v>
      </c>
      <c r="D1022" s="3" t="s">
        <v>30</v>
      </c>
      <c r="E1022" s="3" t="s">
        <v>27</v>
      </c>
      <c r="F1022" s="3" t="s">
        <v>31</v>
      </c>
      <c r="G1022" s="3">
        <v>0</v>
      </c>
      <c r="H1022" s="3">
        <v>0</v>
      </c>
      <c r="I1022" s="29"/>
      <c r="J1022" s="3">
        <v>0</v>
      </c>
      <c r="K1022" s="32" t="e">
        <f t="shared" si="189"/>
        <v>#DIV/0!</v>
      </c>
      <c r="L1022" s="3">
        <f t="shared" si="186"/>
        <v>0</v>
      </c>
      <c r="M1022" s="3">
        <v>0</v>
      </c>
      <c r="N1022" s="3">
        <v>0</v>
      </c>
      <c r="O1022" s="3">
        <v>0</v>
      </c>
      <c r="P1022" s="3">
        <v>0</v>
      </c>
      <c r="Q1022" s="4" t="e">
        <f t="shared" si="187"/>
        <v>#DIV/0!</v>
      </c>
      <c r="R1022" s="3">
        <v>0</v>
      </c>
      <c r="S1022" s="3">
        <v>0</v>
      </c>
      <c r="T1022" s="32" t="e">
        <f t="shared" si="167"/>
        <v>#DIV/0!</v>
      </c>
      <c r="U1022" s="32" t="e">
        <f t="shared" si="168"/>
        <v>#DIV/0!</v>
      </c>
      <c r="V1022" s="3">
        <v>0</v>
      </c>
      <c r="W1022" s="3">
        <v>0</v>
      </c>
      <c r="X1022" s="3">
        <v>0</v>
      </c>
      <c r="Y1022" s="3">
        <v>0</v>
      </c>
      <c r="Z1022" s="3">
        <v>0</v>
      </c>
      <c r="AA1022" s="3">
        <v>0</v>
      </c>
    </row>
    <row r="1023" spans="1:29" ht="15" customHeight="1" x14ac:dyDescent="0.3">
      <c r="A1023" s="35">
        <v>257</v>
      </c>
      <c r="B1023" s="35" t="s">
        <v>29</v>
      </c>
      <c r="C1023" s="35" t="s">
        <v>32</v>
      </c>
      <c r="D1023" s="35" t="s">
        <v>30</v>
      </c>
      <c r="E1023" s="35" t="s">
        <v>34</v>
      </c>
      <c r="F1023" s="35" t="s">
        <v>31</v>
      </c>
      <c r="G1023" s="35">
        <f>G1024+G1025+G1026</f>
        <v>0</v>
      </c>
      <c r="H1023" s="35">
        <f>H1024+H1025+H1026</f>
        <v>0</v>
      </c>
      <c r="I1023" s="40"/>
      <c r="J1023" s="35">
        <f>J1024+J1025+J1026</f>
        <v>0</v>
      </c>
      <c r="K1023" s="37" t="e">
        <f t="shared" si="189"/>
        <v>#DIV/0!</v>
      </c>
      <c r="L1023" s="35">
        <f t="shared" si="186"/>
        <v>0</v>
      </c>
      <c r="M1023" s="35">
        <f>M1024+M1025+M1026</f>
        <v>0</v>
      </c>
      <c r="N1023" s="35">
        <f>N1024+N1025+N1026</f>
        <v>0</v>
      </c>
      <c r="O1023" s="35">
        <f>O1024+O1025+O1026</f>
        <v>0</v>
      </c>
      <c r="P1023" s="35">
        <f>P1024+P1025+P1026</f>
        <v>0</v>
      </c>
      <c r="Q1023" s="36" t="e">
        <f t="shared" si="187"/>
        <v>#DIV/0!</v>
      </c>
      <c r="R1023" s="35">
        <f>R1024+R1025+R1026</f>
        <v>0</v>
      </c>
      <c r="S1023" s="35">
        <f>S1024+S1025+S1026</f>
        <v>0</v>
      </c>
      <c r="T1023" s="37" t="e">
        <f t="shared" si="167"/>
        <v>#DIV/0!</v>
      </c>
      <c r="U1023" s="37" t="e">
        <f t="shared" si="168"/>
        <v>#DIV/0!</v>
      </c>
      <c r="V1023" s="35">
        <f t="shared" ref="V1023:AA1023" si="191">V1024+V1025+V1026</f>
        <v>0</v>
      </c>
      <c r="W1023" s="35">
        <f t="shared" si="191"/>
        <v>0</v>
      </c>
      <c r="X1023" s="35">
        <f t="shared" si="191"/>
        <v>0</v>
      </c>
      <c r="Y1023" s="35">
        <f t="shared" si="191"/>
        <v>0</v>
      </c>
      <c r="Z1023" s="35">
        <f t="shared" si="191"/>
        <v>1</v>
      </c>
      <c r="AA1023" s="35">
        <f t="shared" si="191"/>
        <v>0</v>
      </c>
      <c r="AB1023" s="40">
        <f>(R1023+X1023+(2*(N1023+AA1023+J1023))+(0.5*Y1023))/(H1023+(0.5*V1023)+(2*(W1023+O1023+Z1023)))</f>
        <v>0</v>
      </c>
      <c r="AC1023" s="40">
        <f>AB1023-$AB$1073</f>
        <v>-1.1375540300025426</v>
      </c>
    </row>
    <row r="1024" spans="1:29" ht="15" customHeight="1" outlineLevel="1" x14ac:dyDescent="0.3">
      <c r="A1024" s="3" t="s">
        <v>66</v>
      </c>
      <c r="B1024" s="3" t="s">
        <v>29</v>
      </c>
      <c r="C1024" s="3" t="s">
        <v>32</v>
      </c>
      <c r="D1024" s="3" t="s">
        <v>30</v>
      </c>
      <c r="E1024" s="3" t="s">
        <v>34</v>
      </c>
      <c r="F1024" s="3" t="s">
        <v>31</v>
      </c>
      <c r="G1024" s="3">
        <v>0</v>
      </c>
      <c r="H1024" s="3">
        <v>0</v>
      </c>
      <c r="I1024" s="29"/>
      <c r="J1024" s="3">
        <v>0</v>
      </c>
      <c r="K1024" s="32" t="e">
        <f t="shared" si="189"/>
        <v>#DIV/0!</v>
      </c>
      <c r="L1024" s="3">
        <f t="shared" si="186"/>
        <v>0</v>
      </c>
      <c r="M1024" s="3">
        <v>0</v>
      </c>
      <c r="N1024" s="3">
        <v>0</v>
      </c>
      <c r="O1024" s="3">
        <v>0</v>
      </c>
      <c r="P1024" s="3">
        <v>0</v>
      </c>
      <c r="Q1024" s="4" t="e">
        <f t="shared" si="187"/>
        <v>#DIV/0!</v>
      </c>
      <c r="R1024" s="3">
        <v>0</v>
      </c>
      <c r="S1024" s="3">
        <v>0</v>
      </c>
      <c r="T1024" s="32" t="e">
        <f t="shared" si="167"/>
        <v>#DIV/0!</v>
      </c>
      <c r="U1024" s="32" t="e">
        <f t="shared" si="168"/>
        <v>#DIV/0!</v>
      </c>
      <c r="V1024" s="3">
        <v>0</v>
      </c>
      <c r="W1024" s="3">
        <v>0</v>
      </c>
      <c r="X1024" s="3">
        <v>0</v>
      </c>
      <c r="Y1024" s="3">
        <v>0</v>
      </c>
      <c r="Z1024" s="3">
        <v>0</v>
      </c>
      <c r="AA1024" s="3">
        <v>0</v>
      </c>
      <c r="AB1024" s="29"/>
      <c r="AC1024" s="29"/>
    </row>
    <row r="1025" spans="1:29" ht="15" customHeight="1" outlineLevel="1" x14ac:dyDescent="0.3">
      <c r="A1025" s="3" t="s">
        <v>67</v>
      </c>
      <c r="B1025" s="3" t="s">
        <v>29</v>
      </c>
      <c r="C1025" s="3" t="s">
        <v>32</v>
      </c>
      <c r="D1025" s="3" t="s">
        <v>30</v>
      </c>
      <c r="E1025" s="3" t="s">
        <v>34</v>
      </c>
      <c r="F1025" s="3" t="s">
        <v>31</v>
      </c>
      <c r="G1025" s="3">
        <v>0</v>
      </c>
      <c r="H1025" s="3">
        <v>0</v>
      </c>
      <c r="I1025" s="29"/>
      <c r="J1025" s="3">
        <v>0</v>
      </c>
      <c r="K1025" s="32" t="e">
        <f t="shared" si="189"/>
        <v>#DIV/0!</v>
      </c>
      <c r="L1025" s="3">
        <f t="shared" si="186"/>
        <v>0</v>
      </c>
      <c r="M1025" s="3">
        <v>0</v>
      </c>
      <c r="N1025" s="3">
        <v>0</v>
      </c>
      <c r="O1025" s="3">
        <v>0</v>
      </c>
      <c r="P1025" s="3">
        <v>0</v>
      </c>
      <c r="Q1025" s="4" t="e">
        <f t="shared" si="187"/>
        <v>#DIV/0!</v>
      </c>
      <c r="R1025" s="3">
        <v>0</v>
      </c>
      <c r="S1025" s="3">
        <v>0</v>
      </c>
      <c r="T1025" s="32" t="e">
        <f t="shared" si="167"/>
        <v>#DIV/0!</v>
      </c>
      <c r="U1025" s="32" t="e">
        <f t="shared" si="168"/>
        <v>#DIV/0!</v>
      </c>
      <c r="V1025" s="3">
        <v>0</v>
      </c>
      <c r="W1025" s="3">
        <v>0</v>
      </c>
      <c r="X1025" s="3">
        <v>0</v>
      </c>
      <c r="Y1025" s="3">
        <v>0</v>
      </c>
      <c r="Z1025" s="3">
        <v>0</v>
      </c>
      <c r="AA1025" s="3">
        <v>0</v>
      </c>
    </row>
    <row r="1026" spans="1:29" ht="15" customHeight="1" outlineLevel="1" collapsed="1" x14ac:dyDescent="0.3">
      <c r="A1026" s="3" t="s">
        <v>68</v>
      </c>
      <c r="B1026" s="3" t="s">
        <v>29</v>
      </c>
      <c r="C1026" s="3" t="s">
        <v>32</v>
      </c>
      <c r="D1026" s="3" t="s">
        <v>30</v>
      </c>
      <c r="E1026" s="3" t="s">
        <v>34</v>
      </c>
      <c r="F1026" s="3" t="s">
        <v>31</v>
      </c>
      <c r="G1026" s="3">
        <v>0</v>
      </c>
      <c r="H1026" s="3">
        <v>0</v>
      </c>
      <c r="I1026" s="29"/>
      <c r="J1026" s="3">
        <v>0</v>
      </c>
      <c r="K1026" s="32" t="e">
        <f t="shared" si="189"/>
        <v>#DIV/0!</v>
      </c>
      <c r="L1026" s="3">
        <f t="shared" si="186"/>
        <v>0</v>
      </c>
      <c r="M1026" s="3">
        <v>0</v>
      </c>
      <c r="N1026" s="3">
        <v>0</v>
      </c>
      <c r="O1026" s="3">
        <v>0</v>
      </c>
      <c r="P1026" s="3">
        <v>0</v>
      </c>
      <c r="Q1026" s="4" t="e">
        <f t="shared" si="187"/>
        <v>#DIV/0!</v>
      </c>
      <c r="R1026" s="3">
        <v>0</v>
      </c>
      <c r="S1026" s="3">
        <v>0</v>
      </c>
      <c r="T1026" s="32" t="e">
        <f t="shared" si="167"/>
        <v>#DIV/0!</v>
      </c>
      <c r="U1026" s="32" t="e">
        <f t="shared" si="168"/>
        <v>#DIV/0!</v>
      </c>
      <c r="V1026" s="3">
        <v>0</v>
      </c>
      <c r="W1026" s="3">
        <v>0</v>
      </c>
      <c r="X1026" s="3">
        <v>0</v>
      </c>
      <c r="Y1026" s="3">
        <v>0</v>
      </c>
      <c r="Z1026" s="3">
        <v>1</v>
      </c>
      <c r="AA1026" s="3">
        <v>0</v>
      </c>
    </row>
    <row r="1027" spans="1:29" ht="15" customHeight="1" x14ac:dyDescent="0.3">
      <c r="A1027" s="35">
        <v>258</v>
      </c>
      <c r="B1027" s="35" t="s">
        <v>29</v>
      </c>
      <c r="C1027" s="35" t="s">
        <v>31</v>
      </c>
      <c r="D1027" s="35" t="s">
        <v>30</v>
      </c>
      <c r="E1027" s="35" t="s">
        <v>34</v>
      </c>
      <c r="F1027" s="35" t="s">
        <v>28</v>
      </c>
      <c r="G1027" s="35">
        <f>G1028+G1029+G1030</f>
        <v>4</v>
      </c>
      <c r="H1027" s="35">
        <f>H1028+H1029+H1030</f>
        <v>4</v>
      </c>
      <c r="I1027" s="40">
        <f>H1027/((L1027-W1027)+J1027+(0.44*R1027))</f>
        <v>1.3333333333333333</v>
      </c>
      <c r="J1027" s="35">
        <f>J1028+J1029+J1030</f>
        <v>0</v>
      </c>
      <c r="K1027" s="37">
        <f t="shared" si="189"/>
        <v>0</v>
      </c>
      <c r="L1027" s="35">
        <f t="shared" si="186"/>
        <v>4</v>
      </c>
      <c r="M1027" s="35">
        <f>M1028+M1029+M1030</f>
        <v>2</v>
      </c>
      <c r="N1027" s="35">
        <f>N1028+N1029+N1030</f>
        <v>2</v>
      </c>
      <c r="O1027" s="35">
        <f>O1028+O1029+O1030</f>
        <v>1</v>
      </c>
      <c r="P1027" s="35">
        <f>P1028+P1029+P1030</f>
        <v>4</v>
      </c>
      <c r="Q1027" s="36">
        <f t="shared" si="187"/>
        <v>100</v>
      </c>
      <c r="R1027" s="35">
        <f>R1028+R1029+R1030</f>
        <v>0</v>
      </c>
      <c r="S1027" s="35">
        <f>S1028+S1029+S1030</f>
        <v>0</v>
      </c>
      <c r="T1027" s="37">
        <f t="shared" ref="T1027:T1070" si="192">M1027/(M1027+N1027)</f>
        <v>0.5</v>
      </c>
      <c r="U1027" s="37">
        <f t="shared" ref="U1027:U1070" si="193">((0.5*V1027)+M1027)/L1027</f>
        <v>0.5</v>
      </c>
      <c r="V1027" s="35">
        <f t="shared" ref="V1027:AA1027" si="194">V1028+V1029+V1030</f>
        <v>0</v>
      </c>
      <c r="W1027" s="35">
        <f t="shared" si="194"/>
        <v>1</v>
      </c>
      <c r="X1027" s="35">
        <f t="shared" si="194"/>
        <v>1</v>
      </c>
      <c r="Y1027" s="35">
        <f t="shared" si="194"/>
        <v>0</v>
      </c>
      <c r="Z1027" s="35">
        <f t="shared" si="194"/>
        <v>0</v>
      </c>
      <c r="AA1027" s="35">
        <f t="shared" si="194"/>
        <v>0</v>
      </c>
      <c r="AB1027" s="40">
        <f>(R1027+X1027+(2*(N1027+AA1027+J1027))+(0.5*Y1027))/(H1027+(0.5*V1027)+(2*(W1027+O1027+Z1027)))</f>
        <v>0.625</v>
      </c>
      <c r="AC1027" s="40">
        <f>AB1027-$AB$1073</f>
        <v>-0.51255403000254263</v>
      </c>
    </row>
    <row r="1028" spans="1:29" ht="15" customHeight="1" outlineLevel="1" x14ac:dyDescent="0.3">
      <c r="A1028" s="3" t="s">
        <v>66</v>
      </c>
      <c r="B1028" s="3" t="s">
        <v>29</v>
      </c>
      <c r="C1028" s="3" t="s">
        <v>31</v>
      </c>
      <c r="D1028" s="3" t="s">
        <v>30</v>
      </c>
      <c r="E1028" s="3" t="s">
        <v>34</v>
      </c>
      <c r="F1028" s="3" t="s">
        <v>28</v>
      </c>
      <c r="G1028" s="3">
        <v>4</v>
      </c>
      <c r="H1028" s="3">
        <v>4</v>
      </c>
      <c r="I1028" s="29">
        <f>H1028/((L1028-W1028)+J1028+(0.44*R1028))</f>
        <v>1.3333333333333333</v>
      </c>
      <c r="J1028" s="3">
        <v>0</v>
      </c>
      <c r="K1028" s="32">
        <f t="shared" si="189"/>
        <v>0</v>
      </c>
      <c r="L1028" s="3">
        <f t="shared" si="186"/>
        <v>4</v>
      </c>
      <c r="M1028" s="3">
        <v>2</v>
      </c>
      <c r="N1028" s="3">
        <v>2</v>
      </c>
      <c r="O1028" s="3">
        <v>1</v>
      </c>
      <c r="P1028" s="3">
        <v>4</v>
      </c>
      <c r="Q1028" s="4">
        <f t="shared" si="187"/>
        <v>100</v>
      </c>
      <c r="R1028" s="3">
        <v>0</v>
      </c>
      <c r="S1028" s="3">
        <v>0</v>
      </c>
      <c r="T1028" s="32">
        <f t="shared" si="192"/>
        <v>0.5</v>
      </c>
      <c r="U1028" s="32">
        <f t="shared" si="193"/>
        <v>0.5</v>
      </c>
      <c r="V1028" s="3">
        <v>0</v>
      </c>
      <c r="W1028" s="3">
        <v>1</v>
      </c>
      <c r="X1028" s="3">
        <v>1</v>
      </c>
      <c r="Y1028" s="3">
        <v>0</v>
      </c>
      <c r="Z1028" s="3">
        <v>0</v>
      </c>
      <c r="AA1028" s="3">
        <v>0</v>
      </c>
      <c r="AB1028" s="29"/>
      <c r="AC1028" s="29"/>
    </row>
    <row r="1029" spans="1:29" ht="15" customHeight="1" outlineLevel="1" x14ac:dyDescent="0.3">
      <c r="A1029" s="3" t="s">
        <v>67</v>
      </c>
      <c r="B1029" s="3" t="s">
        <v>29</v>
      </c>
      <c r="C1029" s="3" t="s">
        <v>31</v>
      </c>
      <c r="D1029" s="3" t="s">
        <v>30</v>
      </c>
      <c r="E1029" s="3" t="s">
        <v>34</v>
      </c>
      <c r="F1029" s="3" t="s">
        <v>28</v>
      </c>
      <c r="G1029" s="3">
        <v>0</v>
      </c>
      <c r="H1029" s="3">
        <v>0</v>
      </c>
      <c r="I1029" s="29"/>
      <c r="J1029" s="3">
        <v>0</v>
      </c>
      <c r="K1029" s="32" t="e">
        <f t="shared" si="189"/>
        <v>#DIV/0!</v>
      </c>
      <c r="L1029" s="3">
        <f t="shared" si="186"/>
        <v>0</v>
      </c>
      <c r="M1029" s="3">
        <v>0</v>
      </c>
      <c r="N1029" s="3">
        <v>0</v>
      </c>
      <c r="O1029" s="3">
        <v>0</v>
      </c>
      <c r="P1029" s="3">
        <v>0</v>
      </c>
      <c r="Q1029" s="4" t="e">
        <f t="shared" si="187"/>
        <v>#DIV/0!</v>
      </c>
      <c r="R1029" s="3">
        <v>0</v>
      </c>
      <c r="S1029" s="3">
        <v>0</v>
      </c>
      <c r="T1029" s="32" t="e">
        <f t="shared" si="192"/>
        <v>#DIV/0!</v>
      </c>
      <c r="U1029" s="32" t="e">
        <f t="shared" si="193"/>
        <v>#DIV/0!</v>
      </c>
      <c r="V1029" s="3">
        <v>0</v>
      </c>
      <c r="W1029" s="3">
        <v>0</v>
      </c>
      <c r="X1029" s="3">
        <v>0</v>
      </c>
      <c r="Y1029" s="3">
        <v>0</v>
      </c>
      <c r="Z1029" s="3">
        <v>0</v>
      </c>
      <c r="AA1029" s="3">
        <v>0</v>
      </c>
    </row>
    <row r="1030" spans="1:29" ht="15" customHeight="1" outlineLevel="1" collapsed="1" x14ac:dyDescent="0.3">
      <c r="A1030" s="3" t="s">
        <v>68</v>
      </c>
      <c r="B1030" s="3" t="s">
        <v>29</v>
      </c>
      <c r="C1030" s="3" t="s">
        <v>31</v>
      </c>
      <c r="D1030" s="3" t="s">
        <v>30</v>
      </c>
      <c r="E1030" s="3" t="s">
        <v>34</v>
      </c>
      <c r="F1030" s="3" t="s">
        <v>28</v>
      </c>
      <c r="G1030" s="3">
        <v>0</v>
      </c>
      <c r="H1030" s="3">
        <v>0</v>
      </c>
      <c r="I1030" s="29"/>
      <c r="J1030" s="3">
        <v>0</v>
      </c>
      <c r="K1030" s="32" t="e">
        <f t="shared" si="189"/>
        <v>#DIV/0!</v>
      </c>
      <c r="L1030" s="3">
        <f t="shared" si="186"/>
        <v>0</v>
      </c>
      <c r="M1030" s="3">
        <v>0</v>
      </c>
      <c r="N1030" s="3">
        <v>0</v>
      </c>
      <c r="O1030" s="3">
        <v>0</v>
      </c>
      <c r="P1030" s="3">
        <v>0</v>
      </c>
      <c r="Q1030" s="4" t="e">
        <f t="shared" si="187"/>
        <v>#DIV/0!</v>
      </c>
      <c r="R1030" s="3">
        <v>0</v>
      </c>
      <c r="S1030" s="3">
        <v>0</v>
      </c>
      <c r="T1030" s="32" t="e">
        <f t="shared" si="192"/>
        <v>#DIV/0!</v>
      </c>
      <c r="U1030" s="32" t="e">
        <f t="shared" si="193"/>
        <v>#DIV/0!</v>
      </c>
      <c r="V1030" s="3">
        <v>0</v>
      </c>
      <c r="W1030" s="3">
        <v>0</v>
      </c>
      <c r="X1030" s="3">
        <v>0</v>
      </c>
      <c r="Y1030" s="3">
        <v>0</v>
      </c>
      <c r="Z1030" s="3">
        <v>0</v>
      </c>
      <c r="AA1030" s="3">
        <v>0</v>
      </c>
    </row>
    <row r="1031" spans="1:29" ht="15" customHeight="1" x14ac:dyDescent="0.3">
      <c r="A1031" s="35">
        <v>259</v>
      </c>
      <c r="B1031" s="35" t="s">
        <v>24</v>
      </c>
      <c r="C1031" s="35" t="s">
        <v>25</v>
      </c>
      <c r="D1031" s="35" t="s">
        <v>31</v>
      </c>
      <c r="E1031" s="35" t="s">
        <v>30</v>
      </c>
      <c r="F1031" s="35" t="s">
        <v>28</v>
      </c>
      <c r="G1031" s="35">
        <f>G1032+G1033+G1034</f>
        <v>5</v>
      </c>
      <c r="H1031" s="35">
        <f>H1032+H1033+H1034</f>
        <v>1</v>
      </c>
      <c r="I1031" s="40">
        <f>H1031/((L1031-W1031)+J1031+(0.44*R1031))</f>
        <v>0.20491803278688525</v>
      </c>
      <c r="J1031" s="35">
        <f>J1032+J1033+J1034</f>
        <v>1</v>
      </c>
      <c r="K1031" s="37">
        <f t="shared" si="189"/>
        <v>0.2</v>
      </c>
      <c r="L1031" s="35">
        <f t="shared" si="186"/>
        <v>3</v>
      </c>
      <c r="M1031" s="35">
        <f>M1032+M1033+M1034</f>
        <v>0</v>
      </c>
      <c r="N1031" s="35">
        <f>N1032+N1033+N1034</f>
        <v>3</v>
      </c>
      <c r="O1031" s="35">
        <f>O1032+O1033+O1034</f>
        <v>0</v>
      </c>
      <c r="P1031" s="35">
        <f>P1032+P1033+P1034</f>
        <v>0</v>
      </c>
      <c r="Q1031" s="36">
        <f t="shared" si="187"/>
        <v>0</v>
      </c>
      <c r="R1031" s="35">
        <f>R1032+R1033+R1034</f>
        <v>2</v>
      </c>
      <c r="S1031" s="35">
        <f>S1032+S1033+S1034</f>
        <v>1</v>
      </c>
      <c r="T1031" s="37">
        <f t="shared" si="192"/>
        <v>0</v>
      </c>
      <c r="U1031" s="37">
        <f t="shared" si="193"/>
        <v>0</v>
      </c>
      <c r="V1031" s="35">
        <f t="shared" ref="V1031:AA1031" si="195">V1032+V1033+V1034</f>
        <v>0</v>
      </c>
      <c r="W1031" s="35">
        <f t="shared" si="195"/>
        <v>0</v>
      </c>
      <c r="X1031" s="35">
        <f t="shared" si="195"/>
        <v>3</v>
      </c>
      <c r="Y1031" s="35">
        <f t="shared" si="195"/>
        <v>0</v>
      </c>
      <c r="Z1031" s="35">
        <f t="shared" si="195"/>
        <v>1</v>
      </c>
      <c r="AA1031" s="35">
        <f t="shared" si="195"/>
        <v>0</v>
      </c>
      <c r="AB1031" s="40">
        <f>(R1031+X1031+(2*(N1031+AA1031+J1031))+(0.5*Y1031))/(H1031+(0.5*V1031)+(2*(W1031+O1031+Z1031)))</f>
        <v>4.333333333333333</v>
      </c>
      <c r="AC1031" s="40">
        <f>AB1031-$AB$1073</f>
        <v>3.1957793033307906</v>
      </c>
    </row>
    <row r="1032" spans="1:29" ht="15" customHeight="1" outlineLevel="1" x14ac:dyDescent="0.3">
      <c r="A1032" s="3" t="s">
        <v>66</v>
      </c>
      <c r="B1032" s="3" t="s">
        <v>24</v>
      </c>
      <c r="C1032" s="3" t="s">
        <v>25</v>
      </c>
      <c r="D1032" s="3" t="s">
        <v>31</v>
      </c>
      <c r="E1032" s="3" t="s">
        <v>30</v>
      </c>
      <c r="F1032" s="3" t="s">
        <v>28</v>
      </c>
      <c r="G1032" s="3">
        <v>5</v>
      </c>
      <c r="H1032" s="3">
        <v>1</v>
      </c>
      <c r="I1032" s="29">
        <f>H1032/((L1032-W1032)+J1032+(0.44*R1032))</f>
        <v>0.20491803278688525</v>
      </c>
      <c r="J1032" s="3">
        <v>1</v>
      </c>
      <c r="K1032" s="32">
        <f t="shared" si="189"/>
        <v>0.2</v>
      </c>
      <c r="L1032" s="3">
        <f t="shared" si="186"/>
        <v>3</v>
      </c>
      <c r="M1032" s="3">
        <v>0</v>
      </c>
      <c r="N1032" s="3">
        <v>3</v>
      </c>
      <c r="O1032" s="3">
        <v>0</v>
      </c>
      <c r="P1032" s="3">
        <v>0</v>
      </c>
      <c r="Q1032" s="4">
        <f t="shared" si="187"/>
        <v>0</v>
      </c>
      <c r="R1032" s="3">
        <v>2</v>
      </c>
      <c r="S1032" s="3">
        <v>1</v>
      </c>
      <c r="T1032" s="32">
        <f t="shared" si="192"/>
        <v>0</v>
      </c>
      <c r="U1032" s="32">
        <f t="shared" si="193"/>
        <v>0</v>
      </c>
      <c r="V1032" s="3">
        <v>0</v>
      </c>
      <c r="W1032" s="3">
        <v>0</v>
      </c>
      <c r="X1032" s="3">
        <v>3</v>
      </c>
      <c r="Y1032" s="3">
        <v>0</v>
      </c>
      <c r="Z1032" s="3">
        <v>1</v>
      </c>
      <c r="AA1032" s="3">
        <v>0</v>
      </c>
      <c r="AB1032" s="29"/>
      <c r="AC1032" s="29"/>
    </row>
    <row r="1033" spans="1:29" ht="15" customHeight="1" outlineLevel="1" x14ac:dyDescent="0.3">
      <c r="A1033" s="3" t="s">
        <v>67</v>
      </c>
      <c r="B1033" s="3" t="s">
        <v>24</v>
      </c>
      <c r="C1033" s="3" t="s">
        <v>25</v>
      </c>
      <c r="D1033" s="3" t="s">
        <v>31</v>
      </c>
      <c r="E1033" s="3" t="s">
        <v>30</v>
      </c>
      <c r="F1033" s="3" t="s">
        <v>28</v>
      </c>
      <c r="G1033" s="3">
        <v>0</v>
      </c>
      <c r="H1033" s="3">
        <v>0</v>
      </c>
      <c r="I1033" s="29"/>
      <c r="J1033" s="3">
        <v>0</v>
      </c>
      <c r="K1033" s="32" t="e">
        <f t="shared" si="189"/>
        <v>#DIV/0!</v>
      </c>
      <c r="L1033" s="3">
        <f t="shared" si="186"/>
        <v>0</v>
      </c>
      <c r="M1033" s="3">
        <v>0</v>
      </c>
      <c r="N1033" s="3">
        <v>0</v>
      </c>
      <c r="O1033" s="3">
        <v>0</v>
      </c>
      <c r="P1033" s="3">
        <v>0</v>
      </c>
      <c r="Q1033" s="4" t="e">
        <f t="shared" si="187"/>
        <v>#DIV/0!</v>
      </c>
      <c r="R1033" s="3">
        <v>0</v>
      </c>
      <c r="S1033" s="3">
        <v>0</v>
      </c>
      <c r="T1033" s="32" t="e">
        <f t="shared" si="192"/>
        <v>#DIV/0!</v>
      </c>
      <c r="U1033" s="32" t="e">
        <f t="shared" si="193"/>
        <v>#DIV/0!</v>
      </c>
      <c r="V1033" s="3">
        <v>0</v>
      </c>
      <c r="W1033" s="3">
        <v>0</v>
      </c>
      <c r="X1033" s="3">
        <v>0</v>
      </c>
      <c r="Y1033" s="3">
        <v>0</v>
      </c>
      <c r="Z1033" s="3">
        <v>0</v>
      </c>
      <c r="AA1033" s="3">
        <v>0</v>
      </c>
    </row>
    <row r="1034" spans="1:29" ht="15" customHeight="1" outlineLevel="1" collapsed="1" x14ac:dyDescent="0.3">
      <c r="A1034" s="3" t="s">
        <v>68</v>
      </c>
      <c r="B1034" s="3" t="s">
        <v>24</v>
      </c>
      <c r="C1034" s="3" t="s">
        <v>25</v>
      </c>
      <c r="D1034" s="3" t="s">
        <v>31</v>
      </c>
      <c r="E1034" s="3" t="s">
        <v>30</v>
      </c>
      <c r="F1034" s="3" t="s">
        <v>28</v>
      </c>
      <c r="G1034" s="3">
        <v>0</v>
      </c>
      <c r="H1034" s="3">
        <v>0</v>
      </c>
      <c r="I1034" s="29"/>
      <c r="J1034" s="3">
        <v>0</v>
      </c>
      <c r="K1034" s="32" t="e">
        <f t="shared" si="189"/>
        <v>#DIV/0!</v>
      </c>
      <c r="L1034" s="3">
        <f t="shared" si="186"/>
        <v>0</v>
      </c>
      <c r="M1034" s="3">
        <v>0</v>
      </c>
      <c r="N1034" s="3">
        <v>0</v>
      </c>
      <c r="O1034" s="3">
        <v>0</v>
      </c>
      <c r="P1034" s="3">
        <v>0</v>
      </c>
      <c r="Q1034" s="4" t="e">
        <f t="shared" si="187"/>
        <v>#DIV/0!</v>
      </c>
      <c r="R1034" s="3">
        <v>0</v>
      </c>
      <c r="S1034" s="3">
        <v>0</v>
      </c>
      <c r="T1034" s="32" t="e">
        <f t="shared" si="192"/>
        <v>#DIV/0!</v>
      </c>
      <c r="U1034" s="32" t="e">
        <f t="shared" si="193"/>
        <v>#DIV/0!</v>
      </c>
      <c r="V1034" s="3">
        <v>0</v>
      </c>
      <c r="W1034" s="3">
        <v>0</v>
      </c>
      <c r="X1034" s="3">
        <v>0</v>
      </c>
      <c r="Y1034" s="3">
        <v>0</v>
      </c>
      <c r="Z1034" s="3">
        <v>0</v>
      </c>
      <c r="AA1034" s="3">
        <v>0</v>
      </c>
    </row>
    <row r="1035" spans="1:29" ht="15" customHeight="1" x14ac:dyDescent="0.3">
      <c r="A1035" s="35">
        <v>260</v>
      </c>
      <c r="B1035" s="35" t="s">
        <v>24</v>
      </c>
      <c r="C1035" s="35" t="s">
        <v>29</v>
      </c>
      <c r="D1035" s="35" t="s">
        <v>26</v>
      </c>
      <c r="E1035" s="35" t="s">
        <v>33</v>
      </c>
      <c r="F1035" s="35" t="s">
        <v>31</v>
      </c>
      <c r="G1035" s="35">
        <f>G1036+G1037+G1038</f>
        <v>2</v>
      </c>
      <c r="H1035" s="35">
        <f>H1036+H1037+H1038</f>
        <v>3</v>
      </c>
      <c r="I1035" s="40">
        <f>H1035/((L1035-W1035)+J1035+(0.44*R1035))</f>
        <v>1.5</v>
      </c>
      <c r="J1035" s="35">
        <f>J1036+J1037+J1038</f>
        <v>1</v>
      </c>
      <c r="K1035" s="37">
        <f t="shared" si="189"/>
        <v>0.5</v>
      </c>
      <c r="L1035" s="35">
        <f t="shared" si="186"/>
        <v>1</v>
      </c>
      <c r="M1035" s="35">
        <f>M1036+M1037+M1038</f>
        <v>1</v>
      </c>
      <c r="N1035" s="35">
        <f>N1036+N1037+N1038</f>
        <v>0</v>
      </c>
      <c r="O1035" s="35">
        <f>O1036+O1037+O1038</f>
        <v>1</v>
      </c>
      <c r="P1035" s="35">
        <f>P1036+P1037+P1038</f>
        <v>1</v>
      </c>
      <c r="Q1035" s="36">
        <f t="shared" si="187"/>
        <v>100</v>
      </c>
      <c r="R1035" s="35">
        <f>R1036+R1037+R1038</f>
        <v>0</v>
      </c>
      <c r="S1035" s="35">
        <f>S1036+S1037+S1038</f>
        <v>0</v>
      </c>
      <c r="T1035" s="37">
        <f t="shared" si="192"/>
        <v>1</v>
      </c>
      <c r="U1035" s="37">
        <f t="shared" si="193"/>
        <v>1.5</v>
      </c>
      <c r="V1035" s="35">
        <f t="shared" ref="V1035:AA1035" si="196">V1036+V1037+V1038</f>
        <v>1</v>
      </c>
      <c r="W1035" s="35">
        <f t="shared" si="196"/>
        <v>0</v>
      </c>
      <c r="X1035" s="35">
        <f t="shared" si="196"/>
        <v>0</v>
      </c>
      <c r="Y1035" s="35">
        <f t="shared" si="196"/>
        <v>0</v>
      </c>
      <c r="Z1035" s="35">
        <f t="shared" si="196"/>
        <v>0</v>
      </c>
      <c r="AA1035" s="35">
        <f t="shared" si="196"/>
        <v>0</v>
      </c>
      <c r="AB1035" s="40">
        <f>(R1035+X1035+(2*(N1035+AA1035+J1035))+(0.5*Y1035))/(H1035+(0.5*V1035)+(2*(W1035+O1035+Z1035)))</f>
        <v>0.36363636363636365</v>
      </c>
      <c r="AC1035" s="40">
        <f>AB1035-$AB$1073</f>
        <v>-0.77391766636617898</v>
      </c>
    </row>
    <row r="1036" spans="1:29" ht="15" customHeight="1" outlineLevel="1" x14ac:dyDescent="0.3">
      <c r="A1036" s="3" t="s">
        <v>66</v>
      </c>
      <c r="B1036" s="3" t="s">
        <v>24</v>
      </c>
      <c r="C1036" s="3" t="s">
        <v>29</v>
      </c>
      <c r="D1036" s="3" t="s">
        <v>26</v>
      </c>
      <c r="E1036" s="3" t="s">
        <v>33</v>
      </c>
      <c r="F1036" s="3" t="s">
        <v>31</v>
      </c>
      <c r="G1036" s="3">
        <v>1</v>
      </c>
      <c r="H1036" s="3">
        <v>0</v>
      </c>
      <c r="I1036" s="29">
        <f>H1036/((L1036-W1036)+J1036+(0.44*R1036))</f>
        <v>0</v>
      </c>
      <c r="J1036" s="3">
        <v>1</v>
      </c>
      <c r="K1036" s="32">
        <f t="shared" si="189"/>
        <v>1</v>
      </c>
      <c r="L1036" s="3">
        <f t="shared" si="186"/>
        <v>0</v>
      </c>
      <c r="M1036" s="3">
        <v>0</v>
      </c>
      <c r="N1036" s="3">
        <v>0</v>
      </c>
      <c r="O1036" s="3">
        <v>0</v>
      </c>
      <c r="P1036" s="3">
        <v>0</v>
      </c>
      <c r="Q1036" s="4" t="e">
        <f t="shared" si="187"/>
        <v>#DIV/0!</v>
      </c>
      <c r="R1036" s="3">
        <v>0</v>
      </c>
      <c r="S1036" s="3">
        <v>0</v>
      </c>
      <c r="T1036" s="32" t="e">
        <f t="shared" si="192"/>
        <v>#DIV/0!</v>
      </c>
      <c r="U1036" s="32" t="e">
        <f t="shared" si="193"/>
        <v>#DIV/0!</v>
      </c>
      <c r="V1036" s="3">
        <v>0</v>
      </c>
      <c r="W1036" s="3">
        <v>0</v>
      </c>
      <c r="X1036" s="3">
        <v>0</v>
      </c>
      <c r="Y1036" s="3">
        <v>0</v>
      </c>
      <c r="Z1036" s="3">
        <v>0</v>
      </c>
      <c r="AA1036" s="3">
        <v>0</v>
      </c>
      <c r="AB1036" s="29"/>
      <c r="AC1036" s="29"/>
    </row>
    <row r="1037" spans="1:29" ht="15" customHeight="1" outlineLevel="1" x14ac:dyDescent="0.3">
      <c r="A1037" s="3" t="s">
        <v>67</v>
      </c>
      <c r="B1037" s="3" t="s">
        <v>24</v>
      </c>
      <c r="C1037" s="3" t="s">
        <v>29</v>
      </c>
      <c r="D1037" s="3" t="s">
        <v>26</v>
      </c>
      <c r="E1037" s="3" t="s">
        <v>33</v>
      </c>
      <c r="F1037" s="3" t="s">
        <v>31</v>
      </c>
      <c r="G1037" s="3">
        <v>1</v>
      </c>
      <c r="H1037" s="3">
        <v>3</v>
      </c>
      <c r="I1037" s="29">
        <f>H1037/((L1037-W1037)+J1037+(0.44*R1037))</f>
        <v>3</v>
      </c>
      <c r="J1037" s="3">
        <v>0</v>
      </c>
      <c r="K1037" s="32">
        <f t="shared" si="189"/>
        <v>0</v>
      </c>
      <c r="L1037" s="3">
        <f t="shared" si="186"/>
        <v>1</v>
      </c>
      <c r="M1037" s="3">
        <v>1</v>
      </c>
      <c r="N1037" s="3">
        <v>0</v>
      </c>
      <c r="O1037" s="3">
        <v>1</v>
      </c>
      <c r="P1037" s="3">
        <v>1</v>
      </c>
      <c r="Q1037" s="4">
        <f t="shared" si="187"/>
        <v>100</v>
      </c>
      <c r="R1037" s="3">
        <v>0</v>
      </c>
      <c r="S1037" s="3">
        <v>0</v>
      </c>
      <c r="T1037" s="32">
        <f t="shared" si="192"/>
        <v>1</v>
      </c>
      <c r="U1037" s="32">
        <f t="shared" si="193"/>
        <v>1.5</v>
      </c>
      <c r="V1037" s="3">
        <v>1</v>
      </c>
      <c r="W1037" s="3">
        <v>0</v>
      </c>
      <c r="X1037" s="3">
        <v>0</v>
      </c>
      <c r="Y1037" s="3">
        <v>0</v>
      </c>
      <c r="Z1037" s="3">
        <v>0</v>
      </c>
      <c r="AA1037" s="3">
        <v>0</v>
      </c>
    </row>
    <row r="1038" spans="1:29" ht="15" customHeight="1" outlineLevel="1" collapsed="1" x14ac:dyDescent="0.3">
      <c r="A1038" s="3" t="s">
        <v>68</v>
      </c>
      <c r="B1038" s="3" t="s">
        <v>24</v>
      </c>
      <c r="C1038" s="3" t="s">
        <v>29</v>
      </c>
      <c r="D1038" s="3" t="s">
        <v>26</v>
      </c>
      <c r="E1038" s="3" t="s">
        <v>33</v>
      </c>
      <c r="F1038" s="3" t="s">
        <v>31</v>
      </c>
      <c r="G1038" s="3">
        <v>0</v>
      </c>
      <c r="H1038" s="3">
        <v>0</v>
      </c>
      <c r="I1038" s="29"/>
      <c r="J1038" s="3">
        <v>0</v>
      </c>
      <c r="K1038" s="32" t="e">
        <f t="shared" si="189"/>
        <v>#DIV/0!</v>
      </c>
      <c r="L1038" s="3">
        <f t="shared" si="186"/>
        <v>0</v>
      </c>
      <c r="M1038" s="3">
        <v>0</v>
      </c>
      <c r="N1038" s="3">
        <v>0</v>
      </c>
      <c r="O1038" s="3">
        <v>0</v>
      </c>
      <c r="P1038" s="3">
        <v>0</v>
      </c>
      <c r="Q1038" s="4" t="e">
        <f t="shared" si="187"/>
        <v>#DIV/0!</v>
      </c>
      <c r="R1038" s="3">
        <v>0</v>
      </c>
      <c r="S1038" s="3">
        <v>0</v>
      </c>
      <c r="T1038" s="32" t="e">
        <f t="shared" si="192"/>
        <v>#DIV/0!</v>
      </c>
      <c r="U1038" s="32" t="e">
        <f t="shared" si="193"/>
        <v>#DIV/0!</v>
      </c>
      <c r="V1038" s="3">
        <v>0</v>
      </c>
      <c r="W1038" s="3">
        <v>0</v>
      </c>
      <c r="X1038" s="3">
        <v>0</v>
      </c>
      <c r="Y1038" s="3">
        <v>0</v>
      </c>
      <c r="Z1038" s="3">
        <v>0</v>
      </c>
      <c r="AA1038" s="3">
        <v>0</v>
      </c>
    </row>
    <row r="1039" spans="1:29" ht="15" customHeight="1" x14ac:dyDescent="0.3">
      <c r="A1039" s="35">
        <v>261</v>
      </c>
      <c r="B1039" s="35" t="s">
        <v>24</v>
      </c>
      <c r="C1039" s="35" t="s">
        <v>29</v>
      </c>
      <c r="D1039" s="35" t="s">
        <v>26</v>
      </c>
      <c r="E1039" s="35" t="s">
        <v>27</v>
      </c>
      <c r="F1039" s="35" t="s">
        <v>32</v>
      </c>
      <c r="G1039" s="35">
        <f>G1040+G1041+G1042</f>
        <v>3</v>
      </c>
      <c r="H1039" s="35">
        <f>H1040+H1041+H1042</f>
        <v>0</v>
      </c>
      <c r="I1039" s="40">
        <f>H1039/((L1039-W1039)+J1039+(0.44*R1039))</f>
        <v>0</v>
      </c>
      <c r="J1039" s="35">
        <f>J1040+J1041+J1042</f>
        <v>2</v>
      </c>
      <c r="K1039" s="37">
        <f t="shared" si="189"/>
        <v>0.66666666666666663</v>
      </c>
      <c r="L1039" s="35">
        <f t="shared" si="186"/>
        <v>1</v>
      </c>
      <c r="M1039" s="35">
        <f>M1040+M1041+M1042</f>
        <v>0</v>
      </c>
      <c r="N1039" s="35">
        <f>N1040+N1041+N1042</f>
        <v>1</v>
      </c>
      <c r="O1039" s="35">
        <f>O1040+O1041+O1042</f>
        <v>0</v>
      </c>
      <c r="P1039" s="35">
        <f>P1040+P1041+P1042</f>
        <v>0</v>
      </c>
      <c r="Q1039" s="36">
        <f t="shared" si="187"/>
        <v>0</v>
      </c>
      <c r="R1039" s="35">
        <f>R1040+R1041+R1042</f>
        <v>0</v>
      </c>
      <c r="S1039" s="35">
        <f>S1040+S1041+S1042</f>
        <v>0</v>
      </c>
      <c r="T1039" s="37">
        <f t="shared" si="192"/>
        <v>0</v>
      </c>
      <c r="U1039" s="37">
        <f t="shared" si="193"/>
        <v>0</v>
      </c>
      <c r="V1039" s="35">
        <f t="shared" ref="V1039:AA1039" si="197">V1040+V1041+V1042</f>
        <v>0</v>
      </c>
      <c r="W1039" s="35">
        <f t="shared" si="197"/>
        <v>1</v>
      </c>
      <c r="X1039" s="35">
        <f t="shared" si="197"/>
        <v>0</v>
      </c>
      <c r="Y1039" s="35">
        <f t="shared" si="197"/>
        <v>1</v>
      </c>
      <c r="Z1039" s="35">
        <f t="shared" si="197"/>
        <v>1</v>
      </c>
      <c r="AA1039" s="35">
        <f t="shared" si="197"/>
        <v>0</v>
      </c>
      <c r="AB1039" s="40">
        <f>(R1039+X1039+(2*(N1039+AA1039+J1039))+(0.5*Y1039))/(H1039+(0.5*V1039)+(2*(W1039+O1039+Z1039)))</f>
        <v>1.625</v>
      </c>
      <c r="AC1039" s="40">
        <f>AB1039-$AB$1073</f>
        <v>0.48744596999745737</v>
      </c>
    </row>
    <row r="1040" spans="1:29" ht="15" customHeight="1" outlineLevel="1" x14ac:dyDescent="0.3">
      <c r="A1040" s="3" t="s">
        <v>66</v>
      </c>
      <c r="B1040" s="3" t="s">
        <v>24</v>
      </c>
      <c r="C1040" s="3" t="s">
        <v>29</v>
      </c>
      <c r="D1040" s="3" t="s">
        <v>26</v>
      </c>
      <c r="E1040" s="3" t="s">
        <v>27</v>
      </c>
      <c r="F1040" s="3" t="s">
        <v>32</v>
      </c>
      <c r="G1040" s="3">
        <v>2</v>
      </c>
      <c r="H1040" s="3">
        <v>0</v>
      </c>
      <c r="I1040" s="29">
        <f>H1040/((L1040-W1040)+J1040+(0.44*R1040))</f>
        <v>0</v>
      </c>
      <c r="J1040" s="3">
        <v>1</v>
      </c>
      <c r="K1040" s="32">
        <f t="shared" si="189"/>
        <v>0.5</v>
      </c>
      <c r="L1040" s="3">
        <f t="shared" si="186"/>
        <v>1</v>
      </c>
      <c r="M1040" s="3">
        <v>0</v>
      </c>
      <c r="N1040" s="3">
        <v>1</v>
      </c>
      <c r="O1040" s="3">
        <v>0</v>
      </c>
      <c r="P1040" s="3">
        <v>0</v>
      </c>
      <c r="Q1040" s="4">
        <f t="shared" si="187"/>
        <v>0</v>
      </c>
      <c r="R1040" s="3">
        <v>0</v>
      </c>
      <c r="S1040" s="3">
        <v>0</v>
      </c>
      <c r="T1040" s="32">
        <f t="shared" si="192"/>
        <v>0</v>
      </c>
      <c r="U1040" s="32">
        <f t="shared" si="193"/>
        <v>0</v>
      </c>
      <c r="V1040" s="3">
        <v>0</v>
      </c>
      <c r="W1040" s="3">
        <v>1</v>
      </c>
      <c r="X1040" s="3">
        <v>0</v>
      </c>
      <c r="Y1040" s="3">
        <v>0</v>
      </c>
      <c r="Z1040" s="3">
        <v>0</v>
      </c>
      <c r="AA1040" s="3">
        <v>0</v>
      </c>
      <c r="AB1040" s="29"/>
      <c r="AC1040" s="29"/>
    </row>
    <row r="1041" spans="1:29" ht="15" customHeight="1" outlineLevel="1" x14ac:dyDescent="0.3">
      <c r="A1041" s="3" t="s">
        <v>67</v>
      </c>
      <c r="B1041" s="3" t="s">
        <v>24</v>
      </c>
      <c r="C1041" s="3" t="s">
        <v>29</v>
      </c>
      <c r="D1041" s="3" t="s">
        <v>26</v>
      </c>
      <c r="E1041" s="3" t="s">
        <v>27</v>
      </c>
      <c r="F1041" s="3" t="s">
        <v>32</v>
      </c>
      <c r="G1041" s="3">
        <v>1</v>
      </c>
      <c r="H1041" s="3">
        <v>0</v>
      </c>
      <c r="I1041" s="29">
        <f>H1041/((L1041-W1041)+J1041+(0.44*R1041))</f>
        <v>0</v>
      </c>
      <c r="J1041" s="3">
        <v>1</v>
      </c>
      <c r="K1041" s="32">
        <f t="shared" si="189"/>
        <v>1</v>
      </c>
      <c r="L1041" s="3">
        <f t="shared" si="186"/>
        <v>0</v>
      </c>
      <c r="M1041" s="3">
        <v>0</v>
      </c>
      <c r="N1041" s="3">
        <v>0</v>
      </c>
      <c r="O1041" s="3">
        <v>0</v>
      </c>
      <c r="P1041" s="3">
        <v>0</v>
      </c>
      <c r="Q1041" s="4" t="e">
        <f t="shared" si="187"/>
        <v>#DIV/0!</v>
      </c>
      <c r="R1041" s="3">
        <v>0</v>
      </c>
      <c r="S1041" s="3">
        <v>0</v>
      </c>
      <c r="T1041" s="32" t="e">
        <f t="shared" si="192"/>
        <v>#DIV/0!</v>
      </c>
      <c r="U1041" s="32" t="e">
        <f t="shared" si="193"/>
        <v>#DIV/0!</v>
      </c>
      <c r="V1041" s="3">
        <v>0</v>
      </c>
      <c r="W1041" s="3">
        <v>0</v>
      </c>
      <c r="X1041" s="3">
        <v>0</v>
      </c>
      <c r="Y1041" s="3">
        <v>1</v>
      </c>
      <c r="Z1041" s="3">
        <v>1</v>
      </c>
      <c r="AA1041" s="3">
        <v>0</v>
      </c>
    </row>
    <row r="1042" spans="1:29" ht="15" customHeight="1" outlineLevel="1" collapsed="1" x14ac:dyDescent="0.3">
      <c r="A1042" s="3" t="s">
        <v>68</v>
      </c>
      <c r="B1042" s="3" t="s">
        <v>24</v>
      </c>
      <c r="C1042" s="3" t="s">
        <v>29</v>
      </c>
      <c r="D1042" s="3" t="s">
        <v>26</v>
      </c>
      <c r="E1042" s="3" t="s">
        <v>27</v>
      </c>
      <c r="F1042" s="3" t="s">
        <v>32</v>
      </c>
      <c r="G1042" s="3">
        <v>0</v>
      </c>
      <c r="H1042" s="3">
        <v>0</v>
      </c>
      <c r="I1042" s="29"/>
      <c r="J1042" s="3">
        <v>0</v>
      </c>
      <c r="K1042" s="32" t="e">
        <f t="shared" si="189"/>
        <v>#DIV/0!</v>
      </c>
      <c r="L1042" s="3">
        <f t="shared" si="186"/>
        <v>0</v>
      </c>
      <c r="M1042" s="3">
        <v>0</v>
      </c>
      <c r="N1042" s="3">
        <v>0</v>
      </c>
      <c r="O1042" s="3">
        <v>0</v>
      </c>
      <c r="P1042" s="3">
        <v>0</v>
      </c>
      <c r="Q1042" s="4" t="e">
        <f t="shared" si="187"/>
        <v>#DIV/0!</v>
      </c>
      <c r="R1042" s="3">
        <v>0</v>
      </c>
      <c r="S1042" s="3">
        <v>0</v>
      </c>
      <c r="T1042" s="32" t="e">
        <f t="shared" si="192"/>
        <v>#DIV/0!</v>
      </c>
      <c r="U1042" s="32" t="e">
        <f t="shared" si="193"/>
        <v>#DIV/0!</v>
      </c>
      <c r="V1042" s="3">
        <v>0</v>
      </c>
      <c r="W1042" s="3">
        <v>0</v>
      </c>
      <c r="X1042" s="3">
        <v>0</v>
      </c>
      <c r="Y1042" s="3">
        <v>0</v>
      </c>
      <c r="Z1042" s="3">
        <v>0</v>
      </c>
      <c r="AA1042" s="3">
        <v>0</v>
      </c>
    </row>
    <row r="1043" spans="1:29" ht="15" customHeight="1" x14ac:dyDescent="0.3">
      <c r="A1043" s="35">
        <v>262</v>
      </c>
      <c r="B1043" s="35" t="s">
        <v>24</v>
      </c>
      <c r="C1043" s="35" t="s">
        <v>25</v>
      </c>
      <c r="D1043" s="35" t="s">
        <v>29</v>
      </c>
      <c r="E1043" s="35" t="s">
        <v>27</v>
      </c>
      <c r="F1043" s="35" t="s">
        <v>32</v>
      </c>
      <c r="G1043" s="35">
        <f>G1044+G1045+G1046</f>
        <v>1</v>
      </c>
      <c r="H1043" s="35">
        <f>H1044+H1045+H1046</f>
        <v>2</v>
      </c>
      <c r="I1043" s="40">
        <f>H1043/((L1043-W1043)+J1043+(0.44*R1043))</f>
        <v>2</v>
      </c>
      <c r="J1043" s="35">
        <f>J1044+J1045+J1046</f>
        <v>0</v>
      </c>
      <c r="K1043" s="37">
        <f t="shared" si="189"/>
        <v>0</v>
      </c>
      <c r="L1043" s="35">
        <f t="shared" si="186"/>
        <v>1</v>
      </c>
      <c r="M1043" s="35">
        <f>M1044+M1045+M1046</f>
        <v>1</v>
      </c>
      <c r="N1043" s="35">
        <f>N1044+N1045+N1046</f>
        <v>0</v>
      </c>
      <c r="O1043" s="35">
        <f>O1044+O1045+O1046</f>
        <v>1</v>
      </c>
      <c r="P1043" s="35">
        <f>P1044+P1045+P1046</f>
        <v>1</v>
      </c>
      <c r="Q1043" s="36">
        <f t="shared" si="187"/>
        <v>100</v>
      </c>
      <c r="R1043" s="35">
        <f>R1044+R1045+R1046</f>
        <v>0</v>
      </c>
      <c r="S1043" s="35">
        <f>S1044+S1045+S1046</f>
        <v>0</v>
      </c>
      <c r="T1043" s="37">
        <f t="shared" si="192"/>
        <v>1</v>
      </c>
      <c r="U1043" s="37">
        <f t="shared" si="193"/>
        <v>1</v>
      </c>
      <c r="V1043" s="35">
        <f t="shared" ref="V1043:AA1043" si="198">V1044+V1045+V1046</f>
        <v>0</v>
      </c>
      <c r="W1043" s="35">
        <f t="shared" si="198"/>
        <v>0</v>
      </c>
      <c r="X1043" s="35">
        <f t="shared" si="198"/>
        <v>0</v>
      </c>
      <c r="Y1043" s="35">
        <f t="shared" si="198"/>
        <v>0</v>
      </c>
      <c r="Z1043" s="35">
        <f t="shared" si="198"/>
        <v>0</v>
      </c>
      <c r="AA1043" s="35">
        <f t="shared" si="198"/>
        <v>0</v>
      </c>
      <c r="AB1043" s="40">
        <f>(R1043+X1043+(2*(N1043+AA1043+J1043))+(0.5*Y1043))/(H1043+(0.5*V1043)+(2*(W1043+O1043+Z1043)))</f>
        <v>0</v>
      </c>
      <c r="AC1043" s="40">
        <f>AB1043-$AB$1073</f>
        <v>-1.1375540300025426</v>
      </c>
    </row>
    <row r="1044" spans="1:29" ht="15" customHeight="1" outlineLevel="1" x14ac:dyDescent="0.3">
      <c r="A1044" s="3" t="s">
        <v>66</v>
      </c>
      <c r="B1044" s="3" t="s">
        <v>24</v>
      </c>
      <c r="C1044" s="3" t="s">
        <v>25</v>
      </c>
      <c r="D1044" s="3" t="s">
        <v>29</v>
      </c>
      <c r="E1044" s="3" t="s">
        <v>27</v>
      </c>
      <c r="F1044" s="3" t="s">
        <v>32</v>
      </c>
      <c r="G1044" s="3">
        <v>0</v>
      </c>
      <c r="H1044" s="3">
        <v>0</v>
      </c>
      <c r="I1044" s="29"/>
      <c r="J1044" s="3">
        <v>0</v>
      </c>
      <c r="K1044" s="32" t="e">
        <f t="shared" si="189"/>
        <v>#DIV/0!</v>
      </c>
      <c r="L1044" s="3">
        <f t="shared" si="186"/>
        <v>0</v>
      </c>
      <c r="M1044" s="3">
        <v>0</v>
      </c>
      <c r="N1044" s="3">
        <v>0</v>
      </c>
      <c r="O1044" s="3">
        <v>0</v>
      </c>
      <c r="P1044" s="3">
        <v>0</v>
      </c>
      <c r="Q1044" s="4" t="e">
        <f t="shared" si="187"/>
        <v>#DIV/0!</v>
      </c>
      <c r="R1044" s="3">
        <v>0</v>
      </c>
      <c r="S1044" s="3">
        <v>0</v>
      </c>
      <c r="T1044" s="32" t="e">
        <f t="shared" si="192"/>
        <v>#DIV/0!</v>
      </c>
      <c r="U1044" s="32" t="e">
        <f t="shared" si="193"/>
        <v>#DIV/0!</v>
      </c>
      <c r="V1044" s="3">
        <v>0</v>
      </c>
      <c r="W1044" s="3">
        <v>0</v>
      </c>
      <c r="X1044" s="3">
        <v>0</v>
      </c>
      <c r="Y1044" s="3">
        <v>0</v>
      </c>
      <c r="Z1044" s="3">
        <v>0</v>
      </c>
      <c r="AA1044" s="3">
        <v>0</v>
      </c>
      <c r="AB1044" s="29"/>
      <c r="AC1044" s="29"/>
    </row>
    <row r="1045" spans="1:29" ht="15" customHeight="1" outlineLevel="1" x14ac:dyDescent="0.3">
      <c r="A1045" s="3" t="s">
        <v>67</v>
      </c>
      <c r="B1045" s="3" t="s">
        <v>24</v>
      </c>
      <c r="C1045" s="3" t="s">
        <v>25</v>
      </c>
      <c r="D1045" s="3" t="s">
        <v>29</v>
      </c>
      <c r="E1045" s="3" t="s">
        <v>27</v>
      </c>
      <c r="F1045" s="3" t="s">
        <v>32</v>
      </c>
      <c r="G1045" s="3">
        <v>1</v>
      </c>
      <c r="H1045" s="3">
        <v>2</v>
      </c>
      <c r="I1045" s="29">
        <f>H1045/((L1045-W1045)+J1045+(0.44*R1045))</f>
        <v>2</v>
      </c>
      <c r="J1045" s="3">
        <v>0</v>
      </c>
      <c r="K1045" s="32">
        <f t="shared" si="189"/>
        <v>0</v>
      </c>
      <c r="L1045" s="3">
        <f t="shared" si="186"/>
        <v>1</v>
      </c>
      <c r="M1045" s="3">
        <v>1</v>
      </c>
      <c r="N1045" s="3">
        <v>0</v>
      </c>
      <c r="O1045" s="3">
        <v>1</v>
      </c>
      <c r="P1045" s="3">
        <v>1</v>
      </c>
      <c r="Q1045" s="4">
        <f t="shared" si="187"/>
        <v>100</v>
      </c>
      <c r="R1045" s="3">
        <v>0</v>
      </c>
      <c r="S1045" s="3">
        <v>0</v>
      </c>
      <c r="T1045" s="32">
        <f t="shared" si="192"/>
        <v>1</v>
      </c>
      <c r="U1045" s="32">
        <f t="shared" si="193"/>
        <v>1</v>
      </c>
      <c r="V1045" s="3">
        <v>0</v>
      </c>
      <c r="W1045" s="3">
        <v>0</v>
      </c>
      <c r="X1045" s="3">
        <v>0</v>
      </c>
      <c r="Y1045" s="3">
        <v>0</v>
      </c>
      <c r="Z1045" s="3">
        <v>0</v>
      </c>
      <c r="AA1045" s="3">
        <v>0</v>
      </c>
    </row>
    <row r="1046" spans="1:29" ht="15" customHeight="1" outlineLevel="1" collapsed="1" x14ac:dyDescent="0.3">
      <c r="A1046" s="3" t="s">
        <v>68</v>
      </c>
      <c r="B1046" s="3" t="s">
        <v>24</v>
      </c>
      <c r="C1046" s="3" t="s">
        <v>25</v>
      </c>
      <c r="D1046" s="3" t="s">
        <v>29</v>
      </c>
      <c r="E1046" s="3" t="s">
        <v>27</v>
      </c>
      <c r="F1046" s="3" t="s">
        <v>32</v>
      </c>
      <c r="G1046" s="3">
        <v>0</v>
      </c>
      <c r="H1046" s="3">
        <v>0</v>
      </c>
      <c r="I1046" s="29"/>
      <c r="J1046" s="3">
        <v>0</v>
      </c>
      <c r="K1046" s="32" t="e">
        <f t="shared" si="189"/>
        <v>#DIV/0!</v>
      </c>
      <c r="L1046" s="3">
        <f t="shared" si="186"/>
        <v>0</v>
      </c>
      <c r="M1046" s="3">
        <v>0</v>
      </c>
      <c r="N1046" s="3">
        <v>0</v>
      </c>
      <c r="O1046" s="3">
        <v>0</v>
      </c>
      <c r="P1046" s="3">
        <v>0</v>
      </c>
      <c r="Q1046" s="4" t="e">
        <f t="shared" si="187"/>
        <v>#DIV/0!</v>
      </c>
      <c r="R1046" s="3">
        <v>0</v>
      </c>
      <c r="S1046" s="3">
        <v>0</v>
      </c>
      <c r="T1046" s="32" t="e">
        <f t="shared" si="192"/>
        <v>#DIV/0!</v>
      </c>
      <c r="U1046" s="32" t="e">
        <f t="shared" si="193"/>
        <v>#DIV/0!</v>
      </c>
      <c r="V1046" s="3">
        <v>0</v>
      </c>
      <c r="W1046" s="3">
        <v>0</v>
      </c>
      <c r="X1046" s="3">
        <v>0</v>
      </c>
      <c r="Y1046" s="3">
        <v>0</v>
      </c>
      <c r="Z1046" s="3">
        <v>0</v>
      </c>
      <c r="AA1046" s="3">
        <v>0</v>
      </c>
    </row>
    <row r="1047" spans="1:29" ht="15" customHeight="1" x14ac:dyDescent="0.3">
      <c r="A1047" s="35">
        <v>263</v>
      </c>
      <c r="B1047" s="35" t="s">
        <v>29</v>
      </c>
      <c r="C1047" s="35" t="s">
        <v>25</v>
      </c>
      <c r="D1047" s="35" t="s">
        <v>30</v>
      </c>
      <c r="E1047" s="35" t="s">
        <v>27</v>
      </c>
      <c r="F1047" s="35" t="s">
        <v>32</v>
      </c>
      <c r="G1047" s="35">
        <f>G1048+G1049+G1050</f>
        <v>3</v>
      </c>
      <c r="H1047" s="35">
        <f>H1048+H1049+H1050</f>
        <v>4</v>
      </c>
      <c r="I1047" s="40">
        <f>H1047/((L1047-W1047)+J1047+(0.44*R1047))</f>
        <v>1.3333333333333333</v>
      </c>
      <c r="J1047" s="35">
        <f>J1048+J1049+J1050</f>
        <v>0</v>
      </c>
      <c r="K1047" s="37">
        <f t="shared" si="189"/>
        <v>0</v>
      </c>
      <c r="L1047" s="35">
        <f t="shared" ref="L1047:L1070" si="199">M1047+N1047</f>
        <v>3</v>
      </c>
      <c r="M1047" s="35">
        <f>M1048+M1049+M1050</f>
        <v>2</v>
      </c>
      <c r="N1047" s="35">
        <f>N1048+N1049+N1050</f>
        <v>1</v>
      </c>
      <c r="O1047" s="35">
        <f>O1048+O1049+O1050</f>
        <v>1</v>
      </c>
      <c r="P1047" s="35">
        <f>P1048+P1049+P1050</f>
        <v>3</v>
      </c>
      <c r="Q1047" s="36">
        <f t="shared" ref="Q1047:Q1070" si="200">P1047/L1047*100</f>
        <v>100</v>
      </c>
      <c r="R1047" s="35">
        <f>R1048+R1049+R1050</f>
        <v>0</v>
      </c>
      <c r="S1047" s="35">
        <f>S1048+S1049+S1050</f>
        <v>0</v>
      </c>
      <c r="T1047" s="37">
        <f t="shared" si="192"/>
        <v>0.66666666666666663</v>
      </c>
      <c r="U1047" s="37">
        <f t="shared" si="193"/>
        <v>0.66666666666666663</v>
      </c>
      <c r="V1047" s="35">
        <f t="shared" ref="V1047:AA1047" si="201">V1048+V1049+V1050</f>
        <v>0</v>
      </c>
      <c r="W1047" s="35">
        <f t="shared" si="201"/>
        <v>0</v>
      </c>
      <c r="X1047" s="35">
        <f t="shared" si="201"/>
        <v>1</v>
      </c>
      <c r="Y1047" s="35">
        <f t="shared" si="201"/>
        <v>0</v>
      </c>
      <c r="Z1047" s="35">
        <f t="shared" si="201"/>
        <v>0</v>
      </c>
      <c r="AA1047" s="35">
        <f t="shared" si="201"/>
        <v>0</v>
      </c>
      <c r="AB1047" s="40">
        <f>(R1047+X1047+(2*(N1047+AA1047+J1047))+(0.5*Y1047))/(H1047+(0.5*V1047)+(2*(W1047+O1047+Z1047)))</f>
        <v>0.5</v>
      </c>
      <c r="AC1047" s="40">
        <f>AB1047-$AB$1073</f>
        <v>-0.63755403000254263</v>
      </c>
    </row>
    <row r="1048" spans="1:29" ht="15" customHeight="1" outlineLevel="1" x14ac:dyDescent="0.3">
      <c r="A1048" s="3" t="s">
        <v>66</v>
      </c>
      <c r="B1048" s="3" t="s">
        <v>29</v>
      </c>
      <c r="C1048" s="3" t="s">
        <v>25</v>
      </c>
      <c r="D1048" s="3" t="s">
        <v>30</v>
      </c>
      <c r="E1048" s="3" t="s">
        <v>27</v>
      </c>
      <c r="F1048" s="3" t="s">
        <v>32</v>
      </c>
      <c r="G1048" s="3">
        <v>0</v>
      </c>
      <c r="H1048" s="3">
        <v>0</v>
      </c>
      <c r="I1048" s="29"/>
      <c r="J1048" s="3">
        <v>0</v>
      </c>
      <c r="K1048" s="32" t="e">
        <f t="shared" si="189"/>
        <v>#DIV/0!</v>
      </c>
      <c r="L1048" s="3">
        <f t="shared" si="199"/>
        <v>0</v>
      </c>
      <c r="M1048" s="3">
        <v>0</v>
      </c>
      <c r="N1048" s="3">
        <v>0</v>
      </c>
      <c r="O1048" s="3">
        <v>0</v>
      </c>
      <c r="P1048" s="3">
        <v>0</v>
      </c>
      <c r="Q1048" s="4" t="e">
        <f t="shared" si="200"/>
        <v>#DIV/0!</v>
      </c>
      <c r="R1048" s="3">
        <v>0</v>
      </c>
      <c r="S1048" s="3">
        <v>0</v>
      </c>
      <c r="T1048" s="32" t="e">
        <f t="shared" si="192"/>
        <v>#DIV/0!</v>
      </c>
      <c r="U1048" s="32" t="e">
        <f t="shared" si="193"/>
        <v>#DIV/0!</v>
      </c>
      <c r="V1048" s="3">
        <v>0</v>
      </c>
      <c r="W1048" s="3">
        <v>0</v>
      </c>
      <c r="X1048" s="3">
        <v>0</v>
      </c>
      <c r="Y1048" s="3">
        <v>0</v>
      </c>
      <c r="Z1048" s="3">
        <v>0</v>
      </c>
      <c r="AA1048" s="3">
        <v>0</v>
      </c>
      <c r="AB1048" s="29"/>
      <c r="AC1048" s="29"/>
    </row>
    <row r="1049" spans="1:29" ht="15" customHeight="1" outlineLevel="1" x14ac:dyDescent="0.3">
      <c r="A1049" s="3" t="s">
        <v>67</v>
      </c>
      <c r="B1049" s="3" t="s">
        <v>29</v>
      </c>
      <c r="C1049" s="3" t="s">
        <v>25</v>
      </c>
      <c r="D1049" s="3" t="s">
        <v>30</v>
      </c>
      <c r="E1049" s="3" t="s">
        <v>27</v>
      </c>
      <c r="F1049" s="3" t="s">
        <v>32</v>
      </c>
      <c r="G1049" s="3">
        <v>1</v>
      </c>
      <c r="H1049" s="3">
        <v>0</v>
      </c>
      <c r="I1049" s="29">
        <f>H1049/((L1049-W1049)+J1049+(0.44*R1049))</f>
        <v>0</v>
      </c>
      <c r="J1049" s="3">
        <v>0</v>
      </c>
      <c r="K1049" s="32">
        <f t="shared" si="189"/>
        <v>0</v>
      </c>
      <c r="L1049" s="3">
        <f t="shared" si="199"/>
        <v>1</v>
      </c>
      <c r="M1049" s="3">
        <v>0</v>
      </c>
      <c r="N1049" s="3">
        <v>1</v>
      </c>
      <c r="O1049" s="3">
        <v>0</v>
      </c>
      <c r="P1049" s="3">
        <v>1</v>
      </c>
      <c r="Q1049" s="4">
        <f t="shared" si="200"/>
        <v>100</v>
      </c>
      <c r="R1049" s="3">
        <v>0</v>
      </c>
      <c r="S1049" s="3">
        <v>0</v>
      </c>
      <c r="T1049" s="32">
        <f t="shared" si="192"/>
        <v>0</v>
      </c>
      <c r="U1049" s="32">
        <f t="shared" si="193"/>
        <v>0</v>
      </c>
      <c r="V1049" s="3">
        <v>0</v>
      </c>
      <c r="W1049" s="3">
        <v>0</v>
      </c>
      <c r="X1049" s="3">
        <v>1</v>
      </c>
      <c r="Y1049" s="3">
        <v>0</v>
      </c>
      <c r="Z1049" s="3">
        <v>0</v>
      </c>
      <c r="AA1049" s="3">
        <v>0</v>
      </c>
    </row>
    <row r="1050" spans="1:29" ht="15" customHeight="1" outlineLevel="1" collapsed="1" x14ac:dyDescent="0.3">
      <c r="A1050" s="3" t="s">
        <v>68</v>
      </c>
      <c r="B1050" s="3" t="s">
        <v>29</v>
      </c>
      <c r="C1050" s="3" t="s">
        <v>25</v>
      </c>
      <c r="D1050" s="3" t="s">
        <v>30</v>
      </c>
      <c r="E1050" s="3" t="s">
        <v>27</v>
      </c>
      <c r="F1050" s="3" t="s">
        <v>32</v>
      </c>
      <c r="G1050" s="3">
        <v>2</v>
      </c>
      <c r="H1050" s="3">
        <v>4</v>
      </c>
      <c r="I1050" s="29">
        <f>H1050/((L1050-W1050)+J1050+(0.44*R1050))</f>
        <v>2</v>
      </c>
      <c r="J1050" s="3">
        <v>0</v>
      </c>
      <c r="K1050" s="32">
        <f t="shared" si="189"/>
        <v>0</v>
      </c>
      <c r="L1050" s="3">
        <f t="shared" si="199"/>
        <v>2</v>
      </c>
      <c r="M1050" s="3">
        <v>2</v>
      </c>
      <c r="N1050" s="3">
        <v>0</v>
      </c>
      <c r="O1050" s="3">
        <v>1</v>
      </c>
      <c r="P1050" s="3">
        <v>2</v>
      </c>
      <c r="Q1050" s="4">
        <f t="shared" si="200"/>
        <v>100</v>
      </c>
      <c r="R1050" s="3">
        <v>0</v>
      </c>
      <c r="S1050" s="3">
        <v>0</v>
      </c>
      <c r="T1050" s="32">
        <f t="shared" si="192"/>
        <v>1</v>
      </c>
      <c r="U1050" s="32">
        <f t="shared" si="193"/>
        <v>1</v>
      </c>
      <c r="V1050" s="3">
        <v>0</v>
      </c>
      <c r="W1050" s="3">
        <v>0</v>
      </c>
      <c r="X1050" s="3">
        <v>0</v>
      </c>
      <c r="Y1050" s="3">
        <v>0</v>
      </c>
      <c r="Z1050" s="3">
        <v>0</v>
      </c>
      <c r="AA1050" s="3">
        <v>0</v>
      </c>
    </row>
    <row r="1051" spans="1:29" ht="15" customHeight="1" x14ac:dyDescent="0.3">
      <c r="A1051" s="35">
        <v>264</v>
      </c>
      <c r="B1051" s="35" t="s">
        <v>24</v>
      </c>
      <c r="C1051" s="35" t="s">
        <v>25</v>
      </c>
      <c r="D1051" s="35" t="s">
        <v>26</v>
      </c>
      <c r="E1051" s="35" t="s">
        <v>32</v>
      </c>
      <c r="F1051" s="35" t="s">
        <v>28</v>
      </c>
      <c r="G1051" s="35">
        <f>G1052+G1053+G1054</f>
        <v>4</v>
      </c>
      <c r="H1051" s="35">
        <f>H1052+H1053+H1054</f>
        <v>0</v>
      </c>
      <c r="I1051" s="40">
        <f>H1051/((L1051-W1051)+J1051+(0.44*R1051))</f>
        <v>0</v>
      </c>
      <c r="J1051" s="35">
        <f>J1052+J1053+J1054</f>
        <v>3</v>
      </c>
      <c r="K1051" s="37">
        <f t="shared" ref="K1051:K1067" si="202">J1051/G1051</f>
        <v>0.75</v>
      </c>
      <c r="L1051" s="35">
        <f t="shared" si="199"/>
        <v>1</v>
      </c>
      <c r="M1051" s="35">
        <f>M1052+M1053+M1054</f>
        <v>0</v>
      </c>
      <c r="N1051" s="35">
        <f>N1052+N1053+N1054</f>
        <v>1</v>
      </c>
      <c r="O1051" s="35">
        <f>O1052+O1053+O1054</f>
        <v>0</v>
      </c>
      <c r="P1051" s="35">
        <f>P1052+P1053+P1054</f>
        <v>0</v>
      </c>
      <c r="Q1051" s="36">
        <f t="shared" si="200"/>
        <v>0</v>
      </c>
      <c r="R1051" s="35">
        <f>R1052+R1053+R1054</f>
        <v>0</v>
      </c>
      <c r="S1051" s="35">
        <f>S1052+S1053+S1054</f>
        <v>0</v>
      </c>
      <c r="T1051" s="37">
        <f t="shared" si="192"/>
        <v>0</v>
      </c>
      <c r="U1051" s="37">
        <f t="shared" si="193"/>
        <v>0</v>
      </c>
      <c r="V1051" s="35">
        <f t="shared" ref="V1051:AA1051" si="203">V1052+V1053+V1054</f>
        <v>0</v>
      </c>
      <c r="W1051" s="35">
        <f t="shared" si="203"/>
        <v>0</v>
      </c>
      <c r="X1051" s="35">
        <f t="shared" si="203"/>
        <v>1</v>
      </c>
      <c r="Y1051" s="35">
        <f t="shared" si="203"/>
        <v>1</v>
      </c>
      <c r="Z1051" s="35">
        <f t="shared" si="203"/>
        <v>0</v>
      </c>
      <c r="AA1051" s="35">
        <f t="shared" si="203"/>
        <v>0</v>
      </c>
      <c r="AB1051" s="40"/>
      <c r="AC1051" s="40"/>
    </row>
    <row r="1052" spans="1:29" ht="15" customHeight="1" outlineLevel="1" x14ac:dyDescent="0.3">
      <c r="A1052" s="3" t="s">
        <v>66</v>
      </c>
      <c r="B1052" s="3" t="s">
        <v>24</v>
      </c>
      <c r="C1052" s="3" t="s">
        <v>25</v>
      </c>
      <c r="D1052" s="3" t="s">
        <v>26</v>
      </c>
      <c r="E1052" s="3" t="s">
        <v>32</v>
      </c>
      <c r="F1052" s="3" t="s">
        <v>28</v>
      </c>
      <c r="G1052" s="3">
        <v>4</v>
      </c>
      <c r="H1052" s="3">
        <v>0</v>
      </c>
      <c r="I1052" s="29">
        <f>H1052/((L1052-W1052)+J1052+(0.44*R1052))</f>
        <v>0</v>
      </c>
      <c r="J1052" s="3">
        <v>3</v>
      </c>
      <c r="K1052" s="32">
        <f t="shared" si="202"/>
        <v>0.75</v>
      </c>
      <c r="L1052" s="3">
        <f t="shared" si="199"/>
        <v>1</v>
      </c>
      <c r="M1052" s="3">
        <v>0</v>
      </c>
      <c r="N1052" s="3">
        <v>1</v>
      </c>
      <c r="O1052" s="3">
        <v>0</v>
      </c>
      <c r="P1052" s="3">
        <v>0</v>
      </c>
      <c r="Q1052" s="4">
        <f t="shared" si="200"/>
        <v>0</v>
      </c>
      <c r="R1052" s="3">
        <v>0</v>
      </c>
      <c r="S1052" s="3">
        <v>0</v>
      </c>
      <c r="T1052" s="32">
        <f t="shared" si="192"/>
        <v>0</v>
      </c>
      <c r="U1052" s="32">
        <f t="shared" si="193"/>
        <v>0</v>
      </c>
      <c r="V1052" s="3">
        <v>0</v>
      </c>
      <c r="W1052" s="3">
        <v>0</v>
      </c>
      <c r="X1052" s="3">
        <v>1</v>
      </c>
      <c r="Y1052" s="3">
        <v>1</v>
      </c>
      <c r="Z1052" s="3">
        <v>0</v>
      </c>
      <c r="AA1052" s="3">
        <v>0</v>
      </c>
      <c r="AB1052" s="29"/>
      <c r="AC1052" s="29"/>
    </row>
    <row r="1053" spans="1:29" ht="15" customHeight="1" outlineLevel="1" x14ac:dyDescent="0.3">
      <c r="A1053" s="3" t="s">
        <v>67</v>
      </c>
      <c r="B1053" s="3" t="s">
        <v>24</v>
      </c>
      <c r="C1053" s="3" t="s">
        <v>25</v>
      </c>
      <c r="D1053" s="3" t="s">
        <v>26</v>
      </c>
      <c r="E1053" s="3" t="s">
        <v>32</v>
      </c>
      <c r="F1053" s="3" t="s">
        <v>28</v>
      </c>
      <c r="G1053" s="3">
        <v>0</v>
      </c>
      <c r="H1053" s="3">
        <v>0</v>
      </c>
      <c r="I1053" s="29"/>
      <c r="J1053" s="3">
        <v>0</v>
      </c>
      <c r="K1053" s="32" t="e">
        <f t="shared" si="202"/>
        <v>#DIV/0!</v>
      </c>
      <c r="L1053" s="3">
        <f t="shared" si="199"/>
        <v>0</v>
      </c>
      <c r="M1053" s="3">
        <v>0</v>
      </c>
      <c r="N1053" s="3">
        <v>0</v>
      </c>
      <c r="O1053" s="3">
        <v>0</v>
      </c>
      <c r="P1053" s="3">
        <v>0</v>
      </c>
      <c r="Q1053" s="4" t="e">
        <f t="shared" si="200"/>
        <v>#DIV/0!</v>
      </c>
      <c r="R1053" s="3">
        <v>0</v>
      </c>
      <c r="S1053" s="3">
        <v>0</v>
      </c>
      <c r="T1053" s="32" t="e">
        <f t="shared" si="192"/>
        <v>#DIV/0!</v>
      </c>
      <c r="U1053" s="32" t="e">
        <f t="shared" si="193"/>
        <v>#DIV/0!</v>
      </c>
      <c r="V1053" s="3">
        <v>0</v>
      </c>
      <c r="W1053" s="3">
        <v>0</v>
      </c>
      <c r="X1053" s="3">
        <v>0</v>
      </c>
      <c r="Y1053" s="3">
        <v>0</v>
      </c>
      <c r="Z1053" s="3">
        <v>0</v>
      </c>
      <c r="AA1053" s="3">
        <v>0</v>
      </c>
    </row>
    <row r="1054" spans="1:29" ht="15" customHeight="1" outlineLevel="1" collapsed="1" x14ac:dyDescent="0.3">
      <c r="A1054" s="3" t="s">
        <v>68</v>
      </c>
      <c r="B1054" s="3" t="s">
        <v>24</v>
      </c>
      <c r="C1054" s="3" t="s">
        <v>25</v>
      </c>
      <c r="D1054" s="3" t="s">
        <v>26</v>
      </c>
      <c r="E1054" s="3" t="s">
        <v>32</v>
      </c>
      <c r="F1054" s="3" t="s">
        <v>28</v>
      </c>
      <c r="G1054" s="3">
        <v>0</v>
      </c>
      <c r="H1054" s="3">
        <v>0</v>
      </c>
      <c r="I1054" s="29"/>
      <c r="J1054" s="3">
        <v>0</v>
      </c>
      <c r="K1054" s="32" t="e">
        <f t="shared" si="202"/>
        <v>#DIV/0!</v>
      </c>
      <c r="L1054" s="3">
        <f t="shared" si="199"/>
        <v>0</v>
      </c>
      <c r="M1054" s="3">
        <v>0</v>
      </c>
      <c r="N1054" s="3">
        <v>0</v>
      </c>
      <c r="O1054" s="3">
        <v>0</v>
      </c>
      <c r="P1054" s="3">
        <v>0</v>
      </c>
      <c r="Q1054" s="4" t="e">
        <f t="shared" si="200"/>
        <v>#DIV/0!</v>
      </c>
      <c r="R1054" s="3">
        <v>0</v>
      </c>
      <c r="S1054" s="3">
        <v>0</v>
      </c>
      <c r="T1054" s="32" t="e">
        <f t="shared" si="192"/>
        <v>#DIV/0!</v>
      </c>
      <c r="U1054" s="32" t="e">
        <f t="shared" si="193"/>
        <v>#DIV/0!</v>
      </c>
      <c r="V1054" s="3">
        <v>0</v>
      </c>
      <c r="W1054" s="3">
        <v>0</v>
      </c>
      <c r="X1054" s="3">
        <v>0</v>
      </c>
      <c r="Y1054" s="3">
        <v>0</v>
      </c>
      <c r="Z1054" s="3">
        <v>0</v>
      </c>
      <c r="AA1054" s="3">
        <v>0</v>
      </c>
    </row>
    <row r="1055" spans="1:29" ht="15" customHeight="1" x14ac:dyDescent="0.3">
      <c r="A1055" s="35">
        <v>265</v>
      </c>
      <c r="B1055" s="35" t="s">
        <v>29</v>
      </c>
      <c r="C1055" s="35" t="s">
        <v>31</v>
      </c>
      <c r="D1055" s="35" t="s">
        <v>26</v>
      </c>
      <c r="E1055" s="35" t="s">
        <v>34</v>
      </c>
      <c r="F1055" s="35" t="s">
        <v>28</v>
      </c>
      <c r="G1055" s="35">
        <f>G1056+G1057+G1058</f>
        <v>1</v>
      </c>
      <c r="H1055" s="35">
        <f>H1056+H1057+H1058</f>
        <v>0</v>
      </c>
      <c r="I1055" s="40">
        <f>H1055/((L1055-W1055)+J1055+(0.44*R1055))</f>
        <v>0</v>
      </c>
      <c r="J1055" s="35">
        <f>J1056+J1057+J1058</f>
        <v>0</v>
      </c>
      <c r="K1055" s="37">
        <f t="shared" si="202"/>
        <v>0</v>
      </c>
      <c r="L1055" s="35">
        <f t="shared" si="199"/>
        <v>1</v>
      </c>
      <c r="M1055" s="35">
        <f>M1056+M1057+M1058</f>
        <v>0</v>
      </c>
      <c r="N1055" s="35">
        <f>N1056+N1057+N1058</f>
        <v>1</v>
      </c>
      <c r="O1055" s="35">
        <f>O1056+O1057+O1058</f>
        <v>0</v>
      </c>
      <c r="P1055" s="35">
        <f>P1056+P1057+P1058</f>
        <v>0</v>
      </c>
      <c r="Q1055" s="36">
        <f t="shared" si="200"/>
        <v>0</v>
      </c>
      <c r="R1055" s="35">
        <f>R1056+R1057+R1058</f>
        <v>0</v>
      </c>
      <c r="S1055" s="35">
        <f>S1056+S1057+S1058</f>
        <v>0</v>
      </c>
      <c r="T1055" s="37">
        <f t="shared" si="192"/>
        <v>0</v>
      </c>
      <c r="U1055" s="37">
        <f t="shared" si="193"/>
        <v>0</v>
      </c>
      <c r="V1055" s="35">
        <f t="shared" ref="V1055:AA1055" si="204">V1056+V1057+V1058</f>
        <v>0</v>
      </c>
      <c r="W1055" s="35">
        <f t="shared" si="204"/>
        <v>0</v>
      </c>
      <c r="X1055" s="35">
        <f t="shared" si="204"/>
        <v>1</v>
      </c>
      <c r="Y1055" s="35">
        <f t="shared" si="204"/>
        <v>0</v>
      </c>
      <c r="Z1055" s="35">
        <f t="shared" si="204"/>
        <v>0</v>
      </c>
      <c r="AA1055" s="35">
        <f t="shared" si="204"/>
        <v>1</v>
      </c>
      <c r="AB1055" s="40"/>
      <c r="AC1055" s="40"/>
    </row>
    <row r="1056" spans="1:29" ht="15" customHeight="1" outlineLevel="1" x14ac:dyDescent="0.3">
      <c r="A1056" s="3" t="s">
        <v>66</v>
      </c>
      <c r="B1056" s="3" t="s">
        <v>29</v>
      </c>
      <c r="C1056" s="3" t="s">
        <v>31</v>
      </c>
      <c r="D1056" s="3" t="s">
        <v>26</v>
      </c>
      <c r="E1056" s="3" t="s">
        <v>34</v>
      </c>
      <c r="F1056" s="3" t="s">
        <v>28</v>
      </c>
      <c r="G1056" s="3">
        <v>1</v>
      </c>
      <c r="H1056" s="3">
        <v>0</v>
      </c>
      <c r="I1056" s="29">
        <f>H1056/((L1056-W1056)+J1056+(0.44*R1056))</f>
        <v>0</v>
      </c>
      <c r="J1056" s="3">
        <v>0</v>
      </c>
      <c r="K1056" s="32">
        <f t="shared" si="202"/>
        <v>0</v>
      </c>
      <c r="L1056" s="3">
        <f t="shared" si="199"/>
        <v>1</v>
      </c>
      <c r="M1056" s="3">
        <v>0</v>
      </c>
      <c r="N1056" s="3">
        <v>1</v>
      </c>
      <c r="O1056" s="3">
        <v>0</v>
      </c>
      <c r="P1056" s="3">
        <v>0</v>
      </c>
      <c r="Q1056" s="4">
        <f t="shared" si="200"/>
        <v>0</v>
      </c>
      <c r="R1056" s="3">
        <v>0</v>
      </c>
      <c r="S1056" s="3">
        <v>0</v>
      </c>
      <c r="T1056" s="32">
        <f t="shared" si="192"/>
        <v>0</v>
      </c>
      <c r="U1056" s="32">
        <f t="shared" si="193"/>
        <v>0</v>
      </c>
      <c r="V1056" s="3">
        <v>0</v>
      </c>
      <c r="W1056" s="3">
        <v>0</v>
      </c>
      <c r="X1056" s="3">
        <v>1</v>
      </c>
      <c r="Y1056" s="3">
        <v>0</v>
      </c>
      <c r="Z1056" s="3">
        <v>0</v>
      </c>
      <c r="AA1056" s="3">
        <v>1</v>
      </c>
      <c r="AB1056" s="29"/>
      <c r="AC1056" s="29"/>
    </row>
    <row r="1057" spans="1:29" ht="15" customHeight="1" outlineLevel="1" x14ac:dyDescent="0.3">
      <c r="A1057" s="3" t="s">
        <v>67</v>
      </c>
      <c r="B1057" s="3" t="s">
        <v>29</v>
      </c>
      <c r="C1057" s="3" t="s">
        <v>31</v>
      </c>
      <c r="D1057" s="3" t="s">
        <v>26</v>
      </c>
      <c r="E1057" s="3" t="s">
        <v>34</v>
      </c>
      <c r="F1057" s="3" t="s">
        <v>28</v>
      </c>
      <c r="G1057" s="3">
        <v>0</v>
      </c>
      <c r="H1057" s="3">
        <v>0</v>
      </c>
      <c r="I1057" s="29"/>
      <c r="J1057" s="3">
        <v>0</v>
      </c>
      <c r="K1057" s="32" t="e">
        <f t="shared" si="202"/>
        <v>#DIV/0!</v>
      </c>
      <c r="L1057" s="3">
        <f t="shared" si="199"/>
        <v>0</v>
      </c>
      <c r="M1057" s="3">
        <v>0</v>
      </c>
      <c r="N1057" s="3">
        <v>0</v>
      </c>
      <c r="O1057" s="3">
        <v>0</v>
      </c>
      <c r="P1057" s="3">
        <v>0</v>
      </c>
      <c r="Q1057" s="4" t="e">
        <f t="shared" si="200"/>
        <v>#DIV/0!</v>
      </c>
      <c r="R1057" s="3">
        <v>0</v>
      </c>
      <c r="S1057" s="3">
        <v>0</v>
      </c>
      <c r="T1057" s="32" t="e">
        <f t="shared" si="192"/>
        <v>#DIV/0!</v>
      </c>
      <c r="U1057" s="32" t="e">
        <f t="shared" si="193"/>
        <v>#DIV/0!</v>
      </c>
      <c r="V1057" s="3">
        <v>0</v>
      </c>
      <c r="W1057" s="3">
        <v>0</v>
      </c>
      <c r="X1057" s="3">
        <v>0</v>
      </c>
      <c r="Y1057" s="3">
        <v>0</v>
      </c>
      <c r="Z1057" s="3">
        <v>0</v>
      </c>
      <c r="AA1057" s="3">
        <v>0</v>
      </c>
    </row>
    <row r="1058" spans="1:29" ht="15" customHeight="1" outlineLevel="1" collapsed="1" x14ac:dyDescent="0.3">
      <c r="A1058" s="3" t="s">
        <v>68</v>
      </c>
      <c r="B1058" s="3" t="s">
        <v>29</v>
      </c>
      <c r="C1058" s="3" t="s">
        <v>31</v>
      </c>
      <c r="D1058" s="3" t="s">
        <v>26</v>
      </c>
      <c r="E1058" s="3" t="s">
        <v>34</v>
      </c>
      <c r="F1058" s="3" t="s">
        <v>28</v>
      </c>
      <c r="G1058" s="3">
        <v>0</v>
      </c>
      <c r="H1058" s="3">
        <v>0</v>
      </c>
      <c r="I1058" s="29"/>
      <c r="J1058" s="3">
        <v>0</v>
      </c>
      <c r="K1058" s="32" t="e">
        <f t="shared" si="202"/>
        <v>#DIV/0!</v>
      </c>
      <c r="L1058" s="3">
        <f t="shared" si="199"/>
        <v>0</v>
      </c>
      <c r="M1058" s="3">
        <v>0</v>
      </c>
      <c r="N1058" s="3">
        <v>0</v>
      </c>
      <c r="O1058" s="3">
        <v>0</v>
      </c>
      <c r="P1058" s="3">
        <v>0</v>
      </c>
      <c r="Q1058" s="4" t="e">
        <f t="shared" si="200"/>
        <v>#DIV/0!</v>
      </c>
      <c r="R1058" s="3">
        <v>0</v>
      </c>
      <c r="S1058" s="3">
        <v>0</v>
      </c>
      <c r="T1058" s="32" t="e">
        <f t="shared" si="192"/>
        <v>#DIV/0!</v>
      </c>
      <c r="U1058" s="32" t="e">
        <f t="shared" si="193"/>
        <v>#DIV/0!</v>
      </c>
      <c r="V1058" s="3">
        <v>0</v>
      </c>
      <c r="W1058" s="3">
        <v>0</v>
      </c>
      <c r="X1058" s="3">
        <v>0</v>
      </c>
      <c r="Y1058" s="3">
        <v>0</v>
      </c>
      <c r="Z1058" s="3">
        <v>0</v>
      </c>
      <c r="AA1058" s="3">
        <v>0</v>
      </c>
    </row>
    <row r="1059" spans="1:29" ht="15" customHeight="1" x14ac:dyDescent="0.3">
      <c r="A1059" s="35">
        <v>266</v>
      </c>
      <c r="B1059" s="35" t="s">
        <v>34</v>
      </c>
      <c r="C1059" s="35" t="s">
        <v>25</v>
      </c>
      <c r="D1059" s="35" t="s">
        <v>26</v>
      </c>
      <c r="E1059" s="35" t="s">
        <v>27</v>
      </c>
      <c r="F1059" s="35" t="s">
        <v>31</v>
      </c>
      <c r="G1059" s="35">
        <f>G1060+G1061+G1062</f>
        <v>4</v>
      </c>
      <c r="H1059" s="35">
        <f>H1060+H1061+H1062</f>
        <v>2</v>
      </c>
      <c r="I1059" s="40">
        <f>H1059/((L1059-W1059)+J1059+(0.44*R1059))</f>
        <v>0.53191489361702127</v>
      </c>
      <c r="J1059" s="35">
        <f>J1060+J1061+J1062</f>
        <v>0</v>
      </c>
      <c r="K1059" s="37">
        <f t="shared" si="202"/>
        <v>0</v>
      </c>
      <c r="L1059" s="35">
        <f t="shared" si="199"/>
        <v>3</v>
      </c>
      <c r="M1059" s="35">
        <f>M1060+M1061+M1062</f>
        <v>0</v>
      </c>
      <c r="N1059" s="35">
        <f>N1060+N1061+N1062</f>
        <v>3</v>
      </c>
      <c r="O1059" s="35">
        <f>O1060+O1061+O1062</f>
        <v>0</v>
      </c>
      <c r="P1059" s="35">
        <f>P1060+P1061+P1062</f>
        <v>1</v>
      </c>
      <c r="Q1059" s="36">
        <f t="shared" si="200"/>
        <v>33.333333333333329</v>
      </c>
      <c r="R1059" s="35">
        <f>R1060+R1061+R1062</f>
        <v>4</v>
      </c>
      <c r="S1059" s="35">
        <f>S1060+S1061+S1062</f>
        <v>2</v>
      </c>
      <c r="T1059" s="37">
        <f t="shared" si="192"/>
        <v>0</v>
      </c>
      <c r="U1059" s="37">
        <f t="shared" si="193"/>
        <v>0</v>
      </c>
      <c r="V1059" s="35">
        <f t="shared" ref="V1059:AA1059" si="205">V1060+V1061+V1062</f>
        <v>0</v>
      </c>
      <c r="W1059" s="35">
        <f t="shared" si="205"/>
        <v>1</v>
      </c>
      <c r="X1059" s="35">
        <f t="shared" si="205"/>
        <v>2</v>
      </c>
      <c r="Y1059" s="35">
        <f t="shared" si="205"/>
        <v>0</v>
      </c>
      <c r="Z1059" s="35">
        <f t="shared" si="205"/>
        <v>2</v>
      </c>
      <c r="AA1059" s="35">
        <f t="shared" si="205"/>
        <v>0</v>
      </c>
      <c r="AB1059" s="40">
        <f>(R1059+X1059+(2*(N1059+AA1059+J1059))+(0.5*Y1059))/(H1059+(0.5*V1059)+(2*(W1059+O1059+Z1059)))</f>
        <v>1.5</v>
      </c>
      <c r="AC1059" s="40">
        <f>AB1059-$AB$1073</f>
        <v>0.36244596999745737</v>
      </c>
    </row>
    <row r="1060" spans="1:29" ht="15" customHeight="1" outlineLevel="1" collapsed="1" x14ac:dyDescent="0.3">
      <c r="A1060" s="3" t="s">
        <v>66</v>
      </c>
      <c r="B1060" s="3" t="s">
        <v>34</v>
      </c>
      <c r="C1060" s="3" t="s">
        <v>25</v>
      </c>
      <c r="D1060" s="3" t="s">
        <v>26</v>
      </c>
      <c r="E1060" s="3" t="s">
        <v>27</v>
      </c>
      <c r="F1060" s="3" t="s">
        <v>31</v>
      </c>
      <c r="G1060" s="3">
        <v>3</v>
      </c>
      <c r="H1060" s="3">
        <v>0</v>
      </c>
      <c r="I1060" s="29">
        <f>H1060/((L1060-W1060)+J1060+(0.44*R1060))</f>
        <v>0</v>
      </c>
      <c r="J1060" s="3">
        <v>0</v>
      </c>
      <c r="K1060" s="32">
        <f t="shared" si="202"/>
        <v>0</v>
      </c>
      <c r="L1060" s="3">
        <f t="shared" si="199"/>
        <v>3</v>
      </c>
      <c r="M1060" s="3">
        <v>0</v>
      </c>
      <c r="N1060" s="3">
        <v>3</v>
      </c>
      <c r="O1060" s="3">
        <v>0</v>
      </c>
      <c r="P1060" s="3">
        <v>1</v>
      </c>
      <c r="Q1060" s="4">
        <f t="shared" si="200"/>
        <v>33.333333333333329</v>
      </c>
      <c r="R1060" s="3">
        <v>0</v>
      </c>
      <c r="S1060" s="3">
        <v>0</v>
      </c>
      <c r="T1060" s="32">
        <f t="shared" si="192"/>
        <v>0</v>
      </c>
      <c r="U1060" s="32">
        <f t="shared" si="193"/>
        <v>0</v>
      </c>
      <c r="V1060" s="3">
        <v>0</v>
      </c>
      <c r="W1060" s="3">
        <v>1</v>
      </c>
      <c r="X1060" s="3">
        <v>2</v>
      </c>
      <c r="Y1060" s="3">
        <v>0</v>
      </c>
      <c r="Z1060" s="3">
        <v>0</v>
      </c>
      <c r="AA1060" s="3">
        <v>0</v>
      </c>
      <c r="AB1060" s="29"/>
      <c r="AC1060" s="29"/>
    </row>
    <row r="1061" spans="1:29" ht="15" customHeight="1" outlineLevel="1" collapsed="1" x14ac:dyDescent="0.3">
      <c r="A1061" s="3" t="s">
        <v>67</v>
      </c>
      <c r="B1061" s="3" t="s">
        <v>34</v>
      </c>
      <c r="C1061" s="3" t="s">
        <v>25</v>
      </c>
      <c r="D1061" s="3" t="s">
        <v>26</v>
      </c>
      <c r="E1061" s="3" t="s">
        <v>27</v>
      </c>
      <c r="F1061" s="3" t="s">
        <v>31</v>
      </c>
      <c r="G1061" s="3">
        <v>0</v>
      </c>
      <c r="H1061" s="3">
        <v>0</v>
      </c>
      <c r="I1061" s="29"/>
      <c r="J1061" s="3">
        <v>0</v>
      </c>
      <c r="K1061" s="32" t="e">
        <f t="shared" si="202"/>
        <v>#DIV/0!</v>
      </c>
      <c r="L1061" s="3">
        <f t="shared" si="199"/>
        <v>0</v>
      </c>
      <c r="M1061" s="3">
        <v>0</v>
      </c>
      <c r="N1061" s="3">
        <v>0</v>
      </c>
      <c r="O1061" s="3">
        <v>0</v>
      </c>
      <c r="P1061" s="3">
        <v>0</v>
      </c>
      <c r="Q1061" s="4" t="e">
        <f t="shared" si="200"/>
        <v>#DIV/0!</v>
      </c>
      <c r="R1061" s="3">
        <v>0</v>
      </c>
      <c r="S1061" s="3">
        <v>0</v>
      </c>
      <c r="T1061" s="32" t="e">
        <f t="shared" si="192"/>
        <v>#DIV/0!</v>
      </c>
      <c r="U1061" s="32" t="e">
        <f t="shared" si="193"/>
        <v>#DIV/0!</v>
      </c>
      <c r="V1061" s="3">
        <v>0</v>
      </c>
      <c r="W1061" s="3">
        <v>0</v>
      </c>
      <c r="X1061" s="3">
        <v>0</v>
      </c>
      <c r="Y1061" s="3">
        <v>0</v>
      </c>
      <c r="Z1061" s="3">
        <v>0</v>
      </c>
      <c r="AA1061" s="3">
        <v>0</v>
      </c>
    </row>
    <row r="1062" spans="1:29" ht="15" customHeight="1" outlineLevel="1" x14ac:dyDescent="0.3">
      <c r="A1062" s="3" t="s">
        <v>68</v>
      </c>
      <c r="B1062" s="3" t="s">
        <v>34</v>
      </c>
      <c r="C1062" s="3" t="s">
        <v>25</v>
      </c>
      <c r="D1062" s="3" t="s">
        <v>26</v>
      </c>
      <c r="E1062" s="3" t="s">
        <v>27</v>
      </c>
      <c r="F1062" s="3" t="s">
        <v>31</v>
      </c>
      <c r="G1062" s="3">
        <v>1</v>
      </c>
      <c r="H1062" s="3">
        <v>2</v>
      </c>
      <c r="I1062" s="29">
        <f t="shared" ref="I1062:I1067" si="206">H1062/((L1062-W1062)+J1062+(0.44*R1062))</f>
        <v>1.1363636363636365</v>
      </c>
      <c r="J1062" s="3">
        <v>0</v>
      </c>
      <c r="K1062" s="32">
        <f t="shared" si="202"/>
        <v>0</v>
      </c>
      <c r="L1062" s="3">
        <f t="shared" si="199"/>
        <v>0</v>
      </c>
      <c r="M1062" s="3">
        <v>0</v>
      </c>
      <c r="N1062" s="3">
        <v>0</v>
      </c>
      <c r="O1062" s="3">
        <v>0</v>
      </c>
      <c r="P1062" s="3">
        <v>0</v>
      </c>
      <c r="Q1062" s="4" t="e">
        <f t="shared" si="200"/>
        <v>#DIV/0!</v>
      </c>
      <c r="R1062" s="3">
        <v>4</v>
      </c>
      <c r="S1062" s="3">
        <v>2</v>
      </c>
      <c r="T1062" s="32" t="e">
        <f t="shared" si="192"/>
        <v>#DIV/0!</v>
      </c>
      <c r="U1062" s="32" t="e">
        <f t="shared" si="193"/>
        <v>#DIV/0!</v>
      </c>
      <c r="V1062" s="3">
        <v>0</v>
      </c>
      <c r="W1062" s="3">
        <v>0</v>
      </c>
      <c r="X1062" s="3">
        <v>0</v>
      </c>
      <c r="Y1062" s="3">
        <v>0</v>
      </c>
      <c r="Z1062" s="3">
        <v>2</v>
      </c>
      <c r="AA1062" s="3">
        <v>0</v>
      </c>
    </row>
    <row r="1063" spans="1:29" ht="15" customHeight="1" x14ac:dyDescent="0.3">
      <c r="A1063" s="35">
        <v>267</v>
      </c>
      <c r="B1063" s="35" t="s">
        <v>24</v>
      </c>
      <c r="C1063" s="35" t="s">
        <v>32</v>
      </c>
      <c r="D1063" s="35" t="s">
        <v>34</v>
      </c>
      <c r="E1063" s="35" t="s">
        <v>30</v>
      </c>
      <c r="F1063" s="35" t="s">
        <v>28</v>
      </c>
      <c r="G1063" s="35">
        <f>G1064+G1065+G1066</f>
        <v>10</v>
      </c>
      <c r="H1063" s="35">
        <f>H1064+H1065+H1066</f>
        <v>4</v>
      </c>
      <c r="I1063" s="40">
        <f t="shared" si="206"/>
        <v>0.5</v>
      </c>
      <c r="J1063" s="35">
        <f>J1064+J1065+J1066</f>
        <v>4</v>
      </c>
      <c r="K1063" s="37">
        <f t="shared" si="202"/>
        <v>0.4</v>
      </c>
      <c r="L1063" s="35">
        <f t="shared" si="199"/>
        <v>6</v>
      </c>
      <c r="M1063" s="35">
        <f>M1064+M1065+M1066</f>
        <v>2</v>
      </c>
      <c r="N1063" s="35">
        <f>N1064+N1065+N1066</f>
        <v>4</v>
      </c>
      <c r="O1063" s="35">
        <f>O1064+O1065+O1066</f>
        <v>1</v>
      </c>
      <c r="P1063" s="35">
        <f>P1064+P1065+P1066</f>
        <v>5</v>
      </c>
      <c r="Q1063" s="36">
        <f t="shared" si="200"/>
        <v>83.333333333333343</v>
      </c>
      <c r="R1063" s="35">
        <f>R1064+R1065+R1066</f>
        <v>0</v>
      </c>
      <c r="S1063" s="35">
        <f>S1064+S1065+S1066</f>
        <v>0</v>
      </c>
      <c r="T1063" s="37">
        <f t="shared" si="192"/>
        <v>0.33333333333333331</v>
      </c>
      <c r="U1063" s="37">
        <f t="shared" si="193"/>
        <v>0.33333333333333331</v>
      </c>
      <c r="V1063" s="35">
        <f t="shared" ref="V1063:AA1063" si="207">V1064+V1065+V1066</f>
        <v>0</v>
      </c>
      <c r="W1063" s="35">
        <f t="shared" si="207"/>
        <v>2</v>
      </c>
      <c r="X1063" s="35">
        <f t="shared" si="207"/>
        <v>2</v>
      </c>
      <c r="Y1063" s="35">
        <f t="shared" si="207"/>
        <v>2</v>
      </c>
      <c r="Z1063" s="35">
        <f t="shared" si="207"/>
        <v>0</v>
      </c>
      <c r="AA1063" s="35">
        <f t="shared" si="207"/>
        <v>0</v>
      </c>
      <c r="AB1063" s="40">
        <f>(R1063+X1063+(2*(N1063+AA1063+J1063))+(0.5*Y1063))/(H1063+(0.5*V1063)+(2*(W1063+O1063+Z1063)))</f>
        <v>1.9</v>
      </c>
      <c r="AC1063" s="40">
        <f>AB1063-$AB$1073</f>
        <v>0.76244596999745728</v>
      </c>
    </row>
    <row r="1064" spans="1:29" ht="14.4" outlineLevel="1" x14ac:dyDescent="0.3">
      <c r="A1064" s="3" t="s">
        <v>66</v>
      </c>
      <c r="B1064" s="3" t="s">
        <v>24</v>
      </c>
      <c r="C1064" s="3" t="s">
        <v>32</v>
      </c>
      <c r="D1064" s="3" t="s">
        <v>34</v>
      </c>
      <c r="E1064" s="3" t="s">
        <v>30</v>
      </c>
      <c r="F1064" s="3" t="s">
        <v>28</v>
      </c>
      <c r="G1064" s="3">
        <v>2</v>
      </c>
      <c r="H1064" s="3">
        <v>0</v>
      </c>
      <c r="I1064" s="29">
        <f t="shared" si="206"/>
        <v>0</v>
      </c>
      <c r="J1064" s="3">
        <v>1</v>
      </c>
      <c r="K1064" s="32">
        <f t="shared" si="202"/>
        <v>0.5</v>
      </c>
      <c r="L1064" s="3">
        <f t="shared" si="199"/>
        <v>1</v>
      </c>
      <c r="M1064" s="3">
        <v>0</v>
      </c>
      <c r="N1064" s="3">
        <v>1</v>
      </c>
      <c r="O1064" s="3">
        <v>0</v>
      </c>
      <c r="P1064" s="3">
        <v>0</v>
      </c>
      <c r="Q1064" s="4">
        <f t="shared" si="200"/>
        <v>0</v>
      </c>
      <c r="R1064" s="3">
        <v>0</v>
      </c>
      <c r="S1064" s="3">
        <v>0</v>
      </c>
      <c r="T1064" s="32">
        <f t="shared" si="192"/>
        <v>0</v>
      </c>
      <c r="U1064" s="32">
        <f t="shared" si="193"/>
        <v>0</v>
      </c>
      <c r="V1064" s="3">
        <v>0</v>
      </c>
      <c r="W1064" s="3">
        <v>0</v>
      </c>
      <c r="X1064" s="3">
        <v>1</v>
      </c>
      <c r="Y1064" s="3">
        <v>0</v>
      </c>
      <c r="Z1064" s="3">
        <v>0</v>
      </c>
      <c r="AA1064" s="3">
        <v>0</v>
      </c>
      <c r="AB1064" s="29"/>
      <c r="AC1064" s="29"/>
    </row>
    <row r="1065" spans="1:29" ht="14.4" outlineLevel="1" x14ac:dyDescent="0.3">
      <c r="A1065" s="3" t="s">
        <v>67</v>
      </c>
      <c r="B1065" s="3" t="s">
        <v>24</v>
      </c>
      <c r="C1065" s="3" t="s">
        <v>32</v>
      </c>
      <c r="D1065" s="3" t="s">
        <v>34</v>
      </c>
      <c r="E1065" s="3" t="s">
        <v>30</v>
      </c>
      <c r="F1065" s="3" t="s">
        <v>28</v>
      </c>
      <c r="G1065" s="3">
        <v>3</v>
      </c>
      <c r="H1065" s="3">
        <v>2</v>
      </c>
      <c r="I1065" s="29">
        <f t="shared" si="206"/>
        <v>0.66666666666666663</v>
      </c>
      <c r="J1065" s="3">
        <v>1</v>
      </c>
      <c r="K1065" s="32">
        <f t="shared" si="202"/>
        <v>0.33333333333333331</v>
      </c>
      <c r="L1065" s="3">
        <f t="shared" si="199"/>
        <v>2</v>
      </c>
      <c r="M1065" s="3">
        <v>1</v>
      </c>
      <c r="N1065" s="3">
        <v>1</v>
      </c>
      <c r="O1065" s="3">
        <v>1</v>
      </c>
      <c r="P1065" s="3">
        <v>2</v>
      </c>
      <c r="Q1065" s="4">
        <f t="shared" si="200"/>
        <v>100</v>
      </c>
      <c r="R1065" s="3">
        <v>0</v>
      </c>
      <c r="S1065" s="3">
        <v>0</v>
      </c>
      <c r="T1065" s="32">
        <f t="shared" si="192"/>
        <v>0.5</v>
      </c>
      <c r="U1065" s="32">
        <f t="shared" si="193"/>
        <v>0.5</v>
      </c>
      <c r="V1065" s="3">
        <v>0</v>
      </c>
      <c r="W1065" s="3">
        <v>0</v>
      </c>
      <c r="X1065" s="3">
        <v>1</v>
      </c>
      <c r="Y1065" s="3">
        <v>0</v>
      </c>
      <c r="Z1065" s="3">
        <v>0</v>
      </c>
      <c r="AA1065" s="3">
        <v>0</v>
      </c>
    </row>
    <row r="1066" spans="1:29" ht="14.4" outlineLevel="1" x14ac:dyDescent="0.3">
      <c r="A1066" s="3" t="s">
        <v>68</v>
      </c>
      <c r="B1066" s="3" t="s">
        <v>24</v>
      </c>
      <c r="C1066" s="3" t="s">
        <v>32</v>
      </c>
      <c r="D1066" s="3" t="s">
        <v>34</v>
      </c>
      <c r="E1066" s="3" t="s">
        <v>30</v>
      </c>
      <c r="F1066" s="3" t="s">
        <v>28</v>
      </c>
      <c r="G1066" s="3">
        <v>5</v>
      </c>
      <c r="H1066" s="3">
        <v>2</v>
      </c>
      <c r="I1066" s="29">
        <f t="shared" si="206"/>
        <v>0.66666666666666663</v>
      </c>
      <c r="J1066" s="3">
        <v>2</v>
      </c>
      <c r="K1066" s="32">
        <f t="shared" si="202"/>
        <v>0.4</v>
      </c>
      <c r="L1066" s="3">
        <f t="shared" si="199"/>
        <v>3</v>
      </c>
      <c r="M1066" s="3">
        <v>1</v>
      </c>
      <c r="N1066" s="3">
        <v>2</v>
      </c>
      <c r="O1066" s="3">
        <v>0</v>
      </c>
      <c r="P1066" s="3">
        <v>3</v>
      </c>
      <c r="Q1066" s="4">
        <f t="shared" si="200"/>
        <v>100</v>
      </c>
      <c r="R1066" s="3">
        <v>0</v>
      </c>
      <c r="S1066" s="3">
        <v>0</v>
      </c>
      <c r="T1066" s="32">
        <f t="shared" si="192"/>
        <v>0.33333333333333331</v>
      </c>
      <c r="U1066" s="32">
        <f t="shared" si="193"/>
        <v>0.33333333333333331</v>
      </c>
      <c r="V1066" s="3">
        <v>0</v>
      </c>
      <c r="W1066" s="3">
        <v>2</v>
      </c>
      <c r="X1066" s="3">
        <v>0</v>
      </c>
      <c r="Y1066" s="3">
        <v>2</v>
      </c>
      <c r="Z1066" s="3">
        <v>0</v>
      </c>
      <c r="AA1066" s="3">
        <v>0</v>
      </c>
    </row>
    <row r="1067" spans="1:29" ht="14.4" x14ac:dyDescent="0.3">
      <c r="A1067" s="35">
        <v>268</v>
      </c>
      <c r="B1067" s="35" t="s">
        <v>29</v>
      </c>
      <c r="C1067" s="35" t="s">
        <v>25</v>
      </c>
      <c r="D1067" s="35" t="s">
        <v>30</v>
      </c>
      <c r="E1067" s="35" t="s">
        <v>27</v>
      </c>
      <c r="F1067" s="35" t="s">
        <v>31</v>
      </c>
      <c r="G1067" s="35">
        <f>G1068+G1069+G1070</f>
        <v>4</v>
      </c>
      <c r="H1067" s="35">
        <f>H1068+H1069+H1070</f>
        <v>2</v>
      </c>
      <c r="I1067" s="40">
        <f t="shared" si="206"/>
        <v>0.66666666666666663</v>
      </c>
      <c r="J1067" s="35">
        <f>J1068+J1069+J1070</f>
        <v>0</v>
      </c>
      <c r="K1067" s="37">
        <f t="shared" si="202"/>
        <v>0</v>
      </c>
      <c r="L1067" s="35">
        <f t="shared" si="199"/>
        <v>4</v>
      </c>
      <c r="M1067" s="35">
        <f>M1068+M1069+M1070</f>
        <v>1</v>
      </c>
      <c r="N1067" s="35">
        <f>N1068+N1069+N1070</f>
        <v>3</v>
      </c>
      <c r="O1067" s="35">
        <f>O1068+O1069+O1070</f>
        <v>0</v>
      </c>
      <c r="P1067" s="35">
        <f>P1068+P1069+P1070</f>
        <v>3</v>
      </c>
      <c r="Q1067" s="36">
        <f t="shared" si="200"/>
        <v>75</v>
      </c>
      <c r="R1067" s="35">
        <f>R1068+R1069+R1070</f>
        <v>0</v>
      </c>
      <c r="S1067" s="35">
        <f>S1068+S1069+S1070</f>
        <v>0</v>
      </c>
      <c r="T1067" s="37">
        <f t="shared" si="192"/>
        <v>0.25</v>
      </c>
      <c r="U1067" s="37">
        <f t="shared" si="193"/>
        <v>0.25</v>
      </c>
      <c r="V1067" s="35">
        <f t="shared" ref="V1067:AA1067" si="208">V1068+V1069+V1070</f>
        <v>0</v>
      </c>
      <c r="W1067" s="35">
        <f t="shared" si="208"/>
        <v>1</v>
      </c>
      <c r="X1067" s="35">
        <f t="shared" si="208"/>
        <v>2</v>
      </c>
      <c r="Y1067" s="35">
        <f t="shared" si="208"/>
        <v>0</v>
      </c>
      <c r="Z1067" s="35">
        <f t="shared" si="208"/>
        <v>0</v>
      </c>
      <c r="AA1067" s="35">
        <f t="shared" si="208"/>
        <v>1</v>
      </c>
      <c r="AB1067" s="40">
        <f>(R1067+X1067+(2*(N1067+AA1067+J1067))+(0.5*Y1067))/(H1067+(0.5*V1067)+(2*(W1067+O1067+Z1067)))</f>
        <v>2.5</v>
      </c>
      <c r="AC1067" s="40">
        <f>AB1067-$AB$1073</f>
        <v>1.3624459699974574</v>
      </c>
    </row>
    <row r="1068" spans="1:29" ht="14.4" outlineLevel="1" x14ac:dyDescent="0.3">
      <c r="A1068" s="3" t="s">
        <v>66</v>
      </c>
      <c r="B1068" s="3" t="s">
        <v>29</v>
      </c>
      <c r="C1068" s="3" t="s">
        <v>25</v>
      </c>
      <c r="D1068" s="3" t="s">
        <v>30</v>
      </c>
      <c r="E1068" s="3" t="s">
        <v>27</v>
      </c>
      <c r="F1068" s="3" t="s">
        <v>31</v>
      </c>
      <c r="G1068" s="3">
        <v>0</v>
      </c>
      <c r="H1068" s="3">
        <v>0</v>
      </c>
      <c r="I1068" s="29"/>
      <c r="J1068" s="3">
        <v>0</v>
      </c>
      <c r="K1068" s="32"/>
      <c r="L1068" s="3">
        <f t="shared" si="199"/>
        <v>0</v>
      </c>
      <c r="M1068" s="3">
        <v>0</v>
      </c>
      <c r="N1068" s="3">
        <v>0</v>
      </c>
      <c r="O1068" s="3">
        <v>0</v>
      </c>
      <c r="P1068" s="3">
        <v>0</v>
      </c>
      <c r="Q1068" s="4" t="e">
        <f t="shared" si="200"/>
        <v>#DIV/0!</v>
      </c>
      <c r="R1068" s="3">
        <v>0</v>
      </c>
      <c r="S1068" s="3">
        <v>0</v>
      </c>
      <c r="T1068" s="32" t="e">
        <f t="shared" si="192"/>
        <v>#DIV/0!</v>
      </c>
      <c r="U1068" s="32" t="e">
        <f t="shared" si="193"/>
        <v>#DIV/0!</v>
      </c>
      <c r="V1068" s="3">
        <v>0</v>
      </c>
      <c r="W1068" s="3">
        <v>0</v>
      </c>
      <c r="X1068" s="3">
        <v>0</v>
      </c>
      <c r="Y1068" s="3">
        <v>0</v>
      </c>
      <c r="Z1068" s="3">
        <v>0</v>
      </c>
      <c r="AA1068" s="3">
        <v>0</v>
      </c>
      <c r="AC1068"/>
    </row>
    <row r="1069" spans="1:29" ht="14.4" outlineLevel="1" x14ac:dyDescent="0.3">
      <c r="A1069" s="3" t="s">
        <v>67</v>
      </c>
      <c r="B1069" s="3" t="s">
        <v>29</v>
      </c>
      <c r="C1069" s="3" t="s">
        <v>25</v>
      </c>
      <c r="D1069" s="3" t="s">
        <v>30</v>
      </c>
      <c r="E1069" s="3" t="s">
        <v>27</v>
      </c>
      <c r="F1069" s="3" t="s">
        <v>31</v>
      </c>
      <c r="G1069" s="3">
        <v>4</v>
      </c>
      <c r="H1069" s="3">
        <v>2</v>
      </c>
      <c r="I1069" s="29">
        <f>H1069/((L1069-W1069)+J1069+(0.44*R1069))</f>
        <v>0.66666666666666663</v>
      </c>
      <c r="J1069" s="3">
        <v>0</v>
      </c>
      <c r="K1069" s="32">
        <f>J1069/G1069</f>
        <v>0</v>
      </c>
      <c r="L1069" s="3">
        <f t="shared" si="199"/>
        <v>4</v>
      </c>
      <c r="M1069" s="3">
        <v>1</v>
      </c>
      <c r="N1069" s="3">
        <v>3</v>
      </c>
      <c r="O1069" s="3">
        <v>0</v>
      </c>
      <c r="P1069" s="3">
        <v>3</v>
      </c>
      <c r="Q1069" s="4">
        <f t="shared" si="200"/>
        <v>75</v>
      </c>
      <c r="R1069" s="3">
        <v>0</v>
      </c>
      <c r="S1069" s="3">
        <v>0</v>
      </c>
      <c r="T1069" s="32">
        <f t="shared" si="192"/>
        <v>0.25</v>
      </c>
      <c r="U1069" s="32">
        <f t="shared" si="193"/>
        <v>0.25</v>
      </c>
      <c r="V1069" s="3">
        <v>0</v>
      </c>
      <c r="W1069" s="3">
        <v>1</v>
      </c>
      <c r="X1069" s="3">
        <v>2</v>
      </c>
      <c r="Y1069" s="3">
        <v>0</v>
      </c>
      <c r="Z1069" s="3">
        <v>0</v>
      </c>
      <c r="AA1069" s="3">
        <v>1</v>
      </c>
      <c r="AC1069"/>
    </row>
    <row r="1070" spans="1:29" ht="14.4" outlineLevel="1" x14ac:dyDescent="0.3">
      <c r="A1070" s="3" t="s">
        <v>68</v>
      </c>
      <c r="B1070" s="3" t="s">
        <v>29</v>
      </c>
      <c r="C1070" s="3" t="s">
        <v>25</v>
      </c>
      <c r="D1070" s="3" t="s">
        <v>30</v>
      </c>
      <c r="E1070" s="3" t="s">
        <v>27</v>
      </c>
      <c r="F1070" s="3" t="s">
        <v>31</v>
      </c>
      <c r="G1070" s="3">
        <v>0</v>
      </c>
      <c r="H1070" s="3">
        <v>0</v>
      </c>
      <c r="I1070" s="29"/>
      <c r="J1070" s="3">
        <v>0</v>
      </c>
      <c r="K1070" s="32"/>
      <c r="L1070" s="3">
        <f t="shared" si="199"/>
        <v>0</v>
      </c>
      <c r="M1070" s="3">
        <v>0</v>
      </c>
      <c r="N1070" s="3">
        <v>0</v>
      </c>
      <c r="O1070" s="3">
        <v>0</v>
      </c>
      <c r="P1070" s="3">
        <v>0</v>
      </c>
      <c r="Q1070" s="4" t="e">
        <f t="shared" si="200"/>
        <v>#DIV/0!</v>
      </c>
      <c r="R1070" s="3">
        <v>0</v>
      </c>
      <c r="S1070" s="3">
        <v>0</v>
      </c>
      <c r="T1070" s="32" t="e">
        <f t="shared" si="192"/>
        <v>#DIV/0!</v>
      </c>
      <c r="U1070" s="32" t="e">
        <f t="shared" si="193"/>
        <v>#DIV/0!</v>
      </c>
      <c r="V1070" s="3">
        <v>0</v>
      </c>
      <c r="W1070" s="3">
        <v>0</v>
      </c>
      <c r="X1070" s="3">
        <v>0</v>
      </c>
      <c r="Y1070" s="3">
        <v>0</v>
      </c>
      <c r="Z1070" s="3">
        <v>0</v>
      </c>
      <c r="AA1070" s="3">
        <v>0</v>
      </c>
      <c r="AC1070"/>
    </row>
    <row r="1072" spans="1:29" ht="15" customHeight="1" x14ac:dyDescent="0.3">
      <c r="G1072" s="6" t="s">
        <v>7</v>
      </c>
      <c r="H1072" s="6" t="s">
        <v>8</v>
      </c>
      <c r="I1072" s="7" t="s">
        <v>9</v>
      </c>
      <c r="J1072" s="6" t="s">
        <v>10</v>
      </c>
      <c r="K1072" s="8" t="s">
        <v>80</v>
      </c>
      <c r="L1072" s="6" t="s">
        <v>58</v>
      </c>
      <c r="M1072" s="6" t="s">
        <v>59</v>
      </c>
      <c r="N1072" s="6" t="s">
        <v>60</v>
      </c>
      <c r="O1072" s="6" t="s">
        <v>38</v>
      </c>
      <c r="P1072" s="6" t="s">
        <v>73</v>
      </c>
      <c r="Q1072" s="6" t="s">
        <v>71</v>
      </c>
      <c r="R1072" s="6" t="s">
        <v>16</v>
      </c>
      <c r="S1072" s="6" t="s">
        <v>17</v>
      </c>
      <c r="T1072" s="8" t="s">
        <v>18</v>
      </c>
      <c r="U1072" s="8" t="s">
        <v>19</v>
      </c>
      <c r="V1072" s="6" t="s">
        <v>20</v>
      </c>
      <c r="W1072" s="6" t="s">
        <v>64</v>
      </c>
      <c r="X1072" s="6" t="s">
        <v>40</v>
      </c>
      <c r="Y1072" s="6" t="s">
        <v>41</v>
      </c>
      <c r="Z1072" s="6" t="s">
        <v>61</v>
      </c>
      <c r="AA1072" s="6" t="s">
        <v>42</v>
      </c>
      <c r="AB1072" s="6" t="s">
        <v>65</v>
      </c>
      <c r="AC1072" s="6" t="s">
        <v>86</v>
      </c>
    </row>
    <row r="1073" spans="6:29" ht="15" customHeight="1" x14ac:dyDescent="0.3">
      <c r="F1073" s="6" t="s">
        <v>36</v>
      </c>
      <c r="G1073" s="25" cm="1">
        <f t="array" ref="G1073">SUM(IF(MOD(ROW(G3:G1071),COUNT(ROW(G4:G7)))=MOD(ROW(G3),COUNT(ROW(G4:G7))),G3:G1071))</f>
        <v>2595</v>
      </c>
      <c r="H1073" s="25" cm="1">
        <f t="array" ref="H1073">SUM(IF(MOD(ROW(H3:H1071),COUNT(ROW(H4:H7)))=MOD(ROW(H3),COUNT(ROW(H4:H7))),H3:H1071))</f>
        <v>1415</v>
      </c>
      <c r="I1073" s="29">
        <f t="shared" ref="I1073" si="209">H1073/((L1073-W1073)+J1073+(0.44*R1073))</f>
        <v>0.64078179907981025</v>
      </c>
      <c r="J1073" s="25" cm="1">
        <f t="array" ref="J1073">SUM(IF(MOD(ROW(J3:J1071),COUNT(ROW(J4:J7)))=MOD(ROW(J3),COUNT(ROW(J4:J7))),J3:J1071))</f>
        <v>762</v>
      </c>
      <c r="K1073" s="5">
        <f>J1073/G1073</f>
        <v>0.29364161849710985</v>
      </c>
      <c r="L1073" s="25" cm="1">
        <f t="array" ref="L1073">SUM(IF(MOD(ROW(L3:L1071),COUNT(ROW(L4:L7)))=MOD(ROW(L3),COUNT(ROW(L4:L7))),L3:L1071))</f>
        <v>1617</v>
      </c>
      <c r="M1073" s="25" cm="1">
        <f t="array" ref="M1073">SUM(IF(MOD(ROW(M3:M1071),COUNT(ROW(M4:M7)))=MOD(ROW(M3),COUNT(ROW(M4:M7))),M3:M1071))</f>
        <v>523</v>
      </c>
      <c r="N1073" s="25" cm="1">
        <f t="array" ref="N1073">SUM(IF(MOD(ROW(N3:N1071),COUNT(ROW(N4:N7)))=MOD(ROW(N3),COUNT(ROW(N4:N7))),N3:N1071))</f>
        <v>1094</v>
      </c>
      <c r="O1073" s="25" cm="1">
        <f t="array" ref="O1073">SUM(IF(MOD(ROW(O3:O1071),COUNT(ROW(O4:O7)))=MOD(ROW(O3),COUNT(ROW(O4:O7))),O3:O1071))</f>
        <v>329</v>
      </c>
      <c r="P1073" s="25" cm="1">
        <f t="array" ref="P1073">SUM(IF(MOD(ROW(P3:P1071),COUNT(ROW(P4:P7)))=MOD(ROW(P3),COUNT(ROW(P4:P7))),P3:P1071))</f>
        <v>540</v>
      </c>
      <c r="Q1073" s="29">
        <f>(P1073/(L1075+L1077+L1079))*100</f>
        <v>70.221066319895968</v>
      </c>
      <c r="R1073" s="25" cm="1">
        <f t="array" ref="R1073">SUM(IF(MOD(ROW(R3:R1071),COUNT(ROW(R4:R7)))=MOD(ROW(R3),COUNT(ROW(R4:R7))),R3:R1071))</f>
        <v>446</v>
      </c>
      <c r="S1073" s="25" cm="1">
        <f t="array" ref="S1073">SUM(IF(MOD(ROW(S3:S1071),COUNT(ROW(S4:S7)))=MOD(ROW(S3),COUNT(ROW(S4:S7))),S3:S1071))</f>
        <v>256</v>
      </c>
      <c r="T1073" s="5">
        <f>M1073/(M1073+N1073)</f>
        <v>0.32343846629560913</v>
      </c>
      <c r="U1073" s="5">
        <f>((0.5*V1073)+M1073)/L1073</f>
        <v>0.36363636363636365</v>
      </c>
      <c r="V1073" s="25" cm="1">
        <f t="array" ref="V1073">SUM(IF(MOD(ROW(V3:V1071),COUNT(ROW(V4:V7)))=MOD(ROW(V3),COUNT(ROW(V4:V7))),V3:V1071))</f>
        <v>130</v>
      </c>
      <c r="W1073" s="25" cm="1">
        <f t="array" ref="W1073">SUM(IF(MOD(ROW(W3:W1071),COUNT(ROW(W4:W7)))=MOD(ROW(W3),COUNT(ROW(W4:W7))),W3:W1071))</f>
        <v>367</v>
      </c>
      <c r="X1073" s="25" cm="1">
        <f t="array" ref="X1073">SUM(IF(MOD(ROW(X3:X1071),COUNT(ROW(X4:X7)))=MOD(ROW(X3),COUNT(ROW(X4:X7))),X3:X1071))</f>
        <v>794</v>
      </c>
      <c r="Y1073" s="25" cm="1">
        <f t="array" ref="Y1073">SUM(IF(MOD(ROW(Y3:Y1071),COUNT(ROW(Y4:Y7)))=MOD(ROW(Y3),COUNT(ROW(Y4:Y7))),Y3:Y1071))</f>
        <v>451</v>
      </c>
      <c r="Z1073" s="25" cm="1">
        <f t="array" ref="Z1073">SUM(IF(MOD(ROW(Z3:Z1071),COUNT(ROW(Z4:Z7)))=MOD(ROW(Z3),COUNT(ROW(Z4:Z7))),Z3:Z1071))</f>
        <v>433</v>
      </c>
      <c r="AA1073" s="25" cm="1">
        <f t="array" ref="AA1073">SUM(IF(MOD(ROW(AA3:AA1071),COUNT(ROW(AA4:AA7)))=MOD(ROW(AA3),COUNT(ROW(AA4:AA7))),AA3:AA1071))</f>
        <v>104</v>
      </c>
      <c r="AB1073" s="29">
        <f>(R1073-+X1073+(2*(N1073+Y1073+AA1073+J1073)))/(H1073+(2*(W1073+O1073+V1073+Z1073)))</f>
        <v>1.1375540300025426</v>
      </c>
      <c r="AC1073" s="29"/>
    </row>
    <row r="1074" spans="6:29" ht="15" customHeight="1" outlineLevel="1" x14ac:dyDescent="0.3">
      <c r="H1074" s="3" t="s">
        <v>76</v>
      </c>
      <c r="I1074" s="29" cm="1">
        <f t="array" ref="I1074">AVERAGE(IF(MOD(ROW(I3:I1071),COUNT(ROW(I4:I7)))=MOD(ROW(I3),COUNT(ROW(I4:I7))),I3:I1071))</f>
        <v>0.63266026469851833</v>
      </c>
      <c r="AA1074" s="3" t="s">
        <v>76</v>
      </c>
      <c r="AB1074" s="29" cm="1">
        <f t="array" ref="AB1074">AVERAGE(IF(MOD(ROW(AB3:AB1071),COUNT(ROW(AB4:AB7)))=MOD(ROW(AB3),COUNT(ROW(AB4:AB7))),AB3:AB1071))</f>
        <v>1.3332751728157437</v>
      </c>
      <c r="AC1074" s="29" cm="1">
        <f t="array" ref="AC1074">AVERAGE(IF(MOD(ROW(AC3:AC1071),COUNT(ROW(AC4:AC7)))=MOD(ROW(AC3),COUNT(ROW(AC4:AC7))),AC3:AC1071))</f>
        <v>0.39946216311216365</v>
      </c>
    </row>
    <row r="1075" spans="6:29" ht="15" customHeight="1" outlineLevel="1" x14ac:dyDescent="0.3">
      <c r="F1075" s="6" t="s">
        <v>66</v>
      </c>
      <c r="G1075" s="25" cm="1">
        <f t="array" ref="G1075">SUM(IF(MOD(ROW(G4:G1071),COUNT(ROW(G5:G8)))=MOD(ROW(G4),COUNT(ROW(G5:G8))),G4:G1071))</f>
        <v>724</v>
      </c>
      <c r="H1075" s="25" cm="1">
        <f t="array" ref="H1075">SUM(IF(MOD(ROW(H4:H1071),COUNT(ROW(H5:H8)))=MOD(ROW(H4),COUNT(ROW(H5:H8))),H4:H1071))</f>
        <v>358</v>
      </c>
      <c r="I1075" s="29">
        <f t="shared" ref="I1075" si="210">H1075/((L1075-W1075)+J1075+(0.44*R1075))</f>
        <v>0.57723315059658176</v>
      </c>
      <c r="J1075" s="25" cm="1">
        <f t="array" ref="J1075">SUM(IF(MOD(ROW(J4:J1071),COUNT(ROW(J5:J8)))=MOD(ROW(J4),COUNT(ROW(J5:J8))),J4:J1071))</f>
        <v>209</v>
      </c>
      <c r="K1075" s="5">
        <f>J1075/G1075</f>
        <v>0.28867403314917128</v>
      </c>
      <c r="L1075" s="25" cm="1">
        <f t="array" ref="L1075">SUM(IF(MOD(ROW(L4:L1071),COUNT(ROW(L5:L8)))=MOD(ROW(L4),COUNT(ROW(L5:L8))),L4:L1071))</f>
        <v>460</v>
      </c>
      <c r="M1075" s="25" cm="1">
        <f t="array" ref="M1075">SUM(IF(MOD(ROW(M4:M1071),COUNT(ROW(M5:M8)))=MOD(ROW(M4),COUNT(ROW(M5:M8))),M4:M1071))</f>
        <v>134</v>
      </c>
      <c r="N1075" s="25" cm="1">
        <f t="array" ref="N1075">SUM(IF(MOD(ROW(N4:N1071),COUNT(ROW(N5:N8)))=MOD(ROW(N4),COUNT(ROW(N5:N8))),N4:N1071))</f>
        <v>326</v>
      </c>
      <c r="O1075" s="25" cm="1">
        <f t="array" ref="O1075">SUM(IF(MOD(ROW(O4:O1071),COUNT(ROW(O5:O8)))=MOD(ROW(O4),COUNT(ROW(O5:O8))),O4:O1071))</f>
        <v>90</v>
      </c>
      <c r="P1075" s="25" cm="1">
        <f t="array" ref="P1075">SUM(IF(MOD(ROW(P4:P1071),COUNT(ROW(P5:P8)))=MOD(ROW(P4),COUNT(ROW(P5:P8))),P4:P1071))</f>
        <v>297</v>
      </c>
      <c r="Q1075" s="4">
        <f t="shared" ref="Q1075:Q1079" si="211">P1075/L1075*100</f>
        <v>64.565217391304358</v>
      </c>
      <c r="R1075" s="25" cm="1">
        <f t="array" ref="R1075">SUM(IF(MOD(ROW(R4:R1071),COUNT(ROW(R5:R8)))=MOD(ROW(R4),COUNT(ROW(R5:R8))),R4:R1071))</f>
        <v>105</v>
      </c>
      <c r="S1075" s="25" cm="1">
        <f t="array" ref="S1075">SUM(IF(MOD(ROW(S4:S1071),COUNT(ROW(S5:S8)))=MOD(ROW(S4),COUNT(ROW(S5:S8))),S4:S1071))</f>
        <v>61</v>
      </c>
      <c r="T1075" s="5">
        <f>M1075/(M1075+N1075)</f>
        <v>0.29130434782608694</v>
      </c>
      <c r="U1075" s="5">
        <f>((0.5*V1075)+M1075)/L1075</f>
        <v>0.32826086956521738</v>
      </c>
      <c r="V1075" s="25" cm="1">
        <f t="array" ref="V1075">SUM(IF(MOD(ROW(V4:V1071),COUNT(ROW(V5:V8)))=MOD(ROW(V4),COUNT(ROW(V5:V8))),V4:V1071))</f>
        <v>34</v>
      </c>
      <c r="W1075" s="25" cm="1">
        <f t="array" ref="W1075">SUM(IF(MOD(ROW(W4:W1071),COUNT(ROW(W5:W8)))=MOD(ROW(W4),COUNT(ROW(W5:W8))),W4:W1071))</f>
        <v>95</v>
      </c>
      <c r="X1075" s="25" cm="1">
        <f t="array" ref="X1075">SUM(IF(MOD(ROW(X4:X1071),COUNT(ROW(X5:X8)))=MOD(ROW(X4),COUNT(ROW(X5:X8))),X4:X1071))</f>
        <v>243</v>
      </c>
      <c r="Y1075" s="25" cm="1">
        <f t="array" ref="Y1075">SUM(IF(MOD(ROW(Y4:Y1071),COUNT(ROW(Y5:Y8)))=MOD(ROW(Y4),COUNT(ROW(Y5:Y8))),Y4:Y1071))</f>
        <v>125</v>
      </c>
      <c r="Z1075" s="25" cm="1">
        <f t="array" ref="Z1075">SUM(IF(MOD(ROW(Z4:Z1071),COUNT(ROW(Z5:Z8)))=MOD(ROW(Z4),COUNT(ROW(Z5:Z8))),Z4:Z1071))</f>
        <v>107</v>
      </c>
      <c r="AA1075" s="25" cm="1">
        <f t="array" ref="AA1075">SUM(IF(MOD(ROW(AA4:AA1071),COUNT(ROW(AA5:AA8)))=MOD(ROW(AA4),COUNT(ROW(AA5:AA8))),AA4:AA1071))</f>
        <v>28</v>
      </c>
      <c r="AB1075" s="29">
        <f>(R1075-+X1075+(2*(N1075+Y1075+AA1075+J1075)))/(H1075+(2*(W1075+O1075+V1075+Z1075)))</f>
        <v>1.2257425742574257</v>
      </c>
      <c r="AC1075" s="29">
        <f>AB1075-AB1074</f>
        <v>-0.10753259855831798</v>
      </c>
    </row>
    <row r="1076" spans="6:29" ht="15" customHeight="1" outlineLevel="1" x14ac:dyDescent="0.3"/>
    <row r="1077" spans="6:29" ht="15" customHeight="1" outlineLevel="1" x14ac:dyDescent="0.3">
      <c r="F1077" s="6" t="s">
        <v>67</v>
      </c>
      <c r="G1077" s="25" cm="1">
        <f t="array" ref="G1077">SUM(IF(MOD(ROW(G5:G1071),COUNT(ROW(G6:G9)))=MOD(ROW(G5),COUNT(ROW(G6:G9))),G5:G1071))</f>
        <v>279</v>
      </c>
      <c r="H1077" s="25" cm="1">
        <f t="array" ref="H1077">SUM(IF(MOD(ROW(H5:H1071),COUNT(ROW(H6:H9)))=MOD(ROW(H5),COUNT(ROW(H6:H9))),H5:H1071))</f>
        <v>149</v>
      </c>
      <c r="I1077" s="29">
        <f t="shared" ref="I1077" si="212">H1077/((L1077-W1077)+J1077+(0.44*R1077))</f>
        <v>0.62416219839142095</v>
      </c>
      <c r="J1077" s="25" cm="1">
        <f t="array" ref="J1077">SUM(IF(MOD(ROW(J5:J1071),COUNT(ROW(J6:J9)))=MOD(ROW(J5),COUNT(ROW(J6:J9))),J5:J1071))</f>
        <v>84</v>
      </c>
      <c r="K1077" s="5">
        <f>J1077/G1077</f>
        <v>0.30107526881720431</v>
      </c>
      <c r="L1077" s="25" cm="1">
        <f t="array" ref="L1077">SUM(IF(MOD(ROW(L5:L1071),COUNT(ROW(L6:L9)))=MOD(ROW(L5),COUNT(ROW(L6:L9))),L5:L1071))</f>
        <v>176</v>
      </c>
      <c r="M1077" s="25" cm="1">
        <f t="array" ref="M1077">SUM(IF(MOD(ROW(M5:M1071),COUNT(ROW(M6:M9)))=MOD(ROW(M5),COUNT(ROW(M6:M9))),M5:M1071))</f>
        <v>51</v>
      </c>
      <c r="N1077" s="25" cm="1">
        <f t="array" ref="N1077">SUM(IF(MOD(ROW(N5:N1071),COUNT(ROW(N6:N9)))=MOD(ROW(N5),COUNT(ROW(N6:N9))),N5:N1071))</f>
        <v>125</v>
      </c>
      <c r="O1077" s="25" cm="1">
        <f t="array" ref="O1077">SUM(IF(MOD(ROW(O5:O1071),COUNT(ROW(O6:O9)))=MOD(ROW(O5),COUNT(ROW(O6:O9))),O5:O1071))</f>
        <v>39</v>
      </c>
      <c r="P1077" s="25" cm="1">
        <f t="array" ref="P1077">SUM(IF(MOD(ROW(P5:P1071),COUNT(ROW(P6:P9)))=MOD(ROW(P5),COUNT(ROW(P6:P9))),P5:P1071))</f>
        <v>139</v>
      </c>
      <c r="Q1077" s="4">
        <f t="shared" si="211"/>
        <v>78.977272727272734</v>
      </c>
      <c r="R1077" s="25" cm="1">
        <f t="array" ref="R1077">SUM(IF(MOD(ROW(R5:R1071),COUNT(ROW(R6:R9)))=MOD(ROW(R5),COUNT(ROW(R6:R9))),R5:R1071))</f>
        <v>38</v>
      </c>
      <c r="S1077" s="25" cm="1">
        <f t="array" ref="S1077">SUM(IF(MOD(ROW(S5:S1071),COUNT(ROW(S6:S9)))=MOD(ROW(S5),COUNT(ROW(S6:S9))),S5:S1071))</f>
        <v>24</v>
      </c>
      <c r="T1077" s="5">
        <f>M1077/(M1077+N1077)</f>
        <v>0.28977272727272729</v>
      </c>
      <c r="U1077" s="5">
        <f>((0.5*V1077)+M1077)/L1077</f>
        <v>0.34375</v>
      </c>
      <c r="V1077" s="25" cm="1">
        <f t="array" ref="V1077">SUM(IF(MOD(ROW(V5:V1071),COUNT(ROW(V6:V9)))=MOD(ROW(V5),COUNT(ROW(V6:V9))),V5:V1071))</f>
        <v>19</v>
      </c>
      <c r="W1077" s="25" cm="1">
        <f t="array" ref="W1077">SUM(IF(MOD(ROW(W5:W1071),COUNT(ROW(W6:W9)))=MOD(ROW(W5),COUNT(ROW(W6:W9))),W5:W1071))</f>
        <v>38</v>
      </c>
      <c r="X1077" s="25" cm="1">
        <f t="array" ref="X1077">SUM(IF(MOD(ROW(X5:X1071),COUNT(ROW(X6:X9)))=MOD(ROW(X5),COUNT(ROW(X6:X9))),X5:X1071))</f>
        <v>91</v>
      </c>
      <c r="Y1077" s="25" cm="1">
        <f t="array" ref="Y1077">SUM(IF(MOD(ROW(Y5:Y1071),COUNT(ROW(Y6:Y9)))=MOD(ROW(Y5),COUNT(ROW(Y6:Y9))),Y5:Y1071))</f>
        <v>54</v>
      </c>
      <c r="Z1077" s="25" cm="1">
        <f t="array" ref="Z1077">SUM(IF(MOD(ROW(Z5:Z1071),COUNT(ROW(Z6:Z9)))=MOD(ROW(Z5),COUNT(ROW(Z6:Z9))),Z5:Z1071))</f>
        <v>35</v>
      </c>
      <c r="AA1077" s="25" cm="1">
        <f t="array" ref="AA1077">SUM(IF(MOD(ROW(AA5:AA1071),COUNT(ROW(AA6:AA9)))=MOD(ROW(AA5),COUNT(ROW(AA6:AA9))),AA5:AA1071))</f>
        <v>12</v>
      </c>
      <c r="AB1077" s="29">
        <f>(R1077-+X1077+(2*(N1077+Y1077+AA1077+J1077)))/(H1077+(2*(W1077+O1077+V1077+Z1077)))</f>
        <v>1.2092457420924574</v>
      </c>
      <c r="AC1077" s="29">
        <f>AB1077-AB1074</f>
        <v>-0.12402943072328632</v>
      </c>
    </row>
    <row r="1078" spans="6:29" ht="15" customHeight="1" outlineLevel="1" x14ac:dyDescent="0.3"/>
    <row r="1079" spans="6:29" ht="15" customHeight="1" outlineLevel="1" x14ac:dyDescent="0.3">
      <c r="F1079" s="6" t="s">
        <v>68</v>
      </c>
      <c r="G1079" s="25" cm="1">
        <f t="array" ref="G1079">SUM(IF(MOD(ROW(G6:G1071),COUNT(ROW(G7:G10)))=MOD(ROW(G6),COUNT(ROW(G7:G10))),G6:G1071))</f>
        <v>279</v>
      </c>
      <c r="H1079" s="25" cm="1">
        <f t="array" ref="H1079">SUM(IF(MOD(ROW(H6:H1071),COUNT(ROW(H7:H10)))=MOD(ROW(H6),COUNT(ROW(H7:H10))),H6:H1071))</f>
        <v>133</v>
      </c>
      <c r="I1079" s="29">
        <f t="shared" ref="I1079" si="213">H1079/((L1079-W1079)+J1079+(0.44*R1079))</f>
        <v>0.54117838541666674</v>
      </c>
      <c r="J1079" s="25" cm="1">
        <f t="array" ref="J1079">SUM(IF(MOD(ROW(J6:J1071),COUNT(ROW(J7:J10)))=MOD(ROW(J6),COUNT(ROW(J7:J10))),J6:J1071))</f>
        <v>121</v>
      </c>
      <c r="K1079" s="5">
        <f>J1079/G1079</f>
        <v>0.43369175627240142</v>
      </c>
      <c r="L1079" s="25" cm="1">
        <f t="array" ref="L1079">SUM(IF(MOD(ROW(L6:L1071),COUNT(ROW(L7:L10)))=MOD(ROW(L6),COUNT(ROW(L7:L10))),L6:L1071))</f>
        <v>133</v>
      </c>
      <c r="M1079" s="25" cm="1">
        <f t="array" ref="M1079">SUM(IF(MOD(ROW(M6:M1071),COUNT(ROW(M7:M10)))=MOD(ROW(M6),COUNT(ROW(M7:M10))),M6:M1071))</f>
        <v>51</v>
      </c>
      <c r="N1079" s="25" cm="1">
        <f t="array" ref="N1079">SUM(IF(MOD(ROW(N6:N1071),COUNT(ROW(N7:N10)))=MOD(ROW(N6),COUNT(ROW(N7:N10))),N6:N1071))</f>
        <v>82</v>
      </c>
      <c r="O1079" s="25" cm="1">
        <f t="array" ref="O1079">SUM(IF(MOD(ROW(O6:O1071),COUNT(ROW(O7:O10)))=MOD(ROW(O6),COUNT(ROW(O7:O10))),O6:O1071))</f>
        <v>22</v>
      </c>
      <c r="P1079" s="25" cm="1">
        <f t="array" ref="P1079">SUM(IF(MOD(ROW(P6:P1071),COUNT(ROW(P7:P10)))=MOD(ROW(P6),COUNT(ROW(P7:P10))),P6:P1071))</f>
        <v>104</v>
      </c>
      <c r="Q1079" s="4">
        <f t="shared" si="211"/>
        <v>78.195488721804509</v>
      </c>
      <c r="R1079" s="25" cm="1">
        <f t="array" ref="R1079">SUM(IF(MOD(ROW(R6:R1071),COUNT(ROW(R7:R10)))=MOD(ROW(R6),COUNT(ROW(R7:R10))),R6:R1071))</f>
        <v>54</v>
      </c>
      <c r="S1079" s="25" cm="1">
        <f t="array" ref="S1079">SUM(IF(MOD(ROW(S6:S1071),COUNT(ROW(S7:S10)))=MOD(ROW(S6),COUNT(ROW(S7:S10))),S6:S1071))</f>
        <v>28</v>
      </c>
      <c r="T1079" s="5">
        <f>M1079/(M1079+N1079)</f>
        <v>0.38345864661654133</v>
      </c>
      <c r="U1079" s="5">
        <f>((0.5*V1079)+M1079)/L1079</f>
        <v>0.39473684210526316</v>
      </c>
      <c r="V1079" s="25" cm="1">
        <f t="array" ref="V1079">SUM(IF(MOD(ROW(V6:V1071),COUNT(ROW(V7:V10)))=MOD(ROW(V6),COUNT(ROW(V7:V10))),V6:V1071))</f>
        <v>3</v>
      </c>
      <c r="W1079" s="25" cm="1">
        <f t="array" ref="W1079">SUM(IF(MOD(ROW(W6:W1071),COUNT(ROW(W7:W10)))=MOD(ROW(W6),COUNT(ROW(W7:W10))),W6:W1071))</f>
        <v>32</v>
      </c>
      <c r="X1079" s="25" cm="1">
        <f t="array" ref="X1079">SUM(IF(MOD(ROW(X6:X1071),COUNT(ROW(X7:X10)))=MOD(ROW(X6),COUNT(ROW(X7:X10))),X6:X1071))</f>
        <v>61</v>
      </c>
      <c r="Y1079" s="25" cm="1">
        <f t="array" ref="Y1079">SUM(IF(MOD(ROW(Y6:Y1071),COUNT(ROW(Y7:Y10)))=MOD(ROW(Y6),COUNT(ROW(Y7:Y10))),Y6:Y1071))</f>
        <v>80</v>
      </c>
      <c r="Z1079" s="25" cm="1">
        <f t="array" ref="Z1079">SUM(IF(MOD(ROW(Z6:Z1071),COUNT(ROW(Z7:Z10)))=MOD(ROW(Z6),COUNT(ROW(Z7:Z10))),Z6:Z1071))</f>
        <v>70</v>
      </c>
      <c r="AA1079" s="25" cm="1">
        <f t="array" ref="AA1079">SUM(IF(MOD(ROW(AA6:AA1071),COUNT(ROW(AA7:AA10)))=MOD(ROW(AA6),COUNT(ROW(AA7:AA10))),AA6:AA1071))</f>
        <v>9</v>
      </c>
      <c r="AB1079" s="29">
        <f>(R1079-+X1079+(2*(N1079+Y1079+AA1079+J1079)))/(H1079+(2*(W1079+O1079+V1079+Z1079)))</f>
        <v>1.4909560723514212</v>
      </c>
      <c r="AC1079" s="29">
        <f>AB1079-AB1074</f>
        <v>0.15768089953567754</v>
      </c>
    </row>
  </sheetData>
  <autoFilter ref="A2:AN1070" xr:uid="{45906547-E8CC-4E91-BF19-2338FFFD8939}">
    <filterColumn colId="31" showButton="0"/>
    <filterColumn colId="32" showButton="0"/>
    <filterColumn colId="33" showButton="0"/>
    <filterColumn colId="34" showButton="0"/>
    <filterColumn colId="35" showButton="0"/>
  </autoFilter>
  <sortState xmlns:xlrd2="http://schemas.microsoft.com/office/spreadsheetml/2017/richdata2" ref="A3:AC1070">
    <sortCondition ref="A7:A1070"/>
  </sortState>
  <mergeCells count="3">
    <mergeCell ref="A1:B1"/>
    <mergeCell ref="AF3:AK3"/>
    <mergeCell ref="AF2:AK2"/>
  </mergeCells>
  <conditionalFormatting sqref="G3:G75 G531:G607 G843:G905 G907:G941 G943:G1008 G1051:G1053 G1055:G1057 G1059 G1061:G1063 G1039:G1041 G1043:G1045 G1047:G1049 G99:G129 G434:G506 G1010:G1037 G187:G203 G131:G143 G391:G415 G206:G389 G511:G528 G167:G171 G173:G183 G90:G96 G419:G431 G79:G88 G147:G163 G611:G839">
    <cfRule type="colorScale" priority="1421">
      <colorScale>
        <cfvo type="min"/>
        <cfvo type="max"/>
        <color rgb="FFFCFCFF"/>
        <color rgb="FF63BE7B"/>
      </colorScale>
    </cfRule>
  </conditionalFormatting>
  <conditionalFormatting sqref="G398:G410 G3:G16 G59:G75 G99 G43:G47 G139 G724:G742 G988:G1008 G1016:G1034 G103:G129 G143 G460:G476 G958:G986 G384:G389 G394 G744:G762 G781:G793 G554:G607 G153:G163 G502:G506 G674:G722 G481:G500 G19:G41 G478:G479 G412:G415 G798:G815 G376 G378:G382 G910:G941 G946:G947 G817:G823 G548:G550 G49:G55 G436 G438:G458 G250:G262 G365:G374 G266:G363 G949:G954 G658:G670 G764:G779 G531:G546 G825:G839 G843:G905 G434 G1010:G1014 G187:G203 G131:G135 G206:G246 G511:G528 G167:G171 G173:G183 G90:G95 G419:G431 G79:G88 G147:G150 G611:G655">
    <cfRule type="colorScale" priority="20">
      <colorScale>
        <cfvo type="min"/>
        <cfvo type="max"/>
        <color rgb="FFFCFCFF"/>
        <color rgb="FF63BE7B"/>
      </colorScale>
    </cfRule>
  </conditionalFormatting>
  <conditionalFormatting sqref="G507">
    <cfRule type="colorScale" priority="2">
      <colorScale>
        <cfvo type="min"/>
        <cfvo type="max"/>
        <color rgb="FFFCFCFF"/>
        <color rgb="FF63BE7B"/>
      </colorScale>
    </cfRule>
  </conditionalFormatting>
  <conditionalFormatting sqref="G794">
    <cfRule type="colorScale" priority="14">
      <colorScale>
        <cfvo type="min"/>
        <cfvo type="max"/>
        <color rgb="FFFCFCFF"/>
        <color rgb="FF63BE7B"/>
      </colorScale>
    </cfRule>
  </conditionalFormatting>
  <conditionalFormatting sqref="I3:I75 I99:I143 I167:I171 I173:I415 I90:I97 I79:I88 I147:I163 I419:I607 I611:I1070">
    <cfRule type="colorScale" priority="1">
      <colorScale>
        <cfvo type="min"/>
        <cfvo type="num" val="0.8"/>
        <cfvo type="max"/>
        <color rgb="FF00B050"/>
        <color theme="0"/>
        <color rgb="FFFF0000"/>
      </colorScale>
    </cfRule>
  </conditionalFormatting>
  <conditionalFormatting sqref="AB3:AB1064">
    <cfRule type="colorScale" priority="1423">
      <colorScale>
        <cfvo type="min"/>
        <cfvo type="formula" val="$AB$1074"/>
        <cfvo type="max"/>
        <color rgb="FFF8696B"/>
        <color theme="0"/>
        <color rgb="FF63BE7B"/>
      </colorScale>
    </cfRule>
  </conditionalFormatting>
  <conditionalFormatting sqref="AB3:AB1067">
    <cfRule type="colorScale" priority="5">
      <colorScale>
        <cfvo type="min"/>
        <cfvo type="formula" val="$AB$1074"/>
        <cfvo type="max"/>
        <color rgb="FFF8696B"/>
        <color theme="0"/>
        <color rgb="FF63BE7B"/>
      </colorScale>
    </cfRule>
    <cfRule type="colorScale" priority="6">
      <colorScale>
        <cfvo type="min"/>
        <cfvo type="formula" val="$AB$1073"/>
        <cfvo type="max"/>
        <color rgb="FFF8696B"/>
        <color theme="0"/>
        <color rgb="FF63BE7B"/>
      </colorScale>
    </cfRule>
  </conditionalFormatting>
  <conditionalFormatting sqref="AC3:AC1064">
    <cfRule type="colorScale" priority="1425">
      <colorScale>
        <cfvo type="min"/>
        <cfvo type="num" val="0"/>
        <cfvo type="max"/>
        <color rgb="FFF8696B"/>
        <color theme="0"/>
        <color rgb="FF63BE7B"/>
      </colorScale>
    </cfRule>
  </conditionalFormatting>
  <conditionalFormatting sqref="AC1067">
    <cfRule type="colorScale" priority="3">
      <colorScale>
        <cfvo type="min"/>
        <cfvo type="num" val="0"/>
        <cfvo type="max"/>
        <color rgb="FFF8696B"/>
        <color theme="0"/>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9E8BD-C477-432A-8AA3-168562438CA2}">
  <dimension ref="A1:AD190"/>
  <sheetViews>
    <sheetView zoomScale="70" zoomScaleNormal="70" workbookViewId="0">
      <selection sqref="A1:C1"/>
    </sheetView>
  </sheetViews>
  <sheetFormatPr defaultRowHeight="14.4" x14ac:dyDescent="0.3"/>
  <cols>
    <col min="1" max="1" width="9.109375" bestFit="1" customWidth="1"/>
    <col min="2" max="2" width="13.21875" bestFit="1" customWidth="1"/>
    <col min="3" max="4" width="14.77734375" bestFit="1" customWidth="1"/>
    <col min="5" max="5" width="14.109375" bestFit="1" customWidth="1"/>
    <col min="6" max="6" width="14.77734375" bestFit="1" customWidth="1"/>
    <col min="7" max="7" width="7.44140625" customWidth="1"/>
    <col min="8" max="8" width="7.6640625" customWidth="1"/>
    <col min="9" max="9" width="8.33203125" style="48" customWidth="1"/>
    <col min="10" max="10" width="7.44140625" customWidth="1"/>
    <col min="11" max="11" width="8" bestFit="1" customWidth="1"/>
    <col min="12" max="12" width="6.77734375" bestFit="1" customWidth="1"/>
    <col min="13" max="13" width="8.77734375" bestFit="1" customWidth="1"/>
    <col min="14" max="14" width="7.88671875" bestFit="1" customWidth="1"/>
    <col min="15" max="15" width="7.77734375" bestFit="1" customWidth="1"/>
    <col min="16" max="16" width="12.109375" bestFit="1" customWidth="1"/>
    <col min="17" max="17" width="8.6640625" customWidth="1"/>
    <col min="18" max="18" width="7.44140625" customWidth="1"/>
    <col min="19" max="19" width="7.21875" customWidth="1"/>
    <col min="20" max="21" width="8" bestFit="1" customWidth="1"/>
    <col min="22" max="22" width="7.109375" customWidth="1"/>
    <col min="23" max="23" width="7.5546875" customWidth="1"/>
    <col min="24" max="24" width="7.6640625" bestFit="1" customWidth="1"/>
    <col min="25" max="25" width="10.109375" bestFit="1" customWidth="1"/>
    <col min="26" max="26" width="10.6640625" bestFit="1" customWidth="1"/>
  </cols>
  <sheetData>
    <row r="1" spans="1:30" x14ac:dyDescent="0.3">
      <c r="A1" s="49" t="s">
        <v>0</v>
      </c>
      <c r="B1" s="49"/>
      <c r="C1" s="49"/>
      <c r="D1" s="3"/>
      <c r="E1" s="3"/>
      <c r="F1" s="3"/>
      <c r="G1" s="3"/>
      <c r="H1" s="3"/>
      <c r="I1" s="29"/>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31"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17</v>
      </c>
      <c r="H3" s="35">
        <f>H4+H5+H6</f>
        <v>17</v>
      </c>
      <c r="I3" s="40">
        <f t="shared" ref="I3:I6" si="0">H3/((L3-W3)+J3+(0.44*R3))</f>
        <v>1.5624999999999998</v>
      </c>
      <c r="J3" s="35">
        <f>J4+J5+J6</f>
        <v>2</v>
      </c>
      <c r="K3" s="37">
        <f t="shared" ref="K3:K6" si="1">J3/G3</f>
        <v>0.11764705882352941</v>
      </c>
      <c r="L3" s="35">
        <f t="shared" ref="L3:L6" si="2">M3+N3</f>
        <v>13</v>
      </c>
      <c r="M3" s="35">
        <f>M4+M5+M6</f>
        <v>7</v>
      </c>
      <c r="N3" s="35">
        <f>N4+N5+N6</f>
        <v>6</v>
      </c>
      <c r="O3" s="35">
        <f>O4+O5+O6</f>
        <v>5</v>
      </c>
      <c r="P3" s="35">
        <f>P4+P5+P6</f>
        <v>11</v>
      </c>
      <c r="Q3" s="36">
        <f t="shared" ref="Q3:Q6" si="3">P3/L3*100</f>
        <v>84.615384615384613</v>
      </c>
      <c r="R3" s="35">
        <f>R4+R5+R6</f>
        <v>2</v>
      </c>
      <c r="S3" s="35">
        <f>S4+S5+S6</f>
        <v>2</v>
      </c>
      <c r="T3" s="37">
        <f t="shared" ref="T3:T6" si="4">M3/(M3+N3)</f>
        <v>0.53846153846153844</v>
      </c>
      <c r="U3" s="37">
        <f t="shared" ref="U3:U6" si="5">((0.5*V3)+M3)/L3</f>
        <v>0.57692307692307687</v>
      </c>
      <c r="V3" s="35">
        <f>V4+V5+V6</f>
        <v>1</v>
      </c>
      <c r="W3" s="35">
        <f>W4+W5+W6</f>
        <v>5</v>
      </c>
      <c r="X3" s="35">
        <f>X4+X5+X6</f>
        <v>0</v>
      </c>
      <c r="Y3" s="35">
        <f>Y4+Y5+Y6</f>
        <v>1</v>
      </c>
      <c r="Z3" s="35">
        <f>H3-H100</f>
        <v>8</v>
      </c>
      <c r="AA3" s="38"/>
      <c r="AB3" s="41">
        <f>(COUNT(A3:A90))</f>
        <v>22</v>
      </c>
      <c r="AC3" s="35">
        <v>36</v>
      </c>
      <c r="AD3" s="38">
        <f>AC3/40</f>
        <v>0.9</v>
      </c>
    </row>
    <row r="4" spans="1:30" x14ac:dyDescent="0.3">
      <c r="A4" s="3" t="s">
        <v>66</v>
      </c>
      <c r="B4" s="3" t="s">
        <v>24</v>
      </c>
      <c r="C4" s="3" t="s">
        <v>25</v>
      </c>
      <c r="D4" s="3" t="s">
        <v>26</v>
      </c>
      <c r="E4" s="3" t="s">
        <v>27</v>
      </c>
      <c r="F4" s="3" t="s">
        <v>28</v>
      </c>
      <c r="G4" s="3">
        <v>12</v>
      </c>
      <c r="H4" s="3">
        <v>10</v>
      </c>
      <c r="I4" s="29">
        <f t="shared" si="0"/>
        <v>1.2690355329949239</v>
      </c>
      <c r="J4" s="3">
        <v>1</v>
      </c>
      <c r="K4" s="32">
        <f t="shared" si="1"/>
        <v>8.3333333333333329E-2</v>
      </c>
      <c r="L4" s="3">
        <f t="shared" si="2"/>
        <v>10</v>
      </c>
      <c r="M4" s="3">
        <v>4</v>
      </c>
      <c r="N4" s="3">
        <v>6</v>
      </c>
      <c r="O4" s="3">
        <v>3</v>
      </c>
      <c r="P4" s="3">
        <v>7</v>
      </c>
      <c r="Q4" s="4">
        <f t="shared" si="3"/>
        <v>70</v>
      </c>
      <c r="R4" s="3">
        <v>2</v>
      </c>
      <c r="S4" s="3">
        <v>2</v>
      </c>
      <c r="T4" s="32">
        <f t="shared" si="4"/>
        <v>0.4</v>
      </c>
      <c r="U4" s="32">
        <f t="shared" si="5"/>
        <v>0.4</v>
      </c>
      <c r="V4" s="3">
        <v>0</v>
      </c>
      <c r="W4" s="3">
        <v>4</v>
      </c>
      <c r="X4" s="3">
        <v>0</v>
      </c>
      <c r="Y4" s="3">
        <v>1</v>
      </c>
      <c r="Z4" s="3"/>
      <c r="AD4" s="3"/>
    </row>
    <row r="5" spans="1:30" x14ac:dyDescent="0.3">
      <c r="A5" s="3" t="s">
        <v>67</v>
      </c>
      <c r="B5" s="3" t="s">
        <v>24</v>
      </c>
      <c r="C5" s="3" t="s">
        <v>25</v>
      </c>
      <c r="D5" s="3" t="s">
        <v>26</v>
      </c>
      <c r="E5" s="3" t="s">
        <v>27</v>
      </c>
      <c r="F5" s="3" t="s">
        <v>28</v>
      </c>
      <c r="G5" s="3">
        <v>0</v>
      </c>
      <c r="H5" s="3">
        <v>0</v>
      </c>
      <c r="I5" s="29" t="e">
        <f t="shared" si="0"/>
        <v>#DIV/0!</v>
      </c>
      <c r="J5" s="3">
        <v>0</v>
      </c>
      <c r="K5" s="32" t="e">
        <f t="shared" si="1"/>
        <v>#DIV/0!</v>
      </c>
      <c r="L5" s="3">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7</v>
      </c>
      <c r="I6" s="29">
        <f t="shared" si="0"/>
        <v>2.3333333333333335</v>
      </c>
      <c r="J6" s="3">
        <v>1</v>
      </c>
      <c r="K6" s="32">
        <f t="shared" si="1"/>
        <v>0.2</v>
      </c>
      <c r="L6" s="3">
        <f t="shared" si="2"/>
        <v>3</v>
      </c>
      <c r="M6" s="3">
        <v>3</v>
      </c>
      <c r="N6" s="3">
        <v>0</v>
      </c>
      <c r="O6" s="3">
        <v>2</v>
      </c>
      <c r="P6" s="3">
        <v>4</v>
      </c>
      <c r="Q6" s="4">
        <f t="shared" si="3"/>
        <v>133.33333333333331</v>
      </c>
      <c r="R6" s="3">
        <v>0</v>
      </c>
      <c r="S6" s="3">
        <v>0</v>
      </c>
      <c r="T6" s="32">
        <f t="shared" si="4"/>
        <v>1</v>
      </c>
      <c r="U6" s="32">
        <f t="shared" si="5"/>
        <v>1.1666666666666667</v>
      </c>
      <c r="V6" s="3">
        <v>1</v>
      </c>
      <c r="W6" s="3">
        <v>1</v>
      </c>
      <c r="X6" s="3">
        <v>0</v>
      </c>
      <c r="Y6" s="3">
        <v>0</v>
      </c>
      <c r="Z6" s="3"/>
      <c r="AD6" s="3"/>
    </row>
    <row r="7" spans="1:30" x14ac:dyDescent="0.3">
      <c r="A7" s="35">
        <v>2</v>
      </c>
      <c r="B7" s="35" t="s">
        <v>29</v>
      </c>
      <c r="C7" s="35" t="s">
        <v>30</v>
      </c>
      <c r="D7" s="35" t="s">
        <v>26</v>
      </c>
      <c r="E7" s="35" t="s">
        <v>27</v>
      </c>
      <c r="F7" s="35" t="s">
        <v>28</v>
      </c>
      <c r="G7" s="35">
        <f t="shared" ref="G7:H7" si="6">G8+G9+G10</f>
        <v>6</v>
      </c>
      <c r="H7" s="35">
        <f t="shared" si="6"/>
        <v>6</v>
      </c>
      <c r="I7" s="40">
        <f t="shared" ref="I7:I70" si="7">H7/((L7-W7)+J7+(0.44*R7))</f>
        <v>1.5463917525773196</v>
      </c>
      <c r="J7" s="35">
        <f t="shared" ref="J7" si="8">J8+J9+J10</f>
        <v>0</v>
      </c>
      <c r="K7" s="37">
        <f t="shared" ref="K7:K70" si="9">J7/G7</f>
        <v>0</v>
      </c>
      <c r="L7" s="35">
        <f t="shared" ref="L7:L8" si="10">M7+N7</f>
        <v>4</v>
      </c>
      <c r="M7" s="35">
        <f t="shared" ref="M7:P7" si="11">M8+M9+M10</f>
        <v>2</v>
      </c>
      <c r="N7" s="35">
        <f t="shared" si="11"/>
        <v>2</v>
      </c>
      <c r="O7" s="35">
        <f t="shared" si="11"/>
        <v>1</v>
      </c>
      <c r="P7" s="35">
        <f t="shared" si="11"/>
        <v>3</v>
      </c>
      <c r="Q7" s="36">
        <f t="shared" ref="Q7:Q70" si="12">P7/L7*100</f>
        <v>75</v>
      </c>
      <c r="R7" s="35">
        <f t="shared" ref="R7:S7" si="13">R8+R9+R10</f>
        <v>2</v>
      </c>
      <c r="S7" s="35">
        <f t="shared" si="13"/>
        <v>2</v>
      </c>
      <c r="T7" s="37">
        <f t="shared" ref="T7:T70" si="14">M7/(M7+N7)</f>
        <v>0.5</v>
      </c>
      <c r="U7" s="37">
        <f t="shared" ref="U7:U70" si="15">((0.5*V7)+M7)/L7</f>
        <v>0.5</v>
      </c>
      <c r="V7" s="35">
        <f t="shared" ref="V7:Y7" si="16">V8+V9+V10</f>
        <v>0</v>
      </c>
      <c r="W7" s="35">
        <f t="shared" si="16"/>
        <v>1</v>
      </c>
      <c r="X7" s="35">
        <f t="shared" si="16"/>
        <v>0</v>
      </c>
      <c r="Y7" s="35">
        <f t="shared" si="16"/>
        <v>1</v>
      </c>
      <c r="Z7" s="35">
        <f>H7-H104</f>
        <v>-1</v>
      </c>
      <c r="AA7" s="38"/>
      <c r="AB7" s="38"/>
      <c r="AC7" s="38"/>
      <c r="AD7" s="38"/>
    </row>
    <row r="8" spans="1:30" x14ac:dyDescent="0.3">
      <c r="A8" s="3" t="s">
        <v>66</v>
      </c>
      <c r="B8" s="3" t="s">
        <v>29</v>
      </c>
      <c r="C8" s="3" t="s">
        <v>30</v>
      </c>
      <c r="D8" s="3" t="s">
        <v>26</v>
      </c>
      <c r="E8" s="3" t="s">
        <v>27</v>
      </c>
      <c r="F8" s="3" t="s">
        <v>28</v>
      </c>
      <c r="G8" s="3">
        <v>5</v>
      </c>
      <c r="H8" s="3">
        <v>4</v>
      </c>
      <c r="I8" s="29">
        <f t="shared" si="7"/>
        <v>1.3333333333333333</v>
      </c>
      <c r="J8" s="3">
        <v>0</v>
      </c>
      <c r="K8" s="32">
        <f t="shared" si="9"/>
        <v>0</v>
      </c>
      <c r="L8" s="3">
        <f t="shared" si="10"/>
        <v>4</v>
      </c>
      <c r="M8" s="3">
        <v>2</v>
      </c>
      <c r="N8" s="3">
        <v>2</v>
      </c>
      <c r="O8" s="3">
        <v>1</v>
      </c>
      <c r="P8" s="3">
        <v>3</v>
      </c>
      <c r="Q8" s="4">
        <f t="shared" si="12"/>
        <v>75</v>
      </c>
      <c r="R8" s="3">
        <v>0</v>
      </c>
      <c r="S8" s="3">
        <v>0</v>
      </c>
      <c r="T8" s="32">
        <f t="shared" si="14"/>
        <v>0.5</v>
      </c>
      <c r="U8" s="32">
        <f t="shared" si="15"/>
        <v>0.5</v>
      </c>
      <c r="V8" s="3">
        <v>0</v>
      </c>
      <c r="W8" s="3">
        <v>1</v>
      </c>
      <c r="X8" s="3">
        <v>0</v>
      </c>
      <c r="Y8" s="3">
        <v>0</v>
      </c>
      <c r="Z8" s="3"/>
      <c r="AB8" s="3"/>
      <c r="AC8" s="3"/>
      <c r="AD8" s="3"/>
    </row>
    <row r="9" spans="1:30" x14ac:dyDescent="0.3">
      <c r="A9" s="3" t="s">
        <v>67</v>
      </c>
      <c r="B9" s="3" t="s">
        <v>29</v>
      </c>
      <c r="C9" s="3" t="s">
        <v>30</v>
      </c>
      <c r="D9" s="3" t="s">
        <v>26</v>
      </c>
      <c r="E9" s="3" t="s">
        <v>27</v>
      </c>
      <c r="F9" s="3" t="s">
        <v>28</v>
      </c>
      <c r="G9" s="3">
        <v>0</v>
      </c>
      <c r="H9" s="3">
        <v>0</v>
      </c>
      <c r="I9" s="29" t="e">
        <f t="shared" si="7"/>
        <v>#DIV/0!</v>
      </c>
      <c r="J9" s="3">
        <v>0</v>
      </c>
      <c r="K9" s="32" t="e">
        <f t="shared" si="9"/>
        <v>#DIV/0!</v>
      </c>
      <c r="L9" s="3">
        <v>0</v>
      </c>
      <c r="M9" s="3">
        <v>0</v>
      </c>
      <c r="N9" s="3">
        <v>0</v>
      </c>
      <c r="O9" s="3">
        <v>0</v>
      </c>
      <c r="P9" s="3">
        <v>0</v>
      </c>
      <c r="Q9" s="4" t="e">
        <f t="shared" si="12"/>
        <v>#DIV/0!</v>
      </c>
      <c r="R9" s="3">
        <v>0</v>
      </c>
      <c r="S9" s="3">
        <v>0</v>
      </c>
      <c r="T9" s="32" t="e">
        <f t="shared" si="14"/>
        <v>#DIV/0!</v>
      </c>
      <c r="U9" s="32" t="e">
        <f t="shared" si="15"/>
        <v>#DIV/0!</v>
      </c>
      <c r="V9" s="3">
        <v>0</v>
      </c>
      <c r="W9" s="3">
        <v>0</v>
      </c>
      <c r="X9" s="3">
        <v>0</v>
      </c>
      <c r="Y9" s="3">
        <v>0</v>
      </c>
      <c r="Z9" s="3"/>
    </row>
    <row r="10" spans="1:30" x14ac:dyDescent="0.3">
      <c r="A10" s="3" t="s">
        <v>68</v>
      </c>
      <c r="B10" s="3" t="s">
        <v>29</v>
      </c>
      <c r="C10" s="3" t="s">
        <v>30</v>
      </c>
      <c r="D10" s="3" t="s">
        <v>26</v>
      </c>
      <c r="E10" s="3" t="s">
        <v>27</v>
      </c>
      <c r="F10" s="3" t="s">
        <v>28</v>
      </c>
      <c r="G10" s="3">
        <v>1</v>
      </c>
      <c r="H10" s="3">
        <v>2</v>
      </c>
      <c r="I10" s="29">
        <f t="shared" si="7"/>
        <v>2.2727272727272729</v>
      </c>
      <c r="J10" s="3">
        <v>0</v>
      </c>
      <c r="K10" s="32">
        <f t="shared" si="9"/>
        <v>0</v>
      </c>
      <c r="L10" s="3">
        <f t="shared" ref="L10:L12" si="17">M10+N10</f>
        <v>0</v>
      </c>
      <c r="M10" s="3">
        <v>0</v>
      </c>
      <c r="N10" s="3">
        <v>0</v>
      </c>
      <c r="O10" s="3">
        <v>0</v>
      </c>
      <c r="P10" s="3">
        <v>0</v>
      </c>
      <c r="Q10" s="4" t="e">
        <f t="shared" si="12"/>
        <v>#DIV/0!</v>
      </c>
      <c r="R10" s="3">
        <v>2</v>
      </c>
      <c r="S10" s="3">
        <v>2</v>
      </c>
      <c r="T10" s="32" t="e">
        <f t="shared" si="14"/>
        <v>#DIV/0!</v>
      </c>
      <c r="U10" s="32" t="e">
        <f t="shared" si="15"/>
        <v>#DIV/0!</v>
      </c>
      <c r="V10" s="3">
        <v>0</v>
      </c>
      <c r="W10" s="3">
        <v>0</v>
      </c>
      <c r="X10" s="3">
        <v>0</v>
      </c>
      <c r="Y10" s="3">
        <v>1</v>
      </c>
      <c r="Z10" s="3"/>
    </row>
    <row r="11" spans="1:30" x14ac:dyDescent="0.3">
      <c r="A11" s="35">
        <v>26</v>
      </c>
      <c r="B11" s="35" t="s">
        <v>24</v>
      </c>
      <c r="C11" s="35" t="s">
        <v>29</v>
      </c>
      <c r="D11" s="35" t="s">
        <v>26</v>
      </c>
      <c r="E11" s="35" t="s">
        <v>30</v>
      </c>
      <c r="F11" s="42" t="s">
        <v>28</v>
      </c>
      <c r="G11" s="35">
        <f t="shared" ref="G11:H11" si="18">G12+G13+G14</f>
        <v>11</v>
      </c>
      <c r="H11" s="35">
        <f t="shared" si="18"/>
        <v>10</v>
      </c>
      <c r="I11" s="40">
        <f t="shared" si="7"/>
        <v>0.87412587412587417</v>
      </c>
      <c r="J11" s="35">
        <f t="shared" ref="J11" si="19">J12+J13+J14</f>
        <v>1</v>
      </c>
      <c r="K11" s="37">
        <f t="shared" si="9"/>
        <v>9.0909090909090912E-2</v>
      </c>
      <c r="L11" s="35">
        <f t="shared" si="17"/>
        <v>10</v>
      </c>
      <c r="M11" s="35">
        <f t="shared" ref="M11:P11" si="20">M12+M13+M14</f>
        <v>4</v>
      </c>
      <c r="N11" s="35">
        <f t="shared" si="20"/>
        <v>6</v>
      </c>
      <c r="O11" s="35">
        <f t="shared" si="20"/>
        <v>3</v>
      </c>
      <c r="P11" s="35">
        <f t="shared" si="20"/>
        <v>6</v>
      </c>
      <c r="Q11" s="36">
        <f t="shared" si="12"/>
        <v>60</v>
      </c>
      <c r="R11" s="35">
        <f t="shared" ref="R11:S11" si="21">R12+R13+R14</f>
        <v>1</v>
      </c>
      <c r="S11" s="35">
        <f t="shared" si="21"/>
        <v>0</v>
      </c>
      <c r="T11" s="37">
        <f t="shared" si="14"/>
        <v>0.4</v>
      </c>
      <c r="U11" s="37">
        <f t="shared" si="15"/>
        <v>0.5</v>
      </c>
      <c r="V11" s="35">
        <f t="shared" ref="V11:Y11" si="22">V12+V13+V14</f>
        <v>2</v>
      </c>
      <c r="W11" s="35">
        <f t="shared" si="22"/>
        <v>0</v>
      </c>
      <c r="X11" s="35">
        <f t="shared" si="22"/>
        <v>0</v>
      </c>
      <c r="Y11" s="35">
        <f t="shared" si="22"/>
        <v>1</v>
      </c>
      <c r="Z11" s="35">
        <f>H11-H108</f>
        <v>0</v>
      </c>
      <c r="AA11" s="38"/>
      <c r="AB11" s="35"/>
      <c r="AC11" s="35"/>
      <c r="AD11" s="35"/>
    </row>
    <row r="12" spans="1:30" x14ac:dyDescent="0.3">
      <c r="A12" s="3" t="s">
        <v>66</v>
      </c>
      <c r="B12" s="3" t="s">
        <v>24</v>
      </c>
      <c r="C12" s="3" t="s">
        <v>29</v>
      </c>
      <c r="D12" s="3" t="s">
        <v>26</v>
      </c>
      <c r="E12" s="3" t="s">
        <v>30</v>
      </c>
      <c r="F12" s="3" t="s">
        <v>28</v>
      </c>
      <c r="G12" s="3">
        <v>8</v>
      </c>
      <c r="H12" s="3">
        <v>5</v>
      </c>
      <c r="I12" s="29">
        <f t="shared" si="7"/>
        <v>0.59241706161137442</v>
      </c>
      <c r="J12" s="3">
        <v>1</v>
      </c>
      <c r="K12" s="32">
        <f t="shared" si="9"/>
        <v>0.125</v>
      </c>
      <c r="L12" s="3">
        <f t="shared" si="17"/>
        <v>7</v>
      </c>
      <c r="M12" s="3">
        <v>2</v>
      </c>
      <c r="N12" s="3">
        <v>5</v>
      </c>
      <c r="O12" s="3">
        <v>1</v>
      </c>
      <c r="P12" s="3">
        <v>3</v>
      </c>
      <c r="Q12" s="4">
        <f t="shared" si="12"/>
        <v>42.857142857142854</v>
      </c>
      <c r="R12" s="3">
        <v>1</v>
      </c>
      <c r="S12" s="3">
        <v>0</v>
      </c>
      <c r="T12" s="32">
        <f t="shared" si="14"/>
        <v>0.2857142857142857</v>
      </c>
      <c r="U12" s="32">
        <f t="shared" si="15"/>
        <v>0.35714285714285715</v>
      </c>
      <c r="V12" s="3">
        <v>1</v>
      </c>
      <c r="W12" s="3">
        <v>0</v>
      </c>
      <c r="X12" s="3">
        <v>0</v>
      </c>
      <c r="Y12" s="3">
        <v>1</v>
      </c>
      <c r="Z12" s="3"/>
    </row>
    <row r="13" spans="1:30" x14ac:dyDescent="0.3">
      <c r="A13" s="3" t="s">
        <v>67</v>
      </c>
      <c r="B13" s="3" t="s">
        <v>24</v>
      </c>
      <c r="C13" s="3" t="s">
        <v>29</v>
      </c>
      <c r="D13" s="3" t="s">
        <v>26</v>
      </c>
      <c r="E13" s="3" t="s">
        <v>30</v>
      </c>
      <c r="F13" s="3" t="s">
        <v>28</v>
      </c>
      <c r="G13" s="3">
        <v>0</v>
      </c>
      <c r="H13" s="3">
        <v>0</v>
      </c>
      <c r="I13" s="29" t="e">
        <f t="shared" si="7"/>
        <v>#DIV/0!</v>
      </c>
      <c r="J13" s="3">
        <v>0</v>
      </c>
      <c r="K13" s="32" t="e">
        <f t="shared" si="9"/>
        <v>#DIV/0!</v>
      </c>
      <c r="L13" s="3">
        <v>0</v>
      </c>
      <c r="M13" s="3">
        <v>0</v>
      </c>
      <c r="N13" s="3">
        <v>0</v>
      </c>
      <c r="O13" s="3">
        <v>0</v>
      </c>
      <c r="P13" s="3">
        <v>0</v>
      </c>
      <c r="Q13" s="4" t="e">
        <f t="shared" si="12"/>
        <v>#DIV/0!</v>
      </c>
      <c r="R13" s="3">
        <v>0</v>
      </c>
      <c r="S13" s="3">
        <v>0</v>
      </c>
      <c r="T13" s="32" t="e">
        <f t="shared" si="14"/>
        <v>#DIV/0!</v>
      </c>
      <c r="U13" s="32" t="e">
        <f t="shared" si="15"/>
        <v>#DIV/0!</v>
      </c>
      <c r="V13" s="3">
        <v>0</v>
      </c>
      <c r="W13" s="3">
        <v>0</v>
      </c>
      <c r="X13" s="3">
        <v>0</v>
      </c>
      <c r="Y13" s="3">
        <v>0</v>
      </c>
      <c r="Z13" s="3"/>
      <c r="AB13" s="3"/>
      <c r="AC13" s="3"/>
      <c r="AD13" s="3"/>
    </row>
    <row r="14" spans="1:30" x14ac:dyDescent="0.3">
      <c r="A14" s="3" t="s">
        <v>68</v>
      </c>
      <c r="B14" s="3" t="s">
        <v>24</v>
      </c>
      <c r="C14" s="3" t="s">
        <v>29</v>
      </c>
      <c r="D14" s="3" t="s">
        <v>26</v>
      </c>
      <c r="E14" s="3" t="s">
        <v>30</v>
      </c>
      <c r="F14" s="3" t="s">
        <v>28</v>
      </c>
      <c r="G14" s="3">
        <v>3</v>
      </c>
      <c r="H14" s="3">
        <v>5</v>
      </c>
      <c r="I14" s="29">
        <f t="shared" si="7"/>
        <v>1.6666666666666667</v>
      </c>
      <c r="J14" s="3">
        <v>0</v>
      </c>
      <c r="K14" s="32">
        <f t="shared" si="9"/>
        <v>0</v>
      </c>
      <c r="L14" s="3">
        <f t="shared" ref="L14:L16" si="23">M14+N14</f>
        <v>3</v>
      </c>
      <c r="M14" s="3">
        <v>2</v>
      </c>
      <c r="N14" s="3">
        <v>1</v>
      </c>
      <c r="O14" s="3">
        <v>2</v>
      </c>
      <c r="P14" s="3">
        <v>3</v>
      </c>
      <c r="Q14" s="4">
        <f t="shared" si="12"/>
        <v>100</v>
      </c>
      <c r="R14" s="3">
        <v>0</v>
      </c>
      <c r="S14" s="3">
        <v>0</v>
      </c>
      <c r="T14" s="32">
        <f t="shared" si="14"/>
        <v>0.66666666666666663</v>
      </c>
      <c r="U14" s="32">
        <f t="shared" si="15"/>
        <v>0.83333333333333337</v>
      </c>
      <c r="V14" s="3">
        <v>1</v>
      </c>
      <c r="W14" s="3">
        <v>0</v>
      </c>
      <c r="X14" s="3">
        <v>0</v>
      </c>
      <c r="Y14" s="3">
        <v>0</v>
      </c>
      <c r="Z14" s="3"/>
    </row>
    <row r="15" spans="1:30" x14ac:dyDescent="0.3">
      <c r="A15" s="35">
        <v>157</v>
      </c>
      <c r="B15" s="35" t="s">
        <v>29</v>
      </c>
      <c r="C15" s="35" t="s">
        <v>25</v>
      </c>
      <c r="D15" s="35" t="s">
        <v>26</v>
      </c>
      <c r="E15" s="35" t="s">
        <v>30</v>
      </c>
      <c r="F15" s="35" t="s">
        <v>32</v>
      </c>
      <c r="G15" s="35">
        <f t="shared" ref="G15:H15" si="24">G16+G17+G18</f>
        <v>2</v>
      </c>
      <c r="H15" s="35">
        <f t="shared" si="24"/>
        <v>2</v>
      </c>
      <c r="I15" s="40">
        <f t="shared" si="7"/>
        <v>2</v>
      </c>
      <c r="J15" s="35">
        <f t="shared" ref="J15" si="25">J16+J17+J18</f>
        <v>0</v>
      </c>
      <c r="K15" s="37">
        <f t="shared" si="9"/>
        <v>0</v>
      </c>
      <c r="L15" s="35">
        <f t="shared" si="23"/>
        <v>2</v>
      </c>
      <c r="M15" s="35">
        <f t="shared" ref="M15:P15" si="26">M16+M17+M18</f>
        <v>1</v>
      </c>
      <c r="N15" s="35">
        <f t="shared" si="26"/>
        <v>1</v>
      </c>
      <c r="O15" s="35">
        <f t="shared" si="26"/>
        <v>0</v>
      </c>
      <c r="P15" s="35">
        <f t="shared" si="26"/>
        <v>2</v>
      </c>
      <c r="Q15" s="36">
        <f t="shared" si="12"/>
        <v>100</v>
      </c>
      <c r="R15" s="35">
        <f t="shared" ref="R15:S15" si="27">R16+R17+R18</f>
        <v>0</v>
      </c>
      <c r="S15" s="35">
        <f t="shared" si="27"/>
        <v>0</v>
      </c>
      <c r="T15" s="37">
        <f t="shared" si="14"/>
        <v>0.5</v>
      </c>
      <c r="U15" s="37">
        <f t="shared" si="15"/>
        <v>0.5</v>
      </c>
      <c r="V15" s="35">
        <f t="shared" ref="V15:Y15" si="28">V16+V17+V18</f>
        <v>0</v>
      </c>
      <c r="W15" s="35">
        <f t="shared" si="28"/>
        <v>1</v>
      </c>
      <c r="X15" s="35">
        <f t="shared" si="28"/>
        <v>0</v>
      </c>
      <c r="Y15" s="35">
        <f t="shared" si="28"/>
        <v>0</v>
      </c>
      <c r="Z15" s="35">
        <f>H15-H112</f>
        <v>2</v>
      </c>
      <c r="AA15" s="38"/>
      <c r="AB15" s="38"/>
      <c r="AC15" s="38"/>
      <c r="AD15" s="38"/>
    </row>
    <row r="16" spans="1:30" x14ac:dyDescent="0.3">
      <c r="A16" s="3" t="s">
        <v>66</v>
      </c>
      <c r="B16" s="3" t="s">
        <v>29</v>
      </c>
      <c r="C16" s="3" t="s">
        <v>25</v>
      </c>
      <c r="D16" s="3" t="s">
        <v>26</v>
      </c>
      <c r="E16" s="3" t="s">
        <v>30</v>
      </c>
      <c r="F16" s="3" t="s">
        <v>32</v>
      </c>
      <c r="G16" s="3">
        <v>2</v>
      </c>
      <c r="H16" s="3">
        <v>2</v>
      </c>
      <c r="I16" s="29">
        <f t="shared" si="7"/>
        <v>2</v>
      </c>
      <c r="J16" s="3">
        <v>0</v>
      </c>
      <c r="K16" s="32">
        <f t="shared" si="9"/>
        <v>0</v>
      </c>
      <c r="L16" s="3">
        <f t="shared" si="23"/>
        <v>2</v>
      </c>
      <c r="M16" s="3">
        <v>1</v>
      </c>
      <c r="N16" s="3">
        <v>1</v>
      </c>
      <c r="O16" s="3">
        <v>0</v>
      </c>
      <c r="P16" s="3">
        <v>2</v>
      </c>
      <c r="Q16" s="4">
        <f t="shared" si="12"/>
        <v>100</v>
      </c>
      <c r="R16" s="3">
        <v>0</v>
      </c>
      <c r="S16" s="3">
        <v>0</v>
      </c>
      <c r="T16" s="32">
        <f t="shared" si="14"/>
        <v>0.5</v>
      </c>
      <c r="U16" s="32">
        <f t="shared" si="15"/>
        <v>0.5</v>
      </c>
      <c r="V16" s="3">
        <v>0</v>
      </c>
      <c r="W16" s="3">
        <v>1</v>
      </c>
      <c r="X16" s="3">
        <v>0</v>
      </c>
      <c r="Y16" s="3">
        <v>0</v>
      </c>
      <c r="Z16" s="3"/>
    </row>
    <row r="17" spans="1:30" x14ac:dyDescent="0.3">
      <c r="A17" s="3" t="s">
        <v>67</v>
      </c>
      <c r="B17" s="3" t="s">
        <v>29</v>
      </c>
      <c r="C17" s="3" t="s">
        <v>25</v>
      </c>
      <c r="D17" s="3" t="s">
        <v>26</v>
      </c>
      <c r="E17" s="3" t="s">
        <v>30</v>
      </c>
      <c r="F17" s="3" t="s">
        <v>32</v>
      </c>
      <c r="G17" s="3">
        <v>0</v>
      </c>
      <c r="H17" s="3">
        <v>0</v>
      </c>
      <c r="I17" s="29" t="e">
        <f t="shared" si="7"/>
        <v>#DIV/0!</v>
      </c>
      <c r="J17" s="3">
        <v>0</v>
      </c>
      <c r="K17" s="32" t="e">
        <f t="shared" si="9"/>
        <v>#DIV/0!</v>
      </c>
      <c r="L17" s="3">
        <v>0</v>
      </c>
      <c r="M17" s="3">
        <v>0</v>
      </c>
      <c r="N17" s="3">
        <v>0</v>
      </c>
      <c r="O17" s="3">
        <v>0</v>
      </c>
      <c r="P17" s="3">
        <v>0</v>
      </c>
      <c r="Q17" s="4" t="e">
        <f t="shared" si="12"/>
        <v>#DIV/0!</v>
      </c>
      <c r="R17" s="3">
        <v>0</v>
      </c>
      <c r="S17" s="3">
        <v>0</v>
      </c>
      <c r="T17" s="32" t="e">
        <f t="shared" si="14"/>
        <v>#DIV/0!</v>
      </c>
      <c r="U17" s="32" t="e">
        <f t="shared" si="15"/>
        <v>#DIV/0!</v>
      </c>
      <c r="V17" s="3">
        <v>0</v>
      </c>
      <c r="W17" s="3">
        <v>0</v>
      </c>
      <c r="X17" s="3">
        <v>0</v>
      </c>
      <c r="Y17" s="3">
        <v>0</v>
      </c>
      <c r="Z17" s="3"/>
    </row>
    <row r="18" spans="1:30" x14ac:dyDescent="0.3">
      <c r="A18" s="3" t="s">
        <v>68</v>
      </c>
      <c r="B18" s="3" t="s">
        <v>29</v>
      </c>
      <c r="C18" s="3" t="s">
        <v>25</v>
      </c>
      <c r="D18" s="3" t="s">
        <v>26</v>
      </c>
      <c r="E18" s="3" t="s">
        <v>30</v>
      </c>
      <c r="F18" s="3" t="s">
        <v>32</v>
      </c>
      <c r="G18" s="3">
        <v>0</v>
      </c>
      <c r="H18" s="3">
        <v>0</v>
      </c>
      <c r="I18" s="29" t="e">
        <f t="shared" si="7"/>
        <v>#DIV/0!</v>
      </c>
      <c r="J18" s="3">
        <v>0</v>
      </c>
      <c r="K18" s="32" t="e">
        <f t="shared" si="9"/>
        <v>#DIV/0!</v>
      </c>
      <c r="L18" s="3">
        <f t="shared" ref="L18:L20" si="29">M18+N18</f>
        <v>0</v>
      </c>
      <c r="M18" s="3">
        <v>0</v>
      </c>
      <c r="N18" s="3">
        <v>0</v>
      </c>
      <c r="O18" s="3">
        <v>0</v>
      </c>
      <c r="P18" s="3">
        <v>0</v>
      </c>
      <c r="Q18" s="4" t="e">
        <f t="shared" si="12"/>
        <v>#DIV/0!</v>
      </c>
      <c r="R18" s="3">
        <v>0</v>
      </c>
      <c r="S18" s="3">
        <v>0</v>
      </c>
      <c r="T18" s="32" t="e">
        <f t="shared" si="14"/>
        <v>#DIV/0!</v>
      </c>
      <c r="U18" s="32" t="e">
        <f t="shared" si="15"/>
        <v>#DIV/0!</v>
      </c>
      <c r="V18" s="3">
        <v>0</v>
      </c>
      <c r="W18" s="3">
        <v>0</v>
      </c>
      <c r="X18" s="3">
        <v>0</v>
      </c>
      <c r="Y18" s="3">
        <v>0</v>
      </c>
      <c r="Z18" s="3"/>
    </row>
    <row r="19" spans="1:30" x14ac:dyDescent="0.3">
      <c r="A19" s="35">
        <v>127</v>
      </c>
      <c r="B19" s="35" t="s">
        <v>29</v>
      </c>
      <c r="C19" s="35" t="s">
        <v>32</v>
      </c>
      <c r="D19" s="35" t="s">
        <v>26</v>
      </c>
      <c r="E19" s="35" t="s">
        <v>33</v>
      </c>
      <c r="F19" s="35" t="s">
        <v>28</v>
      </c>
      <c r="G19" s="35">
        <f t="shared" ref="G19:H19" si="30">G20+G21+G22</f>
        <v>1</v>
      </c>
      <c r="H19" s="35">
        <f t="shared" si="30"/>
        <v>2</v>
      </c>
      <c r="I19" s="40">
        <f t="shared" si="7"/>
        <v>2</v>
      </c>
      <c r="J19" s="35">
        <f t="shared" ref="J19" si="31">J20+J21+J22</f>
        <v>0</v>
      </c>
      <c r="K19" s="37">
        <f t="shared" si="9"/>
        <v>0</v>
      </c>
      <c r="L19" s="35">
        <f t="shared" si="29"/>
        <v>1</v>
      </c>
      <c r="M19" s="35">
        <f t="shared" ref="M19:P19" si="32">M20+M21+M22</f>
        <v>1</v>
      </c>
      <c r="N19" s="35">
        <f t="shared" si="32"/>
        <v>0</v>
      </c>
      <c r="O19" s="35">
        <f t="shared" si="32"/>
        <v>1</v>
      </c>
      <c r="P19" s="35">
        <f t="shared" si="32"/>
        <v>1</v>
      </c>
      <c r="Q19" s="36">
        <f t="shared" si="12"/>
        <v>100</v>
      </c>
      <c r="R19" s="35">
        <f t="shared" ref="R19:S19" si="33">R20+R21+R22</f>
        <v>0</v>
      </c>
      <c r="S19" s="35">
        <f t="shared" si="33"/>
        <v>0</v>
      </c>
      <c r="T19" s="37">
        <f t="shared" si="14"/>
        <v>1</v>
      </c>
      <c r="U19" s="37">
        <f t="shared" si="15"/>
        <v>1</v>
      </c>
      <c r="V19" s="35">
        <f t="shared" ref="V19:Y19" si="34">V20+V21+V22</f>
        <v>0</v>
      </c>
      <c r="W19" s="35">
        <f t="shared" si="34"/>
        <v>0</v>
      </c>
      <c r="X19" s="35">
        <f t="shared" si="34"/>
        <v>0</v>
      </c>
      <c r="Y19" s="35">
        <f t="shared" si="34"/>
        <v>1</v>
      </c>
      <c r="Z19" s="35">
        <f>H19-H116</f>
        <v>0</v>
      </c>
      <c r="AA19" s="38"/>
      <c r="AB19" s="38"/>
      <c r="AC19" s="38"/>
      <c r="AD19" s="38"/>
    </row>
    <row r="20" spans="1:30" x14ac:dyDescent="0.3">
      <c r="A20" s="3" t="s">
        <v>66</v>
      </c>
      <c r="B20" s="3" t="s">
        <v>29</v>
      </c>
      <c r="C20" s="3" t="s">
        <v>32</v>
      </c>
      <c r="D20" s="3" t="s">
        <v>26</v>
      </c>
      <c r="E20" s="3" t="s">
        <v>33</v>
      </c>
      <c r="F20" s="3" t="s">
        <v>28</v>
      </c>
      <c r="G20" s="3">
        <v>1</v>
      </c>
      <c r="H20" s="3">
        <v>2</v>
      </c>
      <c r="I20" s="29">
        <f t="shared" si="7"/>
        <v>2</v>
      </c>
      <c r="J20" s="3">
        <v>0</v>
      </c>
      <c r="K20" s="32">
        <f t="shared" si="9"/>
        <v>0</v>
      </c>
      <c r="L20" s="3">
        <f t="shared" si="29"/>
        <v>1</v>
      </c>
      <c r="M20" s="3">
        <v>1</v>
      </c>
      <c r="N20" s="3">
        <v>0</v>
      </c>
      <c r="O20" s="3">
        <v>1</v>
      </c>
      <c r="P20" s="3">
        <v>1</v>
      </c>
      <c r="Q20" s="4">
        <f t="shared" si="12"/>
        <v>100</v>
      </c>
      <c r="R20" s="3">
        <v>0</v>
      </c>
      <c r="S20" s="3">
        <v>0</v>
      </c>
      <c r="T20" s="32">
        <f t="shared" si="14"/>
        <v>1</v>
      </c>
      <c r="U20" s="32">
        <f t="shared" si="15"/>
        <v>1</v>
      </c>
      <c r="V20" s="3">
        <v>0</v>
      </c>
      <c r="W20" s="3">
        <v>0</v>
      </c>
      <c r="X20" s="3">
        <v>0</v>
      </c>
      <c r="Y20" s="3">
        <v>1</v>
      </c>
      <c r="Z20" s="3"/>
    </row>
    <row r="21" spans="1:30" x14ac:dyDescent="0.3">
      <c r="A21" s="3" t="s">
        <v>67</v>
      </c>
      <c r="B21" s="3" t="s">
        <v>29</v>
      </c>
      <c r="C21" s="3" t="s">
        <v>32</v>
      </c>
      <c r="D21" s="3" t="s">
        <v>26</v>
      </c>
      <c r="E21" s="3" t="s">
        <v>33</v>
      </c>
      <c r="F21" s="3" t="s">
        <v>28</v>
      </c>
      <c r="G21" s="3">
        <v>0</v>
      </c>
      <c r="H21" s="3">
        <v>0</v>
      </c>
      <c r="I21" s="29" t="e">
        <f t="shared" si="7"/>
        <v>#DIV/0!</v>
      </c>
      <c r="J21" s="3">
        <v>0</v>
      </c>
      <c r="K21" s="32" t="e">
        <f t="shared" si="9"/>
        <v>#DIV/0!</v>
      </c>
      <c r="L21" s="3">
        <v>0</v>
      </c>
      <c r="M21" s="3">
        <v>0</v>
      </c>
      <c r="N21" s="3">
        <v>0</v>
      </c>
      <c r="O21" s="3">
        <v>0</v>
      </c>
      <c r="P21" s="3">
        <v>0</v>
      </c>
      <c r="Q21" s="4" t="e">
        <f t="shared" si="12"/>
        <v>#DIV/0!</v>
      </c>
      <c r="R21" s="3">
        <v>0</v>
      </c>
      <c r="S21" s="3">
        <v>0</v>
      </c>
      <c r="T21" s="32" t="e">
        <f t="shared" si="14"/>
        <v>#DIV/0!</v>
      </c>
      <c r="U21" s="32" t="e">
        <f t="shared" si="15"/>
        <v>#DIV/0!</v>
      </c>
      <c r="V21" s="3">
        <v>0</v>
      </c>
      <c r="W21" s="3">
        <v>0</v>
      </c>
      <c r="X21" s="3">
        <v>0</v>
      </c>
      <c r="Y21" s="3">
        <v>0</v>
      </c>
      <c r="Z21" s="3"/>
    </row>
    <row r="22" spans="1:30" x14ac:dyDescent="0.3">
      <c r="A22" s="3" t="s">
        <v>68</v>
      </c>
      <c r="B22" s="3" t="s">
        <v>29</v>
      </c>
      <c r="C22" s="3" t="s">
        <v>32</v>
      </c>
      <c r="D22" s="3" t="s">
        <v>26</v>
      </c>
      <c r="E22" s="3" t="s">
        <v>33</v>
      </c>
      <c r="F22" s="3" t="s">
        <v>28</v>
      </c>
      <c r="G22" s="3">
        <v>0</v>
      </c>
      <c r="H22" s="3">
        <v>0</v>
      </c>
      <c r="I22" s="29" t="e">
        <f t="shared" si="7"/>
        <v>#DIV/0!</v>
      </c>
      <c r="J22" s="3">
        <v>0</v>
      </c>
      <c r="K22" s="32" t="e">
        <f t="shared" si="9"/>
        <v>#DIV/0!</v>
      </c>
      <c r="L22" s="3">
        <f t="shared" ref="L22:L24" si="35">M22+N22</f>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24</v>
      </c>
      <c r="B23" s="35" t="s">
        <v>24</v>
      </c>
      <c r="C23" s="35" t="s">
        <v>29</v>
      </c>
      <c r="D23" s="35" t="s">
        <v>26</v>
      </c>
      <c r="E23" s="35" t="s">
        <v>33</v>
      </c>
      <c r="F23" s="35" t="s">
        <v>28</v>
      </c>
      <c r="G23" s="35">
        <f t="shared" ref="G23:H23" si="36">G24+G25+G26</f>
        <v>6</v>
      </c>
      <c r="H23" s="35">
        <f t="shared" si="36"/>
        <v>8</v>
      </c>
      <c r="I23" s="40">
        <f t="shared" si="7"/>
        <v>1.1627906976744187</v>
      </c>
      <c r="J23" s="35">
        <f t="shared" ref="J23" si="37">J24+J25+J26</f>
        <v>1</v>
      </c>
      <c r="K23" s="37">
        <f t="shared" si="9"/>
        <v>0.16666666666666666</v>
      </c>
      <c r="L23" s="35">
        <f t="shared" si="35"/>
        <v>5</v>
      </c>
      <c r="M23" s="35">
        <f t="shared" ref="M23:P23" si="38">M24+M25+M26</f>
        <v>3</v>
      </c>
      <c r="N23" s="35">
        <f t="shared" si="38"/>
        <v>2</v>
      </c>
      <c r="O23" s="35">
        <f t="shared" si="38"/>
        <v>2</v>
      </c>
      <c r="P23" s="35">
        <f t="shared" si="38"/>
        <v>3</v>
      </c>
      <c r="Q23" s="36">
        <f t="shared" si="12"/>
        <v>60</v>
      </c>
      <c r="R23" s="35">
        <f t="shared" ref="R23:S23" si="39">R24+R25+R26</f>
        <v>2</v>
      </c>
      <c r="S23" s="35">
        <f t="shared" si="39"/>
        <v>2</v>
      </c>
      <c r="T23" s="37">
        <f t="shared" si="14"/>
        <v>0.6</v>
      </c>
      <c r="U23" s="37">
        <f t="shared" si="15"/>
        <v>0.6</v>
      </c>
      <c r="V23" s="35">
        <f t="shared" ref="V23:Y23" si="40">V24+V25+V26</f>
        <v>0</v>
      </c>
      <c r="W23" s="35">
        <f t="shared" si="40"/>
        <v>0</v>
      </c>
      <c r="X23" s="35">
        <f t="shared" si="40"/>
        <v>0</v>
      </c>
      <c r="Y23" s="35">
        <f t="shared" si="40"/>
        <v>2</v>
      </c>
      <c r="Z23" s="35">
        <f>H23-H120</f>
        <v>8</v>
      </c>
      <c r="AA23" s="38"/>
      <c r="AB23" s="38"/>
      <c r="AC23" s="38"/>
      <c r="AD23" s="38"/>
    </row>
    <row r="24" spans="1:30" x14ac:dyDescent="0.3">
      <c r="A24" s="3" t="s">
        <v>66</v>
      </c>
      <c r="B24" s="3" t="s">
        <v>24</v>
      </c>
      <c r="C24" s="3" t="s">
        <v>29</v>
      </c>
      <c r="D24" s="3" t="s">
        <v>26</v>
      </c>
      <c r="E24" s="3" t="s">
        <v>33</v>
      </c>
      <c r="F24" s="3" t="s">
        <v>28</v>
      </c>
      <c r="G24" s="3">
        <v>4</v>
      </c>
      <c r="H24" s="3">
        <v>5</v>
      </c>
      <c r="I24" s="29">
        <f t="shared" si="7"/>
        <v>1.1261261261261259</v>
      </c>
      <c r="J24" s="3">
        <v>0</v>
      </c>
      <c r="K24" s="32">
        <f t="shared" si="9"/>
        <v>0</v>
      </c>
      <c r="L24" s="3">
        <f t="shared" si="35"/>
        <v>4</v>
      </c>
      <c r="M24" s="3">
        <v>2</v>
      </c>
      <c r="N24" s="3">
        <v>2</v>
      </c>
      <c r="O24" s="3">
        <v>2</v>
      </c>
      <c r="P24" s="3">
        <v>2</v>
      </c>
      <c r="Q24" s="4">
        <f t="shared" si="12"/>
        <v>50</v>
      </c>
      <c r="R24" s="3">
        <v>1</v>
      </c>
      <c r="S24" s="3">
        <v>1</v>
      </c>
      <c r="T24" s="32">
        <f t="shared" si="14"/>
        <v>0.5</v>
      </c>
      <c r="U24" s="32">
        <f t="shared" si="15"/>
        <v>0.5</v>
      </c>
      <c r="V24" s="3">
        <v>0</v>
      </c>
      <c r="W24" s="3">
        <v>0</v>
      </c>
      <c r="X24" s="3">
        <v>0</v>
      </c>
      <c r="Y24" s="3">
        <v>1</v>
      </c>
      <c r="Z24" s="3"/>
    </row>
    <row r="25" spans="1:30" x14ac:dyDescent="0.3">
      <c r="A25" s="3" t="s">
        <v>67</v>
      </c>
      <c r="B25" s="3" t="s">
        <v>24</v>
      </c>
      <c r="C25" s="3" t="s">
        <v>29</v>
      </c>
      <c r="D25" s="3" t="s">
        <v>26</v>
      </c>
      <c r="E25" s="3" t="s">
        <v>33</v>
      </c>
      <c r="F25" s="3" t="s">
        <v>28</v>
      </c>
      <c r="G25" s="3">
        <v>0</v>
      </c>
      <c r="H25" s="3">
        <v>0</v>
      </c>
      <c r="I25" s="29" t="e">
        <f t="shared" si="7"/>
        <v>#DIV/0!</v>
      </c>
      <c r="J25" s="3">
        <v>0</v>
      </c>
      <c r="K25" s="32" t="e">
        <f t="shared" si="9"/>
        <v>#DIV/0!</v>
      </c>
      <c r="L25" s="3">
        <v>0</v>
      </c>
      <c r="M25" s="3">
        <v>0</v>
      </c>
      <c r="N25" s="3">
        <v>0</v>
      </c>
      <c r="O25" s="3">
        <v>0</v>
      </c>
      <c r="P25" s="3">
        <v>0</v>
      </c>
      <c r="Q25" s="4" t="e">
        <f t="shared" si="12"/>
        <v>#DIV/0!</v>
      </c>
      <c r="R25" s="3">
        <v>0</v>
      </c>
      <c r="S25" s="3">
        <v>0</v>
      </c>
      <c r="T25" s="32" t="e">
        <f t="shared" si="14"/>
        <v>#DIV/0!</v>
      </c>
      <c r="U25" s="32" t="e">
        <f t="shared" si="15"/>
        <v>#DIV/0!</v>
      </c>
      <c r="V25" s="3">
        <v>0</v>
      </c>
      <c r="W25" s="3">
        <v>0</v>
      </c>
      <c r="X25" s="3">
        <v>0</v>
      </c>
      <c r="Y25" s="3">
        <v>0</v>
      </c>
      <c r="Z25" s="3"/>
    </row>
    <row r="26" spans="1:30" x14ac:dyDescent="0.3">
      <c r="A26" s="3" t="s">
        <v>68</v>
      </c>
      <c r="B26" s="3" t="s">
        <v>24</v>
      </c>
      <c r="C26" s="3" t="s">
        <v>29</v>
      </c>
      <c r="D26" s="3" t="s">
        <v>26</v>
      </c>
      <c r="E26" s="3" t="s">
        <v>33</v>
      </c>
      <c r="F26" s="3" t="s">
        <v>28</v>
      </c>
      <c r="G26" s="3">
        <v>2</v>
      </c>
      <c r="H26" s="3">
        <v>3</v>
      </c>
      <c r="I26" s="29">
        <f t="shared" si="7"/>
        <v>1.2295081967213115</v>
      </c>
      <c r="J26" s="3">
        <v>1</v>
      </c>
      <c r="K26" s="32">
        <f t="shared" si="9"/>
        <v>0.5</v>
      </c>
      <c r="L26" s="3">
        <f t="shared" ref="L26:L28" si="41">M26+N26</f>
        <v>1</v>
      </c>
      <c r="M26" s="3">
        <v>1</v>
      </c>
      <c r="N26" s="3">
        <v>0</v>
      </c>
      <c r="O26" s="3">
        <v>0</v>
      </c>
      <c r="P26" s="3">
        <v>1</v>
      </c>
      <c r="Q26" s="4">
        <f t="shared" si="12"/>
        <v>100</v>
      </c>
      <c r="R26" s="3">
        <v>1</v>
      </c>
      <c r="S26" s="3">
        <v>1</v>
      </c>
      <c r="T26" s="32">
        <f t="shared" si="14"/>
        <v>1</v>
      </c>
      <c r="U26" s="32">
        <f t="shared" si="15"/>
        <v>1</v>
      </c>
      <c r="V26" s="3">
        <v>0</v>
      </c>
      <c r="W26" s="3">
        <v>0</v>
      </c>
      <c r="X26" s="3">
        <v>0</v>
      </c>
      <c r="Y26" s="3">
        <v>1</v>
      </c>
      <c r="Z26" s="3"/>
    </row>
    <row r="27" spans="1:30" x14ac:dyDescent="0.3">
      <c r="A27" s="35">
        <v>41</v>
      </c>
      <c r="B27" s="35" t="s">
        <v>24</v>
      </c>
      <c r="C27" s="35" t="s">
        <v>29</v>
      </c>
      <c r="D27" s="35" t="s">
        <v>26</v>
      </c>
      <c r="E27" s="35" t="s">
        <v>34</v>
      </c>
      <c r="F27" s="35" t="s">
        <v>28</v>
      </c>
      <c r="G27" s="35">
        <f t="shared" ref="G27:H27" si="42">G28+G29+G30</f>
        <v>2</v>
      </c>
      <c r="H27" s="35">
        <f t="shared" si="42"/>
        <v>2</v>
      </c>
      <c r="I27" s="40">
        <f t="shared" si="7"/>
        <v>1</v>
      </c>
      <c r="J27" s="35">
        <f t="shared" ref="J27" si="43">J28+J29+J30</f>
        <v>0</v>
      </c>
      <c r="K27" s="37">
        <f t="shared" si="9"/>
        <v>0</v>
      </c>
      <c r="L27" s="35">
        <f t="shared" si="41"/>
        <v>2</v>
      </c>
      <c r="M27" s="35">
        <f t="shared" ref="M27:P27" si="44">M28+M29+M30</f>
        <v>1</v>
      </c>
      <c r="N27" s="35">
        <f t="shared" si="44"/>
        <v>1</v>
      </c>
      <c r="O27" s="35">
        <f t="shared" si="44"/>
        <v>1</v>
      </c>
      <c r="P27" s="35">
        <f t="shared" si="44"/>
        <v>2</v>
      </c>
      <c r="Q27" s="36">
        <f t="shared" si="12"/>
        <v>100</v>
      </c>
      <c r="R27" s="35">
        <f t="shared" ref="R27:S27" si="45">R28+R29+R30</f>
        <v>0</v>
      </c>
      <c r="S27" s="35">
        <f t="shared" si="45"/>
        <v>0</v>
      </c>
      <c r="T27" s="37">
        <f t="shared" si="14"/>
        <v>0.5</v>
      </c>
      <c r="U27" s="37">
        <f t="shared" si="15"/>
        <v>0.5</v>
      </c>
      <c r="V27" s="35">
        <f t="shared" ref="V27:Y27" si="46">V28+V29+V30</f>
        <v>0</v>
      </c>
      <c r="W27" s="35">
        <f t="shared" si="46"/>
        <v>0</v>
      </c>
      <c r="X27" s="35">
        <f t="shared" si="46"/>
        <v>0</v>
      </c>
      <c r="Y27" s="35">
        <f t="shared" si="46"/>
        <v>0</v>
      </c>
      <c r="Z27" s="35">
        <f>H27-H124</f>
        <v>-1</v>
      </c>
      <c r="AA27" s="38"/>
      <c r="AB27" s="38"/>
      <c r="AC27" s="38"/>
      <c r="AD27" s="38"/>
    </row>
    <row r="28" spans="1:30" x14ac:dyDescent="0.3">
      <c r="A28" s="3" t="s">
        <v>66</v>
      </c>
      <c r="B28" s="3" t="s">
        <v>24</v>
      </c>
      <c r="C28" s="3" t="s">
        <v>29</v>
      </c>
      <c r="D28" s="3" t="s">
        <v>26</v>
      </c>
      <c r="E28" s="3" t="s">
        <v>34</v>
      </c>
      <c r="F28" s="18" t="s">
        <v>28</v>
      </c>
      <c r="G28" s="3">
        <v>2</v>
      </c>
      <c r="H28" s="3">
        <v>2</v>
      </c>
      <c r="I28" s="29">
        <f t="shared" si="7"/>
        <v>1</v>
      </c>
      <c r="J28" s="3">
        <v>0</v>
      </c>
      <c r="K28" s="32">
        <f t="shared" si="9"/>
        <v>0</v>
      </c>
      <c r="L28" s="3">
        <f t="shared" si="41"/>
        <v>2</v>
      </c>
      <c r="M28" s="3">
        <v>1</v>
      </c>
      <c r="N28" s="3">
        <v>1</v>
      </c>
      <c r="O28" s="3">
        <v>1</v>
      </c>
      <c r="P28" s="3">
        <v>2</v>
      </c>
      <c r="Q28" s="4">
        <f t="shared" si="12"/>
        <v>100</v>
      </c>
      <c r="R28" s="3">
        <v>0</v>
      </c>
      <c r="S28" s="3">
        <v>0</v>
      </c>
      <c r="T28" s="32">
        <f t="shared" si="14"/>
        <v>0.5</v>
      </c>
      <c r="U28" s="32">
        <f t="shared" si="15"/>
        <v>0.5</v>
      </c>
      <c r="V28" s="3">
        <v>0</v>
      </c>
      <c r="W28" s="3">
        <v>0</v>
      </c>
      <c r="X28" s="3">
        <v>0</v>
      </c>
      <c r="Y28" s="3">
        <v>0</v>
      </c>
      <c r="Z28" s="3"/>
    </row>
    <row r="29" spans="1:30" x14ac:dyDescent="0.3">
      <c r="A29" s="3" t="s">
        <v>67</v>
      </c>
      <c r="B29" s="3" t="s">
        <v>24</v>
      </c>
      <c r="C29" s="3" t="s">
        <v>29</v>
      </c>
      <c r="D29" s="3" t="s">
        <v>26</v>
      </c>
      <c r="E29" s="3" t="s">
        <v>34</v>
      </c>
      <c r="F29" s="18" t="s">
        <v>28</v>
      </c>
      <c r="G29" s="3">
        <v>0</v>
      </c>
      <c r="H29" s="3">
        <v>0</v>
      </c>
      <c r="I29" s="29" t="e">
        <f t="shared" si="7"/>
        <v>#DIV/0!</v>
      </c>
      <c r="J29" s="3">
        <v>0</v>
      </c>
      <c r="K29" s="32" t="e">
        <f t="shared" si="9"/>
        <v>#DIV/0!</v>
      </c>
      <c r="L29" s="3">
        <v>0</v>
      </c>
      <c r="M29" s="3">
        <v>0</v>
      </c>
      <c r="N29" s="3">
        <v>0</v>
      </c>
      <c r="O29" s="3">
        <v>0</v>
      </c>
      <c r="P29" s="3">
        <v>0</v>
      </c>
      <c r="Q29" s="4" t="e">
        <f t="shared" si="12"/>
        <v>#DIV/0!</v>
      </c>
      <c r="R29" s="3">
        <v>0</v>
      </c>
      <c r="S29" s="3">
        <v>0</v>
      </c>
      <c r="T29" s="32" t="e">
        <f t="shared" si="14"/>
        <v>#DIV/0!</v>
      </c>
      <c r="U29" s="32" t="e">
        <f t="shared" si="15"/>
        <v>#DIV/0!</v>
      </c>
      <c r="V29" s="3">
        <v>0</v>
      </c>
      <c r="W29" s="3">
        <v>0</v>
      </c>
      <c r="X29" s="3">
        <v>0</v>
      </c>
      <c r="Y29" s="3">
        <v>0</v>
      </c>
      <c r="Z29" s="3"/>
    </row>
    <row r="30" spans="1:30" x14ac:dyDescent="0.3">
      <c r="A30" s="3" t="s">
        <v>68</v>
      </c>
      <c r="B30" s="3" t="s">
        <v>24</v>
      </c>
      <c r="C30" s="3" t="s">
        <v>29</v>
      </c>
      <c r="D30" s="3" t="s">
        <v>26</v>
      </c>
      <c r="E30" s="3" t="s">
        <v>34</v>
      </c>
      <c r="F30" s="3" t="s">
        <v>28</v>
      </c>
      <c r="G30" s="3">
        <v>0</v>
      </c>
      <c r="H30" s="3">
        <v>0</v>
      </c>
      <c r="I30" s="29" t="e">
        <f t="shared" si="7"/>
        <v>#DIV/0!</v>
      </c>
      <c r="J30" s="3">
        <v>0</v>
      </c>
      <c r="K30" s="32" t="e">
        <f t="shared" si="9"/>
        <v>#DIV/0!</v>
      </c>
      <c r="L30" s="3">
        <f t="shared" ref="L30:L32" si="47">M30+N30</f>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c r="Z30" s="3"/>
    </row>
    <row r="31" spans="1:30" x14ac:dyDescent="0.3">
      <c r="A31" s="35">
        <v>9</v>
      </c>
      <c r="B31" s="35" t="s">
        <v>32</v>
      </c>
      <c r="C31" s="35" t="s">
        <v>25</v>
      </c>
      <c r="D31" s="35" t="s">
        <v>26</v>
      </c>
      <c r="E31" s="35" t="s">
        <v>27</v>
      </c>
      <c r="F31" s="35" t="s">
        <v>28</v>
      </c>
      <c r="G31" s="35">
        <f t="shared" ref="G31:H31" si="48">G32+G33+G34</f>
        <v>2</v>
      </c>
      <c r="H31" s="35">
        <f t="shared" si="48"/>
        <v>0</v>
      </c>
      <c r="I31" s="40">
        <f t="shared" si="7"/>
        <v>0</v>
      </c>
      <c r="J31" s="35">
        <f t="shared" ref="J31" si="49">J32+J33+J34</f>
        <v>2</v>
      </c>
      <c r="K31" s="37">
        <f t="shared" si="9"/>
        <v>1</v>
      </c>
      <c r="L31" s="35">
        <f t="shared" si="47"/>
        <v>0</v>
      </c>
      <c r="M31" s="35">
        <f t="shared" ref="M31:P31" si="50">M32+M33+M34</f>
        <v>0</v>
      </c>
      <c r="N31" s="35">
        <f t="shared" si="50"/>
        <v>0</v>
      </c>
      <c r="O31" s="35">
        <f t="shared" si="50"/>
        <v>0</v>
      </c>
      <c r="P31" s="35">
        <f t="shared" si="50"/>
        <v>0</v>
      </c>
      <c r="Q31" s="36" t="e">
        <f t="shared" si="12"/>
        <v>#DIV/0!</v>
      </c>
      <c r="R31" s="35">
        <f t="shared" ref="R31:S31" si="51">R32+R33+R34</f>
        <v>0</v>
      </c>
      <c r="S31" s="35">
        <f t="shared" si="51"/>
        <v>0</v>
      </c>
      <c r="T31" s="37" t="e">
        <f t="shared" si="14"/>
        <v>#DIV/0!</v>
      </c>
      <c r="U31" s="37" t="e">
        <f t="shared" si="15"/>
        <v>#DIV/0!</v>
      </c>
      <c r="V31" s="35">
        <f t="shared" ref="V31:Y31" si="52">V32+V33+V34</f>
        <v>0</v>
      </c>
      <c r="W31" s="35">
        <f t="shared" si="52"/>
        <v>0</v>
      </c>
      <c r="X31" s="35">
        <f t="shared" si="52"/>
        <v>0</v>
      </c>
      <c r="Y31" s="35">
        <f t="shared" si="52"/>
        <v>0</v>
      </c>
      <c r="Z31" s="35">
        <f>H31-H128</f>
        <v>0</v>
      </c>
      <c r="AA31" s="38"/>
      <c r="AB31" s="38"/>
      <c r="AC31" s="38"/>
      <c r="AD31" s="38"/>
    </row>
    <row r="32" spans="1:30" x14ac:dyDescent="0.3">
      <c r="A32" s="3" t="s">
        <v>66</v>
      </c>
      <c r="B32" s="3" t="s">
        <v>32</v>
      </c>
      <c r="C32" s="3" t="s">
        <v>25</v>
      </c>
      <c r="D32" s="3" t="s">
        <v>26</v>
      </c>
      <c r="E32" s="3" t="s">
        <v>27</v>
      </c>
      <c r="F32" s="3" t="s">
        <v>28</v>
      </c>
      <c r="G32" s="3">
        <v>0</v>
      </c>
      <c r="H32" s="3">
        <v>0</v>
      </c>
      <c r="I32" s="29" t="e">
        <f t="shared" si="7"/>
        <v>#DIV/0!</v>
      </c>
      <c r="J32" s="3">
        <v>0</v>
      </c>
      <c r="K32" s="32" t="e">
        <f t="shared" si="9"/>
        <v>#DIV/0!</v>
      </c>
      <c r="L32" s="3">
        <f t="shared" si="47"/>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30" x14ac:dyDescent="0.3">
      <c r="A33" s="3" t="s">
        <v>67</v>
      </c>
      <c r="B33" s="3" t="s">
        <v>32</v>
      </c>
      <c r="C33" s="3" t="s">
        <v>25</v>
      </c>
      <c r="D33" s="3" t="s">
        <v>26</v>
      </c>
      <c r="E33" s="3" t="s">
        <v>27</v>
      </c>
      <c r="F33" s="3" t="s">
        <v>28</v>
      </c>
      <c r="G33" s="3">
        <v>0</v>
      </c>
      <c r="H33" s="3">
        <v>0</v>
      </c>
      <c r="I33" s="29" t="e">
        <f t="shared" si="7"/>
        <v>#DIV/0!</v>
      </c>
      <c r="J33" s="3">
        <v>0</v>
      </c>
      <c r="K33" s="32" t="e">
        <f t="shared" si="9"/>
        <v>#DIV/0!</v>
      </c>
      <c r="L33" s="3">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30" x14ac:dyDescent="0.3">
      <c r="A34" s="3" t="s">
        <v>68</v>
      </c>
      <c r="B34" s="3" t="s">
        <v>32</v>
      </c>
      <c r="C34" s="3" t="s">
        <v>25</v>
      </c>
      <c r="D34" s="3" t="s">
        <v>26</v>
      </c>
      <c r="E34" s="3" t="s">
        <v>27</v>
      </c>
      <c r="F34" s="3" t="s">
        <v>28</v>
      </c>
      <c r="G34" s="3">
        <v>2</v>
      </c>
      <c r="H34" s="3">
        <v>0</v>
      </c>
      <c r="I34" s="29">
        <f t="shared" si="7"/>
        <v>0</v>
      </c>
      <c r="J34" s="3">
        <v>2</v>
      </c>
      <c r="K34" s="32">
        <f t="shared" si="9"/>
        <v>1</v>
      </c>
      <c r="L34" s="3">
        <f t="shared" ref="L34:L36" si="53">M34+N34</f>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c r="Z34" s="3"/>
    </row>
    <row r="35" spans="1:30" x14ac:dyDescent="0.3">
      <c r="A35" s="35">
        <v>32</v>
      </c>
      <c r="B35" s="35" t="s">
        <v>29</v>
      </c>
      <c r="C35" s="35" t="s">
        <v>30</v>
      </c>
      <c r="D35" s="35" t="s">
        <v>26</v>
      </c>
      <c r="E35" s="35" t="s">
        <v>33</v>
      </c>
      <c r="F35" s="35" t="s">
        <v>28</v>
      </c>
      <c r="G35" s="35">
        <f t="shared" ref="G35:H35" si="54">G36+G37+G38</f>
        <v>3</v>
      </c>
      <c r="H35" s="35">
        <f t="shared" si="54"/>
        <v>0</v>
      </c>
      <c r="I35" s="40">
        <f t="shared" si="7"/>
        <v>0</v>
      </c>
      <c r="J35" s="35">
        <f t="shared" ref="J35" si="55">J36+J37+J38</f>
        <v>0</v>
      </c>
      <c r="K35" s="37">
        <f t="shared" si="9"/>
        <v>0</v>
      </c>
      <c r="L35" s="35">
        <f t="shared" si="53"/>
        <v>3</v>
      </c>
      <c r="M35" s="35">
        <f t="shared" ref="M35:P35" si="56">M36+M37+M38</f>
        <v>0</v>
      </c>
      <c r="N35" s="35">
        <f t="shared" si="56"/>
        <v>3</v>
      </c>
      <c r="O35" s="35">
        <f t="shared" si="56"/>
        <v>0</v>
      </c>
      <c r="P35" s="35">
        <f t="shared" si="56"/>
        <v>1</v>
      </c>
      <c r="Q35" s="36">
        <f t="shared" si="12"/>
        <v>33.333333333333329</v>
      </c>
      <c r="R35" s="35">
        <f t="shared" ref="R35:S35" si="57">R36+R37+R38</f>
        <v>0</v>
      </c>
      <c r="S35" s="35">
        <f t="shared" si="57"/>
        <v>0</v>
      </c>
      <c r="T35" s="37">
        <f t="shared" si="14"/>
        <v>0</v>
      </c>
      <c r="U35" s="37">
        <f t="shared" si="15"/>
        <v>0</v>
      </c>
      <c r="V35" s="35">
        <f t="shared" ref="V35:Y35" si="58">V36+V37+V38</f>
        <v>0</v>
      </c>
      <c r="W35" s="35">
        <f t="shared" si="58"/>
        <v>1</v>
      </c>
      <c r="X35" s="35">
        <f t="shared" si="58"/>
        <v>0</v>
      </c>
      <c r="Y35" s="35">
        <f t="shared" si="58"/>
        <v>0</v>
      </c>
      <c r="Z35" s="35">
        <f>H35-H132</f>
        <v>-4</v>
      </c>
      <c r="AA35" s="38"/>
      <c r="AB35" s="38"/>
      <c r="AC35" s="38"/>
      <c r="AD35" s="38"/>
    </row>
    <row r="36" spans="1:30" x14ac:dyDescent="0.3">
      <c r="A36" s="3" t="s">
        <v>66</v>
      </c>
      <c r="B36" s="3" t="s">
        <v>29</v>
      </c>
      <c r="C36" s="3" t="s">
        <v>30</v>
      </c>
      <c r="D36" s="3" t="s">
        <v>26</v>
      </c>
      <c r="E36" s="3" t="s">
        <v>33</v>
      </c>
      <c r="F36" s="3" t="s">
        <v>28</v>
      </c>
      <c r="G36" s="3">
        <v>3</v>
      </c>
      <c r="H36" s="3">
        <v>0</v>
      </c>
      <c r="I36" s="29">
        <f t="shared" si="7"/>
        <v>0</v>
      </c>
      <c r="J36" s="3">
        <v>0</v>
      </c>
      <c r="K36" s="32">
        <f t="shared" si="9"/>
        <v>0</v>
      </c>
      <c r="L36" s="3">
        <f t="shared" si="53"/>
        <v>3</v>
      </c>
      <c r="M36" s="3">
        <v>0</v>
      </c>
      <c r="N36" s="3">
        <v>3</v>
      </c>
      <c r="O36" s="3">
        <v>0</v>
      </c>
      <c r="P36" s="3">
        <v>1</v>
      </c>
      <c r="Q36" s="4">
        <f t="shared" si="12"/>
        <v>33.333333333333329</v>
      </c>
      <c r="R36" s="3">
        <v>0</v>
      </c>
      <c r="S36" s="3">
        <v>0</v>
      </c>
      <c r="T36" s="32">
        <f t="shared" si="14"/>
        <v>0</v>
      </c>
      <c r="U36" s="32">
        <f t="shared" si="15"/>
        <v>0</v>
      </c>
      <c r="V36" s="3">
        <v>0</v>
      </c>
      <c r="W36" s="3">
        <v>1</v>
      </c>
      <c r="X36" s="3">
        <v>0</v>
      </c>
      <c r="Y36" s="3">
        <v>0</v>
      </c>
      <c r="Z36" s="3"/>
    </row>
    <row r="37" spans="1:30" x14ac:dyDescent="0.3">
      <c r="A37" s="3" t="s">
        <v>67</v>
      </c>
      <c r="B37" s="3" t="s">
        <v>29</v>
      </c>
      <c r="C37" s="3" t="s">
        <v>30</v>
      </c>
      <c r="D37" s="3" t="s">
        <v>26</v>
      </c>
      <c r="E37" s="3" t="s">
        <v>33</v>
      </c>
      <c r="F37" s="3" t="s">
        <v>28</v>
      </c>
      <c r="G37" s="3">
        <v>0</v>
      </c>
      <c r="H37" s="3">
        <v>0</v>
      </c>
      <c r="I37" s="29" t="e">
        <f t="shared" si="7"/>
        <v>#DIV/0!</v>
      </c>
      <c r="J37" s="3">
        <v>0</v>
      </c>
      <c r="K37" s="32" t="e">
        <f t="shared" si="9"/>
        <v>#DIV/0!</v>
      </c>
      <c r="L37" s="3">
        <v>0</v>
      </c>
      <c r="M37" s="3">
        <v>0</v>
      </c>
      <c r="N37" s="3">
        <v>0</v>
      </c>
      <c r="O37" s="3">
        <v>0</v>
      </c>
      <c r="P37" s="3">
        <v>0</v>
      </c>
      <c r="Q37" s="4" t="e">
        <f t="shared" si="12"/>
        <v>#DIV/0!</v>
      </c>
      <c r="R37" s="3">
        <v>0</v>
      </c>
      <c r="S37" s="3">
        <v>0</v>
      </c>
      <c r="T37" s="32" t="e">
        <f t="shared" si="14"/>
        <v>#DIV/0!</v>
      </c>
      <c r="U37" s="32" t="e">
        <f t="shared" si="15"/>
        <v>#DIV/0!</v>
      </c>
      <c r="V37" s="3">
        <v>0</v>
      </c>
      <c r="W37" s="3">
        <v>0</v>
      </c>
      <c r="X37" s="3">
        <v>0</v>
      </c>
      <c r="Y37" s="3">
        <v>0</v>
      </c>
      <c r="Z37" s="3"/>
    </row>
    <row r="38" spans="1:30" x14ac:dyDescent="0.3">
      <c r="A38" s="3" t="s">
        <v>68</v>
      </c>
      <c r="B38" s="3" t="s">
        <v>29</v>
      </c>
      <c r="C38" s="3" t="s">
        <v>30</v>
      </c>
      <c r="D38" s="3" t="s">
        <v>26</v>
      </c>
      <c r="E38" s="3" t="s">
        <v>33</v>
      </c>
      <c r="F38" s="3" t="s">
        <v>28</v>
      </c>
      <c r="G38" s="3">
        <v>0</v>
      </c>
      <c r="H38" s="3">
        <v>0</v>
      </c>
      <c r="I38" s="29" t="e">
        <f t="shared" si="7"/>
        <v>#DIV/0!</v>
      </c>
      <c r="J38" s="3">
        <v>0</v>
      </c>
      <c r="K38" s="32" t="e">
        <f t="shared" si="9"/>
        <v>#DIV/0!</v>
      </c>
      <c r="L38" s="3">
        <f t="shared" ref="L38:L40" si="59">M38+N38</f>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c r="Z38" s="3"/>
    </row>
    <row r="39" spans="1:30" x14ac:dyDescent="0.3">
      <c r="A39" s="35">
        <v>13</v>
      </c>
      <c r="B39" s="35" t="s">
        <v>30</v>
      </c>
      <c r="C39" s="35" t="s">
        <v>25</v>
      </c>
      <c r="D39" s="35" t="s">
        <v>26</v>
      </c>
      <c r="E39" s="35" t="s">
        <v>27</v>
      </c>
      <c r="F39" s="35" t="s">
        <v>28</v>
      </c>
      <c r="G39" s="35">
        <f t="shared" ref="G39:H39" si="60">G40+G41+G42</f>
        <v>3</v>
      </c>
      <c r="H39" s="35">
        <f t="shared" si="60"/>
        <v>2</v>
      </c>
      <c r="I39" s="40">
        <f t="shared" si="7"/>
        <v>0.66666666666666663</v>
      </c>
      <c r="J39" s="35">
        <f t="shared" ref="J39" si="61">J40+J41+J42</f>
        <v>1</v>
      </c>
      <c r="K39" s="37">
        <f t="shared" si="9"/>
        <v>0.33333333333333331</v>
      </c>
      <c r="L39" s="35">
        <f t="shared" si="59"/>
        <v>2</v>
      </c>
      <c r="M39" s="35">
        <f t="shared" ref="M39:P39" si="62">M40+M41+M42</f>
        <v>1</v>
      </c>
      <c r="N39" s="35">
        <f t="shared" si="62"/>
        <v>1</v>
      </c>
      <c r="O39" s="35">
        <f t="shared" si="62"/>
        <v>1</v>
      </c>
      <c r="P39" s="35">
        <f t="shared" si="62"/>
        <v>2</v>
      </c>
      <c r="Q39" s="36">
        <f t="shared" si="12"/>
        <v>100</v>
      </c>
      <c r="R39" s="35">
        <f t="shared" ref="R39:S39" si="63">R40+R41+R42</f>
        <v>0</v>
      </c>
      <c r="S39" s="35">
        <f t="shared" si="63"/>
        <v>0</v>
      </c>
      <c r="T39" s="37">
        <f t="shared" si="14"/>
        <v>0.5</v>
      </c>
      <c r="U39" s="37">
        <f t="shared" si="15"/>
        <v>0.5</v>
      </c>
      <c r="V39" s="35">
        <f t="shared" ref="V39:Y39" si="64">V40+V41+V42</f>
        <v>0</v>
      </c>
      <c r="W39" s="35">
        <f t="shared" si="64"/>
        <v>0</v>
      </c>
      <c r="X39" s="35">
        <f t="shared" si="64"/>
        <v>0</v>
      </c>
      <c r="Y39" s="35">
        <f t="shared" si="64"/>
        <v>0</v>
      </c>
      <c r="Z39" s="35">
        <f>H39-H136</f>
        <v>0</v>
      </c>
      <c r="AA39" s="38"/>
      <c r="AB39" s="38"/>
      <c r="AC39" s="38"/>
      <c r="AD39" s="38"/>
    </row>
    <row r="40" spans="1:30" x14ac:dyDescent="0.3">
      <c r="A40" s="3" t="s">
        <v>66</v>
      </c>
      <c r="B40" s="3" t="s">
        <v>30</v>
      </c>
      <c r="C40" s="3" t="s">
        <v>25</v>
      </c>
      <c r="D40" s="3" t="s">
        <v>26</v>
      </c>
      <c r="E40" s="3" t="s">
        <v>27</v>
      </c>
      <c r="F40" s="3" t="s">
        <v>28</v>
      </c>
      <c r="G40" s="3">
        <v>3</v>
      </c>
      <c r="H40" s="3">
        <v>2</v>
      </c>
      <c r="I40" s="29">
        <f t="shared" si="7"/>
        <v>0.66666666666666663</v>
      </c>
      <c r="J40" s="3">
        <v>1</v>
      </c>
      <c r="K40" s="32">
        <f t="shared" si="9"/>
        <v>0.33333333333333331</v>
      </c>
      <c r="L40" s="3">
        <f t="shared" si="59"/>
        <v>2</v>
      </c>
      <c r="M40" s="3">
        <v>1</v>
      </c>
      <c r="N40" s="3">
        <v>1</v>
      </c>
      <c r="O40" s="3">
        <v>1</v>
      </c>
      <c r="P40" s="3">
        <v>2</v>
      </c>
      <c r="Q40" s="4">
        <f t="shared" si="12"/>
        <v>100</v>
      </c>
      <c r="R40" s="3">
        <v>0</v>
      </c>
      <c r="S40" s="3">
        <v>0</v>
      </c>
      <c r="T40" s="32">
        <f t="shared" si="14"/>
        <v>0.5</v>
      </c>
      <c r="U40" s="32">
        <f t="shared" si="15"/>
        <v>0.5</v>
      </c>
      <c r="V40" s="3">
        <v>0</v>
      </c>
      <c r="W40" s="3">
        <v>0</v>
      </c>
      <c r="X40" s="3">
        <v>0</v>
      </c>
      <c r="Y40" s="3">
        <v>0</v>
      </c>
      <c r="Z40" s="3"/>
    </row>
    <row r="41" spans="1:30" x14ac:dyDescent="0.3">
      <c r="A41" s="3" t="s">
        <v>67</v>
      </c>
      <c r="B41" s="3" t="s">
        <v>30</v>
      </c>
      <c r="C41" s="3" t="s">
        <v>25</v>
      </c>
      <c r="D41" s="3" t="s">
        <v>26</v>
      </c>
      <c r="E41" s="3" t="s">
        <v>27</v>
      </c>
      <c r="F41" s="3" t="s">
        <v>28</v>
      </c>
      <c r="G41" s="3">
        <v>0</v>
      </c>
      <c r="H41" s="3">
        <v>0</v>
      </c>
      <c r="I41" s="29" t="e">
        <f t="shared" si="7"/>
        <v>#DIV/0!</v>
      </c>
      <c r="J41" s="3">
        <v>0</v>
      </c>
      <c r="K41" s="32" t="e">
        <f t="shared" si="9"/>
        <v>#DIV/0!</v>
      </c>
      <c r="L41" s="3">
        <v>0</v>
      </c>
      <c r="M41" s="3">
        <v>0</v>
      </c>
      <c r="N41" s="3">
        <v>0</v>
      </c>
      <c r="O41" s="3">
        <v>0</v>
      </c>
      <c r="P41" s="3">
        <v>0</v>
      </c>
      <c r="Q41" s="4" t="e">
        <f t="shared" si="12"/>
        <v>#DIV/0!</v>
      </c>
      <c r="R41" s="3">
        <v>0</v>
      </c>
      <c r="S41" s="3">
        <v>0</v>
      </c>
      <c r="T41" s="32" t="e">
        <f t="shared" si="14"/>
        <v>#DIV/0!</v>
      </c>
      <c r="U41" s="32" t="e">
        <f t="shared" si="15"/>
        <v>#DIV/0!</v>
      </c>
      <c r="V41" s="3">
        <v>0</v>
      </c>
      <c r="W41" s="3">
        <v>0</v>
      </c>
      <c r="X41" s="3">
        <v>0</v>
      </c>
      <c r="Y41" s="3">
        <v>0</v>
      </c>
      <c r="Z41" s="3"/>
    </row>
    <row r="42" spans="1:30" x14ac:dyDescent="0.3">
      <c r="A42" s="3" t="s">
        <v>68</v>
      </c>
      <c r="B42" s="3" t="s">
        <v>30</v>
      </c>
      <c r="C42" s="3" t="s">
        <v>25</v>
      </c>
      <c r="D42" s="3" t="s">
        <v>26</v>
      </c>
      <c r="E42" s="3" t="s">
        <v>27</v>
      </c>
      <c r="F42" s="3" t="s">
        <v>28</v>
      </c>
      <c r="G42" s="3">
        <v>0</v>
      </c>
      <c r="H42" s="3">
        <v>0</v>
      </c>
      <c r="I42" s="29" t="e">
        <f t="shared" si="7"/>
        <v>#DIV/0!</v>
      </c>
      <c r="J42" s="3">
        <v>0</v>
      </c>
      <c r="K42" s="32" t="e">
        <f t="shared" si="9"/>
        <v>#DIV/0!</v>
      </c>
      <c r="L42" s="3">
        <f t="shared" ref="L42:L44" si="65">M42+N42</f>
        <v>0</v>
      </c>
      <c r="M42" s="3">
        <v>0</v>
      </c>
      <c r="N42" s="3">
        <v>0</v>
      </c>
      <c r="O42" s="3">
        <v>0</v>
      </c>
      <c r="P42" s="3">
        <v>0</v>
      </c>
      <c r="Q42" s="4" t="e">
        <f t="shared" si="12"/>
        <v>#DIV/0!</v>
      </c>
      <c r="R42" s="3">
        <v>0</v>
      </c>
      <c r="S42" s="3">
        <v>0</v>
      </c>
      <c r="T42" s="32" t="e">
        <f t="shared" si="14"/>
        <v>#DIV/0!</v>
      </c>
      <c r="U42" s="32" t="e">
        <f t="shared" si="15"/>
        <v>#DIV/0!</v>
      </c>
      <c r="V42" s="3">
        <v>0</v>
      </c>
      <c r="W42" s="3">
        <v>0</v>
      </c>
      <c r="X42" s="3">
        <v>0</v>
      </c>
      <c r="Y42" s="3">
        <v>0</v>
      </c>
      <c r="Z42" s="3"/>
    </row>
    <row r="43" spans="1:30" x14ac:dyDescent="0.3">
      <c r="A43" s="35">
        <v>79</v>
      </c>
      <c r="B43" s="35" t="s">
        <v>29</v>
      </c>
      <c r="C43" s="35" t="s">
        <v>25</v>
      </c>
      <c r="D43" s="35" t="s">
        <v>26</v>
      </c>
      <c r="E43" s="35" t="s">
        <v>33</v>
      </c>
      <c r="F43" s="35" t="s">
        <v>30</v>
      </c>
      <c r="G43" s="35">
        <f t="shared" ref="G43:H43" si="66">G44+G45+G46</f>
        <v>1</v>
      </c>
      <c r="H43" s="35">
        <f t="shared" si="66"/>
        <v>0</v>
      </c>
      <c r="I43" s="40">
        <f t="shared" si="7"/>
        <v>0</v>
      </c>
      <c r="J43" s="35">
        <f t="shared" ref="J43" si="67">J44+J45+J46</f>
        <v>1</v>
      </c>
      <c r="K43" s="37">
        <f t="shared" si="9"/>
        <v>1</v>
      </c>
      <c r="L43" s="35">
        <f t="shared" si="65"/>
        <v>0</v>
      </c>
      <c r="M43" s="35">
        <f t="shared" ref="M43:P43" si="68">M44+M45+M46</f>
        <v>0</v>
      </c>
      <c r="N43" s="35">
        <f t="shared" si="68"/>
        <v>0</v>
      </c>
      <c r="O43" s="35">
        <f t="shared" si="68"/>
        <v>0</v>
      </c>
      <c r="P43" s="35">
        <f t="shared" si="68"/>
        <v>0</v>
      </c>
      <c r="Q43" s="36" t="e">
        <f t="shared" si="12"/>
        <v>#DIV/0!</v>
      </c>
      <c r="R43" s="35">
        <f t="shared" ref="R43:S43" si="69">R44+R45+R46</f>
        <v>0</v>
      </c>
      <c r="S43" s="35">
        <f t="shared" si="69"/>
        <v>0</v>
      </c>
      <c r="T43" s="37" t="e">
        <f t="shared" si="14"/>
        <v>#DIV/0!</v>
      </c>
      <c r="U43" s="37" t="e">
        <f t="shared" si="15"/>
        <v>#DIV/0!</v>
      </c>
      <c r="V43" s="35">
        <f t="shared" ref="V43:Y43" si="70">V44+V45+V46</f>
        <v>0</v>
      </c>
      <c r="W43" s="35">
        <f t="shared" si="70"/>
        <v>0</v>
      </c>
      <c r="X43" s="35">
        <f t="shared" si="70"/>
        <v>0</v>
      </c>
      <c r="Y43" s="35">
        <f t="shared" si="70"/>
        <v>0</v>
      </c>
      <c r="Z43" s="35">
        <f>H43-H140</f>
        <v>-2</v>
      </c>
      <c r="AA43" s="38"/>
      <c r="AB43" s="38"/>
      <c r="AC43" s="38"/>
      <c r="AD43" s="38"/>
    </row>
    <row r="44" spans="1:30" x14ac:dyDescent="0.3">
      <c r="A44" s="3" t="s">
        <v>66</v>
      </c>
      <c r="B44" s="3" t="s">
        <v>29</v>
      </c>
      <c r="C44" s="3" t="s">
        <v>25</v>
      </c>
      <c r="D44" s="3" t="s">
        <v>26</v>
      </c>
      <c r="E44" s="3" t="s">
        <v>33</v>
      </c>
      <c r="F44" s="3" t="s">
        <v>30</v>
      </c>
      <c r="G44" s="3">
        <v>1</v>
      </c>
      <c r="H44" s="3">
        <v>0</v>
      </c>
      <c r="I44" s="29">
        <f t="shared" si="7"/>
        <v>0</v>
      </c>
      <c r="J44" s="3">
        <v>1</v>
      </c>
      <c r="K44" s="32">
        <f t="shared" si="9"/>
        <v>1</v>
      </c>
      <c r="L44" s="3">
        <f t="shared" si="65"/>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29</v>
      </c>
      <c r="C45" s="3" t="s">
        <v>25</v>
      </c>
      <c r="D45" s="3" t="s">
        <v>26</v>
      </c>
      <c r="E45" s="3" t="s">
        <v>33</v>
      </c>
      <c r="F45" s="3" t="s">
        <v>30</v>
      </c>
      <c r="G45" s="3">
        <v>0</v>
      </c>
      <c r="H45" s="3">
        <v>0</v>
      </c>
      <c r="I45" s="29" t="e">
        <f t="shared" si="7"/>
        <v>#DIV/0!</v>
      </c>
      <c r="J45" s="3">
        <v>0</v>
      </c>
      <c r="K45" s="32" t="e">
        <f t="shared" si="9"/>
        <v>#DIV/0!</v>
      </c>
      <c r="L45" s="3">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c r="Z45" s="3"/>
    </row>
    <row r="46" spans="1:30" x14ac:dyDescent="0.3">
      <c r="A46" s="3" t="s">
        <v>68</v>
      </c>
      <c r="B46" s="3" t="s">
        <v>29</v>
      </c>
      <c r="C46" s="3" t="s">
        <v>25</v>
      </c>
      <c r="D46" s="3" t="s">
        <v>26</v>
      </c>
      <c r="E46" s="3" t="s">
        <v>33</v>
      </c>
      <c r="F46" s="3" t="s">
        <v>30</v>
      </c>
      <c r="G46" s="3">
        <v>0</v>
      </c>
      <c r="H46" s="3">
        <v>0</v>
      </c>
      <c r="I46" s="29" t="e">
        <f t="shared" si="7"/>
        <v>#DIV/0!</v>
      </c>
      <c r="J46" s="3">
        <v>0</v>
      </c>
      <c r="K46" s="32" t="e">
        <f t="shared" si="9"/>
        <v>#DIV/0!</v>
      </c>
      <c r="L46" s="3">
        <f t="shared" ref="L46:L48" si="71">M46+N46</f>
        <v>0</v>
      </c>
      <c r="M46" s="3">
        <v>0</v>
      </c>
      <c r="N46" s="3">
        <v>0</v>
      </c>
      <c r="O46" s="3">
        <v>0</v>
      </c>
      <c r="P46" s="3">
        <v>0</v>
      </c>
      <c r="Q46" s="4" t="e">
        <f t="shared" si="12"/>
        <v>#DIV/0!</v>
      </c>
      <c r="R46" s="3">
        <v>0</v>
      </c>
      <c r="S46" s="3">
        <v>0</v>
      </c>
      <c r="T46" s="32" t="e">
        <f t="shared" si="14"/>
        <v>#DIV/0!</v>
      </c>
      <c r="U46" s="32" t="e">
        <f t="shared" si="15"/>
        <v>#DIV/0!</v>
      </c>
      <c r="V46" s="3">
        <v>0</v>
      </c>
      <c r="W46" s="3">
        <v>0</v>
      </c>
      <c r="X46" s="3">
        <v>0</v>
      </c>
      <c r="Y46" s="3">
        <v>0</v>
      </c>
      <c r="Z46" s="3"/>
    </row>
    <row r="47" spans="1:30" x14ac:dyDescent="0.3">
      <c r="A47" s="35">
        <v>17</v>
      </c>
      <c r="B47" s="35" t="s">
        <v>32</v>
      </c>
      <c r="C47" s="35" t="s">
        <v>30</v>
      </c>
      <c r="D47" s="35" t="s">
        <v>26</v>
      </c>
      <c r="E47" s="35" t="s">
        <v>33</v>
      </c>
      <c r="F47" s="35" t="s">
        <v>28</v>
      </c>
      <c r="G47" s="35">
        <f t="shared" ref="G47:H47" si="72">G48+G49+G50</f>
        <v>0</v>
      </c>
      <c r="H47" s="35">
        <f t="shared" si="72"/>
        <v>0</v>
      </c>
      <c r="I47" s="40" t="e">
        <f t="shared" si="7"/>
        <v>#DIV/0!</v>
      </c>
      <c r="J47" s="35">
        <f t="shared" ref="J47" si="73">J48+J49+J50</f>
        <v>0</v>
      </c>
      <c r="K47" s="37" t="e">
        <f t="shared" si="9"/>
        <v>#DIV/0!</v>
      </c>
      <c r="L47" s="35">
        <f t="shared" si="71"/>
        <v>0</v>
      </c>
      <c r="M47" s="35">
        <f t="shared" ref="M47:P47" si="74">M48+M49+M50</f>
        <v>0</v>
      </c>
      <c r="N47" s="35">
        <f t="shared" si="74"/>
        <v>0</v>
      </c>
      <c r="O47" s="35">
        <f t="shared" si="74"/>
        <v>0</v>
      </c>
      <c r="P47" s="35">
        <f t="shared" si="74"/>
        <v>0</v>
      </c>
      <c r="Q47" s="36" t="e">
        <f t="shared" si="12"/>
        <v>#DIV/0!</v>
      </c>
      <c r="R47" s="35">
        <f t="shared" ref="R47:S47" si="75">R48+R49+R50</f>
        <v>0</v>
      </c>
      <c r="S47" s="35">
        <f t="shared" si="75"/>
        <v>0</v>
      </c>
      <c r="T47" s="37" t="e">
        <f t="shared" si="14"/>
        <v>#DIV/0!</v>
      </c>
      <c r="U47" s="37" t="e">
        <f t="shared" si="15"/>
        <v>#DIV/0!</v>
      </c>
      <c r="V47" s="35">
        <f t="shared" ref="V47:Y47" si="76">V48+V49+V50</f>
        <v>0</v>
      </c>
      <c r="W47" s="35">
        <f t="shared" si="76"/>
        <v>0</v>
      </c>
      <c r="X47" s="35">
        <f t="shared" si="76"/>
        <v>0</v>
      </c>
      <c r="Y47" s="35">
        <f t="shared" si="76"/>
        <v>0</v>
      </c>
      <c r="Z47" s="35">
        <f>H47-H144</f>
        <v>-2</v>
      </c>
      <c r="AA47" s="38"/>
      <c r="AB47" s="38"/>
      <c r="AC47" s="38"/>
      <c r="AD47" s="38"/>
    </row>
    <row r="48" spans="1:30" x14ac:dyDescent="0.3">
      <c r="A48" s="3" t="s">
        <v>66</v>
      </c>
      <c r="B48" s="3" t="s">
        <v>32</v>
      </c>
      <c r="C48" s="3" t="s">
        <v>30</v>
      </c>
      <c r="D48" s="3" t="s">
        <v>26</v>
      </c>
      <c r="E48" s="3" t="s">
        <v>33</v>
      </c>
      <c r="F48" s="3" t="s">
        <v>28</v>
      </c>
      <c r="G48" s="3">
        <v>0</v>
      </c>
      <c r="H48" s="3">
        <v>0</v>
      </c>
      <c r="I48" s="29" t="e">
        <f t="shared" si="7"/>
        <v>#DIV/0!</v>
      </c>
      <c r="J48" s="3">
        <v>0</v>
      </c>
      <c r="K48" s="32" t="e">
        <f t="shared" si="9"/>
        <v>#DIV/0!</v>
      </c>
      <c r="L48" s="3">
        <f t="shared" si="71"/>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32</v>
      </c>
      <c r="C49" s="3" t="s">
        <v>30</v>
      </c>
      <c r="D49" s="3" t="s">
        <v>26</v>
      </c>
      <c r="E49" s="3" t="s">
        <v>33</v>
      </c>
      <c r="F49" s="3" t="s">
        <v>28</v>
      </c>
      <c r="G49" s="3">
        <v>0</v>
      </c>
      <c r="H49" s="3">
        <v>0</v>
      </c>
      <c r="I49" s="29" t="e">
        <f t="shared" si="7"/>
        <v>#DIV/0!</v>
      </c>
      <c r="J49" s="3">
        <v>0</v>
      </c>
      <c r="K49" s="32" t="e">
        <f t="shared" si="9"/>
        <v>#DIV/0!</v>
      </c>
      <c r="L49" s="3">
        <v>0</v>
      </c>
      <c r="M49" s="3">
        <v>0</v>
      </c>
      <c r="N49" s="3">
        <v>0</v>
      </c>
      <c r="O49" s="3">
        <v>0</v>
      </c>
      <c r="P49" s="3">
        <v>0</v>
      </c>
      <c r="Q49" s="4" t="e">
        <f t="shared" si="12"/>
        <v>#DIV/0!</v>
      </c>
      <c r="R49" s="3">
        <v>0</v>
      </c>
      <c r="S49" s="3">
        <v>0</v>
      </c>
      <c r="T49" s="32" t="e">
        <f t="shared" si="14"/>
        <v>#DIV/0!</v>
      </c>
      <c r="U49" s="32" t="e">
        <f t="shared" si="15"/>
        <v>#DIV/0!</v>
      </c>
      <c r="V49" s="3">
        <v>0</v>
      </c>
      <c r="W49" s="3">
        <v>0</v>
      </c>
      <c r="X49" s="3">
        <v>0</v>
      </c>
      <c r="Y49" s="3">
        <v>0</v>
      </c>
      <c r="Z49" s="3"/>
    </row>
    <row r="50" spans="1:30" x14ac:dyDescent="0.3">
      <c r="A50" s="3" t="s">
        <v>68</v>
      </c>
      <c r="B50" s="3" t="s">
        <v>32</v>
      </c>
      <c r="C50" s="3" t="s">
        <v>30</v>
      </c>
      <c r="D50" s="3" t="s">
        <v>26</v>
      </c>
      <c r="E50" s="3" t="s">
        <v>33</v>
      </c>
      <c r="F50" s="3" t="s">
        <v>28</v>
      </c>
      <c r="G50" s="3">
        <v>0</v>
      </c>
      <c r="H50" s="3">
        <v>0</v>
      </c>
      <c r="I50" s="29" t="e">
        <f t="shared" si="7"/>
        <v>#DIV/0!</v>
      </c>
      <c r="J50" s="3">
        <v>0</v>
      </c>
      <c r="K50" s="32" t="e">
        <f t="shared" si="9"/>
        <v>#DIV/0!</v>
      </c>
      <c r="L50" s="3">
        <f t="shared" ref="L50:L52" si="77">M50+N50</f>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c r="Z50" s="3"/>
    </row>
    <row r="51" spans="1:30" x14ac:dyDescent="0.3">
      <c r="A51" s="35">
        <v>43</v>
      </c>
      <c r="B51" s="35" t="s">
        <v>24</v>
      </c>
      <c r="C51" s="35" t="s">
        <v>32</v>
      </c>
      <c r="D51" s="35" t="s">
        <v>26</v>
      </c>
      <c r="E51" s="35" t="s">
        <v>30</v>
      </c>
      <c r="F51" s="35" t="s">
        <v>28</v>
      </c>
      <c r="G51" s="35">
        <f t="shared" ref="G51:H51" si="78">G52+G53+G54</f>
        <v>1</v>
      </c>
      <c r="H51" s="35">
        <f t="shared" si="78"/>
        <v>2</v>
      </c>
      <c r="I51" s="40">
        <f t="shared" si="7"/>
        <v>2</v>
      </c>
      <c r="J51" s="35">
        <f t="shared" ref="J51" si="79">J52+J53+J54</f>
        <v>0</v>
      </c>
      <c r="K51" s="37">
        <f t="shared" si="9"/>
        <v>0</v>
      </c>
      <c r="L51" s="35">
        <f t="shared" si="77"/>
        <v>1</v>
      </c>
      <c r="M51" s="35">
        <f t="shared" ref="M51:P51" si="80">M52+M53+M54</f>
        <v>1</v>
      </c>
      <c r="N51" s="35">
        <f t="shared" si="80"/>
        <v>0</v>
      </c>
      <c r="O51" s="35">
        <f t="shared" si="80"/>
        <v>1</v>
      </c>
      <c r="P51" s="35">
        <f t="shared" si="80"/>
        <v>1</v>
      </c>
      <c r="Q51" s="36">
        <f t="shared" si="12"/>
        <v>100</v>
      </c>
      <c r="R51" s="35">
        <f t="shared" ref="R51:S51" si="81">R52+R53+R54</f>
        <v>0</v>
      </c>
      <c r="S51" s="35">
        <f t="shared" si="81"/>
        <v>0</v>
      </c>
      <c r="T51" s="37">
        <f t="shared" si="14"/>
        <v>1</v>
      </c>
      <c r="U51" s="37">
        <f t="shared" si="15"/>
        <v>1</v>
      </c>
      <c r="V51" s="35">
        <f t="shared" ref="V51:Y51" si="82">V52+V53+V54</f>
        <v>0</v>
      </c>
      <c r="W51" s="35">
        <f t="shared" si="82"/>
        <v>0</v>
      </c>
      <c r="X51" s="35">
        <f t="shared" si="82"/>
        <v>0</v>
      </c>
      <c r="Y51" s="35">
        <f t="shared" si="82"/>
        <v>0</v>
      </c>
      <c r="Z51" s="35">
        <f>H51-H148</f>
        <v>1</v>
      </c>
      <c r="AA51" s="38"/>
      <c r="AB51" s="38"/>
      <c r="AC51" s="38"/>
      <c r="AD51" s="38"/>
    </row>
    <row r="52" spans="1:30" x14ac:dyDescent="0.3">
      <c r="A52" s="3" t="s">
        <v>66</v>
      </c>
      <c r="B52" s="3" t="s">
        <v>24</v>
      </c>
      <c r="C52" s="3" t="s">
        <v>32</v>
      </c>
      <c r="D52" s="3" t="s">
        <v>26</v>
      </c>
      <c r="E52" s="3" t="s">
        <v>30</v>
      </c>
      <c r="F52" s="3" t="s">
        <v>28</v>
      </c>
      <c r="G52" s="3">
        <v>0</v>
      </c>
      <c r="H52" s="3">
        <v>0</v>
      </c>
      <c r="I52" s="29" t="e">
        <f t="shared" si="7"/>
        <v>#DIV/0!</v>
      </c>
      <c r="J52" s="3">
        <v>0</v>
      </c>
      <c r="K52" s="32" t="e">
        <f t="shared" si="9"/>
        <v>#DIV/0!</v>
      </c>
      <c r="L52" s="3">
        <f t="shared" si="7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30" x14ac:dyDescent="0.3">
      <c r="A53" s="3" t="s">
        <v>67</v>
      </c>
      <c r="B53" s="3" t="s">
        <v>24</v>
      </c>
      <c r="C53" s="3" t="s">
        <v>32</v>
      </c>
      <c r="D53" s="3" t="s">
        <v>26</v>
      </c>
      <c r="E53" s="3" t="s">
        <v>30</v>
      </c>
      <c r="F53" s="3" t="s">
        <v>28</v>
      </c>
      <c r="G53" s="3">
        <v>0</v>
      </c>
      <c r="H53" s="3">
        <v>0</v>
      </c>
      <c r="I53" s="29" t="e">
        <f t="shared" si="7"/>
        <v>#DIV/0!</v>
      </c>
      <c r="J53" s="3">
        <v>0</v>
      </c>
      <c r="K53" s="32" t="e">
        <f t="shared" si="9"/>
        <v>#DIV/0!</v>
      </c>
      <c r="L53" s="3">
        <v>0</v>
      </c>
      <c r="M53" s="3">
        <v>0</v>
      </c>
      <c r="N53" s="3">
        <v>0</v>
      </c>
      <c r="O53" s="3">
        <v>0</v>
      </c>
      <c r="P53" s="3">
        <v>0</v>
      </c>
      <c r="Q53" s="4" t="e">
        <f t="shared" si="12"/>
        <v>#DIV/0!</v>
      </c>
      <c r="R53" s="3">
        <v>0</v>
      </c>
      <c r="S53" s="3">
        <v>0</v>
      </c>
      <c r="T53" s="32" t="e">
        <f t="shared" si="14"/>
        <v>#DIV/0!</v>
      </c>
      <c r="U53" s="32" t="e">
        <f t="shared" si="15"/>
        <v>#DIV/0!</v>
      </c>
      <c r="V53" s="3">
        <v>0</v>
      </c>
      <c r="W53" s="3">
        <v>0</v>
      </c>
      <c r="X53" s="3">
        <v>0</v>
      </c>
      <c r="Y53" s="3">
        <v>0</v>
      </c>
      <c r="Z53" s="3"/>
    </row>
    <row r="54" spans="1:30" x14ac:dyDescent="0.3">
      <c r="A54" s="3" t="s">
        <v>68</v>
      </c>
      <c r="B54" s="3" t="s">
        <v>24</v>
      </c>
      <c r="C54" s="3" t="s">
        <v>32</v>
      </c>
      <c r="D54" s="3" t="s">
        <v>26</v>
      </c>
      <c r="E54" s="3" t="s">
        <v>30</v>
      </c>
      <c r="F54" s="3" t="s">
        <v>28</v>
      </c>
      <c r="G54" s="3">
        <v>1</v>
      </c>
      <c r="H54" s="3">
        <v>2</v>
      </c>
      <c r="I54" s="29">
        <f t="shared" si="7"/>
        <v>2</v>
      </c>
      <c r="J54" s="3">
        <v>0</v>
      </c>
      <c r="K54" s="32">
        <f t="shared" si="9"/>
        <v>0</v>
      </c>
      <c r="L54" s="3">
        <f t="shared" ref="L54:L56" si="83">M54+N54</f>
        <v>1</v>
      </c>
      <c r="M54" s="3">
        <v>1</v>
      </c>
      <c r="N54" s="3">
        <v>0</v>
      </c>
      <c r="O54" s="3">
        <v>1</v>
      </c>
      <c r="P54" s="3">
        <v>1</v>
      </c>
      <c r="Q54" s="4">
        <f t="shared" si="12"/>
        <v>100</v>
      </c>
      <c r="R54" s="3">
        <v>0</v>
      </c>
      <c r="S54" s="3">
        <v>0</v>
      </c>
      <c r="T54" s="32">
        <f t="shared" si="14"/>
        <v>1</v>
      </c>
      <c r="U54" s="32">
        <f t="shared" si="15"/>
        <v>1</v>
      </c>
      <c r="V54" s="3">
        <v>0</v>
      </c>
      <c r="W54" s="3">
        <v>0</v>
      </c>
      <c r="X54" s="3">
        <v>0</v>
      </c>
      <c r="Y54" s="3">
        <v>0</v>
      </c>
      <c r="Z54" s="3"/>
    </row>
    <row r="55" spans="1:30" x14ac:dyDescent="0.3">
      <c r="A55" s="35">
        <v>22</v>
      </c>
      <c r="B55" s="35" t="s">
        <v>24</v>
      </c>
      <c r="C55" s="35" t="s">
        <v>25</v>
      </c>
      <c r="D55" s="35" t="s">
        <v>26</v>
      </c>
      <c r="E55" s="35" t="s">
        <v>30</v>
      </c>
      <c r="F55" s="35" t="s">
        <v>29</v>
      </c>
      <c r="G55" s="35">
        <f t="shared" ref="G55:H55" si="84">G56+G57+G58</f>
        <v>2</v>
      </c>
      <c r="H55" s="35">
        <f t="shared" si="84"/>
        <v>5</v>
      </c>
      <c r="I55" s="40">
        <f t="shared" si="7"/>
        <v>2.5</v>
      </c>
      <c r="J55" s="35">
        <f t="shared" ref="J55" si="85">J56+J57+J58</f>
        <v>0</v>
      </c>
      <c r="K55" s="37">
        <f t="shared" si="9"/>
        <v>0</v>
      </c>
      <c r="L55" s="35">
        <f t="shared" si="83"/>
        <v>2</v>
      </c>
      <c r="M55" s="35">
        <f t="shared" ref="M55:P55" si="86">M56+M57+M58</f>
        <v>2</v>
      </c>
      <c r="N55" s="35">
        <f t="shared" si="86"/>
        <v>0</v>
      </c>
      <c r="O55" s="35">
        <f t="shared" si="86"/>
        <v>1</v>
      </c>
      <c r="P55" s="35">
        <f t="shared" si="86"/>
        <v>2</v>
      </c>
      <c r="Q55" s="36">
        <f t="shared" si="12"/>
        <v>100</v>
      </c>
      <c r="R55" s="35">
        <f t="shared" ref="R55:S55" si="87">R56+R57+R58</f>
        <v>0</v>
      </c>
      <c r="S55" s="35">
        <f t="shared" si="87"/>
        <v>0</v>
      </c>
      <c r="T55" s="37">
        <f t="shared" si="14"/>
        <v>1</v>
      </c>
      <c r="U55" s="37">
        <f t="shared" si="15"/>
        <v>1.25</v>
      </c>
      <c r="V55" s="35">
        <f t="shared" ref="V55:Y55" si="88">V56+V57+V58</f>
        <v>1</v>
      </c>
      <c r="W55" s="35">
        <f t="shared" si="88"/>
        <v>0</v>
      </c>
      <c r="X55" s="35">
        <f t="shared" si="88"/>
        <v>0</v>
      </c>
      <c r="Y55" s="35">
        <f t="shared" si="88"/>
        <v>0</v>
      </c>
      <c r="Z55" s="35">
        <f>H55-H152</f>
        <v>5</v>
      </c>
      <c r="AA55" s="38"/>
      <c r="AB55" s="38"/>
      <c r="AC55" s="38"/>
      <c r="AD55" s="38"/>
    </row>
    <row r="56" spans="1:30" x14ac:dyDescent="0.3">
      <c r="A56" s="3" t="s">
        <v>66</v>
      </c>
      <c r="B56" s="3" t="s">
        <v>24</v>
      </c>
      <c r="C56" s="3" t="s">
        <v>25</v>
      </c>
      <c r="D56" s="3" t="s">
        <v>26</v>
      </c>
      <c r="E56" s="3" t="s">
        <v>30</v>
      </c>
      <c r="F56" s="3" t="s">
        <v>29</v>
      </c>
      <c r="G56" s="3">
        <v>2</v>
      </c>
      <c r="H56" s="3">
        <v>5</v>
      </c>
      <c r="I56" s="29">
        <f t="shared" si="7"/>
        <v>2.5</v>
      </c>
      <c r="J56" s="3">
        <v>0</v>
      </c>
      <c r="K56" s="32">
        <f t="shared" si="9"/>
        <v>0</v>
      </c>
      <c r="L56" s="3">
        <f t="shared" si="83"/>
        <v>2</v>
      </c>
      <c r="M56" s="3">
        <v>2</v>
      </c>
      <c r="N56" s="3">
        <v>0</v>
      </c>
      <c r="O56" s="3">
        <v>1</v>
      </c>
      <c r="P56" s="3">
        <v>2</v>
      </c>
      <c r="Q56" s="4">
        <f t="shared" si="12"/>
        <v>100</v>
      </c>
      <c r="R56" s="3">
        <v>0</v>
      </c>
      <c r="S56" s="3">
        <v>0</v>
      </c>
      <c r="T56" s="32">
        <f t="shared" si="14"/>
        <v>1</v>
      </c>
      <c r="U56" s="32">
        <f t="shared" si="15"/>
        <v>1.25</v>
      </c>
      <c r="V56" s="3">
        <v>1</v>
      </c>
      <c r="W56" s="3">
        <v>0</v>
      </c>
      <c r="X56" s="3">
        <v>0</v>
      </c>
      <c r="Y56" s="3">
        <v>0</v>
      </c>
      <c r="Z56" s="3"/>
    </row>
    <row r="57" spans="1:30" x14ac:dyDescent="0.3">
      <c r="A57" s="3" t="s">
        <v>67</v>
      </c>
      <c r="B57" s="3" t="s">
        <v>24</v>
      </c>
      <c r="C57" s="3" t="s">
        <v>25</v>
      </c>
      <c r="D57" s="3" t="s">
        <v>26</v>
      </c>
      <c r="E57" s="3" t="s">
        <v>30</v>
      </c>
      <c r="F57" s="3" t="s">
        <v>29</v>
      </c>
      <c r="G57" s="3">
        <v>0</v>
      </c>
      <c r="H57" s="3">
        <v>0</v>
      </c>
      <c r="I57" s="29" t="e">
        <f t="shared" si="7"/>
        <v>#DIV/0!</v>
      </c>
      <c r="J57" s="3">
        <v>0</v>
      </c>
      <c r="K57" s="32" t="e">
        <f t="shared" si="9"/>
        <v>#DIV/0!</v>
      </c>
      <c r="L57" s="3">
        <v>0</v>
      </c>
      <c r="M57" s="3">
        <v>0</v>
      </c>
      <c r="N57" s="3">
        <v>0</v>
      </c>
      <c r="O57" s="3">
        <v>0</v>
      </c>
      <c r="P57" s="3">
        <v>0</v>
      </c>
      <c r="Q57" s="4" t="e">
        <f t="shared" si="12"/>
        <v>#DIV/0!</v>
      </c>
      <c r="R57" s="3">
        <v>0</v>
      </c>
      <c r="S57" s="3">
        <v>0</v>
      </c>
      <c r="T57" s="32" t="e">
        <f t="shared" si="14"/>
        <v>#DIV/0!</v>
      </c>
      <c r="U57" s="32" t="e">
        <f t="shared" si="15"/>
        <v>#DIV/0!</v>
      </c>
      <c r="V57" s="3">
        <v>0</v>
      </c>
      <c r="W57" s="3">
        <v>0</v>
      </c>
      <c r="X57" s="3">
        <v>0</v>
      </c>
      <c r="Y57" s="3">
        <v>0</v>
      </c>
      <c r="Z57" s="3"/>
    </row>
    <row r="58" spans="1:30" x14ac:dyDescent="0.3">
      <c r="A58" s="3" t="s">
        <v>68</v>
      </c>
      <c r="B58" s="3" t="s">
        <v>24</v>
      </c>
      <c r="C58" s="3" t="s">
        <v>25</v>
      </c>
      <c r="D58" s="3" t="s">
        <v>26</v>
      </c>
      <c r="E58" s="3" t="s">
        <v>30</v>
      </c>
      <c r="F58" s="12" t="s">
        <v>29</v>
      </c>
      <c r="G58" s="3">
        <v>0</v>
      </c>
      <c r="H58" s="3">
        <v>0</v>
      </c>
      <c r="I58" s="29" t="e">
        <f t="shared" si="7"/>
        <v>#DIV/0!</v>
      </c>
      <c r="J58" s="3">
        <v>0</v>
      </c>
      <c r="K58" s="32" t="e">
        <f t="shared" si="9"/>
        <v>#DIV/0!</v>
      </c>
      <c r="L58" s="3">
        <f t="shared" ref="L58:L60" si="89">M58+N58</f>
        <v>0</v>
      </c>
      <c r="M58" s="3">
        <v>0</v>
      </c>
      <c r="N58" s="3">
        <v>0</v>
      </c>
      <c r="O58" s="3">
        <v>0</v>
      </c>
      <c r="P58" s="3">
        <v>0</v>
      </c>
      <c r="Q58" s="4" t="e">
        <f t="shared" si="12"/>
        <v>#DIV/0!</v>
      </c>
      <c r="R58" s="3">
        <v>0</v>
      </c>
      <c r="S58" s="3">
        <v>0</v>
      </c>
      <c r="T58" s="32" t="e">
        <f t="shared" si="14"/>
        <v>#DIV/0!</v>
      </c>
      <c r="U58" s="32" t="e">
        <f t="shared" si="15"/>
        <v>#DIV/0!</v>
      </c>
      <c r="V58" s="3">
        <v>0</v>
      </c>
      <c r="W58" s="3">
        <v>0</v>
      </c>
      <c r="X58" s="3">
        <v>0</v>
      </c>
      <c r="Y58" s="3">
        <v>0</v>
      </c>
      <c r="Z58" s="3"/>
    </row>
    <row r="59" spans="1:30" x14ac:dyDescent="0.3">
      <c r="A59" s="35">
        <v>27</v>
      </c>
      <c r="B59" s="35" t="s">
        <v>29</v>
      </c>
      <c r="C59" s="35" t="s">
        <v>25</v>
      </c>
      <c r="D59" s="35" t="s">
        <v>26</v>
      </c>
      <c r="E59" s="35" t="s">
        <v>30</v>
      </c>
      <c r="F59" s="35" t="s">
        <v>28</v>
      </c>
      <c r="G59" s="35">
        <f t="shared" ref="G59:H59" si="90">G60+G61+G62</f>
        <v>3</v>
      </c>
      <c r="H59" s="35">
        <f t="shared" si="90"/>
        <v>4</v>
      </c>
      <c r="I59" s="40">
        <f t="shared" si="7"/>
        <v>1.3333333333333333</v>
      </c>
      <c r="J59" s="35">
        <f t="shared" ref="J59" si="91">J60+J61+J62</f>
        <v>0</v>
      </c>
      <c r="K59" s="37">
        <f t="shared" si="9"/>
        <v>0</v>
      </c>
      <c r="L59" s="35">
        <f t="shared" si="89"/>
        <v>3</v>
      </c>
      <c r="M59" s="35">
        <f t="shared" ref="M59:P59" si="92">M60+M61+M62</f>
        <v>2</v>
      </c>
      <c r="N59" s="35">
        <f t="shared" si="92"/>
        <v>1</v>
      </c>
      <c r="O59" s="35">
        <f t="shared" si="92"/>
        <v>1</v>
      </c>
      <c r="P59" s="35">
        <f t="shared" si="92"/>
        <v>3</v>
      </c>
      <c r="Q59" s="36">
        <f t="shared" si="12"/>
        <v>100</v>
      </c>
      <c r="R59" s="35">
        <f t="shared" ref="R59:S59" si="93">R60+R61+R62</f>
        <v>0</v>
      </c>
      <c r="S59" s="35">
        <f t="shared" si="93"/>
        <v>0</v>
      </c>
      <c r="T59" s="37">
        <f t="shared" si="14"/>
        <v>0.66666666666666663</v>
      </c>
      <c r="U59" s="37">
        <f t="shared" si="15"/>
        <v>0.66666666666666663</v>
      </c>
      <c r="V59" s="35">
        <f t="shared" ref="V59:Y59" si="94">V60+V61+V62</f>
        <v>0</v>
      </c>
      <c r="W59" s="35">
        <f t="shared" si="94"/>
        <v>0</v>
      </c>
      <c r="X59" s="35">
        <f t="shared" si="94"/>
        <v>0</v>
      </c>
      <c r="Y59" s="35">
        <f t="shared" si="94"/>
        <v>0</v>
      </c>
      <c r="Z59" s="35">
        <f>H59-H156</f>
        <v>0</v>
      </c>
      <c r="AA59" s="38"/>
      <c r="AB59" s="38"/>
      <c r="AC59" s="38"/>
      <c r="AD59" s="38"/>
    </row>
    <row r="60" spans="1:30" x14ac:dyDescent="0.3">
      <c r="A60" s="3" t="s">
        <v>66</v>
      </c>
      <c r="B60" s="3" t="s">
        <v>29</v>
      </c>
      <c r="C60" s="3" t="s">
        <v>25</v>
      </c>
      <c r="D60" s="3" t="s">
        <v>26</v>
      </c>
      <c r="E60" s="3" t="s">
        <v>30</v>
      </c>
      <c r="F60" s="3" t="s">
        <v>28</v>
      </c>
      <c r="G60" s="3">
        <v>2</v>
      </c>
      <c r="H60" s="3">
        <v>2</v>
      </c>
      <c r="I60" s="29">
        <f t="shared" si="7"/>
        <v>1</v>
      </c>
      <c r="J60" s="3">
        <v>0</v>
      </c>
      <c r="K60" s="32">
        <f t="shared" si="9"/>
        <v>0</v>
      </c>
      <c r="L60" s="3">
        <f t="shared" si="89"/>
        <v>2</v>
      </c>
      <c r="M60" s="3">
        <v>1</v>
      </c>
      <c r="N60" s="3">
        <v>1</v>
      </c>
      <c r="O60" s="3">
        <v>0</v>
      </c>
      <c r="P60" s="3">
        <v>2</v>
      </c>
      <c r="Q60" s="4">
        <f t="shared" si="12"/>
        <v>100</v>
      </c>
      <c r="R60" s="3">
        <v>0</v>
      </c>
      <c r="S60" s="3">
        <v>0</v>
      </c>
      <c r="T60" s="32">
        <f t="shared" si="14"/>
        <v>0.5</v>
      </c>
      <c r="U60" s="32">
        <f t="shared" si="15"/>
        <v>0.5</v>
      </c>
      <c r="V60" s="3">
        <v>0</v>
      </c>
      <c r="W60" s="3">
        <v>0</v>
      </c>
      <c r="X60" s="3">
        <v>0</v>
      </c>
      <c r="Y60" s="3">
        <v>0</v>
      </c>
      <c r="Z60" s="3"/>
    </row>
    <row r="61" spans="1:30" x14ac:dyDescent="0.3">
      <c r="A61" s="3" t="s">
        <v>67</v>
      </c>
      <c r="B61" s="3" t="s">
        <v>29</v>
      </c>
      <c r="C61" s="3" t="s">
        <v>25</v>
      </c>
      <c r="D61" s="3" t="s">
        <v>26</v>
      </c>
      <c r="E61" s="3" t="s">
        <v>30</v>
      </c>
      <c r="F61" s="11" t="s">
        <v>28</v>
      </c>
      <c r="G61" s="3">
        <v>0</v>
      </c>
      <c r="H61" s="3">
        <v>0</v>
      </c>
      <c r="I61" s="29" t="e">
        <f t="shared" si="7"/>
        <v>#DIV/0!</v>
      </c>
      <c r="J61" s="3">
        <v>0</v>
      </c>
      <c r="K61" s="32" t="e">
        <f t="shared" si="9"/>
        <v>#DIV/0!</v>
      </c>
      <c r="L61" s="3">
        <v>0</v>
      </c>
      <c r="M61" s="3">
        <v>0</v>
      </c>
      <c r="N61" s="3">
        <v>0</v>
      </c>
      <c r="O61" s="3">
        <v>0</v>
      </c>
      <c r="P61" s="3">
        <v>0</v>
      </c>
      <c r="Q61" s="4" t="e">
        <f t="shared" si="12"/>
        <v>#DIV/0!</v>
      </c>
      <c r="R61" s="3">
        <v>0</v>
      </c>
      <c r="S61" s="3">
        <v>0</v>
      </c>
      <c r="T61" s="32" t="e">
        <f t="shared" si="14"/>
        <v>#DIV/0!</v>
      </c>
      <c r="U61" s="32" t="e">
        <f t="shared" si="15"/>
        <v>#DIV/0!</v>
      </c>
      <c r="V61" s="3">
        <v>0</v>
      </c>
      <c r="W61" s="3">
        <v>0</v>
      </c>
      <c r="X61" s="3">
        <v>0</v>
      </c>
      <c r="Y61" s="3">
        <v>0</v>
      </c>
      <c r="Z61" s="3"/>
    </row>
    <row r="62" spans="1:30" x14ac:dyDescent="0.3">
      <c r="A62" s="3" t="s">
        <v>68</v>
      </c>
      <c r="B62" s="3" t="s">
        <v>29</v>
      </c>
      <c r="C62" s="3" t="s">
        <v>25</v>
      </c>
      <c r="D62" s="3" t="s">
        <v>26</v>
      </c>
      <c r="E62" s="3" t="s">
        <v>30</v>
      </c>
      <c r="F62" s="11" t="s">
        <v>28</v>
      </c>
      <c r="G62" s="3">
        <v>1</v>
      </c>
      <c r="H62" s="3">
        <v>2</v>
      </c>
      <c r="I62" s="29">
        <f t="shared" si="7"/>
        <v>2</v>
      </c>
      <c r="J62" s="3">
        <v>0</v>
      </c>
      <c r="K62" s="32">
        <f t="shared" si="9"/>
        <v>0</v>
      </c>
      <c r="L62" s="3">
        <f t="shared" ref="L62:L64" si="95">M62+N62</f>
        <v>1</v>
      </c>
      <c r="M62" s="3">
        <v>1</v>
      </c>
      <c r="N62" s="3">
        <v>0</v>
      </c>
      <c r="O62" s="3">
        <v>1</v>
      </c>
      <c r="P62" s="3">
        <v>1</v>
      </c>
      <c r="Q62" s="4">
        <f t="shared" si="12"/>
        <v>100</v>
      </c>
      <c r="R62" s="3">
        <v>0</v>
      </c>
      <c r="S62" s="3">
        <v>0</v>
      </c>
      <c r="T62" s="32">
        <f t="shared" si="14"/>
        <v>1</v>
      </c>
      <c r="U62" s="32">
        <f t="shared" si="15"/>
        <v>1</v>
      </c>
      <c r="V62" s="3">
        <v>0</v>
      </c>
      <c r="W62" s="3">
        <v>0</v>
      </c>
      <c r="X62" s="3">
        <v>0</v>
      </c>
      <c r="Y62" s="3">
        <v>0</v>
      </c>
      <c r="Z62" s="3"/>
    </row>
    <row r="63" spans="1:30" x14ac:dyDescent="0.3">
      <c r="A63" s="35">
        <v>4</v>
      </c>
      <c r="B63" s="35" t="s">
        <v>24</v>
      </c>
      <c r="C63" s="35" t="s">
        <v>29</v>
      </c>
      <c r="D63" s="35" t="s">
        <v>26</v>
      </c>
      <c r="E63" s="35" t="s">
        <v>27</v>
      </c>
      <c r="F63" s="35" t="s">
        <v>28</v>
      </c>
      <c r="G63" s="35">
        <f t="shared" ref="G63:H63" si="96">G64+G65+G66</f>
        <v>9</v>
      </c>
      <c r="H63" s="35">
        <f t="shared" si="96"/>
        <v>3</v>
      </c>
      <c r="I63" s="40">
        <f t="shared" si="7"/>
        <v>0.36057692307692307</v>
      </c>
      <c r="J63" s="35">
        <f t="shared" ref="J63" si="97">J64+J65+J66</f>
        <v>4</v>
      </c>
      <c r="K63" s="37">
        <f t="shared" si="9"/>
        <v>0.44444444444444442</v>
      </c>
      <c r="L63" s="35">
        <f t="shared" si="95"/>
        <v>4</v>
      </c>
      <c r="M63" s="35">
        <f t="shared" ref="M63:P63" si="98">M64+M65+M66</f>
        <v>1</v>
      </c>
      <c r="N63" s="35">
        <f t="shared" si="98"/>
        <v>3</v>
      </c>
      <c r="O63" s="35">
        <f t="shared" si="98"/>
        <v>0</v>
      </c>
      <c r="P63" s="35">
        <f t="shared" si="98"/>
        <v>2</v>
      </c>
      <c r="Q63" s="36">
        <f t="shared" si="12"/>
        <v>50</v>
      </c>
      <c r="R63" s="35">
        <f t="shared" ref="R63:S63" si="99">R64+R65+R66</f>
        <v>3</v>
      </c>
      <c r="S63" s="35">
        <f t="shared" si="99"/>
        <v>1</v>
      </c>
      <c r="T63" s="37">
        <f t="shared" si="14"/>
        <v>0.25</v>
      </c>
      <c r="U63" s="37">
        <f t="shared" si="15"/>
        <v>0.25</v>
      </c>
      <c r="V63" s="35">
        <f t="shared" ref="V63:Y63" si="100">V64+V65+V66</f>
        <v>0</v>
      </c>
      <c r="W63" s="35">
        <f t="shared" si="100"/>
        <v>1</v>
      </c>
      <c r="X63" s="35">
        <f t="shared" si="100"/>
        <v>0</v>
      </c>
      <c r="Y63" s="35">
        <f t="shared" si="100"/>
        <v>4</v>
      </c>
      <c r="Z63" s="35">
        <f>H63-H160</f>
        <v>-3</v>
      </c>
      <c r="AA63" s="38"/>
      <c r="AB63" s="38"/>
      <c r="AC63" s="38"/>
      <c r="AD63" s="38"/>
    </row>
    <row r="64" spans="1:30" x14ac:dyDescent="0.3">
      <c r="A64" s="3" t="s">
        <v>66</v>
      </c>
      <c r="B64" s="3" t="s">
        <v>24</v>
      </c>
      <c r="C64" s="3" t="s">
        <v>29</v>
      </c>
      <c r="D64" s="3" t="s">
        <v>26</v>
      </c>
      <c r="E64" s="3" t="s">
        <v>27</v>
      </c>
      <c r="F64" s="3" t="s">
        <v>28</v>
      </c>
      <c r="G64" s="3">
        <v>5</v>
      </c>
      <c r="H64" s="3">
        <v>2</v>
      </c>
      <c r="I64" s="29">
        <f t="shared" si="7"/>
        <v>0.4504504504504504</v>
      </c>
      <c r="J64" s="3">
        <v>1</v>
      </c>
      <c r="K64" s="32">
        <f t="shared" si="9"/>
        <v>0.2</v>
      </c>
      <c r="L64" s="3">
        <f t="shared" si="95"/>
        <v>4</v>
      </c>
      <c r="M64" s="3">
        <v>1</v>
      </c>
      <c r="N64" s="3">
        <v>3</v>
      </c>
      <c r="O64" s="3">
        <v>0</v>
      </c>
      <c r="P64" s="3">
        <v>2</v>
      </c>
      <c r="Q64" s="4">
        <f t="shared" si="12"/>
        <v>50</v>
      </c>
      <c r="R64" s="3">
        <v>1</v>
      </c>
      <c r="S64" s="3">
        <v>0</v>
      </c>
      <c r="T64" s="32">
        <f t="shared" si="14"/>
        <v>0.25</v>
      </c>
      <c r="U64" s="32">
        <f t="shared" si="15"/>
        <v>0.25</v>
      </c>
      <c r="V64" s="3">
        <v>0</v>
      </c>
      <c r="W64" s="3">
        <v>1</v>
      </c>
      <c r="X64" s="3">
        <v>0</v>
      </c>
      <c r="Y64" s="3">
        <v>3</v>
      </c>
      <c r="Z64" s="3"/>
    </row>
    <row r="65" spans="1:30" x14ac:dyDescent="0.3">
      <c r="A65" s="3" t="s">
        <v>67</v>
      </c>
      <c r="B65" s="3" t="s">
        <v>24</v>
      </c>
      <c r="C65" s="3" t="s">
        <v>29</v>
      </c>
      <c r="D65" s="3" t="s">
        <v>26</v>
      </c>
      <c r="E65" s="3" t="s">
        <v>27</v>
      </c>
      <c r="F65" s="3" t="s">
        <v>28</v>
      </c>
      <c r="G65" s="3">
        <v>0</v>
      </c>
      <c r="H65" s="3">
        <v>0</v>
      </c>
      <c r="I65" s="29" t="e">
        <f t="shared" si="7"/>
        <v>#DIV/0!</v>
      </c>
      <c r="J65" s="3">
        <v>0</v>
      </c>
      <c r="K65" s="32" t="e">
        <f t="shared" si="9"/>
        <v>#DIV/0!</v>
      </c>
      <c r="L65" s="3">
        <v>0</v>
      </c>
      <c r="M65" s="3">
        <v>0</v>
      </c>
      <c r="N65" s="3">
        <v>0</v>
      </c>
      <c r="O65" s="3">
        <v>0</v>
      </c>
      <c r="P65" s="3">
        <v>0</v>
      </c>
      <c r="Q65" s="4" t="e">
        <f t="shared" si="12"/>
        <v>#DIV/0!</v>
      </c>
      <c r="R65" s="3">
        <v>0</v>
      </c>
      <c r="S65" s="3">
        <v>0</v>
      </c>
      <c r="T65" s="32" t="e">
        <f t="shared" si="14"/>
        <v>#DIV/0!</v>
      </c>
      <c r="U65" s="32" t="e">
        <f t="shared" si="15"/>
        <v>#DIV/0!</v>
      </c>
      <c r="V65" s="3">
        <v>0</v>
      </c>
      <c r="W65" s="3">
        <v>0</v>
      </c>
      <c r="X65" s="3">
        <v>0</v>
      </c>
      <c r="Y65" s="3">
        <v>0</v>
      </c>
      <c r="Z65" s="3"/>
    </row>
    <row r="66" spans="1:30" x14ac:dyDescent="0.3">
      <c r="A66" s="3" t="s">
        <v>68</v>
      </c>
      <c r="B66" s="3" t="s">
        <v>24</v>
      </c>
      <c r="C66" s="3" t="s">
        <v>29</v>
      </c>
      <c r="D66" s="3" t="s">
        <v>26</v>
      </c>
      <c r="E66" s="3" t="s">
        <v>27</v>
      </c>
      <c r="F66" s="3" t="s">
        <v>28</v>
      </c>
      <c r="G66" s="3">
        <v>4</v>
      </c>
      <c r="H66" s="3">
        <v>1</v>
      </c>
      <c r="I66" s="29">
        <f t="shared" si="7"/>
        <v>0.25773195876288663</v>
      </c>
      <c r="J66" s="3">
        <v>3</v>
      </c>
      <c r="K66" s="32">
        <f t="shared" si="9"/>
        <v>0.75</v>
      </c>
      <c r="L66" s="3">
        <f t="shared" ref="L66:L68" si="101">M66+N66</f>
        <v>0</v>
      </c>
      <c r="M66" s="3">
        <v>0</v>
      </c>
      <c r="N66" s="3">
        <v>0</v>
      </c>
      <c r="O66" s="3">
        <v>0</v>
      </c>
      <c r="P66" s="3">
        <v>0</v>
      </c>
      <c r="Q66" s="4" t="e">
        <f t="shared" si="12"/>
        <v>#DIV/0!</v>
      </c>
      <c r="R66" s="3">
        <v>2</v>
      </c>
      <c r="S66" s="3">
        <v>1</v>
      </c>
      <c r="T66" s="32" t="e">
        <f t="shared" si="14"/>
        <v>#DIV/0!</v>
      </c>
      <c r="U66" s="32" t="e">
        <f t="shared" si="15"/>
        <v>#DIV/0!</v>
      </c>
      <c r="V66" s="3">
        <v>0</v>
      </c>
      <c r="W66" s="3">
        <v>0</v>
      </c>
      <c r="X66" s="3">
        <v>0</v>
      </c>
      <c r="Y66" s="3">
        <v>1</v>
      </c>
      <c r="Z66" s="3"/>
    </row>
    <row r="67" spans="1:30" x14ac:dyDescent="0.3">
      <c r="A67" s="35">
        <v>105</v>
      </c>
      <c r="B67" s="35" t="s">
        <v>24</v>
      </c>
      <c r="C67" s="35" t="s">
        <v>29</v>
      </c>
      <c r="D67" s="35" t="s">
        <v>26</v>
      </c>
      <c r="E67" s="35" t="s">
        <v>33</v>
      </c>
      <c r="F67" s="35" t="s">
        <v>32</v>
      </c>
      <c r="G67" s="35">
        <f t="shared" ref="G67:H67" si="102">G68+G69+G70</f>
        <v>1</v>
      </c>
      <c r="H67" s="35">
        <f t="shared" si="102"/>
        <v>0</v>
      </c>
      <c r="I67" s="40">
        <f t="shared" si="7"/>
        <v>0</v>
      </c>
      <c r="J67" s="35">
        <f t="shared" ref="J67" si="103">J68+J69+J70</f>
        <v>1</v>
      </c>
      <c r="K67" s="37">
        <f t="shared" si="9"/>
        <v>1</v>
      </c>
      <c r="L67" s="35">
        <f t="shared" si="101"/>
        <v>0</v>
      </c>
      <c r="M67" s="35">
        <f t="shared" ref="M67:P67" si="104">M68+M69+M70</f>
        <v>0</v>
      </c>
      <c r="N67" s="35">
        <f t="shared" si="104"/>
        <v>0</v>
      </c>
      <c r="O67" s="35">
        <f t="shared" si="104"/>
        <v>0</v>
      </c>
      <c r="P67" s="35">
        <f t="shared" si="104"/>
        <v>0</v>
      </c>
      <c r="Q67" s="36" t="e">
        <f t="shared" si="12"/>
        <v>#DIV/0!</v>
      </c>
      <c r="R67" s="35">
        <f t="shared" ref="R67:S67" si="105">R68+R69+R70</f>
        <v>0</v>
      </c>
      <c r="S67" s="35">
        <f t="shared" si="105"/>
        <v>0</v>
      </c>
      <c r="T67" s="37" t="e">
        <f t="shared" si="14"/>
        <v>#DIV/0!</v>
      </c>
      <c r="U67" s="37" t="e">
        <f t="shared" si="15"/>
        <v>#DIV/0!</v>
      </c>
      <c r="V67" s="35">
        <f t="shared" ref="V67:Y67" si="106">V68+V69+V70</f>
        <v>0</v>
      </c>
      <c r="W67" s="35">
        <f t="shared" si="106"/>
        <v>0</v>
      </c>
      <c r="X67" s="35">
        <f t="shared" si="106"/>
        <v>0</v>
      </c>
      <c r="Y67" s="35">
        <f t="shared" si="106"/>
        <v>0</v>
      </c>
      <c r="Z67" s="35">
        <f>H67-H164</f>
        <v>-2</v>
      </c>
      <c r="AA67" s="38"/>
      <c r="AB67" s="38"/>
      <c r="AC67" s="38"/>
      <c r="AD67" s="38"/>
    </row>
    <row r="68" spans="1:30" x14ac:dyDescent="0.3">
      <c r="A68" s="3" t="s">
        <v>66</v>
      </c>
      <c r="B68" s="3" t="s">
        <v>24</v>
      </c>
      <c r="C68" s="3" t="s">
        <v>29</v>
      </c>
      <c r="D68" s="3" t="s">
        <v>26</v>
      </c>
      <c r="E68" s="3" t="s">
        <v>33</v>
      </c>
      <c r="F68" s="3" t="s">
        <v>32</v>
      </c>
      <c r="G68" s="3">
        <v>0</v>
      </c>
      <c r="H68" s="3">
        <v>0</v>
      </c>
      <c r="I68" s="29" t="e">
        <f t="shared" si="7"/>
        <v>#DIV/0!</v>
      </c>
      <c r="J68" s="3">
        <v>0</v>
      </c>
      <c r="K68" s="32" t="e">
        <f t="shared" si="9"/>
        <v>#DIV/0!</v>
      </c>
      <c r="L68" s="3">
        <f t="shared" si="101"/>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30" x14ac:dyDescent="0.3">
      <c r="A69" s="3" t="s">
        <v>67</v>
      </c>
      <c r="B69" s="3" t="s">
        <v>24</v>
      </c>
      <c r="C69" s="3" t="s">
        <v>29</v>
      </c>
      <c r="D69" s="3" t="s">
        <v>26</v>
      </c>
      <c r="E69" s="3" t="s">
        <v>33</v>
      </c>
      <c r="F69" s="3" t="s">
        <v>32</v>
      </c>
      <c r="G69" s="3">
        <v>0</v>
      </c>
      <c r="H69" s="3">
        <v>0</v>
      </c>
      <c r="I69" s="29" t="e">
        <f t="shared" si="7"/>
        <v>#DIV/0!</v>
      </c>
      <c r="J69" s="3">
        <v>0</v>
      </c>
      <c r="K69" s="32" t="e">
        <f t="shared" si="9"/>
        <v>#DIV/0!</v>
      </c>
      <c r="L69" s="3">
        <v>0</v>
      </c>
      <c r="M69" s="3">
        <v>0</v>
      </c>
      <c r="N69" s="3">
        <v>0</v>
      </c>
      <c r="O69" s="3">
        <v>0</v>
      </c>
      <c r="P69" s="3">
        <v>0</v>
      </c>
      <c r="Q69" s="4" t="e">
        <f t="shared" si="12"/>
        <v>#DIV/0!</v>
      </c>
      <c r="R69" s="3">
        <v>0</v>
      </c>
      <c r="S69" s="3">
        <v>0</v>
      </c>
      <c r="T69" s="32" t="e">
        <f t="shared" si="14"/>
        <v>#DIV/0!</v>
      </c>
      <c r="U69" s="32" t="e">
        <f t="shared" si="15"/>
        <v>#DIV/0!</v>
      </c>
      <c r="V69" s="3">
        <v>0</v>
      </c>
      <c r="W69" s="3">
        <v>0</v>
      </c>
      <c r="X69" s="3">
        <v>0</v>
      </c>
      <c r="Y69" s="3">
        <v>0</v>
      </c>
      <c r="Z69" s="3"/>
    </row>
    <row r="70" spans="1:30" x14ac:dyDescent="0.3">
      <c r="A70" s="3" t="s">
        <v>68</v>
      </c>
      <c r="B70" s="3" t="s">
        <v>24</v>
      </c>
      <c r="C70" s="3" t="s">
        <v>29</v>
      </c>
      <c r="D70" s="3" t="s">
        <v>26</v>
      </c>
      <c r="E70" s="3" t="s">
        <v>33</v>
      </c>
      <c r="F70" s="3" t="s">
        <v>32</v>
      </c>
      <c r="G70" s="3">
        <v>1</v>
      </c>
      <c r="H70" s="3">
        <v>0</v>
      </c>
      <c r="I70" s="29">
        <f t="shared" si="7"/>
        <v>0</v>
      </c>
      <c r="J70" s="3">
        <v>1</v>
      </c>
      <c r="K70" s="32">
        <f t="shared" si="9"/>
        <v>1</v>
      </c>
      <c r="L70" s="3">
        <f t="shared" ref="L70:L72" si="107">M70+N70</f>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c r="Z70" s="3"/>
    </row>
    <row r="71" spans="1:30" x14ac:dyDescent="0.3">
      <c r="A71" s="35">
        <v>33</v>
      </c>
      <c r="B71" s="35" t="s">
        <v>24</v>
      </c>
      <c r="C71" s="35" t="s">
        <v>25</v>
      </c>
      <c r="D71" s="35" t="s">
        <v>26</v>
      </c>
      <c r="E71" s="35" t="s">
        <v>30</v>
      </c>
      <c r="F71" s="35" t="s">
        <v>28</v>
      </c>
      <c r="G71" s="35">
        <f t="shared" ref="G71:H71" si="108">G72+G73+G74</f>
        <v>3</v>
      </c>
      <c r="H71" s="35">
        <f t="shared" si="108"/>
        <v>2</v>
      </c>
      <c r="I71" s="40">
        <f t="shared" ref="I71:I90" si="109">H71/((L71-W71)+J71+(0.44*R71))</f>
        <v>1.0638297872340425</v>
      </c>
      <c r="J71" s="35">
        <f t="shared" ref="J71" si="110">J72+J73+J74</f>
        <v>0</v>
      </c>
      <c r="K71" s="37">
        <f t="shared" ref="K71:K90" si="111">J71/G71</f>
        <v>0</v>
      </c>
      <c r="L71" s="35">
        <f t="shared" si="107"/>
        <v>2</v>
      </c>
      <c r="M71" s="35">
        <f t="shared" ref="M71:P71" si="112">M72+M73+M74</f>
        <v>0</v>
      </c>
      <c r="N71" s="35">
        <f t="shared" si="112"/>
        <v>2</v>
      </c>
      <c r="O71" s="35">
        <f t="shared" si="112"/>
        <v>0</v>
      </c>
      <c r="P71" s="35">
        <f t="shared" si="112"/>
        <v>1</v>
      </c>
      <c r="Q71" s="36">
        <f t="shared" ref="Q71:Q90" si="113">P71/L71*100</f>
        <v>50</v>
      </c>
      <c r="R71" s="35">
        <f t="shared" ref="R71:S71" si="114">R72+R73+R74</f>
        <v>2</v>
      </c>
      <c r="S71" s="35">
        <f t="shared" si="114"/>
        <v>2</v>
      </c>
      <c r="T71" s="37">
        <f t="shared" ref="T71:T90" si="115">M71/(M71+N71)</f>
        <v>0</v>
      </c>
      <c r="U71" s="37">
        <f t="shared" ref="U71:U90" si="116">((0.5*V71)+M71)/L71</f>
        <v>0</v>
      </c>
      <c r="V71" s="35">
        <f t="shared" ref="V71:Y71" si="117">V72+V73+V74</f>
        <v>0</v>
      </c>
      <c r="W71" s="35">
        <f t="shared" si="117"/>
        <v>1</v>
      </c>
      <c r="X71" s="35">
        <f t="shared" si="117"/>
        <v>0</v>
      </c>
      <c r="Y71" s="35">
        <f t="shared" si="117"/>
        <v>1</v>
      </c>
      <c r="Z71" s="35">
        <f>H71-H168</f>
        <v>-2</v>
      </c>
      <c r="AA71" s="38"/>
      <c r="AB71" s="38"/>
      <c r="AC71" s="38"/>
      <c r="AD71" s="38"/>
    </row>
    <row r="72" spans="1:30" x14ac:dyDescent="0.3">
      <c r="A72" s="3" t="s">
        <v>66</v>
      </c>
      <c r="B72" s="3" t="s">
        <v>24</v>
      </c>
      <c r="C72" s="3" t="s">
        <v>25</v>
      </c>
      <c r="D72" s="3" t="s">
        <v>26</v>
      </c>
      <c r="E72" s="3" t="s">
        <v>30</v>
      </c>
      <c r="F72" s="3" t="s">
        <v>28</v>
      </c>
      <c r="G72" s="3">
        <v>3</v>
      </c>
      <c r="H72" s="3">
        <v>2</v>
      </c>
      <c r="I72" s="29">
        <f t="shared" si="109"/>
        <v>1.0638297872340425</v>
      </c>
      <c r="J72" s="3">
        <v>0</v>
      </c>
      <c r="K72" s="32">
        <f t="shared" si="111"/>
        <v>0</v>
      </c>
      <c r="L72" s="3">
        <f t="shared" si="107"/>
        <v>2</v>
      </c>
      <c r="M72" s="3">
        <v>0</v>
      </c>
      <c r="N72" s="3">
        <v>2</v>
      </c>
      <c r="O72" s="3">
        <v>0</v>
      </c>
      <c r="P72" s="3">
        <v>1</v>
      </c>
      <c r="Q72" s="4">
        <f t="shared" si="113"/>
        <v>50</v>
      </c>
      <c r="R72" s="3">
        <v>2</v>
      </c>
      <c r="S72" s="3">
        <v>2</v>
      </c>
      <c r="T72" s="32">
        <f t="shared" si="115"/>
        <v>0</v>
      </c>
      <c r="U72" s="32">
        <f t="shared" si="116"/>
        <v>0</v>
      </c>
      <c r="V72" s="3">
        <v>0</v>
      </c>
      <c r="W72" s="3">
        <v>1</v>
      </c>
      <c r="X72" s="3">
        <v>0</v>
      </c>
      <c r="Y72" s="3">
        <v>1</v>
      </c>
      <c r="Z72" s="3"/>
    </row>
    <row r="73" spans="1:30" x14ac:dyDescent="0.3">
      <c r="A73" s="3" t="s">
        <v>67</v>
      </c>
      <c r="B73" s="3" t="s">
        <v>24</v>
      </c>
      <c r="C73" s="3" t="s">
        <v>25</v>
      </c>
      <c r="D73" s="3" t="s">
        <v>26</v>
      </c>
      <c r="E73" s="3" t="s">
        <v>30</v>
      </c>
      <c r="F73" s="3" t="s">
        <v>28</v>
      </c>
      <c r="G73" s="3">
        <v>0</v>
      </c>
      <c r="H73" s="3">
        <v>0</v>
      </c>
      <c r="I73" s="29" t="e">
        <f t="shared" si="109"/>
        <v>#DIV/0!</v>
      </c>
      <c r="J73" s="3">
        <v>0</v>
      </c>
      <c r="K73" s="32" t="e">
        <f t="shared" si="111"/>
        <v>#DIV/0!</v>
      </c>
      <c r="L73" s="3">
        <v>0</v>
      </c>
      <c r="M73" s="3">
        <v>0</v>
      </c>
      <c r="N73" s="3">
        <v>0</v>
      </c>
      <c r="O73" s="3">
        <v>0</v>
      </c>
      <c r="P73" s="3">
        <v>0</v>
      </c>
      <c r="Q73" s="4" t="e">
        <f t="shared" si="113"/>
        <v>#DIV/0!</v>
      </c>
      <c r="R73" s="3">
        <v>0</v>
      </c>
      <c r="S73" s="3">
        <v>0</v>
      </c>
      <c r="T73" s="32" t="e">
        <f t="shared" si="115"/>
        <v>#DIV/0!</v>
      </c>
      <c r="U73" s="32" t="e">
        <f t="shared" si="116"/>
        <v>#DIV/0!</v>
      </c>
      <c r="V73" s="3">
        <v>0</v>
      </c>
      <c r="W73" s="3">
        <v>0</v>
      </c>
      <c r="X73" s="3">
        <v>0</v>
      </c>
      <c r="Y73" s="3">
        <v>0</v>
      </c>
      <c r="Z73" s="3"/>
    </row>
    <row r="74" spans="1:30" x14ac:dyDescent="0.3">
      <c r="A74" s="3" t="s">
        <v>68</v>
      </c>
      <c r="B74" s="3" t="s">
        <v>24</v>
      </c>
      <c r="C74" s="3" t="s">
        <v>25</v>
      </c>
      <c r="D74" s="3" t="s">
        <v>26</v>
      </c>
      <c r="E74" s="3" t="s">
        <v>30</v>
      </c>
      <c r="F74" s="3" t="s">
        <v>28</v>
      </c>
      <c r="G74" s="3">
        <v>0</v>
      </c>
      <c r="H74" s="3">
        <v>0</v>
      </c>
      <c r="I74" s="29" t="e">
        <f t="shared" si="109"/>
        <v>#DIV/0!</v>
      </c>
      <c r="J74" s="3">
        <v>0</v>
      </c>
      <c r="K74" s="32" t="e">
        <f t="shared" si="111"/>
        <v>#DIV/0!</v>
      </c>
      <c r="L74" s="3">
        <f t="shared" ref="L74:L76" si="118">M74+N74</f>
        <v>0</v>
      </c>
      <c r="M74" s="3">
        <v>0</v>
      </c>
      <c r="N74" s="3">
        <v>0</v>
      </c>
      <c r="O74" s="3">
        <v>0</v>
      </c>
      <c r="P74" s="3">
        <v>0</v>
      </c>
      <c r="Q74" s="4" t="e">
        <f t="shared" si="113"/>
        <v>#DIV/0!</v>
      </c>
      <c r="R74" s="3">
        <v>0</v>
      </c>
      <c r="S74" s="3">
        <v>0</v>
      </c>
      <c r="T74" s="32" t="e">
        <f t="shared" si="115"/>
        <v>#DIV/0!</v>
      </c>
      <c r="U74" s="32" t="e">
        <f t="shared" si="116"/>
        <v>#DIV/0!</v>
      </c>
      <c r="V74" s="3">
        <v>0</v>
      </c>
      <c r="W74" s="3">
        <v>0</v>
      </c>
      <c r="X74" s="3">
        <v>0</v>
      </c>
      <c r="Y74" s="3">
        <v>0</v>
      </c>
      <c r="Z74" s="3"/>
    </row>
    <row r="75" spans="1:30" x14ac:dyDescent="0.3">
      <c r="A75" s="35">
        <v>19</v>
      </c>
      <c r="B75" s="35" t="s">
        <v>29</v>
      </c>
      <c r="C75" s="35" t="s">
        <v>25</v>
      </c>
      <c r="D75" s="35" t="s">
        <v>26</v>
      </c>
      <c r="E75" s="35" t="s">
        <v>33</v>
      </c>
      <c r="F75" s="35" t="s">
        <v>28</v>
      </c>
      <c r="G75" s="35">
        <f t="shared" ref="G75:H75" si="119">G76+G77+G78</f>
        <v>3</v>
      </c>
      <c r="H75" s="35">
        <f t="shared" si="119"/>
        <v>4</v>
      </c>
      <c r="I75" s="40">
        <f t="shared" si="109"/>
        <v>1.3333333333333333</v>
      </c>
      <c r="J75" s="35">
        <f t="shared" ref="J75" si="120">J76+J77+J78</f>
        <v>1</v>
      </c>
      <c r="K75" s="37">
        <f t="shared" si="111"/>
        <v>0.33333333333333331</v>
      </c>
      <c r="L75" s="35">
        <f t="shared" si="118"/>
        <v>2</v>
      </c>
      <c r="M75" s="35">
        <f t="shared" ref="M75:P75" si="121">M76+M77+M78</f>
        <v>2</v>
      </c>
      <c r="N75" s="35">
        <f t="shared" si="121"/>
        <v>0</v>
      </c>
      <c r="O75" s="35">
        <f t="shared" si="121"/>
        <v>1</v>
      </c>
      <c r="P75" s="35">
        <f t="shared" si="121"/>
        <v>2</v>
      </c>
      <c r="Q75" s="36">
        <f t="shared" si="113"/>
        <v>100</v>
      </c>
      <c r="R75" s="35">
        <f t="shared" ref="R75:S75" si="122">R76+R77+R78</f>
        <v>0</v>
      </c>
      <c r="S75" s="35">
        <f t="shared" si="122"/>
        <v>0</v>
      </c>
      <c r="T75" s="37">
        <f t="shared" si="115"/>
        <v>1</v>
      </c>
      <c r="U75" s="37">
        <f t="shared" si="116"/>
        <v>1</v>
      </c>
      <c r="V75" s="35">
        <f t="shared" ref="V75:Y75" si="123">V76+V77+V78</f>
        <v>0</v>
      </c>
      <c r="W75" s="35">
        <f t="shared" si="123"/>
        <v>0</v>
      </c>
      <c r="X75" s="35">
        <f t="shared" si="123"/>
        <v>0</v>
      </c>
      <c r="Y75" s="35">
        <f t="shared" si="123"/>
        <v>1</v>
      </c>
      <c r="Z75" s="35">
        <f>H75-H172</f>
        <v>2</v>
      </c>
      <c r="AA75" s="38"/>
      <c r="AB75" s="38"/>
      <c r="AC75" s="38"/>
      <c r="AD75" s="38"/>
    </row>
    <row r="76" spans="1:30" x14ac:dyDescent="0.3">
      <c r="A76" s="3" t="s">
        <v>66</v>
      </c>
      <c r="B76" s="3" t="s">
        <v>29</v>
      </c>
      <c r="C76" s="3" t="s">
        <v>25</v>
      </c>
      <c r="D76" s="3" t="s">
        <v>26</v>
      </c>
      <c r="E76" s="3" t="s">
        <v>33</v>
      </c>
      <c r="F76" s="3" t="s">
        <v>28</v>
      </c>
      <c r="G76" s="3">
        <v>2</v>
      </c>
      <c r="H76" s="3">
        <v>2</v>
      </c>
      <c r="I76" s="29">
        <f t="shared" si="109"/>
        <v>1</v>
      </c>
      <c r="J76" s="3">
        <v>1</v>
      </c>
      <c r="K76" s="32">
        <f t="shared" si="111"/>
        <v>0.5</v>
      </c>
      <c r="L76" s="3">
        <f t="shared" si="118"/>
        <v>1</v>
      </c>
      <c r="M76" s="3">
        <v>1</v>
      </c>
      <c r="N76" s="3">
        <v>0</v>
      </c>
      <c r="O76" s="3">
        <v>1</v>
      </c>
      <c r="P76" s="3">
        <v>1</v>
      </c>
      <c r="Q76" s="4">
        <f t="shared" si="113"/>
        <v>100</v>
      </c>
      <c r="R76" s="3">
        <v>0</v>
      </c>
      <c r="S76" s="3">
        <v>0</v>
      </c>
      <c r="T76" s="32">
        <f t="shared" si="115"/>
        <v>1</v>
      </c>
      <c r="U76" s="32">
        <f t="shared" si="116"/>
        <v>1</v>
      </c>
      <c r="V76" s="3">
        <v>0</v>
      </c>
      <c r="W76" s="3">
        <v>0</v>
      </c>
      <c r="X76" s="3">
        <v>0</v>
      </c>
      <c r="Y76" s="3">
        <v>1</v>
      </c>
      <c r="Z76" s="3"/>
    </row>
    <row r="77" spans="1:30" x14ac:dyDescent="0.3">
      <c r="A77" s="3" t="s">
        <v>67</v>
      </c>
      <c r="B77" s="3" t="s">
        <v>29</v>
      </c>
      <c r="C77" s="3" t="s">
        <v>25</v>
      </c>
      <c r="D77" s="3" t="s">
        <v>26</v>
      </c>
      <c r="E77" s="3" t="s">
        <v>33</v>
      </c>
      <c r="F77" s="3" t="s">
        <v>28</v>
      </c>
      <c r="G77" s="3">
        <v>0</v>
      </c>
      <c r="H77" s="3">
        <v>0</v>
      </c>
      <c r="I77" s="29" t="e">
        <f t="shared" si="109"/>
        <v>#DIV/0!</v>
      </c>
      <c r="J77" s="3">
        <v>0</v>
      </c>
      <c r="K77" s="32" t="e">
        <f t="shared" si="111"/>
        <v>#DIV/0!</v>
      </c>
      <c r="L77" s="3">
        <v>0</v>
      </c>
      <c r="M77" s="3">
        <v>0</v>
      </c>
      <c r="N77" s="3">
        <v>0</v>
      </c>
      <c r="O77" s="3">
        <v>0</v>
      </c>
      <c r="P77" s="3">
        <v>0</v>
      </c>
      <c r="Q77" s="4" t="e">
        <f t="shared" si="113"/>
        <v>#DIV/0!</v>
      </c>
      <c r="R77" s="3">
        <v>0</v>
      </c>
      <c r="S77" s="3">
        <v>0</v>
      </c>
      <c r="T77" s="32" t="e">
        <f t="shared" si="115"/>
        <v>#DIV/0!</v>
      </c>
      <c r="U77" s="32" t="e">
        <f t="shared" si="116"/>
        <v>#DIV/0!</v>
      </c>
      <c r="V77" s="3">
        <v>0</v>
      </c>
      <c r="W77" s="3">
        <v>0</v>
      </c>
      <c r="X77" s="3">
        <v>0</v>
      </c>
      <c r="Y77" s="3">
        <v>0</v>
      </c>
      <c r="Z77" s="3"/>
    </row>
    <row r="78" spans="1:30" x14ac:dyDescent="0.3">
      <c r="A78" s="3" t="s">
        <v>68</v>
      </c>
      <c r="B78" s="3" t="s">
        <v>29</v>
      </c>
      <c r="C78" s="3" t="s">
        <v>25</v>
      </c>
      <c r="D78" s="3" t="s">
        <v>26</v>
      </c>
      <c r="E78" s="3" t="s">
        <v>33</v>
      </c>
      <c r="F78" s="3" t="s">
        <v>28</v>
      </c>
      <c r="G78" s="3">
        <v>1</v>
      </c>
      <c r="H78" s="3">
        <v>2</v>
      </c>
      <c r="I78" s="29">
        <f t="shared" si="109"/>
        <v>2</v>
      </c>
      <c r="J78" s="3">
        <v>0</v>
      </c>
      <c r="K78" s="32">
        <f t="shared" si="111"/>
        <v>0</v>
      </c>
      <c r="L78" s="3">
        <f t="shared" ref="L78:L80" si="124">M78+N78</f>
        <v>1</v>
      </c>
      <c r="M78" s="3">
        <v>1</v>
      </c>
      <c r="N78" s="3">
        <v>0</v>
      </c>
      <c r="O78" s="3">
        <v>0</v>
      </c>
      <c r="P78" s="3">
        <v>1</v>
      </c>
      <c r="Q78" s="4">
        <f t="shared" si="113"/>
        <v>100</v>
      </c>
      <c r="R78" s="3">
        <v>0</v>
      </c>
      <c r="S78" s="3">
        <v>0</v>
      </c>
      <c r="T78" s="32">
        <f t="shared" si="115"/>
        <v>1</v>
      </c>
      <c r="U78" s="32">
        <f t="shared" si="116"/>
        <v>1</v>
      </c>
      <c r="V78" s="3">
        <v>0</v>
      </c>
      <c r="W78" s="3">
        <v>0</v>
      </c>
      <c r="X78" s="3">
        <v>0</v>
      </c>
      <c r="Y78" s="3">
        <v>0</v>
      </c>
      <c r="Z78" s="3"/>
    </row>
    <row r="79" spans="1:30" x14ac:dyDescent="0.3">
      <c r="A79" s="35">
        <v>74</v>
      </c>
      <c r="B79" s="35" t="s">
        <v>24</v>
      </c>
      <c r="C79" s="35" t="s">
        <v>32</v>
      </c>
      <c r="D79" s="35" t="s">
        <v>26</v>
      </c>
      <c r="E79" s="35" t="s">
        <v>27</v>
      </c>
      <c r="F79" s="35" t="s">
        <v>28</v>
      </c>
      <c r="G79" s="35">
        <f t="shared" ref="G79:H79" si="125">G80+G81+G82</f>
        <v>1</v>
      </c>
      <c r="H79" s="35">
        <f t="shared" si="125"/>
        <v>0</v>
      </c>
      <c r="I79" s="40">
        <f t="shared" si="109"/>
        <v>0</v>
      </c>
      <c r="J79" s="35">
        <f t="shared" ref="J79" si="126">J80+J81+J82</f>
        <v>1</v>
      </c>
      <c r="K79" s="37">
        <f t="shared" si="111"/>
        <v>1</v>
      </c>
      <c r="L79" s="35">
        <f t="shared" si="124"/>
        <v>0</v>
      </c>
      <c r="M79" s="35">
        <f t="shared" ref="M79:P79" si="127">M80+M81+M82</f>
        <v>0</v>
      </c>
      <c r="N79" s="35">
        <f t="shared" si="127"/>
        <v>0</v>
      </c>
      <c r="O79" s="35">
        <f t="shared" si="127"/>
        <v>0</v>
      </c>
      <c r="P79" s="35">
        <f t="shared" si="127"/>
        <v>0</v>
      </c>
      <c r="Q79" s="36" t="e">
        <f t="shared" si="113"/>
        <v>#DIV/0!</v>
      </c>
      <c r="R79" s="35">
        <f t="shared" ref="R79:S79" si="128">R80+R81+R82</f>
        <v>0</v>
      </c>
      <c r="S79" s="35">
        <f t="shared" si="128"/>
        <v>0</v>
      </c>
      <c r="T79" s="37" t="e">
        <f t="shared" si="115"/>
        <v>#DIV/0!</v>
      </c>
      <c r="U79" s="37" t="e">
        <f t="shared" si="116"/>
        <v>#DIV/0!</v>
      </c>
      <c r="V79" s="35">
        <f t="shared" ref="V79:Y79" si="129">V80+V81+V82</f>
        <v>0</v>
      </c>
      <c r="W79" s="35">
        <f t="shared" si="129"/>
        <v>0</v>
      </c>
      <c r="X79" s="35">
        <f t="shared" si="129"/>
        <v>0</v>
      </c>
      <c r="Y79" s="35">
        <f t="shared" si="129"/>
        <v>0</v>
      </c>
      <c r="Z79" s="35">
        <f>H79-H176</f>
        <v>0</v>
      </c>
      <c r="AA79" s="38"/>
      <c r="AB79" s="38"/>
      <c r="AC79" s="38"/>
      <c r="AD79" s="38"/>
    </row>
    <row r="80" spans="1:30" x14ac:dyDescent="0.3">
      <c r="A80" s="3" t="s">
        <v>66</v>
      </c>
      <c r="B80" s="3" t="s">
        <v>24</v>
      </c>
      <c r="C80" s="3" t="s">
        <v>32</v>
      </c>
      <c r="D80" s="3" t="s">
        <v>26</v>
      </c>
      <c r="E80" s="3" t="s">
        <v>27</v>
      </c>
      <c r="F80" s="3" t="s">
        <v>28</v>
      </c>
      <c r="G80" s="3">
        <v>0</v>
      </c>
      <c r="H80" s="3">
        <v>0</v>
      </c>
      <c r="I80" s="29" t="e">
        <f t="shared" si="109"/>
        <v>#DIV/0!</v>
      </c>
      <c r="J80" s="3">
        <v>0</v>
      </c>
      <c r="K80" s="32" t="e">
        <f t="shared" si="111"/>
        <v>#DIV/0!</v>
      </c>
      <c r="L80" s="3">
        <f t="shared" si="124"/>
        <v>0</v>
      </c>
      <c r="M80" s="3">
        <v>0</v>
      </c>
      <c r="N80" s="3">
        <v>0</v>
      </c>
      <c r="O80" s="3">
        <v>0</v>
      </c>
      <c r="P80" s="3">
        <v>0</v>
      </c>
      <c r="Q80" s="4" t="e">
        <f t="shared" si="113"/>
        <v>#DIV/0!</v>
      </c>
      <c r="R80" s="3">
        <v>0</v>
      </c>
      <c r="S80" s="3">
        <v>0</v>
      </c>
      <c r="T80" s="32" t="e">
        <f t="shared" si="115"/>
        <v>#DIV/0!</v>
      </c>
      <c r="U80" s="32" t="e">
        <f t="shared" si="116"/>
        <v>#DIV/0!</v>
      </c>
      <c r="V80" s="3">
        <v>0</v>
      </c>
      <c r="W80" s="3">
        <v>0</v>
      </c>
      <c r="X80" s="3">
        <v>0</v>
      </c>
      <c r="Y80" s="3">
        <v>0</v>
      </c>
      <c r="Z80" s="3"/>
    </row>
    <row r="81" spans="1:30" x14ac:dyDescent="0.3">
      <c r="A81" s="3" t="s">
        <v>67</v>
      </c>
      <c r="B81" s="3" t="s">
        <v>24</v>
      </c>
      <c r="C81" s="3" t="s">
        <v>32</v>
      </c>
      <c r="D81" s="3" t="s">
        <v>26</v>
      </c>
      <c r="E81" s="3" t="s">
        <v>27</v>
      </c>
      <c r="F81" s="3" t="s">
        <v>28</v>
      </c>
      <c r="G81" s="3">
        <v>0</v>
      </c>
      <c r="H81" s="3">
        <v>0</v>
      </c>
      <c r="I81" s="29" t="e">
        <f t="shared" si="109"/>
        <v>#DIV/0!</v>
      </c>
      <c r="J81" s="3">
        <v>0</v>
      </c>
      <c r="K81" s="32" t="e">
        <f t="shared" si="111"/>
        <v>#DIV/0!</v>
      </c>
      <c r="L81" s="3">
        <v>0</v>
      </c>
      <c r="M81" s="3">
        <v>0</v>
      </c>
      <c r="N81" s="3">
        <v>0</v>
      </c>
      <c r="O81" s="3">
        <v>0</v>
      </c>
      <c r="P81" s="3">
        <v>0</v>
      </c>
      <c r="Q81" s="4" t="e">
        <f t="shared" si="113"/>
        <v>#DIV/0!</v>
      </c>
      <c r="R81" s="3">
        <v>0</v>
      </c>
      <c r="S81" s="3">
        <v>0</v>
      </c>
      <c r="T81" s="32" t="e">
        <f t="shared" si="115"/>
        <v>#DIV/0!</v>
      </c>
      <c r="U81" s="32" t="e">
        <f t="shared" si="116"/>
        <v>#DIV/0!</v>
      </c>
      <c r="V81" s="3">
        <v>0</v>
      </c>
      <c r="W81" s="3">
        <v>0</v>
      </c>
      <c r="X81" s="3">
        <v>0</v>
      </c>
      <c r="Y81" s="3">
        <v>0</v>
      </c>
      <c r="Z81" s="3"/>
    </row>
    <row r="82" spans="1:30" x14ac:dyDescent="0.3">
      <c r="A82" s="3" t="s">
        <v>68</v>
      </c>
      <c r="B82" s="3" t="s">
        <v>24</v>
      </c>
      <c r="C82" s="3" t="s">
        <v>32</v>
      </c>
      <c r="D82" s="3" t="s">
        <v>26</v>
      </c>
      <c r="E82" s="3" t="s">
        <v>27</v>
      </c>
      <c r="F82" s="3" t="s">
        <v>28</v>
      </c>
      <c r="G82" s="3">
        <v>1</v>
      </c>
      <c r="H82" s="3">
        <v>0</v>
      </c>
      <c r="I82" s="29">
        <f t="shared" si="109"/>
        <v>0</v>
      </c>
      <c r="J82" s="3">
        <v>1</v>
      </c>
      <c r="K82" s="32">
        <f t="shared" si="111"/>
        <v>1</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36</v>
      </c>
      <c r="B83" s="35" t="s">
        <v>24</v>
      </c>
      <c r="C83" s="35" t="s">
        <v>32</v>
      </c>
      <c r="D83" s="35" t="s">
        <v>26</v>
      </c>
      <c r="E83" s="35" t="s">
        <v>33</v>
      </c>
      <c r="F83" s="35" t="s">
        <v>28</v>
      </c>
      <c r="G83" s="35">
        <f t="shared" ref="G83:H83" si="131">G84+G85+G86</f>
        <v>2</v>
      </c>
      <c r="H83" s="35">
        <f t="shared" si="131"/>
        <v>0</v>
      </c>
      <c r="I83" s="40">
        <f t="shared" si="109"/>
        <v>0</v>
      </c>
      <c r="J83" s="35">
        <f t="shared" ref="J83" si="132">J84+J85+J86</f>
        <v>0</v>
      </c>
      <c r="K83" s="37">
        <f t="shared" si="111"/>
        <v>0</v>
      </c>
      <c r="L83" s="35">
        <f t="shared" si="130"/>
        <v>2</v>
      </c>
      <c r="M83" s="35">
        <f t="shared" ref="M83:P83" si="133">M84+M85+M86</f>
        <v>0</v>
      </c>
      <c r="N83" s="35">
        <f t="shared" si="133"/>
        <v>2</v>
      </c>
      <c r="O83" s="35">
        <f t="shared" si="133"/>
        <v>0</v>
      </c>
      <c r="P83" s="35">
        <f t="shared" si="133"/>
        <v>2</v>
      </c>
      <c r="Q83" s="36">
        <f t="shared" si="113"/>
        <v>100</v>
      </c>
      <c r="R83" s="35">
        <f t="shared" ref="R83:S83" si="134">R84+R85+R86</f>
        <v>0</v>
      </c>
      <c r="S83" s="35">
        <f t="shared" si="134"/>
        <v>0</v>
      </c>
      <c r="T83" s="37">
        <f t="shared" si="115"/>
        <v>0</v>
      </c>
      <c r="U83" s="37">
        <f t="shared" si="116"/>
        <v>0</v>
      </c>
      <c r="V83" s="35">
        <f t="shared" ref="V83:Y83" si="135">V84+V85+V86</f>
        <v>0</v>
      </c>
      <c r="W83" s="35">
        <f t="shared" si="135"/>
        <v>0</v>
      </c>
      <c r="X83" s="35">
        <f t="shared" si="135"/>
        <v>0</v>
      </c>
      <c r="Y83" s="35">
        <f t="shared" si="135"/>
        <v>0</v>
      </c>
      <c r="Z83" s="35">
        <f>H83-H180</f>
        <v>-3</v>
      </c>
      <c r="AA83" s="38"/>
      <c r="AB83" s="38"/>
      <c r="AC83" s="38"/>
      <c r="AD83" s="38"/>
    </row>
    <row r="84" spans="1:30" x14ac:dyDescent="0.3">
      <c r="A84" s="3" t="s">
        <v>66</v>
      </c>
      <c r="B84" s="3" t="s">
        <v>24</v>
      </c>
      <c r="C84" s="3" t="s">
        <v>32</v>
      </c>
      <c r="D84" s="3" t="s">
        <v>26</v>
      </c>
      <c r="E84" s="3" t="s">
        <v>33</v>
      </c>
      <c r="F84" s="3" t="s">
        <v>28</v>
      </c>
      <c r="G84" s="3">
        <v>2</v>
      </c>
      <c r="H84" s="3">
        <v>0</v>
      </c>
      <c r="I84" s="29">
        <f t="shared" si="109"/>
        <v>0</v>
      </c>
      <c r="J84" s="3">
        <v>0</v>
      </c>
      <c r="K84" s="32">
        <f t="shared" si="111"/>
        <v>0</v>
      </c>
      <c r="L84" s="3">
        <f t="shared" si="130"/>
        <v>2</v>
      </c>
      <c r="M84" s="3">
        <v>0</v>
      </c>
      <c r="N84" s="3">
        <v>2</v>
      </c>
      <c r="O84" s="3">
        <v>0</v>
      </c>
      <c r="P84" s="3">
        <v>2</v>
      </c>
      <c r="Q84" s="4">
        <f t="shared" si="113"/>
        <v>100</v>
      </c>
      <c r="R84" s="3">
        <v>0</v>
      </c>
      <c r="S84" s="3">
        <v>0</v>
      </c>
      <c r="T84" s="32">
        <f t="shared" si="115"/>
        <v>0</v>
      </c>
      <c r="U84" s="32">
        <f t="shared" si="116"/>
        <v>0</v>
      </c>
      <c r="V84" s="3">
        <v>0</v>
      </c>
      <c r="W84" s="3">
        <v>0</v>
      </c>
      <c r="X84" s="3">
        <v>0</v>
      </c>
      <c r="Y84" s="3">
        <v>0</v>
      </c>
      <c r="Z84" s="3"/>
    </row>
    <row r="85" spans="1:30" x14ac:dyDescent="0.3">
      <c r="A85" s="3" t="s">
        <v>67</v>
      </c>
      <c r="B85" s="3" t="s">
        <v>24</v>
      </c>
      <c r="C85" s="3" t="s">
        <v>32</v>
      </c>
      <c r="D85" s="3" t="s">
        <v>26</v>
      </c>
      <c r="E85" s="3" t="s">
        <v>33</v>
      </c>
      <c r="F85" s="3" t="s">
        <v>28</v>
      </c>
      <c r="G85" s="3">
        <v>0</v>
      </c>
      <c r="H85" s="3">
        <v>0</v>
      </c>
      <c r="I85" s="29" t="e">
        <f t="shared" si="109"/>
        <v>#DIV/0!</v>
      </c>
      <c r="J85" s="3">
        <v>0</v>
      </c>
      <c r="K85" s="32" t="e">
        <f t="shared" si="111"/>
        <v>#DIV/0!</v>
      </c>
      <c r="L85" s="3">
        <v>0</v>
      </c>
      <c r="M85" s="3">
        <v>0</v>
      </c>
      <c r="N85" s="3">
        <v>0</v>
      </c>
      <c r="O85" s="3">
        <v>0</v>
      </c>
      <c r="P85" s="3">
        <v>0</v>
      </c>
      <c r="Q85" s="4" t="e">
        <f t="shared" si="113"/>
        <v>#DIV/0!</v>
      </c>
      <c r="R85" s="3">
        <v>0</v>
      </c>
      <c r="S85" s="3">
        <v>0</v>
      </c>
      <c r="T85" s="32" t="e">
        <f t="shared" si="115"/>
        <v>#DIV/0!</v>
      </c>
      <c r="U85" s="32" t="e">
        <f t="shared" si="116"/>
        <v>#DIV/0!</v>
      </c>
      <c r="V85" s="3">
        <v>0</v>
      </c>
      <c r="W85" s="3">
        <v>0</v>
      </c>
      <c r="X85" s="3">
        <v>0</v>
      </c>
      <c r="Y85" s="3">
        <v>0</v>
      </c>
      <c r="Z85" s="3"/>
    </row>
    <row r="86" spans="1:30" x14ac:dyDescent="0.3">
      <c r="A86" s="3" t="s">
        <v>68</v>
      </c>
      <c r="B86" s="3" t="s">
        <v>24</v>
      </c>
      <c r="C86" s="3" t="s">
        <v>32</v>
      </c>
      <c r="D86" s="3" t="s">
        <v>26</v>
      </c>
      <c r="E86" s="3" t="s">
        <v>33</v>
      </c>
      <c r="F86" s="3" t="s">
        <v>28</v>
      </c>
      <c r="G86" s="3">
        <v>0</v>
      </c>
      <c r="H86" s="3">
        <v>0</v>
      </c>
      <c r="I86" s="29" t="e">
        <f t="shared" si="109"/>
        <v>#DIV/0!</v>
      </c>
      <c r="J86" s="3">
        <v>0</v>
      </c>
      <c r="K86" s="32" t="e">
        <f t="shared" si="111"/>
        <v>#DIV/0!</v>
      </c>
      <c r="L86" s="3">
        <f t="shared" ref="L86:L88" si="136">M86+N86</f>
        <v>0</v>
      </c>
      <c r="M86" s="3">
        <v>0</v>
      </c>
      <c r="N86" s="3">
        <v>0</v>
      </c>
      <c r="O86" s="3">
        <v>0</v>
      </c>
      <c r="P86" s="3">
        <v>0</v>
      </c>
      <c r="Q86" s="4" t="e">
        <f t="shared" si="113"/>
        <v>#DIV/0!</v>
      </c>
      <c r="R86" s="3">
        <v>0</v>
      </c>
      <c r="S86" s="3">
        <v>0</v>
      </c>
      <c r="T86" s="32" t="e">
        <f t="shared" si="115"/>
        <v>#DIV/0!</v>
      </c>
      <c r="U86" s="32" t="e">
        <f t="shared" si="116"/>
        <v>#DIV/0!</v>
      </c>
      <c r="V86" s="3">
        <v>0</v>
      </c>
      <c r="W86" s="3">
        <v>0</v>
      </c>
      <c r="X86" s="3">
        <v>0</v>
      </c>
      <c r="Y86" s="3">
        <v>0</v>
      </c>
      <c r="Z86" s="3"/>
    </row>
    <row r="87" spans="1:30" x14ac:dyDescent="0.3">
      <c r="A87" s="35">
        <v>153</v>
      </c>
      <c r="B87" s="35" t="s">
        <v>29</v>
      </c>
      <c r="C87" s="35" t="s">
        <v>33</v>
      </c>
      <c r="D87" s="35" t="s">
        <v>26</v>
      </c>
      <c r="E87" s="35" t="s">
        <v>27</v>
      </c>
      <c r="F87" s="35" t="s">
        <v>28</v>
      </c>
      <c r="G87" s="35">
        <f t="shared" ref="G87:H87" si="137">G88+G89+G90</f>
        <v>6</v>
      </c>
      <c r="H87" s="35">
        <f t="shared" si="137"/>
        <v>7</v>
      </c>
      <c r="I87" s="40">
        <f t="shared" si="109"/>
        <v>1.3257575757575757</v>
      </c>
      <c r="J87" s="35">
        <f t="shared" ref="J87" si="138">J88+J89+J90</f>
        <v>0</v>
      </c>
      <c r="K87" s="37">
        <f t="shared" si="111"/>
        <v>0</v>
      </c>
      <c r="L87" s="35">
        <f t="shared" si="136"/>
        <v>0</v>
      </c>
      <c r="M87" s="35">
        <f t="shared" ref="M87:P87" si="139">M88+M89+M90</f>
        <v>0</v>
      </c>
      <c r="N87" s="35">
        <f t="shared" si="139"/>
        <v>0</v>
      </c>
      <c r="O87" s="35">
        <f t="shared" si="139"/>
        <v>0</v>
      </c>
      <c r="P87" s="35">
        <f t="shared" si="139"/>
        <v>0</v>
      </c>
      <c r="Q87" s="36" t="e">
        <f t="shared" si="113"/>
        <v>#DIV/0!</v>
      </c>
      <c r="R87" s="35">
        <f t="shared" ref="R87:S87" si="140">R88+R89+R90</f>
        <v>12</v>
      </c>
      <c r="S87" s="35">
        <f t="shared" si="140"/>
        <v>7</v>
      </c>
      <c r="T87" s="37" t="e">
        <f t="shared" si="115"/>
        <v>#DIV/0!</v>
      </c>
      <c r="U87" s="37" t="e">
        <f t="shared" si="116"/>
        <v>#DIV/0!</v>
      </c>
      <c r="V87" s="35">
        <f t="shared" ref="V87:Y87" si="141">V88+V89+V90</f>
        <v>0</v>
      </c>
      <c r="W87" s="35">
        <f t="shared" si="141"/>
        <v>0</v>
      </c>
      <c r="X87" s="35">
        <f t="shared" si="141"/>
        <v>0</v>
      </c>
      <c r="Y87" s="35">
        <f t="shared" si="141"/>
        <v>6</v>
      </c>
      <c r="Z87" s="35">
        <f>H87-H184</f>
        <v>-2</v>
      </c>
      <c r="AA87" s="35"/>
      <c r="AB87" s="38"/>
      <c r="AC87" s="38"/>
      <c r="AD87" s="38"/>
    </row>
    <row r="88" spans="1:30" x14ac:dyDescent="0.3">
      <c r="A88" s="3" t="s">
        <v>66</v>
      </c>
      <c r="B88" s="3" t="s">
        <v>29</v>
      </c>
      <c r="C88" s="3" t="s">
        <v>33</v>
      </c>
      <c r="D88" s="3" t="s">
        <v>26</v>
      </c>
      <c r="E88" s="3" t="s">
        <v>27</v>
      </c>
      <c r="F88" s="3" t="s">
        <v>28</v>
      </c>
      <c r="G88" s="3">
        <v>0</v>
      </c>
      <c r="H88" s="3">
        <v>0</v>
      </c>
      <c r="I88" s="29" t="e">
        <f t="shared" si="109"/>
        <v>#DIV/0!</v>
      </c>
      <c r="J88" s="3">
        <v>0</v>
      </c>
      <c r="K88" s="32" t="e">
        <f t="shared" si="111"/>
        <v>#DIV/0!</v>
      </c>
      <c r="L88" s="3">
        <f t="shared" si="136"/>
        <v>0</v>
      </c>
      <c r="M88" s="3">
        <v>0</v>
      </c>
      <c r="N88" s="3">
        <v>0</v>
      </c>
      <c r="O88" s="3">
        <v>0</v>
      </c>
      <c r="P88" s="3">
        <v>0</v>
      </c>
      <c r="Q88" s="4" t="e">
        <f t="shared" si="113"/>
        <v>#DIV/0!</v>
      </c>
      <c r="R88" s="3">
        <v>0</v>
      </c>
      <c r="S88" s="3">
        <v>0</v>
      </c>
      <c r="T88" s="32" t="e">
        <f t="shared" si="115"/>
        <v>#DIV/0!</v>
      </c>
      <c r="U88" s="32" t="e">
        <f t="shared" si="116"/>
        <v>#DIV/0!</v>
      </c>
      <c r="V88" s="3">
        <v>0</v>
      </c>
      <c r="W88" s="3">
        <v>0</v>
      </c>
      <c r="X88" s="3">
        <v>0</v>
      </c>
      <c r="Y88" s="3">
        <v>0</v>
      </c>
      <c r="Z88" s="3"/>
    </row>
    <row r="89" spans="1:30" x14ac:dyDescent="0.3">
      <c r="A89" s="3" t="s">
        <v>67</v>
      </c>
      <c r="B89" s="3" t="s">
        <v>29</v>
      </c>
      <c r="C89" s="3" t="s">
        <v>33</v>
      </c>
      <c r="D89" s="3" t="s">
        <v>26</v>
      </c>
      <c r="E89" s="3" t="s">
        <v>27</v>
      </c>
      <c r="F89" s="3" t="s">
        <v>28</v>
      </c>
      <c r="G89" s="3">
        <v>0</v>
      </c>
      <c r="H89" s="3">
        <v>0</v>
      </c>
      <c r="I89" s="29" t="e">
        <f t="shared" si="109"/>
        <v>#DIV/0!</v>
      </c>
      <c r="J89" s="3">
        <v>0</v>
      </c>
      <c r="K89" s="32" t="e">
        <f t="shared" si="111"/>
        <v>#DIV/0!</v>
      </c>
      <c r="L89" s="3">
        <v>0</v>
      </c>
      <c r="M89" s="3">
        <v>0</v>
      </c>
      <c r="N89" s="3">
        <v>0</v>
      </c>
      <c r="O89" s="3">
        <v>0</v>
      </c>
      <c r="P89" s="3">
        <v>0</v>
      </c>
      <c r="Q89" s="4" t="e">
        <f t="shared" si="113"/>
        <v>#DIV/0!</v>
      </c>
      <c r="R89" s="3">
        <v>0</v>
      </c>
      <c r="S89" s="3">
        <v>0</v>
      </c>
      <c r="T89" s="32" t="e">
        <f t="shared" si="115"/>
        <v>#DIV/0!</v>
      </c>
      <c r="U89" s="32" t="e">
        <f t="shared" si="116"/>
        <v>#DIV/0!</v>
      </c>
      <c r="V89" s="3">
        <v>0</v>
      </c>
      <c r="W89" s="3">
        <v>0</v>
      </c>
      <c r="X89" s="3">
        <v>0</v>
      </c>
      <c r="Y89" s="3">
        <v>0</v>
      </c>
      <c r="Z89" s="3"/>
    </row>
    <row r="90" spans="1:30" x14ac:dyDescent="0.3">
      <c r="A90" s="3" t="s">
        <v>68</v>
      </c>
      <c r="B90" s="3" t="s">
        <v>29</v>
      </c>
      <c r="C90" s="3" t="s">
        <v>33</v>
      </c>
      <c r="D90" s="3" t="s">
        <v>26</v>
      </c>
      <c r="E90" s="3" t="s">
        <v>27</v>
      </c>
      <c r="F90" s="3" t="s">
        <v>28</v>
      </c>
      <c r="G90" s="3">
        <v>6</v>
      </c>
      <c r="H90" s="3">
        <v>7</v>
      </c>
      <c r="I90" s="29">
        <f t="shared" si="109"/>
        <v>1.3257575757575757</v>
      </c>
      <c r="J90" s="3">
        <v>0</v>
      </c>
      <c r="K90" s="32">
        <f t="shared" si="111"/>
        <v>0</v>
      </c>
      <c r="L90" s="3">
        <f t="shared" ref="L90" si="142">M90+N90</f>
        <v>0</v>
      </c>
      <c r="M90" s="3">
        <v>0</v>
      </c>
      <c r="N90" s="3">
        <v>0</v>
      </c>
      <c r="O90" s="3">
        <v>0</v>
      </c>
      <c r="P90" s="3">
        <v>0</v>
      </c>
      <c r="Q90" s="4" t="e">
        <f t="shared" si="113"/>
        <v>#DIV/0!</v>
      </c>
      <c r="R90" s="3">
        <v>12</v>
      </c>
      <c r="S90" s="3">
        <v>7</v>
      </c>
      <c r="T90" s="32" t="e">
        <f t="shared" si="115"/>
        <v>#DIV/0!</v>
      </c>
      <c r="U90" s="32" t="e">
        <f t="shared" si="116"/>
        <v>#DIV/0!</v>
      </c>
      <c r="V90" s="3">
        <v>0</v>
      </c>
      <c r="W90" s="3">
        <v>0</v>
      </c>
      <c r="X90" s="3">
        <v>0</v>
      </c>
      <c r="Y90" s="3">
        <v>6</v>
      </c>
      <c r="Z90" s="3"/>
    </row>
    <row r="91" spans="1:30" x14ac:dyDescent="0.3">
      <c r="A91" s="3"/>
      <c r="B91" s="3"/>
      <c r="C91" s="3"/>
      <c r="D91" s="3"/>
      <c r="E91" s="3"/>
      <c r="F91" s="3"/>
      <c r="G91" s="3"/>
      <c r="H91" s="3"/>
      <c r="I91" s="29"/>
      <c r="J91" s="3"/>
      <c r="K91" s="32"/>
      <c r="L91" s="3"/>
      <c r="M91" s="3"/>
      <c r="N91" s="3"/>
      <c r="O91" s="3"/>
      <c r="P91" s="3"/>
      <c r="Q91" s="3"/>
      <c r="R91" s="3"/>
      <c r="S91" s="3"/>
      <c r="T91" s="32"/>
      <c r="U91" s="32"/>
      <c r="V91" s="3"/>
      <c r="W91" s="3"/>
      <c r="X91" s="3"/>
      <c r="Y91" s="3"/>
      <c r="Z91" s="3"/>
    </row>
    <row r="92" spans="1:30" x14ac:dyDescent="0.3">
      <c r="A92" s="3"/>
      <c r="B92" s="3"/>
      <c r="C92" s="3"/>
      <c r="D92" s="3"/>
      <c r="E92" s="3"/>
      <c r="F92" s="3"/>
      <c r="G92" s="6" t="s">
        <v>7</v>
      </c>
      <c r="H92" s="6" t="s">
        <v>8</v>
      </c>
      <c r="I92" s="31" t="s">
        <v>9</v>
      </c>
      <c r="J92" s="6" t="s">
        <v>10</v>
      </c>
      <c r="K92" s="33" t="s">
        <v>11</v>
      </c>
      <c r="L92" s="6" t="s">
        <v>12</v>
      </c>
      <c r="M92" s="6" t="s">
        <v>13</v>
      </c>
      <c r="N92" s="6" t="s">
        <v>14</v>
      </c>
      <c r="O92" s="6" t="s">
        <v>38</v>
      </c>
      <c r="P92" s="6" t="s">
        <v>70</v>
      </c>
      <c r="Q92" s="6" t="s">
        <v>71</v>
      </c>
      <c r="R92" s="6" t="s">
        <v>16</v>
      </c>
      <c r="S92" s="6" t="s">
        <v>17</v>
      </c>
      <c r="T92" s="33" t="s">
        <v>18</v>
      </c>
      <c r="U92" s="33" t="s">
        <v>19</v>
      </c>
      <c r="V92" s="6" t="s">
        <v>20</v>
      </c>
      <c r="W92" s="6" t="s">
        <v>21</v>
      </c>
      <c r="X92" s="6" t="s">
        <v>22</v>
      </c>
      <c r="Y92" s="6" t="s">
        <v>23</v>
      </c>
      <c r="Z92" s="6" t="s">
        <v>72</v>
      </c>
    </row>
    <row r="93" spans="1:30" x14ac:dyDescent="0.3">
      <c r="A93" s="35"/>
      <c r="B93" s="35"/>
      <c r="C93" s="35"/>
      <c r="D93" s="35"/>
      <c r="E93" s="35"/>
      <c r="F93" s="39" t="s">
        <v>36</v>
      </c>
      <c r="G93" s="35">
        <f>G3+G7+G11+G15+G19+G23+G27+G31+G35+G39+G43+G47+G51+G55+G59+G63+G67+G71+G75+G79+G83+G87</f>
        <v>85</v>
      </c>
      <c r="H93" s="35">
        <f>H3+H7+H11+H15+H19+H23+H27+H31+H35+H39+H43+H47+H51+H55+H59+H63+H67+H71+H75+H79+H83+H87</f>
        <v>76</v>
      </c>
      <c r="I93" s="40">
        <f t="shared" ref="I93" si="143">H93/((L93-W93)+J93+(0.44*R93))</f>
        <v>1.0331702011963022</v>
      </c>
      <c r="J93" s="35">
        <f>J3+J7+J11+J15+J19+J23+J27+J31+J35+J39+J43+J47+J51+J55+J59+J63+J67+J71+J75+J79+J83+J87</f>
        <v>15</v>
      </c>
      <c r="K93" s="37">
        <f t="shared" ref="K93" si="144">J93/G93</f>
        <v>0.17647058823529413</v>
      </c>
      <c r="L93" s="35">
        <f>L3+L7+L11+L15+L19+L23+L27+L31+L35+L39+L43+L47+L51+L55+L59+L63+L67+L71+L75+L79+L83+L87</f>
        <v>58</v>
      </c>
      <c r="M93" s="35">
        <f>M3+M7+M11+M15+M19+M23+M27+M31+M35+M39+M43+M47+M51+M55+M59+M63+M67+M71+M75+M79+M83+M87</f>
        <v>28</v>
      </c>
      <c r="N93" s="35">
        <f>N3+N7+N11+N15+N19+N23+N27+N31+N35+N39+N43+N47+N51+N55+N59+N63+N67+N71+N75+N79+N83+N87</f>
        <v>30</v>
      </c>
      <c r="O93" s="35">
        <f>O3+O7+O11+O15+O19+O23+O27+O31+O35+O39+O43+O47+O51+O55+O59+O63+O67+O71+O75+O79+O83+O87</f>
        <v>18</v>
      </c>
      <c r="P93" s="35">
        <f>P3+P7+P11+P15+P19+P23+P27+P31+P35+P39+P43+P47+P51+P55+P59+P63+P67+P71+P75+P79+P83+P87</f>
        <v>44</v>
      </c>
      <c r="Q93" s="36">
        <f>P93/L93*100</f>
        <v>75.862068965517238</v>
      </c>
      <c r="R93" s="35">
        <f>R3+R7+R11+R15+R19+R23+R27+R31+R35+R39+R43+R47+R51+R55+R59+R63+R67+R71+R75+R79+R83+R87</f>
        <v>24</v>
      </c>
      <c r="S93" s="35">
        <f>S3+S7+S11+S15+S19+S23+S27+S31+S35+S39+S43+S47+S51+S55+S59+S63+S67+S71+S75+S79+S83+S87</f>
        <v>16</v>
      </c>
      <c r="T93" s="37">
        <f>M93/(M93+N93)</f>
        <v>0.48275862068965519</v>
      </c>
      <c r="U93" s="37">
        <f>((0.5*V93)+M93)/L93</f>
        <v>0.51724137931034486</v>
      </c>
      <c r="V93" s="35">
        <f>V3+V7+V11+V15+V19+V23+V27+V31+V35+V39+V43+V47+V51+V55+V59+V63+V67+V71+V75+V79+V83+V87</f>
        <v>4</v>
      </c>
      <c r="W93" s="35">
        <f>W3+W7+W11+W15+W19+W23+W27+W31+W35+W39+W43+W47+W51+W55+W59+W63+W67+W71+W75+W79+W83+W87</f>
        <v>10</v>
      </c>
      <c r="X93" s="35">
        <f>X3+X7+X11+X15+X19+X23+X27+X31+X35+X39+X43+X47+X51+X55+X59+X63+X67+X71+X75+X79+X83+X87</f>
        <v>0</v>
      </c>
      <c r="Y93" s="35">
        <f>Y3+Y7+Y11+Y15+Y19+Y23+Y27+Y31+Y35+Y39+Y43+Y47+Y51+Y55+Y59+Y63+Y67+Y71+Y75+Y79+Y83+Y87</f>
        <v>18</v>
      </c>
      <c r="Z93" s="35">
        <f>Z3+Z7+Z11+Z15+Z19+Z23+Z27+Z31+Z35+Z39+Z43+Z47+Z51+Z55+Z59+Z63+Z67+Z71+Z75+Z79+Z83+Z87</f>
        <v>4</v>
      </c>
      <c r="AA93" s="38"/>
      <c r="AB93" s="38"/>
      <c r="AC93" s="38"/>
      <c r="AD93" s="38"/>
    </row>
    <row r="94" spans="1:30" x14ac:dyDescent="0.3">
      <c r="A94" s="6"/>
      <c r="B94" s="6"/>
      <c r="C94" s="6"/>
      <c r="D94" s="6"/>
      <c r="E94" s="6"/>
      <c r="F94" s="6"/>
      <c r="G94" s="6"/>
      <c r="H94" s="6"/>
      <c r="I94" s="31"/>
      <c r="J94" s="6"/>
      <c r="K94" s="33"/>
      <c r="L94" s="6"/>
      <c r="M94" s="6"/>
      <c r="N94" s="6"/>
      <c r="O94" s="6"/>
      <c r="P94" s="6"/>
      <c r="Q94" s="6"/>
      <c r="R94" s="6"/>
      <c r="S94" s="6"/>
      <c r="T94" s="33"/>
      <c r="U94" s="33"/>
      <c r="V94" s="6"/>
      <c r="W94" s="6"/>
      <c r="X94" s="6"/>
      <c r="Y94" s="6"/>
      <c r="Z94" s="6"/>
    </row>
    <row r="95" spans="1:30" x14ac:dyDescent="0.3">
      <c r="K95" s="34"/>
      <c r="T95" s="34"/>
      <c r="U95" s="34"/>
      <c r="Z95" s="3"/>
    </row>
    <row r="96" spans="1:30" x14ac:dyDescent="0.3">
      <c r="K96" s="34"/>
      <c r="T96" s="34"/>
      <c r="U96" s="34"/>
      <c r="Z96" s="3"/>
    </row>
    <row r="97" spans="1:30" x14ac:dyDescent="0.3">
      <c r="K97" s="34"/>
      <c r="T97" s="34"/>
      <c r="U97" s="34"/>
      <c r="Z97" s="3"/>
    </row>
    <row r="98" spans="1:30" x14ac:dyDescent="0.3">
      <c r="A98" s="49" t="s">
        <v>37</v>
      </c>
      <c r="B98" s="49"/>
      <c r="C98" s="49"/>
      <c r="D98" s="3"/>
      <c r="E98" s="3"/>
      <c r="F98" s="3"/>
      <c r="G98" s="3"/>
      <c r="H98" s="3"/>
      <c r="I98" s="29"/>
      <c r="J98" s="3"/>
      <c r="K98" s="32"/>
      <c r="L98" s="3"/>
      <c r="M98" s="3"/>
      <c r="N98" s="3"/>
      <c r="O98" s="3"/>
      <c r="P98" s="3"/>
      <c r="Q98" s="3"/>
      <c r="R98" s="3"/>
      <c r="S98" s="3"/>
      <c r="T98" s="32"/>
      <c r="U98" s="32"/>
      <c r="V98" s="3"/>
      <c r="W98" s="3"/>
      <c r="X98" s="3"/>
      <c r="Y98" s="3"/>
      <c r="Z98" s="3"/>
      <c r="AA98" s="3"/>
      <c r="AB98" s="3"/>
      <c r="AC98" s="3"/>
      <c r="AD98" s="3"/>
    </row>
    <row r="99" spans="1:30" x14ac:dyDescent="0.3">
      <c r="A99" s="6" t="s">
        <v>1</v>
      </c>
      <c r="B99" s="6" t="s">
        <v>2</v>
      </c>
      <c r="C99" s="6" t="s">
        <v>3</v>
      </c>
      <c r="D99" s="6" t="s">
        <v>4</v>
      </c>
      <c r="E99" s="6" t="s">
        <v>5</v>
      </c>
      <c r="F99" s="6" t="s">
        <v>6</v>
      </c>
      <c r="G99" s="6" t="s">
        <v>7</v>
      </c>
      <c r="H99" s="6" t="s">
        <v>8</v>
      </c>
      <c r="I99" s="31" t="s">
        <v>9</v>
      </c>
      <c r="J99" s="6" t="s">
        <v>10</v>
      </c>
      <c r="K99" s="33" t="s">
        <v>11</v>
      </c>
      <c r="L99" s="6" t="s">
        <v>12</v>
      </c>
      <c r="M99" s="6" t="s">
        <v>13</v>
      </c>
      <c r="N99" s="6" t="s">
        <v>14</v>
      </c>
      <c r="O99" s="6" t="s">
        <v>38</v>
      </c>
      <c r="P99" s="6" t="s">
        <v>70</v>
      </c>
      <c r="Q99" s="6" t="s">
        <v>71</v>
      </c>
      <c r="R99" s="6" t="s">
        <v>16</v>
      </c>
      <c r="S99" s="6" t="s">
        <v>17</v>
      </c>
      <c r="T99" s="33" t="s">
        <v>18</v>
      </c>
      <c r="U99" s="33" t="s">
        <v>19</v>
      </c>
      <c r="V99" s="6" t="s">
        <v>20</v>
      </c>
      <c r="W99" s="6" t="s">
        <v>39</v>
      </c>
      <c r="X99" s="6" t="s">
        <v>40</v>
      </c>
      <c r="Y99" s="6" t="s">
        <v>41</v>
      </c>
      <c r="Z99" s="6" t="s">
        <v>22</v>
      </c>
      <c r="AA99" s="6" t="s">
        <v>42</v>
      </c>
      <c r="AB99" s="6"/>
      <c r="AC99" s="6"/>
    </row>
    <row r="100" spans="1:30" x14ac:dyDescent="0.3">
      <c r="A100" s="35">
        <v>1</v>
      </c>
      <c r="B100" s="35" t="s">
        <v>24</v>
      </c>
      <c r="C100" s="35" t="s">
        <v>25</v>
      </c>
      <c r="D100" s="35" t="s">
        <v>26</v>
      </c>
      <c r="E100" s="35" t="s">
        <v>27</v>
      </c>
      <c r="F100" s="35" t="s">
        <v>28</v>
      </c>
      <c r="G100" s="35">
        <f t="shared" ref="G100:H100" si="145">G101+G102+G103</f>
        <v>14</v>
      </c>
      <c r="H100" s="35">
        <f t="shared" si="145"/>
        <v>9</v>
      </c>
      <c r="I100" s="40">
        <f t="shared" ref="I100:I103" si="146">H100/((L100-W100)+J100+(0.44*R100))</f>
        <v>0.75</v>
      </c>
      <c r="J100" s="35">
        <f>J101+J102+J103</f>
        <v>3</v>
      </c>
      <c r="K100" s="37">
        <f t="shared" ref="K100:K103" si="147">J100/G100</f>
        <v>0.21428571428571427</v>
      </c>
      <c r="L100" s="35">
        <f t="shared" ref="L100:L103" si="148">M100+N100</f>
        <v>11</v>
      </c>
      <c r="M100" s="35">
        <f>M101+M102+M103</f>
        <v>4</v>
      </c>
      <c r="N100" s="35">
        <f>N101+N102+N103</f>
        <v>7</v>
      </c>
      <c r="O100" s="35">
        <f>O101+O102+O103</f>
        <v>3</v>
      </c>
      <c r="P100" s="35">
        <f>P101+P102+P103</f>
        <v>7</v>
      </c>
      <c r="Q100" s="36">
        <f t="shared" ref="Q100:Q103" si="149">P100/L100*100</f>
        <v>63.636363636363633</v>
      </c>
      <c r="R100" s="35">
        <f>R101+R102+R103</f>
        <v>0</v>
      </c>
      <c r="S100" s="35">
        <f>S101+S102+S103</f>
        <v>0</v>
      </c>
      <c r="T100" s="37">
        <f t="shared" ref="T100:T103" si="150">M100/(M100+N100)</f>
        <v>0.36363636363636365</v>
      </c>
      <c r="U100" s="37">
        <f t="shared" ref="U100:U103" si="151">((0.5*V100)+M100)/L100</f>
        <v>0.40909090909090912</v>
      </c>
      <c r="V100" s="35">
        <f t="shared" ref="V100:AA100" si="152">V101+V102+V103</f>
        <v>1</v>
      </c>
      <c r="W100" s="35">
        <f t="shared" si="152"/>
        <v>2</v>
      </c>
      <c r="X100" s="35">
        <f t="shared" si="152"/>
        <v>5</v>
      </c>
      <c r="Y100" s="35">
        <f t="shared" si="152"/>
        <v>1</v>
      </c>
      <c r="Z100" s="35">
        <f t="shared" si="152"/>
        <v>0</v>
      </c>
      <c r="AA100" s="35">
        <f t="shared" si="152"/>
        <v>1</v>
      </c>
      <c r="AB100" s="35"/>
      <c r="AC100" s="35"/>
      <c r="AD100" s="38"/>
    </row>
    <row r="101" spans="1:30" x14ac:dyDescent="0.3">
      <c r="A101" s="3" t="s">
        <v>66</v>
      </c>
      <c r="B101" s="3" t="s">
        <v>24</v>
      </c>
      <c r="C101" s="3" t="s">
        <v>25</v>
      </c>
      <c r="D101" s="3" t="s">
        <v>26</v>
      </c>
      <c r="E101" s="3" t="s">
        <v>27</v>
      </c>
      <c r="F101" s="3" t="s">
        <v>28</v>
      </c>
      <c r="G101" s="3">
        <v>9</v>
      </c>
      <c r="H101" s="3">
        <v>5</v>
      </c>
      <c r="I101" s="29">
        <f t="shared" si="146"/>
        <v>0.625</v>
      </c>
      <c r="J101" s="3">
        <v>2</v>
      </c>
      <c r="K101" s="32">
        <f t="shared" si="147"/>
        <v>0.22222222222222221</v>
      </c>
      <c r="L101" s="3">
        <f t="shared" si="148"/>
        <v>7</v>
      </c>
      <c r="M101" s="3">
        <v>2</v>
      </c>
      <c r="N101" s="3">
        <v>5</v>
      </c>
      <c r="O101" s="3">
        <v>2</v>
      </c>
      <c r="P101" s="3">
        <v>4</v>
      </c>
      <c r="Q101" s="4">
        <f t="shared" si="149"/>
        <v>57.142857142857139</v>
      </c>
      <c r="R101" s="3">
        <v>0</v>
      </c>
      <c r="S101" s="3">
        <v>0</v>
      </c>
      <c r="T101" s="32">
        <f t="shared" si="150"/>
        <v>0.2857142857142857</v>
      </c>
      <c r="U101" s="32">
        <f t="shared" si="151"/>
        <v>0.35714285714285715</v>
      </c>
      <c r="V101" s="3">
        <v>1</v>
      </c>
      <c r="W101" s="3">
        <v>1</v>
      </c>
      <c r="X101" s="3">
        <v>4</v>
      </c>
      <c r="Y101" s="3">
        <v>0</v>
      </c>
      <c r="Z101" s="3">
        <v>0</v>
      </c>
      <c r="AA101" s="3">
        <v>0</v>
      </c>
      <c r="AB101" s="3"/>
      <c r="AC101" s="3"/>
    </row>
    <row r="102" spans="1:30" x14ac:dyDescent="0.3">
      <c r="A102" s="3" t="s">
        <v>67</v>
      </c>
      <c r="B102" s="3" t="s">
        <v>24</v>
      </c>
      <c r="C102" s="3" t="s">
        <v>25</v>
      </c>
      <c r="D102" s="3" t="s">
        <v>26</v>
      </c>
      <c r="E102" s="3" t="s">
        <v>27</v>
      </c>
      <c r="F102" s="3" t="s">
        <v>28</v>
      </c>
      <c r="G102" s="3">
        <v>2</v>
      </c>
      <c r="H102" s="3">
        <v>0</v>
      </c>
      <c r="I102" s="29">
        <f t="shared" si="146"/>
        <v>0</v>
      </c>
      <c r="J102" s="3">
        <v>1</v>
      </c>
      <c r="K102" s="32">
        <f t="shared" si="147"/>
        <v>0.5</v>
      </c>
      <c r="L102" s="3">
        <f t="shared" si="148"/>
        <v>1</v>
      </c>
      <c r="M102" s="3">
        <v>0</v>
      </c>
      <c r="N102" s="3">
        <v>1</v>
      </c>
      <c r="O102" s="3">
        <v>0</v>
      </c>
      <c r="P102" s="3">
        <v>1</v>
      </c>
      <c r="Q102" s="4">
        <f t="shared" si="149"/>
        <v>100</v>
      </c>
      <c r="R102" s="3">
        <v>0</v>
      </c>
      <c r="S102" s="3">
        <v>0</v>
      </c>
      <c r="T102" s="32">
        <f t="shared" si="150"/>
        <v>0</v>
      </c>
      <c r="U102" s="32">
        <f t="shared" si="151"/>
        <v>0</v>
      </c>
      <c r="V102" s="3">
        <v>0</v>
      </c>
      <c r="W102" s="3">
        <v>0</v>
      </c>
      <c r="X102" s="3">
        <v>1</v>
      </c>
      <c r="Y102" s="3">
        <v>1</v>
      </c>
      <c r="Z102" s="3">
        <v>0</v>
      </c>
      <c r="AA102" s="3">
        <v>0</v>
      </c>
      <c r="AB102" s="3"/>
      <c r="AC102" s="3"/>
    </row>
    <row r="103" spans="1:30" x14ac:dyDescent="0.3">
      <c r="A103" s="3" t="s">
        <v>68</v>
      </c>
      <c r="B103" s="3" t="s">
        <v>24</v>
      </c>
      <c r="C103" s="3" t="s">
        <v>25</v>
      </c>
      <c r="D103" s="3" t="s">
        <v>26</v>
      </c>
      <c r="E103" s="3" t="s">
        <v>27</v>
      </c>
      <c r="F103" s="3" t="s">
        <v>28</v>
      </c>
      <c r="G103" s="3">
        <v>3</v>
      </c>
      <c r="H103" s="3">
        <v>4</v>
      </c>
      <c r="I103" s="29">
        <f t="shared" si="146"/>
        <v>2</v>
      </c>
      <c r="J103" s="3">
        <v>0</v>
      </c>
      <c r="K103" s="32">
        <f t="shared" si="147"/>
        <v>0</v>
      </c>
      <c r="L103" s="3">
        <f t="shared" si="148"/>
        <v>3</v>
      </c>
      <c r="M103" s="3">
        <v>2</v>
      </c>
      <c r="N103" s="3">
        <v>1</v>
      </c>
      <c r="O103" s="3">
        <v>1</v>
      </c>
      <c r="P103" s="3">
        <v>2</v>
      </c>
      <c r="Q103" s="4">
        <f t="shared" si="149"/>
        <v>66.666666666666657</v>
      </c>
      <c r="R103" s="3">
        <v>0</v>
      </c>
      <c r="S103" s="3">
        <v>0</v>
      </c>
      <c r="T103" s="32">
        <f t="shared" si="150"/>
        <v>0.66666666666666663</v>
      </c>
      <c r="U103" s="32">
        <f t="shared" si="151"/>
        <v>0.66666666666666663</v>
      </c>
      <c r="V103" s="3">
        <v>0</v>
      </c>
      <c r="W103" s="3">
        <v>1</v>
      </c>
      <c r="X103" s="3">
        <v>0</v>
      </c>
      <c r="Y103" s="3">
        <v>0</v>
      </c>
      <c r="Z103" s="3">
        <v>0</v>
      </c>
      <c r="AA103" s="3">
        <v>1</v>
      </c>
      <c r="AB103" s="3"/>
      <c r="AC103" s="3"/>
    </row>
    <row r="104" spans="1:30" x14ac:dyDescent="0.3">
      <c r="A104" s="35">
        <v>2</v>
      </c>
      <c r="B104" s="35" t="s">
        <v>29</v>
      </c>
      <c r="C104" s="35" t="s">
        <v>30</v>
      </c>
      <c r="D104" s="35" t="s">
        <v>26</v>
      </c>
      <c r="E104" s="35" t="s">
        <v>27</v>
      </c>
      <c r="F104" s="35" t="s">
        <v>28</v>
      </c>
      <c r="G104" s="35">
        <f t="shared" ref="G104:H104" si="153">G105+G106+G107</f>
        <v>9</v>
      </c>
      <c r="H104" s="35">
        <f t="shared" si="153"/>
        <v>7</v>
      </c>
      <c r="I104" s="40">
        <f t="shared" ref="I104:I167" si="154">H104/((L104-W104)+J104+(0.44*R104))</f>
        <v>1.0542168674698795</v>
      </c>
      <c r="J104" s="35">
        <f t="shared" ref="J104" si="155">J105+J106+J107</f>
        <v>0</v>
      </c>
      <c r="K104" s="37">
        <f t="shared" ref="K104:K167" si="156">J104/G104</f>
        <v>0</v>
      </c>
      <c r="L104" s="35">
        <f t="shared" ref="L104:L167" si="157">M104+N104</f>
        <v>6</v>
      </c>
      <c r="M104" s="35">
        <f t="shared" ref="M104:P104" si="158">M105+M106+M107</f>
        <v>2</v>
      </c>
      <c r="N104" s="35">
        <f t="shared" si="158"/>
        <v>4</v>
      </c>
      <c r="O104" s="35">
        <f t="shared" si="158"/>
        <v>2</v>
      </c>
      <c r="P104" s="35">
        <f t="shared" si="158"/>
        <v>3</v>
      </c>
      <c r="Q104" s="36">
        <f t="shared" ref="Q104:Q167" si="159">P104/L104*100</f>
        <v>50</v>
      </c>
      <c r="R104" s="35">
        <f t="shared" ref="R104:S104" si="160">R105+R106+R107</f>
        <v>6</v>
      </c>
      <c r="S104" s="35">
        <f t="shared" si="160"/>
        <v>2</v>
      </c>
      <c r="T104" s="37">
        <f t="shared" ref="T104:T167" si="161">M104/(M104+N104)</f>
        <v>0.33333333333333331</v>
      </c>
      <c r="U104" s="37">
        <f t="shared" ref="U104:U167" si="162">((0.5*V104)+M104)/L104</f>
        <v>0.41666666666666669</v>
      </c>
      <c r="V104" s="35">
        <f t="shared" ref="V104:AA104" si="163">V105+V106+V107</f>
        <v>1</v>
      </c>
      <c r="W104" s="35">
        <f t="shared" si="163"/>
        <v>2</v>
      </c>
      <c r="X104" s="35">
        <f t="shared" si="163"/>
        <v>3</v>
      </c>
      <c r="Y104" s="35">
        <f t="shared" si="163"/>
        <v>0</v>
      </c>
      <c r="Z104" s="35">
        <f t="shared" si="163"/>
        <v>4</v>
      </c>
      <c r="AA104" s="35">
        <f t="shared" si="163"/>
        <v>1</v>
      </c>
      <c r="AB104" s="35"/>
      <c r="AC104" s="35"/>
      <c r="AD104" s="38"/>
    </row>
    <row r="105" spans="1:30" x14ac:dyDescent="0.3">
      <c r="A105" s="3" t="s">
        <v>66</v>
      </c>
      <c r="B105" s="3" t="s">
        <v>29</v>
      </c>
      <c r="C105" s="3" t="s">
        <v>30</v>
      </c>
      <c r="D105" s="3" t="s">
        <v>26</v>
      </c>
      <c r="E105" s="3" t="s">
        <v>27</v>
      </c>
      <c r="F105" s="3" t="s">
        <v>28</v>
      </c>
      <c r="G105" s="3">
        <v>7</v>
      </c>
      <c r="H105" s="3">
        <v>3</v>
      </c>
      <c r="I105" s="29">
        <f t="shared" si="154"/>
        <v>0.52083333333333337</v>
      </c>
      <c r="J105" s="3">
        <v>0</v>
      </c>
      <c r="K105" s="32">
        <f t="shared" si="156"/>
        <v>0</v>
      </c>
      <c r="L105" s="3">
        <f t="shared" si="157"/>
        <v>5</v>
      </c>
      <c r="M105" s="3">
        <v>1</v>
      </c>
      <c r="N105" s="3">
        <v>4</v>
      </c>
      <c r="O105" s="3">
        <v>1</v>
      </c>
      <c r="P105" s="3">
        <v>2</v>
      </c>
      <c r="Q105" s="4">
        <f t="shared" si="159"/>
        <v>40</v>
      </c>
      <c r="R105" s="3">
        <v>4</v>
      </c>
      <c r="S105" s="3">
        <v>1</v>
      </c>
      <c r="T105" s="32">
        <f t="shared" si="161"/>
        <v>0.2</v>
      </c>
      <c r="U105" s="32">
        <f t="shared" si="162"/>
        <v>0.2</v>
      </c>
      <c r="V105" s="3">
        <v>0</v>
      </c>
      <c r="W105" s="3">
        <v>1</v>
      </c>
      <c r="X105" s="3">
        <v>3</v>
      </c>
      <c r="Y105" s="3">
        <v>0</v>
      </c>
      <c r="Z105" s="3">
        <v>2</v>
      </c>
      <c r="AA105" s="3">
        <v>1</v>
      </c>
      <c r="AB105" s="3"/>
      <c r="AC105" s="3"/>
    </row>
    <row r="106" spans="1:30" x14ac:dyDescent="0.3">
      <c r="A106" s="3" t="s">
        <v>67</v>
      </c>
      <c r="B106" s="3" t="s">
        <v>29</v>
      </c>
      <c r="C106" s="3" t="s">
        <v>30</v>
      </c>
      <c r="D106" s="3" t="s">
        <v>26</v>
      </c>
      <c r="E106" s="3" t="s">
        <v>27</v>
      </c>
      <c r="F106" s="3" t="s">
        <v>28</v>
      </c>
      <c r="G106" s="3">
        <v>2</v>
      </c>
      <c r="H106" s="3">
        <v>4</v>
      </c>
      <c r="I106" s="29">
        <f t="shared" si="154"/>
        <v>4.5454545454545459</v>
      </c>
      <c r="J106" s="3">
        <v>0</v>
      </c>
      <c r="K106" s="32">
        <f t="shared" si="156"/>
        <v>0</v>
      </c>
      <c r="L106" s="3">
        <f t="shared" si="157"/>
        <v>1</v>
      </c>
      <c r="M106" s="3">
        <v>1</v>
      </c>
      <c r="N106" s="3">
        <v>0</v>
      </c>
      <c r="O106" s="3">
        <v>1</v>
      </c>
      <c r="P106" s="3">
        <v>1</v>
      </c>
      <c r="Q106" s="4">
        <f t="shared" si="159"/>
        <v>100</v>
      </c>
      <c r="R106" s="3">
        <v>2</v>
      </c>
      <c r="S106" s="3">
        <v>1</v>
      </c>
      <c r="T106" s="32">
        <f t="shared" si="161"/>
        <v>1</v>
      </c>
      <c r="U106" s="32">
        <f t="shared" si="162"/>
        <v>1.5</v>
      </c>
      <c r="V106" s="3">
        <v>1</v>
      </c>
      <c r="W106" s="3">
        <v>1</v>
      </c>
      <c r="X106" s="3">
        <v>0</v>
      </c>
      <c r="Y106" s="3">
        <v>0</v>
      </c>
      <c r="Z106" s="3">
        <v>1</v>
      </c>
      <c r="AA106" s="3">
        <v>0</v>
      </c>
      <c r="AB106" s="3"/>
      <c r="AC106" s="3"/>
    </row>
    <row r="107" spans="1:30" x14ac:dyDescent="0.3">
      <c r="A107" s="3" t="s">
        <v>68</v>
      </c>
      <c r="B107" s="3" t="s">
        <v>29</v>
      </c>
      <c r="C107" s="3" t="s">
        <v>30</v>
      </c>
      <c r="D107" s="3" t="s">
        <v>26</v>
      </c>
      <c r="E107" s="3" t="s">
        <v>27</v>
      </c>
      <c r="F107" s="3" t="s">
        <v>28</v>
      </c>
      <c r="G107" s="3">
        <v>0</v>
      </c>
      <c r="H107" s="3">
        <v>0</v>
      </c>
      <c r="I107" s="29" t="e">
        <f t="shared" si="154"/>
        <v>#DIV/0!</v>
      </c>
      <c r="J107" s="3">
        <v>0</v>
      </c>
      <c r="K107" s="32" t="e">
        <f t="shared" si="156"/>
        <v>#DIV/0!</v>
      </c>
      <c r="L107" s="3">
        <f t="shared" si="157"/>
        <v>0</v>
      </c>
      <c r="M107" s="3">
        <v>0</v>
      </c>
      <c r="N107" s="3">
        <v>0</v>
      </c>
      <c r="O107" s="3">
        <v>0</v>
      </c>
      <c r="P107" s="3">
        <v>0</v>
      </c>
      <c r="Q107" s="4" t="e">
        <f t="shared" si="159"/>
        <v>#DIV/0!</v>
      </c>
      <c r="R107" s="3">
        <v>0</v>
      </c>
      <c r="S107" s="3">
        <v>0</v>
      </c>
      <c r="T107" s="32" t="e">
        <f t="shared" si="161"/>
        <v>#DIV/0!</v>
      </c>
      <c r="U107" s="32" t="e">
        <f t="shared" si="162"/>
        <v>#DIV/0!</v>
      </c>
      <c r="V107" s="3">
        <v>0</v>
      </c>
      <c r="W107" s="3">
        <v>0</v>
      </c>
      <c r="X107" s="3">
        <v>0</v>
      </c>
      <c r="Y107" s="3">
        <v>0</v>
      </c>
      <c r="Z107" s="3">
        <v>1</v>
      </c>
      <c r="AA107" s="3">
        <v>0</v>
      </c>
      <c r="AB107" s="3"/>
      <c r="AC107" s="3"/>
    </row>
    <row r="108" spans="1:30" x14ac:dyDescent="0.3">
      <c r="A108" s="35">
        <v>26</v>
      </c>
      <c r="B108" s="35" t="s">
        <v>24</v>
      </c>
      <c r="C108" s="35" t="s">
        <v>29</v>
      </c>
      <c r="D108" s="35" t="s">
        <v>26</v>
      </c>
      <c r="E108" s="35" t="s">
        <v>30</v>
      </c>
      <c r="F108" s="42" t="s">
        <v>28</v>
      </c>
      <c r="G108" s="35">
        <f t="shared" ref="G108:H108" si="164">G109+G110+G111</f>
        <v>12</v>
      </c>
      <c r="H108" s="35">
        <f t="shared" si="164"/>
        <v>10</v>
      </c>
      <c r="I108" s="40">
        <f t="shared" si="154"/>
        <v>1.0245901639344261</v>
      </c>
      <c r="J108" s="35">
        <f t="shared" ref="J108" si="165">J109+J110+J111</f>
        <v>2</v>
      </c>
      <c r="K108" s="37">
        <f t="shared" si="156"/>
        <v>0.16666666666666666</v>
      </c>
      <c r="L108" s="35">
        <f t="shared" si="157"/>
        <v>8</v>
      </c>
      <c r="M108" s="35">
        <f t="shared" ref="M108:P108" si="166">M109+M110+M111</f>
        <v>4</v>
      </c>
      <c r="N108" s="35">
        <f t="shared" si="166"/>
        <v>4</v>
      </c>
      <c r="O108" s="35">
        <f t="shared" si="166"/>
        <v>3</v>
      </c>
      <c r="P108" s="35">
        <f t="shared" si="166"/>
        <v>5</v>
      </c>
      <c r="Q108" s="36">
        <f t="shared" si="159"/>
        <v>62.5</v>
      </c>
      <c r="R108" s="35">
        <f t="shared" ref="R108:S108" si="167">R109+R110+R111</f>
        <v>4</v>
      </c>
      <c r="S108" s="35">
        <f t="shared" si="167"/>
        <v>1</v>
      </c>
      <c r="T108" s="37">
        <f t="shared" si="161"/>
        <v>0.5</v>
      </c>
      <c r="U108" s="37">
        <f t="shared" si="162"/>
        <v>0.5625</v>
      </c>
      <c r="V108" s="35">
        <f t="shared" ref="V108:AA108" si="168">V109+V110+V111</f>
        <v>1</v>
      </c>
      <c r="W108" s="35">
        <f t="shared" si="168"/>
        <v>2</v>
      </c>
      <c r="X108" s="35">
        <f t="shared" si="168"/>
        <v>2</v>
      </c>
      <c r="Y108" s="35">
        <f t="shared" si="168"/>
        <v>2</v>
      </c>
      <c r="Z108" s="35">
        <f t="shared" si="168"/>
        <v>2</v>
      </c>
      <c r="AA108" s="35">
        <f t="shared" si="168"/>
        <v>1</v>
      </c>
      <c r="AB108" s="35"/>
      <c r="AC108" s="35"/>
      <c r="AD108" s="38"/>
    </row>
    <row r="109" spans="1:30" x14ac:dyDescent="0.3">
      <c r="A109" s="3" t="s">
        <v>66</v>
      </c>
      <c r="B109" s="3" t="s">
        <v>24</v>
      </c>
      <c r="C109" s="3" t="s">
        <v>29</v>
      </c>
      <c r="D109" s="3" t="s">
        <v>26</v>
      </c>
      <c r="E109" s="3" t="s">
        <v>30</v>
      </c>
      <c r="F109" s="3" t="s">
        <v>28</v>
      </c>
      <c r="G109" s="3">
        <v>8</v>
      </c>
      <c r="H109" s="3">
        <v>6</v>
      </c>
      <c r="I109" s="29">
        <f t="shared" si="154"/>
        <v>0.87209302325581395</v>
      </c>
      <c r="J109" s="3">
        <v>1</v>
      </c>
      <c r="K109" s="32">
        <f t="shared" si="156"/>
        <v>0.125</v>
      </c>
      <c r="L109" s="3">
        <f t="shared" si="157"/>
        <v>6</v>
      </c>
      <c r="M109" s="3">
        <v>3</v>
      </c>
      <c r="N109" s="3">
        <v>3</v>
      </c>
      <c r="O109" s="3">
        <v>2</v>
      </c>
      <c r="P109" s="3">
        <v>3</v>
      </c>
      <c r="Q109" s="4">
        <f t="shared" si="159"/>
        <v>50</v>
      </c>
      <c r="R109" s="3">
        <v>2</v>
      </c>
      <c r="S109" s="3">
        <v>0</v>
      </c>
      <c r="T109" s="32">
        <f t="shared" si="161"/>
        <v>0.5</v>
      </c>
      <c r="U109" s="32">
        <f t="shared" si="162"/>
        <v>0.5</v>
      </c>
      <c r="V109" s="3">
        <v>0</v>
      </c>
      <c r="W109" s="3">
        <v>1</v>
      </c>
      <c r="X109" s="3">
        <v>2</v>
      </c>
      <c r="Y109" s="3">
        <v>1</v>
      </c>
      <c r="Z109" s="3">
        <v>1</v>
      </c>
      <c r="AA109" s="3">
        <v>1</v>
      </c>
      <c r="AB109" s="3"/>
      <c r="AC109" s="3"/>
    </row>
    <row r="110" spans="1:30" x14ac:dyDescent="0.3">
      <c r="A110" s="3" t="s">
        <v>67</v>
      </c>
      <c r="B110" s="3" t="s">
        <v>24</v>
      </c>
      <c r="C110" s="3" t="s">
        <v>29</v>
      </c>
      <c r="D110" s="3" t="s">
        <v>26</v>
      </c>
      <c r="E110" s="3" t="s">
        <v>30</v>
      </c>
      <c r="F110" s="3" t="s">
        <v>28</v>
      </c>
      <c r="G110" s="3">
        <v>0</v>
      </c>
      <c r="H110" s="3">
        <v>0</v>
      </c>
      <c r="I110" s="29" t="e">
        <f t="shared" si="154"/>
        <v>#DIV/0!</v>
      </c>
      <c r="J110" s="3">
        <v>0</v>
      </c>
      <c r="K110" s="32" t="e">
        <f t="shared" si="156"/>
        <v>#DIV/0!</v>
      </c>
      <c r="L110" s="3">
        <f t="shared" si="157"/>
        <v>0</v>
      </c>
      <c r="M110" s="3">
        <v>0</v>
      </c>
      <c r="N110" s="3">
        <v>0</v>
      </c>
      <c r="O110" s="3">
        <v>0</v>
      </c>
      <c r="P110" s="3">
        <v>0</v>
      </c>
      <c r="Q110" s="4" t="e">
        <f t="shared" si="159"/>
        <v>#DIV/0!</v>
      </c>
      <c r="R110" s="3">
        <v>0</v>
      </c>
      <c r="S110" s="3">
        <v>0</v>
      </c>
      <c r="T110" s="32" t="e">
        <f t="shared" si="161"/>
        <v>#DIV/0!</v>
      </c>
      <c r="U110" s="32" t="e">
        <f t="shared" si="162"/>
        <v>#DIV/0!</v>
      </c>
      <c r="V110" s="3">
        <v>0</v>
      </c>
      <c r="W110" s="3">
        <v>0</v>
      </c>
      <c r="X110" s="3">
        <v>0</v>
      </c>
      <c r="Y110" s="3">
        <v>0</v>
      </c>
      <c r="Z110" s="3">
        <v>0</v>
      </c>
      <c r="AA110" s="3">
        <v>0</v>
      </c>
      <c r="AB110" s="3"/>
      <c r="AC110" s="3"/>
    </row>
    <row r="111" spans="1:30" x14ac:dyDescent="0.3">
      <c r="A111" s="3" t="s">
        <v>68</v>
      </c>
      <c r="B111" s="3" t="s">
        <v>24</v>
      </c>
      <c r="C111" s="3" t="s">
        <v>29</v>
      </c>
      <c r="D111" s="3" t="s">
        <v>26</v>
      </c>
      <c r="E111" s="3" t="s">
        <v>30</v>
      </c>
      <c r="F111" s="3" t="s">
        <v>28</v>
      </c>
      <c r="G111" s="3">
        <v>4</v>
      </c>
      <c r="H111" s="3">
        <v>4</v>
      </c>
      <c r="I111" s="29">
        <f t="shared" si="154"/>
        <v>1.3888888888888888</v>
      </c>
      <c r="J111" s="3">
        <v>1</v>
      </c>
      <c r="K111" s="32">
        <f t="shared" si="156"/>
        <v>0.25</v>
      </c>
      <c r="L111" s="3">
        <f t="shared" si="157"/>
        <v>2</v>
      </c>
      <c r="M111" s="3">
        <v>1</v>
      </c>
      <c r="N111" s="3">
        <v>1</v>
      </c>
      <c r="O111" s="3">
        <v>1</v>
      </c>
      <c r="P111" s="3">
        <v>2</v>
      </c>
      <c r="Q111" s="4">
        <f t="shared" si="159"/>
        <v>100</v>
      </c>
      <c r="R111" s="3">
        <v>2</v>
      </c>
      <c r="S111" s="3">
        <v>1</v>
      </c>
      <c r="T111" s="32">
        <f t="shared" si="161"/>
        <v>0.5</v>
      </c>
      <c r="U111" s="32">
        <f t="shared" si="162"/>
        <v>0.75</v>
      </c>
      <c r="V111" s="3">
        <v>1</v>
      </c>
      <c r="W111" s="3">
        <v>1</v>
      </c>
      <c r="X111" s="3">
        <v>0</v>
      </c>
      <c r="Y111" s="3">
        <v>1</v>
      </c>
      <c r="Z111" s="3">
        <v>1</v>
      </c>
      <c r="AA111" s="3">
        <v>0</v>
      </c>
      <c r="AB111" s="3"/>
      <c r="AC111" s="3"/>
    </row>
    <row r="112" spans="1:30" x14ac:dyDescent="0.3">
      <c r="A112" s="35">
        <v>157</v>
      </c>
      <c r="B112" s="35" t="s">
        <v>29</v>
      </c>
      <c r="C112" s="35" t="s">
        <v>25</v>
      </c>
      <c r="D112" s="35" t="s">
        <v>26</v>
      </c>
      <c r="E112" s="35" t="s">
        <v>30</v>
      </c>
      <c r="F112" s="35" t="s">
        <v>32</v>
      </c>
      <c r="G112" s="35">
        <f t="shared" ref="G112:H112" si="169">G113+G114+G115</f>
        <v>2</v>
      </c>
      <c r="H112" s="35">
        <f t="shared" si="169"/>
        <v>0</v>
      </c>
      <c r="I112" s="40">
        <f t="shared" si="154"/>
        <v>0</v>
      </c>
      <c r="J112" s="35">
        <f t="shared" ref="J112" si="170">J113+J114+J115</f>
        <v>0</v>
      </c>
      <c r="K112" s="37">
        <f t="shared" si="156"/>
        <v>0</v>
      </c>
      <c r="L112" s="35">
        <f t="shared" si="157"/>
        <v>2</v>
      </c>
      <c r="M112" s="35">
        <f t="shared" ref="M112:P112" si="171">M113+M114+M115</f>
        <v>0</v>
      </c>
      <c r="N112" s="35">
        <f t="shared" si="171"/>
        <v>2</v>
      </c>
      <c r="O112" s="35">
        <f t="shared" si="171"/>
        <v>0</v>
      </c>
      <c r="P112" s="35">
        <f t="shared" si="171"/>
        <v>0</v>
      </c>
      <c r="Q112" s="36">
        <f t="shared" si="159"/>
        <v>0</v>
      </c>
      <c r="R112" s="35">
        <f t="shared" ref="R112:S112" si="172">R113+R114+R115</f>
        <v>0</v>
      </c>
      <c r="S112" s="35">
        <f t="shared" si="172"/>
        <v>0</v>
      </c>
      <c r="T112" s="37">
        <f t="shared" si="161"/>
        <v>0</v>
      </c>
      <c r="U112" s="37">
        <f t="shared" si="162"/>
        <v>0</v>
      </c>
      <c r="V112" s="35">
        <f t="shared" ref="V112:AA112" si="173">V113+V114+V115</f>
        <v>0</v>
      </c>
      <c r="W112" s="35">
        <f t="shared" si="173"/>
        <v>1</v>
      </c>
      <c r="X112" s="35">
        <f t="shared" si="173"/>
        <v>1</v>
      </c>
      <c r="Y112" s="35">
        <f t="shared" si="173"/>
        <v>0</v>
      </c>
      <c r="Z112" s="35">
        <f t="shared" si="173"/>
        <v>1</v>
      </c>
      <c r="AA112" s="35">
        <f t="shared" si="173"/>
        <v>0</v>
      </c>
      <c r="AB112" s="35"/>
      <c r="AC112" s="35"/>
      <c r="AD112" s="38"/>
    </row>
    <row r="113" spans="1:30" x14ac:dyDescent="0.3">
      <c r="A113" s="3" t="s">
        <v>66</v>
      </c>
      <c r="B113" s="3" t="s">
        <v>29</v>
      </c>
      <c r="C113" s="3" t="s">
        <v>25</v>
      </c>
      <c r="D113" s="3" t="s">
        <v>26</v>
      </c>
      <c r="E113" s="3" t="s">
        <v>30</v>
      </c>
      <c r="F113" s="3" t="s">
        <v>32</v>
      </c>
      <c r="G113" s="3">
        <v>2</v>
      </c>
      <c r="H113" s="3">
        <v>0</v>
      </c>
      <c r="I113" s="29">
        <f t="shared" si="154"/>
        <v>0</v>
      </c>
      <c r="J113" s="3">
        <v>0</v>
      </c>
      <c r="K113" s="32">
        <f t="shared" si="156"/>
        <v>0</v>
      </c>
      <c r="L113" s="3">
        <f t="shared" si="157"/>
        <v>2</v>
      </c>
      <c r="M113" s="3">
        <v>0</v>
      </c>
      <c r="N113" s="3">
        <v>2</v>
      </c>
      <c r="O113" s="3">
        <v>0</v>
      </c>
      <c r="P113" s="3">
        <v>0</v>
      </c>
      <c r="Q113" s="4">
        <f t="shared" si="159"/>
        <v>0</v>
      </c>
      <c r="R113" s="3">
        <v>0</v>
      </c>
      <c r="S113" s="3">
        <v>0</v>
      </c>
      <c r="T113" s="32">
        <f t="shared" si="161"/>
        <v>0</v>
      </c>
      <c r="U113" s="32">
        <f t="shared" si="162"/>
        <v>0</v>
      </c>
      <c r="V113" s="3">
        <v>0</v>
      </c>
      <c r="W113" s="3">
        <v>1</v>
      </c>
      <c r="X113" s="3">
        <v>1</v>
      </c>
      <c r="Y113" s="3">
        <v>0</v>
      </c>
      <c r="Z113" s="3">
        <v>0</v>
      </c>
      <c r="AA113" s="3">
        <v>0</v>
      </c>
      <c r="AB113" s="3"/>
      <c r="AC113" s="3"/>
    </row>
    <row r="114" spans="1:30" x14ac:dyDescent="0.3">
      <c r="A114" s="3" t="s">
        <v>67</v>
      </c>
      <c r="B114" s="3" t="s">
        <v>29</v>
      </c>
      <c r="C114" s="3" t="s">
        <v>25</v>
      </c>
      <c r="D114" s="3" t="s">
        <v>26</v>
      </c>
      <c r="E114" s="3" t="s">
        <v>30</v>
      </c>
      <c r="F114" s="3" t="s">
        <v>32</v>
      </c>
      <c r="G114" s="3">
        <v>0</v>
      </c>
      <c r="H114" s="3">
        <v>0</v>
      </c>
      <c r="I114" s="29" t="e">
        <f t="shared" si="154"/>
        <v>#DIV/0!</v>
      </c>
      <c r="J114" s="3">
        <v>0</v>
      </c>
      <c r="K114" s="32" t="e">
        <f t="shared" si="156"/>
        <v>#DIV/0!</v>
      </c>
      <c r="L114" s="3">
        <f t="shared" si="157"/>
        <v>0</v>
      </c>
      <c r="M114" s="3">
        <v>0</v>
      </c>
      <c r="N114" s="3">
        <v>0</v>
      </c>
      <c r="O114" s="3">
        <v>0</v>
      </c>
      <c r="P114" s="3">
        <v>0</v>
      </c>
      <c r="Q114" s="4" t="e">
        <f t="shared" si="159"/>
        <v>#DIV/0!</v>
      </c>
      <c r="R114" s="3">
        <v>0</v>
      </c>
      <c r="S114" s="3">
        <v>0</v>
      </c>
      <c r="T114" s="32" t="e">
        <f t="shared" si="161"/>
        <v>#DIV/0!</v>
      </c>
      <c r="U114" s="32" t="e">
        <f t="shared" si="162"/>
        <v>#DIV/0!</v>
      </c>
      <c r="V114" s="3">
        <v>0</v>
      </c>
      <c r="W114" s="3">
        <v>0</v>
      </c>
      <c r="X114" s="3">
        <v>0</v>
      </c>
      <c r="Y114" s="3">
        <v>0</v>
      </c>
      <c r="Z114" s="3">
        <v>0</v>
      </c>
      <c r="AA114" s="3">
        <v>0</v>
      </c>
      <c r="AB114" s="3"/>
      <c r="AC114" s="3"/>
    </row>
    <row r="115" spans="1:30" x14ac:dyDescent="0.3">
      <c r="A115" s="3" t="s">
        <v>68</v>
      </c>
      <c r="B115" s="3" t="s">
        <v>29</v>
      </c>
      <c r="C115" s="3" t="s">
        <v>25</v>
      </c>
      <c r="D115" s="3" t="s">
        <v>26</v>
      </c>
      <c r="E115" s="3" t="s">
        <v>30</v>
      </c>
      <c r="F115" s="3" t="s">
        <v>32</v>
      </c>
      <c r="G115" s="3">
        <v>0</v>
      </c>
      <c r="H115" s="3">
        <v>0</v>
      </c>
      <c r="I115" s="29" t="e">
        <f t="shared" si="154"/>
        <v>#DIV/0!</v>
      </c>
      <c r="J115" s="3">
        <v>0</v>
      </c>
      <c r="K115" s="32" t="e">
        <f t="shared" si="156"/>
        <v>#DIV/0!</v>
      </c>
      <c r="L115" s="3">
        <f t="shared" si="157"/>
        <v>0</v>
      </c>
      <c r="M115" s="3">
        <v>0</v>
      </c>
      <c r="N115" s="3">
        <v>0</v>
      </c>
      <c r="O115" s="3">
        <v>0</v>
      </c>
      <c r="P115" s="3">
        <v>0</v>
      </c>
      <c r="Q115" s="4" t="e">
        <f t="shared" si="159"/>
        <v>#DIV/0!</v>
      </c>
      <c r="R115" s="3">
        <v>0</v>
      </c>
      <c r="S115" s="3">
        <v>0</v>
      </c>
      <c r="T115" s="32" t="e">
        <f t="shared" si="161"/>
        <v>#DIV/0!</v>
      </c>
      <c r="U115" s="32" t="e">
        <f t="shared" si="162"/>
        <v>#DIV/0!</v>
      </c>
      <c r="V115" s="3">
        <v>0</v>
      </c>
      <c r="W115" s="3">
        <v>0</v>
      </c>
      <c r="X115" s="3">
        <v>0</v>
      </c>
      <c r="Y115" s="3">
        <v>0</v>
      </c>
      <c r="Z115" s="3">
        <v>1</v>
      </c>
      <c r="AA115" s="3">
        <v>0</v>
      </c>
      <c r="AB115" s="3"/>
      <c r="AC115" s="3"/>
    </row>
    <row r="116" spans="1:30" x14ac:dyDescent="0.3">
      <c r="A116" s="35">
        <v>127</v>
      </c>
      <c r="B116" s="35" t="s">
        <v>29</v>
      </c>
      <c r="C116" s="35" t="s">
        <v>32</v>
      </c>
      <c r="D116" s="35" t="s">
        <v>26</v>
      </c>
      <c r="E116" s="35" t="s">
        <v>33</v>
      </c>
      <c r="F116" s="35" t="s">
        <v>28</v>
      </c>
      <c r="G116" s="35">
        <f t="shared" ref="G116:H116" si="174">G117+G118+G119</f>
        <v>2</v>
      </c>
      <c r="H116" s="35">
        <f t="shared" si="174"/>
        <v>2</v>
      </c>
      <c r="I116" s="40">
        <f t="shared" si="154"/>
        <v>1</v>
      </c>
      <c r="J116" s="35">
        <f t="shared" ref="J116" si="175">J117+J118+J119</f>
        <v>0</v>
      </c>
      <c r="K116" s="37">
        <f t="shared" si="156"/>
        <v>0</v>
      </c>
      <c r="L116" s="35">
        <f t="shared" si="157"/>
        <v>2</v>
      </c>
      <c r="M116" s="35">
        <f t="shared" ref="M116:P116" si="176">M117+M118+M119</f>
        <v>1</v>
      </c>
      <c r="N116" s="35">
        <f t="shared" si="176"/>
        <v>1</v>
      </c>
      <c r="O116" s="35">
        <f t="shared" si="176"/>
        <v>0</v>
      </c>
      <c r="P116" s="35">
        <f t="shared" si="176"/>
        <v>2</v>
      </c>
      <c r="Q116" s="36">
        <f t="shared" si="159"/>
        <v>100</v>
      </c>
      <c r="R116" s="35">
        <f t="shared" ref="R116:S116" si="177">R117+R118+R119</f>
        <v>0</v>
      </c>
      <c r="S116" s="35">
        <f t="shared" si="177"/>
        <v>0</v>
      </c>
      <c r="T116" s="37">
        <f t="shared" si="161"/>
        <v>0.5</v>
      </c>
      <c r="U116" s="37">
        <f t="shared" si="162"/>
        <v>0.5</v>
      </c>
      <c r="V116" s="35">
        <f t="shared" ref="V116:AA116" si="178">V117+V118+V119</f>
        <v>0</v>
      </c>
      <c r="W116" s="35">
        <f t="shared" si="178"/>
        <v>0</v>
      </c>
      <c r="X116" s="35">
        <f t="shared" si="178"/>
        <v>1</v>
      </c>
      <c r="Y116" s="35">
        <f t="shared" si="178"/>
        <v>0</v>
      </c>
      <c r="Z116" s="35">
        <f t="shared" si="178"/>
        <v>0</v>
      </c>
      <c r="AA116" s="35">
        <f t="shared" si="178"/>
        <v>0</v>
      </c>
      <c r="AB116" s="35"/>
      <c r="AC116" s="35"/>
      <c r="AD116" s="38"/>
    </row>
    <row r="117" spans="1:30" x14ac:dyDescent="0.3">
      <c r="A117" s="3" t="s">
        <v>66</v>
      </c>
      <c r="B117" s="3" t="s">
        <v>29</v>
      </c>
      <c r="C117" s="3" t="s">
        <v>32</v>
      </c>
      <c r="D117" s="3" t="s">
        <v>26</v>
      </c>
      <c r="E117" s="3" t="s">
        <v>33</v>
      </c>
      <c r="F117" s="3" t="s">
        <v>28</v>
      </c>
      <c r="G117" s="3">
        <v>2</v>
      </c>
      <c r="H117" s="3">
        <v>2</v>
      </c>
      <c r="I117" s="29">
        <f t="shared" si="154"/>
        <v>1</v>
      </c>
      <c r="J117" s="3">
        <v>0</v>
      </c>
      <c r="K117" s="32">
        <f t="shared" si="156"/>
        <v>0</v>
      </c>
      <c r="L117" s="3">
        <f t="shared" si="157"/>
        <v>2</v>
      </c>
      <c r="M117" s="3">
        <v>1</v>
      </c>
      <c r="N117" s="3">
        <v>1</v>
      </c>
      <c r="O117" s="3">
        <v>0</v>
      </c>
      <c r="P117" s="3">
        <v>2</v>
      </c>
      <c r="Q117" s="4">
        <f t="shared" si="159"/>
        <v>100</v>
      </c>
      <c r="R117" s="3">
        <v>0</v>
      </c>
      <c r="S117" s="3">
        <v>0</v>
      </c>
      <c r="T117" s="32">
        <f t="shared" si="161"/>
        <v>0.5</v>
      </c>
      <c r="U117" s="32">
        <f t="shared" si="162"/>
        <v>0.5</v>
      </c>
      <c r="V117" s="3">
        <v>0</v>
      </c>
      <c r="W117" s="3">
        <v>0</v>
      </c>
      <c r="X117" s="3">
        <v>1</v>
      </c>
      <c r="Y117" s="3">
        <v>0</v>
      </c>
      <c r="Z117" s="3">
        <v>0</v>
      </c>
      <c r="AA117" s="3">
        <v>0</v>
      </c>
      <c r="AB117" s="3"/>
      <c r="AC117" s="3"/>
    </row>
    <row r="118" spans="1:30" x14ac:dyDescent="0.3">
      <c r="A118" s="3" t="s">
        <v>67</v>
      </c>
      <c r="B118" s="3" t="s">
        <v>29</v>
      </c>
      <c r="C118" s="3" t="s">
        <v>32</v>
      </c>
      <c r="D118" s="3" t="s">
        <v>26</v>
      </c>
      <c r="E118" s="3" t="s">
        <v>33</v>
      </c>
      <c r="F118" s="3" t="s">
        <v>28</v>
      </c>
      <c r="G118" s="3">
        <v>0</v>
      </c>
      <c r="H118" s="3">
        <v>0</v>
      </c>
      <c r="I118" s="29" t="e">
        <f t="shared" si="154"/>
        <v>#DIV/0!</v>
      </c>
      <c r="J118" s="3">
        <v>0</v>
      </c>
      <c r="K118" s="32" t="e">
        <f t="shared" si="156"/>
        <v>#DIV/0!</v>
      </c>
      <c r="L118" s="3">
        <f t="shared" si="157"/>
        <v>0</v>
      </c>
      <c r="M118" s="3">
        <v>0</v>
      </c>
      <c r="N118" s="3">
        <v>0</v>
      </c>
      <c r="O118" s="3">
        <v>0</v>
      </c>
      <c r="P118" s="3">
        <v>0</v>
      </c>
      <c r="Q118" s="4" t="e">
        <f t="shared" si="159"/>
        <v>#DIV/0!</v>
      </c>
      <c r="R118" s="3">
        <v>0</v>
      </c>
      <c r="S118" s="3">
        <v>0</v>
      </c>
      <c r="T118" s="32" t="e">
        <f t="shared" si="161"/>
        <v>#DIV/0!</v>
      </c>
      <c r="U118" s="32" t="e">
        <f t="shared" si="162"/>
        <v>#DIV/0!</v>
      </c>
      <c r="V118" s="3">
        <v>0</v>
      </c>
      <c r="W118" s="3">
        <v>0</v>
      </c>
      <c r="X118" s="3">
        <v>0</v>
      </c>
      <c r="Y118" s="3">
        <v>0</v>
      </c>
      <c r="Z118" s="3">
        <v>0</v>
      </c>
      <c r="AA118" s="3">
        <v>0</v>
      </c>
      <c r="AB118" s="3"/>
      <c r="AC118" s="3"/>
    </row>
    <row r="119" spans="1:30" x14ac:dyDescent="0.3">
      <c r="A119" s="3" t="s">
        <v>68</v>
      </c>
      <c r="B119" s="3" t="s">
        <v>29</v>
      </c>
      <c r="C119" s="3" t="s">
        <v>32</v>
      </c>
      <c r="D119" s="3" t="s">
        <v>26</v>
      </c>
      <c r="E119" s="3" t="s">
        <v>33</v>
      </c>
      <c r="F119" s="3" t="s">
        <v>28</v>
      </c>
      <c r="G119" s="3">
        <v>0</v>
      </c>
      <c r="H119" s="3">
        <v>0</v>
      </c>
      <c r="I119" s="29" t="e">
        <f t="shared" si="154"/>
        <v>#DIV/0!</v>
      </c>
      <c r="J119" s="3">
        <v>0</v>
      </c>
      <c r="K119" s="32" t="e">
        <f t="shared" si="156"/>
        <v>#DIV/0!</v>
      </c>
      <c r="L119" s="3">
        <f t="shared" si="157"/>
        <v>0</v>
      </c>
      <c r="M119" s="3">
        <v>0</v>
      </c>
      <c r="N119" s="3">
        <v>0</v>
      </c>
      <c r="O119" s="3">
        <v>0</v>
      </c>
      <c r="P119" s="3">
        <v>0</v>
      </c>
      <c r="Q119" s="4" t="e">
        <f t="shared" si="159"/>
        <v>#DIV/0!</v>
      </c>
      <c r="R119" s="3">
        <v>0</v>
      </c>
      <c r="S119" s="3">
        <v>0</v>
      </c>
      <c r="T119" s="32" t="e">
        <f t="shared" si="161"/>
        <v>#DIV/0!</v>
      </c>
      <c r="U119" s="32" t="e">
        <f t="shared" si="162"/>
        <v>#DIV/0!</v>
      </c>
      <c r="V119" s="3">
        <v>0</v>
      </c>
      <c r="W119" s="3">
        <v>0</v>
      </c>
      <c r="X119" s="3">
        <v>0</v>
      </c>
      <c r="Y119" s="3">
        <v>0</v>
      </c>
      <c r="Z119" s="3">
        <v>0</v>
      </c>
      <c r="AA119" s="3">
        <v>0</v>
      </c>
      <c r="AB119" s="3"/>
      <c r="AC119" s="3"/>
    </row>
    <row r="120" spans="1:30" x14ac:dyDescent="0.3">
      <c r="A120" s="35">
        <v>24</v>
      </c>
      <c r="B120" s="35" t="s">
        <v>24</v>
      </c>
      <c r="C120" s="35" t="s">
        <v>29</v>
      </c>
      <c r="D120" s="35" t="s">
        <v>26</v>
      </c>
      <c r="E120" s="35" t="s">
        <v>33</v>
      </c>
      <c r="F120" s="35" t="s">
        <v>28</v>
      </c>
      <c r="G120" s="35">
        <f t="shared" ref="G120:H120" si="179">G121+G122+G123</f>
        <v>5</v>
      </c>
      <c r="H120" s="35">
        <f t="shared" si="179"/>
        <v>0</v>
      </c>
      <c r="I120" s="40">
        <f t="shared" si="154"/>
        <v>0</v>
      </c>
      <c r="J120" s="35">
        <f t="shared" ref="J120" si="180">J121+J122+J123</f>
        <v>1</v>
      </c>
      <c r="K120" s="37">
        <f t="shared" si="156"/>
        <v>0.2</v>
      </c>
      <c r="L120" s="35">
        <f t="shared" si="157"/>
        <v>4</v>
      </c>
      <c r="M120" s="35">
        <f t="shared" ref="M120:P120" si="181">M121+M122+M123</f>
        <v>0</v>
      </c>
      <c r="N120" s="35">
        <f t="shared" si="181"/>
        <v>4</v>
      </c>
      <c r="O120" s="35">
        <f t="shared" si="181"/>
        <v>0</v>
      </c>
      <c r="P120" s="35">
        <f t="shared" si="181"/>
        <v>2</v>
      </c>
      <c r="Q120" s="36">
        <f t="shared" si="159"/>
        <v>50</v>
      </c>
      <c r="R120" s="35">
        <f t="shared" ref="R120:S120" si="182">R121+R122+R123</f>
        <v>0</v>
      </c>
      <c r="S120" s="35">
        <f t="shared" si="182"/>
        <v>0</v>
      </c>
      <c r="T120" s="37">
        <f t="shared" si="161"/>
        <v>0</v>
      </c>
      <c r="U120" s="37">
        <f t="shared" si="162"/>
        <v>0</v>
      </c>
      <c r="V120" s="35">
        <f t="shared" ref="V120:AA120" si="183">V121+V122+V123</f>
        <v>0</v>
      </c>
      <c r="W120" s="35">
        <f t="shared" si="183"/>
        <v>0</v>
      </c>
      <c r="X120" s="35">
        <f t="shared" si="183"/>
        <v>4</v>
      </c>
      <c r="Y120" s="35">
        <f t="shared" si="183"/>
        <v>0</v>
      </c>
      <c r="Z120" s="35">
        <f t="shared" si="183"/>
        <v>0</v>
      </c>
      <c r="AA120" s="35">
        <f t="shared" si="183"/>
        <v>0</v>
      </c>
      <c r="AB120" s="35"/>
      <c r="AC120" s="35"/>
      <c r="AD120" s="38"/>
    </row>
    <row r="121" spans="1:30" x14ac:dyDescent="0.3">
      <c r="A121" s="3" t="s">
        <v>66</v>
      </c>
      <c r="B121" s="3" t="s">
        <v>24</v>
      </c>
      <c r="C121" s="3" t="s">
        <v>29</v>
      </c>
      <c r="D121" s="3" t="s">
        <v>26</v>
      </c>
      <c r="E121" s="3" t="s">
        <v>33</v>
      </c>
      <c r="F121" s="3" t="s">
        <v>28</v>
      </c>
      <c r="G121" s="3">
        <v>3</v>
      </c>
      <c r="H121" s="3">
        <v>0</v>
      </c>
      <c r="I121" s="29">
        <f t="shared" si="154"/>
        <v>0</v>
      </c>
      <c r="J121" s="3">
        <v>0</v>
      </c>
      <c r="K121" s="32">
        <f t="shared" si="156"/>
        <v>0</v>
      </c>
      <c r="L121" s="3">
        <f t="shared" si="157"/>
        <v>3</v>
      </c>
      <c r="M121" s="3">
        <v>0</v>
      </c>
      <c r="N121" s="3">
        <v>3</v>
      </c>
      <c r="O121" s="3">
        <v>0</v>
      </c>
      <c r="P121" s="3">
        <v>2</v>
      </c>
      <c r="Q121" s="4">
        <f t="shared" si="159"/>
        <v>66.666666666666657</v>
      </c>
      <c r="R121" s="3">
        <v>0</v>
      </c>
      <c r="S121" s="3">
        <v>0</v>
      </c>
      <c r="T121" s="32">
        <f t="shared" si="161"/>
        <v>0</v>
      </c>
      <c r="U121" s="32">
        <f t="shared" si="162"/>
        <v>0</v>
      </c>
      <c r="V121" s="3">
        <v>0</v>
      </c>
      <c r="W121" s="3">
        <v>0</v>
      </c>
      <c r="X121" s="3">
        <v>3</v>
      </c>
      <c r="Y121" s="3">
        <v>0</v>
      </c>
      <c r="Z121" s="3">
        <v>0</v>
      </c>
      <c r="AA121" s="3">
        <v>0</v>
      </c>
      <c r="AB121" s="3"/>
      <c r="AC121" s="3"/>
    </row>
    <row r="122" spans="1:30" x14ac:dyDescent="0.3">
      <c r="A122" s="3" t="s">
        <v>67</v>
      </c>
      <c r="B122" s="3" t="s">
        <v>24</v>
      </c>
      <c r="C122" s="3" t="s">
        <v>29</v>
      </c>
      <c r="D122" s="3" t="s">
        <v>26</v>
      </c>
      <c r="E122" s="3" t="s">
        <v>33</v>
      </c>
      <c r="F122" s="3" t="s">
        <v>28</v>
      </c>
      <c r="G122" s="3">
        <v>0</v>
      </c>
      <c r="H122" s="3">
        <v>0</v>
      </c>
      <c r="I122" s="29" t="e">
        <f t="shared" si="154"/>
        <v>#DIV/0!</v>
      </c>
      <c r="J122" s="3">
        <v>0</v>
      </c>
      <c r="K122" s="32" t="e">
        <f t="shared" si="156"/>
        <v>#DIV/0!</v>
      </c>
      <c r="L122" s="3">
        <f t="shared" si="157"/>
        <v>0</v>
      </c>
      <c r="M122" s="3">
        <v>0</v>
      </c>
      <c r="N122" s="3">
        <v>0</v>
      </c>
      <c r="O122" s="3">
        <v>0</v>
      </c>
      <c r="P122" s="3">
        <v>0</v>
      </c>
      <c r="Q122" s="4" t="e">
        <f t="shared" si="159"/>
        <v>#DIV/0!</v>
      </c>
      <c r="R122" s="3">
        <v>0</v>
      </c>
      <c r="S122" s="3">
        <v>0</v>
      </c>
      <c r="T122" s="32" t="e">
        <f t="shared" si="161"/>
        <v>#DIV/0!</v>
      </c>
      <c r="U122" s="32" t="e">
        <f t="shared" si="162"/>
        <v>#DIV/0!</v>
      </c>
      <c r="V122" s="3">
        <v>0</v>
      </c>
      <c r="W122" s="3">
        <v>0</v>
      </c>
      <c r="X122" s="3">
        <v>0</v>
      </c>
      <c r="Y122" s="3">
        <v>0</v>
      </c>
      <c r="Z122" s="3">
        <v>0</v>
      </c>
      <c r="AA122" s="3">
        <v>0</v>
      </c>
      <c r="AB122" s="3"/>
      <c r="AC122" s="3"/>
    </row>
    <row r="123" spans="1:30" x14ac:dyDescent="0.3">
      <c r="A123" s="3" t="s">
        <v>68</v>
      </c>
      <c r="B123" s="3" t="s">
        <v>24</v>
      </c>
      <c r="C123" s="3" t="s">
        <v>29</v>
      </c>
      <c r="D123" s="3" t="s">
        <v>26</v>
      </c>
      <c r="E123" s="3" t="s">
        <v>33</v>
      </c>
      <c r="F123" s="3" t="s">
        <v>28</v>
      </c>
      <c r="G123" s="3">
        <v>2</v>
      </c>
      <c r="H123" s="3">
        <v>0</v>
      </c>
      <c r="I123" s="29">
        <f t="shared" si="154"/>
        <v>0</v>
      </c>
      <c r="J123" s="3">
        <v>1</v>
      </c>
      <c r="K123" s="32">
        <f t="shared" si="156"/>
        <v>0.5</v>
      </c>
      <c r="L123" s="3">
        <f t="shared" si="157"/>
        <v>1</v>
      </c>
      <c r="M123" s="3">
        <v>0</v>
      </c>
      <c r="N123" s="3">
        <v>1</v>
      </c>
      <c r="O123" s="3">
        <v>0</v>
      </c>
      <c r="P123" s="3">
        <v>0</v>
      </c>
      <c r="Q123" s="4">
        <f t="shared" si="159"/>
        <v>0</v>
      </c>
      <c r="R123" s="3">
        <v>0</v>
      </c>
      <c r="S123" s="3">
        <v>0</v>
      </c>
      <c r="T123" s="32">
        <f t="shared" si="161"/>
        <v>0</v>
      </c>
      <c r="U123" s="32">
        <f t="shared" si="162"/>
        <v>0</v>
      </c>
      <c r="V123" s="3">
        <v>0</v>
      </c>
      <c r="W123" s="3">
        <v>0</v>
      </c>
      <c r="X123" s="3">
        <v>1</v>
      </c>
      <c r="Y123" s="3">
        <v>0</v>
      </c>
      <c r="Z123" s="3">
        <v>0</v>
      </c>
      <c r="AA123" s="3">
        <v>0</v>
      </c>
      <c r="AB123" s="3"/>
      <c r="AC123" s="3"/>
    </row>
    <row r="124" spans="1:30" x14ac:dyDescent="0.3">
      <c r="A124" s="35">
        <v>41</v>
      </c>
      <c r="B124" s="35" t="s">
        <v>24</v>
      </c>
      <c r="C124" s="35" t="s">
        <v>29</v>
      </c>
      <c r="D124" s="35" t="s">
        <v>26</v>
      </c>
      <c r="E124" s="35" t="s">
        <v>34</v>
      </c>
      <c r="F124" s="35" t="s">
        <v>28</v>
      </c>
      <c r="G124" s="35">
        <f t="shared" ref="G124:H124" si="184">G125+G126+G127</f>
        <v>1</v>
      </c>
      <c r="H124" s="35">
        <f t="shared" si="184"/>
        <v>3</v>
      </c>
      <c r="I124" s="40">
        <f t="shared" si="154"/>
        <v>3</v>
      </c>
      <c r="J124" s="35">
        <f t="shared" ref="J124" si="185">J125+J126+J127</f>
        <v>0</v>
      </c>
      <c r="K124" s="37">
        <f t="shared" si="156"/>
        <v>0</v>
      </c>
      <c r="L124" s="35">
        <f t="shared" si="157"/>
        <v>1</v>
      </c>
      <c r="M124" s="35">
        <f t="shared" ref="M124:P124" si="186">M125+M126+M127</f>
        <v>1</v>
      </c>
      <c r="N124" s="35">
        <f t="shared" si="186"/>
        <v>0</v>
      </c>
      <c r="O124" s="35">
        <f t="shared" si="186"/>
        <v>1</v>
      </c>
      <c r="P124" s="35">
        <f t="shared" si="186"/>
        <v>1</v>
      </c>
      <c r="Q124" s="36">
        <f t="shared" si="159"/>
        <v>100</v>
      </c>
      <c r="R124" s="35">
        <f t="shared" ref="R124:S124" si="187">R125+R126+R127</f>
        <v>0</v>
      </c>
      <c r="S124" s="35">
        <f t="shared" si="187"/>
        <v>0</v>
      </c>
      <c r="T124" s="37">
        <f t="shared" si="161"/>
        <v>1</v>
      </c>
      <c r="U124" s="37">
        <f t="shared" si="162"/>
        <v>1.5</v>
      </c>
      <c r="V124" s="35">
        <f t="shared" ref="V124:AA124" si="188">V125+V126+V127</f>
        <v>1</v>
      </c>
      <c r="W124" s="35">
        <f t="shared" si="188"/>
        <v>0</v>
      </c>
      <c r="X124" s="35">
        <f t="shared" si="188"/>
        <v>0</v>
      </c>
      <c r="Y124" s="35">
        <f t="shared" si="188"/>
        <v>0</v>
      </c>
      <c r="Z124" s="35">
        <f t="shared" si="188"/>
        <v>0</v>
      </c>
      <c r="AA124" s="35">
        <f t="shared" si="188"/>
        <v>0</v>
      </c>
      <c r="AB124" s="35"/>
      <c r="AC124" s="35"/>
      <c r="AD124" s="38"/>
    </row>
    <row r="125" spans="1:30" x14ac:dyDescent="0.3">
      <c r="A125" s="3" t="s">
        <v>66</v>
      </c>
      <c r="B125" s="3" t="s">
        <v>24</v>
      </c>
      <c r="C125" s="3" t="s">
        <v>29</v>
      </c>
      <c r="D125" s="3" t="s">
        <v>26</v>
      </c>
      <c r="E125" s="3" t="s">
        <v>34</v>
      </c>
      <c r="F125" s="18" t="s">
        <v>28</v>
      </c>
      <c r="G125" s="3">
        <v>0</v>
      </c>
      <c r="H125" s="3">
        <v>0</v>
      </c>
      <c r="I125" s="29" t="e">
        <f t="shared" si="154"/>
        <v>#DIV/0!</v>
      </c>
      <c r="J125" s="3">
        <v>0</v>
      </c>
      <c r="K125" s="32" t="e">
        <f t="shared" si="156"/>
        <v>#DIV/0!</v>
      </c>
      <c r="L125" s="3">
        <f t="shared" si="157"/>
        <v>0</v>
      </c>
      <c r="M125" s="3">
        <v>0</v>
      </c>
      <c r="N125" s="3">
        <v>0</v>
      </c>
      <c r="O125" s="3">
        <v>0</v>
      </c>
      <c r="P125" s="3">
        <v>0</v>
      </c>
      <c r="Q125" s="4" t="e">
        <f t="shared" si="159"/>
        <v>#DIV/0!</v>
      </c>
      <c r="R125" s="3">
        <v>0</v>
      </c>
      <c r="S125" s="3">
        <v>0</v>
      </c>
      <c r="T125" s="32" t="e">
        <f t="shared" si="161"/>
        <v>#DIV/0!</v>
      </c>
      <c r="U125" s="32" t="e">
        <f t="shared" si="162"/>
        <v>#DIV/0!</v>
      </c>
      <c r="V125" s="3">
        <v>0</v>
      </c>
      <c r="W125" s="3">
        <v>0</v>
      </c>
      <c r="X125" s="3">
        <v>0</v>
      </c>
      <c r="Y125" s="3">
        <v>0</v>
      </c>
      <c r="Z125" s="3">
        <v>0</v>
      </c>
      <c r="AA125" s="3">
        <v>0</v>
      </c>
      <c r="AB125" s="3"/>
      <c r="AC125" s="3"/>
    </row>
    <row r="126" spans="1:30" x14ac:dyDescent="0.3">
      <c r="A126" s="3" t="s">
        <v>67</v>
      </c>
      <c r="B126" s="3" t="s">
        <v>24</v>
      </c>
      <c r="C126" s="3" t="s">
        <v>29</v>
      </c>
      <c r="D126" s="3" t="s">
        <v>26</v>
      </c>
      <c r="E126" s="3" t="s">
        <v>34</v>
      </c>
      <c r="F126" s="18" t="s">
        <v>28</v>
      </c>
      <c r="G126" s="3">
        <v>1</v>
      </c>
      <c r="H126" s="3">
        <v>3</v>
      </c>
      <c r="I126" s="29">
        <f t="shared" si="154"/>
        <v>3</v>
      </c>
      <c r="J126" s="3">
        <v>0</v>
      </c>
      <c r="K126" s="32">
        <f t="shared" si="156"/>
        <v>0</v>
      </c>
      <c r="L126" s="3">
        <f t="shared" si="157"/>
        <v>1</v>
      </c>
      <c r="M126" s="3">
        <v>1</v>
      </c>
      <c r="N126" s="3">
        <v>0</v>
      </c>
      <c r="O126" s="3">
        <v>1</v>
      </c>
      <c r="P126" s="3">
        <v>1</v>
      </c>
      <c r="Q126" s="4">
        <f t="shared" si="159"/>
        <v>100</v>
      </c>
      <c r="R126" s="3">
        <v>0</v>
      </c>
      <c r="S126" s="3">
        <v>0</v>
      </c>
      <c r="T126" s="32">
        <f t="shared" si="161"/>
        <v>1</v>
      </c>
      <c r="U126" s="32">
        <f t="shared" si="162"/>
        <v>1.5</v>
      </c>
      <c r="V126" s="3">
        <v>1</v>
      </c>
      <c r="W126" s="3">
        <v>0</v>
      </c>
      <c r="X126" s="3">
        <v>0</v>
      </c>
      <c r="Y126" s="3">
        <v>0</v>
      </c>
      <c r="Z126" s="3">
        <v>0</v>
      </c>
      <c r="AA126" s="3">
        <v>0</v>
      </c>
      <c r="AB126" s="3"/>
      <c r="AC126" s="3"/>
    </row>
    <row r="127" spans="1:30" x14ac:dyDescent="0.3">
      <c r="A127" s="3" t="s">
        <v>68</v>
      </c>
      <c r="B127" s="3" t="s">
        <v>24</v>
      </c>
      <c r="C127" s="3" t="s">
        <v>29</v>
      </c>
      <c r="D127" s="3" t="s">
        <v>26</v>
      </c>
      <c r="E127" s="3" t="s">
        <v>34</v>
      </c>
      <c r="F127" s="3" t="s">
        <v>28</v>
      </c>
      <c r="G127" s="3">
        <v>0</v>
      </c>
      <c r="H127" s="3">
        <v>0</v>
      </c>
      <c r="I127" s="29" t="e">
        <f t="shared" si="154"/>
        <v>#DIV/0!</v>
      </c>
      <c r="J127" s="3">
        <v>0</v>
      </c>
      <c r="K127" s="32" t="e">
        <f t="shared" si="156"/>
        <v>#DIV/0!</v>
      </c>
      <c r="L127" s="3">
        <f t="shared" si="157"/>
        <v>0</v>
      </c>
      <c r="M127" s="3">
        <v>0</v>
      </c>
      <c r="N127" s="3">
        <v>0</v>
      </c>
      <c r="O127" s="3">
        <v>0</v>
      </c>
      <c r="P127" s="3">
        <v>0</v>
      </c>
      <c r="Q127" s="4" t="e">
        <f t="shared" si="159"/>
        <v>#DIV/0!</v>
      </c>
      <c r="R127" s="3">
        <v>0</v>
      </c>
      <c r="S127" s="3">
        <v>0</v>
      </c>
      <c r="T127" s="32" t="e">
        <f t="shared" si="161"/>
        <v>#DIV/0!</v>
      </c>
      <c r="U127" s="32" t="e">
        <f t="shared" si="162"/>
        <v>#DIV/0!</v>
      </c>
      <c r="V127" s="3">
        <v>0</v>
      </c>
      <c r="W127" s="3">
        <v>0</v>
      </c>
      <c r="X127" s="3">
        <v>0</v>
      </c>
      <c r="Y127" s="3">
        <v>0</v>
      </c>
      <c r="Z127" s="3">
        <v>0</v>
      </c>
      <c r="AA127" s="3">
        <v>0</v>
      </c>
      <c r="AB127" s="3"/>
      <c r="AC127" s="3"/>
    </row>
    <row r="128" spans="1:30" x14ac:dyDescent="0.3">
      <c r="A128" s="35">
        <v>9</v>
      </c>
      <c r="B128" s="35" t="s">
        <v>32</v>
      </c>
      <c r="C128" s="35" t="s">
        <v>25</v>
      </c>
      <c r="D128" s="35" t="s">
        <v>26</v>
      </c>
      <c r="E128" s="35" t="s">
        <v>27</v>
      </c>
      <c r="F128" s="35" t="s">
        <v>28</v>
      </c>
      <c r="G128" s="35">
        <f t="shared" ref="G128:H128" si="189">G129+G130+G131</f>
        <v>1</v>
      </c>
      <c r="H128" s="35">
        <f t="shared" si="189"/>
        <v>0</v>
      </c>
      <c r="I128" s="40">
        <f t="shared" si="154"/>
        <v>0</v>
      </c>
      <c r="J128" s="35">
        <f t="shared" ref="J128" si="190">J129+J130+J131</f>
        <v>1</v>
      </c>
      <c r="K128" s="37">
        <f t="shared" si="156"/>
        <v>1</v>
      </c>
      <c r="L128" s="35">
        <f t="shared" si="157"/>
        <v>0</v>
      </c>
      <c r="M128" s="35">
        <f t="shared" ref="M128:P128" si="191">M129+M130+M131</f>
        <v>0</v>
      </c>
      <c r="N128" s="35">
        <f t="shared" si="191"/>
        <v>0</v>
      </c>
      <c r="O128" s="35">
        <f t="shared" si="191"/>
        <v>0</v>
      </c>
      <c r="P128" s="35">
        <f t="shared" si="191"/>
        <v>0</v>
      </c>
      <c r="Q128" s="36" t="e">
        <f t="shared" si="159"/>
        <v>#DIV/0!</v>
      </c>
      <c r="R128" s="35">
        <f t="shared" ref="R128:S128" si="192">R129+R130+R131</f>
        <v>0</v>
      </c>
      <c r="S128" s="35">
        <f t="shared" si="192"/>
        <v>0</v>
      </c>
      <c r="T128" s="37" t="e">
        <f t="shared" si="161"/>
        <v>#DIV/0!</v>
      </c>
      <c r="U128" s="37" t="e">
        <f t="shared" si="162"/>
        <v>#DIV/0!</v>
      </c>
      <c r="V128" s="35">
        <f t="shared" ref="V128:AA128" si="193">V129+V130+V131</f>
        <v>0</v>
      </c>
      <c r="W128" s="35">
        <f t="shared" si="193"/>
        <v>0</v>
      </c>
      <c r="X128" s="35">
        <f t="shared" si="193"/>
        <v>0</v>
      </c>
      <c r="Y128" s="35">
        <f t="shared" si="193"/>
        <v>0</v>
      </c>
      <c r="Z128" s="35">
        <f t="shared" si="193"/>
        <v>1</v>
      </c>
      <c r="AA128" s="35">
        <f t="shared" si="193"/>
        <v>0</v>
      </c>
      <c r="AB128" s="35"/>
      <c r="AC128" s="35"/>
      <c r="AD128" s="38"/>
    </row>
    <row r="129" spans="1:30" x14ac:dyDescent="0.3">
      <c r="A129" s="3" t="s">
        <v>66</v>
      </c>
      <c r="B129" s="3" t="s">
        <v>32</v>
      </c>
      <c r="C129" s="3" t="s">
        <v>25</v>
      </c>
      <c r="D129" s="3" t="s">
        <v>26</v>
      </c>
      <c r="E129" s="3" t="s">
        <v>27</v>
      </c>
      <c r="F129" s="3" t="s">
        <v>28</v>
      </c>
      <c r="G129" s="3">
        <v>1</v>
      </c>
      <c r="H129" s="3">
        <v>0</v>
      </c>
      <c r="I129" s="29">
        <f t="shared" si="154"/>
        <v>0</v>
      </c>
      <c r="J129" s="3">
        <v>1</v>
      </c>
      <c r="K129" s="32">
        <f t="shared" si="156"/>
        <v>1</v>
      </c>
      <c r="L129" s="3">
        <f t="shared" si="157"/>
        <v>0</v>
      </c>
      <c r="M129" s="3">
        <v>0</v>
      </c>
      <c r="N129" s="3">
        <v>0</v>
      </c>
      <c r="O129" s="3">
        <v>0</v>
      </c>
      <c r="P129" s="3">
        <v>0</v>
      </c>
      <c r="Q129" s="4" t="e">
        <f t="shared" si="159"/>
        <v>#DIV/0!</v>
      </c>
      <c r="R129" s="3">
        <v>0</v>
      </c>
      <c r="S129" s="3">
        <v>0</v>
      </c>
      <c r="T129" s="32" t="e">
        <f t="shared" si="161"/>
        <v>#DIV/0!</v>
      </c>
      <c r="U129" s="32" t="e">
        <f t="shared" si="162"/>
        <v>#DIV/0!</v>
      </c>
      <c r="V129" s="3">
        <v>0</v>
      </c>
      <c r="W129" s="3">
        <v>0</v>
      </c>
      <c r="X129" s="3">
        <v>0</v>
      </c>
      <c r="Y129" s="3">
        <v>0</v>
      </c>
      <c r="Z129" s="3">
        <v>0</v>
      </c>
      <c r="AA129" s="3">
        <v>0</v>
      </c>
      <c r="AB129" s="3"/>
      <c r="AC129" s="3"/>
    </row>
    <row r="130" spans="1:30" x14ac:dyDescent="0.3">
      <c r="A130" s="3" t="s">
        <v>67</v>
      </c>
      <c r="B130" s="3" t="s">
        <v>32</v>
      </c>
      <c r="C130" s="3" t="s">
        <v>25</v>
      </c>
      <c r="D130" s="3" t="s">
        <v>26</v>
      </c>
      <c r="E130" s="3" t="s">
        <v>27</v>
      </c>
      <c r="F130" s="3" t="s">
        <v>28</v>
      </c>
      <c r="G130" s="3">
        <v>0</v>
      </c>
      <c r="H130" s="3">
        <v>0</v>
      </c>
      <c r="I130" s="29" t="e">
        <f t="shared" si="154"/>
        <v>#DIV/0!</v>
      </c>
      <c r="J130" s="3">
        <v>0</v>
      </c>
      <c r="K130" s="32" t="e">
        <f t="shared" si="156"/>
        <v>#DIV/0!</v>
      </c>
      <c r="L130" s="3">
        <f t="shared" si="157"/>
        <v>0</v>
      </c>
      <c r="M130" s="3">
        <v>0</v>
      </c>
      <c r="N130" s="3">
        <v>0</v>
      </c>
      <c r="O130" s="3">
        <v>0</v>
      </c>
      <c r="P130" s="3">
        <v>0</v>
      </c>
      <c r="Q130" s="4" t="e">
        <f t="shared" si="159"/>
        <v>#DIV/0!</v>
      </c>
      <c r="R130" s="3">
        <v>0</v>
      </c>
      <c r="S130" s="3">
        <v>0</v>
      </c>
      <c r="T130" s="32" t="e">
        <f t="shared" si="161"/>
        <v>#DIV/0!</v>
      </c>
      <c r="U130" s="32" t="e">
        <f t="shared" si="162"/>
        <v>#DIV/0!</v>
      </c>
      <c r="V130" s="3">
        <v>0</v>
      </c>
      <c r="W130" s="3">
        <v>0</v>
      </c>
      <c r="X130" s="3">
        <v>0</v>
      </c>
      <c r="Y130" s="3">
        <v>0</v>
      </c>
      <c r="Z130" s="3">
        <v>0</v>
      </c>
      <c r="AA130" s="3">
        <v>0</v>
      </c>
      <c r="AB130" s="3"/>
      <c r="AC130" s="3"/>
    </row>
    <row r="131" spans="1:30" x14ac:dyDescent="0.3">
      <c r="A131" s="3" t="s">
        <v>68</v>
      </c>
      <c r="B131" s="3" t="s">
        <v>32</v>
      </c>
      <c r="C131" s="3" t="s">
        <v>25</v>
      </c>
      <c r="D131" s="3" t="s">
        <v>26</v>
      </c>
      <c r="E131" s="3" t="s">
        <v>27</v>
      </c>
      <c r="F131" s="3" t="s">
        <v>28</v>
      </c>
      <c r="G131" s="3">
        <v>0</v>
      </c>
      <c r="H131" s="3">
        <v>0</v>
      </c>
      <c r="I131" s="29" t="e">
        <f t="shared" si="154"/>
        <v>#DIV/0!</v>
      </c>
      <c r="J131" s="3">
        <v>0</v>
      </c>
      <c r="K131" s="32" t="e">
        <f t="shared" si="156"/>
        <v>#DIV/0!</v>
      </c>
      <c r="L131" s="3">
        <f t="shared" si="157"/>
        <v>0</v>
      </c>
      <c r="M131" s="3">
        <v>0</v>
      </c>
      <c r="N131" s="3">
        <v>0</v>
      </c>
      <c r="O131" s="3">
        <v>0</v>
      </c>
      <c r="P131" s="3">
        <v>0</v>
      </c>
      <c r="Q131" s="4" t="e">
        <f t="shared" si="159"/>
        <v>#DIV/0!</v>
      </c>
      <c r="R131" s="3">
        <v>0</v>
      </c>
      <c r="S131" s="3">
        <v>0</v>
      </c>
      <c r="T131" s="32" t="e">
        <f t="shared" si="161"/>
        <v>#DIV/0!</v>
      </c>
      <c r="U131" s="32" t="e">
        <f t="shared" si="162"/>
        <v>#DIV/0!</v>
      </c>
      <c r="V131" s="3">
        <v>0</v>
      </c>
      <c r="W131" s="3">
        <v>0</v>
      </c>
      <c r="X131" s="3">
        <v>0</v>
      </c>
      <c r="Y131" s="3">
        <v>0</v>
      </c>
      <c r="Z131" s="3">
        <v>1</v>
      </c>
      <c r="AA131" s="3">
        <v>0</v>
      </c>
      <c r="AB131" s="3"/>
      <c r="AC131" s="3"/>
    </row>
    <row r="132" spans="1:30" x14ac:dyDescent="0.3">
      <c r="A132" s="35">
        <v>32</v>
      </c>
      <c r="B132" s="35" t="s">
        <v>29</v>
      </c>
      <c r="C132" s="35" t="s">
        <v>30</v>
      </c>
      <c r="D132" s="35" t="s">
        <v>26</v>
      </c>
      <c r="E132" s="35" t="s">
        <v>33</v>
      </c>
      <c r="F132" s="35" t="s">
        <v>28</v>
      </c>
      <c r="G132" s="35">
        <f t="shared" ref="G132:H132" si="194">G133+G134+G135</f>
        <v>3</v>
      </c>
      <c r="H132" s="35">
        <f t="shared" si="194"/>
        <v>4</v>
      </c>
      <c r="I132" s="40">
        <f t="shared" si="154"/>
        <v>1.3888888888888888</v>
      </c>
      <c r="J132" s="35">
        <f t="shared" ref="J132" si="195">J133+J134+J135</f>
        <v>0</v>
      </c>
      <c r="K132" s="37">
        <f t="shared" si="156"/>
        <v>0</v>
      </c>
      <c r="L132" s="35">
        <f t="shared" si="157"/>
        <v>2</v>
      </c>
      <c r="M132" s="35">
        <f t="shared" ref="M132:P132" si="196">M133+M134+M135</f>
        <v>1</v>
      </c>
      <c r="N132" s="35">
        <f t="shared" si="196"/>
        <v>1</v>
      </c>
      <c r="O132" s="35">
        <f t="shared" si="196"/>
        <v>1</v>
      </c>
      <c r="P132" s="35">
        <f t="shared" si="196"/>
        <v>1</v>
      </c>
      <c r="Q132" s="36">
        <f t="shared" si="159"/>
        <v>50</v>
      </c>
      <c r="R132" s="35">
        <f t="shared" ref="R132:S132" si="197">R133+R134+R135</f>
        <v>2</v>
      </c>
      <c r="S132" s="35">
        <f t="shared" si="197"/>
        <v>2</v>
      </c>
      <c r="T132" s="37">
        <f t="shared" si="161"/>
        <v>0.5</v>
      </c>
      <c r="U132" s="37">
        <f t="shared" si="162"/>
        <v>0.5</v>
      </c>
      <c r="V132" s="35">
        <f t="shared" ref="V132:AA132" si="198">V133+V134+V135</f>
        <v>0</v>
      </c>
      <c r="W132" s="35">
        <f t="shared" si="198"/>
        <v>0</v>
      </c>
      <c r="X132" s="35">
        <f t="shared" si="198"/>
        <v>1</v>
      </c>
      <c r="Y132" s="35">
        <f t="shared" si="198"/>
        <v>0</v>
      </c>
      <c r="Z132" s="35">
        <f t="shared" si="198"/>
        <v>1</v>
      </c>
      <c r="AA132" s="35">
        <f t="shared" si="198"/>
        <v>0</v>
      </c>
      <c r="AB132" s="35"/>
      <c r="AC132" s="35"/>
      <c r="AD132" s="38"/>
    </row>
    <row r="133" spans="1:30" x14ac:dyDescent="0.3">
      <c r="A133" s="3" t="s">
        <v>66</v>
      </c>
      <c r="B133" s="3" t="s">
        <v>29</v>
      </c>
      <c r="C133" s="3" t="s">
        <v>30</v>
      </c>
      <c r="D133" s="3" t="s">
        <v>26</v>
      </c>
      <c r="E133" s="3" t="s">
        <v>33</v>
      </c>
      <c r="F133" s="3" t="s">
        <v>28</v>
      </c>
      <c r="G133" s="3">
        <v>0</v>
      </c>
      <c r="H133" s="3">
        <v>0</v>
      </c>
      <c r="I133" s="29" t="e">
        <f t="shared" si="154"/>
        <v>#DIV/0!</v>
      </c>
      <c r="J133" s="3">
        <v>0</v>
      </c>
      <c r="K133" s="32" t="e">
        <f t="shared" si="156"/>
        <v>#DIV/0!</v>
      </c>
      <c r="L133" s="3">
        <f t="shared" si="157"/>
        <v>0</v>
      </c>
      <c r="M133" s="3">
        <v>0</v>
      </c>
      <c r="N133" s="3">
        <v>0</v>
      </c>
      <c r="O133" s="3">
        <v>0</v>
      </c>
      <c r="P133" s="3">
        <v>0</v>
      </c>
      <c r="Q133" s="4" t="e">
        <f t="shared" si="159"/>
        <v>#DIV/0!</v>
      </c>
      <c r="R133" s="3">
        <v>0</v>
      </c>
      <c r="S133" s="3">
        <v>0</v>
      </c>
      <c r="T133" s="32" t="e">
        <f t="shared" si="161"/>
        <v>#DIV/0!</v>
      </c>
      <c r="U133" s="32" t="e">
        <f t="shared" si="162"/>
        <v>#DIV/0!</v>
      </c>
      <c r="V133" s="3">
        <v>0</v>
      </c>
      <c r="W133" s="3">
        <v>0</v>
      </c>
      <c r="X133" s="3">
        <v>0</v>
      </c>
      <c r="Y133" s="3">
        <v>0</v>
      </c>
      <c r="Z133" s="3">
        <v>0</v>
      </c>
      <c r="AA133" s="3">
        <v>0</v>
      </c>
      <c r="AB133" s="3"/>
      <c r="AC133" s="3"/>
    </row>
    <row r="134" spans="1:30" x14ac:dyDescent="0.3">
      <c r="A134" s="3" t="s">
        <v>67</v>
      </c>
      <c r="B134" s="3" t="s">
        <v>29</v>
      </c>
      <c r="C134" s="3" t="s">
        <v>30</v>
      </c>
      <c r="D134" s="3" t="s">
        <v>26</v>
      </c>
      <c r="E134" s="3" t="s">
        <v>33</v>
      </c>
      <c r="F134" s="3" t="s">
        <v>28</v>
      </c>
      <c r="G134" s="3">
        <v>0</v>
      </c>
      <c r="H134" s="3">
        <v>0</v>
      </c>
      <c r="I134" s="29" t="e">
        <f t="shared" si="154"/>
        <v>#DIV/0!</v>
      </c>
      <c r="J134" s="3">
        <v>0</v>
      </c>
      <c r="K134" s="32" t="e">
        <f t="shared" si="156"/>
        <v>#DIV/0!</v>
      </c>
      <c r="L134" s="3">
        <f t="shared" si="157"/>
        <v>0</v>
      </c>
      <c r="M134" s="3">
        <v>0</v>
      </c>
      <c r="N134" s="3">
        <v>0</v>
      </c>
      <c r="O134" s="3">
        <v>0</v>
      </c>
      <c r="P134" s="3">
        <v>0</v>
      </c>
      <c r="Q134" s="4" t="e">
        <f t="shared" si="159"/>
        <v>#DIV/0!</v>
      </c>
      <c r="R134" s="3">
        <v>0</v>
      </c>
      <c r="S134" s="3">
        <v>0</v>
      </c>
      <c r="T134" s="32" t="e">
        <f t="shared" si="161"/>
        <v>#DIV/0!</v>
      </c>
      <c r="U134" s="32" t="e">
        <f t="shared" si="162"/>
        <v>#DIV/0!</v>
      </c>
      <c r="V134" s="3">
        <v>0</v>
      </c>
      <c r="W134" s="3">
        <v>0</v>
      </c>
      <c r="X134" s="3">
        <v>0</v>
      </c>
      <c r="Y134" s="3">
        <v>0</v>
      </c>
      <c r="Z134" s="3">
        <v>0</v>
      </c>
      <c r="AA134" s="3">
        <v>0</v>
      </c>
      <c r="AB134" s="3"/>
      <c r="AC134" s="3"/>
    </row>
    <row r="135" spans="1:30" x14ac:dyDescent="0.3">
      <c r="A135" s="3" t="s">
        <v>68</v>
      </c>
      <c r="B135" s="3" t="s">
        <v>29</v>
      </c>
      <c r="C135" s="3" t="s">
        <v>30</v>
      </c>
      <c r="D135" s="3" t="s">
        <v>26</v>
      </c>
      <c r="E135" s="3" t="s">
        <v>33</v>
      </c>
      <c r="F135" s="3" t="s">
        <v>28</v>
      </c>
      <c r="G135" s="3">
        <v>3</v>
      </c>
      <c r="H135" s="3">
        <v>4</v>
      </c>
      <c r="I135" s="29">
        <f t="shared" si="154"/>
        <v>1.3888888888888888</v>
      </c>
      <c r="J135" s="3">
        <v>0</v>
      </c>
      <c r="K135" s="32">
        <f t="shared" si="156"/>
        <v>0</v>
      </c>
      <c r="L135" s="3">
        <f t="shared" si="157"/>
        <v>2</v>
      </c>
      <c r="M135" s="3">
        <v>1</v>
      </c>
      <c r="N135" s="3">
        <v>1</v>
      </c>
      <c r="O135" s="3">
        <v>1</v>
      </c>
      <c r="P135" s="3">
        <v>1</v>
      </c>
      <c r="Q135" s="4">
        <f t="shared" si="159"/>
        <v>50</v>
      </c>
      <c r="R135" s="3">
        <v>2</v>
      </c>
      <c r="S135" s="3">
        <v>2</v>
      </c>
      <c r="T135" s="32">
        <f t="shared" si="161"/>
        <v>0.5</v>
      </c>
      <c r="U135" s="32">
        <f t="shared" si="162"/>
        <v>0.5</v>
      </c>
      <c r="V135" s="3">
        <v>0</v>
      </c>
      <c r="W135" s="3">
        <v>0</v>
      </c>
      <c r="X135" s="3">
        <v>1</v>
      </c>
      <c r="Y135" s="3">
        <v>0</v>
      </c>
      <c r="Z135" s="3">
        <v>1</v>
      </c>
      <c r="AA135" s="3">
        <v>0</v>
      </c>
      <c r="AB135" s="3"/>
      <c r="AC135" s="3"/>
    </row>
    <row r="136" spans="1:30" x14ac:dyDescent="0.3">
      <c r="A136" s="35">
        <v>13</v>
      </c>
      <c r="B136" s="35" t="s">
        <v>30</v>
      </c>
      <c r="C136" s="35" t="s">
        <v>25</v>
      </c>
      <c r="D136" s="35" t="s">
        <v>26</v>
      </c>
      <c r="E136" s="35" t="s">
        <v>27</v>
      </c>
      <c r="F136" s="35" t="s">
        <v>28</v>
      </c>
      <c r="G136" s="35">
        <f t="shared" ref="G136:H136" si="199">G137+G138+G139</f>
        <v>3</v>
      </c>
      <c r="H136" s="35">
        <f t="shared" si="199"/>
        <v>2</v>
      </c>
      <c r="I136" s="40">
        <f t="shared" si="154"/>
        <v>1</v>
      </c>
      <c r="J136" s="35">
        <f t="shared" ref="J136" si="200">J137+J138+J139</f>
        <v>1</v>
      </c>
      <c r="K136" s="37">
        <f t="shared" si="156"/>
        <v>0.33333333333333331</v>
      </c>
      <c r="L136" s="35">
        <f t="shared" si="157"/>
        <v>2</v>
      </c>
      <c r="M136" s="35">
        <f t="shared" ref="M136:P136" si="201">M137+M138+M139</f>
        <v>1</v>
      </c>
      <c r="N136" s="35">
        <f t="shared" si="201"/>
        <v>1</v>
      </c>
      <c r="O136" s="35">
        <f t="shared" si="201"/>
        <v>1</v>
      </c>
      <c r="P136" s="35">
        <f t="shared" si="201"/>
        <v>2</v>
      </c>
      <c r="Q136" s="36">
        <f t="shared" si="159"/>
        <v>100</v>
      </c>
      <c r="R136" s="35">
        <f t="shared" ref="R136:S136" si="202">R137+R138+R139</f>
        <v>0</v>
      </c>
      <c r="S136" s="35">
        <f t="shared" si="202"/>
        <v>0</v>
      </c>
      <c r="T136" s="37">
        <f t="shared" si="161"/>
        <v>0.5</v>
      </c>
      <c r="U136" s="37">
        <f t="shared" si="162"/>
        <v>0.5</v>
      </c>
      <c r="V136" s="35">
        <f t="shared" ref="V136:AA136" si="203">V137+V138+V139</f>
        <v>0</v>
      </c>
      <c r="W136" s="35">
        <f t="shared" si="203"/>
        <v>1</v>
      </c>
      <c r="X136" s="35">
        <f t="shared" si="203"/>
        <v>0</v>
      </c>
      <c r="Y136" s="35">
        <f t="shared" si="203"/>
        <v>0</v>
      </c>
      <c r="Z136" s="35">
        <f t="shared" si="203"/>
        <v>1</v>
      </c>
      <c r="AA136" s="35">
        <f t="shared" si="203"/>
        <v>0</v>
      </c>
      <c r="AB136" s="35"/>
      <c r="AC136" s="35"/>
      <c r="AD136" s="38"/>
    </row>
    <row r="137" spans="1:30" x14ac:dyDescent="0.3">
      <c r="A137" s="3" t="s">
        <v>66</v>
      </c>
      <c r="B137" s="3" t="s">
        <v>30</v>
      </c>
      <c r="C137" s="3" t="s">
        <v>25</v>
      </c>
      <c r="D137" s="3" t="s">
        <v>26</v>
      </c>
      <c r="E137" s="3" t="s">
        <v>27</v>
      </c>
      <c r="F137" s="3" t="s">
        <v>28</v>
      </c>
      <c r="G137" s="3">
        <v>2</v>
      </c>
      <c r="H137" s="3">
        <v>2</v>
      </c>
      <c r="I137" s="29">
        <f t="shared" si="154"/>
        <v>1</v>
      </c>
      <c r="J137" s="3">
        <v>1</v>
      </c>
      <c r="K137" s="32">
        <f t="shared" si="156"/>
        <v>0.5</v>
      </c>
      <c r="L137" s="3">
        <f t="shared" si="157"/>
        <v>1</v>
      </c>
      <c r="M137" s="3">
        <v>1</v>
      </c>
      <c r="N137" s="3">
        <v>0</v>
      </c>
      <c r="O137" s="3">
        <v>1</v>
      </c>
      <c r="P137" s="3">
        <v>1</v>
      </c>
      <c r="Q137" s="4">
        <f t="shared" si="159"/>
        <v>100</v>
      </c>
      <c r="R137" s="3">
        <v>0</v>
      </c>
      <c r="S137" s="3">
        <v>0</v>
      </c>
      <c r="T137" s="32">
        <f t="shared" si="161"/>
        <v>1</v>
      </c>
      <c r="U137" s="32">
        <f t="shared" si="162"/>
        <v>1</v>
      </c>
      <c r="V137" s="3">
        <v>0</v>
      </c>
      <c r="W137" s="3">
        <v>0</v>
      </c>
      <c r="X137" s="3">
        <v>0</v>
      </c>
      <c r="Y137" s="3">
        <v>0</v>
      </c>
      <c r="Z137" s="3">
        <v>0</v>
      </c>
      <c r="AA137" s="3">
        <v>0</v>
      </c>
      <c r="AB137" s="3"/>
      <c r="AC137" s="3"/>
    </row>
    <row r="138" spans="1:30" x14ac:dyDescent="0.3">
      <c r="A138" s="3" t="s">
        <v>67</v>
      </c>
      <c r="B138" s="3" t="s">
        <v>30</v>
      </c>
      <c r="C138" s="3" t="s">
        <v>25</v>
      </c>
      <c r="D138" s="3" t="s">
        <v>26</v>
      </c>
      <c r="E138" s="3" t="s">
        <v>27</v>
      </c>
      <c r="F138" s="3" t="s">
        <v>28</v>
      </c>
      <c r="G138" s="3">
        <v>0</v>
      </c>
      <c r="H138" s="3">
        <v>0</v>
      </c>
      <c r="I138" s="29" t="e">
        <f t="shared" si="154"/>
        <v>#DIV/0!</v>
      </c>
      <c r="J138" s="3">
        <v>0</v>
      </c>
      <c r="K138" s="32" t="e">
        <f t="shared" si="156"/>
        <v>#DIV/0!</v>
      </c>
      <c r="L138" s="3">
        <f t="shared" si="157"/>
        <v>0</v>
      </c>
      <c r="M138" s="3">
        <v>0</v>
      </c>
      <c r="N138" s="3">
        <v>0</v>
      </c>
      <c r="O138" s="3">
        <v>0</v>
      </c>
      <c r="P138" s="3">
        <v>0</v>
      </c>
      <c r="Q138" s="4" t="e">
        <f t="shared" si="159"/>
        <v>#DIV/0!</v>
      </c>
      <c r="R138" s="3">
        <v>0</v>
      </c>
      <c r="S138" s="3">
        <v>0</v>
      </c>
      <c r="T138" s="32" t="e">
        <f t="shared" si="161"/>
        <v>#DIV/0!</v>
      </c>
      <c r="U138" s="32" t="e">
        <f t="shared" si="162"/>
        <v>#DIV/0!</v>
      </c>
      <c r="V138" s="3">
        <v>0</v>
      </c>
      <c r="W138" s="3">
        <v>0</v>
      </c>
      <c r="X138" s="3">
        <v>0</v>
      </c>
      <c r="Y138" s="3">
        <v>0</v>
      </c>
      <c r="Z138" s="3">
        <v>0</v>
      </c>
      <c r="AA138" s="3">
        <v>0</v>
      </c>
      <c r="AB138" s="3"/>
      <c r="AC138" s="3"/>
    </row>
    <row r="139" spans="1:30" x14ac:dyDescent="0.3">
      <c r="A139" s="3" t="s">
        <v>68</v>
      </c>
      <c r="B139" s="3" t="s">
        <v>30</v>
      </c>
      <c r="C139" s="3" t="s">
        <v>25</v>
      </c>
      <c r="D139" s="3" t="s">
        <v>26</v>
      </c>
      <c r="E139" s="3" t="s">
        <v>27</v>
      </c>
      <c r="F139" s="3" t="s">
        <v>28</v>
      </c>
      <c r="G139" s="3">
        <v>1</v>
      </c>
      <c r="H139" s="3">
        <v>0</v>
      </c>
      <c r="I139" s="29" t="e">
        <f t="shared" si="154"/>
        <v>#DIV/0!</v>
      </c>
      <c r="J139" s="3">
        <v>0</v>
      </c>
      <c r="K139" s="32">
        <f t="shared" si="156"/>
        <v>0</v>
      </c>
      <c r="L139" s="3">
        <f t="shared" si="157"/>
        <v>1</v>
      </c>
      <c r="M139" s="3">
        <v>0</v>
      </c>
      <c r="N139" s="3">
        <v>1</v>
      </c>
      <c r="O139" s="3">
        <v>0</v>
      </c>
      <c r="P139" s="3">
        <v>1</v>
      </c>
      <c r="Q139" s="4">
        <f t="shared" si="159"/>
        <v>100</v>
      </c>
      <c r="R139" s="3">
        <v>0</v>
      </c>
      <c r="S139" s="3">
        <v>0</v>
      </c>
      <c r="T139" s="32">
        <f t="shared" si="161"/>
        <v>0</v>
      </c>
      <c r="U139" s="32">
        <f t="shared" si="162"/>
        <v>0</v>
      </c>
      <c r="V139" s="3">
        <v>0</v>
      </c>
      <c r="W139" s="3">
        <v>1</v>
      </c>
      <c r="X139" s="3">
        <v>0</v>
      </c>
      <c r="Y139" s="3">
        <v>0</v>
      </c>
      <c r="Z139" s="3">
        <v>1</v>
      </c>
      <c r="AA139" s="3">
        <v>0</v>
      </c>
      <c r="AB139" s="3"/>
      <c r="AC139" s="3"/>
    </row>
    <row r="140" spans="1:30" x14ac:dyDescent="0.3">
      <c r="A140" s="35">
        <v>79</v>
      </c>
      <c r="B140" s="35" t="s">
        <v>29</v>
      </c>
      <c r="C140" s="35" t="s">
        <v>25</v>
      </c>
      <c r="D140" s="35" t="s">
        <v>26</v>
      </c>
      <c r="E140" s="35" t="s">
        <v>33</v>
      </c>
      <c r="F140" s="35" t="s">
        <v>30</v>
      </c>
      <c r="G140" s="35">
        <f t="shared" ref="G140:H140" si="204">G141+G142+G143</f>
        <v>1</v>
      </c>
      <c r="H140" s="35">
        <f t="shared" si="204"/>
        <v>2</v>
      </c>
      <c r="I140" s="40">
        <f t="shared" si="154"/>
        <v>2</v>
      </c>
      <c r="J140" s="35">
        <f t="shared" ref="J140" si="205">J141+J142+J143</f>
        <v>0</v>
      </c>
      <c r="K140" s="37">
        <f t="shared" si="156"/>
        <v>0</v>
      </c>
      <c r="L140" s="35">
        <f t="shared" si="157"/>
        <v>1</v>
      </c>
      <c r="M140" s="35">
        <f t="shared" ref="M140:P140" si="206">M141+M142+M143</f>
        <v>1</v>
      </c>
      <c r="N140" s="35">
        <f t="shared" si="206"/>
        <v>0</v>
      </c>
      <c r="O140" s="35">
        <f t="shared" si="206"/>
        <v>0</v>
      </c>
      <c r="P140" s="35">
        <f t="shared" si="206"/>
        <v>1</v>
      </c>
      <c r="Q140" s="36">
        <f t="shared" si="159"/>
        <v>100</v>
      </c>
      <c r="R140" s="35">
        <f t="shared" ref="R140:S140" si="207">R141+R142+R143</f>
        <v>0</v>
      </c>
      <c r="S140" s="35">
        <f t="shared" si="207"/>
        <v>0</v>
      </c>
      <c r="T140" s="37">
        <f t="shared" si="161"/>
        <v>1</v>
      </c>
      <c r="U140" s="37">
        <f t="shared" si="162"/>
        <v>1</v>
      </c>
      <c r="V140" s="35">
        <f t="shared" ref="V140:AA140" si="208">V141+V142+V143</f>
        <v>0</v>
      </c>
      <c r="W140" s="35">
        <f t="shared" si="208"/>
        <v>0</v>
      </c>
      <c r="X140" s="35">
        <f t="shared" si="208"/>
        <v>0</v>
      </c>
      <c r="Y140" s="35">
        <f t="shared" si="208"/>
        <v>0</v>
      </c>
      <c r="Z140" s="35">
        <f t="shared" si="208"/>
        <v>0</v>
      </c>
      <c r="AA140" s="35">
        <f t="shared" si="208"/>
        <v>0</v>
      </c>
      <c r="AB140" s="35"/>
      <c r="AC140" s="35"/>
      <c r="AD140" s="38"/>
    </row>
    <row r="141" spans="1:30" x14ac:dyDescent="0.3">
      <c r="A141" s="3" t="s">
        <v>66</v>
      </c>
      <c r="B141" s="3" t="s">
        <v>29</v>
      </c>
      <c r="C141" s="3" t="s">
        <v>25</v>
      </c>
      <c r="D141" s="3" t="s">
        <v>26</v>
      </c>
      <c r="E141" s="3" t="s">
        <v>33</v>
      </c>
      <c r="F141" s="3" t="s">
        <v>30</v>
      </c>
      <c r="G141" s="3">
        <v>1</v>
      </c>
      <c r="H141" s="3">
        <v>2</v>
      </c>
      <c r="I141" s="29">
        <f t="shared" si="154"/>
        <v>2</v>
      </c>
      <c r="J141" s="3">
        <v>0</v>
      </c>
      <c r="K141" s="32">
        <f t="shared" si="156"/>
        <v>0</v>
      </c>
      <c r="L141" s="3">
        <f t="shared" si="157"/>
        <v>1</v>
      </c>
      <c r="M141" s="3">
        <v>1</v>
      </c>
      <c r="N141" s="3">
        <v>0</v>
      </c>
      <c r="O141" s="3">
        <v>0</v>
      </c>
      <c r="P141" s="3">
        <v>1</v>
      </c>
      <c r="Q141" s="4">
        <f t="shared" si="159"/>
        <v>100</v>
      </c>
      <c r="R141" s="3">
        <v>0</v>
      </c>
      <c r="S141" s="3">
        <v>0</v>
      </c>
      <c r="T141" s="32">
        <f t="shared" si="161"/>
        <v>1</v>
      </c>
      <c r="U141" s="32">
        <f t="shared" si="162"/>
        <v>1</v>
      </c>
      <c r="V141" s="3">
        <v>0</v>
      </c>
      <c r="W141" s="3">
        <v>0</v>
      </c>
      <c r="X141" s="3">
        <v>0</v>
      </c>
      <c r="Y141" s="3">
        <v>0</v>
      </c>
      <c r="Z141" s="3">
        <v>0</v>
      </c>
      <c r="AA141" s="3">
        <v>0</v>
      </c>
      <c r="AB141" s="3"/>
      <c r="AC141" s="3"/>
    </row>
    <row r="142" spans="1:30" x14ac:dyDescent="0.3">
      <c r="A142" s="3" t="s">
        <v>67</v>
      </c>
      <c r="B142" s="3" t="s">
        <v>29</v>
      </c>
      <c r="C142" s="3" t="s">
        <v>25</v>
      </c>
      <c r="D142" s="3" t="s">
        <v>26</v>
      </c>
      <c r="E142" s="3" t="s">
        <v>33</v>
      </c>
      <c r="F142" s="3" t="s">
        <v>30</v>
      </c>
      <c r="G142" s="3">
        <v>0</v>
      </c>
      <c r="H142" s="3">
        <v>0</v>
      </c>
      <c r="I142" s="29" t="e">
        <f t="shared" si="154"/>
        <v>#DIV/0!</v>
      </c>
      <c r="J142" s="3">
        <v>0</v>
      </c>
      <c r="K142" s="32" t="e">
        <f t="shared" si="156"/>
        <v>#DIV/0!</v>
      </c>
      <c r="L142" s="3">
        <f t="shared" si="157"/>
        <v>0</v>
      </c>
      <c r="M142" s="3">
        <v>0</v>
      </c>
      <c r="N142" s="3">
        <v>0</v>
      </c>
      <c r="O142" s="3">
        <v>0</v>
      </c>
      <c r="P142" s="3">
        <v>0</v>
      </c>
      <c r="Q142" s="4" t="e">
        <f t="shared" si="159"/>
        <v>#DIV/0!</v>
      </c>
      <c r="R142" s="3">
        <v>0</v>
      </c>
      <c r="S142" s="3">
        <v>0</v>
      </c>
      <c r="T142" s="32" t="e">
        <f t="shared" si="161"/>
        <v>#DIV/0!</v>
      </c>
      <c r="U142" s="32" t="e">
        <f t="shared" si="162"/>
        <v>#DIV/0!</v>
      </c>
      <c r="V142" s="3">
        <v>0</v>
      </c>
      <c r="W142" s="3">
        <v>0</v>
      </c>
      <c r="X142" s="3">
        <v>0</v>
      </c>
      <c r="Y142" s="3">
        <v>0</v>
      </c>
      <c r="Z142" s="3">
        <v>0</v>
      </c>
      <c r="AA142" s="3">
        <v>0</v>
      </c>
      <c r="AB142" s="3"/>
      <c r="AC142" s="3"/>
    </row>
    <row r="143" spans="1:30" x14ac:dyDescent="0.3">
      <c r="A143" s="3" t="s">
        <v>68</v>
      </c>
      <c r="B143" s="3" t="s">
        <v>29</v>
      </c>
      <c r="C143" s="3" t="s">
        <v>25</v>
      </c>
      <c r="D143" s="3" t="s">
        <v>26</v>
      </c>
      <c r="E143" s="3" t="s">
        <v>33</v>
      </c>
      <c r="F143" s="3" t="s">
        <v>30</v>
      </c>
      <c r="G143" s="3">
        <v>0</v>
      </c>
      <c r="H143" s="3">
        <v>0</v>
      </c>
      <c r="I143" s="29" t="e">
        <f t="shared" si="154"/>
        <v>#DIV/0!</v>
      </c>
      <c r="J143" s="3">
        <v>0</v>
      </c>
      <c r="K143" s="32" t="e">
        <f t="shared" si="156"/>
        <v>#DIV/0!</v>
      </c>
      <c r="L143" s="3">
        <f t="shared" si="157"/>
        <v>0</v>
      </c>
      <c r="M143" s="3">
        <v>0</v>
      </c>
      <c r="N143" s="3">
        <v>0</v>
      </c>
      <c r="O143" s="3">
        <v>0</v>
      </c>
      <c r="P143" s="3">
        <v>0</v>
      </c>
      <c r="Q143" s="4" t="e">
        <f t="shared" si="159"/>
        <v>#DIV/0!</v>
      </c>
      <c r="R143" s="3">
        <v>0</v>
      </c>
      <c r="S143" s="3">
        <v>0</v>
      </c>
      <c r="T143" s="32" t="e">
        <f t="shared" si="161"/>
        <v>#DIV/0!</v>
      </c>
      <c r="U143" s="32" t="e">
        <f t="shared" si="162"/>
        <v>#DIV/0!</v>
      </c>
      <c r="V143" s="3">
        <v>0</v>
      </c>
      <c r="W143" s="3">
        <v>0</v>
      </c>
      <c r="X143" s="3">
        <v>0</v>
      </c>
      <c r="Y143" s="3">
        <v>0</v>
      </c>
      <c r="Z143" s="3">
        <v>0</v>
      </c>
      <c r="AA143" s="3">
        <v>0</v>
      </c>
      <c r="AB143" s="3"/>
      <c r="AC143" s="3"/>
    </row>
    <row r="144" spans="1:30" x14ac:dyDescent="0.3">
      <c r="A144" s="35">
        <v>17</v>
      </c>
      <c r="B144" s="35" t="s">
        <v>32</v>
      </c>
      <c r="C144" s="35" t="s">
        <v>30</v>
      </c>
      <c r="D144" s="35" t="s">
        <v>26</v>
      </c>
      <c r="E144" s="35" t="s">
        <v>33</v>
      </c>
      <c r="F144" s="35" t="s">
        <v>28</v>
      </c>
      <c r="G144" s="35">
        <f t="shared" ref="G144:H144" si="209">G145+G146+G147</f>
        <v>3</v>
      </c>
      <c r="H144" s="35">
        <f t="shared" si="209"/>
        <v>2</v>
      </c>
      <c r="I144" s="40">
        <f t="shared" si="154"/>
        <v>1.0638297872340425</v>
      </c>
      <c r="J144" s="35">
        <f t="shared" ref="J144" si="210">J145+J146+J147</f>
        <v>0</v>
      </c>
      <c r="K144" s="37">
        <f t="shared" si="156"/>
        <v>0</v>
      </c>
      <c r="L144" s="35">
        <f t="shared" si="157"/>
        <v>2</v>
      </c>
      <c r="M144" s="35">
        <f t="shared" ref="M144:P144" si="211">M145+M146+M147</f>
        <v>0</v>
      </c>
      <c r="N144" s="35">
        <f t="shared" si="211"/>
        <v>2</v>
      </c>
      <c r="O144" s="35">
        <f t="shared" si="211"/>
        <v>0</v>
      </c>
      <c r="P144" s="35">
        <f t="shared" si="211"/>
        <v>2</v>
      </c>
      <c r="Q144" s="36">
        <f t="shared" si="159"/>
        <v>100</v>
      </c>
      <c r="R144" s="35">
        <f t="shared" ref="R144:S144" si="212">R145+R146+R147</f>
        <v>2</v>
      </c>
      <c r="S144" s="35">
        <f t="shared" si="212"/>
        <v>2</v>
      </c>
      <c r="T144" s="37">
        <f t="shared" si="161"/>
        <v>0</v>
      </c>
      <c r="U144" s="37">
        <f t="shared" si="162"/>
        <v>0</v>
      </c>
      <c r="V144" s="35">
        <f t="shared" ref="V144:AA144" si="213">V145+V146+V147</f>
        <v>0</v>
      </c>
      <c r="W144" s="35">
        <f t="shared" si="213"/>
        <v>1</v>
      </c>
      <c r="X144" s="35">
        <f t="shared" si="213"/>
        <v>0</v>
      </c>
      <c r="Y144" s="35">
        <f t="shared" si="213"/>
        <v>0</v>
      </c>
      <c r="Z144" s="35">
        <f t="shared" si="213"/>
        <v>2</v>
      </c>
      <c r="AA144" s="35">
        <f t="shared" si="213"/>
        <v>0</v>
      </c>
      <c r="AB144" s="35"/>
      <c r="AC144" s="35"/>
      <c r="AD144" s="38"/>
    </row>
    <row r="145" spans="1:30" x14ac:dyDescent="0.3">
      <c r="A145" s="3" t="s">
        <v>66</v>
      </c>
      <c r="B145" s="3" t="s">
        <v>32</v>
      </c>
      <c r="C145" s="3" t="s">
        <v>30</v>
      </c>
      <c r="D145" s="3" t="s">
        <v>26</v>
      </c>
      <c r="E145" s="3" t="s">
        <v>33</v>
      </c>
      <c r="F145" s="3" t="s">
        <v>28</v>
      </c>
      <c r="G145" s="3">
        <v>3</v>
      </c>
      <c r="H145" s="3">
        <v>2</v>
      </c>
      <c r="I145" s="29">
        <f t="shared" si="154"/>
        <v>1.0638297872340425</v>
      </c>
      <c r="J145" s="3">
        <v>0</v>
      </c>
      <c r="K145" s="32">
        <f t="shared" si="156"/>
        <v>0</v>
      </c>
      <c r="L145" s="3">
        <f t="shared" si="157"/>
        <v>2</v>
      </c>
      <c r="M145" s="3">
        <v>0</v>
      </c>
      <c r="N145" s="3">
        <v>2</v>
      </c>
      <c r="O145" s="3">
        <v>0</v>
      </c>
      <c r="P145" s="3">
        <v>2</v>
      </c>
      <c r="Q145" s="4">
        <f t="shared" si="159"/>
        <v>100</v>
      </c>
      <c r="R145" s="3">
        <v>2</v>
      </c>
      <c r="S145" s="3">
        <v>2</v>
      </c>
      <c r="T145" s="32">
        <f t="shared" si="161"/>
        <v>0</v>
      </c>
      <c r="U145" s="32">
        <f t="shared" si="162"/>
        <v>0</v>
      </c>
      <c r="V145" s="3">
        <v>0</v>
      </c>
      <c r="W145" s="3">
        <v>1</v>
      </c>
      <c r="X145" s="3">
        <v>0</v>
      </c>
      <c r="Y145" s="3">
        <v>0</v>
      </c>
      <c r="Z145" s="3">
        <v>2</v>
      </c>
      <c r="AA145" s="3">
        <v>0</v>
      </c>
      <c r="AB145" s="3"/>
      <c r="AC145" s="3"/>
    </row>
    <row r="146" spans="1:30" x14ac:dyDescent="0.3">
      <c r="A146" s="3" t="s">
        <v>67</v>
      </c>
      <c r="B146" s="3" t="s">
        <v>32</v>
      </c>
      <c r="C146" s="3" t="s">
        <v>30</v>
      </c>
      <c r="D146" s="3" t="s">
        <v>26</v>
      </c>
      <c r="E146" s="3" t="s">
        <v>33</v>
      </c>
      <c r="F146" s="3" t="s">
        <v>28</v>
      </c>
      <c r="G146" s="3">
        <v>0</v>
      </c>
      <c r="H146" s="3">
        <v>0</v>
      </c>
      <c r="I146" s="29" t="e">
        <f t="shared" si="154"/>
        <v>#DIV/0!</v>
      </c>
      <c r="J146" s="3">
        <v>0</v>
      </c>
      <c r="K146" s="32" t="e">
        <f t="shared" si="156"/>
        <v>#DIV/0!</v>
      </c>
      <c r="L146" s="3">
        <f t="shared" si="157"/>
        <v>0</v>
      </c>
      <c r="M146" s="3">
        <v>0</v>
      </c>
      <c r="N146" s="3">
        <v>0</v>
      </c>
      <c r="O146" s="3">
        <v>0</v>
      </c>
      <c r="P146" s="3">
        <v>0</v>
      </c>
      <c r="Q146" s="4" t="e">
        <f t="shared" si="159"/>
        <v>#DIV/0!</v>
      </c>
      <c r="R146" s="3">
        <v>0</v>
      </c>
      <c r="S146" s="3">
        <v>0</v>
      </c>
      <c r="T146" s="32" t="e">
        <f t="shared" si="161"/>
        <v>#DIV/0!</v>
      </c>
      <c r="U146" s="32" t="e">
        <f t="shared" si="162"/>
        <v>#DIV/0!</v>
      </c>
      <c r="V146" s="3">
        <v>0</v>
      </c>
      <c r="W146" s="3">
        <v>0</v>
      </c>
      <c r="X146" s="3">
        <v>0</v>
      </c>
      <c r="Y146" s="3">
        <v>0</v>
      </c>
      <c r="Z146" s="3">
        <v>0</v>
      </c>
      <c r="AA146" s="3">
        <v>0</v>
      </c>
      <c r="AB146" s="3"/>
      <c r="AC146" s="3"/>
    </row>
    <row r="147" spans="1:30" x14ac:dyDescent="0.3">
      <c r="A147" s="3" t="s">
        <v>68</v>
      </c>
      <c r="B147" s="3" t="s">
        <v>32</v>
      </c>
      <c r="C147" s="3" t="s">
        <v>30</v>
      </c>
      <c r="D147" s="3" t="s">
        <v>26</v>
      </c>
      <c r="E147" s="3" t="s">
        <v>33</v>
      </c>
      <c r="F147" s="3" t="s">
        <v>28</v>
      </c>
      <c r="G147" s="3">
        <v>0</v>
      </c>
      <c r="H147" s="3">
        <v>0</v>
      </c>
      <c r="I147" s="29" t="e">
        <f t="shared" si="154"/>
        <v>#DIV/0!</v>
      </c>
      <c r="J147" s="3">
        <v>0</v>
      </c>
      <c r="K147" s="32" t="e">
        <f t="shared" si="156"/>
        <v>#DIV/0!</v>
      </c>
      <c r="L147" s="3">
        <f t="shared" si="157"/>
        <v>0</v>
      </c>
      <c r="M147" s="3">
        <v>0</v>
      </c>
      <c r="N147" s="3">
        <v>0</v>
      </c>
      <c r="O147" s="3">
        <v>0</v>
      </c>
      <c r="P147" s="3">
        <v>0</v>
      </c>
      <c r="Q147" s="4" t="e">
        <f t="shared" si="159"/>
        <v>#DIV/0!</v>
      </c>
      <c r="R147" s="3">
        <v>0</v>
      </c>
      <c r="S147" s="3">
        <v>0</v>
      </c>
      <c r="T147" s="32" t="e">
        <f t="shared" si="161"/>
        <v>#DIV/0!</v>
      </c>
      <c r="U147" s="32" t="e">
        <f t="shared" si="162"/>
        <v>#DIV/0!</v>
      </c>
      <c r="V147" s="3">
        <v>0</v>
      </c>
      <c r="W147" s="3">
        <v>0</v>
      </c>
      <c r="X147" s="3">
        <v>0</v>
      </c>
      <c r="Y147" s="3">
        <v>0</v>
      </c>
      <c r="Z147" s="3">
        <v>0</v>
      </c>
      <c r="AA147" s="3">
        <v>0</v>
      </c>
      <c r="AB147" s="3"/>
      <c r="AC147" s="3"/>
    </row>
    <row r="148" spans="1:30" x14ac:dyDescent="0.3">
      <c r="A148" s="35">
        <v>43</v>
      </c>
      <c r="B148" s="35" t="s">
        <v>24</v>
      </c>
      <c r="C148" s="35" t="s">
        <v>32</v>
      </c>
      <c r="D148" s="35" t="s">
        <v>26</v>
      </c>
      <c r="E148" s="35" t="s">
        <v>30</v>
      </c>
      <c r="F148" s="35" t="s">
        <v>28</v>
      </c>
      <c r="G148" s="35">
        <f t="shared" ref="G148:H148" si="214">G149+G150+G151</f>
        <v>1</v>
      </c>
      <c r="H148" s="35">
        <f t="shared" si="214"/>
        <v>1</v>
      </c>
      <c r="I148" s="40">
        <f t="shared" si="154"/>
        <v>1.1363636363636365</v>
      </c>
      <c r="J148" s="35">
        <f t="shared" ref="J148" si="215">J149+J150+J151</f>
        <v>0</v>
      </c>
      <c r="K148" s="37">
        <f t="shared" si="156"/>
        <v>0</v>
      </c>
      <c r="L148" s="35">
        <f t="shared" si="157"/>
        <v>0</v>
      </c>
      <c r="M148" s="35">
        <f t="shared" ref="M148:P148" si="216">M149+M150+M151</f>
        <v>0</v>
      </c>
      <c r="N148" s="35">
        <f t="shared" si="216"/>
        <v>0</v>
      </c>
      <c r="O148" s="35">
        <f t="shared" si="216"/>
        <v>0</v>
      </c>
      <c r="P148" s="35">
        <f t="shared" si="216"/>
        <v>0</v>
      </c>
      <c r="Q148" s="36" t="e">
        <f t="shared" si="159"/>
        <v>#DIV/0!</v>
      </c>
      <c r="R148" s="35">
        <f t="shared" ref="R148:S148" si="217">R149+R150+R151</f>
        <v>2</v>
      </c>
      <c r="S148" s="35">
        <f t="shared" si="217"/>
        <v>1</v>
      </c>
      <c r="T148" s="37" t="e">
        <f t="shared" si="161"/>
        <v>#DIV/0!</v>
      </c>
      <c r="U148" s="37" t="e">
        <f t="shared" si="162"/>
        <v>#DIV/0!</v>
      </c>
      <c r="V148" s="35">
        <f t="shared" ref="V148:AA148" si="218">V149+V150+V151</f>
        <v>0</v>
      </c>
      <c r="W148" s="35">
        <f t="shared" si="218"/>
        <v>0</v>
      </c>
      <c r="X148" s="35">
        <f t="shared" si="218"/>
        <v>0</v>
      </c>
      <c r="Y148" s="35">
        <f t="shared" si="218"/>
        <v>0</v>
      </c>
      <c r="Z148" s="35">
        <f t="shared" si="218"/>
        <v>1</v>
      </c>
      <c r="AA148" s="35">
        <f t="shared" si="218"/>
        <v>0</v>
      </c>
      <c r="AB148" s="35"/>
      <c r="AC148" s="35"/>
      <c r="AD148" s="38"/>
    </row>
    <row r="149" spans="1:30" x14ac:dyDescent="0.3">
      <c r="A149" s="3" t="s">
        <v>66</v>
      </c>
      <c r="B149" s="3" t="s">
        <v>24</v>
      </c>
      <c r="C149" s="3" t="s">
        <v>32</v>
      </c>
      <c r="D149" s="3" t="s">
        <v>26</v>
      </c>
      <c r="E149" s="3" t="s">
        <v>30</v>
      </c>
      <c r="F149" s="3" t="s">
        <v>28</v>
      </c>
      <c r="G149" s="3">
        <v>1</v>
      </c>
      <c r="H149" s="3">
        <v>1</v>
      </c>
      <c r="I149" s="29">
        <f t="shared" si="154"/>
        <v>1.1363636363636365</v>
      </c>
      <c r="J149" s="3">
        <v>0</v>
      </c>
      <c r="K149" s="32">
        <f t="shared" si="156"/>
        <v>0</v>
      </c>
      <c r="L149" s="3">
        <f t="shared" si="157"/>
        <v>0</v>
      </c>
      <c r="M149" s="3">
        <v>0</v>
      </c>
      <c r="N149" s="3">
        <v>0</v>
      </c>
      <c r="O149" s="3">
        <v>0</v>
      </c>
      <c r="P149" s="3">
        <v>0</v>
      </c>
      <c r="Q149" s="4" t="e">
        <f t="shared" si="159"/>
        <v>#DIV/0!</v>
      </c>
      <c r="R149" s="3">
        <v>2</v>
      </c>
      <c r="S149" s="3">
        <v>1</v>
      </c>
      <c r="T149" s="32" t="e">
        <f t="shared" si="161"/>
        <v>#DIV/0!</v>
      </c>
      <c r="U149" s="32" t="e">
        <f t="shared" si="162"/>
        <v>#DIV/0!</v>
      </c>
      <c r="V149" s="3">
        <v>0</v>
      </c>
      <c r="W149" s="3">
        <v>0</v>
      </c>
      <c r="X149" s="3">
        <v>0</v>
      </c>
      <c r="Y149" s="3">
        <v>0</v>
      </c>
      <c r="Z149" s="3">
        <v>1</v>
      </c>
      <c r="AA149" s="3">
        <v>0</v>
      </c>
      <c r="AB149" s="3"/>
      <c r="AC149" s="3"/>
    </row>
    <row r="150" spans="1:30" x14ac:dyDescent="0.3">
      <c r="A150" s="3" t="s">
        <v>67</v>
      </c>
      <c r="B150" s="3" t="s">
        <v>24</v>
      </c>
      <c r="C150" s="3" t="s">
        <v>32</v>
      </c>
      <c r="D150" s="3" t="s">
        <v>26</v>
      </c>
      <c r="E150" s="3" t="s">
        <v>30</v>
      </c>
      <c r="F150" s="3" t="s">
        <v>28</v>
      </c>
      <c r="G150" s="3">
        <v>0</v>
      </c>
      <c r="H150" s="3">
        <v>0</v>
      </c>
      <c r="I150" s="29" t="e">
        <f t="shared" si="154"/>
        <v>#DIV/0!</v>
      </c>
      <c r="J150" s="3">
        <v>0</v>
      </c>
      <c r="K150" s="32" t="e">
        <f t="shared" si="156"/>
        <v>#DIV/0!</v>
      </c>
      <c r="L150" s="3">
        <f t="shared" si="157"/>
        <v>0</v>
      </c>
      <c r="M150" s="3">
        <v>0</v>
      </c>
      <c r="N150" s="3">
        <v>0</v>
      </c>
      <c r="O150" s="3">
        <v>0</v>
      </c>
      <c r="P150" s="3">
        <v>0</v>
      </c>
      <c r="Q150" s="4" t="e">
        <f t="shared" si="159"/>
        <v>#DIV/0!</v>
      </c>
      <c r="R150" s="3">
        <v>0</v>
      </c>
      <c r="S150" s="3">
        <v>0</v>
      </c>
      <c r="T150" s="32" t="e">
        <f t="shared" si="161"/>
        <v>#DIV/0!</v>
      </c>
      <c r="U150" s="32" t="e">
        <f t="shared" si="162"/>
        <v>#DIV/0!</v>
      </c>
      <c r="V150" s="3">
        <v>0</v>
      </c>
      <c r="W150" s="3">
        <v>0</v>
      </c>
      <c r="X150" s="3">
        <v>0</v>
      </c>
      <c r="Y150" s="3">
        <v>0</v>
      </c>
      <c r="Z150" s="3">
        <v>0</v>
      </c>
      <c r="AA150" s="3">
        <v>0</v>
      </c>
      <c r="AB150" s="3"/>
      <c r="AC150" s="3"/>
    </row>
    <row r="151" spans="1:30" x14ac:dyDescent="0.3">
      <c r="A151" s="3" t="s">
        <v>68</v>
      </c>
      <c r="B151" s="3" t="s">
        <v>24</v>
      </c>
      <c r="C151" s="3" t="s">
        <v>32</v>
      </c>
      <c r="D151" s="3" t="s">
        <v>26</v>
      </c>
      <c r="E151" s="3" t="s">
        <v>30</v>
      </c>
      <c r="F151" s="3" t="s">
        <v>28</v>
      </c>
      <c r="G151" s="3">
        <v>0</v>
      </c>
      <c r="H151" s="3">
        <v>0</v>
      </c>
      <c r="I151" s="29" t="e">
        <f t="shared" si="154"/>
        <v>#DIV/0!</v>
      </c>
      <c r="J151" s="3">
        <v>0</v>
      </c>
      <c r="K151" s="32" t="e">
        <f t="shared" si="156"/>
        <v>#DIV/0!</v>
      </c>
      <c r="L151" s="3">
        <f t="shared" si="157"/>
        <v>0</v>
      </c>
      <c r="M151" s="3">
        <v>0</v>
      </c>
      <c r="N151" s="3">
        <v>0</v>
      </c>
      <c r="O151" s="3">
        <v>0</v>
      </c>
      <c r="P151" s="3">
        <v>0</v>
      </c>
      <c r="Q151" s="4" t="e">
        <f t="shared" si="159"/>
        <v>#DIV/0!</v>
      </c>
      <c r="R151" s="3">
        <v>0</v>
      </c>
      <c r="S151" s="3">
        <v>0</v>
      </c>
      <c r="T151" s="32" t="e">
        <f t="shared" si="161"/>
        <v>#DIV/0!</v>
      </c>
      <c r="U151" s="32" t="e">
        <f t="shared" si="162"/>
        <v>#DIV/0!</v>
      </c>
      <c r="V151" s="3">
        <v>0</v>
      </c>
      <c r="W151" s="3">
        <v>0</v>
      </c>
      <c r="X151" s="3">
        <v>0</v>
      </c>
      <c r="Y151" s="3">
        <v>0</v>
      </c>
      <c r="Z151" s="3">
        <v>0</v>
      </c>
      <c r="AA151" s="3">
        <v>0</v>
      </c>
      <c r="AB151" s="3"/>
      <c r="AC151" s="3"/>
    </row>
    <row r="152" spans="1:30" x14ac:dyDescent="0.3">
      <c r="A152" s="35">
        <v>22</v>
      </c>
      <c r="B152" s="35" t="s">
        <v>24</v>
      </c>
      <c r="C152" s="35" t="s">
        <v>25</v>
      </c>
      <c r="D152" s="35" t="s">
        <v>26</v>
      </c>
      <c r="E152" s="35" t="s">
        <v>30</v>
      </c>
      <c r="F152" s="35" t="s">
        <v>29</v>
      </c>
      <c r="G152" s="35">
        <f t="shared" ref="G152:H152" si="219">G153+G154+G155</f>
        <v>1</v>
      </c>
      <c r="H152" s="35">
        <f t="shared" si="219"/>
        <v>0</v>
      </c>
      <c r="I152" s="40">
        <f t="shared" si="154"/>
        <v>0</v>
      </c>
      <c r="J152" s="35">
        <f t="shared" ref="J152" si="220">J153+J154+J155</f>
        <v>1</v>
      </c>
      <c r="K152" s="37">
        <f t="shared" si="156"/>
        <v>1</v>
      </c>
      <c r="L152" s="35">
        <f t="shared" si="157"/>
        <v>0</v>
      </c>
      <c r="M152" s="35">
        <f t="shared" ref="M152:P152" si="221">M153+M154+M155</f>
        <v>0</v>
      </c>
      <c r="N152" s="35">
        <f t="shared" si="221"/>
        <v>0</v>
      </c>
      <c r="O152" s="35">
        <f t="shared" si="221"/>
        <v>0</v>
      </c>
      <c r="P152" s="35">
        <f t="shared" si="221"/>
        <v>0</v>
      </c>
      <c r="Q152" s="36" t="e">
        <f t="shared" si="159"/>
        <v>#DIV/0!</v>
      </c>
      <c r="R152" s="35">
        <f t="shared" ref="R152:S152" si="222">R153+R154+R155</f>
        <v>0</v>
      </c>
      <c r="S152" s="35">
        <f t="shared" si="222"/>
        <v>0</v>
      </c>
      <c r="T152" s="37" t="e">
        <f t="shared" si="161"/>
        <v>#DIV/0!</v>
      </c>
      <c r="U152" s="37" t="e">
        <f t="shared" si="162"/>
        <v>#DIV/0!</v>
      </c>
      <c r="V152" s="35">
        <f t="shared" ref="V152:AA152" si="223">V153+V154+V155</f>
        <v>0</v>
      </c>
      <c r="W152" s="35">
        <f t="shared" si="223"/>
        <v>0</v>
      </c>
      <c r="X152" s="35">
        <f t="shared" si="223"/>
        <v>1</v>
      </c>
      <c r="Y152" s="35">
        <f t="shared" si="223"/>
        <v>0</v>
      </c>
      <c r="Z152" s="35">
        <f t="shared" si="223"/>
        <v>0</v>
      </c>
      <c r="AA152" s="35">
        <f t="shared" si="223"/>
        <v>0</v>
      </c>
      <c r="AB152" s="35"/>
      <c r="AC152" s="35"/>
      <c r="AD152" s="38"/>
    </row>
    <row r="153" spans="1:30" x14ac:dyDescent="0.3">
      <c r="A153" s="3" t="s">
        <v>66</v>
      </c>
      <c r="B153" s="3" t="s">
        <v>24</v>
      </c>
      <c r="C153" s="3" t="s">
        <v>25</v>
      </c>
      <c r="D153" s="3" t="s">
        <v>26</v>
      </c>
      <c r="E153" s="3" t="s">
        <v>30</v>
      </c>
      <c r="F153" s="3" t="s">
        <v>29</v>
      </c>
      <c r="G153" s="3">
        <v>0</v>
      </c>
      <c r="H153" s="3">
        <v>0</v>
      </c>
      <c r="I153" s="29" t="e">
        <f t="shared" si="154"/>
        <v>#DIV/0!</v>
      </c>
      <c r="J153" s="3">
        <v>0</v>
      </c>
      <c r="K153" s="32" t="e">
        <f t="shared" si="156"/>
        <v>#DIV/0!</v>
      </c>
      <c r="L153" s="3">
        <f t="shared" si="157"/>
        <v>0</v>
      </c>
      <c r="M153" s="3">
        <v>0</v>
      </c>
      <c r="N153" s="3">
        <v>0</v>
      </c>
      <c r="O153" s="3">
        <v>0</v>
      </c>
      <c r="P153" s="3">
        <v>0</v>
      </c>
      <c r="Q153" s="4" t="e">
        <f t="shared" si="159"/>
        <v>#DIV/0!</v>
      </c>
      <c r="R153" s="3">
        <v>0</v>
      </c>
      <c r="S153" s="3">
        <v>0</v>
      </c>
      <c r="T153" s="32" t="e">
        <f t="shared" si="161"/>
        <v>#DIV/0!</v>
      </c>
      <c r="U153" s="32" t="e">
        <f t="shared" si="162"/>
        <v>#DIV/0!</v>
      </c>
      <c r="V153" s="3">
        <v>0</v>
      </c>
      <c r="W153" s="3">
        <v>0</v>
      </c>
      <c r="X153" s="3">
        <v>1</v>
      </c>
      <c r="Y153" s="3">
        <v>0</v>
      </c>
      <c r="Z153" s="3">
        <v>0</v>
      </c>
      <c r="AA153" s="3">
        <v>0</v>
      </c>
      <c r="AB153" s="3"/>
      <c r="AC153" s="3"/>
    </row>
    <row r="154" spans="1:30" x14ac:dyDescent="0.3">
      <c r="A154" s="3" t="s">
        <v>67</v>
      </c>
      <c r="B154" s="3" t="s">
        <v>24</v>
      </c>
      <c r="C154" s="3" t="s">
        <v>25</v>
      </c>
      <c r="D154" s="3" t="s">
        <v>26</v>
      </c>
      <c r="E154" s="3" t="s">
        <v>30</v>
      </c>
      <c r="F154" s="3" t="s">
        <v>29</v>
      </c>
      <c r="G154" s="3">
        <v>1</v>
      </c>
      <c r="H154" s="3">
        <v>0</v>
      </c>
      <c r="I154" s="29">
        <f t="shared" si="154"/>
        <v>0</v>
      </c>
      <c r="J154" s="3">
        <v>1</v>
      </c>
      <c r="K154" s="32">
        <f t="shared" si="156"/>
        <v>1</v>
      </c>
      <c r="L154" s="3">
        <f t="shared" si="157"/>
        <v>0</v>
      </c>
      <c r="M154" s="3">
        <v>0</v>
      </c>
      <c r="N154" s="3">
        <v>0</v>
      </c>
      <c r="O154" s="3">
        <v>0</v>
      </c>
      <c r="P154" s="3">
        <v>0</v>
      </c>
      <c r="Q154" s="4" t="e">
        <f t="shared" si="159"/>
        <v>#DIV/0!</v>
      </c>
      <c r="R154" s="3">
        <v>0</v>
      </c>
      <c r="S154" s="3">
        <v>0</v>
      </c>
      <c r="T154" s="32" t="e">
        <f t="shared" si="161"/>
        <v>#DIV/0!</v>
      </c>
      <c r="U154" s="32" t="e">
        <f t="shared" si="162"/>
        <v>#DIV/0!</v>
      </c>
      <c r="V154" s="3">
        <v>0</v>
      </c>
      <c r="W154" s="3">
        <v>0</v>
      </c>
      <c r="X154" s="3">
        <v>0</v>
      </c>
      <c r="Y154" s="3">
        <v>0</v>
      </c>
      <c r="Z154" s="3">
        <v>0</v>
      </c>
      <c r="AA154" s="3">
        <v>0</v>
      </c>
      <c r="AB154" s="3"/>
      <c r="AC154" s="3"/>
    </row>
    <row r="155" spans="1:30" x14ac:dyDescent="0.3">
      <c r="A155" s="3" t="s">
        <v>68</v>
      </c>
      <c r="B155" s="3" t="s">
        <v>24</v>
      </c>
      <c r="C155" s="3" t="s">
        <v>25</v>
      </c>
      <c r="D155" s="3" t="s">
        <v>26</v>
      </c>
      <c r="E155" s="3" t="s">
        <v>30</v>
      </c>
      <c r="F155" s="12" t="s">
        <v>29</v>
      </c>
      <c r="G155" s="3">
        <v>0</v>
      </c>
      <c r="H155" s="3">
        <v>0</v>
      </c>
      <c r="I155" s="29" t="e">
        <f t="shared" si="154"/>
        <v>#DIV/0!</v>
      </c>
      <c r="J155" s="3">
        <v>0</v>
      </c>
      <c r="K155" s="32" t="e">
        <f t="shared" si="156"/>
        <v>#DIV/0!</v>
      </c>
      <c r="L155" s="3">
        <f t="shared" si="157"/>
        <v>0</v>
      </c>
      <c r="M155" s="3">
        <v>0</v>
      </c>
      <c r="N155" s="3">
        <v>0</v>
      </c>
      <c r="O155" s="3">
        <v>0</v>
      </c>
      <c r="P155" s="3">
        <v>0</v>
      </c>
      <c r="Q155" s="4" t="e">
        <f t="shared" si="159"/>
        <v>#DIV/0!</v>
      </c>
      <c r="R155" s="3">
        <v>0</v>
      </c>
      <c r="S155" s="3">
        <v>0</v>
      </c>
      <c r="T155" s="32" t="e">
        <f t="shared" si="161"/>
        <v>#DIV/0!</v>
      </c>
      <c r="U155" s="32" t="e">
        <f t="shared" si="162"/>
        <v>#DIV/0!</v>
      </c>
      <c r="V155" s="3">
        <v>0</v>
      </c>
      <c r="W155" s="3">
        <v>0</v>
      </c>
      <c r="X155" s="3">
        <v>0</v>
      </c>
      <c r="Y155" s="3">
        <v>0</v>
      </c>
      <c r="Z155" s="3">
        <v>0</v>
      </c>
      <c r="AA155" s="3">
        <v>0</v>
      </c>
      <c r="AB155" s="3"/>
      <c r="AC155" s="3"/>
    </row>
    <row r="156" spans="1:30" x14ac:dyDescent="0.3">
      <c r="A156" s="35">
        <v>27</v>
      </c>
      <c r="B156" s="35" t="s">
        <v>29</v>
      </c>
      <c r="C156" s="35" t="s">
        <v>25</v>
      </c>
      <c r="D156" s="35" t="s">
        <v>26</v>
      </c>
      <c r="E156" s="35" t="s">
        <v>30</v>
      </c>
      <c r="F156" s="35" t="s">
        <v>28</v>
      </c>
      <c r="G156" s="35">
        <f t="shared" ref="G156:H156" si="224">G157+G158+G159</f>
        <v>7</v>
      </c>
      <c r="H156" s="35">
        <f t="shared" si="224"/>
        <v>4</v>
      </c>
      <c r="I156" s="40">
        <f t="shared" si="154"/>
        <v>1.0638297872340425</v>
      </c>
      <c r="J156" s="35">
        <f t="shared" ref="J156" si="225">J157+J158+J159</f>
        <v>0</v>
      </c>
      <c r="K156" s="37">
        <f t="shared" si="156"/>
        <v>0</v>
      </c>
      <c r="L156" s="35">
        <f t="shared" si="157"/>
        <v>5</v>
      </c>
      <c r="M156" s="35">
        <f t="shared" ref="M156:P156" si="226">M157+M158+M159</f>
        <v>1</v>
      </c>
      <c r="N156" s="35">
        <f t="shared" si="226"/>
        <v>4</v>
      </c>
      <c r="O156" s="35">
        <f t="shared" si="226"/>
        <v>1</v>
      </c>
      <c r="P156" s="35">
        <f t="shared" si="226"/>
        <v>4</v>
      </c>
      <c r="Q156" s="36">
        <f t="shared" si="159"/>
        <v>80</v>
      </c>
      <c r="R156" s="35">
        <f t="shared" ref="R156:S156" si="227">R157+R158+R159</f>
        <v>4</v>
      </c>
      <c r="S156" s="35">
        <f t="shared" si="227"/>
        <v>2</v>
      </c>
      <c r="T156" s="37">
        <f t="shared" si="161"/>
        <v>0.2</v>
      </c>
      <c r="U156" s="37">
        <f t="shared" si="162"/>
        <v>0.2</v>
      </c>
      <c r="V156" s="35">
        <f t="shared" ref="V156:AA156" si="228">V157+V158+V159</f>
        <v>0</v>
      </c>
      <c r="W156" s="35">
        <f t="shared" si="228"/>
        <v>3</v>
      </c>
      <c r="X156" s="35">
        <f t="shared" si="228"/>
        <v>1</v>
      </c>
      <c r="Y156" s="35">
        <f t="shared" si="228"/>
        <v>0</v>
      </c>
      <c r="Z156" s="35">
        <f t="shared" si="228"/>
        <v>2</v>
      </c>
      <c r="AA156" s="35">
        <f t="shared" si="228"/>
        <v>0</v>
      </c>
      <c r="AB156" s="35"/>
      <c r="AC156" s="35"/>
      <c r="AD156" s="38"/>
    </row>
    <row r="157" spans="1:30" x14ac:dyDescent="0.3">
      <c r="A157" s="3" t="s">
        <v>66</v>
      </c>
      <c r="B157" s="3" t="s">
        <v>29</v>
      </c>
      <c r="C157" s="3" t="s">
        <v>25</v>
      </c>
      <c r="D157" s="3" t="s">
        <v>26</v>
      </c>
      <c r="E157" s="3" t="s">
        <v>30</v>
      </c>
      <c r="F157" s="3" t="s">
        <v>28</v>
      </c>
      <c r="G157" s="3">
        <v>7</v>
      </c>
      <c r="H157" s="3">
        <v>4</v>
      </c>
      <c r="I157" s="29">
        <f t="shared" si="154"/>
        <v>1.0638297872340425</v>
      </c>
      <c r="J157" s="3">
        <v>0</v>
      </c>
      <c r="K157" s="32">
        <f t="shared" si="156"/>
        <v>0</v>
      </c>
      <c r="L157" s="3">
        <f t="shared" si="157"/>
        <v>5</v>
      </c>
      <c r="M157" s="3">
        <v>1</v>
      </c>
      <c r="N157" s="3">
        <v>4</v>
      </c>
      <c r="O157" s="3">
        <v>1</v>
      </c>
      <c r="P157" s="3">
        <v>4</v>
      </c>
      <c r="Q157" s="4">
        <f t="shared" si="159"/>
        <v>80</v>
      </c>
      <c r="R157" s="3">
        <v>4</v>
      </c>
      <c r="S157" s="3">
        <v>2</v>
      </c>
      <c r="T157" s="32">
        <f t="shared" si="161"/>
        <v>0.2</v>
      </c>
      <c r="U157" s="32">
        <f t="shared" si="162"/>
        <v>0.2</v>
      </c>
      <c r="V157" s="3">
        <v>0</v>
      </c>
      <c r="W157" s="3">
        <v>3</v>
      </c>
      <c r="X157" s="3">
        <v>1</v>
      </c>
      <c r="Y157" s="3">
        <v>0</v>
      </c>
      <c r="Z157" s="3">
        <v>2</v>
      </c>
      <c r="AA157" s="3">
        <v>0</v>
      </c>
      <c r="AB157" s="3"/>
      <c r="AC157" s="3"/>
    </row>
    <row r="158" spans="1:30" x14ac:dyDescent="0.3">
      <c r="A158" s="3" t="s">
        <v>67</v>
      </c>
      <c r="B158" s="3" t="s">
        <v>29</v>
      </c>
      <c r="C158" s="3" t="s">
        <v>25</v>
      </c>
      <c r="D158" s="3" t="s">
        <v>26</v>
      </c>
      <c r="E158" s="3" t="s">
        <v>30</v>
      </c>
      <c r="F158" s="11" t="s">
        <v>28</v>
      </c>
      <c r="G158" s="3">
        <v>0</v>
      </c>
      <c r="H158" s="3">
        <v>0</v>
      </c>
      <c r="I158" s="29" t="e">
        <f t="shared" si="154"/>
        <v>#DIV/0!</v>
      </c>
      <c r="J158" s="3">
        <v>0</v>
      </c>
      <c r="K158" s="32" t="e">
        <f t="shared" si="156"/>
        <v>#DIV/0!</v>
      </c>
      <c r="L158" s="3">
        <f t="shared" si="157"/>
        <v>0</v>
      </c>
      <c r="M158" s="3">
        <v>0</v>
      </c>
      <c r="N158" s="3">
        <v>0</v>
      </c>
      <c r="O158" s="3">
        <v>0</v>
      </c>
      <c r="P158" s="3">
        <v>0</v>
      </c>
      <c r="Q158" s="4" t="e">
        <f t="shared" si="159"/>
        <v>#DIV/0!</v>
      </c>
      <c r="R158" s="3">
        <v>0</v>
      </c>
      <c r="S158" s="3">
        <v>0</v>
      </c>
      <c r="T158" s="32" t="e">
        <f t="shared" si="161"/>
        <v>#DIV/0!</v>
      </c>
      <c r="U158" s="32" t="e">
        <f t="shared" si="162"/>
        <v>#DIV/0!</v>
      </c>
      <c r="V158" s="3">
        <v>0</v>
      </c>
      <c r="W158" s="3">
        <v>0</v>
      </c>
      <c r="X158" s="3">
        <v>0</v>
      </c>
      <c r="Y158" s="3">
        <v>0</v>
      </c>
      <c r="Z158" s="3">
        <v>0</v>
      </c>
      <c r="AA158" s="3">
        <v>0</v>
      </c>
      <c r="AB158" s="3"/>
      <c r="AC158" s="3"/>
    </row>
    <row r="159" spans="1:30" x14ac:dyDescent="0.3">
      <c r="A159" s="3" t="s">
        <v>68</v>
      </c>
      <c r="B159" s="3" t="s">
        <v>29</v>
      </c>
      <c r="C159" s="3" t="s">
        <v>25</v>
      </c>
      <c r="D159" s="3" t="s">
        <v>26</v>
      </c>
      <c r="E159" s="3" t="s">
        <v>30</v>
      </c>
      <c r="F159" s="11" t="s">
        <v>28</v>
      </c>
      <c r="G159" s="3">
        <v>0</v>
      </c>
      <c r="H159" s="3">
        <v>0</v>
      </c>
      <c r="I159" s="29" t="e">
        <f t="shared" si="154"/>
        <v>#DIV/0!</v>
      </c>
      <c r="J159" s="3">
        <v>0</v>
      </c>
      <c r="K159" s="32" t="e">
        <f t="shared" si="156"/>
        <v>#DIV/0!</v>
      </c>
      <c r="L159" s="3">
        <f t="shared" si="157"/>
        <v>0</v>
      </c>
      <c r="M159" s="3">
        <v>0</v>
      </c>
      <c r="N159" s="3">
        <v>0</v>
      </c>
      <c r="O159" s="3">
        <v>0</v>
      </c>
      <c r="P159" s="3">
        <v>0</v>
      </c>
      <c r="Q159" s="4" t="e">
        <f t="shared" si="159"/>
        <v>#DIV/0!</v>
      </c>
      <c r="R159" s="3">
        <v>0</v>
      </c>
      <c r="S159" s="3">
        <v>0</v>
      </c>
      <c r="T159" s="32" t="e">
        <f t="shared" si="161"/>
        <v>#DIV/0!</v>
      </c>
      <c r="U159" s="32" t="e">
        <f t="shared" si="162"/>
        <v>#DIV/0!</v>
      </c>
      <c r="V159" s="3">
        <v>0</v>
      </c>
      <c r="W159" s="3">
        <v>0</v>
      </c>
      <c r="X159" s="3">
        <v>0</v>
      </c>
      <c r="Y159" s="3">
        <v>0</v>
      </c>
      <c r="Z159" s="3">
        <v>0</v>
      </c>
      <c r="AA159" s="3">
        <v>0</v>
      </c>
      <c r="AB159" s="3"/>
      <c r="AC159" s="3"/>
    </row>
    <row r="160" spans="1:30" x14ac:dyDescent="0.3">
      <c r="A160" s="35">
        <v>4</v>
      </c>
      <c r="B160" s="35" t="s">
        <v>24</v>
      </c>
      <c r="C160" s="35" t="s">
        <v>29</v>
      </c>
      <c r="D160" s="35" t="s">
        <v>26</v>
      </c>
      <c r="E160" s="35" t="s">
        <v>27</v>
      </c>
      <c r="F160" s="35" t="s">
        <v>28</v>
      </c>
      <c r="G160" s="35">
        <f t="shared" ref="G160:H160" si="229">G161+G162+G163</f>
        <v>10</v>
      </c>
      <c r="H160" s="35">
        <f t="shared" si="229"/>
        <v>6</v>
      </c>
      <c r="I160" s="40">
        <f t="shared" si="154"/>
        <v>0.87209302325581395</v>
      </c>
      <c r="J160" s="35">
        <f t="shared" ref="J160" si="230">J161+J162+J163</f>
        <v>4</v>
      </c>
      <c r="K160" s="37">
        <f t="shared" si="156"/>
        <v>0.4</v>
      </c>
      <c r="L160" s="35">
        <f t="shared" si="157"/>
        <v>5</v>
      </c>
      <c r="M160" s="35">
        <f t="shared" ref="M160:P160" si="231">M161+M162+M163</f>
        <v>2</v>
      </c>
      <c r="N160" s="35">
        <f t="shared" si="231"/>
        <v>3</v>
      </c>
      <c r="O160" s="35">
        <f t="shared" si="231"/>
        <v>1</v>
      </c>
      <c r="P160" s="35">
        <f t="shared" si="231"/>
        <v>3</v>
      </c>
      <c r="Q160" s="36">
        <f t="shared" si="159"/>
        <v>60</v>
      </c>
      <c r="R160" s="35">
        <f t="shared" ref="R160:S160" si="232">R161+R162+R163</f>
        <v>2</v>
      </c>
      <c r="S160" s="35">
        <f t="shared" si="232"/>
        <v>1</v>
      </c>
      <c r="T160" s="37">
        <f t="shared" si="161"/>
        <v>0.4</v>
      </c>
      <c r="U160" s="37">
        <f t="shared" si="162"/>
        <v>0.5</v>
      </c>
      <c r="V160" s="35">
        <f t="shared" ref="V160:AA160" si="233">V161+V162+V163</f>
        <v>1</v>
      </c>
      <c r="W160" s="35">
        <f t="shared" si="233"/>
        <v>3</v>
      </c>
      <c r="X160" s="35">
        <f t="shared" si="233"/>
        <v>1</v>
      </c>
      <c r="Y160" s="35">
        <f t="shared" si="233"/>
        <v>0</v>
      </c>
      <c r="Z160" s="35">
        <f t="shared" si="233"/>
        <v>2</v>
      </c>
      <c r="AA160" s="35">
        <f t="shared" si="233"/>
        <v>0</v>
      </c>
      <c r="AB160" s="35"/>
      <c r="AC160" s="35"/>
      <c r="AD160" s="38"/>
    </row>
    <row r="161" spans="1:30" x14ac:dyDescent="0.3">
      <c r="A161" s="3" t="s">
        <v>66</v>
      </c>
      <c r="B161" s="3" t="s">
        <v>24</v>
      </c>
      <c r="C161" s="3" t="s">
        <v>29</v>
      </c>
      <c r="D161" s="3" t="s">
        <v>26</v>
      </c>
      <c r="E161" s="3" t="s">
        <v>27</v>
      </c>
      <c r="F161" s="3" t="s">
        <v>28</v>
      </c>
      <c r="G161" s="3">
        <v>5</v>
      </c>
      <c r="H161" s="3">
        <v>3</v>
      </c>
      <c r="I161" s="29">
        <f t="shared" si="154"/>
        <v>1</v>
      </c>
      <c r="J161" s="3">
        <v>2</v>
      </c>
      <c r="K161" s="32">
        <f t="shared" si="156"/>
        <v>0.4</v>
      </c>
      <c r="L161" s="3">
        <f t="shared" si="157"/>
        <v>3</v>
      </c>
      <c r="M161" s="3">
        <v>1</v>
      </c>
      <c r="N161" s="3">
        <v>2</v>
      </c>
      <c r="O161" s="3">
        <v>1</v>
      </c>
      <c r="P161" s="3">
        <v>2</v>
      </c>
      <c r="Q161" s="4">
        <f t="shared" si="159"/>
        <v>66.666666666666657</v>
      </c>
      <c r="R161" s="3">
        <v>0</v>
      </c>
      <c r="S161" s="3">
        <v>0</v>
      </c>
      <c r="T161" s="32">
        <f t="shared" si="161"/>
        <v>0.33333333333333331</v>
      </c>
      <c r="U161" s="32">
        <f t="shared" si="162"/>
        <v>0.5</v>
      </c>
      <c r="V161" s="3">
        <v>1</v>
      </c>
      <c r="W161" s="3">
        <v>2</v>
      </c>
      <c r="X161" s="3">
        <v>1</v>
      </c>
      <c r="Y161" s="3">
        <v>0</v>
      </c>
      <c r="Z161" s="3">
        <v>1</v>
      </c>
      <c r="AA161" s="3">
        <v>0</v>
      </c>
      <c r="AB161" s="3"/>
      <c r="AC161" s="3"/>
    </row>
    <row r="162" spans="1:30" x14ac:dyDescent="0.3">
      <c r="A162" s="3" t="s">
        <v>67</v>
      </c>
      <c r="B162" s="3" t="s">
        <v>24</v>
      </c>
      <c r="C162" s="3" t="s">
        <v>29</v>
      </c>
      <c r="D162" s="3" t="s">
        <v>26</v>
      </c>
      <c r="E162" s="3" t="s">
        <v>27</v>
      </c>
      <c r="F162" s="3" t="s">
        <v>28</v>
      </c>
      <c r="G162" s="3">
        <v>0</v>
      </c>
      <c r="H162" s="3">
        <v>0</v>
      </c>
      <c r="I162" s="29" t="e">
        <f t="shared" si="154"/>
        <v>#DIV/0!</v>
      </c>
      <c r="J162" s="3">
        <v>0</v>
      </c>
      <c r="K162" s="32" t="e">
        <f t="shared" si="156"/>
        <v>#DIV/0!</v>
      </c>
      <c r="L162" s="3">
        <f t="shared" si="157"/>
        <v>0</v>
      </c>
      <c r="M162" s="3">
        <v>0</v>
      </c>
      <c r="N162" s="3">
        <v>0</v>
      </c>
      <c r="O162" s="3">
        <v>0</v>
      </c>
      <c r="P162" s="3">
        <v>0</v>
      </c>
      <c r="Q162" s="4" t="e">
        <f t="shared" si="159"/>
        <v>#DIV/0!</v>
      </c>
      <c r="R162" s="3">
        <v>0</v>
      </c>
      <c r="S162" s="3">
        <v>0</v>
      </c>
      <c r="T162" s="32" t="e">
        <f t="shared" si="161"/>
        <v>#DIV/0!</v>
      </c>
      <c r="U162" s="32" t="e">
        <f t="shared" si="162"/>
        <v>#DIV/0!</v>
      </c>
      <c r="V162" s="3">
        <v>0</v>
      </c>
      <c r="W162" s="3">
        <v>0</v>
      </c>
      <c r="X162" s="3">
        <v>0</v>
      </c>
      <c r="Y162" s="3">
        <v>0</v>
      </c>
      <c r="Z162" s="3">
        <v>0</v>
      </c>
      <c r="AA162" s="3">
        <v>0</v>
      </c>
      <c r="AB162" s="3"/>
      <c r="AC162" s="3"/>
    </row>
    <row r="163" spans="1:30" x14ac:dyDescent="0.3">
      <c r="A163" s="3" t="s">
        <v>68</v>
      </c>
      <c r="B163" s="3" t="s">
        <v>24</v>
      </c>
      <c r="C163" s="3" t="s">
        <v>29</v>
      </c>
      <c r="D163" s="3" t="s">
        <v>26</v>
      </c>
      <c r="E163" s="3" t="s">
        <v>27</v>
      </c>
      <c r="F163" s="3" t="s">
        <v>28</v>
      </c>
      <c r="G163" s="3">
        <v>5</v>
      </c>
      <c r="H163" s="3">
        <v>3</v>
      </c>
      <c r="I163" s="29">
        <f t="shared" si="154"/>
        <v>0.77319587628865982</v>
      </c>
      <c r="J163" s="3">
        <v>2</v>
      </c>
      <c r="K163" s="32">
        <f t="shared" si="156"/>
        <v>0.4</v>
      </c>
      <c r="L163" s="3">
        <f t="shared" si="157"/>
        <v>2</v>
      </c>
      <c r="M163" s="3">
        <v>1</v>
      </c>
      <c r="N163" s="3">
        <v>1</v>
      </c>
      <c r="O163" s="3">
        <v>0</v>
      </c>
      <c r="P163" s="3">
        <v>1</v>
      </c>
      <c r="Q163" s="4">
        <f t="shared" si="159"/>
        <v>50</v>
      </c>
      <c r="R163" s="3">
        <v>2</v>
      </c>
      <c r="S163" s="3">
        <v>1</v>
      </c>
      <c r="T163" s="32">
        <f t="shared" si="161"/>
        <v>0.5</v>
      </c>
      <c r="U163" s="32">
        <f t="shared" si="162"/>
        <v>0.5</v>
      </c>
      <c r="V163" s="3">
        <v>0</v>
      </c>
      <c r="W163" s="3">
        <v>1</v>
      </c>
      <c r="X163" s="3">
        <v>0</v>
      </c>
      <c r="Y163" s="3">
        <v>0</v>
      </c>
      <c r="Z163" s="3">
        <v>1</v>
      </c>
      <c r="AA163" s="3">
        <v>0</v>
      </c>
      <c r="AB163" s="3"/>
      <c r="AC163" s="3"/>
    </row>
    <row r="164" spans="1:30" x14ac:dyDescent="0.3">
      <c r="A164" s="35">
        <v>105</v>
      </c>
      <c r="B164" s="35" t="s">
        <v>24</v>
      </c>
      <c r="C164" s="35" t="s">
        <v>29</v>
      </c>
      <c r="D164" s="35" t="s">
        <v>26</v>
      </c>
      <c r="E164" s="35" t="s">
        <v>33</v>
      </c>
      <c r="F164" s="35" t="s">
        <v>32</v>
      </c>
      <c r="G164" s="35">
        <f t="shared" ref="G164:H164" si="234">G165+G166+G167</f>
        <v>1</v>
      </c>
      <c r="H164" s="35">
        <f t="shared" si="234"/>
        <v>2</v>
      </c>
      <c r="I164" s="40">
        <f t="shared" si="154"/>
        <v>1.3888888888888888</v>
      </c>
      <c r="J164" s="35">
        <f t="shared" ref="J164" si="235">J165+J166+J167</f>
        <v>0</v>
      </c>
      <c r="K164" s="37">
        <f t="shared" si="156"/>
        <v>0</v>
      </c>
      <c r="L164" s="35">
        <f t="shared" si="157"/>
        <v>1</v>
      </c>
      <c r="M164" s="35">
        <f t="shared" ref="M164:P164" si="236">M165+M166+M167</f>
        <v>1</v>
      </c>
      <c r="N164" s="35">
        <f t="shared" si="236"/>
        <v>0</v>
      </c>
      <c r="O164" s="35">
        <f t="shared" si="236"/>
        <v>1</v>
      </c>
      <c r="P164" s="35">
        <f t="shared" si="236"/>
        <v>1</v>
      </c>
      <c r="Q164" s="36">
        <f t="shared" si="159"/>
        <v>100</v>
      </c>
      <c r="R164" s="35">
        <f t="shared" ref="R164:S164" si="237">R165+R166+R167</f>
        <v>1</v>
      </c>
      <c r="S164" s="35">
        <f t="shared" si="237"/>
        <v>0</v>
      </c>
      <c r="T164" s="37">
        <f t="shared" si="161"/>
        <v>1</v>
      </c>
      <c r="U164" s="37">
        <f t="shared" si="162"/>
        <v>1</v>
      </c>
      <c r="V164" s="35">
        <f t="shared" ref="V164:AA164" si="238">V165+V166+V167</f>
        <v>0</v>
      </c>
      <c r="W164" s="35">
        <f t="shared" si="238"/>
        <v>0</v>
      </c>
      <c r="X164" s="35">
        <f t="shared" si="238"/>
        <v>1</v>
      </c>
      <c r="Y164" s="35">
        <f t="shared" si="238"/>
        <v>0</v>
      </c>
      <c r="Z164" s="35">
        <f t="shared" si="238"/>
        <v>1</v>
      </c>
      <c r="AA164" s="35">
        <f t="shared" si="238"/>
        <v>0</v>
      </c>
      <c r="AB164" s="35"/>
      <c r="AC164" s="35"/>
      <c r="AD164" s="38"/>
    </row>
    <row r="165" spans="1:30" x14ac:dyDescent="0.3">
      <c r="A165" s="3" t="s">
        <v>66</v>
      </c>
      <c r="B165" s="3" t="s">
        <v>24</v>
      </c>
      <c r="C165" s="3" t="s">
        <v>29</v>
      </c>
      <c r="D165" s="3" t="s">
        <v>26</v>
      </c>
      <c r="E165" s="3" t="s">
        <v>33</v>
      </c>
      <c r="F165" s="3" t="s">
        <v>32</v>
      </c>
      <c r="G165" s="3">
        <v>1</v>
      </c>
      <c r="H165" s="3">
        <v>2</v>
      </c>
      <c r="I165" s="29">
        <f t="shared" si="154"/>
        <v>1.3888888888888888</v>
      </c>
      <c r="J165" s="3">
        <v>0</v>
      </c>
      <c r="K165" s="32">
        <f t="shared" si="156"/>
        <v>0</v>
      </c>
      <c r="L165" s="3">
        <f t="shared" si="157"/>
        <v>1</v>
      </c>
      <c r="M165" s="3">
        <v>1</v>
      </c>
      <c r="N165" s="3">
        <v>0</v>
      </c>
      <c r="O165" s="3">
        <v>1</v>
      </c>
      <c r="P165" s="3">
        <v>1</v>
      </c>
      <c r="Q165" s="4">
        <f t="shared" si="159"/>
        <v>100</v>
      </c>
      <c r="R165" s="3">
        <v>1</v>
      </c>
      <c r="S165" s="3">
        <v>0</v>
      </c>
      <c r="T165" s="32">
        <f t="shared" si="161"/>
        <v>1</v>
      </c>
      <c r="U165" s="32">
        <f t="shared" si="162"/>
        <v>1</v>
      </c>
      <c r="V165" s="3">
        <v>0</v>
      </c>
      <c r="W165" s="3">
        <v>0</v>
      </c>
      <c r="X165" s="3">
        <v>1</v>
      </c>
      <c r="Y165" s="3">
        <v>0</v>
      </c>
      <c r="Z165" s="3">
        <v>1</v>
      </c>
      <c r="AA165" s="3">
        <v>0</v>
      </c>
      <c r="AB165" s="3"/>
      <c r="AC165" s="3"/>
    </row>
    <row r="166" spans="1:30" x14ac:dyDescent="0.3">
      <c r="A166" s="3" t="s">
        <v>67</v>
      </c>
      <c r="B166" s="3" t="s">
        <v>24</v>
      </c>
      <c r="C166" s="3" t="s">
        <v>29</v>
      </c>
      <c r="D166" s="3" t="s">
        <v>26</v>
      </c>
      <c r="E166" s="3" t="s">
        <v>33</v>
      </c>
      <c r="F166" s="3" t="s">
        <v>32</v>
      </c>
      <c r="G166" s="3">
        <v>0</v>
      </c>
      <c r="H166" s="3">
        <v>0</v>
      </c>
      <c r="I166" s="29" t="e">
        <f t="shared" si="154"/>
        <v>#DIV/0!</v>
      </c>
      <c r="J166" s="3">
        <v>0</v>
      </c>
      <c r="K166" s="32" t="e">
        <f t="shared" si="156"/>
        <v>#DIV/0!</v>
      </c>
      <c r="L166" s="3">
        <f t="shared" si="157"/>
        <v>0</v>
      </c>
      <c r="M166" s="3">
        <v>0</v>
      </c>
      <c r="N166" s="3">
        <v>0</v>
      </c>
      <c r="O166" s="3">
        <v>0</v>
      </c>
      <c r="P166" s="3">
        <v>0</v>
      </c>
      <c r="Q166" s="4" t="e">
        <f t="shared" si="159"/>
        <v>#DIV/0!</v>
      </c>
      <c r="R166" s="3">
        <v>0</v>
      </c>
      <c r="S166" s="3">
        <v>0</v>
      </c>
      <c r="T166" s="32" t="e">
        <f t="shared" si="161"/>
        <v>#DIV/0!</v>
      </c>
      <c r="U166" s="32" t="e">
        <f t="shared" si="162"/>
        <v>#DIV/0!</v>
      </c>
      <c r="V166" s="3">
        <v>0</v>
      </c>
      <c r="W166" s="3">
        <v>0</v>
      </c>
      <c r="X166" s="3">
        <v>0</v>
      </c>
      <c r="Y166" s="3">
        <v>0</v>
      </c>
      <c r="Z166" s="3">
        <v>0</v>
      </c>
      <c r="AA166" s="3">
        <v>0</v>
      </c>
      <c r="AB166" s="3"/>
      <c r="AC166" s="3"/>
    </row>
    <row r="167" spans="1:30" x14ac:dyDescent="0.3">
      <c r="A167" s="3" t="s">
        <v>68</v>
      </c>
      <c r="B167" s="3" t="s">
        <v>24</v>
      </c>
      <c r="C167" s="3" t="s">
        <v>29</v>
      </c>
      <c r="D167" s="3" t="s">
        <v>26</v>
      </c>
      <c r="E167" s="3" t="s">
        <v>33</v>
      </c>
      <c r="F167" s="3" t="s">
        <v>32</v>
      </c>
      <c r="G167" s="3">
        <v>0</v>
      </c>
      <c r="H167" s="3">
        <v>0</v>
      </c>
      <c r="I167" s="29" t="e">
        <f t="shared" si="154"/>
        <v>#DIV/0!</v>
      </c>
      <c r="J167" s="3">
        <v>0</v>
      </c>
      <c r="K167" s="32" t="e">
        <f t="shared" si="156"/>
        <v>#DIV/0!</v>
      </c>
      <c r="L167" s="3">
        <f t="shared" si="157"/>
        <v>0</v>
      </c>
      <c r="M167" s="3">
        <v>0</v>
      </c>
      <c r="N167" s="3">
        <v>0</v>
      </c>
      <c r="O167" s="3">
        <v>0</v>
      </c>
      <c r="P167" s="3">
        <v>0</v>
      </c>
      <c r="Q167" s="4" t="e">
        <f t="shared" si="159"/>
        <v>#DIV/0!</v>
      </c>
      <c r="R167" s="3">
        <v>0</v>
      </c>
      <c r="S167" s="3">
        <v>0</v>
      </c>
      <c r="T167" s="32" t="e">
        <f t="shared" si="161"/>
        <v>#DIV/0!</v>
      </c>
      <c r="U167" s="32" t="e">
        <f t="shared" si="162"/>
        <v>#DIV/0!</v>
      </c>
      <c r="V167" s="3">
        <v>0</v>
      </c>
      <c r="W167" s="3">
        <v>0</v>
      </c>
      <c r="X167" s="3">
        <v>0</v>
      </c>
      <c r="Y167" s="3">
        <v>0</v>
      </c>
      <c r="Z167" s="3">
        <v>0</v>
      </c>
      <c r="AA167" s="3">
        <v>0</v>
      </c>
      <c r="AB167" s="3"/>
      <c r="AC167" s="3"/>
    </row>
    <row r="168" spans="1:30" x14ac:dyDescent="0.3">
      <c r="A168" s="35">
        <v>33</v>
      </c>
      <c r="B168" s="35" t="s">
        <v>24</v>
      </c>
      <c r="C168" s="35" t="s">
        <v>25</v>
      </c>
      <c r="D168" s="35" t="s">
        <v>26</v>
      </c>
      <c r="E168" s="35" t="s">
        <v>30</v>
      </c>
      <c r="F168" s="35" t="s">
        <v>28</v>
      </c>
      <c r="G168" s="35">
        <f t="shared" ref="G168:H168" si="239">G169+G170+G171</f>
        <v>3</v>
      </c>
      <c r="H168" s="35">
        <f t="shared" si="239"/>
        <v>4</v>
      </c>
      <c r="I168" s="40">
        <f t="shared" ref="I168:I187" si="240">H168/((L168-W168)+J168+(0.44*R168))</f>
        <v>2</v>
      </c>
      <c r="J168" s="35">
        <f t="shared" ref="J168" si="241">J169+J170+J171</f>
        <v>0</v>
      </c>
      <c r="K168" s="37">
        <f t="shared" ref="K168:K187" si="242">J168/G168</f>
        <v>0</v>
      </c>
      <c r="L168" s="35">
        <f t="shared" ref="L168:L187" si="243">M168+N168</f>
        <v>3</v>
      </c>
      <c r="M168" s="35">
        <f t="shared" ref="M168:P168" si="244">M169+M170+M171</f>
        <v>2</v>
      </c>
      <c r="N168" s="35">
        <f t="shared" si="244"/>
        <v>1</v>
      </c>
      <c r="O168" s="35">
        <f t="shared" si="244"/>
        <v>1</v>
      </c>
      <c r="P168" s="35">
        <f t="shared" si="244"/>
        <v>2</v>
      </c>
      <c r="Q168" s="36">
        <f t="shared" ref="Q168:Q187" si="245">P168/L168*100</f>
        <v>66.666666666666657</v>
      </c>
      <c r="R168" s="35">
        <f t="shared" ref="R168:S168" si="246">R169+R170+R171</f>
        <v>0</v>
      </c>
      <c r="S168" s="35">
        <f t="shared" si="246"/>
        <v>0</v>
      </c>
      <c r="T168" s="37">
        <f t="shared" ref="T168:T187" si="247">M168/(M168+N168)</f>
        <v>0.66666666666666663</v>
      </c>
      <c r="U168" s="37">
        <f t="shared" ref="U168:U187" si="248">((0.5*V168)+M168)/L168</f>
        <v>0.66666666666666663</v>
      </c>
      <c r="V168" s="35">
        <f t="shared" ref="V168:AA168" si="249">V169+V170+V171</f>
        <v>0</v>
      </c>
      <c r="W168" s="35">
        <f t="shared" si="249"/>
        <v>1</v>
      </c>
      <c r="X168" s="35">
        <f t="shared" si="249"/>
        <v>0</v>
      </c>
      <c r="Y168" s="35">
        <f t="shared" si="249"/>
        <v>0</v>
      </c>
      <c r="Z168" s="35">
        <f t="shared" si="249"/>
        <v>0</v>
      </c>
      <c r="AA168" s="35">
        <f t="shared" si="249"/>
        <v>0</v>
      </c>
      <c r="AB168" s="35"/>
      <c r="AC168" s="35"/>
      <c r="AD168" s="38"/>
    </row>
    <row r="169" spans="1:30" x14ac:dyDescent="0.3">
      <c r="A169" s="3" t="s">
        <v>66</v>
      </c>
      <c r="B169" s="3" t="s">
        <v>24</v>
      </c>
      <c r="C169" s="3" t="s">
        <v>25</v>
      </c>
      <c r="D169" s="3" t="s">
        <v>26</v>
      </c>
      <c r="E169" s="3" t="s">
        <v>30</v>
      </c>
      <c r="F169" s="3" t="s">
        <v>28</v>
      </c>
      <c r="G169" s="3">
        <v>2</v>
      </c>
      <c r="H169" s="3">
        <v>4</v>
      </c>
      <c r="I169" s="29">
        <f t="shared" si="240"/>
        <v>2</v>
      </c>
      <c r="J169" s="3">
        <v>0</v>
      </c>
      <c r="K169" s="32">
        <f t="shared" si="242"/>
        <v>0</v>
      </c>
      <c r="L169" s="3">
        <f t="shared" si="243"/>
        <v>2</v>
      </c>
      <c r="M169" s="3">
        <v>2</v>
      </c>
      <c r="N169" s="3">
        <v>0</v>
      </c>
      <c r="O169" s="3">
        <v>1</v>
      </c>
      <c r="P169" s="3">
        <v>1</v>
      </c>
      <c r="Q169" s="4">
        <f t="shared" si="245"/>
        <v>50</v>
      </c>
      <c r="R169" s="3">
        <v>0</v>
      </c>
      <c r="S169" s="3">
        <v>0</v>
      </c>
      <c r="T169" s="32">
        <f t="shared" si="247"/>
        <v>1</v>
      </c>
      <c r="U169" s="32">
        <f t="shared" si="248"/>
        <v>1</v>
      </c>
      <c r="V169" s="3">
        <v>0</v>
      </c>
      <c r="W169" s="3">
        <v>0</v>
      </c>
      <c r="X169" s="3">
        <v>0</v>
      </c>
      <c r="Y169" s="3">
        <v>0</v>
      </c>
      <c r="Z169" s="3">
        <v>0</v>
      </c>
      <c r="AA169" s="3">
        <v>0</v>
      </c>
      <c r="AB169" s="3"/>
      <c r="AC169" s="3"/>
    </row>
    <row r="170" spans="1:30" x14ac:dyDescent="0.3">
      <c r="A170" s="3" t="s">
        <v>67</v>
      </c>
      <c r="B170" s="3" t="s">
        <v>24</v>
      </c>
      <c r="C170" s="3" t="s">
        <v>25</v>
      </c>
      <c r="D170" s="3" t="s">
        <v>26</v>
      </c>
      <c r="E170" s="3" t="s">
        <v>30</v>
      </c>
      <c r="F170" s="3" t="s">
        <v>28</v>
      </c>
      <c r="G170" s="3">
        <v>0</v>
      </c>
      <c r="H170" s="3">
        <v>0</v>
      </c>
      <c r="I170" s="29" t="e">
        <f t="shared" si="240"/>
        <v>#DIV/0!</v>
      </c>
      <c r="J170" s="3">
        <v>0</v>
      </c>
      <c r="K170" s="32" t="e">
        <f t="shared" si="242"/>
        <v>#DIV/0!</v>
      </c>
      <c r="L170" s="3">
        <f t="shared" si="243"/>
        <v>0</v>
      </c>
      <c r="M170" s="3">
        <v>0</v>
      </c>
      <c r="N170" s="3">
        <v>0</v>
      </c>
      <c r="O170" s="3">
        <v>0</v>
      </c>
      <c r="P170" s="3">
        <v>0</v>
      </c>
      <c r="Q170" s="4" t="e">
        <f t="shared" si="245"/>
        <v>#DIV/0!</v>
      </c>
      <c r="R170" s="3">
        <v>0</v>
      </c>
      <c r="S170" s="3">
        <v>0</v>
      </c>
      <c r="T170" s="32" t="e">
        <f t="shared" si="247"/>
        <v>#DIV/0!</v>
      </c>
      <c r="U170" s="32" t="e">
        <f t="shared" si="248"/>
        <v>#DIV/0!</v>
      </c>
      <c r="V170" s="3">
        <v>0</v>
      </c>
      <c r="W170" s="3">
        <v>0</v>
      </c>
      <c r="X170" s="3">
        <v>0</v>
      </c>
      <c r="Y170" s="3">
        <v>0</v>
      </c>
      <c r="Z170" s="3">
        <v>0</v>
      </c>
      <c r="AA170" s="3">
        <v>0</v>
      </c>
      <c r="AB170" s="3"/>
      <c r="AC170" s="3"/>
    </row>
    <row r="171" spans="1:30" x14ac:dyDescent="0.3">
      <c r="A171" s="3" t="s">
        <v>68</v>
      </c>
      <c r="B171" s="3" t="s">
        <v>24</v>
      </c>
      <c r="C171" s="3" t="s">
        <v>25</v>
      </c>
      <c r="D171" s="3" t="s">
        <v>26</v>
      </c>
      <c r="E171" s="3" t="s">
        <v>30</v>
      </c>
      <c r="F171" s="3" t="s">
        <v>28</v>
      </c>
      <c r="G171" s="3">
        <v>1</v>
      </c>
      <c r="H171" s="3">
        <v>0</v>
      </c>
      <c r="I171" s="29" t="e">
        <f t="shared" si="240"/>
        <v>#DIV/0!</v>
      </c>
      <c r="J171" s="3">
        <v>0</v>
      </c>
      <c r="K171" s="32">
        <f t="shared" si="242"/>
        <v>0</v>
      </c>
      <c r="L171" s="3">
        <f t="shared" si="243"/>
        <v>1</v>
      </c>
      <c r="M171" s="3">
        <v>0</v>
      </c>
      <c r="N171" s="3">
        <v>1</v>
      </c>
      <c r="O171" s="3">
        <v>0</v>
      </c>
      <c r="P171" s="3">
        <v>1</v>
      </c>
      <c r="Q171" s="4">
        <f t="shared" si="245"/>
        <v>100</v>
      </c>
      <c r="R171" s="3">
        <v>0</v>
      </c>
      <c r="S171" s="3">
        <v>0</v>
      </c>
      <c r="T171" s="32">
        <f t="shared" si="247"/>
        <v>0</v>
      </c>
      <c r="U171" s="32">
        <f t="shared" si="248"/>
        <v>0</v>
      </c>
      <c r="V171" s="3">
        <v>0</v>
      </c>
      <c r="W171" s="3">
        <v>1</v>
      </c>
      <c r="X171" s="3">
        <v>0</v>
      </c>
      <c r="Y171" s="3">
        <v>0</v>
      </c>
      <c r="Z171" s="3">
        <v>0</v>
      </c>
      <c r="AA171" s="3">
        <v>0</v>
      </c>
      <c r="AB171" s="3"/>
      <c r="AC171" s="3"/>
    </row>
    <row r="172" spans="1:30" x14ac:dyDescent="0.3">
      <c r="A172" s="35">
        <v>19</v>
      </c>
      <c r="B172" s="35" t="s">
        <v>29</v>
      </c>
      <c r="C172" s="35" t="s">
        <v>25</v>
      </c>
      <c r="D172" s="35" t="s">
        <v>26</v>
      </c>
      <c r="E172" s="35" t="s">
        <v>33</v>
      </c>
      <c r="F172" s="35" t="s">
        <v>28</v>
      </c>
      <c r="G172" s="35">
        <f t="shared" ref="G172:H172" si="250">G173+G174+G175</f>
        <v>3</v>
      </c>
      <c r="H172" s="35">
        <f t="shared" si="250"/>
        <v>2</v>
      </c>
      <c r="I172" s="40">
        <f t="shared" si="240"/>
        <v>0.69444444444444442</v>
      </c>
      <c r="J172" s="35">
        <f t="shared" ref="J172" si="251">J173+J174+J175</f>
        <v>0</v>
      </c>
      <c r="K172" s="37">
        <f t="shared" si="242"/>
        <v>0</v>
      </c>
      <c r="L172" s="35">
        <f t="shared" si="243"/>
        <v>2</v>
      </c>
      <c r="M172" s="35">
        <f t="shared" ref="M172:P172" si="252">M173+M174+M175</f>
        <v>0</v>
      </c>
      <c r="N172" s="35">
        <f t="shared" si="252"/>
        <v>2</v>
      </c>
      <c r="O172" s="35">
        <f t="shared" si="252"/>
        <v>0</v>
      </c>
      <c r="P172" s="35">
        <f t="shared" si="252"/>
        <v>2</v>
      </c>
      <c r="Q172" s="36">
        <f t="shared" si="245"/>
        <v>100</v>
      </c>
      <c r="R172" s="35">
        <f t="shared" ref="R172:S172" si="253">R173+R174+R175</f>
        <v>2</v>
      </c>
      <c r="S172" s="35">
        <f t="shared" si="253"/>
        <v>2</v>
      </c>
      <c r="T172" s="37">
        <f t="shared" si="247"/>
        <v>0</v>
      </c>
      <c r="U172" s="37">
        <f t="shared" si="248"/>
        <v>0</v>
      </c>
      <c r="V172" s="35">
        <f t="shared" ref="V172:AA172" si="254">V173+V174+V175</f>
        <v>0</v>
      </c>
      <c r="W172" s="35">
        <f t="shared" si="254"/>
        <v>0</v>
      </c>
      <c r="X172" s="35">
        <f t="shared" si="254"/>
        <v>3</v>
      </c>
      <c r="Y172" s="35">
        <f t="shared" si="254"/>
        <v>0</v>
      </c>
      <c r="Z172" s="35">
        <f t="shared" si="254"/>
        <v>1</v>
      </c>
      <c r="AA172" s="35">
        <f t="shared" si="254"/>
        <v>0</v>
      </c>
      <c r="AB172" s="35"/>
      <c r="AC172" s="35"/>
      <c r="AD172" s="38"/>
    </row>
    <row r="173" spans="1:30" x14ac:dyDescent="0.3">
      <c r="A173" s="3" t="s">
        <v>66</v>
      </c>
      <c r="B173" s="3" t="s">
        <v>29</v>
      </c>
      <c r="C173" s="3" t="s">
        <v>25</v>
      </c>
      <c r="D173" s="3" t="s">
        <v>26</v>
      </c>
      <c r="E173" s="3" t="s">
        <v>33</v>
      </c>
      <c r="F173" s="3" t="s">
        <v>28</v>
      </c>
      <c r="G173" s="3">
        <v>2</v>
      </c>
      <c r="H173" s="3">
        <v>0</v>
      </c>
      <c r="I173" s="29">
        <f t="shared" si="240"/>
        <v>0</v>
      </c>
      <c r="J173" s="3">
        <v>0</v>
      </c>
      <c r="K173" s="32">
        <f t="shared" si="242"/>
        <v>0</v>
      </c>
      <c r="L173" s="3">
        <f t="shared" si="243"/>
        <v>2</v>
      </c>
      <c r="M173" s="3">
        <v>0</v>
      </c>
      <c r="N173" s="3">
        <v>2</v>
      </c>
      <c r="O173" s="3">
        <v>0</v>
      </c>
      <c r="P173" s="3">
        <v>2</v>
      </c>
      <c r="Q173" s="4">
        <f t="shared" si="245"/>
        <v>100</v>
      </c>
      <c r="R173" s="3">
        <v>0</v>
      </c>
      <c r="S173" s="3">
        <v>0</v>
      </c>
      <c r="T173" s="32">
        <f t="shared" si="247"/>
        <v>0</v>
      </c>
      <c r="U173" s="32">
        <f t="shared" si="248"/>
        <v>0</v>
      </c>
      <c r="V173" s="3">
        <v>0</v>
      </c>
      <c r="W173" s="3">
        <v>0</v>
      </c>
      <c r="X173" s="3">
        <v>3</v>
      </c>
      <c r="Y173" s="3">
        <v>0</v>
      </c>
      <c r="Z173" s="3">
        <v>0</v>
      </c>
      <c r="AA173" s="3">
        <v>0</v>
      </c>
      <c r="AB173" s="3"/>
      <c r="AC173" s="3"/>
    </row>
    <row r="174" spans="1:30" x14ac:dyDescent="0.3">
      <c r="A174" s="3" t="s">
        <v>67</v>
      </c>
      <c r="B174" s="3" t="s">
        <v>29</v>
      </c>
      <c r="C174" s="3" t="s">
        <v>25</v>
      </c>
      <c r="D174" s="3" t="s">
        <v>26</v>
      </c>
      <c r="E174" s="3" t="s">
        <v>33</v>
      </c>
      <c r="F174" s="3" t="s">
        <v>28</v>
      </c>
      <c r="G174" s="3">
        <v>1</v>
      </c>
      <c r="H174" s="3">
        <v>2</v>
      </c>
      <c r="I174" s="29">
        <f t="shared" si="240"/>
        <v>2.2727272727272729</v>
      </c>
      <c r="J174" s="3">
        <v>0</v>
      </c>
      <c r="K174" s="32">
        <f t="shared" si="242"/>
        <v>0</v>
      </c>
      <c r="L174" s="3">
        <f t="shared" si="243"/>
        <v>0</v>
      </c>
      <c r="M174" s="3">
        <v>0</v>
      </c>
      <c r="N174" s="3">
        <v>0</v>
      </c>
      <c r="O174" s="3">
        <v>0</v>
      </c>
      <c r="P174" s="3">
        <v>0</v>
      </c>
      <c r="Q174" s="4" t="e">
        <f t="shared" si="245"/>
        <v>#DIV/0!</v>
      </c>
      <c r="R174" s="3">
        <v>2</v>
      </c>
      <c r="S174" s="3">
        <v>2</v>
      </c>
      <c r="T174" s="32" t="e">
        <f t="shared" si="247"/>
        <v>#DIV/0!</v>
      </c>
      <c r="U174" s="32" t="e">
        <f t="shared" si="248"/>
        <v>#DIV/0!</v>
      </c>
      <c r="V174" s="3">
        <v>0</v>
      </c>
      <c r="W174" s="3">
        <v>0</v>
      </c>
      <c r="X174" s="3">
        <v>0</v>
      </c>
      <c r="Y174" s="3">
        <v>0</v>
      </c>
      <c r="Z174" s="3">
        <v>1</v>
      </c>
      <c r="AA174" s="3">
        <v>0</v>
      </c>
      <c r="AB174" s="3"/>
      <c r="AC174" s="3"/>
    </row>
    <row r="175" spans="1:30" x14ac:dyDescent="0.3">
      <c r="A175" s="3" t="s">
        <v>68</v>
      </c>
      <c r="B175" s="3" t="s">
        <v>29</v>
      </c>
      <c r="C175" s="3" t="s">
        <v>25</v>
      </c>
      <c r="D175" s="3" t="s">
        <v>26</v>
      </c>
      <c r="E175" s="3" t="s">
        <v>33</v>
      </c>
      <c r="F175" s="3" t="s">
        <v>28</v>
      </c>
      <c r="G175" s="3">
        <v>0</v>
      </c>
      <c r="H175" s="3">
        <v>0</v>
      </c>
      <c r="I175" s="29" t="e">
        <f t="shared" si="240"/>
        <v>#DIV/0!</v>
      </c>
      <c r="J175" s="3">
        <v>0</v>
      </c>
      <c r="K175" s="32" t="e">
        <f t="shared" si="242"/>
        <v>#DIV/0!</v>
      </c>
      <c r="L175" s="3">
        <f t="shared" si="243"/>
        <v>0</v>
      </c>
      <c r="M175" s="3">
        <v>0</v>
      </c>
      <c r="N175" s="3">
        <v>0</v>
      </c>
      <c r="O175" s="3">
        <v>0</v>
      </c>
      <c r="P175" s="3">
        <v>0</v>
      </c>
      <c r="Q175" s="4" t="e">
        <f t="shared" si="245"/>
        <v>#DIV/0!</v>
      </c>
      <c r="R175" s="3">
        <v>0</v>
      </c>
      <c r="S175" s="3">
        <v>0</v>
      </c>
      <c r="T175" s="32" t="e">
        <f t="shared" si="247"/>
        <v>#DIV/0!</v>
      </c>
      <c r="U175" s="32" t="e">
        <f t="shared" si="248"/>
        <v>#DIV/0!</v>
      </c>
      <c r="V175" s="3">
        <v>0</v>
      </c>
      <c r="W175" s="3">
        <v>0</v>
      </c>
      <c r="X175" s="3">
        <v>0</v>
      </c>
      <c r="Y175" s="3">
        <v>0</v>
      </c>
      <c r="Z175" s="3">
        <v>0</v>
      </c>
      <c r="AA175" s="3">
        <v>0</v>
      </c>
      <c r="AB175" s="3"/>
      <c r="AC175" s="3"/>
    </row>
    <row r="176" spans="1:30" x14ac:dyDescent="0.3">
      <c r="A176" s="35">
        <v>74</v>
      </c>
      <c r="B176" s="35" t="s">
        <v>24</v>
      </c>
      <c r="C176" s="35" t="s">
        <v>32</v>
      </c>
      <c r="D176" s="35" t="s">
        <v>26</v>
      </c>
      <c r="E176" s="35" t="s">
        <v>27</v>
      </c>
      <c r="F176" s="35" t="s">
        <v>28</v>
      </c>
      <c r="G176" s="35">
        <f t="shared" ref="G176:H176" si="255">G177+G178+G179</f>
        <v>0</v>
      </c>
      <c r="H176" s="35">
        <f t="shared" si="255"/>
        <v>0</v>
      </c>
      <c r="I176" s="40" t="e">
        <f t="shared" si="240"/>
        <v>#DIV/0!</v>
      </c>
      <c r="J176" s="35">
        <f t="shared" ref="J176" si="256">J177+J178+J179</f>
        <v>0</v>
      </c>
      <c r="K176" s="37" t="e">
        <f t="shared" si="242"/>
        <v>#DIV/0!</v>
      </c>
      <c r="L176" s="35">
        <f t="shared" si="243"/>
        <v>0</v>
      </c>
      <c r="M176" s="35">
        <f t="shared" ref="M176:P176" si="257">M177+M178+M179</f>
        <v>0</v>
      </c>
      <c r="N176" s="35">
        <f t="shared" si="257"/>
        <v>0</v>
      </c>
      <c r="O176" s="35">
        <f t="shared" si="257"/>
        <v>0</v>
      </c>
      <c r="P176" s="35">
        <f t="shared" si="257"/>
        <v>0</v>
      </c>
      <c r="Q176" s="36" t="e">
        <f t="shared" si="245"/>
        <v>#DIV/0!</v>
      </c>
      <c r="R176" s="35">
        <f t="shared" ref="R176:S176" si="258">R177+R178+R179</f>
        <v>0</v>
      </c>
      <c r="S176" s="35">
        <f t="shared" si="258"/>
        <v>0</v>
      </c>
      <c r="T176" s="37" t="e">
        <f t="shared" si="247"/>
        <v>#DIV/0!</v>
      </c>
      <c r="U176" s="37" t="e">
        <f t="shared" si="248"/>
        <v>#DIV/0!</v>
      </c>
      <c r="V176" s="35">
        <f t="shared" ref="V176:AA176" si="259">V177+V178+V179</f>
        <v>0</v>
      </c>
      <c r="W176" s="35">
        <f t="shared" si="259"/>
        <v>0</v>
      </c>
      <c r="X176" s="35">
        <f t="shared" si="259"/>
        <v>0</v>
      </c>
      <c r="Y176" s="35">
        <f t="shared" si="259"/>
        <v>0</v>
      </c>
      <c r="Z176" s="35">
        <f t="shared" si="259"/>
        <v>0</v>
      </c>
      <c r="AA176" s="35">
        <f t="shared" si="259"/>
        <v>0</v>
      </c>
      <c r="AB176" s="35"/>
      <c r="AC176" s="35"/>
      <c r="AD176" s="38"/>
    </row>
    <row r="177" spans="1:30" x14ac:dyDescent="0.3">
      <c r="A177" s="3" t="s">
        <v>66</v>
      </c>
      <c r="B177" s="3" t="s">
        <v>24</v>
      </c>
      <c r="C177" s="3" t="s">
        <v>32</v>
      </c>
      <c r="D177" s="3" t="s">
        <v>26</v>
      </c>
      <c r="E177" s="3" t="s">
        <v>27</v>
      </c>
      <c r="F177" s="3" t="s">
        <v>28</v>
      </c>
      <c r="G177" s="3">
        <v>0</v>
      </c>
      <c r="H177" s="3">
        <v>0</v>
      </c>
      <c r="I177" s="29" t="e">
        <f t="shared" si="240"/>
        <v>#DIV/0!</v>
      </c>
      <c r="J177" s="3">
        <v>0</v>
      </c>
      <c r="K177" s="32" t="e">
        <f t="shared" si="242"/>
        <v>#DIV/0!</v>
      </c>
      <c r="L177" s="3">
        <f t="shared" si="243"/>
        <v>0</v>
      </c>
      <c r="M177" s="3">
        <v>0</v>
      </c>
      <c r="N177" s="3">
        <v>0</v>
      </c>
      <c r="O177" s="3">
        <v>0</v>
      </c>
      <c r="P177" s="3">
        <v>0</v>
      </c>
      <c r="Q177" s="4" t="e">
        <f t="shared" si="245"/>
        <v>#DIV/0!</v>
      </c>
      <c r="R177" s="3">
        <v>0</v>
      </c>
      <c r="S177" s="3">
        <v>0</v>
      </c>
      <c r="T177" s="32" t="e">
        <f t="shared" si="247"/>
        <v>#DIV/0!</v>
      </c>
      <c r="U177" s="32" t="e">
        <f t="shared" si="248"/>
        <v>#DIV/0!</v>
      </c>
      <c r="V177" s="3">
        <v>0</v>
      </c>
      <c r="W177" s="3">
        <v>0</v>
      </c>
      <c r="X177" s="3">
        <v>0</v>
      </c>
      <c r="Y177" s="3">
        <v>0</v>
      </c>
      <c r="Z177" s="3">
        <v>0</v>
      </c>
      <c r="AA177" s="3">
        <v>0</v>
      </c>
      <c r="AB177" s="3"/>
      <c r="AC177" s="3"/>
    </row>
    <row r="178" spans="1:30" x14ac:dyDescent="0.3">
      <c r="A178" s="3" t="s">
        <v>67</v>
      </c>
      <c r="B178" s="3" t="s">
        <v>24</v>
      </c>
      <c r="C178" s="3" t="s">
        <v>32</v>
      </c>
      <c r="D178" s="3" t="s">
        <v>26</v>
      </c>
      <c r="E178" s="3" t="s">
        <v>27</v>
      </c>
      <c r="F178" s="3" t="s">
        <v>28</v>
      </c>
      <c r="G178" s="3">
        <v>0</v>
      </c>
      <c r="H178" s="3">
        <v>0</v>
      </c>
      <c r="I178" s="29" t="e">
        <f t="shared" si="240"/>
        <v>#DIV/0!</v>
      </c>
      <c r="J178" s="3">
        <v>0</v>
      </c>
      <c r="K178" s="32" t="e">
        <f t="shared" si="242"/>
        <v>#DIV/0!</v>
      </c>
      <c r="L178" s="3">
        <f t="shared" si="243"/>
        <v>0</v>
      </c>
      <c r="M178" s="3">
        <v>0</v>
      </c>
      <c r="N178" s="3">
        <v>0</v>
      </c>
      <c r="O178" s="3">
        <v>0</v>
      </c>
      <c r="P178" s="3">
        <v>0</v>
      </c>
      <c r="Q178" s="4" t="e">
        <f t="shared" si="245"/>
        <v>#DIV/0!</v>
      </c>
      <c r="R178" s="3">
        <v>0</v>
      </c>
      <c r="S178" s="3">
        <v>0</v>
      </c>
      <c r="T178" s="32" t="e">
        <f t="shared" si="247"/>
        <v>#DIV/0!</v>
      </c>
      <c r="U178" s="32" t="e">
        <f t="shared" si="248"/>
        <v>#DIV/0!</v>
      </c>
      <c r="V178" s="3">
        <v>0</v>
      </c>
      <c r="W178" s="3">
        <v>0</v>
      </c>
      <c r="X178" s="3">
        <v>0</v>
      </c>
      <c r="Y178" s="3">
        <v>0</v>
      </c>
      <c r="Z178" s="3">
        <v>0</v>
      </c>
      <c r="AA178" s="3">
        <v>0</v>
      </c>
      <c r="AB178" s="3"/>
      <c r="AC178" s="3"/>
    </row>
    <row r="179" spans="1:30" x14ac:dyDescent="0.3">
      <c r="A179" s="3" t="s">
        <v>68</v>
      </c>
      <c r="B179" s="3" t="s">
        <v>24</v>
      </c>
      <c r="C179" s="3" t="s">
        <v>32</v>
      </c>
      <c r="D179" s="3" t="s">
        <v>26</v>
      </c>
      <c r="E179" s="3" t="s">
        <v>27</v>
      </c>
      <c r="F179" s="3" t="s">
        <v>28</v>
      </c>
      <c r="G179" s="3">
        <v>0</v>
      </c>
      <c r="H179" s="3">
        <v>0</v>
      </c>
      <c r="I179" s="29" t="e">
        <f t="shared" si="240"/>
        <v>#DIV/0!</v>
      </c>
      <c r="J179" s="3">
        <v>0</v>
      </c>
      <c r="K179" s="32" t="e">
        <f t="shared" si="242"/>
        <v>#DIV/0!</v>
      </c>
      <c r="L179" s="3">
        <f t="shared" si="243"/>
        <v>0</v>
      </c>
      <c r="M179" s="3">
        <v>0</v>
      </c>
      <c r="N179" s="3">
        <v>0</v>
      </c>
      <c r="O179" s="3">
        <v>0</v>
      </c>
      <c r="P179" s="3">
        <v>0</v>
      </c>
      <c r="Q179" s="4" t="e">
        <f t="shared" si="245"/>
        <v>#DIV/0!</v>
      </c>
      <c r="R179" s="3">
        <v>0</v>
      </c>
      <c r="S179" s="3">
        <v>0</v>
      </c>
      <c r="T179" s="32" t="e">
        <f t="shared" si="247"/>
        <v>#DIV/0!</v>
      </c>
      <c r="U179" s="32" t="e">
        <f t="shared" si="248"/>
        <v>#DIV/0!</v>
      </c>
      <c r="V179" s="3">
        <v>0</v>
      </c>
      <c r="W179" s="3">
        <v>0</v>
      </c>
      <c r="X179" s="3">
        <v>0</v>
      </c>
      <c r="Y179" s="3">
        <v>0</v>
      </c>
      <c r="Z179" s="3">
        <v>0</v>
      </c>
      <c r="AA179" s="3">
        <v>0</v>
      </c>
      <c r="AB179" s="3"/>
      <c r="AC179" s="3"/>
    </row>
    <row r="180" spans="1:30" x14ac:dyDescent="0.3">
      <c r="A180" s="35">
        <v>36</v>
      </c>
      <c r="B180" s="35" t="s">
        <v>24</v>
      </c>
      <c r="C180" s="35" t="s">
        <v>32</v>
      </c>
      <c r="D180" s="35" t="s">
        <v>26</v>
      </c>
      <c r="E180" s="35" t="s">
        <v>33</v>
      </c>
      <c r="F180" s="35" t="s">
        <v>28</v>
      </c>
      <c r="G180" s="35">
        <f t="shared" ref="G180:H180" si="260">G181+G182+G183</f>
        <v>3</v>
      </c>
      <c r="H180" s="35">
        <f t="shared" si="260"/>
        <v>3</v>
      </c>
      <c r="I180" s="40">
        <f t="shared" si="240"/>
        <v>1.5</v>
      </c>
      <c r="J180" s="35">
        <f t="shared" ref="J180" si="261">J181+J182+J183</f>
        <v>0</v>
      </c>
      <c r="K180" s="37">
        <f t="shared" si="242"/>
        <v>0</v>
      </c>
      <c r="L180" s="35">
        <f t="shared" si="243"/>
        <v>3</v>
      </c>
      <c r="M180" s="35">
        <f t="shared" ref="M180:P180" si="262">M181+M182+M183</f>
        <v>1</v>
      </c>
      <c r="N180" s="35">
        <f t="shared" si="262"/>
        <v>2</v>
      </c>
      <c r="O180" s="35">
        <f t="shared" si="262"/>
        <v>1</v>
      </c>
      <c r="P180" s="35">
        <f t="shared" si="262"/>
        <v>3</v>
      </c>
      <c r="Q180" s="36">
        <f t="shared" si="245"/>
        <v>100</v>
      </c>
      <c r="R180" s="35">
        <f t="shared" ref="R180:S180" si="263">R181+R182+R183</f>
        <v>0</v>
      </c>
      <c r="S180" s="35">
        <f t="shared" si="263"/>
        <v>0</v>
      </c>
      <c r="T180" s="37">
        <f t="shared" si="247"/>
        <v>0.33333333333333331</v>
      </c>
      <c r="U180" s="37">
        <f t="shared" si="248"/>
        <v>0.5</v>
      </c>
      <c r="V180" s="35">
        <f t="shared" ref="V180:AA180" si="264">V181+V182+V183</f>
        <v>1</v>
      </c>
      <c r="W180" s="35">
        <f t="shared" si="264"/>
        <v>1</v>
      </c>
      <c r="X180" s="35">
        <f t="shared" si="264"/>
        <v>1</v>
      </c>
      <c r="Y180" s="35">
        <f t="shared" si="264"/>
        <v>0</v>
      </c>
      <c r="Z180" s="35">
        <f t="shared" si="264"/>
        <v>1</v>
      </c>
      <c r="AA180" s="35">
        <f t="shared" si="264"/>
        <v>0</v>
      </c>
      <c r="AB180" s="35"/>
      <c r="AC180" s="38"/>
      <c r="AD180" s="38"/>
    </row>
    <row r="181" spans="1:30" x14ac:dyDescent="0.3">
      <c r="A181" s="3" t="s">
        <v>66</v>
      </c>
      <c r="B181" s="3" t="s">
        <v>24</v>
      </c>
      <c r="C181" s="3" t="s">
        <v>32</v>
      </c>
      <c r="D181" s="3" t="s">
        <v>26</v>
      </c>
      <c r="E181" s="3" t="s">
        <v>33</v>
      </c>
      <c r="F181" s="3" t="s">
        <v>28</v>
      </c>
      <c r="G181" s="3">
        <v>3</v>
      </c>
      <c r="H181" s="3">
        <v>3</v>
      </c>
      <c r="I181" s="29">
        <f t="shared" si="240"/>
        <v>1.5</v>
      </c>
      <c r="J181" s="3">
        <v>0</v>
      </c>
      <c r="K181" s="32">
        <f t="shared" si="242"/>
        <v>0</v>
      </c>
      <c r="L181" s="3">
        <f t="shared" si="243"/>
        <v>3</v>
      </c>
      <c r="M181" s="3">
        <v>1</v>
      </c>
      <c r="N181" s="3">
        <v>2</v>
      </c>
      <c r="O181" s="3">
        <v>1</v>
      </c>
      <c r="P181" s="3">
        <v>3</v>
      </c>
      <c r="Q181" s="4">
        <f t="shared" si="245"/>
        <v>100</v>
      </c>
      <c r="R181" s="3">
        <v>0</v>
      </c>
      <c r="S181" s="3">
        <v>0</v>
      </c>
      <c r="T181" s="32">
        <f t="shared" si="247"/>
        <v>0.33333333333333331</v>
      </c>
      <c r="U181" s="32">
        <f t="shared" si="248"/>
        <v>0.5</v>
      </c>
      <c r="V181" s="3">
        <v>1</v>
      </c>
      <c r="W181" s="3">
        <v>1</v>
      </c>
      <c r="X181" s="3">
        <v>1</v>
      </c>
      <c r="Y181" s="3">
        <v>0</v>
      </c>
      <c r="Z181" s="3">
        <v>0</v>
      </c>
      <c r="AA181" s="3">
        <v>0</v>
      </c>
      <c r="AB181" s="3"/>
    </row>
    <row r="182" spans="1:30" x14ac:dyDescent="0.3">
      <c r="A182" s="3" t="s">
        <v>67</v>
      </c>
      <c r="B182" s="3" t="s">
        <v>24</v>
      </c>
      <c r="C182" s="3" t="s">
        <v>32</v>
      </c>
      <c r="D182" s="3" t="s">
        <v>26</v>
      </c>
      <c r="E182" s="3" t="s">
        <v>33</v>
      </c>
      <c r="F182" s="3" t="s">
        <v>28</v>
      </c>
      <c r="G182" s="3">
        <v>0</v>
      </c>
      <c r="H182" s="3">
        <v>0</v>
      </c>
      <c r="I182" s="29" t="e">
        <f t="shared" si="240"/>
        <v>#DIV/0!</v>
      </c>
      <c r="J182" s="3">
        <v>0</v>
      </c>
      <c r="K182" s="32" t="e">
        <f t="shared" si="242"/>
        <v>#DIV/0!</v>
      </c>
      <c r="L182" s="3">
        <f t="shared" si="243"/>
        <v>0</v>
      </c>
      <c r="M182" s="3">
        <v>0</v>
      </c>
      <c r="N182" s="3">
        <v>0</v>
      </c>
      <c r="O182" s="3">
        <v>0</v>
      </c>
      <c r="P182" s="3">
        <v>0</v>
      </c>
      <c r="Q182" s="4" t="e">
        <f t="shared" si="245"/>
        <v>#DIV/0!</v>
      </c>
      <c r="R182" s="3">
        <v>0</v>
      </c>
      <c r="S182" s="3">
        <v>0</v>
      </c>
      <c r="T182" s="32" t="e">
        <f t="shared" si="247"/>
        <v>#DIV/0!</v>
      </c>
      <c r="U182" s="32" t="e">
        <f t="shared" si="248"/>
        <v>#DIV/0!</v>
      </c>
      <c r="V182" s="3">
        <v>0</v>
      </c>
      <c r="W182" s="3">
        <v>0</v>
      </c>
      <c r="X182" s="3">
        <v>0</v>
      </c>
      <c r="Y182" s="3">
        <v>0</v>
      </c>
      <c r="Z182" s="3">
        <v>0</v>
      </c>
      <c r="AA182" s="3">
        <v>0</v>
      </c>
      <c r="AB182" s="3"/>
    </row>
    <row r="183" spans="1:30" x14ac:dyDescent="0.3">
      <c r="A183" s="3" t="s">
        <v>68</v>
      </c>
      <c r="B183" s="3" t="s">
        <v>24</v>
      </c>
      <c r="C183" s="3" t="s">
        <v>32</v>
      </c>
      <c r="D183" s="3" t="s">
        <v>26</v>
      </c>
      <c r="E183" s="3" t="s">
        <v>33</v>
      </c>
      <c r="F183" s="3" t="s">
        <v>28</v>
      </c>
      <c r="G183" s="3">
        <v>0</v>
      </c>
      <c r="H183" s="3">
        <v>0</v>
      </c>
      <c r="I183" s="29" t="e">
        <f t="shared" si="240"/>
        <v>#DIV/0!</v>
      </c>
      <c r="J183" s="3">
        <v>0</v>
      </c>
      <c r="K183" s="32" t="e">
        <f t="shared" si="242"/>
        <v>#DIV/0!</v>
      </c>
      <c r="L183" s="3">
        <f t="shared" si="243"/>
        <v>0</v>
      </c>
      <c r="M183" s="3">
        <v>0</v>
      </c>
      <c r="N183" s="3">
        <v>0</v>
      </c>
      <c r="O183" s="3">
        <v>0</v>
      </c>
      <c r="P183" s="3">
        <v>0</v>
      </c>
      <c r="Q183" s="4" t="e">
        <f t="shared" si="245"/>
        <v>#DIV/0!</v>
      </c>
      <c r="R183" s="3">
        <v>0</v>
      </c>
      <c r="S183" s="3">
        <v>0</v>
      </c>
      <c r="T183" s="32" t="e">
        <f t="shared" si="247"/>
        <v>#DIV/0!</v>
      </c>
      <c r="U183" s="32" t="e">
        <f t="shared" si="248"/>
        <v>#DIV/0!</v>
      </c>
      <c r="V183" s="3">
        <v>0</v>
      </c>
      <c r="W183" s="3">
        <v>0</v>
      </c>
      <c r="X183" s="3">
        <v>0</v>
      </c>
      <c r="Y183" s="3">
        <v>0</v>
      </c>
      <c r="Z183" s="3">
        <v>1</v>
      </c>
      <c r="AA183" s="3">
        <v>0</v>
      </c>
      <c r="AB183" s="3"/>
    </row>
    <row r="184" spans="1:30" x14ac:dyDescent="0.3">
      <c r="A184" s="35">
        <v>153</v>
      </c>
      <c r="B184" s="35" t="s">
        <v>29</v>
      </c>
      <c r="C184" s="35" t="s">
        <v>33</v>
      </c>
      <c r="D184" s="35" t="s">
        <v>26</v>
      </c>
      <c r="E184" s="35" t="s">
        <v>27</v>
      </c>
      <c r="F184" s="35" t="s">
        <v>28</v>
      </c>
      <c r="G184" s="35">
        <f t="shared" ref="G184:H184" si="265">G185+G186+G187</f>
        <v>6</v>
      </c>
      <c r="H184" s="35">
        <f t="shared" si="265"/>
        <v>9</v>
      </c>
      <c r="I184" s="40">
        <f t="shared" si="240"/>
        <v>1.5</v>
      </c>
      <c r="J184" s="35">
        <f t="shared" ref="J184" si="266">J185+J186+J187</f>
        <v>1</v>
      </c>
      <c r="K184" s="37">
        <f t="shared" si="242"/>
        <v>0.16666666666666666</v>
      </c>
      <c r="L184" s="35">
        <f t="shared" si="243"/>
        <v>5</v>
      </c>
      <c r="M184" s="35">
        <f t="shared" ref="M184:P184" si="267">M185+M186+M187</f>
        <v>3</v>
      </c>
      <c r="N184" s="35">
        <f t="shared" si="267"/>
        <v>2</v>
      </c>
      <c r="O184" s="35">
        <f t="shared" si="267"/>
        <v>2</v>
      </c>
      <c r="P184" s="35">
        <f t="shared" si="267"/>
        <v>1</v>
      </c>
      <c r="Q184" s="36">
        <f t="shared" si="245"/>
        <v>20</v>
      </c>
      <c r="R184" s="35">
        <f t="shared" ref="R184:S184" si="268">R185+R186+R187</f>
        <v>0</v>
      </c>
      <c r="S184" s="35">
        <f t="shared" si="268"/>
        <v>0</v>
      </c>
      <c r="T184" s="37">
        <f t="shared" si="247"/>
        <v>0.6</v>
      </c>
      <c r="U184" s="37">
        <f t="shared" si="248"/>
        <v>0.9</v>
      </c>
      <c r="V184" s="35">
        <f t="shared" ref="V184:AA184" si="269">V185+V186+V187</f>
        <v>3</v>
      </c>
      <c r="W184" s="35">
        <f t="shared" si="269"/>
        <v>0</v>
      </c>
      <c r="X184" s="35">
        <f t="shared" si="269"/>
        <v>2</v>
      </c>
      <c r="Y184" s="35">
        <f t="shared" si="269"/>
        <v>1</v>
      </c>
      <c r="Z184" s="35">
        <f t="shared" si="269"/>
        <v>0</v>
      </c>
      <c r="AA184" s="35">
        <f t="shared" si="269"/>
        <v>0</v>
      </c>
      <c r="AB184" s="35"/>
      <c r="AC184" s="38"/>
      <c r="AD184" s="38"/>
    </row>
    <row r="185" spans="1:30" x14ac:dyDescent="0.3">
      <c r="A185" s="3" t="s">
        <v>66</v>
      </c>
      <c r="B185" s="3" t="s">
        <v>29</v>
      </c>
      <c r="C185" s="3" t="s">
        <v>33</v>
      </c>
      <c r="D185" s="3" t="s">
        <v>26</v>
      </c>
      <c r="E185" s="3" t="s">
        <v>27</v>
      </c>
      <c r="F185" s="3" t="s">
        <v>28</v>
      </c>
      <c r="G185" s="3">
        <v>4</v>
      </c>
      <c r="H185" s="3">
        <v>3</v>
      </c>
      <c r="I185" s="29">
        <f t="shared" si="240"/>
        <v>0.75</v>
      </c>
      <c r="J185" s="3">
        <v>1</v>
      </c>
      <c r="K185" s="32">
        <f t="shared" si="242"/>
        <v>0.25</v>
      </c>
      <c r="L185" s="3">
        <f t="shared" si="243"/>
        <v>3</v>
      </c>
      <c r="M185" s="3">
        <v>1</v>
      </c>
      <c r="N185" s="3">
        <v>2</v>
      </c>
      <c r="O185" s="3">
        <v>1</v>
      </c>
      <c r="P185" s="3">
        <v>0</v>
      </c>
      <c r="Q185" s="4">
        <f t="shared" si="245"/>
        <v>0</v>
      </c>
      <c r="R185" s="3">
        <v>0</v>
      </c>
      <c r="S185" s="3">
        <v>0</v>
      </c>
      <c r="T185" s="32">
        <f t="shared" si="247"/>
        <v>0.33333333333333331</v>
      </c>
      <c r="U185" s="32">
        <f t="shared" si="248"/>
        <v>0.5</v>
      </c>
      <c r="V185" s="3">
        <v>1</v>
      </c>
      <c r="W185" s="3">
        <v>0</v>
      </c>
      <c r="X185" s="3">
        <v>2</v>
      </c>
      <c r="Y185" s="3">
        <v>1</v>
      </c>
      <c r="Z185" s="3">
        <v>0</v>
      </c>
      <c r="AA185" s="3">
        <v>0</v>
      </c>
      <c r="AB185" s="3"/>
    </row>
    <row r="186" spans="1:30" x14ac:dyDescent="0.3">
      <c r="A186" s="3" t="s">
        <v>67</v>
      </c>
      <c r="B186" s="3" t="s">
        <v>29</v>
      </c>
      <c r="C186" s="3" t="s">
        <v>33</v>
      </c>
      <c r="D186" s="3" t="s">
        <v>26</v>
      </c>
      <c r="E186" s="3" t="s">
        <v>27</v>
      </c>
      <c r="F186" s="3" t="s">
        <v>28</v>
      </c>
      <c r="G186" s="3">
        <v>1</v>
      </c>
      <c r="H186" s="3">
        <v>3</v>
      </c>
      <c r="I186" s="29">
        <f t="shared" si="240"/>
        <v>3</v>
      </c>
      <c r="J186" s="3">
        <v>0</v>
      </c>
      <c r="K186" s="32">
        <f t="shared" si="242"/>
        <v>0</v>
      </c>
      <c r="L186" s="3">
        <f t="shared" si="243"/>
        <v>1</v>
      </c>
      <c r="M186" s="3">
        <v>1</v>
      </c>
      <c r="N186" s="3">
        <v>0</v>
      </c>
      <c r="O186" s="3">
        <v>1</v>
      </c>
      <c r="P186" s="3">
        <v>1</v>
      </c>
      <c r="Q186" s="4">
        <f t="shared" si="245"/>
        <v>100</v>
      </c>
      <c r="R186" s="3">
        <v>0</v>
      </c>
      <c r="S186" s="3">
        <v>0</v>
      </c>
      <c r="T186" s="32">
        <f t="shared" si="247"/>
        <v>1</v>
      </c>
      <c r="U186" s="32">
        <f t="shared" si="248"/>
        <v>1.5</v>
      </c>
      <c r="V186" s="3">
        <v>1</v>
      </c>
      <c r="W186" s="3">
        <v>0</v>
      </c>
      <c r="X186" s="3">
        <v>0</v>
      </c>
      <c r="Y186" s="3">
        <v>0</v>
      </c>
      <c r="Z186" s="3">
        <v>0</v>
      </c>
      <c r="AA186" s="3">
        <v>0</v>
      </c>
      <c r="AB186" s="3"/>
    </row>
    <row r="187" spans="1:30" x14ac:dyDescent="0.3">
      <c r="A187" s="3" t="s">
        <v>68</v>
      </c>
      <c r="B187" s="3" t="s">
        <v>29</v>
      </c>
      <c r="C187" s="3" t="s">
        <v>33</v>
      </c>
      <c r="D187" s="3" t="s">
        <v>26</v>
      </c>
      <c r="E187" s="3" t="s">
        <v>27</v>
      </c>
      <c r="F187" s="3" t="s">
        <v>28</v>
      </c>
      <c r="G187" s="3">
        <v>1</v>
      </c>
      <c r="H187" s="3">
        <v>3</v>
      </c>
      <c r="I187" s="29">
        <f t="shared" si="240"/>
        <v>3</v>
      </c>
      <c r="J187" s="3">
        <v>0</v>
      </c>
      <c r="K187" s="32">
        <f t="shared" si="242"/>
        <v>0</v>
      </c>
      <c r="L187" s="3">
        <f t="shared" si="243"/>
        <v>1</v>
      </c>
      <c r="M187" s="3">
        <v>1</v>
      </c>
      <c r="N187" s="3">
        <v>0</v>
      </c>
      <c r="O187" s="3">
        <v>0</v>
      </c>
      <c r="P187" s="3">
        <v>0</v>
      </c>
      <c r="Q187" s="4">
        <f t="shared" si="245"/>
        <v>0</v>
      </c>
      <c r="R187" s="3">
        <v>0</v>
      </c>
      <c r="S187" s="3">
        <v>0</v>
      </c>
      <c r="T187" s="32">
        <f t="shared" si="247"/>
        <v>1</v>
      </c>
      <c r="U187" s="32">
        <f t="shared" si="248"/>
        <v>1.5</v>
      </c>
      <c r="V187" s="3">
        <v>1</v>
      </c>
      <c r="W187" s="3">
        <v>0</v>
      </c>
      <c r="X187" s="3">
        <v>0</v>
      </c>
      <c r="Y187" s="3">
        <v>0</v>
      </c>
      <c r="Z187" s="3">
        <v>0</v>
      </c>
      <c r="AA187" s="3">
        <v>0</v>
      </c>
      <c r="AB187" s="3"/>
    </row>
    <row r="188" spans="1:30" x14ac:dyDescent="0.3">
      <c r="A188" s="3"/>
      <c r="B188" s="3"/>
      <c r="C188" s="3"/>
      <c r="D188" s="3"/>
      <c r="E188" s="3"/>
      <c r="G188" s="3"/>
      <c r="H188" s="3"/>
      <c r="I188" s="29"/>
      <c r="J188" s="3"/>
      <c r="K188" s="32"/>
      <c r="L188" s="3"/>
      <c r="M188" s="3"/>
      <c r="N188" s="3"/>
      <c r="O188" s="3"/>
      <c r="P188" s="3"/>
      <c r="Q188" s="3"/>
      <c r="R188" s="3"/>
      <c r="S188" s="3"/>
      <c r="T188" s="32"/>
      <c r="U188" s="32"/>
      <c r="V188" s="3"/>
      <c r="W188" s="3"/>
      <c r="X188" s="3"/>
      <c r="Y188" s="3"/>
      <c r="Z188" s="3"/>
      <c r="AA188" s="3"/>
      <c r="AB188" s="3"/>
      <c r="AC188" s="3"/>
    </row>
    <row r="189" spans="1:30" x14ac:dyDescent="0.3">
      <c r="A189" s="3"/>
      <c r="B189" s="3"/>
      <c r="C189" s="3"/>
      <c r="D189" s="3"/>
      <c r="E189" s="3"/>
      <c r="G189" s="6" t="s">
        <v>7</v>
      </c>
      <c r="H189" s="6" t="s">
        <v>8</v>
      </c>
      <c r="I189" s="31" t="s">
        <v>9</v>
      </c>
      <c r="J189" s="6" t="s">
        <v>10</v>
      </c>
      <c r="K189" s="33" t="s">
        <v>11</v>
      </c>
      <c r="L189" s="6" t="s">
        <v>12</v>
      </c>
      <c r="M189" s="6" t="s">
        <v>13</v>
      </c>
      <c r="N189" s="6" t="s">
        <v>14</v>
      </c>
      <c r="O189" s="6" t="s">
        <v>38</v>
      </c>
      <c r="P189" s="6" t="s">
        <v>70</v>
      </c>
      <c r="Q189" s="6" t="s">
        <v>71</v>
      </c>
      <c r="R189" s="6" t="s">
        <v>16</v>
      </c>
      <c r="S189" s="6" t="s">
        <v>17</v>
      </c>
      <c r="T189" s="33" t="s">
        <v>18</v>
      </c>
      <c r="U189" s="33" t="s">
        <v>19</v>
      </c>
      <c r="V189" s="6" t="s">
        <v>20</v>
      </c>
      <c r="W189" s="6" t="s">
        <v>39</v>
      </c>
      <c r="X189" s="6" t="s">
        <v>40</v>
      </c>
      <c r="Y189" s="6" t="s">
        <v>41</v>
      </c>
      <c r="Z189" s="6" t="s">
        <v>22</v>
      </c>
      <c r="AA189" s="6" t="s">
        <v>42</v>
      </c>
      <c r="AB189" s="3"/>
      <c r="AC189" s="3"/>
    </row>
    <row r="190" spans="1:30" x14ac:dyDescent="0.3">
      <c r="A190" s="35"/>
      <c r="B190" s="35"/>
      <c r="C190" s="35"/>
      <c r="D190" s="35"/>
      <c r="E190" s="35"/>
      <c r="F190" s="39" t="s">
        <v>36</v>
      </c>
      <c r="G190" s="35">
        <f>G100+G104+G108+G112+G116+G120+G124+G128+G132+G136+G140+G144+G148+G152+G156+G160+G164+G168+G172+G176+G180+G184</f>
        <v>91</v>
      </c>
      <c r="H190" s="35">
        <f>H100+H104+H108+H112+H116+H120+H124+H128+H132+H136+H140+H144+H148+H152+H156+H160+H164+H168+H172+H176+H180+H184</f>
        <v>72</v>
      </c>
      <c r="I190" s="40">
        <f t="shared" ref="I190" si="270">H190/((L190-W190)+J190+(0.44*R190))</f>
        <v>0.98630136986301364</v>
      </c>
      <c r="J190" s="35">
        <f>J100+J104+J108+J112+J116+J120+J124+J128+J132+J136+J140+J144+J148+J152+J156+J160+J164+J168+J172+J176+J180+J184</f>
        <v>14</v>
      </c>
      <c r="K190" s="37">
        <f t="shared" ref="K190" si="271">J190/G190</f>
        <v>0.15384615384615385</v>
      </c>
      <c r="L190" s="35">
        <f>L100+L104+L108+L112+L116+L120+L124+L128+L132+L136+L140+L144+L148+L152+L156+L160+L164+L168+L172+L176+L180+L184</f>
        <v>65</v>
      </c>
      <c r="M190" s="35">
        <f>M100+M104+M108+M112+M116+M120+M124+M128+M132+M136+M140+M144+M148+M152+M156+M160+M164+M168+M172+M176+M180+M184</f>
        <v>25</v>
      </c>
      <c r="N190" s="35">
        <f>N100+N104+N108+N112+N116+N120+N124+N128+N132+N136+N140+N144+N148+N152+N156+N160+N164+N168+N172+N176+N180+N184</f>
        <v>40</v>
      </c>
      <c r="O190" s="35">
        <f>O100+O104+O108+O112+O116+O120+O124+O128+O132+O136+O140+O144+O148+O152+O156+O160+O164+O168+O172+O176+O180+O184</f>
        <v>18</v>
      </c>
      <c r="P190" s="35">
        <f>P100+P104+P108+P112+P116+P120+P124+P128+P132+P136+P140+P144+P148+P152+P156+P160+P164+P168+P172+P176+P180+P184</f>
        <v>42</v>
      </c>
      <c r="Q190" s="36">
        <f>P190/L190*100</f>
        <v>64.615384615384613</v>
      </c>
      <c r="R190" s="35">
        <f>R100+R104+R108+R112+R116+R120+R124+R128+R132+R136+R140+R144+R148+R152+R156+R160+R164+R168+R172+R176+R180+R184</f>
        <v>25</v>
      </c>
      <c r="S190" s="35">
        <f>S100+S104+S108+S112+S116+S120+S124+S128+S132+S136+S140+S144+S148+S152+S156+S160+S164+S168+S172+S176+S180+S184</f>
        <v>13</v>
      </c>
      <c r="T190" s="37">
        <f>M190/(M190+N190)</f>
        <v>0.38461538461538464</v>
      </c>
      <c r="U190" s="37">
        <f>((0.5*V190)+M190)/L190</f>
        <v>0.45384615384615384</v>
      </c>
      <c r="V190" s="35">
        <f>V100+V104+V108+V112+V116+V120+V124+V128+V132+V136+V140+V144+V148+V152+V156+V160+V164+V168+V172+V176+V180+V184</f>
        <v>9</v>
      </c>
      <c r="W190" s="35">
        <f>W100+W104+W108+W112+W116+W120+W124+W128+W132+W136+W140+W144+W148+W152+W156+W160+W164+W168+W172+W176+W180+W184</f>
        <v>17</v>
      </c>
      <c r="X190" s="35">
        <f>X100+X104+X108+X112+X116+X120+X124+X128+X132+X136+X140+X144+X148+X152+X156+X160+X164+X168+X172+X176+X180+X184</f>
        <v>27</v>
      </c>
      <c r="Y190" s="35">
        <f>Y100+Y104+Y108+Y112+Y116+Y120+Y124+Y128+Y132+Y136+Y140+Y144+Y148+Y152+Y156+Y160+Y164+Y168+Y172+Y176+Y180+Y184</f>
        <v>4</v>
      </c>
      <c r="Z190" s="35">
        <f>Z100+Z104+Z108+Z112+Z116+Z120+Z124+Z128+Z132+Z136+Z140+Z144+Z148+Z152+Z156+Z160+Z164+Z168+Z172+Z176+Z180+Z184</f>
        <v>20</v>
      </c>
      <c r="AA190" s="35">
        <f>AA100+AA104+AA108+AA112+AA116+AA120+AA124+AA128+AA132+AA136+AA140+AA144+AA148+AA152+AA156+AA160+AA164+AA168+AA172+AA176+AA180+AA184</f>
        <v>3</v>
      </c>
      <c r="AB190" s="35"/>
      <c r="AC190" s="35"/>
      <c r="AD190" s="35"/>
    </row>
  </sheetData>
  <mergeCells count="2">
    <mergeCell ref="A1:C1"/>
    <mergeCell ref="A98:C98"/>
  </mergeCells>
  <conditionalFormatting sqref="G3 G7 G11 G15 G19 G23 G27 G31 G35 G39 G43 G47 G51 G55 G59 G63 G67 G71 G75 G79 G83 G87">
    <cfRule type="colorScale" priority="1802">
      <colorScale>
        <cfvo type="min"/>
        <cfvo type="max"/>
        <color rgb="FFFCFCFF"/>
        <color rgb="FF63BE7B"/>
      </colorScale>
    </cfRule>
    <cfRule type="colorScale" priority="1803">
      <colorScale>
        <cfvo type="min"/>
        <cfvo type="max"/>
        <color rgb="FFFCFCFF"/>
        <color rgb="FF63BE7B"/>
      </colorScale>
    </cfRule>
  </conditionalFormatting>
  <conditionalFormatting sqref="G100 G104 G108 G112 G116 G120 G124 G128 G132 G136 G140 G144 G148 G152 G156 G160 G164 G168 G172 G176 G180 G184">
    <cfRule type="colorScale" priority="1804">
      <colorScale>
        <cfvo type="min"/>
        <cfvo type="max"/>
        <color rgb="FFFCFCFF"/>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C7AE9-FFD5-4B8B-AC30-913856BAF733}">
  <dimension ref="A1:AD211"/>
  <sheetViews>
    <sheetView workbookViewId="0">
      <selection sqref="A1:C1"/>
    </sheetView>
  </sheetViews>
  <sheetFormatPr defaultRowHeight="14.4" x14ac:dyDescent="0.3"/>
  <cols>
    <col min="1" max="1" width="9.5546875" bestFit="1" customWidth="1"/>
    <col min="2" max="2" width="14.109375" customWidth="1"/>
    <col min="3" max="5" width="14.6640625" bestFit="1" customWidth="1"/>
    <col min="6" max="6" width="15.44140625" bestFit="1" customWidth="1"/>
    <col min="9" max="9" width="8.88671875" style="48"/>
    <col min="16" max="16" width="12.21875" bestFit="1" customWidth="1"/>
  </cols>
  <sheetData>
    <row r="1" spans="1:30" x14ac:dyDescent="0.3">
      <c r="A1" s="49" t="s">
        <v>0</v>
      </c>
      <c r="B1" s="49"/>
      <c r="C1" s="49"/>
      <c r="D1" s="3"/>
      <c r="E1" s="3"/>
      <c r="F1" s="3"/>
      <c r="G1" s="3"/>
      <c r="H1" s="3"/>
      <c r="I1" s="29"/>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31"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13</v>
      </c>
      <c r="H3" s="35">
        <f>H4+H5+H6</f>
        <v>3</v>
      </c>
      <c r="I3" s="40">
        <f>H3/((L3-W3)+J3+(0.44*R3))</f>
        <v>0.33333333333333331</v>
      </c>
      <c r="J3" s="35">
        <f>J4+J5+J6</f>
        <v>3</v>
      </c>
      <c r="K3" s="37">
        <f t="shared" ref="K3:K6" si="0">J3/G3</f>
        <v>0.23076923076923078</v>
      </c>
      <c r="L3" s="35">
        <f t="shared" ref="L3:L6" si="1">M3+N3</f>
        <v>10</v>
      </c>
      <c r="M3" s="35">
        <f>M4+M5+M6</f>
        <v>1</v>
      </c>
      <c r="N3" s="35">
        <f>N4+N5+N6</f>
        <v>9</v>
      </c>
      <c r="O3" s="35">
        <f>O4+O5+O6</f>
        <v>1</v>
      </c>
      <c r="P3" s="35">
        <f>P4+P5+P6</f>
        <v>7</v>
      </c>
      <c r="Q3" s="36">
        <f t="shared" ref="Q3:Q6" si="2">P3/L3*100</f>
        <v>70</v>
      </c>
      <c r="R3" s="35">
        <f>R4+R5+R6</f>
        <v>0</v>
      </c>
      <c r="S3" s="35">
        <f>S4+S5+S6</f>
        <v>0</v>
      </c>
      <c r="T3" s="37">
        <f t="shared" ref="T3:T6" si="3">M3/(M3+N3)</f>
        <v>0.1</v>
      </c>
      <c r="U3" s="37">
        <f t="shared" ref="U3:U6" si="4">((0.5*V3)+M3)/L3</f>
        <v>0.15</v>
      </c>
      <c r="V3" s="35">
        <f>V4+V5+V6</f>
        <v>1</v>
      </c>
      <c r="W3" s="35">
        <f>W4+W5+W6</f>
        <v>4</v>
      </c>
      <c r="X3" s="35">
        <f>X4+X5+X6</f>
        <v>0</v>
      </c>
      <c r="Y3" s="35">
        <f>Y4+Y5+Y6</f>
        <v>0</v>
      </c>
      <c r="Z3" s="35">
        <f>H3-H108</f>
        <v>-7</v>
      </c>
      <c r="AA3" s="38"/>
      <c r="AB3" s="41">
        <f>(COUNT(A3:A98))</f>
        <v>24</v>
      </c>
      <c r="AC3" s="35">
        <v>34</v>
      </c>
      <c r="AD3" s="38">
        <f>AC3/40</f>
        <v>0.85</v>
      </c>
    </row>
    <row r="4" spans="1:30" x14ac:dyDescent="0.3">
      <c r="A4" s="3" t="s">
        <v>66</v>
      </c>
      <c r="B4" s="3" t="s">
        <v>24</v>
      </c>
      <c r="C4" s="3" t="s">
        <v>25</v>
      </c>
      <c r="D4" s="3" t="s">
        <v>26</v>
      </c>
      <c r="E4" s="3" t="s">
        <v>27</v>
      </c>
      <c r="F4" s="3" t="s">
        <v>28</v>
      </c>
      <c r="G4" s="3">
        <v>0</v>
      </c>
      <c r="H4" s="3">
        <v>0</v>
      </c>
      <c r="I4" s="29" t="e">
        <f t="shared" ref="I4:I6" si="5">H4/G4</f>
        <v>#DIV/0!</v>
      </c>
      <c r="J4" s="3">
        <v>0</v>
      </c>
      <c r="K4" s="32" t="e">
        <f t="shared" si="0"/>
        <v>#DIV/0!</v>
      </c>
      <c r="L4" s="3">
        <f t="shared" si="1"/>
        <v>0</v>
      </c>
      <c r="M4" s="3">
        <v>0</v>
      </c>
      <c r="N4" s="3">
        <v>0</v>
      </c>
      <c r="O4" s="3">
        <v>0</v>
      </c>
      <c r="P4" s="3">
        <v>0</v>
      </c>
      <c r="Q4" s="4" t="e">
        <f t="shared" si="2"/>
        <v>#DIV/0!</v>
      </c>
      <c r="R4" s="3">
        <v>0</v>
      </c>
      <c r="S4" s="3">
        <v>0</v>
      </c>
      <c r="T4" s="32" t="e">
        <f t="shared" si="3"/>
        <v>#DIV/0!</v>
      </c>
      <c r="U4" s="32" t="e">
        <f t="shared" si="4"/>
        <v>#DIV/0!</v>
      </c>
      <c r="V4" s="3">
        <v>0</v>
      </c>
      <c r="W4" s="3">
        <v>0</v>
      </c>
      <c r="X4" s="3">
        <v>0</v>
      </c>
      <c r="Y4" s="3">
        <v>0</v>
      </c>
      <c r="Z4" s="3"/>
      <c r="AD4" s="3"/>
    </row>
    <row r="5" spans="1:30" x14ac:dyDescent="0.3">
      <c r="A5" s="3" t="s">
        <v>67</v>
      </c>
      <c r="B5" s="3" t="s">
        <v>24</v>
      </c>
      <c r="C5" s="3" t="s">
        <v>25</v>
      </c>
      <c r="D5" s="3" t="s">
        <v>26</v>
      </c>
      <c r="E5" s="3" t="s">
        <v>27</v>
      </c>
      <c r="F5" s="3" t="s">
        <v>28</v>
      </c>
      <c r="G5" s="3">
        <v>13</v>
      </c>
      <c r="H5" s="3">
        <v>3</v>
      </c>
      <c r="I5" s="29">
        <f t="shared" si="5"/>
        <v>0.23076923076923078</v>
      </c>
      <c r="J5" s="3">
        <v>3</v>
      </c>
      <c r="K5" s="32">
        <f t="shared" si="0"/>
        <v>0.23076923076923078</v>
      </c>
      <c r="L5" s="3">
        <f t="shared" si="1"/>
        <v>10</v>
      </c>
      <c r="M5" s="3">
        <v>1</v>
      </c>
      <c r="N5" s="3">
        <v>9</v>
      </c>
      <c r="O5" s="3">
        <v>1</v>
      </c>
      <c r="P5" s="3">
        <v>7</v>
      </c>
      <c r="Q5" s="4">
        <f t="shared" si="2"/>
        <v>70</v>
      </c>
      <c r="R5" s="3">
        <v>0</v>
      </c>
      <c r="S5" s="3">
        <v>0</v>
      </c>
      <c r="T5" s="32">
        <f t="shared" si="3"/>
        <v>0.1</v>
      </c>
      <c r="U5" s="32">
        <f t="shared" si="4"/>
        <v>0.15</v>
      </c>
      <c r="V5" s="3">
        <v>1</v>
      </c>
      <c r="W5" s="3">
        <v>4</v>
      </c>
      <c r="X5" s="3">
        <v>0</v>
      </c>
      <c r="Y5" s="3">
        <v>0</v>
      </c>
      <c r="Z5" s="3"/>
      <c r="AD5" s="3"/>
    </row>
    <row r="6" spans="1:30" x14ac:dyDescent="0.3">
      <c r="A6" s="3" t="s">
        <v>68</v>
      </c>
      <c r="B6" s="3" t="s">
        <v>24</v>
      </c>
      <c r="C6" s="3" t="s">
        <v>25</v>
      </c>
      <c r="D6" s="3" t="s">
        <v>26</v>
      </c>
      <c r="E6" s="3" t="s">
        <v>27</v>
      </c>
      <c r="F6" s="3" t="s">
        <v>28</v>
      </c>
      <c r="G6" s="3">
        <v>0</v>
      </c>
      <c r="H6" s="3">
        <v>0</v>
      </c>
      <c r="I6" s="29" t="e">
        <f t="shared" si="5"/>
        <v>#DIV/0!</v>
      </c>
      <c r="J6" s="3">
        <v>0</v>
      </c>
      <c r="K6" s="32" t="e">
        <f t="shared" si="0"/>
        <v>#DIV/0!</v>
      </c>
      <c r="L6" s="3">
        <f t="shared" si="1"/>
        <v>0</v>
      </c>
      <c r="M6" s="3">
        <v>0</v>
      </c>
      <c r="N6" s="3">
        <v>0</v>
      </c>
      <c r="O6" s="3">
        <v>0</v>
      </c>
      <c r="P6" s="3">
        <v>0</v>
      </c>
      <c r="Q6" s="4" t="e">
        <f t="shared" si="2"/>
        <v>#DIV/0!</v>
      </c>
      <c r="R6" s="3">
        <v>0</v>
      </c>
      <c r="S6" s="3">
        <v>0</v>
      </c>
      <c r="T6" s="32" t="e">
        <f t="shared" si="3"/>
        <v>#DIV/0!</v>
      </c>
      <c r="U6" s="32" t="e">
        <f t="shared" si="4"/>
        <v>#DIV/0!</v>
      </c>
      <c r="V6" s="3">
        <v>0</v>
      </c>
      <c r="W6" s="3">
        <v>0</v>
      </c>
      <c r="X6" s="3">
        <v>0</v>
      </c>
      <c r="Y6" s="3">
        <v>0</v>
      </c>
      <c r="Z6" s="3"/>
      <c r="AD6" s="3"/>
    </row>
    <row r="7" spans="1:30" x14ac:dyDescent="0.3">
      <c r="A7" s="35">
        <v>27</v>
      </c>
      <c r="B7" s="35" t="s">
        <v>29</v>
      </c>
      <c r="C7" s="35" t="s">
        <v>25</v>
      </c>
      <c r="D7" s="35" t="s">
        <v>26</v>
      </c>
      <c r="E7" s="35" t="s">
        <v>30</v>
      </c>
      <c r="F7" s="35" t="s">
        <v>28</v>
      </c>
      <c r="G7" s="35">
        <f t="shared" ref="G7:H7" si="6">G8+G9+G10</f>
        <v>3</v>
      </c>
      <c r="H7" s="35">
        <f t="shared" si="6"/>
        <v>1</v>
      </c>
      <c r="I7" s="40">
        <f t="shared" ref="I7" si="7">H7/((L7-W7)+J7+(0.44*R7))</f>
        <v>0.53191489361702127</v>
      </c>
      <c r="J7" s="35">
        <f t="shared" ref="J7" si="8">J8+J9+J10</f>
        <v>0</v>
      </c>
      <c r="K7" s="37">
        <f t="shared" ref="K7:K70" si="9">J7/G7</f>
        <v>0</v>
      </c>
      <c r="L7" s="35">
        <f t="shared" ref="L7:L70" si="10">M7+N7</f>
        <v>2</v>
      </c>
      <c r="M7" s="35">
        <f t="shared" ref="M7:P7" si="11">M8+M9+M10</f>
        <v>0</v>
      </c>
      <c r="N7" s="35">
        <f t="shared" si="11"/>
        <v>2</v>
      </c>
      <c r="O7" s="35">
        <f t="shared" si="11"/>
        <v>0</v>
      </c>
      <c r="P7" s="35">
        <f t="shared" si="11"/>
        <v>2</v>
      </c>
      <c r="Q7" s="36">
        <f t="shared" ref="Q7:Q70" si="12">P7/L7*100</f>
        <v>100</v>
      </c>
      <c r="R7" s="35">
        <f t="shared" ref="R7:S7" si="13">R8+R9+R10</f>
        <v>2</v>
      </c>
      <c r="S7" s="35">
        <f t="shared" si="13"/>
        <v>1</v>
      </c>
      <c r="T7" s="37">
        <f t="shared" ref="T7:T70" si="14">M7/(M7+N7)</f>
        <v>0</v>
      </c>
      <c r="U7" s="37">
        <f t="shared" ref="U7:U70" si="15">((0.5*V7)+M7)/L7</f>
        <v>0</v>
      </c>
      <c r="V7" s="35">
        <f t="shared" ref="V7:Y7" si="16">V8+V9+V10</f>
        <v>0</v>
      </c>
      <c r="W7" s="35">
        <f t="shared" si="16"/>
        <v>1</v>
      </c>
      <c r="X7" s="35">
        <f t="shared" si="16"/>
        <v>0</v>
      </c>
      <c r="Y7" s="35">
        <f t="shared" si="16"/>
        <v>1</v>
      </c>
      <c r="Z7" s="35">
        <f>H7-H112</f>
        <v>-2</v>
      </c>
      <c r="AA7" s="38"/>
      <c r="AB7" s="38"/>
      <c r="AC7" s="38"/>
      <c r="AD7" s="38"/>
    </row>
    <row r="8" spans="1:30" x14ac:dyDescent="0.3">
      <c r="A8" s="3" t="s">
        <v>66</v>
      </c>
      <c r="B8" s="3" t="s">
        <v>29</v>
      </c>
      <c r="C8" s="3" t="s">
        <v>25</v>
      </c>
      <c r="D8" s="3" t="s">
        <v>26</v>
      </c>
      <c r="E8" s="3" t="s">
        <v>30</v>
      </c>
      <c r="F8" s="3" t="s">
        <v>28</v>
      </c>
      <c r="G8" s="3">
        <v>0</v>
      </c>
      <c r="H8" s="3">
        <v>0</v>
      </c>
      <c r="I8" s="29" t="e">
        <f t="shared" ref="I8:I70" si="17">H8/G8</f>
        <v>#DIV/0!</v>
      </c>
      <c r="J8" s="3">
        <v>0</v>
      </c>
      <c r="K8" s="32" t="e">
        <f t="shared" si="9"/>
        <v>#DIV/0!</v>
      </c>
      <c r="L8" s="3">
        <f t="shared" si="10"/>
        <v>0</v>
      </c>
      <c r="M8" s="3">
        <v>0</v>
      </c>
      <c r="N8" s="3">
        <v>0</v>
      </c>
      <c r="O8" s="3">
        <v>0</v>
      </c>
      <c r="P8" s="3">
        <v>0</v>
      </c>
      <c r="Q8" s="4" t="e">
        <f t="shared" si="12"/>
        <v>#DIV/0!</v>
      </c>
      <c r="R8" s="3">
        <v>0</v>
      </c>
      <c r="S8" s="3">
        <v>0</v>
      </c>
      <c r="T8" s="32" t="e">
        <f t="shared" si="14"/>
        <v>#DIV/0!</v>
      </c>
      <c r="U8" s="32" t="e">
        <f t="shared" si="15"/>
        <v>#DIV/0!</v>
      </c>
      <c r="V8" s="3">
        <v>0</v>
      </c>
      <c r="W8" s="3">
        <v>0</v>
      </c>
      <c r="X8" s="3">
        <v>0</v>
      </c>
      <c r="Y8" s="3">
        <v>0</v>
      </c>
      <c r="Z8" s="3"/>
      <c r="AB8" s="3"/>
      <c r="AC8" s="3"/>
      <c r="AD8" s="3"/>
    </row>
    <row r="9" spans="1:30" x14ac:dyDescent="0.3">
      <c r="A9" s="3" t="s">
        <v>67</v>
      </c>
      <c r="B9" s="3" t="s">
        <v>29</v>
      </c>
      <c r="C9" s="3" t="s">
        <v>25</v>
      </c>
      <c r="D9" s="3" t="s">
        <v>26</v>
      </c>
      <c r="E9" s="3" t="s">
        <v>30</v>
      </c>
      <c r="F9" s="11" t="s">
        <v>28</v>
      </c>
      <c r="G9" s="3">
        <v>3</v>
      </c>
      <c r="H9" s="3">
        <v>1</v>
      </c>
      <c r="I9" s="29">
        <f t="shared" si="17"/>
        <v>0.33333333333333331</v>
      </c>
      <c r="J9" s="3">
        <v>0</v>
      </c>
      <c r="K9" s="32">
        <f t="shared" si="9"/>
        <v>0</v>
      </c>
      <c r="L9" s="3">
        <f t="shared" si="10"/>
        <v>2</v>
      </c>
      <c r="M9" s="3">
        <v>0</v>
      </c>
      <c r="N9" s="3">
        <v>2</v>
      </c>
      <c r="O9" s="3">
        <v>0</v>
      </c>
      <c r="P9" s="3">
        <v>2</v>
      </c>
      <c r="Q9" s="4">
        <f t="shared" si="12"/>
        <v>100</v>
      </c>
      <c r="R9" s="3">
        <v>2</v>
      </c>
      <c r="S9" s="3">
        <v>1</v>
      </c>
      <c r="T9" s="32">
        <f t="shared" si="14"/>
        <v>0</v>
      </c>
      <c r="U9" s="32">
        <f t="shared" si="15"/>
        <v>0</v>
      </c>
      <c r="V9" s="3">
        <v>0</v>
      </c>
      <c r="W9" s="3">
        <v>1</v>
      </c>
      <c r="X9" s="3">
        <v>0</v>
      </c>
      <c r="Y9" s="3">
        <v>1</v>
      </c>
      <c r="Z9" s="3"/>
    </row>
    <row r="10" spans="1:30" x14ac:dyDescent="0.3">
      <c r="A10" s="3" t="s">
        <v>68</v>
      </c>
      <c r="B10" s="3" t="s">
        <v>29</v>
      </c>
      <c r="C10" s="3" t="s">
        <v>25</v>
      </c>
      <c r="D10" s="3" t="s">
        <v>26</v>
      </c>
      <c r="E10" s="3" t="s">
        <v>30</v>
      </c>
      <c r="F10" s="11" t="s">
        <v>28</v>
      </c>
      <c r="G10" s="3">
        <v>0</v>
      </c>
      <c r="H10" s="3">
        <v>0</v>
      </c>
      <c r="I10" s="29" t="e">
        <f t="shared" si="17"/>
        <v>#DIV/0!</v>
      </c>
      <c r="J10" s="3">
        <v>0</v>
      </c>
      <c r="K10" s="32" t="e">
        <f t="shared" si="9"/>
        <v>#DIV/0!</v>
      </c>
      <c r="L10" s="3">
        <f t="shared" si="10"/>
        <v>0</v>
      </c>
      <c r="M10" s="3">
        <v>0</v>
      </c>
      <c r="N10" s="3">
        <v>0</v>
      </c>
      <c r="O10" s="3">
        <v>0</v>
      </c>
      <c r="P10" s="3">
        <v>0</v>
      </c>
      <c r="Q10" s="4" t="e">
        <f t="shared" si="12"/>
        <v>#DIV/0!</v>
      </c>
      <c r="R10" s="3">
        <v>0</v>
      </c>
      <c r="S10" s="3">
        <v>0</v>
      </c>
      <c r="T10" s="32" t="e">
        <f t="shared" si="14"/>
        <v>#DIV/0!</v>
      </c>
      <c r="U10" s="32" t="e">
        <f t="shared" si="15"/>
        <v>#DIV/0!</v>
      </c>
      <c r="V10" s="3">
        <v>0</v>
      </c>
      <c r="W10" s="3">
        <v>0</v>
      </c>
      <c r="X10" s="3">
        <v>0</v>
      </c>
      <c r="Y10" s="3">
        <v>0</v>
      </c>
      <c r="Z10" s="3"/>
    </row>
    <row r="11" spans="1:30" x14ac:dyDescent="0.3">
      <c r="A11" s="35">
        <v>2</v>
      </c>
      <c r="B11" s="35" t="s">
        <v>29</v>
      </c>
      <c r="C11" s="35" t="s">
        <v>30</v>
      </c>
      <c r="D11" s="35" t="s">
        <v>26</v>
      </c>
      <c r="E11" s="35" t="s">
        <v>27</v>
      </c>
      <c r="F11" s="35" t="s">
        <v>28</v>
      </c>
      <c r="G11" s="35">
        <f t="shared" ref="G11:H11" si="18">G12+G13+G14</f>
        <v>3</v>
      </c>
      <c r="H11" s="35">
        <f t="shared" si="18"/>
        <v>4</v>
      </c>
      <c r="I11" s="40">
        <f t="shared" ref="I11" si="19">H11/((L11-W11)+J11+(0.44*R11))</f>
        <v>1.3333333333333333</v>
      </c>
      <c r="J11" s="35">
        <f t="shared" ref="J11" si="20">J12+J13+J14</f>
        <v>0</v>
      </c>
      <c r="K11" s="37">
        <f t="shared" si="9"/>
        <v>0</v>
      </c>
      <c r="L11" s="35">
        <f t="shared" si="10"/>
        <v>3</v>
      </c>
      <c r="M11" s="35">
        <f t="shared" ref="M11:P11" si="21">M12+M13+M14</f>
        <v>2</v>
      </c>
      <c r="N11" s="35">
        <f t="shared" si="21"/>
        <v>1</v>
      </c>
      <c r="O11" s="35">
        <f t="shared" si="21"/>
        <v>2</v>
      </c>
      <c r="P11" s="35">
        <f t="shared" si="21"/>
        <v>3</v>
      </c>
      <c r="Q11" s="36">
        <f t="shared" si="12"/>
        <v>100</v>
      </c>
      <c r="R11" s="35">
        <f t="shared" ref="R11:S11" si="22">R12+R13+R14</f>
        <v>0</v>
      </c>
      <c r="S11" s="35">
        <f t="shared" si="22"/>
        <v>0</v>
      </c>
      <c r="T11" s="37">
        <f t="shared" si="14"/>
        <v>0.66666666666666663</v>
      </c>
      <c r="U11" s="37">
        <f t="shared" si="15"/>
        <v>0.66666666666666663</v>
      </c>
      <c r="V11" s="35">
        <f t="shared" ref="V11:Y11" si="23">V12+V13+V14</f>
        <v>0</v>
      </c>
      <c r="W11" s="35">
        <f t="shared" si="23"/>
        <v>0</v>
      </c>
      <c r="X11" s="35">
        <f t="shared" si="23"/>
        <v>0</v>
      </c>
      <c r="Y11" s="35">
        <f t="shared" si="23"/>
        <v>0</v>
      </c>
      <c r="Z11" s="35">
        <f>H11-H116</f>
        <v>4</v>
      </c>
      <c r="AA11" s="38"/>
      <c r="AB11" s="35"/>
      <c r="AC11" s="35"/>
      <c r="AD11" s="35"/>
    </row>
    <row r="12" spans="1:30" x14ac:dyDescent="0.3">
      <c r="A12" s="3" t="s">
        <v>66</v>
      </c>
      <c r="B12" s="3" t="s">
        <v>29</v>
      </c>
      <c r="C12" s="3" t="s">
        <v>30</v>
      </c>
      <c r="D12" s="3" t="s">
        <v>26</v>
      </c>
      <c r="E12" s="3" t="s">
        <v>27</v>
      </c>
      <c r="F12" s="3" t="s">
        <v>28</v>
      </c>
      <c r="G12" s="3">
        <v>0</v>
      </c>
      <c r="H12" s="3">
        <v>0</v>
      </c>
      <c r="I12" s="29" t="e">
        <f t="shared" si="17"/>
        <v>#DIV/0!</v>
      </c>
      <c r="J12" s="3">
        <v>0</v>
      </c>
      <c r="K12" s="32" t="e">
        <f t="shared" si="9"/>
        <v>#DIV/0!</v>
      </c>
      <c r="L12" s="3">
        <f t="shared" si="10"/>
        <v>0</v>
      </c>
      <c r="M12" s="3">
        <v>0</v>
      </c>
      <c r="N12" s="3">
        <v>0</v>
      </c>
      <c r="O12" s="3">
        <v>0</v>
      </c>
      <c r="P12" s="3">
        <v>0</v>
      </c>
      <c r="Q12" s="4" t="e">
        <f t="shared" si="12"/>
        <v>#DIV/0!</v>
      </c>
      <c r="R12" s="3">
        <v>0</v>
      </c>
      <c r="S12" s="3">
        <v>0</v>
      </c>
      <c r="T12" s="32" t="e">
        <f t="shared" si="14"/>
        <v>#DIV/0!</v>
      </c>
      <c r="U12" s="32" t="e">
        <f t="shared" si="15"/>
        <v>#DIV/0!</v>
      </c>
      <c r="V12" s="3">
        <v>0</v>
      </c>
      <c r="W12" s="3">
        <v>0</v>
      </c>
      <c r="X12" s="3">
        <v>0</v>
      </c>
      <c r="Y12" s="3">
        <v>0</v>
      </c>
      <c r="Z12" s="3"/>
    </row>
    <row r="13" spans="1:30" x14ac:dyDescent="0.3">
      <c r="A13" s="3" t="s">
        <v>67</v>
      </c>
      <c r="B13" s="3" t="s">
        <v>29</v>
      </c>
      <c r="C13" s="3" t="s">
        <v>30</v>
      </c>
      <c r="D13" s="3" t="s">
        <v>26</v>
      </c>
      <c r="E13" s="3" t="s">
        <v>27</v>
      </c>
      <c r="F13" s="3" t="s">
        <v>28</v>
      </c>
      <c r="G13" s="3">
        <v>2</v>
      </c>
      <c r="H13" s="3">
        <v>2</v>
      </c>
      <c r="I13" s="29">
        <f t="shared" si="17"/>
        <v>1</v>
      </c>
      <c r="J13" s="3">
        <v>0</v>
      </c>
      <c r="K13" s="32">
        <f t="shared" si="9"/>
        <v>0</v>
      </c>
      <c r="L13" s="3">
        <f t="shared" si="10"/>
        <v>2</v>
      </c>
      <c r="M13" s="3">
        <v>1</v>
      </c>
      <c r="N13" s="3">
        <v>1</v>
      </c>
      <c r="O13" s="3">
        <v>1</v>
      </c>
      <c r="P13" s="3">
        <v>2</v>
      </c>
      <c r="Q13" s="4">
        <f t="shared" si="12"/>
        <v>100</v>
      </c>
      <c r="R13" s="3">
        <v>0</v>
      </c>
      <c r="S13" s="3">
        <v>0</v>
      </c>
      <c r="T13" s="32">
        <f t="shared" si="14"/>
        <v>0.5</v>
      </c>
      <c r="U13" s="32">
        <f t="shared" si="15"/>
        <v>0.5</v>
      </c>
      <c r="V13" s="3">
        <v>0</v>
      </c>
      <c r="W13" s="3">
        <v>0</v>
      </c>
      <c r="X13" s="3">
        <v>0</v>
      </c>
      <c r="Y13" s="3">
        <v>0</v>
      </c>
      <c r="Z13" s="3"/>
      <c r="AB13" s="3"/>
      <c r="AC13" s="3"/>
      <c r="AD13" s="3"/>
    </row>
    <row r="14" spans="1:30" x14ac:dyDescent="0.3">
      <c r="A14" s="3" t="s">
        <v>68</v>
      </c>
      <c r="B14" s="3" t="s">
        <v>29</v>
      </c>
      <c r="C14" s="3" t="s">
        <v>30</v>
      </c>
      <c r="D14" s="3" t="s">
        <v>26</v>
      </c>
      <c r="E14" s="3" t="s">
        <v>27</v>
      </c>
      <c r="F14" s="3" t="s">
        <v>28</v>
      </c>
      <c r="G14" s="3">
        <v>1</v>
      </c>
      <c r="H14" s="3">
        <v>2</v>
      </c>
      <c r="I14" s="29">
        <f t="shared" si="17"/>
        <v>2</v>
      </c>
      <c r="J14" s="3">
        <v>0</v>
      </c>
      <c r="K14" s="32">
        <f t="shared" si="9"/>
        <v>0</v>
      </c>
      <c r="L14" s="3">
        <f t="shared" si="10"/>
        <v>1</v>
      </c>
      <c r="M14" s="3">
        <v>1</v>
      </c>
      <c r="N14" s="3">
        <v>0</v>
      </c>
      <c r="O14" s="3">
        <v>1</v>
      </c>
      <c r="P14" s="3">
        <v>1</v>
      </c>
      <c r="Q14" s="4">
        <f t="shared" si="12"/>
        <v>100</v>
      </c>
      <c r="R14" s="3">
        <v>0</v>
      </c>
      <c r="S14" s="3">
        <v>0</v>
      </c>
      <c r="T14" s="32">
        <f t="shared" si="14"/>
        <v>1</v>
      </c>
      <c r="U14" s="32">
        <f t="shared" si="15"/>
        <v>1</v>
      </c>
      <c r="V14" s="3">
        <v>0</v>
      </c>
      <c r="W14" s="3">
        <v>0</v>
      </c>
      <c r="X14" s="3">
        <v>0</v>
      </c>
      <c r="Y14" s="3">
        <v>0</v>
      </c>
      <c r="Z14" s="3"/>
    </row>
    <row r="15" spans="1:30" x14ac:dyDescent="0.3">
      <c r="A15" s="35">
        <v>29</v>
      </c>
      <c r="B15" s="35" t="s">
        <v>29</v>
      </c>
      <c r="C15" s="35" t="s">
        <v>32</v>
      </c>
      <c r="D15" s="35" t="s">
        <v>26</v>
      </c>
      <c r="E15" s="35" t="s">
        <v>30</v>
      </c>
      <c r="F15" s="35" t="s">
        <v>28</v>
      </c>
      <c r="G15" s="35">
        <f t="shared" ref="G15:H15" si="24">G16+G17+G18</f>
        <v>5</v>
      </c>
      <c r="H15" s="35">
        <f t="shared" si="24"/>
        <v>3</v>
      </c>
      <c r="I15" s="40">
        <f t="shared" ref="I15" si="25">H15/((L15-W15)+J15+(0.44*R15))</f>
        <v>1</v>
      </c>
      <c r="J15" s="35">
        <f t="shared" ref="J15" si="26">J16+J17+J18</f>
        <v>1</v>
      </c>
      <c r="K15" s="37">
        <f t="shared" si="9"/>
        <v>0.2</v>
      </c>
      <c r="L15" s="35">
        <f t="shared" si="10"/>
        <v>4</v>
      </c>
      <c r="M15" s="35">
        <f t="shared" ref="M15:P15" si="27">M16+M17+M18</f>
        <v>1</v>
      </c>
      <c r="N15" s="35">
        <f t="shared" si="27"/>
        <v>3</v>
      </c>
      <c r="O15" s="35">
        <f t="shared" si="27"/>
        <v>1</v>
      </c>
      <c r="P15" s="35">
        <f t="shared" si="27"/>
        <v>4</v>
      </c>
      <c r="Q15" s="36">
        <f t="shared" si="12"/>
        <v>100</v>
      </c>
      <c r="R15" s="35">
        <f t="shared" ref="R15:S15" si="28">R16+R17+R18</f>
        <v>0</v>
      </c>
      <c r="S15" s="35">
        <f t="shared" si="28"/>
        <v>0</v>
      </c>
      <c r="T15" s="37">
        <f t="shared" si="14"/>
        <v>0.25</v>
      </c>
      <c r="U15" s="37">
        <f t="shared" si="15"/>
        <v>0.375</v>
      </c>
      <c r="V15" s="35">
        <f t="shared" ref="V15:Y15" si="29">V16+V17+V18</f>
        <v>1</v>
      </c>
      <c r="W15" s="35">
        <f t="shared" si="29"/>
        <v>2</v>
      </c>
      <c r="X15" s="35">
        <f t="shared" si="29"/>
        <v>0</v>
      </c>
      <c r="Y15" s="35">
        <f t="shared" si="29"/>
        <v>0</v>
      </c>
      <c r="Z15" s="35">
        <f>H15-H120</f>
        <v>1</v>
      </c>
      <c r="AA15" s="38"/>
      <c r="AB15" s="38"/>
      <c r="AC15" s="38"/>
      <c r="AD15" s="38"/>
    </row>
    <row r="16" spans="1:30" x14ac:dyDescent="0.3">
      <c r="A16" s="3" t="s">
        <v>66</v>
      </c>
      <c r="B16" s="3" t="s">
        <v>29</v>
      </c>
      <c r="C16" s="3" t="s">
        <v>32</v>
      </c>
      <c r="D16" s="3" t="s">
        <v>26</v>
      </c>
      <c r="E16" s="3" t="s">
        <v>30</v>
      </c>
      <c r="F16" s="3" t="s">
        <v>28</v>
      </c>
      <c r="G16" s="3">
        <v>0</v>
      </c>
      <c r="H16" s="3">
        <v>0</v>
      </c>
      <c r="I16" s="29" t="e">
        <f t="shared" si="17"/>
        <v>#DIV/0!</v>
      </c>
      <c r="J16" s="3">
        <v>0</v>
      </c>
      <c r="K16" s="32" t="e">
        <f t="shared" si="9"/>
        <v>#DIV/0!</v>
      </c>
      <c r="L16" s="3">
        <f t="shared" si="10"/>
        <v>0</v>
      </c>
      <c r="M16" s="3">
        <v>0</v>
      </c>
      <c r="N16" s="3">
        <v>0</v>
      </c>
      <c r="O16" s="3">
        <v>0</v>
      </c>
      <c r="P16" s="3">
        <v>0</v>
      </c>
      <c r="Q16" s="4" t="e">
        <f t="shared" si="12"/>
        <v>#DIV/0!</v>
      </c>
      <c r="R16" s="3">
        <v>0</v>
      </c>
      <c r="S16" s="3">
        <v>0</v>
      </c>
      <c r="T16" s="32" t="e">
        <f t="shared" si="14"/>
        <v>#DIV/0!</v>
      </c>
      <c r="U16" s="32" t="e">
        <f t="shared" si="15"/>
        <v>#DIV/0!</v>
      </c>
      <c r="V16" s="3">
        <v>0</v>
      </c>
      <c r="W16" s="3">
        <v>0</v>
      </c>
      <c r="X16" s="3">
        <v>0</v>
      </c>
      <c r="Y16" s="3">
        <v>0</v>
      </c>
      <c r="Z16" s="3"/>
    </row>
    <row r="17" spans="1:30" x14ac:dyDescent="0.3">
      <c r="A17" s="3" t="s">
        <v>67</v>
      </c>
      <c r="B17" s="3" t="s">
        <v>29</v>
      </c>
      <c r="C17" s="3" t="s">
        <v>32</v>
      </c>
      <c r="D17" s="3" t="s">
        <v>26</v>
      </c>
      <c r="E17" s="3" t="s">
        <v>30</v>
      </c>
      <c r="F17" s="3" t="s">
        <v>28</v>
      </c>
      <c r="G17" s="3">
        <v>3</v>
      </c>
      <c r="H17" s="3">
        <v>3</v>
      </c>
      <c r="I17" s="29">
        <f t="shared" si="17"/>
        <v>1</v>
      </c>
      <c r="J17" s="3">
        <v>1</v>
      </c>
      <c r="K17" s="32">
        <f t="shared" si="9"/>
        <v>0.33333333333333331</v>
      </c>
      <c r="L17" s="3">
        <f t="shared" si="10"/>
        <v>2</v>
      </c>
      <c r="M17" s="3">
        <v>1</v>
      </c>
      <c r="N17" s="3">
        <v>1</v>
      </c>
      <c r="O17" s="3">
        <v>1</v>
      </c>
      <c r="P17" s="3">
        <v>2</v>
      </c>
      <c r="Q17" s="4">
        <f t="shared" si="12"/>
        <v>100</v>
      </c>
      <c r="R17" s="3">
        <v>0</v>
      </c>
      <c r="S17" s="3">
        <v>0</v>
      </c>
      <c r="T17" s="32">
        <f t="shared" si="14"/>
        <v>0.5</v>
      </c>
      <c r="U17" s="32">
        <f t="shared" si="15"/>
        <v>0.75</v>
      </c>
      <c r="V17" s="3">
        <v>1</v>
      </c>
      <c r="W17" s="3">
        <v>1</v>
      </c>
      <c r="X17" s="3">
        <v>0</v>
      </c>
      <c r="Y17" s="3">
        <v>0</v>
      </c>
      <c r="Z17" s="3"/>
    </row>
    <row r="18" spans="1:30" x14ac:dyDescent="0.3">
      <c r="A18" s="3" t="s">
        <v>68</v>
      </c>
      <c r="B18" s="3" t="s">
        <v>29</v>
      </c>
      <c r="C18" s="3" t="s">
        <v>32</v>
      </c>
      <c r="D18" s="3" t="s">
        <v>26</v>
      </c>
      <c r="E18" s="3" t="s">
        <v>30</v>
      </c>
      <c r="F18" s="3" t="s">
        <v>28</v>
      </c>
      <c r="G18" s="3">
        <v>2</v>
      </c>
      <c r="H18" s="3">
        <v>0</v>
      </c>
      <c r="I18" s="29">
        <f t="shared" si="17"/>
        <v>0</v>
      </c>
      <c r="J18" s="3">
        <v>0</v>
      </c>
      <c r="K18" s="32">
        <f t="shared" si="9"/>
        <v>0</v>
      </c>
      <c r="L18" s="3">
        <f t="shared" si="10"/>
        <v>2</v>
      </c>
      <c r="M18" s="3">
        <v>0</v>
      </c>
      <c r="N18" s="3">
        <v>2</v>
      </c>
      <c r="O18" s="3">
        <v>0</v>
      </c>
      <c r="P18" s="3">
        <v>2</v>
      </c>
      <c r="Q18" s="4">
        <f t="shared" si="12"/>
        <v>100</v>
      </c>
      <c r="R18" s="3">
        <v>0</v>
      </c>
      <c r="S18" s="3">
        <v>0</v>
      </c>
      <c r="T18" s="32">
        <f t="shared" si="14"/>
        <v>0</v>
      </c>
      <c r="U18" s="32">
        <f t="shared" si="15"/>
        <v>0</v>
      </c>
      <c r="V18" s="3">
        <v>0</v>
      </c>
      <c r="W18" s="3">
        <v>1</v>
      </c>
      <c r="X18" s="3">
        <v>0</v>
      </c>
      <c r="Y18" s="3">
        <v>0</v>
      </c>
      <c r="Z18" s="3"/>
    </row>
    <row r="19" spans="1:30" x14ac:dyDescent="0.3">
      <c r="A19" s="35">
        <v>18</v>
      </c>
      <c r="B19" s="35" t="s">
        <v>32</v>
      </c>
      <c r="C19" s="35" t="s">
        <v>25</v>
      </c>
      <c r="D19" s="35" t="s">
        <v>26</v>
      </c>
      <c r="E19" s="35" t="s">
        <v>30</v>
      </c>
      <c r="F19" s="35" t="s">
        <v>28</v>
      </c>
      <c r="G19" s="35">
        <f t="shared" ref="G19:H19" si="30">G20+G21+G22</f>
        <v>1</v>
      </c>
      <c r="H19" s="35">
        <f t="shared" si="30"/>
        <v>0</v>
      </c>
      <c r="I19" s="40">
        <f t="shared" ref="I19" si="31">H19/((L19-W19)+J19+(0.44*R19))</f>
        <v>0</v>
      </c>
      <c r="J19" s="35">
        <f t="shared" ref="J19" si="32">J20+J21+J22</f>
        <v>0</v>
      </c>
      <c r="K19" s="37">
        <f t="shared" si="9"/>
        <v>0</v>
      </c>
      <c r="L19" s="35">
        <f t="shared" si="10"/>
        <v>1</v>
      </c>
      <c r="M19" s="35">
        <f t="shared" ref="M19:P19" si="33">M20+M21+M22</f>
        <v>0</v>
      </c>
      <c r="N19" s="35">
        <f t="shared" si="33"/>
        <v>1</v>
      </c>
      <c r="O19" s="35">
        <f t="shared" si="33"/>
        <v>0</v>
      </c>
      <c r="P19" s="35">
        <f t="shared" si="33"/>
        <v>1</v>
      </c>
      <c r="Q19" s="36">
        <f t="shared" si="12"/>
        <v>100</v>
      </c>
      <c r="R19" s="35">
        <f t="shared" ref="R19:S19" si="34">R20+R21+R22</f>
        <v>0</v>
      </c>
      <c r="S19" s="35">
        <f t="shared" si="34"/>
        <v>0</v>
      </c>
      <c r="T19" s="37">
        <f t="shared" si="14"/>
        <v>0</v>
      </c>
      <c r="U19" s="37">
        <f t="shared" si="15"/>
        <v>0</v>
      </c>
      <c r="V19" s="35">
        <f t="shared" ref="V19:Y19" si="35">V20+V21+V22</f>
        <v>0</v>
      </c>
      <c r="W19" s="35">
        <f t="shared" si="35"/>
        <v>0</v>
      </c>
      <c r="X19" s="35">
        <f t="shared" si="35"/>
        <v>0</v>
      </c>
      <c r="Y19" s="35">
        <f t="shared" si="35"/>
        <v>1</v>
      </c>
      <c r="Z19" s="35">
        <f>H19-H124</f>
        <v>-3</v>
      </c>
      <c r="AA19" s="38"/>
      <c r="AB19" s="38"/>
      <c r="AC19" s="38"/>
      <c r="AD19" s="38"/>
    </row>
    <row r="20" spans="1:30" x14ac:dyDescent="0.3">
      <c r="A20" s="3" t="s">
        <v>66</v>
      </c>
      <c r="B20" s="3" t="s">
        <v>32</v>
      </c>
      <c r="C20" s="3" t="s">
        <v>25</v>
      </c>
      <c r="D20" s="3" t="s">
        <v>26</v>
      </c>
      <c r="E20" s="3" t="s">
        <v>30</v>
      </c>
      <c r="F20" s="3" t="s">
        <v>28</v>
      </c>
      <c r="G20" s="3">
        <v>0</v>
      </c>
      <c r="H20" s="3">
        <v>0</v>
      </c>
      <c r="I20" s="29" t="e">
        <f t="shared" si="17"/>
        <v>#DIV/0!</v>
      </c>
      <c r="J20" s="3">
        <v>0</v>
      </c>
      <c r="K20" s="32" t="e">
        <f t="shared" si="9"/>
        <v>#DIV/0!</v>
      </c>
      <c r="L20" s="3">
        <f t="shared" si="10"/>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30" x14ac:dyDescent="0.3">
      <c r="A21" s="3" t="s">
        <v>67</v>
      </c>
      <c r="B21" s="3" t="s">
        <v>32</v>
      </c>
      <c r="C21" s="3" t="s">
        <v>25</v>
      </c>
      <c r="D21" s="3" t="s">
        <v>26</v>
      </c>
      <c r="E21" s="3" t="s">
        <v>30</v>
      </c>
      <c r="F21" s="3" t="s">
        <v>28</v>
      </c>
      <c r="G21" s="3">
        <v>1</v>
      </c>
      <c r="H21" s="3">
        <v>0</v>
      </c>
      <c r="I21" s="29">
        <f t="shared" si="17"/>
        <v>0</v>
      </c>
      <c r="J21" s="3">
        <v>0</v>
      </c>
      <c r="K21" s="32">
        <f t="shared" si="9"/>
        <v>0</v>
      </c>
      <c r="L21" s="3">
        <f t="shared" si="10"/>
        <v>1</v>
      </c>
      <c r="M21" s="3">
        <v>0</v>
      </c>
      <c r="N21" s="3">
        <v>1</v>
      </c>
      <c r="O21" s="3">
        <v>0</v>
      </c>
      <c r="P21" s="3">
        <v>1</v>
      </c>
      <c r="Q21" s="4">
        <f t="shared" si="12"/>
        <v>100</v>
      </c>
      <c r="R21" s="3">
        <v>0</v>
      </c>
      <c r="S21" s="3">
        <v>0</v>
      </c>
      <c r="T21" s="32">
        <f t="shared" si="14"/>
        <v>0</v>
      </c>
      <c r="U21" s="32">
        <f t="shared" si="15"/>
        <v>0</v>
      </c>
      <c r="V21" s="3">
        <v>0</v>
      </c>
      <c r="W21" s="3">
        <v>0</v>
      </c>
      <c r="X21" s="3">
        <v>0</v>
      </c>
      <c r="Y21" s="3">
        <v>1</v>
      </c>
      <c r="Z21" s="3"/>
    </row>
    <row r="22" spans="1:30" x14ac:dyDescent="0.3">
      <c r="A22" s="3" t="s">
        <v>68</v>
      </c>
      <c r="B22" s="3" t="s">
        <v>32</v>
      </c>
      <c r="C22" s="3" t="s">
        <v>25</v>
      </c>
      <c r="D22" s="3" t="s">
        <v>26</v>
      </c>
      <c r="E22" s="3" t="s">
        <v>30</v>
      </c>
      <c r="F22" s="3" t="s">
        <v>28</v>
      </c>
      <c r="G22" s="3">
        <v>0</v>
      </c>
      <c r="H22" s="3">
        <v>0</v>
      </c>
      <c r="I22" s="29" t="e">
        <f t="shared" si="17"/>
        <v>#DIV/0!</v>
      </c>
      <c r="J22" s="3">
        <v>0</v>
      </c>
      <c r="K22" s="32" t="e">
        <f t="shared" si="9"/>
        <v>#DIV/0!</v>
      </c>
      <c r="L22" s="3">
        <f t="shared" si="10"/>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106</v>
      </c>
      <c r="B23" s="35" t="s">
        <v>29</v>
      </c>
      <c r="C23" s="35" t="s">
        <v>25</v>
      </c>
      <c r="D23" s="35" t="s">
        <v>26</v>
      </c>
      <c r="E23" s="35" t="s">
        <v>33</v>
      </c>
      <c r="F23" s="35" t="s">
        <v>32</v>
      </c>
      <c r="G23" s="35">
        <f t="shared" ref="G23:H23" si="36">G24+G25+G26</f>
        <v>2</v>
      </c>
      <c r="H23" s="35">
        <f t="shared" si="36"/>
        <v>2</v>
      </c>
      <c r="I23" s="40">
        <f t="shared" ref="I23" si="37">H23/((L23-W23)+J23+(0.44*R23))</f>
        <v>1</v>
      </c>
      <c r="J23" s="35">
        <f t="shared" ref="J23" si="38">J24+J25+J26</f>
        <v>1</v>
      </c>
      <c r="K23" s="37">
        <f t="shared" si="9"/>
        <v>0.5</v>
      </c>
      <c r="L23" s="35">
        <f t="shared" si="10"/>
        <v>1</v>
      </c>
      <c r="M23" s="35">
        <f t="shared" ref="M23:P23" si="39">M24+M25+M26</f>
        <v>1</v>
      </c>
      <c r="N23" s="35">
        <f t="shared" si="39"/>
        <v>0</v>
      </c>
      <c r="O23" s="35">
        <f t="shared" si="39"/>
        <v>1</v>
      </c>
      <c r="P23" s="35">
        <f t="shared" si="39"/>
        <v>1</v>
      </c>
      <c r="Q23" s="36">
        <f t="shared" si="12"/>
        <v>100</v>
      </c>
      <c r="R23" s="35">
        <f t="shared" ref="R23:S23" si="40">R24+R25+R26</f>
        <v>0</v>
      </c>
      <c r="S23" s="35">
        <f t="shared" si="40"/>
        <v>0</v>
      </c>
      <c r="T23" s="37">
        <f t="shared" si="14"/>
        <v>1</v>
      </c>
      <c r="U23" s="37">
        <f t="shared" si="15"/>
        <v>1</v>
      </c>
      <c r="V23" s="35">
        <f t="shared" ref="V23:Y23" si="41">V24+V25+V26</f>
        <v>0</v>
      </c>
      <c r="W23" s="35">
        <f t="shared" si="41"/>
        <v>0</v>
      </c>
      <c r="X23" s="35">
        <f t="shared" si="41"/>
        <v>0</v>
      </c>
      <c r="Y23" s="35">
        <f t="shared" si="41"/>
        <v>0</v>
      </c>
      <c r="Z23" s="35">
        <f>H23-H128</f>
        <v>2</v>
      </c>
      <c r="AA23" s="38"/>
      <c r="AB23" s="38"/>
      <c r="AC23" s="38"/>
      <c r="AD23" s="38"/>
    </row>
    <row r="24" spans="1:30" x14ac:dyDescent="0.3">
      <c r="A24" s="3" t="s">
        <v>66</v>
      </c>
      <c r="B24" s="3" t="s">
        <v>29</v>
      </c>
      <c r="C24" s="3" t="s">
        <v>25</v>
      </c>
      <c r="D24" s="3" t="s">
        <v>26</v>
      </c>
      <c r="E24" s="3" t="s">
        <v>33</v>
      </c>
      <c r="F24" s="3" t="s">
        <v>32</v>
      </c>
      <c r="G24" s="3">
        <v>0</v>
      </c>
      <c r="H24" s="3">
        <v>0</v>
      </c>
      <c r="I24" s="29" t="e">
        <f t="shared" si="17"/>
        <v>#DIV/0!</v>
      </c>
      <c r="J24" s="3">
        <v>0</v>
      </c>
      <c r="K24" s="32" t="e">
        <f t="shared" si="9"/>
        <v>#DIV/0!</v>
      </c>
      <c r="L24" s="3">
        <f t="shared" si="10"/>
        <v>0</v>
      </c>
      <c r="M24" s="3">
        <v>0</v>
      </c>
      <c r="N24" s="3">
        <v>0</v>
      </c>
      <c r="O24" s="3">
        <v>0</v>
      </c>
      <c r="P24" s="3">
        <v>0</v>
      </c>
      <c r="Q24" s="4" t="e">
        <f t="shared" si="12"/>
        <v>#DIV/0!</v>
      </c>
      <c r="R24" s="3">
        <v>0</v>
      </c>
      <c r="S24" s="3">
        <v>0</v>
      </c>
      <c r="T24" s="32" t="e">
        <f t="shared" si="14"/>
        <v>#DIV/0!</v>
      </c>
      <c r="U24" s="32" t="e">
        <f t="shared" si="15"/>
        <v>#DIV/0!</v>
      </c>
      <c r="V24" s="3">
        <v>0</v>
      </c>
      <c r="W24" s="3">
        <v>0</v>
      </c>
      <c r="X24" s="3">
        <v>0</v>
      </c>
      <c r="Y24" s="3">
        <v>0</v>
      </c>
      <c r="Z24" s="3"/>
    </row>
    <row r="25" spans="1:30" x14ac:dyDescent="0.3">
      <c r="A25" s="3" t="s">
        <v>67</v>
      </c>
      <c r="B25" s="3" t="s">
        <v>29</v>
      </c>
      <c r="C25" s="3" t="s">
        <v>25</v>
      </c>
      <c r="D25" s="3" t="s">
        <v>26</v>
      </c>
      <c r="E25" s="3" t="s">
        <v>33</v>
      </c>
      <c r="F25" s="3" t="s">
        <v>32</v>
      </c>
      <c r="G25" s="3">
        <v>2</v>
      </c>
      <c r="H25" s="3">
        <v>2</v>
      </c>
      <c r="I25" s="29">
        <f t="shared" si="17"/>
        <v>1</v>
      </c>
      <c r="J25" s="3">
        <v>1</v>
      </c>
      <c r="K25" s="32">
        <f t="shared" si="9"/>
        <v>0.5</v>
      </c>
      <c r="L25" s="3">
        <f t="shared" si="10"/>
        <v>1</v>
      </c>
      <c r="M25" s="3">
        <v>1</v>
      </c>
      <c r="N25" s="3">
        <v>0</v>
      </c>
      <c r="O25" s="3">
        <v>1</v>
      </c>
      <c r="P25" s="3">
        <v>1</v>
      </c>
      <c r="Q25" s="4">
        <f t="shared" si="12"/>
        <v>100</v>
      </c>
      <c r="R25" s="3">
        <v>0</v>
      </c>
      <c r="S25" s="3">
        <v>0</v>
      </c>
      <c r="T25" s="32">
        <f t="shared" si="14"/>
        <v>1</v>
      </c>
      <c r="U25" s="32">
        <f t="shared" si="15"/>
        <v>1</v>
      </c>
      <c r="V25" s="3">
        <v>0</v>
      </c>
      <c r="W25" s="3">
        <v>0</v>
      </c>
      <c r="X25" s="3">
        <v>0</v>
      </c>
      <c r="Y25" s="3">
        <v>0</v>
      </c>
      <c r="Z25" s="3"/>
    </row>
    <row r="26" spans="1:30" x14ac:dyDescent="0.3">
      <c r="A26" s="3" t="s">
        <v>68</v>
      </c>
      <c r="B26" s="3" t="s">
        <v>29</v>
      </c>
      <c r="C26" s="3" t="s">
        <v>25</v>
      </c>
      <c r="D26" s="3" t="s">
        <v>26</v>
      </c>
      <c r="E26" s="3" t="s">
        <v>33</v>
      </c>
      <c r="F26" s="3" t="s">
        <v>32</v>
      </c>
      <c r="G26" s="3">
        <v>0</v>
      </c>
      <c r="H26" s="3">
        <v>0</v>
      </c>
      <c r="I26" s="29" t="e">
        <f t="shared" si="17"/>
        <v>#DIV/0!</v>
      </c>
      <c r="J26" s="3">
        <v>0</v>
      </c>
      <c r="K26" s="32" t="e">
        <f t="shared" si="9"/>
        <v>#DIV/0!</v>
      </c>
      <c r="L26" s="3">
        <f t="shared" si="10"/>
        <v>0</v>
      </c>
      <c r="M26" s="3">
        <v>0</v>
      </c>
      <c r="N26" s="3">
        <v>0</v>
      </c>
      <c r="O26" s="3">
        <v>0</v>
      </c>
      <c r="P26" s="3">
        <v>0</v>
      </c>
      <c r="Q26" s="4" t="e">
        <f t="shared" si="12"/>
        <v>#DIV/0!</v>
      </c>
      <c r="R26" s="3">
        <v>0</v>
      </c>
      <c r="S26" s="3">
        <v>0</v>
      </c>
      <c r="T26" s="32" t="e">
        <f t="shared" si="14"/>
        <v>#DIV/0!</v>
      </c>
      <c r="U26" s="32" t="e">
        <f t="shared" si="15"/>
        <v>#DIV/0!</v>
      </c>
      <c r="V26" s="3">
        <v>0</v>
      </c>
      <c r="W26" s="3">
        <v>0</v>
      </c>
      <c r="X26" s="3">
        <v>0</v>
      </c>
      <c r="Y26" s="3">
        <v>0</v>
      </c>
      <c r="Z26" s="3"/>
    </row>
    <row r="27" spans="1:30" x14ac:dyDescent="0.3">
      <c r="A27" s="35">
        <v>14</v>
      </c>
      <c r="B27" s="35" t="s">
        <v>24</v>
      </c>
      <c r="C27" s="35" t="s">
        <v>25</v>
      </c>
      <c r="D27" s="35" t="s">
        <v>26</v>
      </c>
      <c r="E27" s="35" t="s">
        <v>33</v>
      </c>
      <c r="F27" s="35" t="s">
        <v>28</v>
      </c>
      <c r="G27" s="35">
        <f t="shared" ref="G27:H27" si="42">G28+G29+G30</f>
        <v>1</v>
      </c>
      <c r="H27" s="35">
        <f t="shared" si="42"/>
        <v>0</v>
      </c>
      <c r="I27" s="40">
        <f t="shared" ref="I27" si="43">H27/((L27-W27)+J27+(0.44*R27))</f>
        <v>0</v>
      </c>
      <c r="J27" s="35">
        <f t="shared" ref="J27" si="44">J28+J29+J30</f>
        <v>0</v>
      </c>
      <c r="K27" s="37">
        <f t="shared" si="9"/>
        <v>0</v>
      </c>
      <c r="L27" s="35">
        <f t="shared" si="10"/>
        <v>1</v>
      </c>
      <c r="M27" s="35">
        <f t="shared" ref="M27:P27" si="45">M28+M29+M30</f>
        <v>0</v>
      </c>
      <c r="N27" s="35">
        <f t="shared" si="45"/>
        <v>1</v>
      </c>
      <c r="O27" s="35">
        <f t="shared" si="45"/>
        <v>0</v>
      </c>
      <c r="P27" s="35">
        <f t="shared" si="45"/>
        <v>1</v>
      </c>
      <c r="Q27" s="36">
        <f t="shared" si="12"/>
        <v>100</v>
      </c>
      <c r="R27" s="35">
        <f t="shared" ref="R27:S27" si="46">R28+R29+R30</f>
        <v>0</v>
      </c>
      <c r="S27" s="35">
        <f t="shared" si="46"/>
        <v>0</v>
      </c>
      <c r="T27" s="37">
        <f t="shared" si="14"/>
        <v>0</v>
      </c>
      <c r="U27" s="37">
        <f t="shared" si="15"/>
        <v>0</v>
      </c>
      <c r="V27" s="35">
        <f t="shared" ref="V27:Y27" si="47">V28+V29+V30</f>
        <v>0</v>
      </c>
      <c r="W27" s="35">
        <f t="shared" si="47"/>
        <v>0</v>
      </c>
      <c r="X27" s="35">
        <f t="shared" si="47"/>
        <v>0</v>
      </c>
      <c r="Y27" s="35">
        <f t="shared" si="47"/>
        <v>0</v>
      </c>
      <c r="Z27" s="35">
        <f>H27-H132</f>
        <v>0</v>
      </c>
      <c r="AA27" s="38"/>
      <c r="AB27" s="38"/>
      <c r="AC27" s="38"/>
      <c r="AD27" s="38"/>
    </row>
    <row r="28" spans="1:30" x14ac:dyDescent="0.3">
      <c r="A28" s="3" t="s">
        <v>66</v>
      </c>
      <c r="B28" s="3" t="s">
        <v>24</v>
      </c>
      <c r="C28" s="3" t="s">
        <v>25</v>
      </c>
      <c r="D28" s="3" t="s">
        <v>26</v>
      </c>
      <c r="E28" s="3" t="s">
        <v>33</v>
      </c>
      <c r="F28" s="3" t="s">
        <v>28</v>
      </c>
      <c r="G28" s="3">
        <v>0</v>
      </c>
      <c r="H28" s="3">
        <v>0</v>
      </c>
      <c r="I28" s="29" t="e">
        <f t="shared" si="17"/>
        <v>#DIV/0!</v>
      </c>
      <c r="J28" s="3">
        <v>0</v>
      </c>
      <c r="K28" s="32" t="e">
        <f t="shared" si="9"/>
        <v>#DIV/0!</v>
      </c>
      <c r="L28" s="3">
        <f t="shared" si="10"/>
        <v>0</v>
      </c>
      <c r="M28" s="3">
        <v>0</v>
      </c>
      <c r="N28" s="3">
        <v>0</v>
      </c>
      <c r="O28" s="3">
        <v>0</v>
      </c>
      <c r="P28" s="3">
        <v>0</v>
      </c>
      <c r="Q28" s="4" t="e">
        <f t="shared" si="12"/>
        <v>#DIV/0!</v>
      </c>
      <c r="R28" s="3">
        <v>0</v>
      </c>
      <c r="S28" s="3">
        <v>0</v>
      </c>
      <c r="T28" s="32" t="e">
        <f t="shared" si="14"/>
        <v>#DIV/0!</v>
      </c>
      <c r="U28" s="32" t="e">
        <f t="shared" si="15"/>
        <v>#DIV/0!</v>
      </c>
      <c r="V28" s="3">
        <v>0</v>
      </c>
      <c r="W28" s="3">
        <v>0</v>
      </c>
      <c r="X28" s="3">
        <v>0</v>
      </c>
      <c r="Y28" s="3">
        <v>0</v>
      </c>
      <c r="Z28" s="3"/>
    </row>
    <row r="29" spans="1:30" x14ac:dyDescent="0.3">
      <c r="A29" s="3" t="s">
        <v>67</v>
      </c>
      <c r="B29" s="3" t="s">
        <v>24</v>
      </c>
      <c r="C29" s="3" t="s">
        <v>25</v>
      </c>
      <c r="D29" s="3" t="s">
        <v>26</v>
      </c>
      <c r="E29" s="3" t="s">
        <v>33</v>
      </c>
      <c r="F29" s="3" t="s">
        <v>28</v>
      </c>
      <c r="G29" s="3">
        <v>1</v>
      </c>
      <c r="H29" s="3">
        <v>0</v>
      </c>
      <c r="I29" s="29">
        <f t="shared" si="17"/>
        <v>0</v>
      </c>
      <c r="J29" s="3">
        <v>0</v>
      </c>
      <c r="K29" s="32">
        <f t="shared" si="9"/>
        <v>0</v>
      </c>
      <c r="L29" s="3">
        <f t="shared" si="10"/>
        <v>1</v>
      </c>
      <c r="M29" s="3">
        <v>0</v>
      </c>
      <c r="N29" s="3">
        <v>1</v>
      </c>
      <c r="O29" s="3">
        <v>0</v>
      </c>
      <c r="P29" s="3">
        <v>1</v>
      </c>
      <c r="Q29" s="4">
        <f t="shared" si="12"/>
        <v>100</v>
      </c>
      <c r="R29" s="3">
        <v>0</v>
      </c>
      <c r="S29" s="3">
        <v>0</v>
      </c>
      <c r="T29" s="32">
        <f t="shared" si="14"/>
        <v>0</v>
      </c>
      <c r="U29" s="32">
        <f t="shared" si="15"/>
        <v>0</v>
      </c>
      <c r="V29" s="3">
        <v>0</v>
      </c>
      <c r="W29" s="3">
        <v>0</v>
      </c>
      <c r="X29" s="3">
        <v>0</v>
      </c>
      <c r="Y29" s="3">
        <v>0</v>
      </c>
      <c r="Z29" s="3"/>
    </row>
    <row r="30" spans="1:30" x14ac:dyDescent="0.3">
      <c r="A30" s="3" t="s">
        <v>68</v>
      </c>
      <c r="B30" s="3" t="s">
        <v>24</v>
      </c>
      <c r="C30" s="3" t="s">
        <v>25</v>
      </c>
      <c r="D30" s="3" t="s">
        <v>26</v>
      </c>
      <c r="E30" s="3" t="s">
        <v>33</v>
      </c>
      <c r="F30" s="3" t="s">
        <v>28</v>
      </c>
      <c r="G30" s="3">
        <v>0</v>
      </c>
      <c r="H30" s="3">
        <v>0</v>
      </c>
      <c r="I30" s="29" t="e">
        <f t="shared" si="17"/>
        <v>#DIV/0!</v>
      </c>
      <c r="J30" s="3">
        <v>0</v>
      </c>
      <c r="K30" s="32" t="e">
        <f t="shared" si="9"/>
        <v>#DIV/0!</v>
      </c>
      <c r="L30" s="3">
        <f t="shared" si="10"/>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c r="Z30" s="3"/>
    </row>
    <row r="31" spans="1:30" x14ac:dyDescent="0.3">
      <c r="A31" s="35">
        <v>253</v>
      </c>
      <c r="B31" s="35" t="s">
        <v>24</v>
      </c>
      <c r="C31" s="35" t="s">
        <v>25</v>
      </c>
      <c r="D31" s="35" t="s">
        <v>29</v>
      </c>
      <c r="E31" s="35" t="s">
        <v>33</v>
      </c>
      <c r="F31" s="35" t="s">
        <v>28</v>
      </c>
      <c r="G31" s="35">
        <f t="shared" ref="G31:H31" si="48">G32+G33+G34</f>
        <v>3</v>
      </c>
      <c r="H31" s="35">
        <f t="shared" si="48"/>
        <v>8</v>
      </c>
      <c r="I31" s="40">
        <f t="shared" ref="I31" si="49">H31/((L31-W31)+J31+(0.44*R31))</f>
        <v>2.6666666666666665</v>
      </c>
      <c r="J31" s="35">
        <f t="shared" ref="J31" si="50">J32+J33+J34</f>
        <v>0</v>
      </c>
      <c r="K31" s="37">
        <f t="shared" si="9"/>
        <v>0</v>
      </c>
      <c r="L31" s="35">
        <f t="shared" si="10"/>
        <v>3</v>
      </c>
      <c r="M31" s="35">
        <f t="shared" ref="M31:P31" si="51">M32+M33+M34</f>
        <v>3</v>
      </c>
      <c r="N31" s="35">
        <f t="shared" si="51"/>
        <v>0</v>
      </c>
      <c r="O31" s="35">
        <f t="shared" si="51"/>
        <v>3</v>
      </c>
      <c r="P31" s="35">
        <f t="shared" si="51"/>
        <v>3</v>
      </c>
      <c r="Q31" s="36">
        <f t="shared" si="12"/>
        <v>100</v>
      </c>
      <c r="R31" s="35">
        <f t="shared" ref="R31:S31" si="52">R32+R33+R34</f>
        <v>0</v>
      </c>
      <c r="S31" s="35">
        <f t="shared" si="52"/>
        <v>0</v>
      </c>
      <c r="T31" s="37">
        <f t="shared" si="14"/>
        <v>1</v>
      </c>
      <c r="U31" s="37">
        <f t="shared" si="15"/>
        <v>1.3333333333333333</v>
      </c>
      <c r="V31" s="35">
        <f t="shared" ref="V31:Y31" si="53">V32+V33+V34</f>
        <v>2</v>
      </c>
      <c r="W31" s="35">
        <f t="shared" si="53"/>
        <v>0</v>
      </c>
      <c r="X31" s="35">
        <f t="shared" si="53"/>
        <v>0</v>
      </c>
      <c r="Y31" s="35">
        <f t="shared" si="53"/>
        <v>0</v>
      </c>
      <c r="Z31" s="35">
        <f>H31-H136</f>
        <v>5</v>
      </c>
      <c r="AA31" s="38"/>
      <c r="AB31" s="38"/>
      <c r="AC31" s="38"/>
      <c r="AD31" s="38"/>
    </row>
    <row r="32" spans="1:30" x14ac:dyDescent="0.3">
      <c r="A32" s="3" t="s">
        <v>66</v>
      </c>
      <c r="B32" s="3" t="s">
        <v>24</v>
      </c>
      <c r="C32" s="3" t="s">
        <v>25</v>
      </c>
      <c r="D32" s="3" t="s">
        <v>29</v>
      </c>
      <c r="E32" s="3" t="s">
        <v>33</v>
      </c>
      <c r="F32" s="3" t="s">
        <v>28</v>
      </c>
      <c r="G32" s="3">
        <v>0</v>
      </c>
      <c r="H32" s="3">
        <v>0</v>
      </c>
      <c r="I32" s="29" t="e">
        <f t="shared" si="17"/>
        <v>#DIV/0!</v>
      </c>
      <c r="J32" s="3">
        <v>0</v>
      </c>
      <c r="K32" s="32" t="e">
        <f t="shared" si="9"/>
        <v>#DIV/0!</v>
      </c>
      <c r="L32" s="3">
        <f t="shared" si="10"/>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30" x14ac:dyDescent="0.3">
      <c r="A33" s="3" t="s">
        <v>67</v>
      </c>
      <c r="B33" s="3" t="s">
        <v>24</v>
      </c>
      <c r="C33" s="3" t="s">
        <v>25</v>
      </c>
      <c r="D33" s="3" t="s">
        <v>29</v>
      </c>
      <c r="E33" s="3" t="s">
        <v>33</v>
      </c>
      <c r="F33" s="3" t="s">
        <v>28</v>
      </c>
      <c r="G33" s="3">
        <v>2</v>
      </c>
      <c r="H33" s="3">
        <v>6</v>
      </c>
      <c r="I33" s="29">
        <f t="shared" si="17"/>
        <v>3</v>
      </c>
      <c r="J33" s="3">
        <v>0</v>
      </c>
      <c r="K33" s="32">
        <f t="shared" si="9"/>
        <v>0</v>
      </c>
      <c r="L33" s="3">
        <f t="shared" si="10"/>
        <v>2</v>
      </c>
      <c r="M33" s="3">
        <v>2</v>
      </c>
      <c r="N33" s="3">
        <v>0</v>
      </c>
      <c r="O33" s="3">
        <v>2</v>
      </c>
      <c r="P33" s="3">
        <v>2</v>
      </c>
      <c r="Q33" s="4">
        <f t="shared" si="12"/>
        <v>100</v>
      </c>
      <c r="R33" s="3">
        <v>0</v>
      </c>
      <c r="S33" s="3">
        <v>0</v>
      </c>
      <c r="T33" s="32">
        <f t="shared" si="14"/>
        <v>1</v>
      </c>
      <c r="U33" s="32">
        <f t="shared" si="15"/>
        <v>1.5</v>
      </c>
      <c r="V33" s="3">
        <v>2</v>
      </c>
      <c r="W33" s="3">
        <v>0</v>
      </c>
      <c r="X33" s="3">
        <v>0</v>
      </c>
      <c r="Y33" s="3">
        <v>0</v>
      </c>
      <c r="Z33" s="3"/>
    </row>
    <row r="34" spans="1:30" x14ac:dyDescent="0.3">
      <c r="A34" s="3" t="s">
        <v>68</v>
      </c>
      <c r="B34" s="3" t="s">
        <v>24</v>
      </c>
      <c r="C34" s="3" t="s">
        <v>25</v>
      </c>
      <c r="D34" s="3" t="s">
        <v>29</v>
      </c>
      <c r="E34" s="3" t="s">
        <v>33</v>
      </c>
      <c r="F34" s="3" t="s">
        <v>28</v>
      </c>
      <c r="G34" s="3">
        <v>1</v>
      </c>
      <c r="H34" s="3">
        <v>2</v>
      </c>
      <c r="I34" s="29">
        <f t="shared" si="17"/>
        <v>2</v>
      </c>
      <c r="J34" s="3">
        <v>0</v>
      </c>
      <c r="K34" s="32">
        <f t="shared" si="9"/>
        <v>0</v>
      </c>
      <c r="L34" s="3">
        <f t="shared" si="10"/>
        <v>1</v>
      </c>
      <c r="M34" s="3">
        <v>1</v>
      </c>
      <c r="N34" s="3">
        <v>0</v>
      </c>
      <c r="O34" s="3">
        <v>1</v>
      </c>
      <c r="P34" s="3">
        <v>1</v>
      </c>
      <c r="Q34" s="4">
        <f t="shared" si="12"/>
        <v>100</v>
      </c>
      <c r="R34" s="3">
        <v>0</v>
      </c>
      <c r="S34" s="3">
        <v>0</v>
      </c>
      <c r="T34" s="32">
        <f t="shared" si="14"/>
        <v>1</v>
      </c>
      <c r="U34" s="32">
        <f t="shared" si="15"/>
        <v>1</v>
      </c>
      <c r="V34" s="3">
        <v>0</v>
      </c>
      <c r="W34" s="3">
        <v>0</v>
      </c>
      <c r="X34" s="3">
        <v>0</v>
      </c>
      <c r="Y34" s="3">
        <v>0</v>
      </c>
      <c r="Z34" s="3"/>
    </row>
    <row r="35" spans="1:30" x14ac:dyDescent="0.3">
      <c r="A35" s="35">
        <v>6</v>
      </c>
      <c r="B35" s="35" t="s">
        <v>29</v>
      </c>
      <c r="C35" s="35" t="s">
        <v>25</v>
      </c>
      <c r="D35" s="35" t="s">
        <v>26</v>
      </c>
      <c r="E35" s="35" t="s">
        <v>27</v>
      </c>
      <c r="F35" s="35" t="s">
        <v>28</v>
      </c>
      <c r="G35" s="35">
        <f t="shared" ref="G35:H35" si="54">G36+G37+G38</f>
        <v>11</v>
      </c>
      <c r="H35" s="35">
        <f t="shared" si="54"/>
        <v>6</v>
      </c>
      <c r="I35" s="40">
        <f t="shared" ref="I35" si="55">H35/((L35-W35)+J35+(0.44*R35))</f>
        <v>0.75</v>
      </c>
      <c r="J35" s="35">
        <f t="shared" ref="J35" si="56">J36+J37+J38</f>
        <v>2</v>
      </c>
      <c r="K35" s="37">
        <f t="shared" si="9"/>
        <v>0.18181818181818182</v>
      </c>
      <c r="L35" s="35">
        <f t="shared" si="10"/>
        <v>9</v>
      </c>
      <c r="M35" s="35">
        <f t="shared" ref="M35:P35" si="57">M36+M37+M38</f>
        <v>2</v>
      </c>
      <c r="N35" s="35">
        <f t="shared" si="57"/>
        <v>7</v>
      </c>
      <c r="O35" s="35">
        <f t="shared" si="57"/>
        <v>2</v>
      </c>
      <c r="P35" s="35">
        <f t="shared" si="57"/>
        <v>7</v>
      </c>
      <c r="Q35" s="36">
        <f t="shared" si="12"/>
        <v>77.777777777777786</v>
      </c>
      <c r="R35" s="35">
        <f t="shared" ref="R35:S35" si="58">R36+R37+R38</f>
        <v>0</v>
      </c>
      <c r="S35" s="35">
        <f t="shared" si="58"/>
        <v>0</v>
      </c>
      <c r="T35" s="37">
        <f t="shared" si="14"/>
        <v>0.22222222222222221</v>
      </c>
      <c r="U35" s="37">
        <f t="shared" si="15"/>
        <v>0.33333333333333331</v>
      </c>
      <c r="V35" s="35">
        <f t="shared" ref="V35:Y35" si="59">V36+V37+V38</f>
        <v>2</v>
      </c>
      <c r="W35" s="35">
        <f t="shared" si="59"/>
        <v>3</v>
      </c>
      <c r="X35" s="35">
        <f t="shared" si="59"/>
        <v>0</v>
      </c>
      <c r="Y35" s="35">
        <f t="shared" si="59"/>
        <v>1</v>
      </c>
      <c r="Z35" s="35">
        <f>H35-H140</f>
        <v>2</v>
      </c>
      <c r="AA35" s="38"/>
      <c r="AB35" s="38"/>
      <c r="AC35" s="38"/>
      <c r="AD35" s="38"/>
    </row>
    <row r="36" spans="1:30" x14ac:dyDescent="0.3">
      <c r="A36" s="3" t="s">
        <v>66</v>
      </c>
      <c r="B36" s="3" t="s">
        <v>29</v>
      </c>
      <c r="C36" s="3" t="s">
        <v>25</v>
      </c>
      <c r="D36" s="3" t="s">
        <v>26</v>
      </c>
      <c r="E36" s="3" t="s">
        <v>27</v>
      </c>
      <c r="F36" s="3" t="s">
        <v>28</v>
      </c>
      <c r="G36" s="3">
        <v>0</v>
      </c>
      <c r="H36" s="3">
        <v>0</v>
      </c>
      <c r="I36" s="29" t="e">
        <f t="shared" si="17"/>
        <v>#DIV/0!</v>
      </c>
      <c r="J36" s="3">
        <v>0</v>
      </c>
      <c r="K36" s="32" t="e">
        <f t="shared" si="9"/>
        <v>#DIV/0!</v>
      </c>
      <c r="L36" s="3">
        <f t="shared" si="10"/>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30" x14ac:dyDescent="0.3">
      <c r="A37" s="3" t="s">
        <v>67</v>
      </c>
      <c r="B37" s="3" t="s">
        <v>29</v>
      </c>
      <c r="C37" s="3" t="s">
        <v>25</v>
      </c>
      <c r="D37" s="3" t="s">
        <v>26</v>
      </c>
      <c r="E37" s="3" t="s">
        <v>27</v>
      </c>
      <c r="F37" s="3" t="s">
        <v>28</v>
      </c>
      <c r="G37" s="3">
        <v>9</v>
      </c>
      <c r="H37" s="3">
        <v>6</v>
      </c>
      <c r="I37" s="29">
        <f t="shared" si="17"/>
        <v>0.66666666666666663</v>
      </c>
      <c r="J37" s="3">
        <v>1</v>
      </c>
      <c r="K37" s="32">
        <f t="shared" si="9"/>
        <v>0.1111111111111111</v>
      </c>
      <c r="L37" s="3">
        <f t="shared" si="10"/>
        <v>8</v>
      </c>
      <c r="M37" s="3">
        <v>2</v>
      </c>
      <c r="N37" s="3">
        <v>6</v>
      </c>
      <c r="O37" s="3">
        <v>2</v>
      </c>
      <c r="P37" s="3">
        <v>6</v>
      </c>
      <c r="Q37" s="4">
        <f t="shared" si="12"/>
        <v>75</v>
      </c>
      <c r="R37" s="3">
        <v>0</v>
      </c>
      <c r="S37" s="3">
        <v>0</v>
      </c>
      <c r="T37" s="32">
        <f t="shared" si="14"/>
        <v>0.25</v>
      </c>
      <c r="U37" s="32">
        <f t="shared" si="15"/>
        <v>0.375</v>
      </c>
      <c r="V37" s="3">
        <v>2</v>
      </c>
      <c r="W37" s="3">
        <v>3</v>
      </c>
      <c r="X37" s="3">
        <v>0</v>
      </c>
      <c r="Y37" s="3">
        <v>1</v>
      </c>
      <c r="Z37" s="3"/>
    </row>
    <row r="38" spans="1:30" x14ac:dyDescent="0.3">
      <c r="A38" s="3" t="s">
        <v>68</v>
      </c>
      <c r="B38" s="3" t="s">
        <v>29</v>
      </c>
      <c r="C38" s="3" t="s">
        <v>25</v>
      </c>
      <c r="D38" s="3" t="s">
        <v>26</v>
      </c>
      <c r="E38" s="3" t="s">
        <v>27</v>
      </c>
      <c r="F38" s="3" t="s">
        <v>28</v>
      </c>
      <c r="G38" s="3">
        <v>2</v>
      </c>
      <c r="H38" s="3">
        <v>0</v>
      </c>
      <c r="I38" s="29">
        <f t="shared" si="17"/>
        <v>0</v>
      </c>
      <c r="J38" s="3">
        <v>1</v>
      </c>
      <c r="K38" s="32">
        <f t="shared" si="9"/>
        <v>0.5</v>
      </c>
      <c r="L38" s="3">
        <f t="shared" si="10"/>
        <v>1</v>
      </c>
      <c r="M38" s="3">
        <v>0</v>
      </c>
      <c r="N38" s="3">
        <v>1</v>
      </c>
      <c r="O38" s="3">
        <v>0</v>
      </c>
      <c r="P38" s="3">
        <v>1</v>
      </c>
      <c r="Q38" s="4">
        <f t="shared" si="12"/>
        <v>100</v>
      </c>
      <c r="R38" s="3">
        <v>0</v>
      </c>
      <c r="S38" s="3">
        <v>0</v>
      </c>
      <c r="T38" s="32">
        <f t="shared" si="14"/>
        <v>0</v>
      </c>
      <c r="U38" s="32">
        <f t="shared" si="15"/>
        <v>0</v>
      </c>
      <c r="V38" s="3">
        <v>0</v>
      </c>
      <c r="W38" s="3">
        <v>0</v>
      </c>
      <c r="X38" s="3">
        <v>0</v>
      </c>
      <c r="Y38" s="3">
        <v>0</v>
      </c>
      <c r="Z38" s="3"/>
    </row>
    <row r="39" spans="1:30" x14ac:dyDescent="0.3">
      <c r="A39" s="35">
        <v>17</v>
      </c>
      <c r="B39" s="35" t="s">
        <v>32</v>
      </c>
      <c r="C39" s="35" t="s">
        <v>30</v>
      </c>
      <c r="D39" s="35" t="s">
        <v>26</v>
      </c>
      <c r="E39" s="35" t="s">
        <v>33</v>
      </c>
      <c r="F39" s="35" t="s">
        <v>28</v>
      </c>
      <c r="G39" s="35">
        <f t="shared" ref="G39:H39" si="60">G40+G41+G42</f>
        <v>3</v>
      </c>
      <c r="H39" s="35">
        <f t="shared" si="60"/>
        <v>2</v>
      </c>
      <c r="I39" s="40">
        <f t="shared" ref="I39" si="61">H39/((L39-W39)+J39+(0.44*R39))</f>
        <v>1</v>
      </c>
      <c r="J39" s="35">
        <f t="shared" ref="J39" si="62">J40+J41+J42</f>
        <v>0</v>
      </c>
      <c r="K39" s="37">
        <f t="shared" si="9"/>
        <v>0</v>
      </c>
      <c r="L39" s="35">
        <f t="shared" si="10"/>
        <v>3</v>
      </c>
      <c r="M39" s="35">
        <f t="shared" ref="M39:P39" si="63">M40+M41+M42</f>
        <v>1</v>
      </c>
      <c r="N39" s="35">
        <f t="shared" si="63"/>
        <v>2</v>
      </c>
      <c r="O39" s="35">
        <f t="shared" si="63"/>
        <v>0</v>
      </c>
      <c r="P39" s="35">
        <f t="shared" si="63"/>
        <v>3</v>
      </c>
      <c r="Q39" s="36">
        <f t="shared" si="12"/>
        <v>100</v>
      </c>
      <c r="R39" s="35">
        <f t="shared" ref="R39:S39" si="64">R40+R41+R42</f>
        <v>0</v>
      </c>
      <c r="S39" s="35">
        <f t="shared" si="64"/>
        <v>0</v>
      </c>
      <c r="T39" s="37">
        <f t="shared" si="14"/>
        <v>0.33333333333333331</v>
      </c>
      <c r="U39" s="37">
        <f t="shared" si="15"/>
        <v>0.33333333333333331</v>
      </c>
      <c r="V39" s="35">
        <f t="shared" ref="V39:Y39" si="65">V40+V41+V42</f>
        <v>0</v>
      </c>
      <c r="W39" s="35">
        <f t="shared" si="65"/>
        <v>1</v>
      </c>
      <c r="X39" s="35">
        <f t="shared" si="65"/>
        <v>0</v>
      </c>
      <c r="Y39" s="35">
        <f t="shared" si="65"/>
        <v>1</v>
      </c>
      <c r="Z39" s="35">
        <f>H39-H144</f>
        <v>-1</v>
      </c>
      <c r="AA39" s="38"/>
      <c r="AB39" s="38"/>
      <c r="AC39" s="38"/>
      <c r="AD39" s="38"/>
    </row>
    <row r="40" spans="1:30" x14ac:dyDescent="0.3">
      <c r="A40" s="3" t="s">
        <v>66</v>
      </c>
      <c r="B40" s="3" t="s">
        <v>32</v>
      </c>
      <c r="C40" s="3" t="s">
        <v>30</v>
      </c>
      <c r="D40" s="3" t="s">
        <v>26</v>
      </c>
      <c r="E40" s="3" t="s">
        <v>33</v>
      </c>
      <c r="F40" s="3" t="s">
        <v>28</v>
      </c>
      <c r="G40" s="3">
        <v>0</v>
      </c>
      <c r="H40" s="3">
        <v>0</v>
      </c>
      <c r="I40" s="29" t="e">
        <f t="shared" si="17"/>
        <v>#DIV/0!</v>
      </c>
      <c r="J40" s="3">
        <v>0</v>
      </c>
      <c r="K40" s="32" t="e">
        <f t="shared" si="9"/>
        <v>#DIV/0!</v>
      </c>
      <c r="L40" s="3">
        <f t="shared" si="10"/>
        <v>0</v>
      </c>
      <c r="M40" s="3">
        <v>0</v>
      </c>
      <c r="N40" s="3">
        <v>0</v>
      </c>
      <c r="O40" s="3">
        <v>0</v>
      </c>
      <c r="P40" s="3">
        <v>0</v>
      </c>
      <c r="Q40" s="4" t="e">
        <f t="shared" si="12"/>
        <v>#DIV/0!</v>
      </c>
      <c r="R40" s="3">
        <v>0</v>
      </c>
      <c r="S40" s="3">
        <v>0</v>
      </c>
      <c r="T40" s="32" t="e">
        <f t="shared" si="14"/>
        <v>#DIV/0!</v>
      </c>
      <c r="U40" s="32" t="e">
        <f t="shared" si="15"/>
        <v>#DIV/0!</v>
      </c>
      <c r="V40" s="3">
        <v>0</v>
      </c>
      <c r="W40" s="3">
        <v>0</v>
      </c>
      <c r="X40" s="3">
        <v>0</v>
      </c>
      <c r="Y40" s="3">
        <v>0</v>
      </c>
      <c r="Z40" s="3"/>
    </row>
    <row r="41" spans="1:30" x14ac:dyDescent="0.3">
      <c r="A41" s="3" t="s">
        <v>67</v>
      </c>
      <c r="B41" s="3" t="s">
        <v>32</v>
      </c>
      <c r="C41" s="3" t="s">
        <v>30</v>
      </c>
      <c r="D41" s="3" t="s">
        <v>26</v>
      </c>
      <c r="E41" s="3" t="s">
        <v>33</v>
      </c>
      <c r="F41" s="3" t="s">
        <v>28</v>
      </c>
      <c r="G41" s="3">
        <v>1</v>
      </c>
      <c r="H41" s="3">
        <v>0</v>
      </c>
      <c r="I41" s="29">
        <f t="shared" si="17"/>
        <v>0</v>
      </c>
      <c r="J41" s="3">
        <v>0</v>
      </c>
      <c r="K41" s="32">
        <f t="shared" si="9"/>
        <v>0</v>
      </c>
      <c r="L41" s="3">
        <f t="shared" si="10"/>
        <v>1</v>
      </c>
      <c r="M41" s="3">
        <v>0</v>
      </c>
      <c r="N41" s="3">
        <v>1</v>
      </c>
      <c r="O41" s="3">
        <v>0</v>
      </c>
      <c r="P41" s="3">
        <v>1</v>
      </c>
      <c r="Q41" s="4">
        <f t="shared" si="12"/>
        <v>100</v>
      </c>
      <c r="R41" s="3">
        <v>0</v>
      </c>
      <c r="S41" s="3">
        <v>0</v>
      </c>
      <c r="T41" s="32">
        <f t="shared" si="14"/>
        <v>0</v>
      </c>
      <c r="U41" s="32">
        <f t="shared" si="15"/>
        <v>0</v>
      </c>
      <c r="V41" s="3">
        <v>0</v>
      </c>
      <c r="W41" s="3">
        <v>0</v>
      </c>
      <c r="X41" s="3">
        <v>0</v>
      </c>
      <c r="Y41" s="3">
        <v>1</v>
      </c>
      <c r="Z41" s="3"/>
    </row>
    <row r="42" spans="1:30" x14ac:dyDescent="0.3">
      <c r="A42" s="3" t="s">
        <v>68</v>
      </c>
      <c r="B42" s="3" t="s">
        <v>32</v>
      </c>
      <c r="C42" s="3" t="s">
        <v>30</v>
      </c>
      <c r="D42" s="3" t="s">
        <v>26</v>
      </c>
      <c r="E42" s="3" t="s">
        <v>33</v>
      </c>
      <c r="F42" s="3" t="s">
        <v>28</v>
      </c>
      <c r="G42" s="3">
        <v>2</v>
      </c>
      <c r="H42" s="3">
        <v>2</v>
      </c>
      <c r="I42" s="29">
        <f t="shared" si="17"/>
        <v>1</v>
      </c>
      <c r="J42" s="3">
        <v>0</v>
      </c>
      <c r="K42" s="32">
        <f t="shared" si="9"/>
        <v>0</v>
      </c>
      <c r="L42" s="3">
        <f t="shared" si="10"/>
        <v>2</v>
      </c>
      <c r="M42" s="3">
        <v>1</v>
      </c>
      <c r="N42" s="3">
        <v>1</v>
      </c>
      <c r="O42" s="3">
        <v>0</v>
      </c>
      <c r="P42" s="3">
        <v>2</v>
      </c>
      <c r="Q42" s="4">
        <f t="shared" si="12"/>
        <v>100</v>
      </c>
      <c r="R42" s="3">
        <v>0</v>
      </c>
      <c r="S42" s="3">
        <v>0</v>
      </c>
      <c r="T42" s="32">
        <f t="shared" si="14"/>
        <v>0.5</v>
      </c>
      <c r="U42" s="32">
        <f t="shared" si="15"/>
        <v>0.5</v>
      </c>
      <c r="V42" s="3">
        <v>0</v>
      </c>
      <c r="W42" s="3">
        <v>1</v>
      </c>
      <c r="X42" s="3">
        <v>0</v>
      </c>
      <c r="Y42" s="3">
        <v>0</v>
      </c>
      <c r="Z42" s="3"/>
    </row>
    <row r="43" spans="1:30" x14ac:dyDescent="0.3">
      <c r="A43" s="35">
        <v>46</v>
      </c>
      <c r="B43" s="35" t="s">
        <v>24</v>
      </c>
      <c r="C43" s="35" t="s">
        <v>30</v>
      </c>
      <c r="D43" s="35" t="s">
        <v>26</v>
      </c>
      <c r="E43" s="35" t="s">
        <v>33</v>
      </c>
      <c r="F43" s="35" t="s">
        <v>28</v>
      </c>
      <c r="G43" s="35">
        <f t="shared" ref="G43:H43" si="66">G44+G45+G46</f>
        <v>5</v>
      </c>
      <c r="H43" s="35">
        <f t="shared" si="66"/>
        <v>6</v>
      </c>
      <c r="I43" s="40">
        <f t="shared" ref="I43" si="67">H43/((L43-W43)+J43+(0.44*R43))</f>
        <v>1.5</v>
      </c>
      <c r="J43" s="35">
        <f t="shared" ref="J43" si="68">J44+J45+J46</f>
        <v>1</v>
      </c>
      <c r="K43" s="37">
        <f t="shared" si="9"/>
        <v>0.2</v>
      </c>
      <c r="L43" s="35">
        <f t="shared" si="10"/>
        <v>4</v>
      </c>
      <c r="M43" s="35">
        <f t="shared" ref="M43:P43" si="69">M44+M45+M46</f>
        <v>2</v>
      </c>
      <c r="N43" s="35">
        <f t="shared" si="69"/>
        <v>2</v>
      </c>
      <c r="O43" s="35">
        <f t="shared" si="69"/>
        <v>2</v>
      </c>
      <c r="P43" s="35">
        <f t="shared" si="69"/>
        <v>4</v>
      </c>
      <c r="Q43" s="36">
        <f t="shared" si="12"/>
        <v>100</v>
      </c>
      <c r="R43" s="35">
        <f t="shared" ref="R43:S43" si="70">R44+R45+R46</f>
        <v>0</v>
      </c>
      <c r="S43" s="35">
        <f t="shared" si="70"/>
        <v>0</v>
      </c>
      <c r="T43" s="37">
        <f t="shared" si="14"/>
        <v>0.5</v>
      </c>
      <c r="U43" s="37">
        <f t="shared" si="15"/>
        <v>0.75</v>
      </c>
      <c r="V43" s="35">
        <f t="shared" ref="V43:Y43" si="71">V44+V45+V46</f>
        <v>2</v>
      </c>
      <c r="W43" s="35">
        <f t="shared" si="71"/>
        <v>1</v>
      </c>
      <c r="X43" s="35">
        <f t="shared" si="71"/>
        <v>0</v>
      </c>
      <c r="Y43" s="35">
        <f t="shared" si="71"/>
        <v>0</v>
      </c>
      <c r="Z43" s="35">
        <f>H43-H148</f>
        <v>6</v>
      </c>
      <c r="AA43" s="38"/>
      <c r="AB43" s="38"/>
      <c r="AC43" s="38"/>
      <c r="AD43" s="38"/>
    </row>
    <row r="44" spans="1:30" x14ac:dyDescent="0.3">
      <c r="A44" s="3" t="s">
        <v>66</v>
      </c>
      <c r="B44" s="3" t="s">
        <v>24</v>
      </c>
      <c r="C44" s="3" t="s">
        <v>30</v>
      </c>
      <c r="D44" s="3" t="s">
        <v>26</v>
      </c>
      <c r="E44" s="3" t="s">
        <v>33</v>
      </c>
      <c r="F44" s="3" t="s">
        <v>28</v>
      </c>
      <c r="G44" s="3">
        <v>0</v>
      </c>
      <c r="H44" s="3">
        <v>0</v>
      </c>
      <c r="I44" s="29" t="e">
        <f t="shared" si="17"/>
        <v>#DIV/0!</v>
      </c>
      <c r="J44" s="3">
        <v>0</v>
      </c>
      <c r="K44" s="32" t="e">
        <f t="shared" si="9"/>
        <v>#DIV/0!</v>
      </c>
      <c r="L44" s="3">
        <f t="shared" si="10"/>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24</v>
      </c>
      <c r="C45" s="3" t="s">
        <v>30</v>
      </c>
      <c r="D45" s="3" t="s">
        <v>26</v>
      </c>
      <c r="E45" s="3" t="s">
        <v>33</v>
      </c>
      <c r="F45" s="3" t="s">
        <v>28</v>
      </c>
      <c r="G45" s="3">
        <v>4</v>
      </c>
      <c r="H45" s="3">
        <v>6</v>
      </c>
      <c r="I45" s="29">
        <f t="shared" si="17"/>
        <v>1.5</v>
      </c>
      <c r="J45" s="3">
        <v>1</v>
      </c>
      <c r="K45" s="32">
        <f t="shared" si="9"/>
        <v>0.25</v>
      </c>
      <c r="L45" s="3">
        <f t="shared" si="10"/>
        <v>3</v>
      </c>
      <c r="M45" s="3">
        <v>2</v>
      </c>
      <c r="N45" s="3">
        <v>1</v>
      </c>
      <c r="O45" s="3">
        <v>2</v>
      </c>
      <c r="P45" s="3">
        <v>3</v>
      </c>
      <c r="Q45" s="4">
        <f t="shared" si="12"/>
        <v>100</v>
      </c>
      <c r="R45" s="3">
        <v>0</v>
      </c>
      <c r="S45" s="3">
        <v>0</v>
      </c>
      <c r="T45" s="32">
        <f t="shared" si="14"/>
        <v>0.66666666666666663</v>
      </c>
      <c r="U45" s="32">
        <f t="shared" si="15"/>
        <v>1</v>
      </c>
      <c r="V45" s="3">
        <v>2</v>
      </c>
      <c r="W45" s="3">
        <v>0</v>
      </c>
      <c r="X45" s="3">
        <v>0</v>
      </c>
      <c r="Y45" s="3">
        <v>0</v>
      </c>
      <c r="Z45" s="3"/>
    </row>
    <row r="46" spans="1:30" x14ac:dyDescent="0.3">
      <c r="A46" s="3" t="s">
        <v>68</v>
      </c>
      <c r="B46" s="3" t="s">
        <v>24</v>
      </c>
      <c r="C46" s="3" t="s">
        <v>30</v>
      </c>
      <c r="D46" s="3" t="s">
        <v>26</v>
      </c>
      <c r="E46" s="3" t="s">
        <v>33</v>
      </c>
      <c r="F46" s="3" t="s">
        <v>28</v>
      </c>
      <c r="G46" s="3">
        <v>1</v>
      </c>
      <c r="H46" s="3">
        <v>0</v>
      </c>
      <c r="I46" s="29">
        <f t="shared" si="17"/>
        <v>0</v>
      </c>
      <c r="J46" s="3">
        <v>0</v>
      </c>
      <c r="K46" s="32">
        <f t="shared" si="9"/>
        <v>0</v>
      </c>
      <c r="L46" s="3">
        <f t="shared" si="10"/>
        <v>1</v>
      </c>
      <c r="M46" s="3">
        <v>0</v>
      </c>
      <c r="N46" s="3">
        <v>1</v>
      </c>
      <c r="O46" s="3">
        <v>0</v>
      </c>
      <c r="P46" s="3">
        <v>1</v>
      </c>
      <c r="Q46" s="4">
        <f t="shared" si="12"/>
        <v>100</v>
      </c>
      <c r="R46" s="3">
        <v>0</v>
      </c>
      <c r="S46" s="3">
        <v>0</v>
      </c>
      <c r="T46" s="32">
        <f t="shared" si="14"/>
        <v>0</v>
      </c>
      <c r="U46" s="32">
        <f t="shared" si="15"/>
        <v>0</v>
      </c>
      <c r="V46" s="3">
        <v>0</v>
      </c>
      <c r="W46" s="3">
        <v>1</v>
      </c>
      <c r="X46" s="3">
        <v>0</v>
      </c>
      <c r="Y46" s="3">
        <v>0</v>
      </c>
      <c r="Z46" s="3"/>
    </row>
    <row r="47" spans="1:30" x14ac:dyDescent="0.3">
      <c r="A47" s="35">
        <v>40</v>
      </c>
      <c r="B47" s="35" t="s">
        <v>24</v>
      </c>
      <c r="C47" s="35" t="s">
        <v>25</v>
      </c>
      <c r="D47" s="35" t="s">
        <v>26</v>
      </c>
      <c r="E47" s="35" t="s">
        <v>27</v>
      </c>
      <c r="F47" s="43" t="s">
        <v>29</v>
      </c>
      <c r="G47" s="35">
        <f t="shared" ref="G47:H47" si="72">G48+G49+G50</f>
        <v>3</v>
      </c>
      <c r="H47" s="35">
        <f t="shared" si="72"/>
        <v>3</v>
      </c>
      <c r="I47" s="40">
        <f t="shared" ref="I47" si="73">H47/((L47-W47)+J47+(0.44*R47))</f>
        <v>1.5</v>
      </c>
      <c r="J47" s="35">
        <f t="shared" ref="J47" si="74">J48+J49+J50</f>
        <v>0</v>
      </c>
      <c r="K47" s="37">
        <f t="shared" si="9"/>
        <v>0</v>
      </c>
      <c r="L47" s="35">
        <f t="shared" si="10"/>
        <v>3</v>
      </c>
      <c r="M47" s="35">
        <f t="shared" ref="M47:P47" si="75">M48+M49+M50</f>
        <v>1</v>
      </c>
      <c r="N47" s="35">
        <f t="shared" si="75"/>
        <v>2</v>
      </c>
      <c r="O47" s="35">
        <f t="shared" si="75"/>
        <v>1</v>
      </c>
      <c r="P47" s="35">
        <f t="shared" si="75"/>
        <v>1</v>
      </c>
      <c r="Q47" s="36">
        <f t="shared" si="12"/>
        <v>33.333333333333329</v>
      </c>
      <c r="R47" s="35">
        <f t="shared" ref="R47:S47" si="76">R48+R49+R50</f>
        <v>0</v>
      </c>
      <c r="S47" s="35">
        <f t="shared" si="76"/>
        <v>0</v>
      </c>
      <c r="T47" s="37">
        <f t="shared" si="14"/>
        <v>0.33333333333333331</v>
      </c>
      <c r="U47" s="37">
        <f t="shared" si="15"/>
        <v>0.5</v>
      </c>
      <c r="V47" s="35">
        <f t="shared" ref="V47:Y47" si="77">V48+V49+V50</f>
        <v>1</v>
      </c>
      <c r="W47" s="35">
        <f t="shared" si="77"/>
        <v>1</v>
      </c>
      <c r="X47" s="35">
        <f t="shared" si="77"/>
        <v>0</v>
      </c>
      <c r="Y47" s="35">
        <f t="shared" si="77"/>
        <v>2</v>
      </c>
      <c r="Z47" s="35">
        <f>H47-H152</f>
        <v>3</v>
      </c>
      <c r="AA47" s="38"/>
      <c r="AB47" s="38"/>
      <c r="AC47" s="38"/>
      <c r="AD47" s="38"/>
    </row>
    <row r="48" spans="1:30" x14ac:dyDescent="0.3">
      <c r="A48" s="3" t="s">
        <v>66</v>
      </c>
      <c r="B48" s="3" t="s">
        <v>24</v>
      </c>
      <c r="C48" s="3" t="s">
        <v>25</v>
      </c>
      <c r="D48" s="3" t="s">
        <v>26</v>
      </c>
      <c r="E48" s="3" t="s">
        <v>27</v>
      </c>
      <c r="F48" s="3" t="s">
        <v>29</v>
      </c>
      <c r="G48" s="3">
        <v>0</v>
      </c>
      <c r="H48" s="3">
        <v>0</v>
      </c>
      <c r="I48" s="29" t="e">
        <f t="shared" si="17"/>
        <v>#DIV/0!</v>
      </c>
      <c r="J48" s="3">
        <v>0</v>
      </c>
      <c r="K48" s="32" t="e">
        <f t="shared" si="9"/>
        <v>#DIV/0!</v>
      </c>
      <c r="L48" s="3">
        <f t="shared" si="10"/>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24</v>
      </c>
      <c r="C49" s="3" t="s">
        <v>25</v>
      </c>
      <c r="D49" s="3" t="s">
        <v>26</v>
      </c>
      <c r="E49" s="3" t="s">
        <v>27</v>
      </c>
      <c r="F49" s="11" t="s">
        <v>29</v>
      </c>
      <c r="G49" s="3">
        <v>3</v>
      </c>
      <c r="H49" s="3">
        <v>3</v>
      </c>
      <c r="I49" s="29">
        <f t="shared" si="17"/>
        <v>1</v>
      </c>
      <c r="J49" s="3">
        <v>0</v>
      </c>
      <c r="K49" s="32">
        <f t="shared" si="9"/>
        <v>0</v>
      </c>
      <c r="L49" s="3">
        <f t="shared" si="10"/>
        <v>3</v>
      </c>
      <c r="M49" s="3">
        <v>1</v>
      </c>
      <c r="N49" s="3">
        <v>2</v>
      </c>
      <c r="O49" s="3">
        <v>1</v>
      </c>
      <c r="P49" s="3">
        <v>1</v>
      </c>
      <c r="Q49" s="4">
        <f t="shared" si="12"/>
        <v>33.333333333333329</v>
      </c>
      <c r="R49" s="3">
        <v>0</v>
      </c>
      <c r="S49" s="3">
        <v>0</v>
      </c>
      <c r="T49" s="32">
        <f t="shared" si="14"/>
        <v>0.33333333333333331</v>
      </c>
      <c r="U49" s="32">
        <f t="shared" si="15"/>
        <v>0.5</v>
      </c>
      <c r="V49" s="3">
        <v>1</v>
      </c>
      <c r="W49" s="3">
        <v>1</v>
      </c>
      <c r="X49" s="3">
        <v>0</v>
      </c>
      <c r="Y49" s="3">
        <v>2</v>
      </c>
      <c r="Z49" s="3"/>
    </row>
    <row r="50" spans="1:30" x14ac:dyDescent="0.3">
      <c r="A50" s="3" t="s">
        <v>68</v>
      </c>
      <c r="B50" s="3" t="s">
        <v>24</v>
      </c>
      <c r="C50" s="3" t="s">
        <v>25</v>
      </c>
      <c r="D50" s="3" t="s">
        <v>26</v>
      </c>
      <c r="E50" s="3" t="s">
        <v>27</v>
      </c>
      <c r="F50" s="3" t="s">
        <v>29</v>
      </c>
      <c r="G50" s="3">
        <v>0</v>
      </c>
      <c r="H50" s="3">
        <v>0</v>
      </c>
      <c r="I50" s="29" t="e">
        <f t="shared" si="17"/>
        <v>#DIV/0!</v>
      </c>
      <c r="J50" s="3">
        <v>0</v>
      </c>
      <c r="K50" s="32" t="e">
        <f t="shared" si="9"/>
        <v>#DIV/0!</v>
      </c>
      <c r="L50" s="3">
        <f t="shared" si="10"/>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c r="Z50" s="3"/>
    </row>
    <row r="51" spans="1:30" x14ac:dyDescent="0.3">
      <c r="A51" s="35">
        <v>26</v>
      </c>
      <c r="B51" s="35" t="s">
        <v>24</v>
      </c>
      <c r="C51" s="35" t="s">
        <v>29</v>
      </c>
      <c r="D51" s="35" t="s">
        <v>26</v>
      </c>
      <c r="E51" s="35" t="s">
        <v>30</v>
      </c>
      <c r="F51" s="42" t="s">
        <v>28</v>
      </c>
      <c r="G51" s="35">
        <f t="shared" ref="G51:H51" si="78">G52+G53+G54</f>
        <v>8</v>
      </c>
      <c r="H51" s="35">
        <f t="shared" si="78"/>
        <v>5</v>
      </c>
      <c r="I51" s="40">
        <f t="shared" ref="I51" si="79">H51/((L51-W51)+J51+(0.44*R51))</f>
        <v>1.0504201680672269</v>
      </c>
      <c r="J51" s="35">
        <f t="shared" ref="J51" si="80">J52+J53+J54</f>
        <v>2</v>
      </c>
      <c r="K51" s="37">
        <f t="shared" si="9"/>
        <v>0.25</v>
      </c>
      <c r="L51" s="35">
        <f t="shared" si="10"/>
        <v>4</v>
      </c>
      <c r="M51" s="35">
        <f t="shared" ref="M51:P51" si="81">M52+M53+M54</f>
        <v>1</v>
      </c>
      <c r="N51" s="35">
        <f t="shared" si="81"/>
        <v>3</v>
      </c>
      <c r="O51" s="35">
        <f t="shared" si="81"/>
        <v>1</v>
      </c>
      <c r="P51" s="35">
        <f t="shared" si="81"/>
        <v>3</v>
      </c>
      <c r="Q51" s="36">
        <f t="shared" si="12"/>
        <v>75</v>
      </c>
      <c r="R51" s="35">
        <f t="shared" ref="R51:S51" si="82">R52+R53+R54</f>
        <v>4</v>
      </c>
      <c r="S51" s="35">
        <f t="shared" si="82"/>
        <v>3</v>
      </c>
      <c r="T51" s="37">
        <f t="shared" si="14"/>
        <v>0.25</v>
      </c>
      <c r="U51" s="37">
        <f t="shared" si="15"/>
        <v>0.25</v>
      </c>
      <c r="V51" s="35">
        <f t="shared" ref="V51:Y51" si="83">V52+V53+V54</f>
        <v>0</v>
      </c>
      <c r="W51" s="35">
        <f t="shared" si="83"/>
        <v>3</v>
      </c>
      <c r="X51" s="35">
        <f t="shared" si="83"/>
        <v>0</v>
      </c>
      <c r="Y51" s="35">
        <f t="shared" si="83"/>
        <v>2</v>
      </c>
      <c r="Z51" s="35">
        <f>H51-H156</f>
        <v>2</v>
      </c>
      <c r="AA51" s="38"/>
      <c r="AB51" s="38"/>
      <c r="AC51" s="38"/>
      <c r="AD51" s="38"/>
    </row>
    <row r="52" spans="1:30" x14ac:dyDescent="0.3">
      <c r="A52" s="3" t="s">
        <v>66</v>
      </c>
      <c r="B52" s="3" t="s">
        <v>24</v>
      </c>
      <c r="C52" s="3" t="s">
        <v>29</v>
      </c>
      <c r="D52" s="3" t="s">
        <v>26</v>
      </c>
      <c r="E52" s="3" t="s">
        <v>30</v>
      </c>
      <c r="F52" s="3" t="s">
        <v>28</v>
      </c>
      <c r="G52" s="3">
        <v>0</v>
      </c>
      <c r="H52" s="3">
        <v>0</v>
      </c>
      <c r="I52" s="29" t="e">
        <f t="shared" si="17"/>
        <v>#DIV/0!</v>
      </c>
      <c r="J52" s="3">
        <v>0</v>
      </c>
      <c r="K52" s="32" t="e">
        <f t="shared" si="9"/>
        <v>#DIV/0!</v>
      </c>
      <c r="L52" s="3">
        <f t="shared" si="10"/>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30" x14ac:dyDescent="0.3">
      <c r="A53" s="3" t="s">
        <v>67</v>
      </c>
      <c r="B53" s="3" t="s">
        <v>24</v>
      </c>
      <c r="C53" s="3" t="s">
        <v>29</v>
      </c>
      <c r="D53" s="3" t="s">
        <v>26</v>
      </c>
      <c r="E53" s="3" t="s">
        <v>30</v>
      </c>
      <c r="F53" s="3" t="s">
        <v>28</v>
      </c>
      <c r="G53" s="3">
        <v>7</v>
      </c>
      <c r="H53" s="3">
        <v>3</v>
      </c>
      <c r="I53" s="29">
        <f t="shared" si="17"/>
        <v>0.42857142857142855</v>
      </c>
      <c r="J53" s="3">
        <v>2</v>
      </c>
      <c r="K53" s="32">
        <f t="shared" si="9"/>
        <v>0.2857142857142857</v>
      </c>
      <c r="L53" s="3">
        <f t="shared" si="10"/>
        <v>3</v>
      </c>
      <c r="M53" s="3">
        <v>0</v>
      </c>
      <c r="N53" s="3">
        <v>3</v>
      </c>
      <c r="O53" s="3">
        <v>0</v>
      </c>
      <c r="P53" s="3">
        <v>2</v>
      </c>
      <c r="Q53" s="4">
        <f t="shared" si="12"/>
        <v>66.666666666666657</v>
      </c>
      <c r="R53" s="3">
        <v>4</v>
      </c>
      <c r="S53" s="3">
        <v>3</v>
      </c>
      <c r="T53" s="32">
        <f t="shared" si="14"/>
        <v>0</v>
      </c>
      <c r="U53" s="32">
        <f t="shared" si="15"/>
        <v>0</v>
      </c>
      <c r="V53" s="3">
        <v>0</v>
      </c>
      <c r="W53" s="3">
        <v>3</v>
      </c>
      <c r="X53" s="3">
        <v>0</v>
      </c>
      <c r="Y53" s="3">
        <v>2</v>
      </c>
      <c r="Z53" s="3"/>
    </row>
    <row r="54" spans="1:30" x14ac:dyDescent="0.3">
      <c r="A54" s="3" t="s">
        <v>68</v>
      </c>
      <c r="B54" s="3" t="s">
        <v>24</v>
      </c>
      <c r="C54" s="3" t="s">
        <v>29</v>
      </c>
      <c r="D54" s="3" t="s">
        <v>26</v>
      </c>
      <c r="E54" s="3" t="s">
        <v>30</v>
      </c>
      <c r="F54" s="3" t="s">
        <v>28</v>
      </c>
      <c r="G54" s="3">
        <v>1</v>
      </c>
      <c r="H54" s="3">
        <v>2</v>
      </c>
      <c r="I54" s="29">
        <f t="shared" si="17"/>
        <v>2</v>
      </c>
      <c r="J54" s="3">
        <v>0</v>
      </c>
      <c r="K54" s="32">
        <f t="shared" si="9"/>
        <v>0</v>
      </c>
      <c r="L54" s="3">
        <f t="shared" si="10"/>
        <v>1</v>
      </c>
      <c r="M54" s="3">
        <v>1</v>
      </c>
      <c r="N54" s="3">
        <v>0</v>
      </c>
      <c r="O54" s="3">
        <v>1</v>
      </c>
      <c r="P54" s="3">
        <v>1</v>
      </c>
      <c r="Q54" s="4">
        <f t="shared" si="12"/>
        <v>100</v>
      </c>
      <c r="R54" s="3">
        <v>0</v>
      </c>
      <c r="S54" s="3">
        <v>0</v>
      </c>
      <c r="T54" s="32">
        <f t="shared" si="14"/>
        <v>1</v>
      </c>
      <c r="U54" s="32">
        <f t="shared" si="15"/>
        <v>1</v>
      </c>
      <c r="V54" s="3">
        <v>0</v>
      </c>
      <c r="W54" s="3">
        <v>0</v>
      </c>
      <c r="X54" s="3">
        <v>0</v>
      </c>
      <c r="Y54" s="3">
        <v>0</v>
      </c>
      <c r="Z54" s="3"/>
    </row>
    <row r="55" spans="1:30" x14ac:dyDescent="0.3">
      <c r="A55" s="35">
        <v>33</v>
      </c>
      <c r="B55" s="35" t="s">
        <v>24</v>
      </c>
      <c r="C55" s="35" t="s">
        <v>25</v>
      </c>
      <c r="D55" s="35" t="s">
        <v>26</v>
      </c>
      <c r="E55" s="35" t="s">
        <v>30</v>
      </c>
      <c r="F55" s="35" t="s">
        <v>28</v>
      </c>
      <c r="G55" s="35">
        <f t="shared" ref="G55:H55" si="84">G56+G57+G58</f>
        <v>3</v>
      </c>
      <c r="H55" s="35">
        <f t="shared" si="84"/>
        <v>0</v>
      </c>
      <c r="I55" s="40">
        <f t="shared" ref="I55" si="85">H55/((L55-W55)+J55+(0.44*R55))</f>
        <v>0</v>
      </c>
      <c r="J55" s="35">
        <f t="shared" ref="J55" si="86">J56+J57+J58</f>
        <v>1</v>
      </c>
      <c r="K55" s="37">
        <f t="shared" si="9"/>
        <v>0.33333333333333331</v>
      </c>
      <c r="L55" s="35">
        <f t="shared" si="10"/>
        <v>2</v>
      </c>
      <c r="M55" s="35">
        <f t="shared" ref="M55:P55" si="87">M56+M57+M58</f>
        <v>0</v>
      </c>
      <c r="N55" s="35">
        <f t="shared" si="87"/>
        <v>2</v>
      </c>
      <c r="O55" s="35">
        <f t="shared" si="87"/>
        <v>0</v>
      </c>
      <c r="P55" s="35">
        <f t="shared" si="87"/>
        <v>1</v>
      </c>
      <c r="Q55" s="36">
        <f t="shared" si="12"/>
        <v>50</v>
      </c>
      <c r="R55" s="35">
        <f t="shared" ref="R55:S55" si="88">R56+R57+R58</f>
        <v>0</v>
      </c>
      <c r="S55" s="35">
        <f t="shared" si="88"/>
        <v>0</v>
      </c>
      <c r="T55" s="37">
        <f t="shared" si="14"/>
        <v>0</v>
      </c>
      <c r="U55" s="37">
        <f t="shared" si="15"/>
        <v>0</v>
      </c>
      <c r="V55" s="35">
        <f t="shared" ref="V55:Y55" si="89">V56+V57+V58</f>
        <v>0</v>
      </c>
      <c r="W55" s="35">
        <f t="shared" si="89"/>
        <v>1</v>
      </c>
      <c r="X55" s="35">
        <f t="shared" si="89"/>
        <v>0</v>
      </c>
      <c r="Y55" s="35">
        <f t="shared" si="89"/>
        <v>1</v>
      </c>
      <c r="Z55" s="35">
        <f>H55-H160</f>
        <v>-2</v>
      </c>
      <c r="AA55" s="38"/>
      <c r="AB55" s="38"/>
      <c r="AC55" s="38"/>
      <c r="AD55" s="38"/>
    </row>
    <row r="56" spans="1:30" x14ac:dyDescent="0.3">
      <c r="A56" s="3" t="s">
        <v>66</v>
      </c>
      <c r="B56" s="3" t="s">
        <v>24</v>
      </c>
      <c r="C56" s="3" t="s">
        <v>25</v>
      </c>
      <c r="D56" s="3" t="s">
        <v>26</v>
      </c>
      <c r="E56" s="3" t="s">
        <v>30</v>
      </c>
      <c r="F56" s="3" t="s">
        <v>28</v>
      </c>
      <c r="G56" s="3">
        <v>0</v>
      </c>
      <c r="H56" s="3">
        <v>0</v>
      </c>
      <c r="I56" s="29" t="e">
        <f t="shared" si="17"/>
        <v>#DIV/0!</v>
      </c>
      <c r="J56" s="3">
        <v>0</v>
      </c>
      <c r="K56" s="32" t="e">
        <f t="shared" si="9"/>
        <v>#DIV/0!</v>
      </c>
      <c r="L56" s="3">
        <f t="shared" si="10"/>
        <v>0</v>
      </c>
      <c r="M56" s="3">
        <v>0</v>
      </c>
      <c r="N56" s="3">
        <v>0</v>
      </c>
      <c r="O56" s="3">
        <v>0</v>
      </c>
      <c r="P56" s="3">
        <v>0</v>
      </c>
      <c r="Q56" s="4" t="e">
        <f t="shared" si="12"/>
        <v>#DIV/0!</v>
      </c>
      <c r="R56" s="3">
        <v>0</v>
      </c>
      <c r="S56" s="3">
        <v>0</v>
      </c>
      <c r="T56" s="32" t="e">
        <f t="shared" si="14"/>
        <v>#DIV/0!</v>
      </c>
      <c r="U56" s="32" t="e">
        <f t="shared" si="15"/>
        <v>#DIV/0!</v>
      </c>
      <c r="V56" s="3">
        <v>0</v>
      </c>
      <c r="W56" s="3">
        <v>0</v>
      </c>
      <c r="X56" s="3">
        <v>0</v>
      </c>
      <c r="Y56" s="3">
        <v>1</v>
      </c>
      <c r="Z56" s="3"/>
    </row>
    <row r="57" spans="1:30" x14ac:dyDescent="0.3">
      <c r="A57" s="3" t="s">
        <v>67</v>
      </c>
      <c r="B57" s="3" t="s">
        <v>24</v>
      </c>
      <c r="C57" s="3" t="s">
        <v>25</v>
      </c>
      <c r="D57" s="3" t="s">
        <v>26</v>
      </c>
      <c r="E57" s="3" t="s">
        <v>30</v>
      </c>
      <c r="F57" s="3" t="s">
        <v>28</v>
      </c>
      <c r="G57" s="3">
        <v>3</v>
      </c>
      <c r="H57" s="3">
        <v>0</v>
      </c>
      <c r="I57" s="29">
        <f t="shared" si="17"/>
        <v>0</v>
      </c>
      <c r="J57" s="3">
        <v>1</v>
      </c>
      <c r="K57" s="32">
        <f t="shared" si="9"/>
        <v>0.33333333333333331</v>
      </c>
      <c r="L57" s="3">
        <f t="shared" si="10"/>
        <v>2</v>
      </c>
      <c r="M57" s="3">
        <v>0</v>
      </c>
      <c r="N57" s="3">
        <v>2</v>
      </c>
      <c r="O57" s="3">
        <v>0</v>
      </c>
      <c r="P57" s="3">
        <v>1</v>
      </c>
      <c r="Q57" s="4">
        <f t="shared" si="12"/>
        <v>50</v>
      </c>
      <c r="R57" s="3">
        <v>0</v>
      </c>
      <c r="S57" s="3">
        <v>0</v>
      </c>
      <c r="T57" s="32">
        <f t="shared" si="14"/>
        <v>0</v>
      </c>
      <c r="U57" s="32">
        <f t="shared" si="15"/>
        <v>0</v>
      </c>
      <c r="V57" s="3">
        <v>0</v>
      </c>
      <c r="W57" s="3">
        <v>1</v>
      </c>
      <c r="X57" s="3">
        <v>0</v>
      </c>
      <c r="Y57" s="3">
        <v>0</v>
      </c>
      <c r="Z57" s="3"/>
    </row>
    <row r="58" spans="1:30" x14ac:dyDescent="0.3">
      <c r="A58" s="3" t="s">
        <v>68</v>
      </c>
      <c r="B58" s="3" t="s">
        <v>24</v>
      </c>
      <c r="C58" s="3" t="s">
        <v>25</v>
      </c>
      <c r="D58" s="3" t="s">
        <v>26</v>
      </c>
      <c r="E58" s="3" t="s">
        <v>30</v>
      </c>
      <c r="F58" s="3" t="s">
        <v>28</v>
      </c>
      <c r="G58" s="3">
        <v>0</v>
      </c>
      <c r="H58" s="3">
        <v>0</v>
      </c>
      <c r="I58" s="29" t="e">
        <f t="shared" si="17"/>
        <v>#DIV/0!</v>
      </c>
      <c r="J58" s="3">
        <v>0</v>
      </c>
      <c r="K58" s="32" t="e">
        <f t="shared" si="9"/>
        <v>#DIV/0!</v>
      </c>
      <c r="L58" s="3">
        <f t="shared" si="10"/>
        <v>0</v>
      </c>
      <c r="M58" s="3">
        <v>0</v>
      </c>
      <c r="N58" s="3">
        <v>0</v>
      </c>
      <c r="O58" s="3">
        <v>0</v>
      </c>
      <c r="P58" s="3">
        <v>0</v>
      </c>
      <c r="Q58" s="4" t="e">
        <f t="shared" si="12"/>
        <v>#DIV/0!</v>
      </c>
      <c r="R58" s="3">
        <v>0</v>
      </c>
      <c r="S58" s="3">
        <v>0</v>
      </c>
      <c r="T58" s="32" t="e">
        <f t="shared" si="14"/>
        <v>#DIV/0!</v>
      </c>
      <c r="U58" s="32" t="e">
        <f t="shared" si="15"/>
        <v>#DIV/0!</v>
      </c>
      <c r="V58" s="3">
        <v>0</v>
      </c>
      <c r="W58" s="3">
        <v>0</v>
      </c>
      <c r="X58" s="3">
        <v>0</v>
      </c>
      <c r="Y58" s="3">
        <v>0</v>
      </c>
      <c r="Z58" s="3"/>
    </row>
    <row r="59" spans="1:30" x14ac:dyDescent="0.3">
      <c r="A59" s="35">
        <v>32</v>
      </c>
      <c r="B59" s="35" t="s">
        <v>29</v>
      </c>
      <c r="C59" s="35" t="s">
        <v>30</v>
      </c>
      <c r="D59" s="35" t="s">
        <v>26</v>
      </c>
      <c r="E59" s="35" t="s">
        <v>33</v>
      </c>
      <c r="F59" s="35" t="s">
        <v>28</v>
      </c>
      <c r="G59" s="35">
        <f t="shared" ref="G59:H59" si="90">G60+G61+G62</f>
        <v>9</v>
      </c>
      <c r="H59" s="35">
        <f t="shared" si="90"/>
        <v>9</v>
      </c>
      <c r="I59" s="40">
        <f t="shared" ref="I59" si="91">H59/((L59-W59)+J59+(0.44*R59))</f>
        <v>1.1421319796954315</v>
      </c>
      <c r="J59" s="35">
        <f t="shared" ref="J59" si="92">J60+J61+J62</f>
        <v>2</v>
      </c>
      <c r="K59" s="37">
        <f t="shared" si="9"/>
        <v>0.22222222222222221</v>
      </c>
      <c r="L59" s="35">
        <f t="shared" si="10"/>
        <v>7</v>
      </c>
      <c r="M59" s="35">
        <f t="shared" ref="M59:P59" si="93">M60+M61+M62</f>
        <v>3</v>
      </c>
      <c r="N59" s="35">
        <f t="shared" si="93"/>
        <v>4</v>
      </c>
      <c r="O59" s="35">
        <f t="shared" si="93"/>
        <v>2</v>
      </c>
      <c r="P59" s="35">
        <f t="shared" si="93"/>
        <v>7</v>
      </c>
      <c r="Q59" s="36">
        <f t="shared" si="12"/>
        <v>100</v>
      </c>
      <c r="R59" s="35">
        <f t="shared" ref="R59:S59" si="94">R60+R61+R62</f>
        <v>2</v>
      </c>
      <c r="S59" s="35">
        <f t="shared" si="94"/>
        <v>1</v>
      </c>
      <c r="T59" s="37">
        <f t="shared" si="14"/>
        <v>0.42857142857142855</v>
      </c>
      <c r="U59" s="37">
        <f t="shared" si="15"/>
        <v>0.5714285714285714</v>
      </c>
      <c r="V59" s="35">
        <f t="shared" ref="V59:Y59" si="95">V60+V61+V62</f>
        <v>2</v>
      </c>
      <c r="W59" s="35">
        <f t="shared" si="95"/>
        <v>2</v>
      </c>
      <c r="X59" s="35">
        <f t="shared" si="95"/>
        <v>0</v>
      </c>
      <c r="Y59" s="35">
        <f t="shared" si="95"/>
        <v>1</v>
      </c>
      <c r="Z59" s="35">
        <f>H59-H164</f>
        <v>8</v>
      </c>
      <c r="AA59" s="38"/>
      <c r="AB59" s="38"/>
      <c r="AC59" s="38"/>
      <c r="AD59" s="38"/>
    </row>
    <row r="60" spans="1:30" x14ac:dyDescent="0.3">
      <c r="A60" s="3" t="s">
        <v>66</v>
      </c>
      <c r="B60" s="3" t="s">
        <v>29</v>
      </c>
      <c r="C60" s="3" t="s">
        <v>30</v>
      </c>
      <c r="D60" s="3" t="s">
        <v>26</v>
      </c>
      <c r="E60" s="3" t="s">
        <v>33</v>
      </c>
      <c r="F60" s="3" t="s">
        <v>28</v>
      </c>
      <c r="G60" s="3">
        <v>0</v>
      </c>
      <c r="H60" s="3">
        <v>0</v>
      </c>
      <c r="I60" s="29" t="e">
        <f t="shared" si="17"/>
        <v>#DIV/0!</v>
      </c>
      <c r="J60" s="3">
        <v>0</v>
      </c>
      <c r="K60" s="32" t="e">
        <f t="shared" si="9"/>
        <v>#DIV/0!</v>
      </c>
      <c r="L60" s="3">
        <f t="shared" si="10"/>
        <v>0</v>
      </c>
      <c r="M60" s="3">
        <v>0</v>
      </c>
      <c r="N60" s="3">
        <v>0</v>
      </c>
      <c r="O60" s="3">
        <v>0</v>
      </c>
      <c r="P60" s="3">
        <v>0</v>
      </c>
      <c r="Q60" s="4" t="e">
        <f t="shared" si="12"/>
        <v>#DIV/0!</v>
      </c>
      <c r="R60" s="3">
        <v>0</v>
      </c>
      <c r="S60" s="3">
        <v>0</v>
      </c>
      <c r="T60" s="32" t="e">
        <f t="shared" si="14"/>
        <v>#DIV/0!</v>
      </c>
      <c r="U60" s="32" t="e">
        <f t="shared" si="15"/>
        <v>#DIV/0!</v>
      </c>
      <c r="V60" s="3">
        <v>0</v>
      </c>
      <c r="W60" s="3">
        <v>0</v>
      </c>
      <c r="X60" s="3">
        <v>0</v>
      </c>
      <c r="Y60" s="3">
        <v>0</v>
      </c>
      <c r="Z60" s="3"/>
    </row>
    <row r="61" spans="1:30" x14ac:dyDescent="0.3">
      <c r="A61" s="3" t="s">
        <v>67</v>
      </c>
      <c r="B61" s="3" t="s">
        <v>29</v>
      </c>
      <c r="C61" s="3" t="s">
        <v>30</v>
      </c>
      <c r="D61" s="3" t="s">
        <v>26</v>
      </c>
      <c r="E61" s="3" t="s">
        <v>33</v>
      </c>
      <c r="F61" s="3" t="s">
        <v>28</v>
      </c>
      <c r="G61" s="3">
        <v>8</v>
      </c>
      <c r="H61" s="3">
        <v>7</v>
      </c>
      <c r="I61" s="29">
        <f t="shared" si="17"/>
        <v>0.875</v>
      </c>
      <c r="J61" s="3">
        <v>2</v>
      </c>
      <c r="K61" s="32">
        <f t="shared" si="9"/>
        <v>0.25</v>
      </c>
      <c r="L61" s="3">
        <f t="shared" si="10"/>
        <v>6</v>
      </c>
      <c r="M61" s="3">
        <v>2</v>
      </c>
      <c r="N61" s="3">
        <v>4</v>
      </c>
      <c r="O61" s="3">
        <v>2</v>
      </c>
      <c r="P61" s="3">
        <v>6</v>
      </c>
      <c r="Q61" s="4">
        <f t="shared" si="12"/>
        <v>100</v>
      </c>
      <c r="R61" s="3">
        <v>2</v>
      </c>
      <c r="S61" s="3">
        <v>1</v>
      </c>
      <c r="T61" s="32">
        <f t="shared" si="14"/>
        <v>0.33333333333333331</v>
      </c>
      <c r="U61" s="32">
        <f t="shared" si="15"/>
        <v>0.5</v>
      </c>
      <c r="V61" s="3">
        <v>2</v>
      </c>
      <c r="W61" s="3">
        <v>2</v>
      </c>
      <c r="X61" s="3">
        <v>0</v>
      </c>
      <c r="Y61" s="3">
        <v>1</v>
      </c>
      <c r="Z61" s="3"/>
    </row>
    <row r="62" spans="1:30" x14ac:dyDescent="0.3">
      <c r="A62" s="3" t="s">
        <v>68</v>
      </c>
      <c r="B62" s="3" t="s">
        <v>29</v>
      </c>
      <c r="C62" s="3" t="s">
        <v>30</v>
      </c>
      <c r="D62" s="3" t="s">
        <v>26</v>
      </c>
      <c r="E62" s="3" t="s">
        <v>33</v>
      </c>
      <c r="F62" s="3" t="s">
        <v>28</v>
      </c>
      <c r="G62" s="3">
        <v>1</v>
      </c>
      <c r="H62" s="3">
        <v>2</v>
      </c>
      <c r="I62" s="29">
        <f t="shared" si="17"/>
        <v>2</v>
      </c>
      <c r="J62" s="3">
        <v>0</v>
      </c>
      <c r="K62" s="32">
        <f t="shared" si="9"/>
        <v>0</v>
      </c>
      <c r="L62" s="3">
        <f t="shared" si="10"/>
        <v>1</v>
      </c>
      <c r="M62" s="3">
        <v>1</v>
      </c>
      <c r="N62" s="3">
        <v>0</v>
      </c>
      <c r="O62" s="3">
        <v>0</v>
      </c>
      <c r="P62" s="3">
        <v>1</v>
      </c>
      <c r="Q62" s="4">
        <f t="shared" si="12"/>
        <v>100</v>
      </c>
      <c r="R62" s="3">
        <v>0</v>
      </c>
      <c r="S62" s="3">
        <v>0</v>
      </c>
      <c r="T62" s="32">
        <f t="shared" si="14"/>
        <v>1</v>
      </c>
      <c r="U62" s="32">
        <f t="shared" si="15"/>
        <v>1</v>
      </c>
      <c r="V62" s="3">
        <v>0</v>
      </c>
      <c r="W62" s="3">
        <v>0</v>
      </c>
      <c r="X62" s="3">
        <v>0</v>
      </c>
      <c r="Y62" s="3">
        <v>0</v>
      </c>
      <c r="Z62" s="3"/>
    </row>
    <row r="63" spans="1:30" x14ac:dyDescent="0.3">
      <c r="A63" s="35">
        <v>34</v>
      </c>
      <c r="B63" s="35" t="s">
        <v>24</v>
      </c>
      <c r="C63" s="35" t="s">
        <v>25</v>
      </c>
      <c r="D63" s="35" t="s">
        <v>29</v>
      </c>
      <c r="E63" s="35" t="s">
        <v>27</v>
      </c>
      <c r="F63" s="35" t="s">
        <v>28</v>
      </c>
      <c r="G63" s="35">
        <f t="shared" ref="G63:H63" si="96">G64+G65+G66</f>
        <v>2</v>
      </c>
      <c r="H63" s="35">
        <f t="shared" si="96"/>
        <v>0</v>
      </c>
      <c r="I63" s="40">
        <f t="shared" ref="I63" si="97">H63/((L63-W63)+J63+(0.44*R63))</f>
        <v>0</v>
      </c>
      <c r="J63" s="35">
        <f t="shared" ref="J63" si="98">J64+J65+J66</f>
        <v>1</v>
      </c>
      <c r="K63" s="37">
        <f t="shared" si="9"/>
        <v>0.5</v>
      </c>
      <c r="L63" s="35">
        <f t="shared" si="10"/>
        <v>0</v>
      </c>
      <c r="M63" s="35">
        <f t="shared" ref="M63:P63" si="99">M64+M65+M66</f>
        <v>0</v>
      </c>
      <c r="N63" s="35">
        <f t="shared" si="99"/>
        <v>0</v>
      </c>
      <c r="O63" s="35">
        <f t="shared" si="99"/>
        <v>0</v>
      </c>
      <c r="P63" s="35">
        <f t="shared" si="99"/>
        <v>0</v>
      </c>
      <c r="Q63" s="36" t="e">
        <f t="shared" si="12"/>
        <v>#DIV/0!</v>
      </c>
      <c r="R63" s="35">
        <f t="shared" ref="R63:S63" si="100">R64+R65+R66</f>
        <v>2</v>
      </c>
      <c r="S63" s="35">
        <f t="shared" si="100"/>
        <v>0</v>
      </c>
      <c r="T63" s="37" t="e">
        <f t="shared" si="14"/>
        <v>#DIV/0!</v>
      </c>
      <c r="U63" s="37" t="e">
        <f t="shared" si="15"/>
        <v>#DIV/0!</v>
      </c>
      <c r="V63" s="35">
        <f t="shared" ref="V63:Y63" si="101">V64+V65+V66</f>
        <v>0</v>
      </c>
      <c r="W63" s="35">
        <f t="shared" si="101"/>
        <v>0</v>
      </c>
      <c r="X63" s="35">
        <f t="shared" si="101"/>
        <v>0</v>
      </c>
      <c r="Y63" s="35">
        <f t="shared" si="101"/>
        <v>1</v>
      </c>
      <c r="Z63" s="35">
        <f>H63-H168</f>
        <v>0</v>
      </c>
      <c r="AA63" s="38"/>
      <c r="AB63" s="38"/>
      <c r="AC63" s="38"/>
      <c r="AD63" s="38"/>
    </row>
    <row r="64" spans="1:30" x14ac:dyDescent="0.3">
      <c r="A64" s="3" t="s">
        <v>66</v>
      </c>
      <c r="B64" s="3" t="s">
        <v>24</v>
      </c>
      <c r="C64" s="3" t="s">
        <v>25</v>
      </c>
      <c r="D64" s="3" t="s">
        <v>29</v>
      </c>
      <c r="E64" s="3" t="s">
        <v>27</v>
      </c>
      <c r="F64" s="3" t="s">
        <v>28</v>
      </c>
      <c r="G64" s="3">
        <v>0</v>
      </c>
      <c r="H64" s="3">
        <v>0</v>
      </c>
      <c r="I64" s="29" t="e">
        <f t="shared" si="17"/>
        <v>#DIV/0!</v>
      </c>
      <c r="J64" s="3">
        <v>0</v>
      </c>
      <c r="K64" s="32" t="e">
        <f t="shared" si="9"/>
        <v>#DIV/0!</v>
      </c>
      <c r="L64" s="3">
        <f t="shared" si="10"/>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30" x14ac:dyDescent="0.3">
      <c r="A65" s="3" t="s">
        <v>67</v>
      </c>
      <c r="B65" s="3" t="s">
        <v>24</v>
      </c>
      <c r="C65" s="3" t="s">
        <v>25</v>
      </c>
      <c r="D65" s="3" t="s">
        <v>29</v>
      </c>
      <c r="E65" s="3" t="s">
        <v>27</v>
      </c>
      <c r="F65" s="3" t="s">
        <v>28</v>
      </c>
      <c r="G65" s="3">
        <v>1</v>
      </c>
      <c r="H65" s="3">
        <v>0</v>
      </c>
      <c r="I65" s="29">
        <f t="shared" si="17"/>
        <v>0</v>
      </c>
      <c r="J65" s="3">
        <v>0</v>
      </c>
      <c r="K65" s="32">
        <f t="shared" si="9"/>
        <v>0</v>
      </c>
      <c r="L65" s="3">
        <f t="shared" si="10"/>
        <v>0</v>
      </c>
      <c r="M65" s="3">
        <v>0</v>
      </c>
      <c r="N65" s="3">
        <v>0</v>
      </c>
      <c r="O65" s="3">
        <v>0</v>
      </c>
      <c r="P65" s="3">
        <v>0</v>
      </c>
      <c r="Q65" s="4" t="e">
        <f t="shared" si="12"/>
        <v>#DIV/0!</v>
      </c>
      <c r="R65" s="3">
        <v>2</v>
      </c>
      <c r="S65" s="3">
        <v>0</v>
      </c>
      <c r="T65" s="32" t="e">
        <f t="shared" si="14"/>
        <v>#DIV/0!</v>
      </c>
      <c r="U65" s="32" t="e">
        <f t="shared" si="15"/>
        <v>#DIV/0!</v>
      </c>
      <c r="V65" s="3">
        <v>0</v>
      </c>
      <c r="W65" s="3">
        <v>0</v>
      </c>
      <c r="X65" s="3">
        <v>0</v>
      </c>
      <c r="Y65" s="3">
        <v>1</v>
      </c>
      <c r="Z65" s="3"/>
    </row>
    <row r="66" spans="1:30" x14ac:dyDescent="0.3">
      <c r="A66" s="3" t="s">
        <v>68</v>
      </c>
      <c r="B66" s="3" t="s">
        <v>24</v>
      </c>
      <c r="C66" s="3" t="s">
        <v>25</v>
      </c>
      <c r="D66" s="3" t="s">
        <v>29</v>
      </c>
      <c r="E66" s="3" t="s">
        <v>27</v>
      </c>
      <c r="F66" s="3" t="s">
        <v>28</v>
      </c>
      <c r="G66" s="3">
        <v>1</v>
      </c>
      <c r="H66" s="3">
        <v>0</v>
      </c>
      <c r="I66" s="29">
        <f t="shared" si="17"/>
        <v>0</v>
      </c>
      <c r="J66" s="3">
        <v>1</v>
      </c>
      <c r="K66" s="32">
        <f t="shared" si="9"/>
        <v>1</v>
      </c>
      <c r="L66" s="3">
        <f t="shared" si="10"/>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v>5</v>
      </c>
      <c r="B67" s="35" t="s">
        <v>24</v>
      </c>
      <c r="C67" s="35" t="s">
        <v>29</v>
      </c>
      <c r="D67" s="35" t="s">
        <v>30</v>
      </c>
      <c r="E67" s="35" t="s">
        <v>27</v>
      </c>
      <c r="F67" s="35" t="s">
        <v>28</v>
      </c>
      <c r="G67" s="35">
        <f t="shared" ref="G67:H67" si="102">G68+G69+G70</f>
        <v>1</v>
      </c>
      <c r="H67" s="35">
        <f t="shared" si="102"/>
        <v>1</v>
      </c>
      <c r="I67" s="40">
        <f t="shared" ref="I67" si="103">H67/((L67-W67)+J67+(0.44*R67))</f>
        <v>1.1363636363636365</v>
      </c>
      <c r="J67" s="35">
        <f t="shared" ref="J67" si="104">J68+J69+J70</f>
        <v>0</v>
      </c>
      <c r="K67" s="37">
        <f t="shared" si="9"/>
        <v>0</v>
      </c>
      <c r="L67" s="35">
        <f t="shared" si="10"/>
        <v>0</v>
      </c>
      <c r="M67" s="35">
        <f t="shared" ref="M67:P67" si="105">M68+M69+M70</f>
        <v>0</v>
      </c>
      <c r="N67" s="35">
        <f t="shared" si="105"/>
        <v>0</v>
      </c>
      <c r="O67" s="35">
        <f t="shared" si="105"/>
        <v>0</v>
      </c>
      <c r="P67" s="35">
        <f t="shared" si="105"/>
        <v>0</v>
      </c>
      <c r="Q67" s="36" t="e">
        <f t="shared" si="12"/>
        <v>#DIV/0!</v>
      </c>
      <c r="R67" s="35">
        <f t="shared" ref="R67:S67" si="106">R68+R69+R70</f>
        <v>2</v>
      </c>
      <c r="S67" s="35">
        <f t="shared" si="106"/>
        <v>1</v>
      </c>
      <c r="T67" s="37" t="e">
        <f t="shared" si="14"/>
        <v>#DIV/0!</v>
      </c>
      <c r="U67" s="37" t="e">
        <f t="shared" si="15"/>
        <v>#DIV/0!</v>
      </c>
      <c r="V67" s="35">
        <f t="shared" ref="V67:Y67" si="107">V68+V69+V70</f>
        <v>0</v>
      </c>
      <c r="W67" s="35">
        <f t="shared" si="107"/>
        <v>0</v>
      </c>
      <c r="X67" s="35">
        <f t="shared" si="107"/>
        <v>0</v>
      </c>
      <c r="Y67" s="35">
        <f t="shared" si="107"/>
        <v>1</v>
      </c>
      <c r="Z67" s="35">
        <f>H67-H172</f>
        <v>1</v>
      </c>
      <c r="AA67" s="38"/>
      <c r="AB67" s="38"/>
      <c r="AC67" s="38"/>
      <c r="AD67" s="38"/>
    </row>
    <row r="68" spans="1:30" x14ac:dyDescent="0.3">
      <c r="A68" s="3" t="s">
        <v>66</v>
      </c>
      <c r="B68" s="3" t="s">
        <v>24</v>
      </c>
      <c r="C68" s="3" t="s">
        <v>29</v>
      </c>
      <c r="D68" s="3" t="s">
        <v>30</v>
      </c>
      <c r="E68" s="3" t="s">
        <v>27</v>
      </c>
      <c r="F68" s="3" t="s">
        <v>28</v>
      </c>
      <c r="G68" s="3">
        <v>0</v>
      </c>
      <c r="H68" s="3">
        <v>0</v>
      </c>
      <c r="I68" s="29" t="e">
        <f t="shared" si="17"/>
        <v>#DIV/0!</v>
      </c>
      <c r="J68" s="3">
        <v>0</v>
      </c>
      <c r="K68" s="32" t="e">
        <f t="shared" si="9"/>
        <v>#DIV/0!</v>
      </c>
      <c r="L68" s="3">
        <f t="shared" si="10"/>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30" x14ac:dyDescent="0.3">
      <c r="A69" s="3" t="s">
        <v>67</v>
      </c>
      <c r="B69" s="3" t="s">
        <v>24</v>
      </c>
      <c r="C69" s="3" t="s">
        <v>29</v>
      </c>
      <c r="D69" s="3" t="s">
        <v>30</v>
      </c>
      <c r="E69" s="3" t="s">
        <v>27</v>
      </c>
      <c r="F69" s="3" t="s">
        <v>28</v>
      </c>
      <c r="G69" s="3">
        <v>1</v>
      </c>
      <c r="H69" s="3">
        <v>1</v>
      </c>
      <c r="I69" s="29">
        <f t="shared" si="17"/>
        <v>1</v>
      </c>
      <c r="J69" s="3">
        <v>0</v>
      </c>
      <c r="K69" s="32">
        <f t="shared" si="9"/>
        <v>0</v>
      </c>
      <c r="L69" s="3">
        <f t="shared" si="10"/>
        <v>0</v>
      </c>
      <c r="M69" s="3">
        <v>0</v>
      </c>
      <c r="N69" s="3">
        <v>0</v>
      </c>
      <c r="O69" s="3">
        <v>0</v>
      </c>
      <c r="P69" s="3">
        <v>0</v>
      </c>
      <c r="Q69" s="4" t="e">
        <f t="shared" si="12"/>
        <v>#DIV/0!</v>
      </c>
      <c r="R69" s="3">
        <v>2</v>
      </c>
      <c r="S69" s="3">
        <v>1</v>
      </c>
      <c r="T69" s="32" t="e">
        <f t="shared" si="14"/>
        <v>#DIV/0!</v>
      </c>
      <c r="U69" s="32" t="e">
        <f t="shared" si="15"/>
        <v>#DIV/0!</v>
      </c>
      <c r="V69" s="3">
        <v>0</v>
      </c>
      <c r="W69" s="3">
        <v>0</v>
      </c>
      <c r="X69" s="3">
        <v>0</v>
      </c>
      <c r="Y69" s="3">
        <v>1</v>
      </c>
      <c r="Z69" s="3"/>
    </row>
    <row r="70" spans="1:30" x14ac:dyDescent="0.3">
      <c r="A70" s="3" t="s">
        <v>68</v>
      </c>
      <c r="B70" s="3" t="s">
        <v>24</v>
      </c>
      <c r="C70" s="3" t="s">
        <v>29</v>
      </c>
      <c r="D70" s="3" t="s">
        <v>30</v>
      </c>
      <c r="E70" s="3" t="s">
        <v>27</v>
      </c>
      <c r="F70" s="3" t="s">
        <v>28</v>
      </c>
      <c r="G70" s="3">
        <v>0</v>
      </c>
      <c r="H70" s="3">
        <v>0</v>
      </c>
      <c r="I70" s="29" t="e">
        <f t="shared" si="17"/>
        <v>#DIV/0!</v>
      </c>
      <c r="J70" s="3">
        <v>0</v>
      </c>
      <c r="K70" s="32" t="e">
        <f t="shared" si="9"/>
        <v>#DIV/0!</v>
      </c>
      <c r="L70" s="3">
        <f t="shared" si="10"/>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c r="Z70" s="3"/>
    </row>
    <row r="71" spans="1:30" x14ac:dyDescent="0.3">
      <c r="A71" s="35">
        <v>98</v>
      </c>
      <c r="B71" s="35" t="s">
        <v>29</v>
      </c>
      <c r="C71" s="35" t="s">
        <v>25</v>
      </c>
      <c r="D71" s="35" t="s">
        <v>26</v>
      </c>
      <c r="E71" s="35" t="s">
        <v>27</v>
      </c>
      <c r="F71" s="35" t="s">
        <v>32</v>
      </c>
      <c r="G71" s="35">
        <f t="shared" ref="G71:H71" si="108">G72+G73+G74</f>
        <v>2</v>
      </c>
      <c r="H71" s="35">
        <f t="shared" si="108"/>
        <v>0</v>
      </c>
      <c r="I71" s="40">
        <f t="shared" ref="I71" si="109">H71/((L71-W71)+J71+(0.44*R71))</f>
        <v>0</v>
      </c>
      <c r="J71" s="35">
        <f t="shared" ref="J71" si="110">J72+J73+J74</f>
        <v>1</v>
      </c>
      <c r="K71" s="37">
        <f t="shared" ref="K71:K98" si="111">J71/G71</f>
        <v>0.5</v>
      </c>
      <c r="L71" s="35">
        <f t="shared" ref="L71:L98" si="112">M71+N71</f>
        <v>1</v>
      </c>
      <c r="M71" s="35">
        <f t="shared" ref="M71:P71" si="113">M72+M73+M74</f>
        <v>0</v>
      </c>
      <c r="N71" s="35">
        <f t="shared" si="113"/>
        <v>1</v>
      </c>
      <c r="O71" s="35">
        <f t="shared" si="113"/>
        <v>0</v>
      </c>
      <c r="P71" s="35">
        <f t="shared" si="113"/>
        <v>1</v>
      </c>
      <c r="Q71" s="36">
        <f t="shared" ref="Q71:Q98" si="114">P71/L71*100</f>
        <v>100</v>
      </c>
      <c r="R71" s="35">
        <f t="shared" ref="R71:S71" si="115">R72+R73+R74</f>
        <v>0</v>
      </c>
      <c r="S71" s="35">
        <f t="shared" si="115"/>
        <v>0</v>
      </c>
      <c r="T71" s="37">
        <f t="shared" ref="T71:T98" si="116">M71/(M71+N71)</f>
        <v>0</v>
      </c>
      <c r="U71" s="37">
        <f t="shared" ref="U71:U98" si="117">((0.5*V71)+M71)/L71</f>
        <v>0</v>
      </c>
      <c r="V71" s="35">
        <f t="shared" ref="V71:Y71" si="118">V72+V73+V74</f>
        <v>0</v>
      </c>
      <c r="W71" s="35">
        <f t="shared" si="118"/>
        <v>1</v>
      </c>
      <c r="X71" s="35">
        <f t="shared" si="118"/>
        <v>0</v>
      </c>
      <c r="Y71" s="35">
        <f t="shared" si="118"/>
        <v>0</v>
      </c>
      <c r="Z71" s="35">
        <f>H71-H176</f>
        <v>-3</v>
      </c>
      <c r="AA71" s="38"/>
      <c r="AB71" s="38"/>
      <c r="AC71" s="38"/>
      <c r="AD71" s="38"/>
    </row>
    <row r="72" spans="1:30" x14ac:dyDescent="0.3">
      <c r="A72" s="3" t="s">
        <v>66</v>
      </c>
      <c r="B72" s="3" t="s">
        <v>29</v>
      </c>
      <c r="C72" s="3" t="s">
        <v>25</v>
      </c>
      <c r="D72" s="3" t="s">
        <v>26</v>
      </c>
      <c r="E72" s="3" t="s">
        <v>27</v>
      </c>
      <c r="F72" s="3" t="s">
        <v>32</v>
      </c>
      <c r="G72" s="3">
        <v>0</v>
      </c>
      <c r="H72" s="3">
        <v>0</v>
      </c>
      <c r="I72" s="29" t="e">
        <f t="shared" ref="I72:I98" si="119">H72/G72</f>
        <v>#DIV/0!</v>
      </c>
      <c r="J72" s="3">
        <v>0</v>
      </c>
      <c r="K72" s="32" t="e">
        <f t="shared" si="111"/>
        <v>#DIV/0!</v>
      </c>
      <c r="L72" s="3">
        <f t="shared" si="112"/>
        <v>0</v>
      </c>
      <c r="M72" s="3">
        <v>0</v>
      </c>
      <c r="N72" s="3">
        <v>0</v>
      </c>
      <c r="O72" s="3">
        <v>0</v>
      </c>
      <c r="P72" s="3">
        <v>0</v>
      </c>
      <c r="Q72" s="4" t="e">
        <f t="shared" si="114"/>
        <v>#DIV/0!</v>
      </c>
      <c r="R72" s="3">
        <v>0</v>
      </c>
      <c r="S72" s="3">
        <v>0</v>
      </c>
      <c r="T72" s="32" t="e">
        <f t="shared" si="116"/>
        <v>#DIV/0!</v>
      </c>
      <c r="U72" s="32" t="e">
        <f t="shared" si="117"/>
        <v>#DIV/0!</v>
      </c>
      <c r="V72" s="3">
        <v>0</v>
      </c>
      <c r="W72" s="3">
        <v>0</v>
      </c>
      <c r="X72" s="3">
        <v>0</v>
      </c>
      <c r="Y72" s="3">
        <v>0</v>
      </c>
      <c r="Z72" s="3"/>
    </row>
    <row r="73" spans="1:30" x14ac:dyDescent="0.3">
      <c r="A73" s="3" t="s">
        <v>67</v>
      </c>
      <c r="B73" s="3" t="s">
        <v>29</v>
      </c>
      <c r="C73" s="3" t="s">
        <v>25</v>
      </c>
      <c r="D73" s="3" t="s">
        <v>26</v>
      </c>
      <c r="E73" s="3" t="s">
        <v>27</v>
      </c>
      <c r="F73" s="3" t="s">
        <v>32</v>
      </c>
      <c r="G73" s="3">
        <v>2</v>
      </c>
      <c r="H73" s="3">
        <v>0</v>
      </c>
      <c r="I73" s="29">
        <f t="shared" si="119"/>
        <v>0</v>
      </c>
      <c r="J73" s="3">
        <v>1</v>
      </c>
      <c r="K73" s="32">
        <f t="shared" si="111"/>
        <v>0.5</v>
      </c>
      <c r="L73" s="3">
        <f t="shared" si="112"/>
        <v>1</v>
      </c>
      <c r="M73" s="3">
        <v>0</v>
      </c>
      <c r="N73" s="3">
        <v>1</v>
      </c>
      <c r="O73" s="3">
        <v>0</v>
      </c>
      <c r="P73" s="3">
        <v>1</v>
      </c>
      <c r="Q73" s="4">
        <f t="shared" si="114"/>
        <v>100</v>
      </c>
      <c r="R73" s="3">
        <v>0</v>
      </c>
      <c r="S73" s="3">
        <v>0</v>
      </c>
      <c r="T73" s="32">
        <f t="shared" si="116"/>
        <v>0</v>
      </c>
      <c r="U73" s="32">
        <f t="shared" si="117"/>
        <v>0</v>
      </c>
      <c r="V73" s="3">
        <v>0</v>
      </c>
      <c r="W73" s="3">
        <v>1</v>
      </c>
      <c r="X73" s="3">
        <v>0</v>
      </c>
      <c r="Y73" s="3">
        <v>0</v>
      </c>
      <c r="Z73" s="3"/>
    </row>
    <row r="74" spans="1:30" x14ac:dyDescent="0.3">
      <c r="A74" s="3" t="s">
        <v>68</v>
      </c>
      <c r="B74" s="3" t="s">
        <v>29</v>
      </c>
      <c r="C74" s="3" t="s">
        <v>25</v>
      </c>
      <c r="D74" s="3" t="s">
        <v>26</v>
      </c>
      <c r="E74" s="3" t="s">
        <v>27</v>
      </c>
      <c r="F74" s="3" t="s">
        <v>32</v>
      </c>
      <c r="G74" s="3">
        <v>0</v>
      </c>
      <c r="H74" s="3">
        <v>0</v>
      </c>
      <c r="I74" s="29" t="e">
        <f t="shared" si="119"/>
        <v>#DIV/0!</v>
      </c>
      <c r="J74" s="3">
        <v>0</v>
      </c>
      <c r="K74" s="32" t="e">
        <f t="shared" si="111"/>
        <v>#DIV/0!</v>
      </c>
      <c r="L74" s="3">
        <f t="shared" si="112"/>
        <v>0</v>
      </c>
      <c r="M74" s="3">
        <v>0</v>
      </c>
      <c r="N74" s="3">
        <v>0</v>
      </c>
      <c r="O74" s="3">
        <v>0</v>
      </c>
      <c r="P74" s="3">
        <v>0</v>
      </c>
      <c r="Q74" s="4" t="e">
        <f t="shared" si="114"/>
        <v>#DIV/0!</v>
      </c>
      <c r="R74" s="3">
        <v>0</v>
      </c>
      <c r="S74" s="3">
        <v>0</v>
      </c>
      <c r="T74" s="32" t="e">
        <f t="shared" si="116"/>
        <v>#DIV/0!</v>
      </c>
      <c r="U74" s="32" t="e">
        <f t="shared" si="117"/>
        <v>#DIV/0!</v>
      </c>
      <c r="V74" s="3">
        <v>0</v>
      </c>
      <c r="W74" s="3">
        <v>0</v>
      </c>
      <c r="X74" s="3">
        <v>0</v>
      </c>
      <c r="Y74" s="3">
        <v>0</v>
      </c>
      <c r="Z74" s="3"/>
    </row>
    <row r="75" spans="1:30" x14ac:dyDescent="0.3">
      <c r="A75" s="35">
        <v>13</v>
      </c>
      <c r="B75" s="35" t="s">
        <v>30</v>
      </c>
      <c r="C75" s="35" t="s">
        <v>25</v>
      </c>
      <c r="D75" s="35" t="s">
        <v>26</v>
      </c>
      <c r="E75" s="35" t="s">
        <v>27</v>
      </c>
      <c r="F75" s="35" t="s">
        <v>28</v>
      </c>
      <c r="G75" s="35">
        <f t="shared" ref="G75:H75" si="120">G76+G77+G78</f>
        <v>2</v>
      </c>
      <c r="H75" s="35">
        <f t="shared" si="120"/>
        <v>0</v>
      </c>
      <c r="I75" s="40">
        <f t="shared" ref="I75" si="121">H75/((L75-W75)+J75+(0.44*R75))</f>
        <v>0</v>
      </c>
      <c r="J75" s="35">
        <f t="shared" ref="J75" si="122">J76+J77+J78</f>
        <v>1</v>
      </c>
      <c r="K75" s="37">
        <f t="shared" si="111"/>
        <v>0.5</v>
      </c>
      <c r="L75" s="35">
        <f t="shared" si="112"/>
        <v>1</v>
      </c>
      <c r="M75" s="35">
        <f t="shared" ref="M75:P75" si="123">M76+M77+M78</f>
        <v>0</v>
      </c>
      <c r="N75" s="35">
        <f t="shared" si="123"/>
        <v>1</v>
      </c>
      <c r="O75" s="35">
        <f t="shared" si="123"/>
        <v>0</v>
      </c>
      <c r="P75" s="35">
        <f t="shared" si="123"/>
        <v>1</v>
      </c>
      <c r="Q75" s="36">
        <f t="shared" si="114"/>
        <v>100</v>
      </c>
      <c r="R75" s="35">
        <f t="shared" ref="R75:S75" si="124">R76+R77+R78</f>
        <v>0</v>
      </c>
      <c r="S75" s="35">
        <f t="shared" si="124"/>
        <v>0</v>
      </c>
      <c r="T75" s="37">
        <f t="shared" si="116"/>
        <v>0</v>
      </c>
      <c r="U75" s="37">
        <f t="shared" si="117"/>
        <v>0</v>
      </c>
      <c r="V75" s="35">
        <f t="shared" ref="V75:Y75" si="125">V76+V77+V78</f>
        <v>0</v>
      </c>
      <c r="W75" s="35">
        <f t="shared" si="125"/>
        <v>0</v>
      </c>
      <c r="X75" s="35">
        <f t="shared" si="125"/>
        <v>0</v>
      </c>
      <c r="Y75" s="35">
        <f t="shared" si="125"/>
        <v>0</v>
      </c>
      <c r="Z75" s="35">
        <f>H75-H180</f>
        <v>0</v>
      </c>
      <c r="AA75" s="38"/>
      <c r="AB75" s="38"/>
      <c r="AC75" s="38"/>
      <c r="AD75" s="38"/>
    </row>
    <row r="76" spans="1:30" x14ac:dyDescent="0.3">
      <c r="A76" s="3" t="s">
        <v>66</v>
      </c>
      <c r="B76" s="3" t="s">
        <v>30</v>
      </c>
      <c r="C76" s="3" t="s">
        <v>25</v>
      </c>
      <c r="D76" s="3" t="s">
        <v>26</v>
      </c>
      <c r="E76" s="3" t="s">
        <v>27</v>
      </c>
      <c r="F76" s="3" t="s">
        <v>28</v>
      </c>
      <c r="G76" s="3">
        <v>0</v>
      </c>
      <c r="H76" s="3">
        <v>0</v>
      </c>
      <c r="I76" s="29" t="e">
        <f t="shared" si="119"/>
        <v>#DIV/0!</v>
      </c>
      <c r="J76" s="3">
        <v>0</v>
      </c>
      <c r="K76" s="32" t="e">
        <f t="shared" si="111"/>
        <v>#DIV/0!</v>
      </c>
      <c r="L76" s="3">
        <f t="shared" si="112"/>
        <v>0</v>
      </c>
      <c r="M76" s="3">
        <v>0</v>
      </c>
      <c r="N76" s="3">
        <v>0</v>
      </c>
      <c r="O76" s="3">
        <v>0</v>
      </c>
      <c r="P76" s="3">
        <v>0</v>
      </c>
      <c r="Q76" s="4" t="e">
        <f t="shared" si="114"/>
        <v>#DIV/0!</v>
      </c>
      <c r="R76" s="3">
        <v>0</v>
      </c>
      <c r="S76" s="3">
        <v>0</v>
      </c>
      <c r="T76" s="32" t="e">
        <f t="shared" si="116"/>
        <v>#DIV/0!</v>
      </c>
      <c r="U76" s="32" t="e">
        <f t="shared" si="117"/>
        <v>#DIV/0!</v>
      </c>
      <c r="V76" s="3">
        <v>0</v>
      </c>
      <c r="W76" s="3">
        <v>0</v>
      </c>
      <c r="X76" s="3">
        <v>0</v>
      </c>
      <c r="Y76" s="3">
        <v>0</v>
      </c>
      <c r="Z76" s="3"/>
    </row>
    <row r="77" spans="1:30" x14ac:dyDescent="0.3">
      <c r="A77" s="3" t="s">
        <v>67</v>
      </c>
      <c r="B77" s="3" t="s">
        <v>30</v>
      </c>
      <c r="C77" s="3" t="s">
        <v>25</v>
      </c>
      <c r="D77" s="3" t="s">
        <v>26</v>
      </c>
      <c r="E77" s="3" t="s">
        <v>27</v>
      </c>
      <c r="F77" s="3" t="s">
        <v>28</v>
      </c>
      <c r="G77" s="3">
        <v>2</v>
      </c>
      <c r="H77" s="3">
        <v>0</v>
      </c>
      <c r="I77" s="29">
        <f t="shared" si="119"/>
        <v>0</v>
      </c>
      <c r="J77" s="3">
        <v>1</v>
      </c>
      <c r="K77" s="32">
        <f t="shared" si="111"/>
        <v>0.5</v>
      </c>
      <c r="L77" s="3">
        <f t="shared" si="112"/>
        <v>1</v>
      </c>
      <c r="M77" s="3">
        <v>0</v>
      </c>
      <c r="N77" s="3">
        <v>1</v>
      </c>
      <c r="O77" s="3">
        <v>0</v>
      </c>
      <c r="P77" s="3">
        <v>1</v>
      </c>
      <c r="Q77" s="4">
        <f t="shared" si="114"/>
        <v>100</v>
      </c>
      <c r="R77" s="3">
        <v>0</v>
      </c>
      <c r="S77" s="3">
        <v>0</v>
      </c>
      <c r="T77" s="32">
        <f t="shared" si="116"/>
        <v>0</v>
      </c>
      <c r="U77" s="32">
        <f t="shared" si="117"/>
        <v>0</v>
      </c>
      <c r="V77" s="3">
        <v>0</v>
      </c>
      <c r="W77" s="3">
        <v>0</v>
      </c>
      <c r="X77" s="3">
        <v>0</v>
      </c>
      <c r="Y77" s="3">
        <v>0</v>
      </c>
      <c r="Z77" s="3"/>
    </row>
    <row r="78" spans="1:30" x14ac:dyDescent="0.3">
      <c r="A78" s="3" t="s">
        <v>68</v>
      </c>
      <c r="B78" s="3" t="s">
        <v>30</v>
      </c>
      <c r="C78" s="3" t="s">
        <v>25</v>
      </c>
      <c r="D78" s="3" t="s">
        <v>26</v>
      </c>
      <c r="E78" s="3" t="s">
        <v>27</v>
      </c>
      <c r="F78" s="3" t="s">
        <v>28</v>
      </c>
      <c r="G78" s="3">
        <v>0</v>
      </c>
      <c r="H78" s="3">
        <v>0</v>
      </c>
      <c r="I78" s="29" t="e">
        <f t="shared" si="119"/>
        <v>#DIV/0!</v>
      </c>
      <c r="J78" s="3">
        <v>0</v>
      </c>
      <c r="K78" s="32" t="e">
        <f t="shared" si="111"/>
        <v>#DIV/0!</v>
      </c>
      <c r="L78" s="3">
        <f t="shared" si="112"/>
        <v>0</v>
      </c>
      <c r="M78" s="3">
        <v>0</v>
      </c>
      <c r="N78" s="3">
        <v>0</v>
      </c>
      <c r="O78" s="3">
        <v>0</v>
      </c>
      <c r="P78" s="3">
        <v>0</v>
      </c>
      <c r="Q78" s="4" t="e">
        <f t="shared" si="114"/>
        <v>#DIV/0!</v>
      </c>
      <c r="R78" s="3">
        <v>0</v>
      </c>
      <c r="S78" s="3">
        <v>0</v>
      </c>
      <c r="T78" s="32" t="e">
        <f t="shared" si="116"/>
        <v>#DIV/0!</v>
      </c>
      <c r="U78" s="32" t="e">
        <f t="shared" si="117"/>
        <v>#DIV/0!</v>
      </c>
      <c r="V78" s="3">
        <v>0</v>
      </c>
      <c r="W78" s="3">
        <v>0</v>
      </c>
      <c r="X78" s="3">
        <v>0</v>
      </c>
      <c r="Y78" s="3">
        <v>0</v>
      </c>
      <c r="Z78" s="3"/>
    </row>
    <row r="79" spans="1:30" x14ac:dyDescent="0.3">
      <c r="A79" s="35">
        <v>4</v>
      </c>
      <c r="B79" s="35" t="s">
        <v>24</v>
      </c>
      <c r="C79" s="35" t="s">
        <v>29</v>
      </c>
      <c r="D79" s="35" t="s">
        <v>26</v>
      </c>
      <c r="E79" s="35" t="s">
        <v>27</v>
      </c>
      <c r="F79" s="35" t="s">
        <v>28</v>
      </c>
      <c r="G79" s="35">
        <f t="shared" ref="G79:H79" si="126">G80+G81+G82</f>
        <v>5</v>
      </c>
      <c r="H79" s="35">
        <f t="shared" si="126"/>
        <v>2</v>
      </c>
      <c r="I79" s="40">
        <f t="shared" ref="I79" si="127">H79/((L79-W79)+J79+(0.44*R79))</f>
        <v>0.66666666666666663</v>
      </c>
      <c r="J79" s="35">
        <f t="shared" ref="J79" si="128">J80+J81+J82</f>
        <v>1</v>
      </c>
      <c r="K79" s="37">
        <f t="shared" si="111"/>
        <v>0.2</v>
      </c>
      <c r="L79" s="35">
        <f t="shared" si="112"/>
        <v>4</v>
      </c>
      <c r="M79" s="35">
        <f t="shared" ref="M79:P79" si="129">M80+M81+M82</f>
        <v>1</v>
      </c>
      <c r="N79" s="35">
        <f t="shared" si="129"/>
        <v>3</v>
      </c>
      <c r="O79" s="35">
        <f t="shared" si="129"/>
        <v>1</v>
      </c>
      <c r="P79" s="35">
        <f t="shared" si="129"/>
        <v>3</v>
      </c>
      <c r="Q79" s="36">
        <f t="shared" si="114"/>
        <v>75</v>
      </c>
      <c r="R79" s="35">
        <f t="shared" ref="R79:S79" si="130">R80+R81+R82</f>
        <v>0</v>
      </c>
      <c r="S79" s="35">
        <f t="shared" si="130"/>
        <v>0</v>
      </c>
      <c r="T79" s="37">
        <f t="shared" si="116"/>
        <v>0.25</v>
      </c>
      <c r="U79" s="37">
        <f t="shared" si="117"/>
        <v>0.25</v>
      </c>
      <c r="V79" s="35">
        <f t="shared" ref="V79:Y79" si="131">V80+V81+V82</f>
        <v>0</v>
      </c>
      <c r="W79" s="35">
        <f t="shared" si="131"/>
        <v>2</v>
      </c>
      <c r="X79" s="35">
        <f t="shared" si="131"/>
        <v>0</v>
      </c>
      <c r="Y79" s="35">
        <f t="shared" si="131"/>
        <v>1</v>
      </c>
      <c r="Z79" s="35">
        <f>H79-H184</f>
        <v>0</v>
      </c>
      <c r="AA79" s="38"/>
      <c r="AB79" s="38"/>
      <c r="AC79" s="38"/>
      <c r="AD79" s="38"/>
    </row>
    <row r="80" spans="1:30" x14ac:dyDescent="0.3">
      <c r="A80" s="3" t="s">
        <v>66</v>
      </c>
      <c r="B80" s="3" t="s">
        <v>24</v>
      </c>
      <c r="C80" s="3" t="s">
        <v>29</v>
      </c>
      <c r="D80" s="3" t="s">
        <v>26</v>
      </c>
      <c r="E80" s="3" t="s">
        <v>27</v>
      </c>
      <c r="F80" s="3" t="s">
        <v>28</v>
      </c>
      <c r="G80" s="3">
        <v>0</v>
      </c>
      <c r="H80" s="3">
        <v>0</v>
      </c>
      <c r="I80" s="29" t="e">
        <f t="shared" si="119"/>
        <v>#DIV/0!</v>
      </c>
      <c r="J80" s="3">
        <v>0</v>
      </c>
      <c r="K80" s="32" t="e">
        <f t="shared" si="111"/>
        <v>#DIV/0!</v>
      </c>
      <c r="L80" s="3">
        <f t="shared" si="112"/>
        <v>0</v>
      </c>
      <c r="M80" s="3">
        <v>0</v>
      </c>
      <c r="N80" s="3">
        <v>0</v>
      </c>
      <c r="O80" s="3">
        <v>0</v>
      </c>
      <c r="P80" s="3">
        <v>0</v>
      </c>
      <c r="Q80" s="4" t="e">
        <f t="shared" si="114"/>
        <v>#DIV/0!</v>
      </c>
      <c r="R80" s="3">
        <v>0</v>
      </c>
      <c r="S80" s="3">
        <v>0</v>
      </c>
      <c r="T80" s="32" t="e">
        <f t="shared" si="116"/>
        <v>#DIV/0!</v>
      </c>
      <c r="U80" s="32" t="e">
        <f t="shared" si="117"/>
        <v>#DIV/0!</v>
      </c>
      <c r="V80" s="3">
        <v>0</v>
      </c>
      <c r="W80" s="3">
        <v>0</v>
      </c>
      <c r="X80" s="3">
        <v>0</v>
      </c>
      <c r="Y80" s="3">
        <v>0</v>
      </c>
      <c r="Z80" s="3"/>
    </row>
    <row r="81" spans="1:30" x14ac:dyDescent="0.3">
      <c r="A81" s="3" t="s">
        <v>67</v>
      </c>
      <c r="B81" s="3" t="s">
        <v>24</v>
      </c>
      <c r="C81" s="3" t="s">
        <v>29</v>
      </c>
      <c r="D81" s="3" t="s">
        <v>26</v>
      </c>
      <c r="E81" s="3" t="s">
        <v>27</v>
      </c>
      <c r="F81" s="3" t="s">
        <v>28</v>
      </c>
      <c r="G81" s="3">
        <v>5</v>
      </c>
      <c r="H81" s="3">
        <v>2</v>
      </c>
      <c r="I81" s="29">
        <f t="shared" si="119"/>
        <v>0.4</v>
      </c>
      <c r="J81" s="3">
        <v>1</v>
      </c>
      <c r="K81" s="32">
        <f t="shared" si="111"/>
        <v>0.2</v>
      </c>
      <c r="L81" s="3">
        <f t="shared" si="112"/>
        <v>4</v>
      </c>
      <c r="M81" s="3">
        <v>1</v>
      </c>
      <c r="N81" s="3">
        <v>3</v>
      </c>
      <c r="O81" s="3">
        <v>1</v>
      </c>
      <c r="P81" s="3">
        <v>3</v>
      </c>
      <c r="Q81" s="4">
        <f t="shared" si="114"/>
        <v>75</v>
      </c>
      <c r="R81" s="3">
        <v>0</v>
      </c>
      <c r="S81" s="3">
        <v>0</v>
      </c>
      <c r="T81" s="32">
        <f t="shared" si="116"/>
        <v>0.25</v>
      </c>
      <c r="U81" s="32">
        <f t="shared" si="117"/>
        <v>0.25</v>
      </c>
      <c r="V81" s="3">
        <v>0</v>
      </c>
      <c r="W81" s="3">
        <v>2</v>
      </c>
      <c r="X81" s="3">
        <v>0</v>
      </c>
      <c r="Y81" s="3">
        <v>1</v>
      </c>
      <c r="Z81" s="3"/>
    </row>
    <row r="82" spans="1:30" x14ac:dyDescent="0.3">
      <c r="A82" s="3" t="s">
        <v>68</v>
      </c>
      <c r="B82" s="3" t="s">
        <v>24</v>
      </c>
      <c r="C82" s="3" t="s">
        <v>29</v>
      </c>
      <c r="D82" s="3" t="s">
        <v>26</v>
      </c>
      <c r="E82" s="3" t="s">
        <v>27</v>
      </c>
      <c r="F82" s="3" t="s">
        <v>28</v>
      </c>
      <c r="G82" s="3">
        <v>0</v>
      </c>
      <c r="H82" s="3">
        <v>0</v>
      </c>
      <c r="I82" s="29" t="e">
        <f t="shared" si="119"/>
        <v>#DIV/0!</v>
      </c>
      <c r="J82" s="3">
        <v>0</v>
      </c>
      <c r="K82" s="32" t="e">
        <f t="shared" si="111"/>
        <v>#DIV/0!</v>
      </c>
      <c r="L82" s="3">
        <f t="shared" si="112"/>
        <v>0</v>
      </c>
      <c r="M82" s="3">
        <v>0</v>
      </c>
      <c r="N82" s="3">
        <v>0</v>
      </c>
      <c r="O82" s="3">
        <v>0</v>
      </c>
      <c r="P82" s="3">
        <v>0</v>
      </c>
      <c r="Q82" s="4" t="e">
        <f t="shared" si="114"/>
        <v>#DIV/0!</v>
      </c>
      <c r="R82" s="3">
        <v>0</v>
      </c>
      <c r="S82" s="3">
        <v>0</v>
      </c>
      <c r="T82" s="32" t="e">
        <f t="shared" si="116"/>
        <v>#DIV/0!</v>
      </c>
      <c r="U82" s="32" t="e">
        <f t="shared" si="117"/>
        <v>#DIV/0!</v>
      </c>
      <c r="V82" s="3">
        <v>0</v>
      </c>
      <c r="W82" s="3">
        <v>0</v>
      </c>
      <c r="X82" s="3">
        <v>0</v>
      </c>
      <c r="Y82" s="3">
        <v>0</v>
      </c>
      <c r="Z82" s="3"/>
    </row>
    <row r="83" spans="1:30" x14ac:dyDescent="0.3">
      <c r="A83" s="35">
        <v>51</v>
      </c>
      <c r="B83" s="35" t="s">
        <v>44</v>
      </c>
      <c r="C83" s="35" t="s">
        <v>25</v>
      </c>
      <c r="D83" s="35" t="s">
        <v>26</v>
      </c>
      <c r="E83" s="35" t="s">
        <v>30</v>
      </c>
      <c r="F83" s="44" t="s">
        <v>28</v>
      </c>
      <c r="G83" s="35">
        <f t="shared" ref="G83:H83" si="132">G84+G85+G86</f>
        <v>0</v>
      </c>
      <c r="H83" s="35">
        <f t="shared" si="132"/>
        <v>0</v>
      </c>
      <c r="I83" s="40" t="e">
        <f t="shared" ref="I83" si="133">H83/((L83-W83)+J83+(0.44*R83))</f>
        <v>#DIV/0!</v>
      </c>
      <c r="J83" s="35">
        <f t="shared" ref="J83" si="134">J84+J85+J86</f>
        <v>0</v>
      </c>
      <c r="K83" s="37" t="e">
        <f t="shared" si="111"/>
        <v>#DIV/0!</v>
      </c>
      <c r="L83" s="35">
        <f t="shared" si="112"/>
        <v>0</v>
      </c>
      <c r="M83" s="35">
        <f t="shared" ref="M83:P83" si="135">M84+M85+M86</f>
        <v>0</v>
      </c>
      <c r="N83" s="35">
        <f t="shared" si="135"/>
        <v>0</v>
      </c>
      <c r="O83" s="35">
        <f t="shared" si="135"/>
        <v>0</v>
      </c>
      <c r="P83" s="35">
        <f t="shared" si="135"/>
        <v>0</v>
      </c>
      <c r="Q83" s="36" t="e">
        <f t="shared" si="114"/>
        <v>#DIV/0!</v>
      </c>
      <c r="R83" s="35">
        <f t="shared" ref="R83:S83" si="136">R84+R85+R86</f>
        <v>0</v>
      </c>
      <c r="S83" s="35">
        <f t="shared" si="136"/>
        <v>0</v>
      </c>
      <c r="T83" s="37" t="e">
        <f t="shared" si="116"/>
        <v>#DIV/0!</v>
      </c>
      <c r="U83" s="37" t="e">
        <f t="shared" si="117"/>
        <v>#DIV/0!</v>
      </c>
      <c r="V83" s="35">
        <f t="shared" ref="V83:Y83" si="137">V84+V85+V86</f>
        <v>0</v>
      </c>
      <c r="W83" s="35">
        <f t="shared" si="137"/>
        <v>0</v>
      </c>
      <c r="X83" s="35">
        <f t="shared" si="137"/>
        <v>0</v>
      </c>
      <c r="Y83" s="35">
        <f t="shared" si="137"/>
        <v>0</v>
      </c>
      <c r="Z83" s="35">
        <f>H83-H188</f>
        <v>0</v>
      </c>
      <c r="AA83" s="38"/>
      <c r="AB83" s="38"/>
      <c r="AC83" s="38"/>
      <c r="AD83" s="38"/>
    </row>
    <row r="84" spans="1:30" x14ac:dyDescent="0.3">
      <c r="A84" s="3" t="s">
        <v>66</v>
      </c>
      <c r="B84" s="3" t="s">
        <v>44</v>
      </c>
      <c r="C84" s="3" t="s">
        <v>25</v>
      </c>
      <c r="D84" s="3" t="s">
        <v>26</v>
      </c>
      <c r="E84" s="3" t="s">
        <v>30</v>
      </c>
      <c r="F84" s="11" t="s">
        <v>28</v>
      </c>
      <c r="G84" s="3">
        <v>0</v>
      </c>
      <c r="H84" s="3">
        <v>0</v>
      </c>
      <c r="I84" s="29" t="e">
        <f t="shared" si="119"/>
        <v>#DIV/0!</v>
      </c>
      <c r="J84" s="3">
        <v>0</v>
      </c>
      <c r="K84" s="32" t="e">
        <f t="shared" si="111"/>
        <v>#DIV/0!</v>
      </c>
      <c r="L84" s="3">
        <f t="shared" si="112"/>
        <v>0</v>
      </c>
      <c r="M84" s="3">
        <v>0</v>
      </c>
      <c r="N84" s="3">
        <v>0</v>
      </c>
      <c r="O84" s="3">
        <v>0</v>
      </c>
      <c r="P84" s="3">
        <v>0</v>
      </c>
      <c r="Q84" s="4" t="e">
        <f t="shared" si="114"/>
        <v>#DIV/0!</v>
      </c>
      <c r="R84" s="3">
        <v>0</v>
      </c>
      <c r="S84" s="3">
        <v>0</v>
      </c>
      <c r="T84" s="32" t="e">
        <f t="shared" si="116"/>
        <v>#DIV/0!</v>
      </c>
      <c r="U84" s="32" t="e">
        <f t="shared" si="117"/>
        <v>#DIV/0!</v>
      </c>
      <c r="V84" s="3">
        <v>0</v>
      </c>
      <c r="W84" s="3">
        <v>0</v>
      </c>
      <c r="X84" s="3">
        <v>0</v>
      </c>
      <c r="Y84" s="3">
        <v>0</v>
      </c>
      <c r="Z84" s="3"/>
    </row>
    <row r="85" spans="1:30" x14ac:dyDescent="0.3">
      <c r="A85" s="3" t="s">
        <v>67</v>
      </c>
      <c r="B85" s="3" t="s">
        <v>44</v>
      </c>
      <c r="C85" s="3" t="s">
        <v>25</v>
      </c>
      <c r="D85" s="3" t="s">
        <v>26</v>
      </c>
      <c r="E85" s="3" t="s">
        <v>30</v>
      </c>
      <c r="F85" s="18" t="s">
        <v>28</v>
      </c>
      <c r="G85" s="3">
        <v>0</v>
      </c>
      <c r="H85" s="3">
        <v>0</v>
      </c>
      <c r="I85" s="29" t="e">
        <f t="shared" si="119"/>
        <v>#DIV/0!</v>
      </c>
      <c r="J85" s="3">
        <v>0</v>
      </c>
      <c r="K85" s="32" t="e">
        <f t="shared" si="111"/>
        <v>#DIV/0!</v>
      </c>
      <c r="L85" s="3">
        <f t="shared" si="112"/>
        <v>0</v>
      </c>
      <c r="M85" s="3">
        <v>0</v>
      </c>
      <c r="N85" s="3">
        <v>0</v>
      </c>
      <c r="O85" s="3">
        <v>0</v>
      </c>
      <c r="P85" s="3">
        <v>0</v>
      </c>
      <c r="Q85" s="4" t="e">
        <f t="shared" si="114"/>
        <v>#DIV/0!</v>
      </c>
      <c r="R85" s="3">
        <v>0</v>
      </c>
      <c r="S85" s="3">
        <v>0</v>
      </c>
      <c r="T85" s="32" t="e">
        <f t="shared" si="116"/>
        <v>#DIV/0!</v>
      </c>
      <c r="U85" s="32" t="e">
        <f t="shared" si="117"/>
        <v>#DIV/0!</v>
      </c>
      <c r="V85" s="3">
        <v>0</v>
      </c>
      <c r="W85" s="3">
        <v>0</v>
      </c>
      <c r="X85" s="3">
        <v>0</v>
      </c>
      <c r="Y85" s="3">
        <v>0</v>
      </c>
      <c r="Z85" s="3"/>
    </row>
    <row r="86" spans="1:30" x14ac:dyDescent="0.3">
      <c r="A86" s="3" t="s">
        <v>68</v>
      </c>
      <c r="B86" s="3" t="s">
        <v>44</v>
      </c>
      <c r="C86" s="3" t="s">
        <v>25</v>
      </c>
      <c r="D86" s="3" t="s">
        <v>26</v>
      </c>
      <c r="E86" s="3" t="s">
        <v>30</v>
      </c>
      <c r="F86" s="3" t="s">
        <v>28</v>
      </c>
      <c r="G86" s="3">
        <v>0</v>
      </c>
      <c r="H86" s="3">
        <v>0</v>
      </c>
      <c r="I86" s="29" t="e">
        <f t="shared" si="119"/>
        <v>#DIV/0!</v>
      </c>
      <c r="J86" s="3">
        <v>0</v>
      </c>
      <c r="K86" s="32" t="e">
        <f t="shared" si="111"/>
        <v>#DIV/0!</v>
      </c>
      <c r="L86" s="3">
        <f t="shared" si="112"/>
        <v>0</v>
      </c>
      <c r="M86" s="3">
        <v>0</v>
      </c>
      <c r="N86" s="3">
        <v>0</v>
      </c>
      <c r="O86" s="3">
        <v>0</v>
      </c>
      <c r="P86" s="3">
        <v>0</v>
      </c>
      <c r="Q86" s="4" t="e">
        <f t="shared" si="114"/>
        <v>#DIV/0!</v>
      </c>
      <c r="R86" s="3">
        <v>0</v>
      </c>
      <c r="S86" s="3">
        <v>0</v>
      </c>
      <c r="T86" s="32" t="e">
        <f t="shared" si="116"/>
        <v>#DIV/0!</v>
      </c>
      <c r="U86" s="32" t="e">
        <f t="shared" si="117"/>
        <v>#DIV/0!</v>
      </c>
      <c r="V86" s="3">
        <v>0</v>
      </c>
      <c r="W86" s="3">
        <v>0</v>
      </c>
      <c r="X86" s="3">
        <v>0</v>
      </c>
      <c r="Y86" s="3">
        <v>0</v>
      </c>
      <c r="Z86" s="3"/>
    </row>
    <row r="87" spans="1:30" x14ac:dyDescent="0.3">
      <c r="A87" s="35">
        <v>174</v>
      </c>
      <c r="B87" s="35" t="s">
        <v>34</v>
      </c>
      <c r="C87" s="35" t="s">
        <v>25</v>
      </c>
      <c r="D87" s="35" t="s">
        <v>26</v>
      </c>
      <c r="E87" s="35" t="s">
        <v>30</v>
      </c>
      <c r="F87" s="35" t="s">
        <v>28</v>
      </c>
      <c r="G87" s="35">
        <f t="shared" ref="G87:H87" si="138">G88+G89+G90</f>
        <v>1</v>
      </c>
      <c r="H87" s="35">
        <f t="shared" si="138"/>
        <v>0</v>
      </c>
      <c r="I87" s="40">
        <f t="shared" ref="I87" si="139">H87/((L87-W87)+J87+(0.44*R87))</f>
        <v>0</v>
      </c>
      <c r="J87" s="35">
        <f t="shared" ref="J87" si="140">J88+J89+J90</f>
        <v>1</v>
      </c>
      <c r="K87" s="37">
        <f t="shared" si="111"/>
        <v>1</v>
      </c>
      <c r="L87" s="35">
        <f t="shared" si="112"/>
        <v>0</v>
      </c>
      <c r="M87" s="35">
        <f t="shared" ref="M87:P87" si="141">M88+M89+M90</f>
        <v>0</v>
      </c>
      <c r="N87" s="35">
        <f t="shared" si="141"/>
        <v>0</v>
      </c>
      <c r="O87" s="35">
        <f t="shared" si="141"/>
        <v>0</v>
      </c>
      <c r="P87" s="35">
        <f t="shared" si="141"/>
        <v>0</v>
      </c>
      <c r="Q87" s="36" t="e">
        <f t="shared" si="114"/>
        <v>#DIV/0!</v>
      </c>
      <c r="R87" s="35">
        <f t="shared" ref="R87:S87" si="142">R88+R89+R90</f>
        <v>0</v>
      </c>
      <c r="S87" s="35">
        <f t="shared" si="142"/>
        <v>0</v>
      </c>
      <c r="T87" s="37" t="e">
        <f t="shared" si="116"/>
        <v>#DIV/0!</v>
      </c>
      <c r="U87" s="37" t="e">
        <f t="shared" si="117"/>
        <v>#DIV/0!</v>
      </c>
      <c r="V87" s="35">
        <f t="shared" ref="V87:Y87" si="143">V88+V89+V90</f>
        <v>0</v>
      </c>
      <c r="W87" s="35">
        <f t="shared" si="143"/>
        <v>0</v>
      </c>
      <c r="X87" s="35">
        <f t="shared" si="143"/>
        <v>0</v>
      </c>
      <c r="Y87" s="35">
        <f t="shared" si="143"/>
        <v>0</v>
      </c>
      <c r="Z87" s="35">
        <f>H87-H192</f>
        <v>0</v>
      </c>
      <c r="AA87" s="35"/>
      <c r="AB87" s="38"/>
      <c r="AC87" s="38"/>
      <c r="AD87" s="38"/>
    </row>
    <row r="88" spans="1:30" x14ac:dyDescent="0.3">
      <c r="A88" s="3" t="s">
        <v>66</v>
      </c>
      <c r="B88" s="3" t="s">
        <v>34</v>
      </c>
      <c r="C88" s="3" t="s">
        <v>25</v>
      </c>
      <c r="D88" s="3" t="s">
        <v>26</v>
      </c>
      <c r="E88" s="3" t="s">
        <v>30</v>
      </c>
      <c r="F88" s="3" t="s">
        <v>28</v>
      </c>
      <c r="G88" s="3">
        <v>0</v>
      </c>
      <c r="H88" s="3">
        <v>0</v>
      </c>
      <c r="I88" s="29" t="e">
        <f t="shared" si="119"/>
        <v>#DIV/0!</v>
      </c>
      <c r="J88" s="3">
        <v>0</v>
      </c>
      <c r="K88" s="32" t="e">
        <f t="shared" si="111"/>
        <v>#DIV/0!</v>
      </c>
      <c r="L88" s="3">
        <f t="shared" si="112"/>
        <v>0</v>
      </c>
      <c r="M88" s="3">
        <v>0</v>
      </c>
      <c r="N88" s="3">
        <v>0</v>
      </c>
      <c r="O88" s="3">
        <v>0</v>
      </c>
      <c r="P88" s="3">
        <v>0</v>
      </c>
      <c r="Q88" s="4" t="e">
        <f t="shared" si="114"/>
        <v>#DIV/0!</v>
      </c>
      <c r="R88" s="3">
        <v>0</v>
      </c>
      <c r="S88" s="3">
        <v>0</v>
      </c>
      <c r="T88" s="32" t="e">
        <f t="shared" si="116"/>
        <v>#DIV/0!</v>
      </c>
      <c r="U88" s="32" t="e">
        <f t="shared" si="117"/>
        <v>#DIV/0!</v>
      </c>
      <c r="V88" s="3">
        <v>0</v>
      </c>
      <c r="W88" s="3">
        <v>0</v>
      </c>
      <c r="X88" s="3">
        <v>0</v>
      </c>
      <c r="Y88" s="3">
        <v>0</v>
      </c>
      <c r="Z88" s="3"/>
    </row>
    <row r="89" spans="1:30" x14ac:dyDescent="0.3">
      <c r="A89" s="3" t="s">
        <v>67</v>
      </c>
      <c r="B89" s="3" t="s">
        <v>34</v>
      </c>
      <c r="C89" s="3" t="s">
        <v>25</v>
      </c>
      <c r="D89" s="3" t="s">
        <v>26</v>
      </c>
      <c r="E89" s="3" t="s">
        <v>30</v>
      </c>
      <c r="F89" s="3" t="s">
        <v>28</v>
      </c>
      <c r="G89" s="3">
        <v>1</v>
      </c>
      <c r="H89" s="3">
        <v>0</v>
      </c>
      <c r="I89" s="29">
        <f t="shared" si="119"/>
        <v>0</v>
      </c>
      <c r="J89" s="3">
        <v>1</v>
      </c>
      <c r="K89" s="32">
        <f t="shared" si="111"/>
        <v>1</v>
      </c>
      <c r="L89" s="3">
        <f t="shared" si="112"/>
        <v>0</v>
      </c>
      <c r="M89" s="3">
        <v>0</v>
      </c>
      <c r="N89" s="3">
        <v>0</v>
      </c>
      <c r="O89" s="3">
        <v>0</v>
      </c>
      <c r="P89" s="3">
        <v>0</v>
      </c>
      <c r="Q89" s="4" t="e">
        <f t="shared" si="114"/>
        <v>#DIV/0!</v>
      </c>
      <c r="R89" s="3">
        <v>0</v>
      </c>
      <c r="S89" s="3">
        <v>0</v>
      </c>
      <c r="T89" s="32" t="e">
        <f t="shared" si="116"/>
        <v>#DIV/0!</v>
      </c>
      <c r="U89" s="32" t="e">
        <f t="shared" si="117"/>
        <v>#DIV/0!</v>
      </c>
      <c r="V89" s="3">
        <v>0</v>
      </c>
      <c r="W89" s="3">
        <v>0</v>
      </c>
      <c r="X89" s="3">
        <v>0</v>
      </c>
      <c r="Y89" s="3">
        <v>0</v>
      </c>
      <c r="Z89" s="3"/>
    </row>
    <row r="90" spans="1:30" x14ac:dyDescent="0.3">
      <c r="A90" s="3" t="s">
        <v>68</v>
      </c>
      <c r="B90" s="3" t="s">
        <v>34</v>
      </c>
      <c r="C90" s="3" t="s">
        <v>25</v>
      </c>
      <c r="D90" s="3" t="s">
        <v>26</v>
      </c>
      <c r="E90" s="3" t="s">
        <v>30</v>
      </c>
      <c r="F90" s="3" t="s">
        <v>28</v>
      </c>
      <c r="G90" s="3">
        <v>0</v>
      </c>
      <c r="H90" s="3">
        <v>0</v>
      </c>
      <c r="I90" s="29" t="e">
        <f t="shared" si="119"/>
        <v>#DIV/0!</v>
      </c>
      <c r="J90" s="3">
        <v>0</v>
      </c>
      <c r="K90" s="32" t="e">
        <f t="shared" si="111"/>
        <v>#DIV/0!</v>
      </c>
      <c r="L90" s="3">
        <f t="shared" si="112"/>
        <v>0</v>
      </c>
      <c r="M90" s="3">
        <v>0</v>
      </c>
      <c r="N90" s="3">
        <v>0</v>
      </c>
      <c r="O90" s="3">
        <v>0</v>
      </c>
      <c r="P90" s="3">
        <v>0</v>
      </c>
      <c r="Q90" s="4" t="e">
        <f t="shared" si="114"/>
        <v>#DIV/0!</v>
      </c>
      <c r="R90" s="3">
        <v>0</v>
      </c>
      <c r="S90" s="3">
        <v>0</v>
      </c>
      <c r="T90" s="32" t="e">
        <f t="shared" si="116"/>
        <v>#DIV/0!</v>
      </c>
      <c r="U90" s="32" t="e">
        <f t="shared" si="117"/>
        <v>#DIV/0!</v>
      </c>
      <c r="V90" s="3">
        <v>0</v>
      </c>
      <c r="W90" s="3">
        <v>0</v>
      </c>
      <c r="X90" s="3">
        <v>0</v>
      </c>
      <c r="Y90" s="3">
        <v>0</v>
      </c>
      <c r="Z90" s="3"/>
    </row>
    <row r="91" spans="1:30" x14ac:dyDescent="0.3">
      <c r="A91" s="35">
        <v>178</v>
      </c>
      <c r="B91" s="35" t="s">
        <v>24</v>
      </c>
      <c r="C91" s="35" t="s">
        <v>25</v>
      </c>
      <c r="D91" s="35" t="s">
        <v>26</v>
      </c>
      <c r="E91" s="35" t="s">
        <v>34</v>
      </c>
      <c r="F91" s="35" t="s">
        <v>28</v>
      </c>
      <c r="G91" s="35">
        <f t="shared" ref="G91:H91" si="144">G92+G93+G94</f>
        <v>1</v>
      </c>
      <c r="H91" s="35">
        <f t="shared" si="144"/>
        <v>2</v>
      </c>
      <c r="I91" s="40">
        <f t="shared" ref="I91" si="145">H91/((L91-W91)+J91+(0.44*R91))</f>
        <v>2</v>
      </c>
      <c r="J91" s="35">
        <f t="shared" ref="J91" si="146">J92+J93+J94</f>
        <v>0</v>
      </c>
      <c r="K91" s="37">
        <f t="shared" si="111"/>
        <v>0</v>
      </c>
      <c r="L91" s="35">
        <f t="shared" si="112"/>
        <v>1</v>
      </c>
      <c r="M91" s="35">
        <f t="shared" ref="M91:P91" si="147">M92+M93+M94</f>
        <v>1</v>
      </c>
      <c r="N91" s="35">
        <f t="shared" si="147"/>
        <v>0</v>
      </c>
      <c r="O91" s="35">
        <f t="shared" si="147"/>
        <v>0</v>
      </c>
      <c r="P91" s="35">
        <f t="shared" si="147"/>
        <v>1</v>
      </c>
      <c r="Q91" s="36">
        <f t="shared" si="114"/>
        <v>100</v>
      </c>
      <c r="R91" s="35">
        <f t="shared" ref="R91:S91" si="148">R92+R93+R94</f>
        <v>0</v>
      </c>
      <c r="S91" s="35">
        <f t="shared" si="148"/>
        <v>0</v>
      </c>
      <c r="T91" s="37">
        <f t="shared" si="116"/>
        <v>1</v>
      </c>
      <c r="U91" s="37">
        <f t="shared" si="117"/>
        <v>1</v>
      </c>
      <c r="V91" s="35">
        <f t="shared" ref="V91:Y91" si="149">V92+V93+V94</f>
        <v>0</v>
      </c>
      <c r="W91" s="35">
        <f t="shared" si="149"/>
        <v>0</v>
      </c>
      <c r="X91" s="35">
        <f t="shared" si="149"/>
        <v>0</v>
      </c>
      <c r="Y91" s="35">
        <f t="shared" si="149"/>
        <v>0</v>
      </c>
      <c r="Z91" s="35">
        <f>H91-H196</f>
        <v>2</v>
      </c>
      <c r="AA91" s="38"/>
      <c r="AB91" s="38"/>
      <c r="AC91" s="38"/>
      <c r="AD91" s="38"/>
    </row>
    <row r="92" spans="1:30" x14ac:dyDescent="0.3">
      <c r="A92" s="3" t="s">
        <v>66</v>
      </c>
      <c r="B92" s="3" t="s">
        <v>24</v>
      </c>
      <c r="C92" s="3" t="s">
        <v>25</v>
      </c>
      <c r="D92" s="3" t="s">
        <v>26</v>
      </c>
      <c r="E92" s="3" t="s">
        <v>34</v>
      </c>
      <c r="F92" s="3" t="s">
        <v>28</v>
      </c>
      <c r="G92" s="3">
        <v>0</v>
      </c>
      <c r="H92" s="3">
        <v>0</v>
      </c>
      <c r="I92" s="29" t="e">
        <f t="shared" si="119"/>
        <v>#DIV/0!</v>
      </c>
      <c r="J92" s="3">
        <v>0</v>
      </c>
      <c r="K92" s="32" t="e">
        <f t="shared" si="111"/>
        <v>#DIV/0!</v>
      </c>
      <c r="L92" s="3">
        <f t="shared" si="112"/>
        <v>0</v>
      </c>
      <c r="M92" s="3">
        <v>0</v>
      </c>
      <c r="N92" s="3">
        <v>0</v>
      </c>
      <c r="O92" s="3">
        <v>0</v>
      </c>
      <c r="P92" s="3">
        <v>0</v>
      </c>
      <c r="Q92" s="4" t="e">
        <f t="shared" si="114"/>
        <v>#DIV/0!</v>
      </c>
      <c r="R92" s="3">
        <v>0</v>
      </c>
      <c r="S92" s="3">
        <v>0</v>
      </c>
      <c r="T92" s="32" t="e">
        <f t="shared" si="116"/>
        <v>#DIV/0!</v>
      </c>
      <c r="U92" s="32" t="e">
        <f t="shared" si="117"/>
        <v>#DIV/0!</v>
      </c>
      <c r="V92" s="3">
        <v>0</v>
      </c>
      <c r="W92" s="3">
        <v>0</v>
      </c>
      <c r="X92" s="3">
        <v>0</v>
      </c>
      <c r="Y92" s="3">
        <v>0</v>
      </c>
      <c r="Z92" s="3"/>
    </row>
    <row r="93" spans="1:30" x14ac:dyDescent="0.3">
      <c r="A93" s="3" t="s">
        <v>67</v>
      </c>
      <c r="B93" s="3" t="s">
        <v>24</v>
      </c>
      <c r="C93" s="3" t="s">
        <v>25</v>
      </c>
      <c r="D93" s="3" t="s">
        <v>26</v>
      </c>
      <c r="E93" s="3" t="s">
        <v>34</v>
      </c>
      <c r="F93" s="3" t="s">
        <v>28</v>
      </c>
      <c r="G93" s="3">
        <v>0</v>
      </c>
      <c r="H93" s="3">
        <v>0</v>
      </c>
      <c r="I93" s="29" t="e">
        <f t="shared" si="119"/>
        <v>#DIV/0!</v>
      </c>
      <c r="J93" s="3">
        <v>0</v>
      </c>
      <c r="K93" s="32" t="e">
        <f t="shared" si="111"/>
        <v>#DIV/0!</v>
      </c>
      <c r="L93" s="3">
        <f t="shared" si="112"/>
        <v>0</v>
      </c>
      <c r="M93" s="3">
        <v>0</v>
      </c>
      <c r="N93" s="3">
        <v>0</v>
      </c>
      <c r="O93" s="3">
        <v>0</v>
      </c>
      <c r="P93" s="3">
        <v>0</v>
      </c>
      <c r="Q93" s="4" t="e">
        <f t="shared" si="114"/>
        <v>#DIV/0!</v>
      </c>
      <c r="R93" s="3">
        <v>0</v>
      </c>
      <c r="S93" s="3">
        <v>0</v>
      </c>
      <c r="T93" s="32" t="e">
        <f t="shared" si="116"/>
        <v>#DIV/0!</v>
      </c>
      <c r="U93" s="32" t="e">
        <f t="shared" si="117"/>
        <v>#DIV/0!</v>
      </c>
      <c r="V93" s="3">
        <v>0</v>
      </c>
      <c r="W93" s="3">
        <v>0</v>
      </c>
      <c r="X93" s="3">
        <v>0</v>
      </c>
      <c r="Y93" s="3">
        <v>0</v>
      </c>
      <c r="Z93" s="3"/>
    </row>
    <row r="94" spans="1:30" x14ac:dyDescent="0.3">
      <c r="A94" s="3" t="s">
        <v>68</v>
      </c>
      <c r="B94" s="3" t="s">
        <v>24</v>
      </c>
      <c r="C94" s="3" t="s">
        <v>25</v>
      </c>
      <c r="D94" s="3" t="s">
        <v>26</v>
      </c>
      <c r="E94" s="3" t="s">
        <v>34</v>
      </c>
      <c r="F94" s="3" t="s">
        <v>28</v>
      </c>
      <c r="G94" s="3">
        <v>1</v>
      </c>
      <c r="H94" s="3">
        <v>2</v>
      </c>
      <c r="I94" s="29">
        <f t="shared" si="119"/>
        <v>2</v>
      </c>
      <c r="J94" s="3">
        <v>0</v>
      </c>
      <c r="K94" s="32">
        <f t="shared" si="111"/>
        <v>0</v>
      </c>
      <c r="L94" s="3">
        <f t="shared" si="112"/>
        <v>1</v>
      </c>
      <c r="M94" s="3">
        <v>1</v>
      </c>
      <c r="N94" s="3">
        <v>0</v>
      </c>
      <c r="O94" s="3">
        <v>0</v>
      </c>
      <c r="P94" s="3">
        <v>1</v>
      </c>
      <c r="Q94" s="4">
        <f t="shared" si="114"/>
        <v>100</v>
      </c>
      <c r="R94" s="3">
        <v>0</v>
      </c>
      <c r="S94" s="3">
        <v>0</v>
      </c>
      <c r="T94" s="32">
        <f t="shared" si="116"/>
        <v>1</v>
      </c>
      <c r="U94" s="32">
        <f t="shared" si="117"/>
        <v>1</v>
      </c>
      <c r="V94" s="3">
        <v>0</v>
      </c>
      <c r="W94" s="3">
        <v>0</v>
      </c>
      <c r="X94" s="3">
        <v>0</v>
      </c>
      <c r="Y94" s="3">
        <v>0</v>
      </c>
      <c r="Z94" s="3"/>
    </row>
    <row r="95" spans="1:30" x14ac:dyDescent="0.3">
      <c r="A95" s="35">
        <v>128</v>
      </c>
      <c r="B95" s="35" t="s">
        <v>24</v>
      </c>
      <c r="C95" s="35" t="s">
        <v>25</v>
      </c>
      <c r="D95" s="35" t="s">
        <v>32</v>
      </c>
      <c r="E95" s="35" t="s">
        <v>34</v>
      </c>
      <c r="F95" s="35" t="s">
        <v>31</v>
      </c>
      <c r="G95" s="35">
        <f t="shared" ref="G95:H95" si="150">G96+G97+G98</f>
        <v>1</v>
      </c>
      <c r="H95" s="35">
        <f t="shared" si="150"/>
        <v>3</v>
      </c>
      <c r="I95" s="40">
        <f t="shared" ref="I95" si="151">H95/((L95-W95)+J95+(0.44*R95))</f>
        <v>3</v>
      </c>
      <c r="J95" s="35">
        <f t="shared" ref="J95" si="152">J96+J97+J98</f>
        <v>0</v>
      </c>
      <c r="K95" s="37">
        <f t="shared" si="111"/>
        <v>0</v>
      </c>
      <c r="L95" s="35">
        <f t="shared" si="112"/>
        <v>1</v>
      </c>
      <c r="M95" s="35">
        <f t="shared" ref="M95:P95" si="153">M96+M97+M98</f>
        <v>1</v>
      </c>
      <c r="N95" s="35">
        <f t="shared" si="153"/>
        <v>0</v>
      </c>
      <c r="O95" s="35">
        <f t="shared" si="153"/>
        <v>1</v>
      </c>
      <c r="P95" s="35">
        <f t="shared" si="153"/>
        <v>1</v>
      </c>
      <c r="Q95" s="36">
        <f t="shared" si="114"/>
        <v>100</v>
      </c>
      <c r="R95" s="35">
        <f t="shared" ref="R95:S95" si="154">R96+R97+R98</f>
        <v>0</v>
      </c>
      <c r="S95" s="35">
        <f t="shared" si="154"/>
        <v>0</v>
      </c>
      <c r="T95" s="37">
        <f t="shared" si="116"/>
        <v>1</v>
      </c>
      <c r="U95" s="37">
        <f t="shared" si="117"/>
        <v>1.5</v>
      </c>
      <c r="V95" s="35">
        <f t="shared" ref="V95:Y95" si="155">V96+V97+V98</f>
        <v>1</v>
      </c>
      <c r="W95" s="35">
        <f t="shared" si="155"/>
        <v>0</v>
      </c>
      <c r="X95" s="35">
        <f t="shared" si="155"/>
        <v>0</v>
      </c>
      <c r="Y95" s="35">
        <f t="shared" si="155"/>
        <v>0</v>
      </c>
      <c r="Z95" s="35">
        <f>H95-H200</f>
        <v>1</v>
      </c>
      <c r="AA95" s="38"/>
      <c r="AB95" s="38"/>
      <c r="AC95" s="38"/>
      <c r="AD95" s="38"/>
    </row>
    <row r="96" spans="1:30" x14ac:dyDescent="0.3">
      <c r="A96" s="3" t="s">
        <v>66</v>
      </c>
      <c r="B96" s="3" t="s">
        <v>24</v>
      </c>
      <c r="C96" s="3" t="s">
        <v>25</v>
      </c>
      <c r="D96" s="3" t="s">
        <v>32</v>
      </c>
      <c r="E96" s="3" t="s">
        <v>34</v>
      </c>
      <c r="F96" s="3" t="s">
        <v>31</v>
      </c>
      <c r="G96" s="3">
        <v>0</v>
      </c>
      <c r="H96" s="3">
        <v>0</v>
      </c>
      <c r="I96" s="29" t="e">
        <f t="shared" si="119"/>
        <v>#DIV/0!</v>
      </c>
      <c r="J96" s="3">
        <v>0</v>
      </c>
      <c r="K96" s="32" t="e">
        <f t="shared" si="111"/>
        <v>#DIV/0!</v>
      </c>
      <c r="L96" s="3">
        <f t="shared" si="112"/>
        <v>0</v>
      </c>
      <c r="M96" s="3">
        <v>0</v>
      </c>
      <c r="N96" s="3">
        <v>0</v>
      </c>
      <c r="O96" s="3">
        <v>0</v>
      </c>
      <c r="P96" s="3">
        <v>0</v>
      </c>
      <c r="Q96" s="4" t="e">
        <f t="shared" si="114"/>
        <v>#DIV/0!</v>
      </c>
      <c r="R96" s="3">
        <v>0</v>
      </c>
      <c r="S96" s="3">
        <v>0</v>
      </c>
      <c r="T96" s="32" t="e">
        <f t="shared" si="116"/>
        <v>#DIV/0!</v>
      </c>
      <c r="U96" s="32" t="e">
        <f t="shared" si="117"/>
        <v>#DIV/0!</v>
      </c>
      <c r="V96" s="3">
        <v>0</v>
      </c>
      <c r="W96" s="3">
        <v>0</v>
      </c>
      <c r="X96" s="3">
        <v>0</v>
      </c>
      <c r="Y96" s="3">
        <v>0</v>
      </c>
      <c r="Z96" s="3"/>
    </row>
    <row r="97" spans="1:30" x14ac:dyDescent="0.3">
      <c r="A97" s="3" t="s">
        <v>67</v>
      </c>
      <c r="B97" s="3" t="s">
        <v>24</v>
      </c>
      <c r="C97" s="3" t="s">
        <v>25</v>
      </c>
      <c r="D97" s="3" t="s">
        <v>32</v>
      </c>
      <c r="E97" s="3" t="s">
        <v>34</v>
      </c>
      <c r="F97" s="3" t="s">
        <v>31</v>
      </c>
      <c r="G97" s="3">
        <v>1</v>
      </c>
      <c r="H97" s="3">
        <v>3</v>
      </c>
      <c r="I97" s="29">
        <f t="shared" si="119"/>
        <v>3</v>
      </c>
      <c r="J97" s="3">
        <v>0</v>
      </c>
      <c r="K97" s="32">
        <f t="shared" si="111"/>
        <v>0</v>
      </c>
      <c r="L97" s="3">
        <f t="shared" si="112"/>
        <v>1</v>
      </c>
      <c r="M97" s="3">
        <v>1</v>
      </c>
      <c r="N97" s="3">
        <v>0</v>
      </c>
      <c r="O97" s="3">
        <v>1</v>
      </c>
      <c r="P97" s="3">
        <v>1</v>
      </c>
      <c r="Q97" s="4">
        <f t="shared" si="114"/>
        <v>100</v>
      </c>
      <c r="R97" s="3">
        <v>0</v>
      </c>
      <c r="S97" s="3">
        <v>0</v>
      </c>
      <c r="T97" s="32">
        <f t="shared" si="116"/>
        <v>1</v>
      </c>
      <c r="U97" s="32">
        <f t="shared" si="117"/>
        <v>1.5</v>
      </c>
      <c r="V97" s="3">
        <v>1</v>
      </c>
      <c r="W97" s="3">
        <v>0</v>
      </c>
      <c r="X97" s="3">
        <v>0</v>
      </c>
      <c r="Y97" s="3">
        <v>0</v>
      </c>
      <c r="Z97" s="3"/>
    </row>
    <row r="98" spans="1:30" x14ac:dyDescent="0.3">
      <c r="A98" s="3" t="s">
        <v>68</v>
      </c>
      <c r="B98" s="3" t="s">
        <v>24</v>
      </c>
      <c r="C98" s="3" t="s">
        <v>25</v>
      </c>
      <c r="D98" s="3" t="s">
        <v>32</v>
      </c>
      <c r="E98" s="3" t="s">
        <v>34</v>
      </c>
      <c r="F98" s="3" t="s">
        <v>31</v>
      </c>
      <c r="G98" s="3">
        <v>0</v>
      </c>
      <c r="H98" s="3">
        <v>0</v>
      </c>
      <c r="I98" s="29" t="e">
        <f t="shared" si="119"/>
        <v>#DIV/0!</v>
      </c>
      <c r="J98" s="3">
        <v>0</v>
      </c>
      <c r="K98" s="32" t="e">
        <f t="shared" si="111"/>
        <v>#DIV/0!</v>
      </c>
      <c r="L98" s="3">
        <f t="shared" si="112"/>
        <v>0</v>
      </c>
      <c r="M98" s="3">
        <v>0</v>
      </c>
      <c r="N98" s="3">
        <v>0</v>
      </c>
      <c r="O98" s="3">
        <v>0</v>
      </c>
      <c r="P98" s="3">
        <v>0</v>
      </c>
      <c r="Q98" s="4" t="e">
        <f t="shared" si="114"/>
        <v>#DIV/0!</v>
      </c>
      <c r="R98" s="3">
        <v>0</v>
      </c>
      <c r="S98" s="3">
        <v>0</v>
      </c>
      <c r="T98" s="32" t="e">
        <f t="shared" si="116"/>
        <v>#DIV/0!</v>
      </c>
      <c r="U98" s="32" t="e">
        <f t="shared" si="117"/>
        <v>#DIV/0!</v>
      </c>
      <c r="V98" s="3">
        <v>0</v>
      </c>
      <c r="W98" s="3">
        <v>0</v>
      </c>
      <c r="X98" s="3">
        <v>0</v>
      </c>
      <c r="Y98" s="3">
        <v>0</v>
      </c>
      <c r="Z98" s="3"/>
    </row>
    <row r="99" spans="1:30" x14ac:dyDescent="0.3">
      <c r="A99" s="3"/>
      <c r="B99" s="3"/>
      <c r="C99" s="3"/>
      <c r="D99" s="3"/>
      <c r="E99" s="3"/>
      <c r="F99" s="3"/>
      <c r="G99" s="3"/>
      <c r="H99" s="3"/>
      <c r="I99" s="29"/>
      <c r="J99" s="3"/>
      <c r="K99" s="32"/>
      <c r="L99" s="3"/>
      <c r="M99" s="3"/>
      <c r="N99" s="3"/>
      <c r="O99" s="3"/>
      <c r="P99" s="3"/>
      <c r="Q99" s="4"/>
      <c r="R99" s="3"/>
      <c r="S99" s="3"/>
      <c r="T99" s="32"/>
      <c r="U99" s="32"/>
      <c r="V99" s="3"/>
      <c r="W99" s="3"/>
      <c r="X99" s="3"/>
      <c r="Y99" s="3"/>
      <c r="Z99" s="3"/>
    </row>
    <row r="100" spans="1:30" x14ac:dyDescent="0.3">
      <c r="A100" s="3"/>
      <c r="B100" s="3"/>
      <c r="C100" s="3"/>
      <c r="D100" s="3"/>
      <c r="E100" s="3"/>
      <c r="F100" s="3"/>
      <c r="G100" s="6" t="s">
        <v>7</v>
      </c>
      <c r="H100" s="6" t="s">
        <v>8</v>
      </c>
      <c r="I100" s="31" t="s">
        <v>9</v>
      </c>
      <c r="J100" s="6" t="s">
        <v>10</v>
      </c>
      <c r="K100" s="33" t="s">
        <v>11</v>
      </c>
      <c r="L100" s="6" t="s">
        <v>12</v>
      </c>
      <c r="M100" s="6" t="s">
        <v>13</v>
      </c>
      <c r="N100" s="6" t="s">
        <v>14</v>
      </c>
      <c r="O100" s="6" t="s">
        <v>38</v>
      </c>
      <c r="P100" s="6" t="s">
        <v>70</v>
      </c>
      <c r="Q100" s="6" t="s">
        <v>71</v>
      </c>
      <c r="R100" s="6" t="s">
        <v>16</v>
      </c>
      <c r="S100" s="6" t="s">
        <v>17</v>
      </c>
      <c r="T100" s="33" t="s">
        <v>18</v>
      </c>
      <c r="U100" s="33" t="s">
        <v>19</v>
      </c>
      <c r="V100" s="6" t="s">
        <v>20</v>
      </c>
      <c r="W100" s="6" t="s">
        <v>21</v>
      </c>
      <c r="X100" s="6" t="s">
        <v>22</v>
      </c>
      <c r="Y100" s="6" t="s">
        <v>23</v>
      </c>
      <c r="Z100" s="6" t="s">
        <v>72</v>
      </c>
    </row>
    <row r="101" spans="1:30" x14ac:dyDescent="0.3">
      <c r="A101" s="35"/>
      <c r="B101" s="35"/>
      <c r="C101" s="35"/>
      <c r="D101" s="35"/>
      <c r="E101" s="35"/>
      <c r="F101" s="39" t="s">
        <v>36</v>
      </c>
      <c r="G101" s="35">
        <f>G3+G7+G11+G15+G19+G23+G27+G31+G35+G39+G43+G47+G51+G55+G59+G63+G67+G71+G75+G79+G83+G87+G91+G95</f>
        <v>88</v>
      </c>
      <c r="H101" s="35">
        <f>H3+H7+H11+H15+H19+H23+H27+H31+H35+H39+H43+H47+H51+H55+H59+H63+H67+H71+H75+H79+H83+H87+H91+H95</f>
        <v>60</v>
      </c>
      <c r="I101" s="40">
        <f t="shared" ref="I101:I104" si="156">H101/((L101-W101)+J101+(0.44*R101))</f>
        <v>0.9052504526252263</v>
      </c>
      <c r="J101" s="35">
        <f>J3+J7+J11+J15+J19+J23+J27+J31+J35+J39+J43+J47+J51+J55+J59+J63+J67+J71+J75+J79+J83+J87+J91+J95</f>
        <v>18</v>
      </c>
      <c r="K101" s="37">
        <f t="shared" ref="K101:K104" si="157">J101/G101</f>
        <v>0.20454545454545456</v>
      </c>
      <c r="L101" s="35">
        <f>L3+L7+L11+L15+L19+L23+L27+L31+L35+L39+L43+L47+L51+L55+L59+L63+L67+L71+L75+L79+L83+L87+L91+L95</f>
        <v>65</v>
      </c>
      <c r="M101" s="35">
        <f>M3+M7+M11+M15+M19+M23+M27+M31+M35+M39+M43+M47+M51+M55+M59+M63+M67+M71+M75+M79+M83+M87+M91+M95</f>
        <v>21</v>
      </c>
      <c r="N101" s="35">
        <f>N3+N7+N11+N15+N19+N23+N27+N31+N35+N39+N43+N47+N51+N55+N59+N63+N67+N71+N75+N79+N83+N87+N91+N95</f>
        <v>44</v>
      </c>
      <c r="O101" s="35">
        <f>O3+O7+O11+O15+O19+O23+O27+O31+O35+O39+O43+O47+O51+O55+O59+O63+O67+O71+O75+O79+O83+O87+O91+O95</f>
        <v>18</v>
      </c>
      <c r="P101" s="35">
        <f>P3+P7+P11+P15+P19+P23+P27+P31+P35+P39+P43+P47+P51+P55+P59+P63+P67+P71+P75+P79+P83+P87+P91+P95</f>
        <v>55</v>
      </c>
      <c r="Q101" s="36">
        <f>P101/L101*100</f>
        <v>84.615384615384613</v>
      </c>
      <c r="R101" s="35">
        <f>R3+R7+R11+R15+R19+R23+R27+R31+R35+R39+R43+R47+R51+R55+R59+R63+R67+R71+R75+R79+R83+R87+R91+R95</f>
        <v>12</v>
      </c>
      <c r="S101" s="35">
        <f>S3+S7+S11+S15+S19+S23+S27+S31+S35+S39+S43+S47+S51+S55+S59+S63+S67+S71+S75+S79+S83+S87+S91+S95</f>
        <v>6</v>
      </c>
      <c r="T101" s="37">
        <f>M101/(M101+N101)</f>
        <v>0.32307692307692309</v>
      </c>
      <c r="U101" s="37">
        <f>((0.5*V101)+M101)/L101</f>
        <v>0.41538461538461541</v>
      </c>
      <c r="V101" s="35">
        <f>V3+V7+V11+V15+V19+V23+V27+V31+V35+V39+V43+V47+V51+V55+V59+V63+V67+V71+V75+V79+V83+V87+V91+V95</f>
        <v>12</v>
      </c>
      <c r="W101" s="35">
        <f>W3+W7+W11+W15+W19+W23+W27+W31+W35+W39+W43+W47+W51+W55+W59+W63+W67+W71+W75+W79+W83+W87+W91+W95</f>
        <v>22</v>
      </c>
      <c r="X101" s="35">
        <f>X3+X7+X11+X15+X19+X23+X27+X31+X35+X39+X43+X47+X51+X55+X59+X63+X67+X71+X75+X79+X83+X87+X91+X95</f>
        <v>0</v>
      </c>
      <c r="Y101" s="35">
        <f>Y3+Y7+Y11+Y15+Y19+Y23+Y27+Y31+Y35+Y39+Y43+Y47+Y51+Y55+Y59+Y63+Y67+Y71+Y75+Y79+Y83+Y87+Y91+Y95</f>
        <v>13</v>
      </c>
      <c r="Z101" s="35">
        <f>Z3+Z7+Z11+Z15+Z19+Z23+Z27+Z31+Z35+Z39+Z43+Z47+Z51+Z55+Z59+Z63+Z67+Z71+Z75+Z79+Z83+Z87+Z91+Z95</f>
        <v>19</v>
      </c>
      <c r="AA101" s="38"/>
      <c r="AB101" s="38"/>
      <c r="AC101" s="38"/>
      <c r="AD101" s="38"/>
    </row>
    <row r="102" spans="1:30" x14ac:dyDescent="0.3">
      <c r="A102" s="6"/>
      <c r="B102" s="6"/>
      <c r="C102" s="6"/>
      <c r="D102" s="6"/>
      <c r="E102" s="6"/>
      <c r="F102" s="6" t="s">
        <v>66</v>
      </c>
      <c r="G102" s="3">
        <f t="shared" ref="G102:V104" si="158">G4+G8+G12+G16+G20+G24+G28+G32+G36+G40+G44+G48+G52+G56+G60+G64+G68+G72+G76+G80+G84+G88+G92+G96</f>
        <v>0</v>
      </c>
      <c r="H102" s="3">
        <f t="shared" si="158"/>
        <v>0</v>
      </c>
      <c r="I102" s="29" t="e">
        <f t="shared" si="156"/>
        <v>#DIV/0!</v>
      </c>
      <c r="J102" s="3">
        <f t="shared" si="158"/>
        <v>0</v>
      </c>
      <c r="K102" s="32" t="e">
        <f t="shared" si="157"/>
        <v>#DIV/0!</v>
      </c>
      <c r="L102" s="3">
        <f t="shared" si="158"/>
        <v>0</v>
      </c>
      <c r="M102" s="3">
        <f t="shared" si="158"/>
        <v>0</v>
      </c>
      <c r="N102" s="3">
        <f t="shared" si="158"/>
        <v>0</v>
      </c>
      <c r="O102" s="3">
        <f t="shared" si="158"/>
        <v>0</v>
      </c>
      <c r="P102" s="3">
        <f t="shared" si="158"/>
        <v>0</v>
      </c>
      <c r="Q102" s="4" t="e">
        <f t="shared" ref="Q102:Q104" si="159">P102/L102*100</f>
        <v>#DIV/0!</v>
      </c>
      <c r="R102" s="3">
        <f t="shared" si="158"/>
        <v>0</v>
      </c>
      <c r="S102" s="3">
        <f t="shared" si="158"/>
        <v>0</v>
      </c>
      <c r="T102" s="32" t="e">
        <f t="shared" ref="T102:T104" si="160">M102/(M102+N102)</f>
        <v>#DIV/0!</v>
      </c>
      <c r="U102" s="32" t="e">
        <f t="shared" ref="U102:U104" si="161">((0.5*V102)+M102)/L102</f>
        <v>#DIV/0!</v>
      </c>
      <c r="V102" s="3">
        <f t="shared" si="158"/>
        <v>0</v>
      </c>
      <c r="W102" s="3">
        <f t="shared" ref="H102:Z104" si="162">W4+W8+W12+W16+W20+W24+W28+W32+W36+W40+W44+W48+W52+W56+W60+W64+W68+W72+W76+W80+W84+W88+W92+W96</f>
        <v>0</v>
      </c>
      <c r="X102" s="3">
        <f t="shared" si="162"/>
        <v>0</v>
      </c>
      <c r="Y102" s="3">
        <f t="shared" si="162"/>
        <v>1</v>
      </c>
      <c r="Z102" s="3">
        <f t="shared" si="162"/>
        <v>0</v>
      </c>
    </row>
    <row r="103" spans="1:30" x14ac:dyDescent="0.3">
      <c r="F103" s="6" t="s">
        <v>67</v>
      </c>
      <c r="G103" s="3">
        <f t="shared" si="158"/>
        <v>75</v>
      </c>
      <c r="H103" s="3">
        <f t="shared" si="162"/>
        <v>48</v>
      </c>
      <c r="I103" s="29">
        <f t="shared" si="156"/>
        <v>0.85287846481876328</v>
      </c>
      <c r="J103" s="3">
        <f t="shared" si="162"/>
        <v>16</v>
      </c>
      <c r="K103" s="32">
        <f t="shared" si="157"/>
        <v>0.21333333333333335</v>
      </c>
      <c r="L103" s="3">
        <f t="shared" si="162"/>
        <v>54</v>
      </c>
      <c r="M103" s="3">
        <f t="shared" si="162"/>
        <v>15</v>
      </c>
      <c r="N103" s="3">
        <f t="shared" si="162"/>
        <v>39</v>
      </c>
      <c r="O103" s="3">
        <f t="shared" si="162"/>
        <v>15</v>
      </c>
      <c r="P103" s="3">
        <f t="shared" si="162"/>
        <v>44</v>
      </c>
      <c r="Q103" s="4">
        <f t="shared" si="159"/>
        <v>81.481481481481481</v>
      </c>
      <c r="R103" s="3">
        <f t="shared" si="162"/>
        <v>12</v>
      </c>
      <c r="S103" s="3">
        <f t="shared" si="162"/>
        <v>6</v>
      </c>
      <c r="T103" s="32">
        <f t="shared" si="160"/>
        <v>0.27777777777777779</v>
      </c>
      <c r="U103" s="32">
        <f t="shared" si="161"/>
        <v>0.3888888888888889</v>
      </c>
      <c r="V103" s="3">
        <f t="shared" si="162"/>
        <v>12</v>
      </c>
      <c r="W103" s="3">
        <f t="shared" si="162"/>
        <v>19</v>
      </c>
      <c r="X103" s="3">
        <f t="shared" si="162"/>
        <v>0</v>
      </c>
      <c r="Y103" s="3">
        <f t="shared" si="162"/>
        <v>12</v>
      </c>
      <c r="Z103" s="3">
        <f t="shared" si="162"/>
        <v>0</v>
      </c>
    </row>
    <row r="104" spans="1:30" x14ac:dyDescent="0.3">
      <c r="F104" s="6" t="s">
        <v>68</v>
      </c>
      <c r="G104" s="3">
        <f t="shared" si="158"/>
        <v>13</v>
      </c>
      <c r="H104" s="3">
        <f t="shared" si="162"/>
        <v>12</v>
      </c>
      <c r="I104" s="29">
        <f t="shared" si="156"/>
        <v>1.2</v>
      </c>
      <c r="J104" s="3">
        <f t="shared" si="162"/>
        <v>2</v>
      </c>
      <c r="K104" s="32">
        <f t="shared" si="157"/>
        <v>0.15384615384615385</v>
      </c>
      <c r="L104" s="3">
        <f t="shared" si="162"/>
        <v>11</v>
      </c>
      <c r="M104" s="3">
        <f t="shared" si="162"/>
        <v>6</v>
      </c>
      <c r="N104" s="3">
        <f t="shared" si="162"/>
        <v>5</v>
      </c>
      <c r="O104" s="3">
        <f t="shared" si="162"/>
        <v>3</v>
      </c>
      <c r="P104" s="3">
        <f t="shared" si="162"/>
        <v>11</v>
      </c>
      <c r="Q104" s="4">
        <f t="shared" si="159"/>
        <v>100</v>
      </c>
      <c r="R104" s="3">
        <f t="shared" si="162"/>
        <v>0</v>
      </c>
      <c r="S104" s="3">
        <f t="shared" si="162"/>
        <v>0</v>
      </c>
      <c r="T104" s="32">
        <f t="shared" si="160"/>
        <v>0.54545454545454541</v>
      </c>
      <c r="U104" s="32">
        <f t="shared" si="161"/>
        <v>0.54545454545454541</v>
      </c>
      <c r="V104" s="3">
        <f t="shared" si="162"/>
        <v>0</v>
      </c>
      <c r="W104" s="3">
        <f t="shared" si="162"/>
        <v>3</v>
      </c>
      <c r="X104" s="3">
        <f t="shared" si="162"/>
        <v>0</v>
      </c>
      <c r="Y104" s="3">
        <f t="shared" si="162"/>
        <v>0</v>
      </c>
      <c r="Z104" s="3">
        <f t="shared" si="162"/>
        <v>0</v>
      </c>
    </row>
    <row r="105" spans="1:30" x14ac:dyDescent="0.3">
      <c r="K105" s="34"/>
      <c r="T105" s="34"/>
      <c r="U105" s="34"/>
      <c r="Z105" s="3"/>
    </row>
    <row r="106" spans="1:30" x14ac:dyDescent="0.3">
      <c r="A106" s="49" t="s">
        <v>37</v>
      </c>
      <c r="B106" s="49"/>
      <c r="C106" s="49"/>
      <c r="D106" s="3"/>
      <c r="E106" s="3"/>
      <c r="F106" s="3"/>
      <c r="G106" s="3"/>
      <c r="H106" s="3"/>
      <c r="I106" s="29"/>
      <c r="J106" s="3"/>
      <c r="K106" s="32"/>
      <c r="L106" s="3"/>
      <c r="M106" s="3"/>
      <c r="N106" s="3"/>
      <c r="O106" s="3"/>
      <c r="P106" s="3"/>
      <c r="Q106" s="3"/>
      <c r="R106" s="3"/>
      <c r="S106" s="3"/>
      <c r="T106" s="32"/>
      <c r="U106" s="32"/>
      <c r="V106" s="3"/>
      <c r="W106" s="3"/>
      <c r="X106" s="3"/>
      <c r="Y106" s="3"/>
      <c r="Z106" s="3"/>
      <c r="AA106" s="3"/>
      <c r="AB106" s="3"/>
      <c r="AC106" s="3"/>
      <c r="AD106" s="3"/>
    </row>
    <row r="107" spans="1:30" x14ac:dyDescent="0.3">
      <c r="A107" s="6" t="s">
        <v>1</v>
      </c>
      <c r="B107" s="6" t="s">
        <v>2</v>
      </c>
      <c r="C107" s="6" t="s">
        <v>3</v>
      </c>
      <c r="D107" s="6" t="s">
        <v>4</v>
      </c>
      <c r="E107" s="6" t="s">
        <v>5</v>
      </c>
      <c r="F107" s="6" t="s">
        <v>6</v>
      </c>
      <c r="G107" s="6" t="s">
        <v>7</v>
      </c>
      <c r="H107" s="6" t="s">
        <v>8</v>
      </c>
      <c r="I107" s="31" t="s">
        <v>9</v>
      </c>
      <c r="J107" s="6" t="s">
        <v>10</v>
      </c>
      <c r="K107" s="33" t="s">
        <v>11</v>
      </c>
      <c r="L107" s="6" t="s">
        <v>12</v>
      </c>
      <c r="M107" s="6" t="s">
        <v>13</v>
      </c>
      <c r="N107" s="6" t="s">
        <v>14</v>
      </c>
      <c r="O107" s="6" t="s">
        <v>38</v>
      </c>
      <c r="P107" s="6" t="s">
        <v>70</v>
      </c>
      <c r="Q107" s="6" t="s">
        <v>71</v>
      </c>
      <c r="R107" s="6" t="s">
        <v>16</v>
      </c>
      <c r="S107" s="6" t="s">
        <v>17</v>
      </c>
      <c r="T107" s="33" t="s">
        <v>18</v>
      </c>
      <c r="U107" s="33" t="s">
        <v>19</v>
      </c>
      <c r="V107" s="6" t="s">
        <v>20</v>
      </c>
      <c r="W107" s="6" t="s">
        <v>39</v>
      </c>
      <c r="X107" s="6" t="s">
        <v>40</v>
      </c>
      <c r="Y107" s="6" t="s">
        <v>41</v>
      </c>
      <c r="Z107" s="6" t="s">
        <v>22</v>
      </c>
      <c r="AA107" s="6" t="s">
        <v>42</v>
      </c>
      <c r="AB107" s="6"/>
      <c r="AC107" s="6"/>
    </row>
    <row r="108" spans="1:30" x14ac:dyDescent="0.3">
      <c r="A108" s="35">
        <v>1</v>
      </c>
      <c r="B108" s="35" t="s">
        <v>24</v>
      </c>
      <c r="C108" s="35" t="s">
        <v>25</v>
      </c>
      <c r="D108" s="35" t="s">
        <v>26</v>
      </c>
      <c r="E108" s="35" t="s">
        <v>27</v>
      </c>
      <c r="F108" s="35" t="s">
        <v>28</v>
      </c>
      <c r="G108" s="35">
        <f t="shared" ref="G108:H108" si="163">G109+G110+G111</f>
        <v>10</v>
      </c>
      <c r="H108" s="35">
        <f t="shared" si="163"/>
        <v>10</v>
      </c>
      <c r="I108" s="40">
        <f t="shared" ref="I108" si="164">H108/((L108-W108)+J108+(0.44*R108))</f>
        <v>1.2690355329949239</v>
      </c>
      <c r="J108" s="35">
        <f>J109+J110+J111</f>
        <v>2</v>
      </c>
      <c r="K108" s="37">
        <f t="shared" ref="K108:K111" si="165">J108/G108</f>
        <v>0.2</v>
      </c>
      <c r="L108" s="35">
        <f t="shared" ref="L108:L111" si="166">M108+N108</f>
        <v>7</v>
      </c>
      <c r="M108" s="35">
        <f>M109+M110+M111</f>
        <v>4</v>
      </c>
      <c r="N108" s="35">
        <f>N109+N110+N111</f>
        <v>3</v>
      </c>
      <c r="O108" s="35">
        <f>O109+O110+O111</f>
        <v>2</v>
      </c>
      <c r="P108" s="35">
        <f>P109+P110+P111</f>
        <v>5</v>
      </c>
      <c r="Q108" s="36">
        <f t="shared" ref="Q108:Q111" si="167">P108/L108*100</f>
        <v>71.428571428571431</v>
      </c>
      <c r="R108" s="35">
        <f>R109+R110+R111</f>
        <v>2</v>
      </c>
      <c r="S108" s="35">
        <f>S109+S110+S111</f>
        <v>2</v>
      </c>
      <c r="T108" s="37">
        <f t="shared" ref="T108:T111" si="168">M108/(M108+N108)</f>
        <v>0.5714285714285714</v>
      </c>
      <c r="U108" s="37">
        <f t="shared" ref="U108:U111" si="169">((0.5*V108)+M108)/L108</f>
        <v>0.5714285714285714</v>
      </c>
      <c r="V108" s="35">
        <f t="shared" ref="V108:AA108" si="170">V109+V110+V111</f>
        <v>0</v>
      </c>
      <c r="W108" s="35">
        <f t="shared" si="170"/>
        <v>2</v>
      </c>
      <c r="X108" s="35">
        <f t="shared" si="170"/>
        <v>1</v>
      </c>
      <c r="Y108" s="35">
        <f t="shared" si="170"/>
        <v>0</v>
      </c>
      <c r="Z108" s="35">
        <f t="shared" si="170"/>
        <v>2</v>
      </c>
      <c r="AA108" s="35">
        <f t="shared" si="170"/>
        <v>0</v>
      </c>
      <c r="AB108" s="35"/>
      <c r="AC108" s="35"/>
      <c r="AD108" s="38"/>
    </row>
    <row r="109" spans="1:30" x14ac:dyDescent="0.3">
      <c r="A109" s="3" t="s">
        <v>66</v>
      </c>
      <c r="B109" s="3" t="s">
        <v>24</v>
      </c>
      <c r="C109" s="3" t="s">
        <v>25</v>
      </c>
      <c r="D109" s="3" t="s">
        <v>26</v>
      </c>
      <c r="E109" s="3" t="s">
        <v>27</v>
      </c>
      <c r="F109" s="3" t="s">
        <v>28</v>
      </c>
      <c r="G109" s="3">
        <v>8</v>
      </c>
      <c r="H109" s="3">
        <v>8</v>
      </c>
      <c r="I109" s="4">
        <f t="shared" ref="I109:I111" si="171">H109/G109</f>
        <v>1</v>
      </c>
      <c r="J109" s="3">
        <v>2</v>
      </c>
      <c r="K109" s="32">
        <f t="shared" si="165"/>
        <v>0.25</v>
      </c>
      <c r="L109" s="3">
        <f t="shared" si="166"/>
        <v>5</v>
      </c>
      <c r="M109" s="3">
        <v>3</v>
      </c>
      <c r="N109" s="3">
        <v>2</v>
      </c>
      <c r="O109" s="3">
        <v>2</v>
      </c>
      <c r="P109" s="3">
        <v>3</v>
      </c>
      <c r="Q109" s="4">
        <f t="shared" si="167"/>
        <v>60</v>
      </c>
      <c r="R109" s="3">
        <v>2</v>
      </c>
      <c r="S109" s="3">
        <v>2</v>
      </c>
      <c r="T109" s="32">
        <f t="shared" si="168"/>
        <v>0.6</v>
      </c>
      <c r="U109" s="32">
        <f t="shared" si="169"/>
        <v>0.6</v>
      </c>
      <c r="V109" s="3">
        <v>0</v>
      </c>
      <c r="W109" s="3">
        <v>1</v>
      </c>
      <c r="X109" s="3">
        <v>1</v>
      </c>
      <c r="Y109" s="3">
        <v>0</v>
      </c>
      <c r="Z109" s="3">
        <v>2</v>
      </c>
      <c r="AA109" s="3">
        <v>0</v>
      </c>
      <c r="AB109" s="3"/>
      <c r="AC109" s="3"/>
    </row>
    <row r="110" spans="1:30" x14ac:dyDescent="0.3">
      <c r="A110" s="3" t="s">
        <v>67</v>
      </c>
      <c r="B110" s="3" t="s">
        <v>24</v>
      </c>
      <c r="C110" s="3" t="s">
        <v>25</v>
      </c>
      <c r="D110" s="3" t="s">
        <v>26</v>
      </c>
      <c r="E110" s="3" t="s">
        <v>27</v>
      </c>
      <c r="F110" s="3" t="s">
        <v>28</v>
      </c>
      <c r="G110" s="3">
        <v>0</v>
      </c>
      <c r="H110" s="3">
        <v>0</v>
      </c>
      <c r="I110" s="4" t="e">
        <f t="shared" si="171"/>
        <v>#DIV/0!</v>
      </c>
      <c r="J110" s="3">
        <v>0</v>
      </c>
      <c r="K110" s="32" t="e">
        <f t="shared" si="165"/>
        <v>#DIV/0!</v>
      </c>
      <c r="L110" s="3">
        <f t="shared" si="166"/>
        <v>0</v>
      </c>
      <c r="M110" s="3">
        <v>0</v>
      </c>
      <c r="N110" s="3">
        <v>0</v>
      </c>
      <c r="O110" s="3">
        <v>0</v>
      </c>
      <c r="P110" s="3">
        <v>0</v>
      </c>
      <c r="Q110" s="4" t="e">
        <f t="shared" si="167"/>
        <v>#DIV/0!</v>
      </c>
      <c r="R110" s="3">
        <v>0</v>
      </c>
      <c r="S110" s="3">
        <v>0</v>
      </c>
      <c r="T110" s="32" t="e">
        <f t="shared" si="168"/>
        <v>#DIV/0!</v>
      </c>
      <c r="U110" s="32" t="e">
        <f t="shared" si="169"/>
        <v>#DIV/0!</v>
      </c>
      <c r="V110" s="3">
        <v>0</v>
      </c>
      <c r="W110" s="3">
        <v>0</v>
      </c>
      <c r="X110" s="3">
        <v>0</v>
      </c>
      <c r="Y110" s="3">
        <v>0</v>
      </c>
      <c r="Z110" s="3">
        <v>0</v>
      </c>
      <c r="AA110" s="3">
        <v>0</v>
      </c>
      <c r="AB110" s="3"/>
      <c r="AC110" s="3"/>
    </row>
    <row r="111" spans="1:30" x14ac:dyDescent="0.3">
      <c r="A111" s="3" t="s">
        <v>68</v>
      </c>
      <c r="B111" s="3" t="s">
        <v>24</v>
      </c>
      <c r="C111" s="3" t="s">
        <v>25</v>
      </c>
      <c r="D111" s="3" t="s">
        <v>26</v>
      </c>
      <c r="E111" s="3" t="s">
        <v>27</v>
      </c>
      <c r="F111" s="3" t="s">
        <v>28</v>
      </c>
      <c r="G111" s="3">
        <v>2</v>
      </c>
      <c r="H111" s="3">
        <v>2</v>
      </c>
      <c r="I111" s="4">
        <f t="shared" si="171"/>
        <v>1</v>
      </c>
      <c r="J111" s="3">
        <v>0</v>
      </c>
      <c r="K111" s="32">
        <f t="shared" si="165"/>
        <v>0</v>
      </c>
      <c r="L111" s="3">
        <f t="shared" si="166"/>
        <v>2</v>
      </c>
      <c r="M111" s="3">
        <v>1</v>
      </c>
      <c r="N111" s="3">
        <v>1</v>
      </c>
      <c r="O111" s="3">
        <v>0</v>
      </c>
      <c r="P111" s="3">
        <v>2</v>
      </c>
      <c r="Q111" s="4">
        <f t="shared" si="167"/>
        <v>100</v>
      </c>
      <c r="R111" s="3">
        <v>0</v>
      </c>
      <c r="S111" s="3">
        <v>0</v>
      </c>
      <c r="T111" s="32">
        <f t="shared" si="168"/>
        <v>0.5</v>
      </c>
      <c r="U111" s="32">
        <f t="shared" si="169"/>
        <v>0.5</v>
      </c>
      <c r="V111" s="3">
        <v>0</v>
      </c>
      <c r="W111" s="3">
        <v>1</v>
      </c>
      <c r="X111" s="3">
        <v>0</v>
      </c>
      <c r="Y111" s="3">
        <v>0</v>
      </c>
      <c r="Z111" s="3">
        <v>0</v>
      </c>
      <c r="AA111" s="3">
        <v>0</v>
      </c>
      <c r="AB111" s="3"/>
      <c r="AC111" s="3"/>
    </row>
    <row r="112" spans="1:30" x14ac:dyDescent="0.3">
      <c r="A112" s="35">
        <v>27</v>
      </c>
      <c r="B112" s="35" t="s">
        <v>29</v>
      </c>
      <c r="C112" s="35" t="s">
        <v>25</v>
      </c>
      <c r="D112" s="35" t="s">
        <v>26</v>
      </c>
      <c r="E112" s="35" t="s">
        <v>30</v>
      </c>
      <c r="F112" s="35" t="s">
        <v>28</v>
      </c>
      <c r="G112" s="35">
        <f t="shared" ref="G112:H112" si="172">G113+G114+G115</f>
        <v>3</v>
      </c>
      <c r="H112" s="35">
        <f t="shared" si="172"/>
        <v>3</v>
      </c>
      <c r="I112" s="40">
        <f t="shared" ref="I112" si="173">H112/((L112-W112)+J112+(0.44*R112))</f>
        <v>1</v>
      </c>
      <c r="J112" s="35">
        <f t="shared" ref="J112" si="174">J113+J114+J115</f>
        <v>1</v>
      </c>
      <c r="K112" s="37">
        <f t="shared" ref="K112:K175" si="175">J112/G112</f>
        <v>0.33333333333333331</v>
      </c>
      <c r="L112" s="35">
        <f t="shared" ref="L112:L175" si="176">M112+N112</f>
        <v>2</v>
      </c>
      <c r="M112" s="35">
        <f t="shared" ref="M112:P112" si="177">M113+M114+M115</f>
        <v>1</v>
      </c>
      <c r="N112" s="35">
        <f t="shared" si="177"/>
        <v>1</v>
      </c>
      <c r="O112" s="35">
        <f t="shared" si="177"/>
        <v>1</v>
      </c>
      <c r="P112" s="35">
        <f t="shared" si="177"/>
        <v>1</v>
      </c>
      <c r="Q112" s="36">
        <f t="shared" ref="Q112:Q175" si="178">P112/L112*100</f>
        <v>50</v>
      </c>
      <c r="R112" s="35">
        <f t="shared" ref="R112:S112" si="179">R113+R114+R115</f>
        <v>0</v>
      </c>
      <c r="S112" s="35">
        <f t="shared" si="179"/>
        <v>0</v>
      </c>
      <c r="T112" s="37">
        <f t="shared" ref="T112:T175" si="180">M112/(M112+N112)</f>
        <v>0.5</v>
      </c>
      <c r="U112" s="37">
        <f t="shared" ref="U112:U175" si="181">((0.5*V112)+M112)/L112</f>
        <v>0.75</v>
      </c>
      <c r="V112" s="35">
        <f t="shared" ref="V112:AA112" si="182">V113+V114+V115</f>
        <v>1</v>
      </c>
      <c r="W112" s="35">
        <f t="shared" si="182"/>
        <v>0</v>
      </c>
      <c r="X112" s="35">
        <f t="shared" si="182"/>
        <v>1</v>
      </c>
      <c r="Y112" s="35">
        <f t="shared" si="182"/>
        <v>0</v>
      </c>
      <c r="Z112" s="35">
        <f t="shared" si="182"/>
        <v>1</v>
      </c>
      <c r="AA112" s="35">
        <f t="shared" si="182"/>
        <v>0</v>
      </c>
      <c r="AB112" s="35"/>
      <c r="AC112" s="35"/>
      <c r="AD112" s="38"/>
    </row>
    <row r="113" spans="1:30" x14ac:dyDescent="0.3">
      <c r="A113" s="3" t="s">
        <v>66</v>
      </c>
      <c r="B113" s="3" t="s">
        <v>29</v>
      </c>
      <c r="C113" s="3" t="s">
        <v>25</v>
      </c>
      <c r="D113" s="3" t="s">
        <v>26</v>
      </c>
      <c r="E113" s="3" t="s">
        <v>30</v>
      </c>
      <c r="F113" s="3" t="s">
        <v>28</v>
      </c>
      <c r="G113" s="3">
        <v>3</v>
      </c>
      <c r="H113" s="3">
        <v>3</v>
      </c>
      <c r="I113" s="4">
        <f t="shared" ref="I113:I175" si="183">H113/G113</f>
        <v>1</v>
      </c>
      <c r="J113" s="3">
        <v>1</v>
      </c>
      <c r="K113" s="32">
        <f t="shared" si="175"/>
        <v>0.33333333333333331</v>
      </c>
      <c r="L113" s="3">
        <f t="shared" si="176"/>
        <v>2</v>
      </c>
      <c r="M113" s="3">
        <v>1</v>
      </c>
      <c r="N113" s="3">
        <v>1</v>
      </c>
      <c r="O113" s="3">
        <v>1</v>
      </c>
      <c r="P113" s="3">
        <v>1</v>
      </c>
      <c r="Q113" s="4">
        <f t="shared" si="178"/>
        <v>50</v>
      </c>
      <c r="R113" s="3">
        <v>0</v>
      </c>
      <c r="S113" s="3">
        <v>0</v>
      </c>
      <c r="T113" s="32">
        <f t="shared" si="180"/>
        <v>0.5</v>
      </c>
      <c r="U113" s="32">
        <f t="shared" si="181"/>
        <v>0.75</v>
      </c>
      <c r="V113" s="3">
        <v>1</v>
      </c>
      <c r="W113" s="3">
        <v>0</v>
      </c>
      <c r="X113" s="3">
        <v>1</v>
      </c>
      <c r="Y113" s="3">
        <v>0</v>
      </c>
      <c r="Z113" s="3">
        <v>1</v>
      </c>
      <c r="AA113" s="3">
        <v>0</v>
      </c>
      <c r="AB113" s="3"/>
      <c r="AC113" s="3"/>
    </row>
    <row r="114" spans="1:30" x14ac:dyDescent="0.3">
      <c r="A114" s="3" t="s">
        <v>67</v>
      </c>
      <c r="B114" s="3" t="s">
        <v>29</v>
      </c>
      <c r="C114" s="3" t="s">
        <v>25</v>
      </c>
      <c r="D114" s="3" t="s">
        <v>26</v>
      </c>
      <c r="E114" s="3" t="s">
        <v>30</v>
      </c>
      <c r="F114" s="11" t="s">
        <v>28</v>
      </c>
      <c r="G114" s="3">
        <v>0</v>
      </c>
      <c r="H114" s="3">
        <v>0</v>
      </c>
      <c r="I114" s="4" t="e">
        <f t="shared" si="183"/>
        <v>#DIV/0!</v>
      </c>
      <c r="J114" s="3">
        <v>0</v>
      </c>
      <c r="K114" s="32" t="e">
        <f t="shared" si="175"/>
        <v>#DIV/0!</v>
      </c>
      <c r="L114" s="3">
        <f t="shared" si="176"/>
        <v>0</v>
      </c>
      <c r="M114" s="3">
        <v>0</v>
      </c>
      <c r="N114" s="3">
        <v>0</v>
      </c>
      <c r="O114" s="3">
        <v>0</v>
      </c>
      <c r="P114" s="3">
        <v>0</v>
      </c>
      <c r="Q114" s="4" t="e">
        <f t="shared" si="178"/>
        <v>#DIV/0!</v>
      </c>
      <c r="R114" s="3">
        <v>0</v>
      </c>
      <c r="S114" s="3">
        <v>0</v>
      </c>
      <c r="T114" s="32" t="e">
        <f t="shared" si="180"/>
        <v>#DIV/0!</v>
      </c>
      <c r="U114" s="32" t="e">
        <f t="shared" si="181"/>
        <v>#DIV/0!</v>
      </c>
      <c r="V114" s="3">
        <v>0</v>
      </c>
      <c r="W114" s="3">
        <v>0</v>
      </c>
      <c r="X114" s="3">
        <v>0</v>
      </c>
      <c r="Y114" s="3">
        <v>0</v>
      </c>
      <c r="Z114" s="3">
        <v>0</v>
      </c>
      <c r="AA114" s="3">
        <v>0</v>
      </c>
      <c r="AB114" s="3"/>
      <c r="AC114" s="3"/>
    </row>
    <row r="115" spans="1:30" x14ac:dyDescent="0.3">
      <c r="A115" s="3" t="s">
        <v>68</v>
      </c>
      <c r="B115" s="3" t="s">
        <v>29</v>
      </c>
      <c r="C115" s="3" t="s">
        <v>25</v>
      </c>
      <c r="D115" s="3" t="s">
        <v>26</v>
      </c>
      <c r="E115" s="3" t="s">
        <v>30</v>
      </c>
      <c r="F115" s="11" t="s">
        <v>28</v>
      </c>
      <c r="G115" s="3">
        <v>0</v>
      </c>
      <c r="H115" s="3">
        <v>0</v>
      </c>
      <c r="I115" s="4" t="e">
        <f t="shared" si="183"/>
        <v>#DIV/0!</v>
      </c>
      <c r="J115" s="3">
        <v>0</v>
      </c>
      <c r="K115" s="32" t="e">
        <f t="shared" si="175"/>
        <v>#DIV/0!</v>
      </c>
      <c r="L115" s="3">
        <f t="shared" si="176"/>
        <v>0</v>
      </c>
      <c r="M115" s="3">
        <v>0</v>
      </c>
      <c r="N115" s="3">
        <v>0</v>
      </c>
      <c r="O115" s="3">
        <v>0</v>
      </c>
      <c r="P115" s="3">
        <v>0</v>
      </c>
      <c r="Q115" s="4" t="e">
        <f t="shared" si="178"/>
        <v>#DIV/0!</v>
      </c>
      <c r="R115" s="3">
        <v>0</v>
      </c>
      <c r="S115" s="3">
        <v>0</v>
      </c>
      <c r="T115" s="32" t="e">
        <f t="shared" si="180"/>
        <v>#DIV/0!</v>
      </c>
      <c r="U115" s="32" t="e">
        <f t="shared" si="181"/>
        <v>#DIV/0!</v>
      </c>
      <c r="V115" s="3">
        <v>0</v>
      </c>
      <c r="W115" s="3">
        <v>0</v>
      </c>
      <c r="X115" s="3">
        <v>0</v>
      </c>
      <c r="Y115" s="3">
        <v>0</v>
      </c>
      <c r="Z115" s="3">
        <v>0</v>
      </c>
      <c r="AA115" s="3">
        <v>0</v>
      </c>
      <c r="AB115" s="3"/>
      <c r="AC115" s="3"/>
    </row>
    <row r="116" spans="1:30" x14ac:dyDescent="0.3">
      <c r="A116" s="35">
        <v>2</v>
      </c>
      <c r="B116" s="35" t="s">
        <v>29</v>
      </c>
      <c r="C116" s="35" t="s">
        <v>30</v>
      </c>
      <c r="D116" s="35" t="s">
        <v>26</v>
      </c>
      <c r="E116" s="35" t="s">
        <v>27</v>
      </c>
      <c r="F116" s="35" t="s">
        <v>28</v>
      </c>
      <c r="G116" s="35">
        <f t="shared" ref="G116:H116" si="184">G117+G118+G119</f>
        <v>3</v>
      </c>
      <c r="H116" s="35">
        <f t="shared" si="184"/>
        <v>0</v>
      </c>
      <c r="I116" s="40">
        <f t="shared" ref="I116" si="185">H116/((L116-W116)+J116+(0.44*R116))</f>
        <v>0</v>
      </c>
      <c r="J116" s="35">
        <f t="shared" ref="J116" si="186">J117+J118+J119</f>
        <v>2</v>
      </c>
      <c r="K116" s="37">
        <f t="shared" si="175"/>
        <v>0.66666666666666663</v>
      </c>
      <c r="L116" s="35">
        <f t="shared" si="176"/>
        <v>1</v>
      </c>
      <c r="M116" s="35">
        <f t="shared" ref="M116:P116" si="187">M117+M118+M119</f>
        <v>0</v>
      </c>
      <c r="N116" s="35">
        <f t="shared" si="187"/>
        <v>1</v>
      </c>
      <c r="O116" s="35">
        <f t="shared" si="187"/>
        <v>0</v>
      </c>
      <c r="P116" s="35">
        <f t="shared" si="187"/>
        <v>1</v>
      </c>
      <c r="Q116" s="36">
        <f t="shared" si="178"/>
        <v>100</v>
      </c>
      <c r="R116" s="35">
        <f t="shared" ref="R116:S116" si="188">R117+R118+R119</f>
        <v>0</v>
      </c>
      <c r="S116" s="35">
        <f t="shared" si="188"/>
        <v>0</v>
      </c>
      <c r="T116" s="37">
        <f t="shared" si="180"/>
        <v>0</v>
      </c>
      <c r="U116" s="37">
        <f t="shared" si="181"/>
        <v>0</v>
      </c>
      <c r="V116" s="35">
        <f t="shared" ref="V116:AA116" si="189">V117+V118+V119</f>
        <v>0</v>
      </c>
      <c r="W116" s="35">
        <f t="shared" si="189"/>
        <v>0</v>
      </c>
      <c r="X116" s="35">
        <f t="shared" si="189"/>
        <v>1</v>
      </c>
      <c r="Y116" s="35">
        <f t="shared" si="189"/>
        <v>1</v>
      </c>
      <c r="Z116" s="35">
        <f t="shared" si="189"/>
        <v>0</v>
      </c>
      <c r="AA116" s="35">
        <f t="shared" si="189"/>
        <v>0</v>
      </c>
      <c r="AB116" s="35"/>
      <c r="AC116" s="35"/>
      <c r="AD116" s="38"/>
    </row>
    <row r="117" spans="1:30" x14ac:dyDescent="0.3">
      <c r="A117" s="3" t="s">
        <v>66</v>
      </c>
      <c r="B117" s="3" t="s">
        <v>29</v>
      </c>
      <c r="C117" s="3" t="s">
        <v>30</v>
      </c>
      <c r="D117" s="3" t="s">
        <v>26</v>
      </c>
      <c r="E117" s="3" t="s">
        <v>27</v>
      </c>
      <c r="F117" s="3" t="s">
        <v>28</v>
      </c>
      <c r="G117" s="3">
        <v>2</v>
      </c>
      <c r="H117" s="3">
        <v>0</v>
      </c>
      <c r="I117" s="4">
        <f t="shared" si="183"/>
        <v>0</v>
      </c>
      <c r="J117" s="3">
        <v>1</v>
      </c>
      <c r="K117" s="32">
        <f t="shared" si="175"/>
        <v>0.5</v>
      </c>
      <c r="L117" s="3">
        <f t="shared" si="176"/>
        <v>1</v>
      </c>
      <c r="M117" s="3">
        <v>0</v>
      </c>
      <c r="N117" s="3">
        <v>1</v>
      </c>
      <c r="O117" s="3">
        <v>0</v>
      </c>
      <c r="P117" s="3">
        <v>1</v>
      </c>
      <c r="Q117" s="4">
        <f t="shared" si="178"/>
        <v>100</v>
      </c>
      <c r="R117" s="3">
        <v>0</v>
      </c>
      <c r="S117" s="3">
        <v>0</v>
      </c>
      <c r="T117" s="32">
        <f t="shared" si="180"/>
        <v>0</v>
      </c>
      <c r="U117" s="32">
        <f t="shared" si="181"/>
        <v>0</v>
      </c>
      <c r="V117" s="3">
        <v>0</v>
      </c>
      <c r="W117" s="3">
        <v>0</v>
      </c>
      <c r="X117" s="3">
        <v>1</v>
      </c>
      <c r="Y117" s="3">
        <v>0</v>
      </c>
      <c r="Z117" s="3">
        <v>0</v>
      </c>
      <c r="AA117" s="3">
        <v>0</v>
      </c>
      <c r="AB117" s="3"/>
      <c r="AC117" s="3"/>
    </row>
    <row r="118" spans="1:30" x14ac:dyDescent="0.3">
      <c r="A118" s="3" t="s">
        <v>67</v>
      </c>
      <c r="B118" s="3" t="s">
        <v>29</v>
      </c>
      <c r="C118" s="3" t="s">
        <v>30</v>
      </c>
      <c r="D118" s="3" t="s">
        <v>26</v>
      </c>
      <c r="E118" s="3" t="s">
        <v>27</v>
      </c>
      <c r="F118" s="3" t="s">
        <v>28</v>
      </c>
      <c r="G118" s="3">
        <v>0</v>
      </c>
      <c r="H118" s="3">
        <v>0</v>
      </c>
      <c r="I118" s="4" t="e">
        <f t="shared" si="183"/>
        <v>#DIV/0!</v>
      </c>
      <c r="J118" s="3">
        <v>0</v>
      </c>
      <c r="K118" s="32" t="e">
        <f t="shared" si="175"/>
        <v>#DIV/0!</v>
      </c>
      <c r="L118" s="3">
        <f t="shared" si="176"/>
        <v>0</v>
      </c>
      <c r="M118" s="3">
        <v>0</v>
      </c>
      <c r="N118" s="3">
        <v>0</v>
      </c>
      <c r="O118" s="3">
        <v>0</v>
      </c>
      <c r="P118" s="3">
        <v>0</v>
      </c>
      <c r="Q118" s="4" t="e">
        <f t="shared" si="178"/>
        <v>#DIV/0!</v>
      </c>
      <c r="R118" s="3">
        <v>0</v>
      </c>
      <c r="S118" s="3">
        <v>0</v>
      </c>
      <c r="T118" s="32" t="e">
        <f t="shared" si="180"/>
        <v>#DIV/0!</v>
      </c>
      <c r="U118" s="32" t="e">
        <f t="shared" si="181"/>
        <v>#DIV/0!</v>
      </c>
      <c r="V118" s="3">
        <v>0</v>
      </c>
      <c r="W118" s="3">
        <v>0</v>
      </c>
      <c r="X118" s="3">
        <v>0</v>
      </c>
      <c r="Y118" s="3">
        <v>0</v>
      </c>
      <c r="Z118" s="3">
        <v>0</v>
      </c>
      <c r="AA118" s="3">
        <v>0</v>
      </c>
      <c r="AB118" s="3"/>
      <c r="AC118" s="3"/>
    </row>
    <row r="119" spans="1:30" x14ac:dyDescent="0.3">
      <c r="A119" s="3" t="s">
        <v>68</v>
      </c>
      <c r="B119" s="3" t="s">
        <v>29</v>
      </c>
      <c r="C119" s="3" t="s">
        <v>30</v>
      </c>
      <c r="D119" s="3" t="s">
        <v>26</v>
      </c>
      <c r="E119" s="3" t="s">
        <v>27</v>
      </c>
      <c r="F119" s="3" t="s">
        <v>28</v>
      </c>
      <c r="G119" s="3">
        <v>1</v>
      </c>
      <c r="H119" s="3">
        <v>0</v>
      </c>
      <c r="I119" s="4">
        <f t="shared" si="183"/>
        <v>0</v>
      </c>
      <c r="J119" s="3">
        <v>1</v>
      </c>
      <c r="K119" s="32">
        <f t="shared" si="175"/>
        <v>1</v>
      </c>
      <c r="L119" s="3">
        <f t="shared" si="176"/>
        <v>0</v>
      </c>
      <c r="M119" s="3">
        <v>0</v>
      </c>
      <c r="N119" s="3">
        <v>0</v>
      </c>
      <c r="O119" s="3">
        <v>0</v>
      </c>
      <c r="P119" s="3">
        <v>0</v>
      </c>
      <c r="Q119" s="4" t="e">
        <f t="shared" si="178"/>
        <v>#DIV/0!</v>
      </c>
      <c r="R119" s="3">
        <v>0</v>
      </c>
      <c r="S119" s="3">
        <v>0</v>
      </c>
      <c r="T119" s="32" t="e">
        <f t="shared" si="180"/>
        <v>#DIV/0!</v>
      </c>
      <c r="U119" s="32" t="e">
        <f t="shared" si="181"/>
        <v>#DIV/0!</v>
      </c>
      <c r="V119" s="3">
        <v>0</v>
      </c>
      <c r="W119" s="3">
        <v>0</v>
      </c>
      <c r="X119" s="3">
        <v>0</v>
      </c>
      <c r="Y119" s="3">
        <v>1</v>
      </c>
      <c r="Z119" s="3">
        <v>0</v>
      </c>
      <c r="AA119" s="3">
        <v>0</v>
      </c>
      <c r="AB119" s="3"/>
      <c r="AC119" s="3"/>
    </row>
    <row r="120" spans="1:30" x14ac:dyDescent="0.3">
      <c r="A120" s="35">
        <v>29</v>
      </c>
      <c r="B120" s="35" t="s">
        <v>29</v>
      </c>
      <c r="C120" s="35" t="s">
        <v>32</v>
      </c>
      <c r="D120" s="35" t="s">
        <v>26</v>
      </c>
      <c r="E120" s="35" t="s">
        <v>30</v>
      </c>
      <c r="F120" s="35" t="s">
        <v>28</v>
      </c>
      <c r="G120" s="35">
        <f t="shared" ref="G120:H120" si="190">G121+G122+G123</f>
        <v>6</v>
      </c>
      <c r="H120" s="35">
        <f t="shared" si="190"/>
        <v>2</v>
      </c>
      <c r="I120" s="40">
        <f t="shared" ref="I120" si="191">H120/((L120-W120)+J120+(0.44*R120))</f>
        <v>0.5</v>
      </c>
      <c r="J120" s="35">
        <f t="shared" ref="J120" si="192">J121+J122+J123</f>
        <v>1</v>
      </c>
      <c r="K120" s="37">
        <f t="shared" si="175"/>
        <v>0.16666666666666666</v>
      </c>
      <c r="L120" s="35">
        <f t="shared" si="176"/>
        <v>5</v>
      </c>
      <c r="M120" s="35">
        <f t="shared" ref="M120:P120" si="193">M121+M122+M123</f>
        <v>1</v>
      </c>
      <c r="N120" s="35">
        <f t="shared" si="193"/>
        <v>4</v>
      </c>
      <c r="O120" s="35">
        <f t="shared" si="193"/>
        <v>1</v>
      </c>
      <c r="P120" s="35">
        <f t="shared" si="193"/>
        <v>2</v>
      </c>
      <c r="Q120" s="36">
        <f t="shared" si="178"/>
        <v>40</v>
      </c>
      <c r="R120" s="35">
        <f t="shared" ref="R120:S120" si="194">R121+R122+R123</f>
        <v>0</v>
      </c>
      <c r="S120" s="35">
        <f t="shared" si="194"/>
        <v>0</v>
      </c>
      <c r="T120" s="37">
        <f t="shared" si="180"/>
        <v>0.2</v>
      </c>
      <c r="U120" s="37">
        <f t="shared" si="181"/>
        <v>0.2</v>
      </c>
      <c r="V120" s="35">
        <f t="shared" ref="V120:AA120" si="195">V121+V122+V123</f>
        <v>0</v>
      </c>
      <c r="W120" s="35">
        <f t="shared" si="195"/>
        <v>2</v>
      </c>
      <c r="X120" s="35">
        <f t="shared" si="195"/>
        <v>3</v>
      </c>
      <c r="Y120" s="35">
        <f t="shared" si="195"/>
        <v>1</v>
      </c>
      <c r="Z120" s="35">
        <f t="shared" si="195"/>
        <v>0</v>
      </c>
      <c r="AA120" s="35">
        <f t="shared" si="195"/>
        <v>1</v>
      </c>
      <c r="AB120" s="35"/>
      <c r="AC120" s="35"/>
      <c r="AD120" s="38"/>
    </row>
    <row r="121" spans="1:30" x14ac:dyDescent="0.3">
      <c r="A121" s="3" t="s">
        <v>66</v>
      </c>
      <c r="B121" s="3" t="s">
        <v>29</v>
      </c>
      <c r="C121" s="3" t="s">
        <v>32</v>
      </c>
      <c r="D121" s="3" t="s">
        <v>26</v>
      </c>
      <c r="E121" s="3" t="s">
        <v>30</v>
      </c>
      <c r="F121" s="3" t="s">
        <v>28</v>
      </c>
      <c r="G121" s="3">
        <v>5</v>
      </c>
      <c r="H121" s="3">
        <v>2</v>
      </c>
      <c r="I121" s="4">
        <f t="shared" si="183"/>
        <v>0.4</v>
      </c>
      <c r="J121" s="3">
        <v>1</v>
      </c>
      <c r="K121" s="32">
        <f t="shared" si="175"/>
        <v>0.2</v>
      </c>
      <c r="L121" s="3">
        <f t="shared" si="176"/>
        <v>4</v>
      </c>
      <c r="M121" s="3">
        <v>1</v>
      </c>
      <c r="N121" s="3">
        <v>3</v>
      </c>
      <c r="O121" s="3">
        <v>1</v>
      </c>
      <c r="P121" s="3">
        <v>1</v>
      </c>
      <c r="Q121" s="4">
        <f t="shared" si="178"/>
        <v>25</v>
      </c>
      <c r="R121" s="3">
        <v>0</v>
      </c>
      <c r="S121" s="3">
        <v>0</v>
      </c>
      <c r="T121" s="32">
        <f t="shared" si="180"/>
        <v>0.25</v>
      </c>
      <c r="U121" s="32">
        <f t="shared" si="181"/>
        <v>0.25</v>
      </c>
      <c r="V121" s="3">
        <v>0</v>
      </c>
      <c r="W121" s="3">
        <v>2</v>
      </c>
      <c r="X121" s="3">
        <v>2</v>
      </c>
      <c r="Y121" s="3">
        <v>1</v>
      </c>
      <c r="Z121" s="3">
        <v>0</v>
      </c>
      <c r="AA121" s="3">
        <v>1</v>
      </c>
      <c r="AB121" s="3"/>
      <c r="AC121" s="3"/>
    </row>
    <row r="122" spans="1:30" x14ac:dyDescent="0.3">
      <c r="A122" s="3" t="s">
        <v>67</v>
      </c>
      <c r="B122" s="3" t="s">
        <v>29</v>
      </c>
      <c r="C122" s="3" t="s">
        <v>32</v>
      </c>
      <c r="D122" s="3" t="s">
        <v>26</v>
      </c>
      <c r="E122" s="3" t="s">
        <v>30</v>
      </c>
      <c r="F122" s="3" t="s">
        <v>28</v>
      </c>
      <c r="G122" s="3">
        <v>1</v>
      </c>
      <c r="H122" s="3">
        <v>0</v>
      </c>
      <c r="I122" s="4">
        <f t="shared" si="183"/>
        <v>0</v>
      </c>
      <c r="J122" s="3">
        <v>0</v>
      </c>
      <c r="K122" s="32">
        <f t="shared" si="175"/>
        <v>0</v>
      </c>
      <c r="L122" s="3">
        <f t="shared" si="176"/>
        <v>1</v>
      </c>
      <c r="M122" s="3">
        <v>0</v>
      </c>
      <c r="N122" s="3">
        <v>1</v>
      </c>
      <c r="O122" s="3">
        <v>0</v>
      </c>
      <c r="P122" s="3">
        <v>1</v>
      </c>
      <c r="Q122" s="4">
        <f t="shared" si="178"/>
        <v>100</v>
      </c>
      <c r="R122" s="3">
        <v>0</v>
      </c>
      <c r="S122" s="3">
        <v>0</v>
      </c>
      <c r="T122" s="32">
        <f t="shared" si="180"/>
        <v>0</v>
      </c>
      <c r="U122" s="32">
        <f t="shared" si="181"/>
        <v>0</v>
      </c>
      <c r="V122" s="3">
        <v>0</v>
      </c>
      <c r="W122" s="3">
        <v>0</v>
      </c>
      <c r="X122" s="3">
        <v>1</v>
      </c>
      <c r="Y122" s="3">
        <v>0</v>
      </c>
      <c r="Z122" s="3">
        <v>0</v>
      </c>
      <c r="AA122" s="3">
        <v>0</v>
      </c>
      <c r="AB122" s="3"/>
      <c r="AC122" s="3"/>
    </row>
    <row r="123" spans="1:30" x14ac:dyDescent="0.3">
      <c r="A123" s="3" t="s">
        <v>68</v>
      </c>
      <c r="B123" s="3" t="s">
        <v>29</v>
      </c>
      <c r="C123" s="3" t="s">
        <v>32</v>
      </c>
      <c r="D123" s="3" t="s">
        <v>26</v>
      </c>
      <c r="E123" s="3" t="s">
        <v>30</v>
      </c>
      <c r="F123" s="3" t="s">
        <v>28</v>
      </c>
      <c r="G123" s="3">
        <v>0</v>
      </c>
      <c r="H123" s="3">
        <v>0</v>
      </c>
      <c r="I123" s="4" t="e">
        <f t="shared" si="183"/>
        <v>#DIV/0!</v>
      </c>
      <c r="J123" s="3">
        <v>0</v>
      </c>
      <c r="K123" s="32" t="e">
        <f t="shared" si="175"/>
        <v>#DIV/0!</v>
      </c>
      <c r="L123" s="3">
        <f t="shared" si="176"/>
        <v>0</v>
      </c>
      <c r="M123" s="3">
        <v>0</v>
      </c>
      <c r="N123" s="3">
        <v>0</v>
      </c>
      <c r="O123" s="3">
        <v>0</v>
      </c>
      <c r="P123" s="3">
        <v>0</v>
      </c>
      <c r="Q123" s="4" t="e">
        <f t="shared" si="178"/>
        <v>#DIV/0!</v>
      </c>
      <c r="R123" s="3">
        <v>0</v>
      </c>
      <c r="S123" s="3">
        <v>0</v>
      </c>
      <c r="T123" s="32" t="e">
        <f t="shared" si="180"/>
        <v>#DIV/0!</v>
      </c>
      <c r="U123" s="32" t="e">
        <f t="shared" si="181"/>
        <v>#DIV/0!</v>
      </c>
      <c r="V123" s="3">
        <v>0</v>
      </c>
      <c r="W123" s="3">
        <v>0</v>
      </c>
      <c r="X123" s="3">
        <v>0</v>
      </c>
      <c r="Y123" s="3">
        <v>0</v>
      </c>
      <c r="Z123" s="3">
        <v>0</v>
      </c>
      <c r="AA123" s="3">
        <v>0</v>
      </c>
      <c r="AB123" s="3"/>
      <c r="AC123" s="3"/>
    </row>
    <row r="124" spans="1:30" x14ac:dyDescent="0.3">
      <c r="A124" s="35">
        <v>18</v>
      </c>
      <c r="B124" s="35" t="s">
        <v>32</v>
      </c>
      <c r="C124" s="35" t="s">
        <v>25</v>
      </c>
      <c r="D124" s="35" t="s">
        <v>26</v>
      </c>
      <c r="E124" s="35" t="s">
        <v>30</v>
      </c>
      <c r="F124" s="35" t="s">
        <v>28</v>
      </c>
      <c r="G124" s="35">
        <f t="shared" ref="G124:H124" si="196">G125+G126+G127</f>
        <v>1</v>
      </c>
      <c r="H124" s="35">
        <f t="shared" si="196"/>
        <v>3</v>
      </c>
      <c r="I124" s="40">
        <f t="shared" ref="I124" si="197">H124/((L124-W124)+J124+(0.44*R124))</f>
        <v>3</v>
      </c>
      <c r="J124" s="35">
        <f t="shared" ref="J124" si="198">J125+J126+J127</f>
        <v>0</v>
      </c>
      <c r="K124" s="37">
        <f t="shared" si="175"/>
        <v>0</v>
      </c>
      <c r="L124" s="35">
        <f t="shared" si="176"/>
        <v>1</v>
      </c>
      <c r="M124" s="35">
        <f t="shared" ref="M124:P124" si="199">M125+M126+M127</f>
        <v>1</v>
      </c>
      <c r="N124" s="35">
        <f t="shared" si="199"/>
        <v>0</v>
      </c>
      <c r="O124" s="35">
        <f t="shared" si="199"/>
        <v>1</v>
      </c>
      <c r="P124" s="35">
        <f t="shared" si="199"/>
        <v>1</v>
      </c>
      <c r="Q124" s="36">
        <f t="shared" si="178"/>
        <v>100</v>
      </c>
      <c r="R124" s="35">
        <f t="shared" ref="R124:S124" si="200">R125+R126+R127</f>
        <v>0</v>
      </c>
      <c r="S124" s="35">
        <f t="shared" si="200"/>
        <v>0</v>
      </c>
      <c r="T124" s="37">
        <f t="shared" si="180"/>
        <v>1</v>
      </c>
      <c r="U124" s="37">
        <f t="shared" si="181"/>
        <v>1.5</v>
      </c>
      <c r="V124" s="35">
        <f t="shared" ref="V124:AA124" si="201">V125+V126+V127</f>
        <v>1</v>
      </c>
      <c r="W124" s="35">
        <f t="shared" si="201"/>
        <v>0</v>
      </c>
      <c r="X124" s="35">
        <f t="shared" si="201"/>
        <v>0</v>
      </c>
      <c r="Y124" s="35">
        <f t="shared" si="201"/>
        <v>0</v>
      </c>
      <c r="Z124" s="35">
        <f t="shared" si="201"/>
        <v>0</v>
      </c>
      <c r="AA124" s="35">
        <f t="shared" si="201"/>
        <v>0</v>
      </c>
      <c r="AB124" s="35"/>
      <c r="AC124" s="35"/>
      <c r="AD124" s="38"/>
    </row>
    <row r="125" spans="1:30" x14ac:dyDescent="0.3">
      <c r="A125" s="3" t="s">
        <v>66</v>
      </c>
      <c r="B125" s="3" t="s">
        <v>32</v>
      </c>
      <c r="C125" s="3" t="s">
        <v>25</v>
      </c>
      <c r="D125" s="3" t="s">
        <v>26</v>
      </c>
      <c r="E125" s="3" t="s">
        <v>30</v>
      </c>
      <c r="F125" s="3" t="s">
        <v>28</v>
      </c>
      <c r="G125" s="3">
        <v>1</v>
      </c>
      <c r="H125" s="3">
        <v>3</v>
      </c>
      <c r="I125" s="4">
        <f t="shared" si="183"/>
        <v>3</v>
      </c>
      <c r="J125" s="3">
        <v>0</v>
      </c>
      <c r="K125" s="32">
        <f t="shared" si="175"/>
        <v>0</v>
      </c>
      <c r="L125" s="3">
        <f t="shared" si="176"/>
        <v>1</v>
      </c>
      <c r="M125" s="3">
        <v>1</v>
      </c>
      <c r="N125" s="3">
        <v>0</v>
      </c>
      <c r="O125" s="3">
        <v>1</v>
      </c>
      <c r="P125" s="3">
        <v>1</v>
      </c>
      <c r="Q125" s="4">
        <f t="shared" si="178"/>
        <v>100</v>
      </c>
      <c r="R125" s="3">
        <v>0</v>
      </c>
      <c r="S125" s="3">
        <v>0</v>
      </c>
      <c r="T125" s="32">
        <f t="shared" si="180"/>
        <v>1</v>
      </c>
      <c r="U125" s="32">
        <f t="shared" si="181"/>
        <v>1.5</v>
      </c>
      <c r="V125" s="3">
        <v>1</v>
      </c>
      <c r="W125" s="3">
        <v>0</v>
      </c>
      <c r="X125" s="3">
        <v>0</v>
      </c>
      <c r="Y125" s="3">
        <v>0</v>
      </c>
      <c r="Z125" s="3">
        <v>0</v>
      </c>
      <c r="AA125" s="3">
        <v>0</v>
      </c>
      <c r="AB125" s="3"/>
      <c r="AC125" s="3"/>
    </row>
    <row r="126" spans="1:30" x14ac:dyDescent="0.3">
      <c r="A126" s="3" t="s">
        <v>67</v>
      </c>
      <c r="B126" s="3" t="s">
        <v>32</v>
      </c>
      <c r="C126" s="3" t="s">
        <v>25</v>
      </c>
      <c r="D126" s="3" t="s">
        <v>26</v>
      </c>
      <c r="E126" s="3" t="s">
        <v>30</v>
      </c>
      <c r="F126" s="3" t="s">
        <v>28</v>
      </c>
      <c r="G126" s="3">
        <v>0</v>
      </c>
      <c r="H126" s="3">
        <v>0</v>
      </c>
      <c r="I126" s="4" t="e">
        <f t="shared" si="183"/>
        <v>#DIV/0!</v>
      </c>
      <c r="J126" s="3">
        <v>0</v>
      </c>
      <c r="K126" s="32" t="e">
        <f t="shared" si="175"/>
        <v>#DIV/0!</v>
      </c>
      <c r="L126" s="3">
        <f t="shared" si="176"/>
        <v>0</v>
      </c>
      <c r="M126" s="3">
        <v>0</v>
      </c>
      <c r="N126" s="3">
        <v>0</v>
      </c>
      <c r="O126" s="3">
        <v>0</v>
      </c>
      <c r="P126" s="3">
        <v>0</v>
      </c>
      <c r="Q126" s="4" t="e">
        <f t="shared" si="178"/>
        <v>#DIV/0!</v>
      </c>
      <c r="R126" s="3">
        <v>0</v>
      </c>
      <c r="S126" s="3">
        <v>0</v>
      </c>
      <c r="T126" s="32" t="e">
        <f t="shared" si="180"/>
        <v>#DIV/0!</v>
      </c>
      <c r="U126" s="32" t="e">
        <f t="shared" si="181"/>
        <v>#DIV/0!</v>
      </c>
      <c r="V126" s="3">
        <v>0</v>
      </c>
      <c r="W126" s="3">
        <v>0</v>
      </c>
      <c r="X126" s="3">
        <v>0</v>
      </c>
      <c r="Y126" s="3">
        <v>0</v>
      </c>
      <c r="Z126" s="3">
        <v>0</v>
      </c>
      <c r="AA126" s="3">
        <v>0</v>
      </c>
      <c r="AB126" s="3"/>
      <c r="AC126" s="3"/>
    </row>
    <row r="127" spans="1:30" x14ac:dyDescent="0.3">
      <c r="A127" s="3" t="s">
        <v>68</v>
      </c>
      <c r="B127" s="3" t="s">
        <v>32</v>
      </c>
      <c r="C127" s="3" t="s">
        <v>25</v>
      </c>
      <c r="D127" s="3" t="s">
        <v>26</v>
      </c>
      <c r="E127" s="3" t="s">
        <v>30</v>
      </c>
      <c r="F127" s="3" t="s">
        <v>28</v>
      </c>
      <c r="G127" s="3">
        <v>0</v>
      </c>
      <c r="H127" s="3">
        <v>0</v>
      </c>
      <c r="I127" s="4" t="e">
        <f t="shared" si="183"/>
        <v>#DIV/0!</v>
      </c>
      <c r="J127" s="3">
        <v>0</v>
      </c>
      <c r="K127" s="32" t="e">
        <f t="shared" si="175"/>
        <v>#DIV/0!</v>
      </c>
      <c r="L127" s="3">
        <f t="shared" si="176"/>
        <v>0</v>
      </c>
      <c r="M127" s="3">
        <v>0</v>
      </c>
      <c r="N127" s="3">
        <v>0</v>
      </c>
      <c r="O127" s="3">
        <v>0</v>
      </c>
      <c r="P127" s="3">
        <v>0</v>
      </c>
      <c r="Q127" s="4" t="e">
        <f t="shared" si="178"/>
        <v>#DIV/0!</v>
      </c>
      <c r="R127" s="3">
        <v>0</v>
      </c>
      <c r="S127" s="3">
        <v>0</v>
      </c>
      <c r="T127" s="32" t="e">
        <f t="shared" si="180"/>
        <v>#DIV/0!</v>
      </c>
      <c r="U127" s="32" t="e">
        <f t="shared" si="181"/>
        <v>#DIV/0!</v>
      </c>
      <c r="V127" s="3">
        <v>0</v>
      </c>
      <c r="W127" s="3">
        <v>0</v>
      </c>
      <c r="X127" s="3">
        <v>0</v>
      </c>
      <c r="Y127" s="3">
        <v>0</v>
      </c>
      <c r="Z127" s="3">
        <v>0</v>
      </c>
      <c r="AA127" s="3">
        <v>0</v>
      </c>
      <c r="AB127" s="3"/>
      <c r="AC127" s="3"/>
    </row>
    <row r="128" spans="1:30" x14ac:dyDescent="0.3">
      <c r="A128" s="35">
        <v>106</v>
      </c>
      <c r="B128" s="35" t="s">
        <v>29</v>
      </c>
      <c r="C128" s="35" t="s">
        <v>25</v>
      </c>
      <c r="D128" s="35" t="s">
        <v>26</v>
      </c>
      <c r="E128" s="35" t="s">
        <v>33</v>
      </c>
      <c r="F128" s="35" t="s">
        <v>32</v>
      </c>
      <c r="G128" s="35">
        <f t="shared" ref="G128:H128" si="202">G129+G130+G131</f>
        <v>1</v>
      </c>
      <c r="H128" s="35">
        <f t="shared" si="202"/>
        <v>0</v>
      </c>
      <c r="I128" s="40">
        <f t="shared" ref="I128" si="203">H128/((L128-W128)+J128+(0.44*R128))</f>
        <v>0</v>
      </c>
      <c r="J128" s="35">
        <f t="shared" ref="J128" si="204">J129+J130+J131</f>
        <v>0</v>
      </c>
      <c r="K128" s="37">
        <f t="shared" si="175"/>
        <v>0</v>
      </c>
      <c r="L128" s="35">
        <f t="shared" si="176"/>
        <v>1</v>
      </c>
      <c r="M128" s="35">
        <f t="shared" ref="M128:P128" si="205">M129+M130+M131</f>
        <v>0</v>
      </c>
      <c r="N128" s="35">
        <f t="shared" si="205"/>
        <v>1</v>
      </c>
      <c r="O128" s="35">
        <f t="shared" si="205"/>
        <v>0</v>
      </c>
      <c r="P128" s="35">
        <f t="shared" si="205"/>
        <v>1</v>
      </c>
      <c r="Q128" s="36">
        <f t="shared" si="178"/>
        <v>100</v>
      </c>
      <c r="R128" s="35">
        <f t="shared" ref="R128:S128" si="206">R129+R130+R131</f>
        <v>0</v>
      </c>
      <c r="S128" s="35">
        <f t="shared" si="206"/>
        <v>0</v>
      </c>
      <c r="T128" s="37">
        <f t="shared" si="180"/>
        <v>0</v>
      </c>
      <c r="U128" s="37">
        <f t="shared" si="181"/>
        <v>0</v>
      </c>
      <c r="V128" s="35">
        <f t="shared" ref="V128:AA128" si="207">V129+V130+V131</f>
        <v>0</v>
      </c>
      <c r="W128" s="35">
        <f t="shared" si="207"/>
        <v>0</v>
      </c>
      <c r="X128" s="35">
        <f t="shared" si="207"/>
        <v>1</v>
      </c>
      <c r="Y128" s="35">
        <f t="shared" si="207"/>
        <v>0</v>
      </c>
      <c r="Z128" s="35">
        <f t="shared" si="207"/>
        <v>0</v>
      </c>
      <c r="AA128" s="35">
        <f t="shared" si="207"/>
        <v>0</v>
      </c>
      <c r="AB128" s="35"/>
      <c r="AC128" s="35"/>
      <c r="AD128" s="38"/>
    </row>
    <row r="129" spans="1:30" x14ac:dyDescent="0.3">
      <c r="A129" s="3" t="s">
        <v>66</v>
      </c>
      <c r="B129" s="3" t="s">
        <v>29</v>
      </c>
      <c r="C129" s="3" t="s">
        <v>25</v>
      </c>
      <c r="D129" s="3" t="s">
        <v>26</v>
      </c>
      <c r="E129" s="3" t="s">
        <v>33</v>
      </c>
      <c r="F129" s="3" t="s">
        <v>32</v>
      </c>
      <c r="G129" s="3">
        <v>0</v>
      </c>
      <c r="H129" s="3">
        <v>0</v>
      </c>
      <c r="I129" s="4" t="e">
        <f t="shared" si="183"/>
        <v>#DIV/0!</v>
      </c>
      <c r="J129" s="3">
        <v>0</v>
      </c>
      <c r="K129" s="32" t="e">
        <f t="shared" si="175"/>
        <v>#DIV/0!</v>
      </c>
      <c r="L129" s="3">
        <f t="shared" si="176"/>
        <v>0</v>
      </c>
      <c r="M129" s="3">
        <v>0</v>
      </c>
      <c r="N129" s="3">
        <v>0</v>
      </c>
      <c r="O129" s="3">
        <v>0</v>
      </c>
      <c r="P129" s="3">
        <v>0</v>
      </c>
      <c r="Q129" s="4" t="e">
        <f t="shared" si="178"/>
        <v>#DIV/0!</v>
      </c>
      <c r="R129" s="3">
        <v>0</v>
      </c>
      <c r="S129" s="3">
        <v>0</v>
      </c>
      <c r="T129" s="32" t="e">
        <f t="shared" si="180"/>
        <v>#DIV/0!</v>
      </c>
      <c r="U129" s="32" t="e">
        <f t="shared" si="181"/>
        <v>#DIV/0!</v>
      </c>
      <c r="V129" s="3">
        <v>0</v>
      </c>
      <c r="W129" s="3">
        <v>0</v>
      </c>
      <c r="X129" s="3">
        <v>0</v>
      </c>
      <c r="Y129" s="3">
        <v>0</v>
      </c>
      <c r="Z129" s="3">
        <v>0</v>
      </c>
      <c r="AA129" s="3">
        <v>0</v>
      </c>
      <c r="AB129" s="3"/>
      <c r="AC129" s="3"/>
    </row>
    <row r="130" spans="1:30" x14ac:dyDescent="0.3">
      <c r="A130" s="3" t="s">
        <v>67</v>
      </c>
      <c r="B130" s="3" t="s">
        <v>29</v>
      </c>
      <c r="C130" s="3" t="s">
        <v>25</v>
      </c>
      <c r="D130" s="3" t="s">
        <v>26</v>
      </c>
      <c r="E130" s="3" t="s">
        <v>33</v>
      </c>
      <c r="F130" s="3" t="s">
        <v>32</v>
      </c>
      <c r="G130" s="3">
        <v>1</v>
      </c>
      <c r="H130" s="3">
        <v>0</v>
      </c>
      <c r="I130" s="4">
        <f t="shared" si="183"/>
        <v>0</v>
      </c>
      <c r="J130" s="3">
        <v>0</v>
      </c>
      <c r="K130" s="32">
        <f t="shared" si="175"/>
        <v>0</v>
      </c>
      <c r="L130" s="3">
        <f t="shared" si="176"/>
        <v>1</v>
      </c>
      <c r="M130" s="3">
        <v>0</v>
      </c>
      <c r="N130" s="3">
        <v>1</v>
      </c>
      <c r="O130" s="3">
        <v>0</v>
      </c>
      <c r="P130" s="3">
        <v>1</v>
      </c>
      <c r="Q130" s="4">
        <f t="shared" si="178"/>
        <v>100</v>
      </c>
      <c r="R130" s="3">
        <v>0</v>
      </c>
      <c r="S130" s="3">
        <v>0</v>
      </c>
      <c r="T130" s="32">
        <f t="shared" si="180"/>
        <v>0</v>
      </c>
      <c r="U130" s="32">
        <f t="shared" si="181"/>
        <v>0</v>
      </c>
      <c r="V130" s="3">
        <v>0</v>
      </c>
      <c r="W130" s="3">
        <v>0</v>
      </c>
      <c r="X130" s="3">
        <v>1</v>
      </c>
      <c r="Y130" s="3">
        <v>0</v>
      </c>
      <c r="Z130" s="3">
        <v>0</v>
      </c>
      <c r="AA130" s="3">
        <v>0</v>
      </c>
      <c r="AB130" s="3"/>
      <c r="AC130" s="3"/>
    </row>
    <row r="131" spans="1:30" x14ac:dyDescent="0.3">
      <c r="A131" s="3" t="s">
        <v>68</v>
      </c>
      <c r="B131" s="3" t="s">
        <v>29</v>
      </c>
      <c r="C131" s="3" t="s">
        <v>25</v>
      </c>
      <c r="D131" s="3" t="s">
        <v>26</v>
      </c>
      <c r="E131" s="3" t="s">
        <v>33</v>
      </c>
      <c r="F131" s="3" t="s">
        <v>32</v>
      </c>
      <c r="G131" s="3">
        <v>0</v>
      </c>
      <c r="H131" s="3">
        <v>0</v>
      </c>
      <c r="I131" s="4" t="e">
        <f t="shared" si="183"/>
        <v>#DIV/0!</v>
      </c>
      <c r="J131" s="3">
        <v>0</v>
      </c>
      <c r="K131" s="32" t="e">
        <f t="shared" si="175"/>
        <v>#DIV/0!</v>
      </c>
      <c r="L131" s="3">
        <f t="shared" si="176"/>
        <v>0</v>
      </c>
      <c r="M131" s="3">
        <v>0</v>
      </c>
      <c r="N131" s="3">
        <v>0</v>
      </c>
      <c r="O131" s="3">
        <v>0</v>
      </c>
      <c r="P131" s="3">
        <v>0</v>
      </c>
      <c r="Q131" s="4" t="e">
        <f t="shared" si="178"/>
        <v>#DIV/0!</v>
      </c>
      <c r="R131" s="3">
        <v>0</v>
      </c>
      <c r="S131" s="3">
        <v>0</v>
      </c>
      <c r="T131" s="32" t="e">
        <f t="shared" si="180"/>
        <v>#DIV/0!</v>
      </c>
      <c r="U131" s="32" t="e">
        <f t="shared" si="181"/>
        <v>#DIV/0!</v>
      </c>
      <c r="V131" s="3">
        <v>0</v>
      </c>
      <c r="W131" s="3">
        <v>0</v>
      </c>
      <c r="X131" s="3">
        <v>0</v>
      </c>
      <c r="Y131" s="3">
        <v>0</v>
      </c>
      <c r="Z131" s="3">
        <v>0</v>
      </c>
      <c r="AA131" s="3">
        <v>0</v>
      </c>
      <c r="AB131" s="3"/>
      <c r="AC131" s="3"/>
    </row>
    <row r="132" spans="1:30" x14ac:dyDescent="0.3">
      <c r="A132" s="35">
        <v>14</v>
      </c>
      <c r="B132" s="35" t="s">
        <v>24</v>
      </c>
      <c r="C132" s="35" t="s">
        <v>25</v>
      </c>
      <c r="D132" s="35" t="s">
        <v>26</v>
      </c>
      <c r="E132" s="35" t="s">
        <v>33</v>
      </c>
      <c r="F132" s="35" t="s">
        <v>28</v>
      </c>
      <c r="G132" s="35">
        <f t="shared" ref="G132:H132" si="208">G133+G134+G135</f>
        <v>2</v>
      </c>
      <c r="H132" s="35">
        <f t="shared" si="208"/>
        <v>0</v>
      </c>
      <c r="I132" s="40">
        <f t="shared" ref="I132" si="209">H132/((L132-W132)+J132+(0.44*R132))</f>
        <v>0</v>
      </c>
      <c r="J132" s="35">
        <f t="shared" ref="J132" si="210">J133+J134+J135</f>
        <v>0</v>
      </c>
      <c r="K132" s="37">
        <f t="shared" si="175"/>
        <v>0</v>
      </c>
      <c r="L132" s="35">
        <f t="shared" si="176"/>
        <v>2</v>
      </c>
      <c r="M132" s="35">
        <f t="shared" ref="M132:P132" si="211">M133+M134+M135</f>
        <v>0</v>
      </c>
      <c r="N132" s="35">
        <f t="shared" si="211"/>
        <v>2</v>
      </c>
      <c r="O132" s="35">
        <f t="shared" si="211"/>
        <v>0</v>
      </c>
      <c r="P132" s="35">
        <f t="shared" si="211"/>
        <v>1</v>
      </c>
      <c r="Q132" s="36">
        <f t="shared" si="178"/>
        <v>50</v>
      </c>
      <c r="R132" s="35">
        <f t="shared" ref="R132:S132" si="212">R133+R134+R135</f>
        <v>0</v>
      </c>
      <c r="S132" s="35">
        <f t="shared" si="212"/>
        <v>0</v>
      </c>
      <c r="T132" s="37">
        <f t="shared" si="180"/>
        <v>0</v>
      </c>
      <c r="U132" s="37">
        <f t="shared" si="181"/>
        <v>0</v>
      </c>
      <c r="V132" s="35">
        <f t="shared" ref="V132:AA132" si="213">V133+V134+V135</f>
        <v>0</v>
      </c>
      <c r="W132" s="35">
        <f t="shared" si="213"/>
        <v>0</v>
      </c>
      <c r="X132" s="35">
        <f t="shared" si="213"/>
        <v>2</v>
      </c>
      <c r="Y132" s="35">
        <f t="shared" si="213"/>
        <v>0</v>
      </c>
      <c r="Z132" s="35">
        <f t="shared" si="213"/>
        <v>0</v>
      </c>
      <c r="AA132" s="35">
        <f t="shared" si="213"/>
        <v>0</v>
      </c>
      <c r="AB132" s="35"/>
      <c r="AC132" s="35"/>
      <c r="AD132" s="38"/>
    </row>
    <row r="133" spans="1:30" x14ac:dyDescent="0.3">
      <c r="A133" s="3" t="s">
        <v>66</v>
      </c>
      <c r="B133" s="3" t="s">
        <v>24</v>
      </c>
      <c r="C133" s="3" t="s">
        <v>25</v>
      </c>
      <c r="D133" s="3" t="s">
        <v>26</v>
      </c>
      <c r="E133" s="3" t="s">
        <v>33</v>
      </c>
      <c r="F133" s="3" t="s">
        <v>28</v>
      </c>
      <c r="G133" s="3">
        <v>2</v>
      </c>
      <c r="H133" s="3">
        <v>0</v>
      </c>
      <c r="I133" s="4">
        <f t="shared" si="183"/>
        <v>0</v>
      </c>
      <c r="J133" s="3">
        <v>0</v>
      </c>
      <c r="K133" s="32">
        <f t="shared" si="175"/>
        <v>0</v>
      </c>
      <c r="L133" s="3">
        <f t="shared" si="176"/>
        <v>2</v>
      </c>
      <c r="M133" s="3">
        <v>0</v>
      </c>
      <c r="N133" s="3">
        <v>2</v>
      </c>
      <c r="O133" s="3">
        <v>0</v>
      </c>
      <c r="P133" s="3">
        <v>1</v>
      </c>
      <c r="Q133" s="4">
        <f t="shared" si="178"/>
        <v>50</v>
      </c>
      <c r="R133" s="3">
        <v>0</v>
      </c>
      <c r="S133" s="3">
        <v>0</v>
      </c>
      <c r="T133" s="32">
        <f t="shared" si="180"/>
        <v>0</v>
      </c>
      <c r="U133" s="32">
        <f t="shared" si="181"/>
        <v>0</v>
      </c>
      <c r="V133" s="3">
        <v>0</v>
      </c>
      <c r="W133" s="3">
        <v>0</v>
      </c>
      <c r="X133" s="3">
        <v>2</v>
      </c>
      <c r="Y133" s="3">
        <v>0</v>
      </c>
      <c r="Z133" s="3">
        <v>0</v>
      </c>
      <c r="AA133" s="3">
        <v>0</v>
      </c>
      <c r="AB133" s="3"/>
      <c r="AC133" s="3"/>
    </row>
    <row r="134" spans="1:30" x14ac:dyDescent="0.3">
      <c r="A134" s="3" t="s">
        <v>67</v>
      </c>
      <c r="B134" s="3" t="s">
        <v>24</v>
      </c>
      <c r="C134" s="3" t="s">
        <v>25</v>
      </c>
      <c r="D134" s="3" t="s">
        <v>26</v>
      </c>
      <c r="E134" s="3" t="s">
        <v>33</v>
      </c>
      <c r="F134" s="3" t="s">
        <v>28</v>
      </c>
      <c r="G134" s="3">
        <v>0</v>
      </c>
      <c r="H134" s="3">
        <v>0</v>
      </c>
      <c r="I134" s="4" t="e">
        <f t="shared" si="183"/>
        <v>#DIV/0!</v>
      </c>
      <c r="J134" s="3">
        <v>0</v>
      </c>
      <c r="K134" s="32" t="e">
        <f t="shared" si="175"/>
        <v>#DIV/0!</v>
      </c>
      <c r="L134" s="3">
        <f t="shared" si="176"/>
        <v>0</v>
      </c>
      <c r="M134" s="3">
        <v>0</v>
      </c>
      <c r="N134" s="3">
        <v>0</v>
      </c>
      <c r="O134" s="3">
        <v>0</v>
      </c>
      <c r="P134" s="3">
        <v>0</v>
      </c>
      <c r="Q134" s="4" t="e">
        <f t="shared" si="178"/>
        <v>#DIV/0!</v>
      </c>
      <c r="R134" s="3">
        <v>0</v>
      </c>
      <c r="S134" s="3">
        <v>0</v>
      </c>
      <c r="T134" s="32" t="e">
        <f t="shared" si="180"/>
        <v>#DIV/0!</v>
      </c>
      <c r="U134" s="32" t="e">
        <f t="shared" si="181"/>
        <v>#DIV/0!</v>
      </c>
      <c r="V134" s="3">
        <v>0</v>
      </c>
      <c r="W134" s="3">
        <v>0</v>
      </c>
      <c r="X134" s="3">
        <v>0</v>
      </c>
      <c r="Y134" s="3">
        <v>0</v>
      </c>
      <c r="Z134" s="3">
        <v>0</v>
      </c>
      <c r="AA134" s="3">
        <v>0</v>
      </c>
      <c r="AB134" s="3"/>
      <c r="AC134" s="3"/>
    </row>
    <row r="135" spans="1:30" x14ac:dyDescent="0.3">
      <c r="A135" s="3" t="s">
        <v>68</v>
      </c>
      <c r="B135" s="3" t="s">
        <v>24</v>
      </c>
      <c r="C135" s="3" t="s">
        <v>25</v>
      </c>
      <c r="D135" s="3" t="s">
        <v>26</v>
      </c>
      <c r="E135" s="3" t="s">
        <v>33</v>
      </c>
      <c r="F135" s="3" t="s">
        <v>28</v>
      </c>
      <c r="G135" s="3">
        <v>0</v>
      </c>
      <c r="H135" s="3">
        <v>0</v>
      </c>
      <c r="I135" s="4" t="e">
        <f t="shared" si="183"/>
        <v>#DIV/0!</v>
      </c>
      <c r="J135" s="3">
        <v>0</v>
      </c>
      <c r="K135" s="32" t="e">
        <f t="shared" si="175"/>
        <v>#DIV/0!</v>
      </c>
      <c r="L135" s="3">
        <f t="shared" si="176"/>
        <v>0</v>
      </c>
      <c r="M135" s="3">
        <v>0</v>
      </c>
      <c r="N135" s="3">
        <v>0</v>
      </c>
      <c r="O135" s="3">
        <v>0</v>
      </c>
      <c r="P135" s="3">
        <v>0</v>
      </c>
      <c r="Q135" s="4" t="e">
        <f t="shared" si="178"/>
        <v>#DIV/0!</v>
      </c>
      <c r="R135" s="3">
        <v>0</v>
      </c>
      <c r="S135" s="3">
        <v>0</v>
      </c>
      <c r="T135" s="32" t="e">
        <f t="shared" si="180"/>
        <v>#DIV/0!</v>
      </c>
      <c r="U135" s="32" t="e">
        <f t="shared" si="181"/>
        <v>#DIV/0!</v>
      </c>
      <c r="V135" s="3">
        <v>0</v>
      </c>
      <c r="W135" s="3">
        <v>0</v>
      </c>
      <c r="X135" s="3">
        <v>0</v>
      </c>
      <c r="Y135" s="3">
        <v>0</v>
      </c>
      <c r="Z135" s="3">
        <v>0</v>
      </c>
      <c r="AA135" s="3">
        <v>0</v>
      </c>
      <c r="AB135" s="3"/>
      <c r="AC135" s="3"/>
    </row>
    <row r="136" spans="1:30" x14ac:dyDescent="0.3">
      <c r="A136" s="35">
        <v>253</v>
      </c>
      <c r="B136" s="35" t="s">
        <v>24</v>
      </c>
      <c r="C136" s="35" t="s">
        <v>25</v>
      </c>
      <c r="D136" s="35" t="s">
        <v>29</v>
      </c>
      <c r="E136" s="35" t="s">
        <v>33</v>
      </c>
      <c r="F136" s="35" t="s">
        <v>28</v>
      </c>
      <c r="G136" s="35">
        <f t="shared" ref="G136:H136" si="214">G137+G138+G139</f>
        <v>2</v>
      </c>
      <c r="H136" s="35">
        <f t="shared" si="214"/>
        <v>3</v>
      </c>
      <c r="I136" s="40">
        <f t="shared" ref="I136" si="215">H136/((L136-W136)+J136+(0.44*R136))</f>
        <v>1.5</v>
      </c>
      <c r="J136" s="35">
        <f t="shared" ref="J136" si="216">J137+J138+J139</f>
        <v>0</v>
      </c>
      <c r="K136" s="37">
        <f t="shared" si="175"/>
        <v>0</v>
      </c>
      <c r="L136" s="35">
        <f t="shared" si="176"/>
        <v>2</v>
      </c>
      <c r="M136" s="35">
        <f t="shared" ref="M136:P136" si="217">M137+M138+M139</f>
        <v>1</v>
      </c>
      <c r="N136" s="35">
        <f t="shared" si="217"/>
        <v>1</v>
      </c>
      <c r="O136" s="35">
        <f t="shared" si="217"/>
        <v>1</v>
      </c>
      <c r="P136" s="35">
        <f t="shared" si="217"/>
        <v>1</v>
      </c>
      <c r="Q136" s="36">
        <f t="shared" si="178"/>
        <v>50</v>
      </c>
      <c r="R136" s="35">
        <f t="shared" ref="R136:S136" si="218">R137+R138+R139</f>
        <v>0</v>
      </c>
      <c r="S136" s="35">
        <f t="shared" si="218"/>
        <v>0</v>
      </c>
      <c r="T136" s="37">
        <f t="shared" si="180"/>
        <v>0.5</v>
      </c>
      <c r="U136" s="37">
        <f t="shared" si="181"/>
        <v>0.75</v>
      </c>
      <c r="V136" s="35">
        <f t="shared" ref="V136:AA136" si="219">V137+V138+V139</f>
        <v>1</v>
      </c>
      <c r="W136" s="35">
        <f t="shared" si="219"/>
        <v>0</v>
      </c>
      <c r="X136" s="35">
        <f t="shared" si="219"/>
        <v>1</v>
      </c>
      <c r="Y136" s="35">
        <f t="shared" si="219"/>
        <v>0</v>
      </c>
      <c r="Z136" s="35">
        <f t="shared" si="219"/>
        <v>0</v>
      </c>
      <c r="AA136" s="35">
        <f t="shared" si="219"/>
        <v>0</v>
      </c>
      <c r="AB136" s="35"/>
      <c r="AC136" s="35"/>
      <c r="AD136" s="38"/>
    </row>
    <row r="137" spans="1:30" x14ac:dyDescent="0.3">
      <c r="A137" s="3" t="s">
        <v>66</v>
      </c>
      <c r="B137" s="3" t="s">
        <v>24</v>
      </c>
      <c r="C137" s="3" t="s">
        <v>25</v>
      </c>
      <c r="D137" s="3" t="s">
        <v>29</v>
      </c>
      <c r="E137" s="3" t="s">
        <v>33</v>
      </c>
      <c r="F137" s="3" t="s">
        <v>28</v>
      </c>
      <c r="G137" s="3">
        <v>1</v>
      </c>
      <c r="H137" s="3">
        <v>0</v>
      </c>
      <c r="I137" s="4">
        <f t="shared" si="183"/>
        <v>0</v>
      </c>
      <c r="J137" s="3">
        <v>0</v>
      </c>
      <c r="K137" s="32">
        <f t="shared" si="175"/>
        <v>0</v>
      </c>
      <c r="L137" s="3">
        <f t="shared" si="176"/>
        <v>1</v>
      </c>
      <c r="M137" s="3">
        <v>0</v>
      </c>
      <c r="N137" s="3">
        <v>1</v>
      </c>
      <c r="O137" s="3">
        <v>0</v>
      </c>
      <c r="P137" s="3">
        <v>0</v>
      </c>
      <c r="Q137" s="4">
        <f t="shared" si="178"/>
        <v>0</v>
      </c>
      <c r="R137" s="3">
        <v>0</v>
      </c>
      <c r="S137" s="3">
        <v>0</v>
      </c>
      <c r="T137" s="32">
        <f t="shared" si="180"/>
        <v>0</v>
      </c>
      <c r="U137" s="32">
        <f t="shared" si="181"/>
        <v>0</v>
      </c>
      <c r="V137" s="3">
        <v>0</v>
      </c>
      <c r="W137" s="3">
        <v>0</v>
      </c>
      <c r="X137" s="3">
        <v>1</v>
      </c>
      <c r="Y137" s="3">
        <v>0</v>
      </c>
      <c r="Z137" s="3">
        <v>0</v>
      </c>
      <c r="AA137" s="3">
        <v>0</v>
      </c>
      <c r="AB137" s="3"/>
      <c r="AC137" s="3"/>
    </row>
    <row r="138" spans="1:30" x14ac:dyDescent="0.3">
      <c r="A138" s="3" t="s">
        <v>67</v>
      </c>
      <c r="B138" s="3" t="s">
        <v>24</v>
      </c>
      <c r="C138" s="3" t="s">
        <v>25</v>
      </c>
      <c r="D138" s="3" t="s">
        <v>29</v>
      </c>
      <c r="E138" s="3" t="s">
        <v>33</v>
      </c>
      <c r="F138" s="3" t="s">
        <v>28</v>
      </c>
      <c r="G138" s="3">
        <v>1</v>
      </c>
      <c r="H138" s="3">
        <v>3</v>
      </c>
      <c r="I138" s="4">
        <f t="shared" si="183"/>
        <v>3</v>
      </c>
      <c r="J138" s="3">
        <v>0</v>
      </c>
      <c r="K138" s="32">
        <f t="shared" si="175"/>
        <v>0</v>
      </c>
      <c r="L138" s="3">
        <f t="shared" si="176"/>
        <v>1</v>
      </c>
      <c r="M138" s="3">
        <v>1</v>
      </c>
      <c r="N138" s="3">
        <v>0</v>
      </c>
      <c r="O138" s="3">
        <v>1</v>
      </c>
      <c r="P138" s="3">
        <v>1</v>
      </c>
      <c r="Q138" s="4">
        <f t="shared" si="178"/>
        <v>100</v>
      </c>
      <c r="R138" s="3">
        <v>0</v>
      </c>
      <c r="S138" s="3">
        <v>0</v>
      </c>
      <c r="T138" s="32">
        <f t="shared" si="180"/>
        <v>1</v>
      </c>
      <c r="U138" s="32">
        <f t="shared" si="181"/>
        <v>1.5</v>
      </c>
      <c r="V138" s="3">
        <v>1</v>
      </c>
      <c r="W138" s="3">
        <v>0</v>
      </c>
      <c r="X138" s="3">
        <v>0</v>
      </c>
      <c r="Y138" s="3">
        <v>0</v>
      </c>
      <c r="Z138" s="3">
        <v>0</v>
      </c>
      <c r="AA138" s="3">
        <v>0</v>
      </c>
      <c r="AB138" s="3"/>
      <c r="AC138" s="3"/>
    </row>
    <row r="139" spans="1:30" x14ac:dyDescent="0.3">
      <c r="A139" s="3" t="s">
        <v>68</v>
      </c>
      <c r="B139" s="3" t="s">
        <v>24</v>
      </c>
      <c r="C139" s="3" t="s">
        <v>25</v>
      </c>
      <c r="D139" s="3" t="s">
        <v>29</v>
      </c>
      <c r="E139" s="3" t="s">
        <v>33</v>
      </c>
      <c r="F139" s="3" t="s">
        <v>28</v>
      </c>
      <c r="G139" s="3">
        <v>0</v>
      </c>
      <c r="H139" s="3">
        <v>0</v>
      </c>
      <c r="I139" s="4" t="e">
        <f t="shared" si="183"/>
        <v>#DIV/0!</v>
      </c>
      <c r="J139" s="3">
        <v>0</v>
      </c>
      <c r="K139" s="32" t="e">
        <f t="shared" si="175"/>
        <v>#DIV/0!</v>
      </c>
      <c r="L139" s="3">
        <f t="shared" si="176"/>
        <v>0</v>
      </c>
      <c r="M139" s="3">
        <v>0</v>
      </c>
      <c r="N139" s="3">
        <v>0</v>
      </c>
      <c r="O139" s="3">
        <v>0</v>
      </c>
      <c r="P139" s="3">
        <v>0</v>
      </c>
      <c r="Q139" s="4" t="e">
        <f t="shared" si="178"/>
        <v>#DIV/0!</v>
      </c>
      <c r="R139" s="3">
        <v>0</v>
      </c>
      <c r="S139" s="3">
        <v>0</v>
      </c>
      <c r="T139" s="32" t="e">
        <f t="shared" si="180"/>
        <v>#DIV/0!</v>
      </c>
      <c r="U139" s="32" t="e">
        <f t="shared" si="181"/>
        <v>#DIV/0!</v>
      </c>
      <c r="V139" s="3">
        <v>0</v>
      </c>
      <c r="W139" s="3">
        <v>0</v>
      </c>
      <c r="X139" s="3">
        <v>0</v>
      </c>
      <c r="Y139" s="3">
        <v>0</v>
      </c>
      <c r="Z139" s="3">
        <v>0</v>
      </c>
      <c r="AA139" s="3">
        <v>0</v>
      </c>
      <c r="AB139" s="3"/>
      <c r="AC139" s="3"/>
    </row>
    <row r="140" spans="1:30" x14ac:dyDescent="0.3">
      <c r="A140" s="35">
        <v>6</v>
      </c>
      <c r="B140" s="35" t="s">
        <v>29</v>
      </c>
      <c r="C140" s="35" t="s">
        <v>25</v>
      </c>
      <c r="D140" s="35" t="s">
        <v>26</v>
      </c>
      <c r="E140" s="35" t="s">
        <v>27</v>
      </c>
      <c r="F140" s="35" t="s">
        <v>28</v>
      </c>
      <c r="G140" s="35">
        <f t="shared" ref="G140:H140" si="220">G141+G142+G143</f>
        <v>9</v>
      </c>
      <c r="H140" s="35">
        <f t="shared" si="220"/>
        <v>4</v>
      </c>
      <c r="I140" s="40">
        <f t="shared" ref="I140" si="221">H140/((L140-W140)+J140+(0.44*R140))</f>
        <v>0.44444444444444442</v>
      </c>
      <c r="J140" s="35">
        <f t="shared" ref="J140" si="222">J141+J142+J143</f>
        <v>5</v>
      </c>
      <c r="K140" s="37">
        <f t="shared" si="175"/>
        <v>0.55555555555555558</v>
      </c>
      <c r="L140" s="35">
        <f t="shared" si="176"/>
        <v>6</v>
      </c>
      <c r="M140" s="35">
        <f t="shared" ref="M140:P140" si="223">M141+M142+M143</f>
        <v>2</v>
      </c>
      <c r="N140" s="35">
        <f t="shared" si="223"/>
        <v>4</v>
      </c>
      <c r="O140" s="35">
        <f t="shared" si="223"/>
        <v>0</v>
      </c>
      <c r="P140" s="35">
        <f t="shared" si="223"/>
        <v>3</v>
      </c>
      <c r="Q140" s="36">
        <f t="shared" si="178"/>
        <v>50</v>
      </c>
      <c r="R140" s="35">
        <f t="shared" ref="R140:S140" si="224">R141+R142+R143</f>
        <v>0</v>
      </c>
      <c r="S140" s="35">
        <f t="shared" si="224"/>
        <v>0</v>
      </c>
      <c r="T140" s="37">
        <f t="shared" si="180"/>
        <v>0.33333333333333331</v>
      </c>
      <c r="U140" s="37">
        <f t="shared" si="181"/>
        <v>0.33333333333333331</v>
      </c>
      <c r="V140" s="35">
        <f t="shared" ref="V140:AA140" si="225">V141+V142+V143</f>
        <v>0</v>
      </c>
      <c r="W140" s="35">
        <f t="shared" si="225"/>
        <v>2</v>
      </c>
      <c r="X140" s="35">
        <f t="shared" si="225"/>
        <v>2</v>
      </c>
      <c r="Y140" s="35">
        <f t="shared" si="225"/>
        <v>1</v>
      </c>
      <c r="Z140" s="35">
        <f t="shared" si="225"/>
        <v>1</v>
      </c>
      <c r="AA140" s="35">
        <f t="shared" si="225"/>
        <v>1</v>
      </c>
      <c r="AB140" s="35"/>
      <c r="AC140" s="35"/>
      <c r="AD140" s="38"/>
    </row>
    <row r="141" spans="1:30" x14ac:dyDescent="0.3">
      <c r="A141" s="3" t="s">
        <v>66</v>
      </c>
      <c r="B141" s="3" t="s">
        <v>29</v>
      </c>
      <c r="C141" s="3" t="s">
        <v>25</v>
      </c>
      <c r="D141" s="3" t="s">
        <v>26</v>
      </c>
      <c r="E141" s="3" t="s">
        <v>27</v>
      </c>
      <c r="F141" s="3" t="s">
        <v>28</v>
      </c>
      <c r="G141" s="3">
        <v>2</v>
      </c>
      <c r="H141" s="3">
        <v>2</v>
      </c>
      <c r="I141" s="4">
        <f t="shared" si="183"/>
        <v>1</v>
      </c>
      <c r="J141" s="3">
        <v>2</v>
      </c>
      <c r="K141" s="32">
        <f t="shared" si="175"/>
        <v>1</v>
      </c>
      <c r="L141" s="3">
        <f t="shared" si="176"/>
        <v>2</v>
      </c>
      <c r="M141" s="3">
        <v>1</v>
      </c>
      <c r="N141" s="3">
        <v>1</v>
      </c>
      <c r="O141" s="3">
        <v>0</v>
      </c>
      <c r="P141" s="3">
        <v>2</v>
      </c>
      <c r="Q141" s="4">
        <f t="shared" si="178"/>
        <v>100</v>
      </c>
      <c r="R141" s="3">
        <v>0</v>
      </c>
      <c r="S141" s="3">
        <v>0</v>
      </c>
      <c r="T141" s="32">
        <f t="shared" si="180"/>
        <v>0.5</v>
      </c>
      <c r="U141" s="32">
        <f t="shared" si="181"/>
        <v>0.5</v>
      </c>
      <c r="V141" s="3">
        <v>0</v>
      </c>
      <c r="W141" s="3">
        <v>1</v>
      </c>
      <c r="X141" s="3">
        <v>0</v>
      </c>
      <c r="Y141" s="3">
        <v>0</v>
      </c>
      <c r="Z141" s="3">
        <v>0</v>
      </c>
      <c r="AA141" s="3">
        <v>0</v>
      </c>
      <c r="AB141" s="3"/>
      <c r="AC141" s="3"/>
    </row>
    <row r="142" spans="1:30" x14ac:dyDescent="0.3">
      <c r="A142" s="3" t="s">
        <v>67</v>
      </c>
      <c r="B142" s="3" t="s">
        <v>29</v>
      </c>
      <c r="C142" s="3" t="s">
        <v>25</v>
      </c>
      <c r="D142" s="3" t="s">
        <v>26</v>
      </c>
      <c r="E142" s="3" t="s">
        <v>27</v>
      </c>
      <c r="F142" s="3" t="s">
        <v>28</v>
      </c>
      <c r="G142" s="3">
        <v>4</v>
      </c>
      <c r="H142" s="3">
        <v>2</v>
      </c>
      <c r="I142" s="4">
        <f t="shared" si="183"/>
        <v>0.5</v>
      </c>
      <c r="J142" s="3">
        <v>1</v>
      </c>
      <c r="K142" s="32">
        <f t="shared" si="175"/>
        <v>0.25</v>
      </c>
      <c r="L142" s="3">
        <f t="shared" si="176"/>
        <v>3</v>
      </c>
      <c r="M142" s="3">
        <v>1</v>
      </c>
      <c r="N142" s="3">
        <v>2</v>
      </c>
      <c r="O142" s="3">
        <v>0</v>
      </c>
      <c r="P142" s="3">
        <v>1</v>
      </c>
      <c r="Q142" s="4">
        <f t="shared" si="178"/>
        <v>33.333333333333329</v>
      </c>
      <c r="R142" s="3">
        <v>0</v>
      </c>
      <c r="S142" s="3">
        <v>0</v>
      </c>
      <c r="T142" s="32">
        <f t="shared" si="180"/>
        <v>0.33333333333333331</v>
      </c>
      <c r="U142" s="32">
        <f t="shared" si="181"/>
        <v>0.33333333333333331</v>
      </c>
      <c r="V142" s="3">
        <v>0</v>
      </c>
      <c r="W142" s="3">
        <v>1</v>
      </c>
      <c r="X142" s="3">
        <v>1</v>
      </c>
      <c r="Y142" s="3">
        <v>0</v>
      </c>
      <c r="Z142" s="3">
        <v>0</v>
      </c>
      <c r="AA142" s="3">
        <v>0</v>
      </c>
      <c r="AB142" s="3"/>
      <c r="AC142" s="3"/>
    </row>
    <row r="143" spans="1:30" x14ac:dyDescent="0.3">
      <c r="A143" s="3" t="s">
        <v>68</v>
      </c>
      <c r="B143" s="3" t="s">
        <v>29</v>
      </c>
      <c r="C143" s="3" t="s">
        <v>25</v>
      </c>
      <c r="D143" s="3" t="s">
        <v>26</v>
      </c>
      <c r="E143" s="3" t="s">
        <v>27</v>
      </c>
      <c r="F143" s="3" t="s">
        <v>28</v>
      </c>
      <c r="G143" s="3">
        <v>3</v>
      </c>
      <c r="H143" s="3">
        <v>0</v>
      </c>
      <c r="I143" s="4">
        <f t="shared" si="183"/>
        <v>0</v>
      </c>
      <c r="J143" s="3">
        <v>2</v>
      </c>
      <c r="K143" s="32">
        <f t="shared" si="175"/>
        <v>0.66666666666666663</v>
      </c>
      <c r="L143" s="3">
        <f t="shared" si="176"/>
        <v>1</v>
      </c>
      <c r="M143" s="3">
        <v>0</v>
      </c>
      <c r="N143" s="3">
        <v>1</v>
      </c>
      <c r="O143" s="3">
        <v>0</v>
      </c>
      <c r="P143" s="3">
        <v>0</v>
      </c>
      <c r="Q143" s="4">
        <f t="shared" si="178"/>
        <v>0</v>
      </c>
      <c r="R143" s="3">
        <v>0</v>
      </c>
      <c r="S143" s="3">
        <v>0</v>
      </c>
      <c r="T143" s="32">
        <f t="shared" si="180"/>
        <v>0</v>
      </c>
      <c r="U143" s="32">
        <f t="shared" si="181"/>
        <v>0</v>
      </c>
      <c r="V143" s="3">
        <v>0</v>
      </c>
      <c r="W143" s="3">
        <v>0</v>
      </c>
      <c r="X143" s="3">
        <v>1</v>
      </c>
      <c r="Y143" s="3">
        <v>1</v>
      </c>
      <c r="Z143" s="3">
        <v>1</v>
      </c>
      <c r="AA143" s="3">
        <v>1</v>
      </c>
      <c r="AB143" s="3"/>
      <c r="AC143" s="3"/>
    </row>
    <row r="144" spans="1:30" x14ac:dyDescent="0.3">
      <c r="A144" s="35">
        <v>17</v>
      </c>
      <c r="B144" s="35" t="s">
        <v>32</v>
      </c>
      <c r="C144" s="35" t="s">
        <v>30</v>
      </c>
      <c r="D144" s="35" t="s">
        <v>26</v>
      </c>
      <c r="E144" s="35" t="s">
        <v>33</v>
      </c>
      <c r="F144" s="35" t="s">
        <v>28</v>
      </c>
      <c r="G144" s="35">
        <f t="shared" ref="G144:H144" si="226">G145+G146+G147</f>
        <v>2</v>
      </c>
      <c r="H144" s="35">
        <f t="shared" si="226"/>
        <v>3</v>
      </c>
      <c r="I144" s="40">
        <f t="shared" ref="I144" si="227">H144/((L144-W144)+J144+(0.44*R144))</f>
        <v>1.5</v>
      </c>
      <c r="J144" s="35">
        <f t="shared" ref="J144" si="228">J145+J146+J147</f>
        <v>0</v>
      </c>
      <c r="K144" s="37">
        <f t="shared" si="175"/>
        <v>0</v>
      </c>
      <c r="L144" s="35">
        <f t="shared" si="176"/>
        <v>2</v>
      </c>
      <c r="M144" s="35">
        <f t="shared" ref="M144:P144" si="229">M145+M146+M147</f>
        <v>1</v>
      </c>
      <c r="N144" s="35">
        <f t="shared" si="229"/>
        <v>1</v>
      </c>
      <c r="O144" s="35">
        <f t="shared" si="229"/>
        <v>1</v>
      </c>
      <c r="P144" s="35">
        <f t="shared" si="229"/>
        <v>2</v>
      </c>
      <c r="Q144" s="36">
        <f t="shared" si="178"/>
        <v>100</v>
      </c>
      <c r="R144" s="35">
        <f t="shared" ref="R144:S144" si="230">R145+R146+R147</f>
        <v>0</v>
      </c>
      <c r="S144" s="35">
        <f t="shared" si="230"/>
        <v>0</v>
      </c>
      <c r="T144" s="37">
        <f t="shared" si="180"/>
        <v>0.5</v>
      </c>
      <c r="U144" s="37">
        <f t="shared" si="181"/>
        <v>0.75</v>
      </c>
      <c r="V144" s="35">
        <f t="shared" ref="V144:AA144" si="231">V145+V146+V147</f>
        <v>1</v>
      </c>
      <c r="W144" s="35">
        <f t="shared" si="231"/>
        <v>0</v>
      </c>
      <c r="X144" s="35">
        <f t="shared" si="231"/>
        <v>1</v>
      </c>
      <c r="Y144" s="35">
        <f t="shared" si="231"/>
        <v>0</v>
      </c>
      <c r="Z144" s="35">
        <f t="shared" si="231"/>
        <v>0</v>
      </c>
      <c r="AA144" s="35">
        <f t="shared" si="231"/>
        <v>0</v>
      </c>
      <c r="AB144" s="35"/>
      <c r="AC144" s="35"/>
      <c r="AD144" s="38"/>
    </row>
    <row r="145" spans="1:30" x14ac:dyDescent="0.3">
      <c r="A145" s="3" t="s">
        <v>66</v>
      </c>
      <c r="B145" s="3" t="s">
        <v>32</v>
      </c>
      <c r="C145" s="3" t="s">
        <v>30</v>
      </c>
      <c r="D145" s="3" t="s">
        <v>26</v>
      </c>
      <c r="E145" s="3" t="s">
        <v>33</v>
      </c>
      <c r="F145" s="3" t="s">
        <v>28</v>
      </c>
      <c r="G145" s="3">
        <v>1</v>
      </c>
      <c r="H145" s="3">
        <v>0</v>
      </c>
      <c r="I145" s="4">
        <f t="shared" si="183"/>
        <v>0</v>
      </c>
      <c r="J145" s="3">
        <v>0</v>
      </c>
      <c r="K145" s="32">
        <f t="shared" si="175"/>
        <v>0</v>
      </c>
      <c r="L145" s="3">
        <f t="shared" si="176"/>
        <v>1</v>
      </c>
      <c r="M145" s="3">
        <v>0</v>
      </c>
      <c r="N145" s="3">
        <v>1</v>
      </c>
      <c r="O145" s="3">
        <v>0</v>
      </c>
      <c r="P145" s="3">
        <v>1</v>
      </c>
      <c r="Q145" s="4">
        <f t="shared" si="178"/>
        <v>100</v>
      </c>
      <c r="R145" s="3">
        <v>0</v>
      </c>
      <c r="S145" s="3">
        <v>0</v>
      </c>
      <c r="T145" s="32">
        <f t="shared" si="180"/>
        <v>0</v>
      </c>
      <c r="U145" s="32">
        <f t="shared" si="181"/>
        <v>0</v>
      </c>
      <c r="V145" s="3">
        <v>0</v>
      </c>
      <c r="W145" s="3">
        <v>0</v>
      </c>
      <c r="X145" s="3">
        <v>1</v>
      </c>
      <c r="Y145" s="3">
        <v>0</v>
      </c>
      <c r="Z145" s="3">
        <v>0</v>
      </c>
      <c r="AA145" s="3">
        <v>0</v>
      </c>
      <c r="AB145" s="3"/>
      <c r="AC145" s="3"/>
    </row>
    <row r="146" spans="1:30" x14ac:dyDescent="0.3">
      <c r="A146" s="3" t="s">
        <v>67</v>
      </c>
      <c r="B146" s="3" t="s">
        <v>32</v>
      </c>
      <c r="C146" s="3" t="s">
        <v>30</v>
      </c>
      <c r="D146" s="3" t="s">
        <v>26</v>
      </c>
      <c r="E146" s="3" t="s">
        <v>33</v>
      </c>
      <c r="F146" s="3" t="s">
        <v>28</v>
      </c>
      <c r="G146" s="3">
        <v>1</v>
      </c>
      <c r="H146" s="3">
        <v>3</v>
      </c>
      <c r="I146" s="4">
        <f t="shared" si="183"/>
        <v>3</v>
      </c>
      <c r="J146" s="3">
        <v>0</v>
      </c>
      <c r="K146" s="32">
        <f t="shared" si="175"/>
        <v>0</v>
      </c>
      <c r="L146" s="3">
        <f t="shared" si="176"/>
        <v>1</v>
      </c>
      <c r="M146" s="3">
        <v>1</v>
      </c>
      <c r="N146" s="3">
        <v>0</v>
      </c>
      <c r="O146" s="3">
        <v>1</v>
      </c>
      <c r="P146" s="3">
        <v>1</v>
      </c>
      <c r="Q146" s="4">
        <f t="shared" si="178"/>
        <v>100</v>
      </c>
      <c r="R146" s="3">
        <v>0</v>
      </c>
      <c r="S146" s="3">
        <v>0</v>
      </c>
      <c r="T146" s="32">
        <f t="shared" si="180"/>
        <v>1</v>
      </c>
      <c r="U146" s="32">
        <f t="shared" si="181"/>
        <v>1.5</v>
      </c>
      <c r="V146" s="3">
        <v>1</v>
      </c>
      <c r="W146" s="3">
        <v>0</v>
      </c>
      <c r="X146" s="3">
        <v>0</v>
      </c>
      <c r="Y146" s="3">
        <v>0</v>
      </c>
      <c r="Z146" s="3">
        <v>0</v>
      </c>
      <c r="AA146" s="3">
        <v>0</v>
      </c>
      <c r="AB146" s="3"/>
      <c r="AC146" s="3"/>
    </row>
    <row r="147" spans="1:30" x14ac:dyDescent="0.3">
      <c r="A147" s="3" t="s">
        <v>68</v>
      </c>
      <c r="B147" s="3" t="s">
        <v>32</v>
      </c>
      <c r="C147" s="3" t="s">
        <v>30</v>
      </c>
      <c r="D147" s="3" t="s">
        <v>26</v>
      </c>
      <c r="E147" s="3" t="s">
        <v>33</v>
      </c>
      <c r="F147" s="3" t="s">
        <v>28</v>
      </c>
      <c r="G147" s="3">
        <v>0</v>
      </c>
      <c r="H147" s="3">
        <v>0</v>
      </c>
      <c r="I147" s="4" t="e">
        <f t="shared" si="183"/>
        <v>#DIV/0!</v>
      </c>
      <c r="J147" s="3">
        <v>0</v>
      </c>
      <c r="K147" s="32" t="e">
        <f t="shared" si="175"/>
        <v>#DIV/0!</v>
      </c>
      <c r="L147" s="3">
        <f t="shared" si="176"/>
        <v>0</v>
      </c>
      <c r="M147" s="3">
        <v>0</v>
      </c>
      <c r="N147" s="3">
        <v>0</v>
      </c>
      <c r="O147" s="3">
        <v>0</v>
      </c>
      <c r="P147" s="3">
        <v>0</v>
      </c>
      <c r="Q147" s="4" t="e">
        <f t="shared" si="178"/>
        <v>#DIV/0!</v>
      </c>
      <c r="R147" s="3">
        <v>0</v>
      </c>
      <c r="S147" s="3">
        <v>0</v>
      </c>
      <c r="T147" s="32" t="e">
        <f t="shared" si="180"/>
        <v>#DIV/0!</v>
      </c>
      <c r="U147" s="32" t="e">
        <f t="shared" si="181"/>
        <v>#DIV/0!</v>
      </c>
      <c r="V147" s="3">
        <v>0</v>
      </c>
      <c r="W147" s="3">
        <v>0</v>
      </c>
      <c r="X147" s="3">
        <v>0</v>
      </c>
      <c r="Y147" s="3">
        <v>0</v>
      </c>
      <c r="Z147" s="3">
        <v>0</v>
      </c>
      <c r="AA147" s="3">
        <v>0</v>
      </c>
      <c r="AB147" s="3"/>
      <c r="AC147" s="3"/>
    </row>
    <row r="148" spans="1:30" x14ac:dyDescent="0.3">
      <c r="A148" s="35">
        <v>46</v>
      </c>
      <c r="B148" s="35" t="s">
        <v>24</v>
      </c>
      <c r="C148" s="35" t="s">
        <v>30</v>
      </c>
      <c r="D148" s="35" t="s">
        <v>26</v>
      </c>
      <c r="E148" s="35" t="s">
        <v>33</v>
      </c>
      <c r="F148" s="35" t="s">
        <v>28</v>
      </c>
      <c r="G148" s="35">
        <f t="shared" ref="G148:H148" si="232">G149+G150+G151</f>
        <v>4</v>
      </c>
      <c r="H148" s="35">
        <f t="shared" si="232"/>
        <v>0</v>
      </c>
      <c r="I148" s="40">
        <f t="shared" ref="I148" si="233">H148/((L148-W148)+J148+(0.44*R148))</f>
        <v>0</v>
      </c>
      <c r="J148" s="35">
        <f t="shared" ref="J148" si="234">J149+J150+J151</f>
        <v>1</v>
      </c>
      <c r="K148" s="37">
        <f t="shared" si="175"/>
        <v>0.25</v>
      </c>
      <c r="L148" s="35">
        <f t="shared" si="176"/>
        <v>3</v>
      </c>
      <c r="M148" s="35">
        <f t="shared" ref="M148:P148" si="235">M149+M150+M151</f>
        <v>0</v>
      </c>
      <c r="N148" s="35">
        <f t="shared" si="235"/>
        <v>3</v>
      </c>
      <c r="O148" s="35">
        <f t="shared" si="235"/>
        <v>0</v>
      </c>
      <c r="P148" s="35">
        <f t="shared" si="235"/>
        <v>3</v>
      </c>
      <c r="Q148" s="36">
        <f t="shared" si="178"/>
        <v>100</v>
      </c>
      <c r="R148" s="35">
        <f t="shared" ref="R148:S148" si="236">R149+R150+R151</f>
        <v>0</v>
      </c>
      <c r="S148" s="35">
        <f t="shared" si="236"/>
        <v>0</v>
      </c>
      <c r="T148" s="37">
        <f t="shared" si="180"/>
        <v>0</v>
      </c>
      <c r="U148" s="37">
        <f t="shared" si="181"/>
        <v>0</v>
      </c>
      <c r="V148" s="35">
        <f t="shared" ref="V148:AA148" si="237">V149+V150+V151</f>
        <v>0</v>
      </c>
      <c r="W148" s="35">
        <f t="shared" si="237"/>
        <v>0</v>
      </c>
      <c r="X148" s="35">
        <f t="shared" si="237"/>
        <v>3</v>
      </c>
      <c r="Y148" s="35">
        <f t="shared" si="237"/>
        <v>0</v>
      </c>
      <c r="Z148" s="35">
        <f t="shared" si="237"/>
        <v>0</v>
      </c>
      <c r="AA148" s="35">
        <f t="shared" si="237"/>
        <v>0</v>
      </c>
      <c r="AB148" s="35"/>
      <c r="AC148" s="35"/>
      <c r="AD148" s="38"/>
    </row>
    <row r="149" spans="1:30" x14ac:dyDescent="0.3">
      <c r="A149" s="3" t="s">
        <v>66</v>
      </c>
      <c r="B149" s="3" t="s">
        <v>24</v>
      </c>
      <c r="C149" s="3" t="s">
        <v>30</v>
      </c>
      <c r="D149" s="3" t="s">
        <v>26</v>
      </c>
      <c r="E149" s="3" t="s">
        <v>33</v>
      </c>
      <c r="F149" s="3" t="s">
        <v>28</v>
      </c>
      <c r="G149" s="3">
        <v>1</v>
      </c>
      <c r="H149" s="3">
        <v>0</v>
      </c>
      <c r="I149" s="4">
        <f t="shared" si="183"/>
        <v>0</v>
      </c>
      <c r="J149" s="3">
        <v>0</v>
      </c>
      <c r="K149" s="32">
        <f t="shared" si="175"/>
        <v>0</v>
      </c>
      <c r="L149" s="3">
        <f t="shared" si="176"/>
        <v>1</v>
      </c>
      <c r="M149" s="3">
        <v>0</v>
      </c>
      <c r="N149" s="3">
        <v>1</v>
      </c>
      <c r="O149" s="3">
        <v>0</v>
      </c>
      <c r="P149" s="3">
        <v>1</v>
      </c>
      <c r="Q149" s="4">
        <f t="shared" si="178"/>
        <v>100</v>
      </c>
      <c r="R149" s="3">
        <v>0</v>
      </c>
      <c r="S149" s="3">
        <v>0</v>
      </c>
      <c r="T149" s="32">
        <f t="shared" si="180"/>
        <v>0</v>
      </c>
      <c r="U149" s="32">
        <f t="shared" si="181"/>
        <v>0</v>
      </c>
      <c r="V149" s="3">
        <v>0</v>
      </c>
      <c r="W149" s="3">
        <v>0</v>
      </c>
      <c r="X149" s="3">
        <v>1</v>
      </c>
      <c r="Y149" s="3">
        <v>0</v>
      </c>
      <c r="Z149" s="3">
        <v>0</v>
      </c>
      <c r="AA149" s="3">
        <v>0</v>
      </c>
      <c r="AB149" s="3"/>
      <c r="AC149" s="3"/>
    </row>
    <row r="150" spans="1:30" x14ac:dyDescent="0.3">
      <c r="A150" s="3" t="s">
        <v>67</v>
      </c>
      <c r="B150" s="3" t="s">
        <v>24</v>
      </c>
      <c r="C150" s="3" t="s">
        <v>30</v>
      </c>
      <c r="D150" s="3" t="s">
        <v>26</v>
      </c>
      <c r="E150" s="3" t="s">
        <v>33</v>
      </c>
      <c r="F150" s="3" t="s">
        <v>28</v>
      </c>
      <c r="G150" s="3">
        <v>1</v>
      </c>
      <c r="H150" s="3">
        <v>0</v>
      </c>
      <c r="I150" s="4">
        <f t="shared" si="183"/>
        <v>0</v>
      </c>
      <c r="J150" s="3">
        <v>1</v>
      </c>
      <c r="K150" s="32">
        <f t="shared" si="175"/>
        <v>1</v>
      </c>
      <c r="L150" s="3">
        <f t="shared" si="176"/>
        <v>0</v>
      </c>
      <c r="M150" s="3">
        <v>0</v>
      </c>
      <c r="N150" s="3">
        <v>0</v>
      </c>
      <c r="O150" s="3">
        <v>0</v>
      </c>
      <c r="P150" s="3">
        <v>0</v>
      </c>
      <c r="Q150" s="4" t="e">
        <f t="shared" si="178"/>
        <v>#DIV/0!</v>
      </c>
      <c r="R150" s="3">
        <v>0</v>
      </c>
      <c r="S150" s="3">
        <v>0</v>
      </c>
      <c r="T150" s="32" t="e">
        <f t="shared" si="180"/>
        <v>#DIV/0!</v>
      </c>
      <c r="U150" s="32" t="e">
        <f t="shared" si="181"/>
        <v>#DIV/0!</v>
      </c>
      <c r="V150" s="3">
        <v>0</v>
      </c>
      <c r="W150" s="3">
        <v>0</v>
      </c>
      <c r="X150" s="3">
        <v>0</v>
      </c>
      <c r="Y150" s="3">
        <v>0</v>
      </c>
      <c r="Z150" s="3">
        <v>0</v>
      </c>
      <c r="AA150" s="3">
        <v>0</v>
      </c>
      <c r="AB150" s="3"/>
      <c r="AC150" s="3"/>
    </row>
    <row r="151" spans="1:30" x14ac:dyDescent="0.3">
      <c r="A151" s="3" t="s">
        <v>68</v>
      </c>
      <c r="B151" s="3" t="s">
        <v>24</v>
      </c>
      <c r="C151" s="3" t="s">
        <v>30</v>
      </c>
      <c r="D151" s="3" t="s">
        <v>26</v>
      </c>
      <c r="E151" s="3" t="s">
        <v>33</v>
      </c>
      <c r="F151" s="3" t="s">
        <v>28</v>
      </c>
      <c r="G151" s="3">
        <v>2</v>
      </c>
      <c r="H151" s="3">
        <v>0</v>
      </c>
      <c r="I151" s="4">
        <f t="shared" si="183"/>
        <v>0</v>
      </c>
      <c r="J151" s="3">
        <v>0</v>
      </c>
      <c r="K151" s="32">
        <f t="shared" si="175"/>
        <v>0</v>
      </c>
      <c r="L151" s="3">
        <f t="shared" si="176"/>
        <v>2</v>
      </c>
      <c r="M151" s="3">
        <v>0</v>
      </c>
      <c r="N151" s="3">
        <v>2</v>
      </c>
      <c r="O151" s="3">
        <v>0</v>
      </c>
      <c r="P151" s="3">
        <v>2</v>
      </c>
      <c r="Q151" s="4">
        <f t="shared" si="178"/>
        <v>100</v>
      </c>
      <c r="R151" s="3">
        <v>0</v>
      </c>
      <c r="S151" s="3">
        <v>0</v>
      </c>
      <c r="T151" s="32">
        <f t="shared" si="180"/>
        <v>0</v>
      </c>
      <c r="U151" s="32">
        <f t="shared" si="181"/>
        <v>0</v>
      </c>
      <c r="V151" s="3">
        <v>0</v>
      </c>
      <c r="W151" s="3">
        <v>0</v>
      </c>
      <c r="X151" s="3">
        <v>2</v>
      </c>
      <c r="Y151" s="3">
        <v>0</v>
      </c>
      <c r="Z151" s="3">
        <v>0</v>
      </c>
      <c r="AA151" s="3">
        <v>0</v>
      </c>
      <c r="AB151" s="3"/>
      <c r="AC151" s="3"/>
    </row>
    <row r="152" spans="1:30" x14ac:dyDescent="0.3">
      <c r="A152" s="35">
        <v>40</v>
      </c>
      <c r="B152" s="35" t="s">
        <v>24</v>
      </c>
      <c r="C152" s="35" t="s">
        <v>25</v>
      </c>
      <c r="D152" s="35" t="s">
        <v>26</v>
      </c>
      <c r="E152" s="35" t="s">
        <v>27</v>
      </c>
      <c r="F152" s="43" t="s">
        <v>29</v>
      </c>
      <c r="G152" s="35">
        <f t="shared" ref="G152:H152" si="238">G153+G154+G155</f>
        <v>3</v>
      </c>
      <c r="H152" s="35">
        <f t="shared" si="238"/>
        <v>0</v>
      </c>
      <c r="I152" s="40">
        <f t="shared" ref="I152" si="239">H152/((L152-W152)+J152+(0.44*R152))</f>
        <v>0</v>
      </c>
      <c r="J152" s="35">
        <f t="shared" ref="J152" si="240">J153+J154+J155</f>
        <v>0</v>
      </c>
      <c r="K152" s="37">
        <f t="shared" si="175"/>
        <v>0</v>
      </c>
      <c r="L152" s="35">
        <f t="shared" si="176"/>
        <v>2</v>
      </c>
      <c r="M152" s="35">
        <f t="shared" ref="M152:P152" si="241">M153+M154+M155</f>
        <v>0</v>
      </c>
      <c r="N152" s="35">
        <f t="shared" si="241"/>
        <v>2</v>
      </c>
      <c r="O152" s="35">
        <f t="shared" si="241"/>
        <v>0</v>
      </c>
      <c r="P152" s="35">
        <f t="shared" si="241"/>
        <v>1</v>
      </c>
      <c r="Q152" s="36">
        <f t="shared" si="178"/>
        <v>50</v>
      </c>
      <c r="R152" s="35">
        <f t="shared" ref="R152:S152" si="242">R153+R154+R155</f>
        <v>2</v>
      </c>
      <c r="S152" s="35">
        <f t="shared" si="242"/>
        <v>0</v>
      </c>
      <c r="T152" s="37">
        <f t="shared" si="180"/>
        <v>0</v>
      </c>
      <c r="U152" s="37">
        <f t="shared" si="181"/>
        <v>0</v>
      </c>
      <c r="V152" s="35">
        <f t="shared" ref="V152:AA152" si="243">V153+V154+V155</f>
        <v>0</v>
      </c>
      <c r="W152" s="35">
        <f t="shared" si="243"/>
        <v>1</v>
      </c>
      <c r="X152" s="35">
        <f t="shared" si="243"/>
        <v>2</v>
      </c>
      <c r="Y152" s="35">
        <f t="shared" si="243"/>
        <v>0</v>
      </c>
      <c r="Z152" s="35">
        <f t="shared" si="243"/>
        <v>1</v>
      </c>
      <c r="AA152" s="35">
        <f t="shared" si="243"/>
        <v>0</v>
      </c>
      <c r="AB152" s="35"/>
      <c r="AC152" s="35"/>
      <c r="AD152" s="38"/>
    </row>
    <row r="153" spans="1:30" x14ac:dyDescent="0.3">
      <c r="A153" s="3" t="s">
        <v>66</v>
      </c>
      <c r="B153" s="3" t="s">
        <v>24</v>
      </c>
      <c r="C153" s="3" t="s">
        <v>25</v>
      </c>
      <c r="D153" s="3" t="s">
        <v>26</v>
      </c>
      <c r="E153" s="3" t="s">
        <v>27</v>
      </c>
      <c r="F153" s="3" t="s">
        <v>29</v>
      </c>
      <c r="G153" s="3">
        <v>3</v>
      </c>
      <c r="H153" s="3">
        <v>0</v>
      </c>
      <c r="I153" s="4">
        <f t="shared" si="183"/>
        <v>0</v>
      </c>
      <c r="J153" s="3">
        <v>0</v>
      </c>
      <c r="K153" s="32">
        <f t="shared" si="175"/>
        <v>0</v>
      </c>
      <c r="L153" s="3">
        <f t="shared" si="176"/>
        <v>2</v>
      </c>
      <c r="M153" s="3">
        <v>0</v>
      </c>
      <c r="N153" s="3">
        <v>2</v>
      </c>
      <c r="O153" s="3">
        <v>0</v>
      </c>
      <c r="P153" s="3">
        <v>1</v>
      </c>
      <c r="Q153" s="4">
        <f t="shared" si="178"/>
        <v>50</v>
      </c>
      <c r="R153" s="3">
        <v>2</v>
      </c>
      <c r="S153" s="3">
        <v>0</v>
      </c>
      <c r="T153" s="32">
        <f t="shared" si="180"/>
        <v>0</v>
      </c>
      <c r="U153" s="32">
        <f t="shared" si="181"/>
        <v>0</v>
      </c>
      <c r="V153" s="3">
        <v>0</v>
      </c>
      <c r="W153" s="3">
        <v>1</v>
      </c>
      <c r="X153" s="3">
        <v>2</v>
      </c>
      <c r="Y153" s="3">
        <v>0</v>
      </c>
      <c r="Z153" s="3">
        <v>1</v>
      </c>
      <c r="AA153" s="3">
        <v>0</v>
      </c>
      <c r="AB153" s="3"/>
      <c r="AC153" s="3"/>
    </row>
    <row r="154" spans="1:30" x14ac:dyDescent="0.3">
      <c r="A154" s="3" t="s">
        <v>67</v>
      </c>
      <c r="B154" s="3" t="s">
        <v>24</v>
      </c>
      <c r="C154" s="3" t="s">
        <v>25</v>
      </c>
      <c r="D154" s="3" t="s">
        <v>26</v>
      </c>
      <c r="E154" s="3" t="s">
        <v>27</v>
      </c>
      <c r="F154" s="11" t="s">
        <v>29</v>
      </c>
      <c r="G154" s="3">
        <v>0</v>
      </c>
      <c r="H154" s="3">
        <v>0</v>
      </c>
      <c r="I154" s="4" t="e">
        <f t="shared" si="183"/>
        <v>#DIV/0!</v>
      </c>
      <c r="J154" s="3">
        <v>0</v>
      </c>
      <c r="K154" s="32" t="e">
        <f t="shared" si="175"/>
        <v>#DIV/0!</v>
      </c>
      <c r="L154" s="3">
        <f t="shared" si="176"/>
        <v>0</v>
      </c>
      <c r="M154" s="3">
        <v>0</v>
      </c>
      <c r="N154" s="3">
        <v>0</v>
      </c>
      <c r="O154" s="3">
        <v>0</v>
      </c>
      <c r="P154" s="3">
        <v>0</v>
      </c>
      <c r="Q154" s="4" t="e">
        <f t="shared" si="178"/>
        <v>#DIV/0!</v>
      </c>
      <c r="R154" s="3">
        <v>0</v>
      </c>
      <c r="S154" s="3">
        <v>0</v>
      </c>
      <c r="T154" s="32" t="e">
        <f t="shared" si="180"/>
        <v>#DIV/0!</v>
      </c>
      <c r="U154" s="32" t="e">
        <f t="shared" si="181"/>
        <v>#DIV/0!</v>
      </c>
      <c r="V154" s="3">
        <v>0</v>
      </c>
      <c r="W154" s="3">
        <v>0</v>
      </c>
      <c r="X154" s="3">
        <v>0</v>
      </c>
      <c r="Y154" s="3">
        <v>0</v>
      </c>
      <c r="Z154" s="3">
        <v>0</v>
      </c>
      <c r="AA154" s="3">
        <v>0</v>
      </c>
      <c r="AB154" s="3"/>
      <c r="AC154" s="3"/>
    </row>
    <row r="155" spans="1:30" x14ac:dyDescent="0.3">
      <c r="A155" s="3" t="s">
        <v>68</v>
      </c>
      <c r="B155" s="3" t="s">
        <v>24</v>
      </c>
      <c r="C155" s="3" t="s">
        <v>25</v>
      </c>
      <c r="D155" s="3" t="s">
        <v>26</v>
      </c>
      <c r="E155" s="3" t="s">
        <v>27</v>
      </c>
      <c r="F155" s="3" t="s">
        <v>29</v>
      </c>
      <c r="G155" s="3">
        <v>0</v>
      </c>
      <c r="H155" s="3">
        <v>0</v>
      </c>
      <c r="I155" s="4" t="e">
        <f t="shared" si="183"/>
        <v>#DIV/0!</v>
      </c>
      <c r="J155" s="3">
        <v>0</v>
      </c>
      <c r="K155" s="32" t="e">
        <f t="shared" si="175"/>
        <v>#DIV/0!</v>
      </c>
      <c r="L155" s="3">
        <f t="shared" si="176"/>
        <v>0</v>
      </c>
      <c r="M155" s="3">
        <v>0</v>
      </c>
      <c r="N155" s="3">
        <v>0</v>
      </c>
      <c r="O155" s="3">
        <v>0</v>
      </c>
      <c r="P155" s="3">
        <v>0</v>
      </c>
      <c r="Q155" s="4" t="e">
        <f t="shared" si="178"/>
        <v>#DIV/0!</v>
      </c>
      <c r="R155" s="3">
        <v>0</v>
      </c>
      <c r="S155" s="3">
        <v>0</v>
      </c>
      <c r="T155" s="32" t="e">
        <f t="shared" si="180"/>
        <v>#DIV/0!</v>
      </c>
      <c r="U155" s="32" t="e">
        <f t="shared" si="181"/>
        <v>#DIV/0!</v>
      </c>
      <c r="V155" s="3">
        <v>0</v>
      </c>
      <c r="W155" s="3">
        <v>0</v>
      </c>
      <c r="X155" s="3">
        <v>0</v>
      </c>
      <c r="Y155" s="3">
        <v>0</v>
      </c>
      <c r="Z155" s="3">
        <v>0</v>
      </c>
      <c r="AA155" s="3">
        <v>0</v>
      </c>
      <c r="AB155" s="3"/>
      <c r="AC155" s="3"/>
    </row>
    <row r="156" spans="1:30" x14ac:dyDescent="0.3">
      <c r="A156" s="35">
        <v>26</v>
      </c>
      <c r="B156" s="35" t="s">
        <v>24</v>
      </c>
      <c r="C156" s="35" t="s">
        <v>29</v>
      </c>
      <c r="D156" s="35" t="s">
        <v>26</v>
      </c>
      <c r="E156" s="35" t="s">
        <v>30</v>
      </c>
      <c r="F156" s="42" t="s">
        <v>28</v>
      </c>
      <c r="G156" s="35">
        <f t="shared" ref="G156:H156" si="244">G157+G158+G159</f>
        <v>7</v>
      </c>
      <c r="H156" s="35">
        <f t="shared" si="244"/>
        <v>3</v>
      </c>
      <c r="I156" s="40">
        <f t="shared" ref="I156" si="245">H156/((L156-W156)+J156+(0.44*R156))</f>
        <v>0.43604651162790697</v>
      </c>
      <c r="J156" s="35">
        <f t="shared" ref="J156" si="246">J157+J158+J159</f>
        <v>1</v>
      </c>
      <c r="K156" s="37">
        <f t="shared" si="175"/>
        <v>0.14285714285714285</v>
      </c>
      <c r="L156" s="35">
        <f t="shared" si="176"/>
        <v>5</v>
      </c>
      <c r="M156" s="35">
        <f t="shared" ref="M156:P156" si="247">M157+M158+M159</f>
        <v>1</v>
      </c>
      <c r="N156" s="35">
        <f t="shared" si="247"/>
        <v>4</v>
      </c>
      <c r="O156" s="35">
        <f t="shared" si="247"/>
        <v>1</v>
      </c>
      <c r="P156" s="35">
        <f t="shared" si="247"/>
        <v>2</v>
      </c>
      <c r="Q156" s="36">
        <f t="shared" si="178"/>
        <v>40</v>
      </c>
      <c r="R156" s="35">
        <f t="shared" ref="R156:S156" si="248">R157+R158+R159</f>
        <v>2</v>
      </c>
      <c r="S156" s="35">
        <f t="shared" si="248"/>
        <v>0</v>
      </c>
      <c r="T156" s="37">
        <f t="shared" si="180"/>
        <v>0.2</v>
      </c>
      <c r="U156" s="37">
        <f t="shared" si="181"/>
        <v>0.3</v>
      </c>
      <c r="V156" s="35">
        <f t="shared" ref="V156:AA156" si="249">V157+V158+V159</f>
        <v>1</v>
      </c>
      <c r="W156" s="35">
        <f t="shared" si="249"/>
        <v>0</v>
      </c>
      <c r="X156" s="35">
        <f t="shared" si="249"/>
        <v>4</v>
      </c>
      <c r="Y156" s="35">
        <f t="shared" si="249"/>
        <v>0</v>
      </c>
      <c r="Z156" s="35">
        <f t="shared" si="249"/>
        <v>1</v>
      </c>
      <c r="AA156" s="35">
        <f t="shared" si="249"/>
        <v>1</v>
      </c>
      <c r="AB156" s="35"/>
      <c r="AC156" s="35"/>
      <c r="AD156" s="38"/>
    </row>
    <row r="157" spans="1:30" x14ac:dyDescent="0.3">
      <c r="A157" s="3" t="s">
        <v>66</v>
      </c>
      <c r="B157" s="3" t="s">
        <v>24</v>
      </c>
      <c r="C157" s="3" t="s">
        <v>29</v>
      </c>
      <c r="D157" s="3" t="s">
        <v>26</v>
      </c>
      <c r="E157" s="3" t="s">
        <v>30</v>
      </c>
      <c r="F157" s="3" t="s">
        <v>28</v>
      </c>
      <c r="G157" s="3">
        <v>6</v>
      </c>
      <c r="H157" s="3">
        <v>3</v>
      </c>
      <c r="I157" s="4">
        <f t="shared" si="183"/>
        <v>0.5</v>
      </c>
      <c r="J157" s="3">
        <v>0</v>
      </c>
      <c r="K157" s="32">
        <f t="shared" si="175"/>
        <v>0</v>
      </c>
      <c r="L157" s="3">
        <f t="shared" si="176"/>
        <v>5</v>
      </c>
      <c r="M157" s="3">
        <v>1</v>
      </c>
      <c r="N157" s="3">
        <v>4</v>
      </c>
      <c r="O157" s="3">
        <v>1</v>
      </c>
      <c r="P157" s="3">
        <v>2</v>
      </c>
      <c r="Q157" s="4">
        <f t="shared" si="178"/>
        <v>40</v>
      </c>
      <c r="R157" s="3">
        <v>2</v>
      </c>
      <c r="S157" s="3">
        <v>0</v>
      </c>
      <c r="T157" s="32">
        <f t="shared" si="180"/>
        <v>0.2</v>
      </c>
      <c r="U157" s="32">
        <f t="shared" si="181"/>
        <v>0.3</v>
      </c>
      <c r="V157" s="3">
        <v>1</v>
      </c>
      <c r="W157" s="3">
        <v>0</v>
      </c>
      <c r="X157" s="3">
        <v>4</v>
      </c>
      <c r="Y157" s="3">
        <v>0</v>
      </c>
      <c r="Z157" s="3">
        <v>1</v>
      </c>
      <c r="AA157" s="3">
        <v>1</v>
      </c>
      <c r="AB157" s="3"/>
      <c r="AC157" s="3"/>
    </row>
    <row r="158" spans="1:30" x14ac:dyDescent="0.3">
      <c r="A158" s="3" t="s">
        <v>67</v>
      </c>
      <c r="B158" s="3" t="s">
        <v>24</v>
      </c>
      <c r="C158" s="3" t="s">
        <v>29</v>
      </c>
      <c r="D158" s="3" t="s">
        <v>26</v>
      </c>
      <c r="E158" s="3" t="s">
        <v>30</v>
      </c>
      <c r="F158" s="3" t="s">
        <v>28</v>
      </c>
      <c r="G158" s="3">
        <v>1</v>
      </c>
      <c r="H158" s="3">
        <v>0</v>
      </c>
      <c r="I158" s="4">
        <f t="shared" si="183"/>
        <v>0</v>
      </c>
      <c r="J158" s="3">
        <v>1</v>
      </c>
      <c r="K158" s="32">
        <f t="shared" si="175"/>
        <v>1</v>
      </c>
      <c r="L158" s="3">
        <f t="shared" si="176"/>
        <v>0</v>
      </c>
      <c r="M158" s="3">
        <v>0</v>
      </c>
      <c r="N158" s="3">
        <v>0</v>
      </c>
      <c r="O158" s="3">
        <v>0</v>
      </c>
      <c r="P158" s="3">
        <v>0</v>
      </c>
      <c r="Q158" s="4" t="e">
        <f t="shared" si="178"/>
        <v>#DIV/0!</v>
      </c>
      <c r="R158" s="3">
        <v>0</v>
      </c>
      <c r="S158" s="3">
        <v>0</v>
      </c>
      <c r="T158" s="32" t="e">
        <f t="shared" si="180"/>
        <v>#DIV/0!</v>
      </c>
      <c r="U158" s="32" t="e">
        <f t="shared" si="181"/>
        <v>#DIV/0!</v>
      </c>
      <c r="V158" s="3">
        <v>0</v>
      </c>
      <c r="W158" s="3">
        <v>0</v>
      </c>
      <c r="X158" s="3">
        <v>0</v>
      </c>
      <c r="Y158" s="3">
        <v>0</v>
      </c>
      <c r="Z158" s="3">
        <v>0</v>
      </c>
      <c r="AA158" s="3">
        <v>0</v>
      </c>
      <c r="AB158" s="3"/>
      <c r="AC158" s="3"/>
    </row>
    <row r="159" spans="1:30" x14ac:dyDescent="0.3">
      <c r="A159" s="3" t="s">
        <v>68</v>
      </c>
      <c r="B159" s="3" t="s">
        <v>24</v>
      </c>
      <c r="C159" s="3" t="s">
        <v>29</v>
      </c>
      <c r="D159" s="3" t="s">
        <v>26</v>
      </c>
      <c r="E159" s="3" t="s">
        <v>30</v>
      </c>
      <c r="F159" s="3" t="s">
        <v>28</v>
      </c>
      <c r="G159" s="3">
        <v>0</v>
      </c>
      <c r="H159" s="3">
        <v>0</v>
      </c>
      <c r="I159" s="4" t="e">
        <f t="shared" si="183"/>
        <v>#DIV/0!</v>
      </c>
      <c r="J159" s="3">
        <v>0</v>
      </c>
      <c r="K159" s="32" t="e">
        <f t="shared" si="175"/>
        <v>#DIV/0!</v>
      </c>
      <c r="L159" s="3">
        <f t="shared" si="176"/>
        <v>0</v>
      </c>
      <c r="M159" s="3">
        <v>0</v>
      </c>
      <c r="N159" s="3">
        <v>0</v>
      </c>
      <c r="O159" s="3">
        <v>0</v>
      </c>
      <c r="P159" s="3">
        <v>0</v>
      </c>
      <c r="Q159" s="4" t="e">
        <f t="shared" si="178"/>
        <v>#DIV/0!</v>
      </c>
      <c r="R159" s="3">
        <v>0</v>
      </c>
      <c r="S159" s="3">
        <v>0</v>
      </c>
      <c r="T159" s="32" t="e">
        <f t="shared" si="180"/>
        <v>#DIV/0!</v>
      </c>
      <c r="U159" s="32" t="e">
        <f t="shared" si="181"/>
        <v>#DIV/0!</v>
      </c>
      <c r="V159" s="3">
        <v>0</v>
      </c>
      <c r="W159" s="3">
        <v>0</v>
      </c>
      <c r="X159" s="3">
        <v>0</v>
      </c>
      <c r="Y159" s="3">
        <v>0</v>
      </c>
      <c r="Z159" s="3">
        <v>0</v>
      </c>
      <c r="AA159" s="3">
        <v>0</v>
      </c>
      <c r="AB159" s="3"/>
      <c r="AC159" s="3"/>
    </row>
    <row r="160" spans="1:30" x14ac:dyDescent="0.3">
      <c r="A160" s="35">
        <v>33</v>
      </c>
      <c r="B160" s="35" t="s">
        <v>24</v>
      </c>
      <c r="C160" s="35" t="s">
        <v>25</v>
      </c>
      <c r="D160" s="35" t="s">
        <v>26</v>
      </c>
      <c r="E160" s="35" t="s">
        <v>30</v>
      </c>
      <c r="F160" s="35" t="s">
        <v>28</v>
      </c>
      <c r="G160" s="35">
        <f t="shared" ref="G160:H160" si="250">G161+G162+G163</f>
        <v>2</v>
      </c>
      <c r="H160" s="35">
        <f t="shared" si="250"/>
        <v>2</v>
      </c>
      <c r="I160" s="40">
        <f t="shared" ref="I160" si="251">H160/((L160-W160)+J160+(0.44*R160))</f>
        <v>1</v>
      </c>
      <c r="J160" s="35">
        <f t="shared" ref="J160" si="252">J161+J162+J163</f>
        <v>0</v>
      </c>
      <c r="K160" s="37">
        <f t="shared" si="175"/>
        <v>0</v>
      </c>
      <c r="L160" s="35">
        <f t="shared" si="176"/>
        <v>2</v>
      </c>
      <c r="M160" s="35">
        <f t="shared" ref="M160:P160" si="253">M161+M162+M163</f>
        <v>1</v>
      </c>
      <c r="N160" s="35">
        <f t="shared" si="253"/>
        <v>1</v>
      </c>
      <c r="O160" s="35">
        <f t="shared" si="253"/>
        <v>0</v>
      </c>
      <c r="P160" s="35">
        <f t="shared" si="253"/>
        <v>2</v>
      </c>
      <c r="Q160" s="36">
        <f t="shared" si="178"/>
        <v>100</v>
      </c>
      <c r="R160" s="35">
        <f t="shared" ref="R160:S160" si="254">R161+R162+R163</f>
        <v>0</v>
      </c>
      <c r="S160" s="35">
        <f t="shared" si="254"/>
        <v>0</v>
      </c>
      <c r="T160" s="37">
        <f t="shared" si="180"/>
        <v>0.5</v>
      </c>
      <c r="U160" s="37">
        <f t="shared" si="181"/>
        <v>0.5</v>
      </c>
      <c r="V160" s="35">
        <f t="shared" ref="V160:AA160" si="255">V161+V162+V163</f>
        <v>0</v>
      </c>
      <c r="W160" s="35">
        <f t="shared" si="255"/>
        <v>0</v>
      </c>
      <c r="X160" s="35">
        <f t="shared" si="255"/>
        <v>1</v>
      </c>
      <c r="Y160" s="35">
        <f t="shared" si="255"/>
        <v>0</v>
      </c>
      <c r="Z160" s="35">
        <f t="shared" si="255"/>
        <v>0</v>
      </c>
      <c r="AA160" s="35">
        <f t="shared" si="255"/>
        <v>0</v>
      </c>
      <c r="AB160" s="35"/>
      <c r="AC160" s="35"/>
      <c r="AD160" s="38"/>
    </row>
    <row r="161" spans="1:30" x14ac:dyDescent="0.3">
      <c r="A161" s="3" t="s">
        <v>66</v>
      </c>
      <c r="B161" s="3" t="s">
        <v>24</v>
      </c>
      <c r="C161" s="3" t="s">
        <v>25</v>
      </c>
      <c r="D161" s="3" t="s">
        <v>26</v>
      </c>
      <c r="E161" s="3" t="s">
        <v>30</v>
      </c>
      <c r="F161" s="3" t="s">
        <v>28</v>
      </c>
      <c r="G161" s="3">
        <v>1</v>
      </c>
      <c r="H161" s="3">
        <v>2</v>
      </c>
      <c r="I161" s="4">
        <f t="shared" si="183"/>
        <v>2</v>
      </c>
      <c r="J161" s="3">
        <v>0</v>
      </c>
      <c r="K161" s="32">
        <f t="shared" si="175"/>
        <v>0</v>
      </c>
      <c r="L161" s="3">
        <f t="shared" si="176"/>
        <v>1</v>
      </c>
      <c r="M161" s="3">
        <v>1</v>
      </c>
      <c r="N161" s="3">
        <v>0</v>
      </c>
      <c r="O161" s="3">
        <v>0</v>
      </c>
      <c r="P161" s="3">
        <v>1</v>
      </c>
      <c r="Q161" s="4">
        <f t="shared" si="178"/>
        <v>100</v>
      </c>
      <c r="R161" s="3">
        <v>0</v>
      </c>
      <c r="S161" s="3">
        <v>0</v>
      </c>
      <c r="T161" s="32">
        <f t="shared" si="180"/>
        <v>1</v>
      </c>
      <c r="U161" s="32">
        <f t="shared" si="181"/>
        <v>1</v>
      </c>
      <c r="V161" s="3">
        <v>0</v>
      </c>
      <c r="W161" s="3">
        <v>0</v>
      </c>
      <c r="X161" s="3">
        <v>0</v>
      </c>
      <c r="Y161" s="3">
        <v>0</v>
      </c>
      <c r="Z161" s="3">
        <v>0</v>
      </c>
      <c r="AA161" s="3">
        <v>0</v>
      </c>
      <c r="AB161" s="3"/>
      <c r="AC161" s="3"/>
    </row>
    <row r="162" spans="1:30" x14ac:dyDescent="0.3">
      <c r="A162" s="3" t="s">
        <v>67</v>
      </c>
      <c r="B162" s="3" t="s">
        <v>24</v>
      </c>
      <c r="C162" s="3" t="s">
        <v>25</v>
      </c>
      <c r="D162" s="3" t="s">
        <v>26</v>
      </c>
      <c r="E162" s="3" t="s">
        <v>30</v>
      </c>
      <c r="F162" s="3" t="s">
        <v>28</v>
      </c>
      <c r="G162" s="3">
        <v>0</v>
      </c>
      <c r="H162" s="3">
        <v>0</v>
      </c>
      <c r="I162" s="4" t="e">
        <f t="shared" si="183"/>
        <v>#DIV/0!</v>
      </c>
      <c r="J162" s="3">
        <v>0</v>
      </c>
      <c r="K162" s="32" t="e">
        <f t="shared" si="175"/>
        <v>#DIV/0!</v>
      </c>
      <c r="L162" s="3">
        <f t="shared" si="176"/>
        <v>0</v>
      </c>
      <c r="M162" s="3">
        <v>0</v>
      </c>
      <c r="N162" s="3">
        <v>0</v>
      </c>
      <c r="O162" s="3">
        <v>0</v>
      </c>
      <c r="P162" s="3">
        <v>0</v>
      </c>
      <c r="Q162" s="4" t="e">
        <f t="shared" si="178"/>
        <v>#DIV/0!</v>
      </c>
      <c r="R162" s="3">
        <v>0</v>
      </c>
      <c r="S162" s="3">
        <v>0</v>
      </c>
      <c r="T162" s="32" t="e">
        <f t="shared" si="180"/>
        <v>#DIV/0!</v>
      </c>
      <c r="U162" s="32" t="e">
        <f t="shared" si="181"/>
        <v>#DIV/0!</v>
      </c>
      <c r="V162" s="3">
        <v>0</v>
      </c>
      <c r="W162" s="3">
        <v>0</v>
      </c>
      <c r="X162" s="3">
        <v>0</v>
      </c>
      <c r="Y162" s="3">
        <v>0</v>
      </c>
      <c r="Z162" s="3">
        <v>0</v>
      </c>
      <c r="AA162" s="3">
        <v>0</v>
      </c>
      <c r="AB162" s="3"/>
      <c r="AC162" s="3"/>
    </row>
    <row r="163" spans="1:30" x14ac:dyDescent="0.3">
      <c r="A163" s="3" t="s">
        <v>68</v>
      </c>
      <c r="B163" s="3" t="s">
        <v>24</v>
      </c>
      <c r="C163" s="3" t="s">
        <v>25</v>
      </c>
      <c r="D163" s="3" t="s">
        <v>26</v>
      </c>
      <c r="E163" s="3" t="s">
        <v>30</v>
      </c>
      <c r="F163" s="3" t="s">
        <v>28</v>
      </c>
      <c r="G163" s="3">
        <v>1</v>
      </c>
      <c r="H163" s="3">
        <v>0</v>
      </c>
      <c r="I163" s="4">
        <f t="shared" si="183"/>
        <v>0</v>
      </c>
      <c r="J163" s="3">
        <v>0</v>
      </c>
      <c r="K163" s="32">
        <f t="shared" si="175"/>
        <v>0</v>
      </c>
      <c r="L163" s="3">
        <f t="shared" si="176"/>
        <v>1</v>
      </c>
      <c r="M163" s="3">
        <v>0</v>
      </c>
      <c r="N163" s="3">
        <v>1</v>
      </c>
      <c r="O163" s="3">
        <v>0</v>
      </c>
      <c r="P163" s="3">
        <v>1</v>
      </c>
      <c r="Q163" s="4">
        <f t="shared" si="178"/>
        <v>100</v>
      </c>
      <c r="R163" s="3">
        <v>0</v>
      </c>
      <c r="S163" s="3">
        <v>0</v>
      </c>
      <c r="T163" s="32">
        <f t="shared" si="180"/>
        <v>0</v>
      </c>
      <c r="U163" s="32">
        <f t="shared" si="181"/>
        <v>0</v>
      </c>
      <c r="V163" s="3">
        <v>0</v>
      </c>
      <c r="W163" s="3">
        <v>0</v>
      </c>
      <c r="X163" s="3">
        <v>1</v>
      </c>
      <c r="Y163" s="3">
        <v>0</v>
      </c>
      <c r="Z163" s="3">
        <v>0</v>
      </c>
      <c r="AA163" s="3">
        <v>0</v>
      </c>
      <c r="AB163" s="3"/>
      <c r="AC163" s="3"/>
    </row>
    <row r="164" spans="1:30" x14ac:dyDescent="0.3">
      <c r="A164" s="35">
        <v>32</v>
      </c>
      <c r="B164" s="35" t="s">
        <v>29</v>
      </c>
      <c r="C164" s="35" t="s">
        <v>30</v>
      </c>
      <c r="D164" s="35" t="s">
        <v>26</v>
      </c>
      <c r="E164" s="35" t="s">
        <v>33</v>
      </c>
      <c r="F164" s="35" t="s">
        <v>28</v>
      </c>
      <c r="G164" s="35">
        <f t="shared" ref="G164:H164" si="256">G165+G166+G167</f>
        <v>8</v>
      </c>
      <c r="H164" s="35">
        <f t="shared" si="256"/>
        <v>1</v>
      </c>
      <c r="I164" s="40">
        <f t="shared" ref="I164" si="257">H164/((L164-W164)+J164+(0.44*R164))</f>
        <v>0.17006802721088435</v>
      </c>
      <c r="J164" s="35">
        <f t="shared" ref="J164" si="258">J165+J166+J167</f>
        <v>1</v>
      </c>
      <c r="K164" s="37">
        <f t="shared" si="175"/>
        <v>0.125</v>
      </c>
      <c r="L164" s="35">
        <f t="shared" si="176"/>
        <v>6</v>
      </c>
      <c r="M164" s="35">
        <f t="shared" ref="M164:P164" si="259">M165+M166+M167</f>
        <v>0</v>
      </c>
      <c r="N164" s="35">
        <f t="shared" si="259"/>
        <v>6</v>
      </c>
      <c r="O164" s="35">
        <f t="shared" si="259"/>
        <v>0</v>
      </c>
      <c r="P164" s="35">
        <f t="shared" si="259"/>
        <v>3</v>
      </c>
      <c r="Q164" s="36">
        <f t="shared" si="178"/>
        <v>50</v>
      </c>
      <c r="R164" s="35">
        <f t="shared" ref="R164:S164" si="260">R165+R166+R167</f>
        <v>2</v>
      </c>
      <c r="S164" s="35">
        <f t="shared" si="260"/>
        <v>1</v>
      </c>
      <c r="T164" s="37">
        <f t="shared" si="180"/>
        <v>0</v>
      </c>
      <c r="U164" s="37">
        <f t="shared" si="181"/>
        <v>0</v>
      </c>
      <c r="V164" s="35">
        <f t="shared" ref="V164:AA164" si="261">V165+V166+V167</f>
        <v>0</v>
      </c>
      <c r="W164" s="35">
        <f t="shared" si="261"/>
        <v>2</v>
      </c>
      <c r="X164" s="35">
        <f t="shared" si="261"/>
        <v>4</v>
      </c>
      <c r="Y164" s="35">
        <f t="shared" si="261"/>
        <v>1</v>
      </c>
      <c r="Z164" s="35">
        <f t="shared" si="261"/>
        <v>2</v>
      </c>
      <c r="AA164" s="35">
        <f t="shared" si="261"/>
        <v>0</v>
      </c>
      <c r="AB164" s="35"/>
      <c r="AC164" s="35"/>
      <c r="AD164" s="38"/>
    </row>
    <row r="165" spans="1:30" x14ac:dyDescent="0.3">
      <c r="A165" s="3" t="s">
        <v>66</v>
      </c>
      <c r="B165" s="3" t="s">
        <v>29</v>
      </c>
      <c r="C165" s="3" t="s">
        <v>30</v>
      </c>
      <c r="D165" s="3" t="s">
        <v>26</v>
      </c>
      <c r="E165" s="3" t="s">
        <v>33</v>
      </c>
      <c r="F165" s="3" t="s">
        <v>28</v>
      </c>
      <c r="G165" s="3">
        <v>2</v>
      </c>
      <c r="H165" s="3">
        <v>0</v>
      </c>
      <c r="I165" s="4">
        <f t="shared" si="183"/>
        <v>0</v>
      </c>
      <c r="J165" s="3">
        <v>1</v>
      </c>
      <c r="K165" s="32">
        <f t="shared" si="175"/>
        <v>0.5</v>
      </c>
      <c r="L165" s="3">
        <f t="shared" si="176"/>
        <v>1</v>
      </c>
      <c r="M165" s="3">
        <v>0</v>
      </c>
      <c r="N165" s="3">
        <v>1</v>
      </c>
      <c r="O165" s="3">
        <v>0</v>
      </c>
      <c r="P165" s="3">
        <v>0</v>
      </c>
      <c r="Q165" s="4">
        <f t="shared" si="178"/>
        <v>0</v>
      </c>
      <c r="R165" s="3">
        <v>0</v>
      </c>
      <c r="S165" s="3">
        <v>0</v>
      </c>
      <c r="T165" s="32">
        <f t="shared" si="180"/>
        <v>0</v>
      </c>
      <c r="U165" s="32">
        <f t="shared" si="181"/>
        <v>0</v>
      </c>
      <c r="V165" s="3">
        <v>0</v>
      </c>
      <c r="W165" s="3">
        <v>1</v>
      </c>
      <c r="X165" s="3">
        <v>0</v>
      </c>
      <c r="Y165" s="3">
        <v>1</v>
      </c>
      <c r="Z165" s="3">
        <v>0</v>
      </c>
      <c r="AA165" s="3">
        <v>0</v>
      </c>
      <c r="AB165" s="3"/>
      <c r="AC165" s="3"/>
    </row>
    <row r="166" spans="1:30" x14ac:dyDescent="0.3">
      <c r="A166" s="3" t="s">
        <v>67</v>
      </c>
      <c r="B166" s="3" t="s">
        <v>29</v>
      </c>
      <c r="C166" s="3" t="s">
        <v>30</v>
      </c>
      <c r="D166" s="3" t="s">
        <v>26</v>
      </c>
      <c r="E166" s="3" t="s">
        <v>33</v>
      </c>
      <c r="F166" s="3" t="s">
        <v>28</v>
      </c>
      <c r="G166" s="3">
        <v>5</v>
      </c>
      <c r="H166" s="3">
        <v>1</v>
      </c>
      <c r="I166" s="4">
        <f t="shared" si="183"/>
        <v>0.2</v>
      </c>
      <c r="J166" s="3">
        <v>0</v>
      </c>
      <c r="K166" s="32">
        <f t="shared" si="175"/>
        <v>0</v>
      </c>
      <c r="L166" s="3">
        <f t="shared" si="176"/>
        <v>4</v>
      </c>
      <c r="M166" s="3">
        <v>0</v>
      </c>
      <c r="N166" s="3">
        <v>4</v>
      </c>
      <c r="O166" s="3">
        <v>0</v>
      </c>
      <c r="P166" s="3">
        <v>2</v>
      </c>
      <c r="Q166" s="4">
        <f t="shared" si="178"/>
        <v>50</v>
      </c>
      <c r="R166" s="3">
        <v>2</v>
      </c>
      <c r="S166" s="3">
        <v>1</v>
      </c>
      <c r="T166" s="32">
        <f t="shared" si="180"/>
        <v>0</v>
      </c>
      <c r="U166" s="32">
        <f t="shared" si="181"/>
        <v>0</v>
      </c>
      <c r="V166" s="3">
        <v>0</v>
      </c>
      <c r="W166" s="3">
        <v>1</v>
      </c>
      <c r="X166" s="3">
        <v>3</v>
      </c>
      <c r="Y166" s="3">
        <v>0</v>
      </c>
      <c r="Z166" s="3">
        <v>1</v>
      </c>
      <c r="AA166" s="3">
        <v>0</v>
      </c>
      <c r="AB166" s="3"/>
      <c r="AC166" s="3"/>
    </row>
    <row r="167" spans="1:30" x14ac:dyDescent="0.3">
      <c r="A167" s="3" t="s">
        <v>68</v>
      </c>
      <c r="B167" s="3" t="s">
        <v>29</v>
      </c>
      <c r="C167" s="3" t="s">
        <v>30</v>
      </c>
      <c r="D167" s="3" t="s">
        <v>26</v>
      </c>
      <c r="E167" s="3" t="s">
        <v>33</v>
      </c>
      <c r="F167" s="3" t="s">
        <v>28</v>
      </c>
      <c r="G167" s="3">
        <v>1</v>
      </c>
      <c r="H167" s="3">
        <v>0</v>
      </c>
      <c r="I167" s="4">
        <f t="shared" si="183"/>
        <v>0</v>
      </c>
      <c r="J167" s="3">
        <v>0</v>
      </c>
      <c r="K167" s="32">
        <f t="shared" si="175"/>
        <v>0</v>
      </c>
      <c r="L167" s="3">
        <f t="shared" si="176"/>
        <v>1</v>
      </c>
      <c r="M167" s="3">
        <v>0</v>
      </c>
      <c r="N167" s="3">
        <v>1</v>
      </c>
      <c r="O167" s="3">
        <v>0</v>
      </c>
      <c r="P167" s="3">
        <v>1</v>
      </c>
      <c r="Q167" s="4">
        <f t="shared" si="178"/>
        <v>100</v>
      </c>
      <c r="R167" s="3">
        <v>0</v>
      </c>
      <c r="S167" s="3">
        <v>0</v>
      </c>
      <c r="T167" s="32">
        <f t="shared" si="180"/>
        <v>0</v>
      </c>
      <c r="U167" s="32">
        <f t="shared" si="181"/>
        <v>0</v>
      </c>
      <c r="V167" s="3">
        <v>0</v>
      </c>
      <c r="W167" s="3">
        <v>0</v>
      </c>
      <c r="X167" s="3">
        <v>1</v>
      </c>
      <c r="Y167" s="3">
        <v>0</v>
      </c>
      <c r="Z167" s="3">
        <v>1</v>
      </c>
      <c r="AA167" s="3">
        <v>0</v>
      </c>
      <c r="AB167" s="3"/>
      <c r="AC167" s="3"/>
    </row>
    <row r="168" spans="1:30" x14ac:dyDescent="0.3">
      <c r="A168" s="35">
        <v>34</v>
      </c>
      <c r="B168" s="35" t="s">
        <v>24</v>
      </c>
      <c r="C168" s="35" t="s">
        <v>25</v>
      </c>
      <c r="D168" s="35" t="s">
        <v>29</v>
      </c>
      <c r="E168" s="35" t="s">
        <v>27</v>
      </c>
      <c r="F168" s="35" t="s">
        <v>28</v>
      </c>
      <c r="G168" s="35">
        <f t="shared" ref="G168:H168" si="262">G169+G170+G171</f>
        <v>2</v>
      </c>
      <c r="H168" s="35">
        <f t="shared" si="262"/>
        <v>0</v>
      </c>
      <c r="I168" s="40">
        <f t="shared" ref="I168" si="263">H168/((L168-W168)+J168+(0.44*R168))</f>
        <v>0</v>
      </c>
      <c r="J168" s="35">
        <f t="shared" ref="J168" si="264">J169+J170+J171</f>
        <v>0</v>
      </c>
      <c r="K168" s="37">
        <f t="shared" si="175"/>
        <v>0</v>
      </c>
      <c r="L168" s="35">
        <f t="shared" si="176"/>
        <v>2</v>
      </c>
      <c r="M168" s="35">
        <f t="shared" ref="M168:P168" si="265">M169+M170+M171</f>
        <v>0</v>
      </c>
      <c r="N168" s="35">
        <f t="shared" si="265"/>
        <v>2</v>
      </c>
      <c r="O168" s="35">
        <f t="shared" si="265"/>
        <v>0</v>
      </c>
      <c r="P168" s="35">
        <f t="shared" si="265"/>
        <v>2</v>
      </c>
      <c r="Q168" s="36">
        <f t="shared" si="178"/>
        <v>100</v>
      </c>
      <c r="R168" s="35">
        <f t="shared" ref="R168:S168" si="266">R169+R170+R171</f>
        <v>0</v>
      </c>
      <c r="S168" s="35">
        <f t="shared" si="266"/>
        <v>0</v>
      </c>
      <c r="T168" s="37">
        <f t="shared" si="180"/>
        <v>0</v>
      </c>
      <c r="U168" s="37">
        <f t="shared" si="181"/>
        <v>0</v>
      </c>
      <c r="V168" s="35">
        <f t="shared" ref="V168:AA168" si="267">V169+V170+V171</f>
        <v>0</v>
      </c>
      <c r="W168" s="35">
        <f t="shared" si="267"/>
        <v>1</v>
      </c>
      <c r="X168" s="35">
        <f t="shared" si="267"/>
        <v>1</v>
      </c>
      <c r="Y168" s="35">
        <f t="shared" si="267"/>
        <v>0</v>
      </c>
      <c r="Z168" s="35">
        <f t="shared" si="267"/>
        <v>0</v>
      </c>
      <c r="AA168" s="35">
        <f t="shared" si="267"/>
        <v>0</v>
      </c>
      <c r="AB168" s="35"/>
      <c r="AC168" s="35"/>
      <c r="AD168" s="38"/>
    </row>
    <row r="169" spans="1:30" x14ac:dyDescent="0.3">
      <c r="A169" s="3" t="s">
        <v>66</v>
      </c>
      <c r="B169" s="3" t="s">
        <v>24</v>
      </c>
      <c r="C169" s="3" t="s">
        <v>25</v>
      </c>
      <c r="D169" s="3" t="s">
        <v>29</v>
      </c>
      <c r="E169" s="3" t="s">
        <v>27</v>
      </c>
      <c r="F169" s="3" t="s">
        <v>28</v>
      </c>
      <c r="G169" s="3">
        <v>2</v>
      </c>
      <c r="H169" s="3">
        <v>0</v>
      </c>
      <c r="I169" s="4">
        <f t="shared" si="183"/>
        <v>0</v>
      </c>
      <c r="J169" s="3">
        <v>0</v>
      </c>
      <c r="K169" s="32">
        <f t="shared" si="175"/>
        <v>0</v>
      </c>
      <c r="L169" s="3">
        <f t="shared" si="176"/>
        <v>2</v>
      </c>
      <c r="M169" s="3">
        <v>0</v>
      </c>
      <c r="N169" s="3">
        <v>2</v>
      </c>
      <c r="O169" s="3">
        <v>0</v>
      </c>
      <c r="P169" s="3">
        <v>2</v>
      </c>
      <c r="Q169" s="4">
        <f t="shared" si="178"/>
        <v>100</v>
      </c>
      <c r="R169" s="3">
        <v>0</v>
      </c>
      <c r="S169" s="3">
        <v>0</v>
      </c>
      <c r="T169" s="32">
        <f t="shared" si="180"/>
        <v>0</v>
      </c>
      <c r="U169" s="32">
        <f t="shared" si="181"/>
        <v>0</v>
      </c>
      <c r="V169" s="3">
        <v>0</v>
      </c>
      <c r="W169" s="3">
        <v>1</v>
      </c>
      <c r="X169" s="3">
        <v>1</v>
      </c>
      <c r="Y169" s="3">
        <v>0</v>
      </c>
      <c r="Z169" s="3">
        <v>0</v>
      </c>
      <c r="AA169" s="3">
        <v>0</v>
      </c>
      <c r="AB169" s="3"/>
      <c r="AC169" s="3"/>
    </row>
    <row r="170" spans="1:30" x14ac:dyDescent="0.3">
      <c r="A170" s="3" t="s">
        <v>67</v>
      </c>
      <c r="B170" s="3" t="s">
        <v>24</v>
      </c>
      <c r="C170" s="3" t="s">
        <v>25</v>
      </c>
      <c r="D170" s="3" t="s">
        <v>29</v>
      </c>
      <c r="E170" s="3" t="s">
        <v>27</v>
      </c>
      <c r="F170" s="3" t="s">
        <v>28</v>
      </c>
      <c r="G170" s="3">
        <v>0</v>
      </c>
      <c r="H170" s="3">
        <v>0</v>
      </c>
      <c r="I170" s="4" t="e">
        <f t="shared" si="183"/>
        <v>#DIV/0!</v>
      </c>
      <c r="J170" s="3">
        <v>0</v>
      </c>
      <c r="K170" s="32" t="e">
        <f t="shared" si="175"/>
        <v>#DIV/0!</v>
      </c>
      <c r="L170" s="3">
        <f t="shared" si="176"/>
        <v>0</v>
      </c>
      <c r="M170" s="3">
        <v>0</v>
      </c>
      <c r="N170" s="3">
        <v>0</v>
      </c>
      <c r="O170" s="3">
        <v>0</v>
      </c>
      <c r="P170" s="3">
        <v>0</v>
      </c>
      <c r="Q170" s="4" t="e">
        <f t="shared" si="178"/>
        <v>#DIV/0!</v>
      </c>
      <c r="R170" s="3">
        <v>0</v>
      </c>
      <c r="S170" s="3">
        <v>0</v>
      </c>
      <c r="T170" s="32" t="e">
        <f t="shared" si="180"/>
        <v>#DIV/0!</v>
      </c>
      <c r="U170" s="32" t="e">
        <f t="shared" si="181"/>
        <v>#DIV/0!</v>
      </c>
      <c r="V170" s="3">
        <v>0</v>
      </c>
      <c r="W170" s="3">
        <v>0</v>
      </c>
      <c r="X170" s="3">
        <v>0</v>
      </c>
      <c r="Y170" s="3">
        <v>0</v>
      </c>
      <c r="Z170" s="3">
        <v>0</v>
      </c>
      <c r="AA170" s="3">
        <v>0</v>
      </c>
      <c r="AB170" s="3"/>
      <c r="AC170" s="3"/>
    </row>
    <row r="171" spans="1:30" x14ac:dyDescent="0.3">
      <c r="A171" s="3" t="s">
        <v>68</v>
      </c>
      <c r="B171" s="3" t="s">
        <v>24</v>
      </c>
      <c r="C171" s="3" t="s">
        <v>25</v>
      </c>
      <c r="D171" s="3" t="s">
        <v>29</v>
      </c>
      <c r="E171" s="3" t="s">
        <v>27</v>
      </c>
      <c r="F171" s="3" t="s">
        <v>28</v>
      </c>
      <c r="G171" s="3">
        <v>0</v>
      </c>
      <c r="H171" s="3">
        <v>0</v>
      </c>
      <c r="I171" s="4" t="e">
        <f t="shared" si="183"/>
        <v>#DIV/0!</v>
      </c>
      <c r="J171" s="3">
        <v>0</v>
      </c>
      <c r="K171" s="32" t="e">
        <f t="shared" si="175"/>
        <v>#DIV/0!</v>
      </c>
      <c r="L171" s="3">
        <f t="shared" si="176"/>
        <v>0</v>
      </c>
      <c r="M171" s="3">
        <v>0</v>
      </c>
      <c r="N171" s="3">
        <v>0</v>
      </c>
      <c r="O171" s="3">
        <v>0</v>
      </c>
      <c r="P171" s="3">
        <v>0</v>
      </c>
      <c r="Q171" s="4" t="e">
        <f t="shared" si="178"/>
        <v>#DIV/0!</v>
      </c>
      <c r="R171" s="3">
        <v>0</v>
      </c>
      <c r="S171" s="3">
        <v>0</v>
      </c>
      <c r="T171" s="32" t="e">
        <f t="shared" si="180"/>
        <v>#DIV/0!</v>
      </c>
      <c r="U171" s="32" t="e">
        <f t="shared" si="181"/>
        <v>#DIV/0!</v>
      </c>
      <c r="V171" s="3">
        <v>0</v>
      </c>
      <c r="W171" s="3">
        <v>0</v>
      </c>
      <c r="X171" s="3">
        <v>0</v>
      </c>
      <c r="Y171" s="3">
        <v>0</v>
      </c>
      <c r="Z171" s="3">
        <v>0</v>
      </c>
      <c r="AA171" s="3">
        <v>0</v>
      </c>
      <c r="AB171" s="3"/>
      <c r="AC171" s="3"/>
    </row>
    <row r="172" spans="1:30" x14ac:dyDescent="0.3">
      <c r="A172" s="35">
        <v>5</v>
      </c>
      <c r="B172" s="35" t="s">
        <v>24</v>
      </c>
      <c r="C172" s="35" t="s">
        <v>29</v>
      </c>
      <c r="D172" s="35" t="s">
        <v>30</v>
      </c>
      <c r="E172" s="35" t="s">
        <v>27</v>
      </c>
      <c r="F172" s="35" t="s">
        <v>28</v>
      </c>
      <c r="G172" s="35">
        <f t="shared" ref="G172:H172" si="268">G173+G174+G175</f>
        <v>1</v>
      </c>
      <c r="H172" s="35">
        <f t="shared" si="268"/>
        <v>0</v>
      </c>
      <c r="I172" s="40">
        <f t="shared" ref="I172" si="269">H172/((L172-W172)+J172+(0.44*R172))</f>
        <v>0</v>
      </c>
      <c r="J172" s="35">
        <f t="shared" ref="J172" si="270">J173+J174+J175</f>
        <v>1</v>
      </c>
      <c r="K172" s="37">
        <f t="shared" si="175"/>
        <v>1</v>
      </c>
      <c r="L172" s="35">
        <f t="shared" si="176"/>
        <v>0</v>
      </c>
      <c r="M172" s="35">
        <f t="shared" ref="M172:P172" si="271">M173+M174+M175</f>
        <v>0</v>
      </c>
      <c r="N172" s="35">
        <f t="shared" si="271"/>
        <v>0</v>
      </c>
      <c r="O172" s="35">
        <f t="shared" si="271"/>
        <v>0</v>
      </c>
      <c r="P172" s="35">
        <f t="shared" si="271"/>
        <v>0</v>
      </c>
      <c r="Q172" s="36" t="e">
        <f t="shared" si="178"/>
        <v>#DIV/0!</v>
      </c>
      <c r="R172" s="35">
        <f t="shared" ref="R172:S172" si="272">R173+R174+R175</f>
        <v>0</v>
      </c>
      <c r="S172" s="35">
        <f t="shared" si="272"/>
        <v>0</v>
      </c>
      <c r="T172" s="37" t="e">
        <f t="shared" si="180"/>
        <v>#DIV/0!</v>
      </c>
      <c r="U172" s="37" t="e">
        <f t="shared" si="181"/>
        <v>#DIV/0!</v>
      </c>
      <c r="V172" s="35">
        <f t="shared" ref="V172:AA172" si="273">V173+V174+V175</f>
        <v>0</v>
      </c>
      <c r="W172" s="35">
        <f t="shared" si="273"/>
        <v>0</v>
      </c>
      <c r="X172" s="35">
        <f t="shared" si="273"/>
        <v>0</v>
      </c>
      <c r="Y172" s="35">
        <f t="shared" si="273"/>
        <v>1</v>
      </c>
      <c r="Z172" s="35">
        <f t="shared" si="273"/>
        <v>0</v>
      </c>
      <c r="AA172" s="35">
        <f t="shared" si="273"/>
        <v>0</v>
      </c>
      <c r="AB172" s="35"/>
      <c r="AC172" s="35"/>
      <c r="AD172" s="38"/>
    </row>
    <row r="173" spans="1:30" x14ac:dyDescent="0.3">
      <c r="A173" s="3" t="s">
        <v>66</v>
      </c>
      <c r="B173" s="3" t="s">
        <v>24</v>
      </c>
      <c r="C173" s="3" t="s">
        <v>29</v>
      </c>
      <c r="D173" s="3" t="s">
        <v>30</v>
      </c>
      <c r="E173" s="3" t="s">
        <v>27</v>
      </c>
      <c r="F173" s="3" t="s">
        <v>28</v>
      </c>
      <c r="G173" s="3">
        <v>1</v>
      </c>
      <c r="H173" s="3">
        <v>0</v>
      </c>
      <c r="I173" s="4">
        <f t="shared" si="183"/>
        <v>0</v>
      </c>
      <c r="J173" s="3">
        <v>1</v>
      </c>
      <c r="K173" s="32">
        <f t="shared" si="175"/>
        <v>1</v>
      </c>
      <c r="L173" s="3">
        <f t="shared" si="176"/>
        <v>0</v>
      </c>
      <c r="M173" s="3">
        <v>0</v>
      </c>
      <c r="N173" s="3">
        <v>0</v>
      </c>
      <c r="O173" s="3">
        <v>0</v>
      </c>
      <c r="P173" s="3">
        <v>0</v>
      </c>
      <c r="Q173" s="4" t="e">
        <f t="shared" si="178"/>
        <v>#DIV/0!</v>
      </c>
      <c r="R173" s="3">
        <v>0</v>
      </c>
      <c r="S173" s="3">
        <v>0</v>
      </c>
      <c r="T173" s="32" t="e">
        <f t="shared" si="180"/>
        <v>#DIV/0!</v>
      </c>
      <c r="U173" s="32" t="e">
        <f t="shared" si="181"/>
        <v>#DIV/0!</v>
      </c>
      <c r="V173" s="3">
        <v>0</v>
      </c>
      <c r="W173" s="3">
        <v>0</v>
      </c>
      <c r="X173" s="3">
        <v>0</v>
      </c>
      <c r="Y173" s="3">
        <v>1</v>
      </c>
      <c r="Z173" s="3">
        <v>0</v>
      </c>
      <c r="AA173" s="3">
        <v>0</v>
      </c>
      <c r="AB173" s="3"/>
      <c r="AC173" s="3"/>
    </row>
    <row r="174" spans="1:30" x14ac:dyDescent="0.3">
      <c r="A174" s="3" t="s">
        <v>67</v>
      </c>
      <c r="B174" s="3" t="s">
        <v>24</v>
      </c>
      <c r="C174" s="3" t="s">
        <v>29</v>
      </c>
      <c r="D174" s="3" t="s">
        <v>30</v>
      </c>
      <c r="E174" s="3" t="s">
        <v>27</v>
      </c>
      <c r="F174" s="3" t="s">
        <v>28</v>
      </c>
      <c r="G174" s="3">
        <v>0</v>
      </c>
      <c r="H174" s="3">
        <v>0</v>
      </c>
      <c r="I174" s="4" t="e">
        <f t="shared" si="183"/>
        <v>#DIV/0!</v>
      </c>
      <c r="J174" s="3">
        <v>0</v>
      </c>
      <c r="K174" s="32" t="e">
        <f t="shared" si="175"/>
        <v>#DIV/0!</v>
      </c>
      <c r="L174" s="3">
        <f t="shared" si="176"/>
        <v>0</v>
      </c>
      <c r="M174" s="3">
        <v>0</v>
      </c>
      <c r="N174" s="3">
        <v>0</v>
      </c>
      <c r="O174" s="3">
        <v>0</v>
      </c>
      <c r="P174" s="3">
        <v>0</v>
      </c>
      <c r="Q174" s="4" t="e">
        <f t="shared" si="178"/>
        <v>#DIV/0!</v>
      </c>
      <c r="R174" s="3">
        <v>0</v>
      </c>
      <c r="S174" s="3">
        <v>0</v>
      </c>
      <c r="T174" s="32" t="e">
        <f t="shared" si="180"/>
        <v>#DIV/0!</v>
      </c>
      <c r="U174" s="32" t="e">
        <f t="shared" si="181"/>
        <v>#DIV/0!</v>
      </c>
      <c r="V174" s="3">
        <v>0</v>
      </c>
      <c r="W174" s="3">
        <v>0</v>
      </c>
      <c r="X174" s="3">
        <v>0</v>
      </c>
      <c r="Y174" s="3">
        <v>0</v>
      </c>
      <c r="Z174" s="3">
        <v>0</v>
      </c>
      <c r="AA174" s="3">
        <v>0</v>
      </c>
      <c r="AB174" s="3"/>
      <c r="AC174" s="3"/>
    </row>
    <row r="175" spans="1:30" x14ac:dyDescent="0.3">
      <c r="A175" s="3" t="s">
        <v>68</v>
      </c>
      <c r="B175" s="3" t="s">
        <v>24</v>
      </c>
      <c r="C175" s="3" t="s">
        <v>29</v>
      </c>
      <c r="D175" s="3" t="s">
        <v>30</v>
      </c>
      <c r="E175" s="3" t="s">
        <v>27</v>
      </c>
      <c r="F175" s="3" t="s">
        <v>28</v>
      </c>
      <c r="G175" s="3">
        <v>0</v>
      </c>
      <c r="H175" s="3">
        <v>0</v>
      </c>
      <c r="I175" s="4" t="e">
        <f t="shared" si="183"/>
        <v>#DIV/0!</v>
      </c>
      <c r="J175" s="3">
        <v>0</v>
      </c>
      <c r="K175" s="32" t="e">
        <f t="shared" si="175"/>
        <v>#DIV/0!</v>
      </c>
      <c r="L175" s="3">
        <f t="shared" si="176"/>
        <v>0</v>
      </c>
      <c r="M175" s="3">
        <v>0</v>
      </c>
      <c r="N175" s="3">
        <v>0</v>
      </c>
      <c r="O175" s="3">
        <v>0</v>
      </c>
      <c r="P175" s="3">
        <v>0</v>
      </c>
      <c r="Q175" s="4" t="e">
        <f t="shared" si="178"/>
        <v>#DIV/0!</v>
      </c>
      <c r="R175" s="3">
        <v>0</v>
      </c>
      <c r="S175" s="3">
        <v>0</v>
      </c>
      <c r="T175" s="32" t="e">
        <f t="shared" si="180"/>
        <v>#DIV/0!</v>
      </c>
      <c r="U175" s="32" t="e">
        <f t="shared" si="181"/>
        <v>#DIV/0!</v>
      </c>
      <c r="V175" s="3">
        <v>0</v>
      </c>
      <c r="W175" s="3">
        <v>0</v>
      </c>
      <c r="X175" s="3">
        <v>0</v>
      </c>
      <c r="Y175" s="3">
        <v>0</v>
      </c>
      <c r="Z175" s="3">
        <v>0</v>
      </c>
      <c r="AA175" s="3">
        <v>0</v>
      </c>
      <c r="AB175" s="3"/>
      <c r="AC175" s="3"/>
    </row>
    <row r="176" spans="1:30" x14ac:dyDescent="0.3">
      <c r="A176" s="35">
        <v>98</v>
      </c>
      <c r="B176" s="35" t="s">
        <v>29</v>
      </c>
      <c r="C176" s="35" t="s">
        <v>25</v>
      </c>
      <c r="D176" s="35" t="s">
        <v>26</v>
      </c>
      <c r="E176" s="35" t="s">
        <v>27</v>
      </c>
      <c r="F176" s="35" t="s">
        <v>32</v>
      </c>
      <c r="G176" s="35">
        <f t="shared" ref="G176:H176" si="274">G177+G178+G179</f>
        <v>2</v>
      </c>
      <c r="H176" s="35">
        <f t="shared" si="274"/>
        <v>3</v>
      </c>
      <c r="I176" s="40">
        <f t="shared" ref="I176" si="275">H176/((L176-W176)+J176+(0.44*R176))</f>
        <v>3</v>
      </c>
      <c r="J176" s="35">
        <f t="shared" ref="J176" si="276">J177+J178+J179</f>
        <v>0</v>
      </c>
      <c r="K176" s="37">
        <f t="shared" ref="K176:K203" si="277">J176/G176</f>
        <v>0</v>
      </c>
      <c r="L176" s="35">
        <f t="shared" ref="L176:L203" si="278">M176+N176</f>
        <v>2</v>
      </c>
      <c r="M176" s="35">
        <f t="shared" ref="M176:P176" si="279">M177+M178+M179</f>
        <v>1</v>
      </c>
      <c r="N176" s="35">
        <f t="shared" si="279"/>
        <v>1</v>
      </c>
      <c r="O176" s="35">
        <f t="shared" si="279"/>
        <v>1</v>
      </c>
      <c r="P176" s="35">
        <f t="shared" si="279"/>
        <v>2</v>
      </c>
      <c r="Q176" s="36">
        <f t="shared" ref="Q176:Q203" si="280">P176/L176*100</f>
        <v>100</v>
      </c>
      <c r="R176" s="35">
        <f t="shared" ref="R176:S176" si="281">R177+R178+R179</f>
        <v>0</v>
      </c>
      <c r="S176" s="35">
        <f t="shared" si="281"/>
        <v>0</v>
      </c>
      <c r="T176" s="37">
        <f t="shared" ref="T176:T203" si="282">M176/(M176+N176)</f>
        <v>0.5</v>
      </c>
      <c r="U176" s="37">
        <f t="shared" ref="U176:U203" si="283">((0.5*V176)+M176)/L176</f>
        <v>0.75</v>
      </c>
      <c r="V176" s="35">
        <f t="shared" ref="V176:AA176" si="284">V177+V178+V179</f>
        <v>1</v>
      </c>
      <c r="W176" s="35">
        <f t="shared" si="284"/>
        <v>1</v>
      </c>
      <c r="X176" s="35">
        <f t="shared" si="284"/>
        <v>0</v>
      </c>
      <c r="Y176" s="35">
        <f t="shared" si="284"/>
        <v>0</v>
      </c>
      <c r="Z176" s="35">
        <f t="shared" si="284"/>
        <v>0</v>
      </c>
      <c r="AA176" s="35">
        <f t="shared" si="284"/>
        <v>0</v>
      </c>
      <c r="AB176" s="35"/>
      <c r="AC176" s="35"/>
      <c r="AD176" s="38"/>
    </row>
    <row r="177" spans="1:30" x14ac:dyDescent="0.3">
      <c r="A177" s="3" t="s">
        <v>66</v>
      </c>
      <c r="B177" s="3" t="s">
        <v>29</v>
      </c>
      <c r="C177" s="3" t="s">
        <v>25</v>
      </c>
      <c r="D177" s="3" t="s">
        <v>26</v>
      </c>
      <c r="E177" s="3" t="s">
        <v>27</v>
      </c>
      <c r="F177" s="3" t="s">
        <v>32</v>
      </c>
      <c r="G177" s="3">
        <v>1</v>
      </c>
      <c r="H177" s="3">
        <v>3</v>
      </c>
      <c r="I177" s="4">
        <f t="shared" ref="I177:I203" si="285">H177/G177</f>
        <v>3</v>
      </c>
      <c r="J177" s="3">
        <v>0</v>
      </c>
      <c r="K177" s="32">
        <f t="shared" si="277"/>
        <v>0</v>
      </c>
      <c r="L177" s="3">
        <f t="shared" si="278"/>
        <v>1</v>
      </c>
      <c r="M177" s="3">
        <v>1</v>
      </c>
      <c r="N177" s="3">
        <v>0</v>
      </c>
      <c r="O177" s="3">
        <v>1</v>
      </c>
      <c r="P177" s="3">
        <v>1</v>
      </c>
      <c r="Q177" s="4">
        <f t="shared" si="280"/>
        <v>100</v>
      </c>
      <c r="R177" s="3">
        <v>0</v>
      </c>
      <c r="S177" s="3">
        <v>0</v>
      </c>
      <c r="T177" s="32">
        <f t="shared" si="282"/>
        <v>1</v>
      </c>
      <c r="U177" s="32">
        <f t="shared" si="283"/>
        <v>1.5</v>
      </c>
      <c r="V177" s="3">
        <v>1</v>
      </c>
      <c r="W177" s="3">
        <v>0</v>
      </c>
      <c r="X177" s="3">
        <v>0</v>
      </c>
      <c r="Y177" s="3">
        <v>0</v>
      </c>
      <c r="Z177" s="3">
        <v>0</v>
      </c>
      <c r="AA177" s="3">
        <v>0</v>
      </c>
      <c r="AB177" s="3"/>
      <c r="AC177" s="3"/>
    </row>
    <row r="178" spans="1:30" x14ac:dyDescent="0.3">
      <c r="A178" s="3" t="s">
        <v>67</v>
      </c>
      <c r="B178" s="3" t="s">
        <v>29</v>
      </c>
      <c r="C178" s="3" t="s">
        <v>25</v>
      </c>
      <c r="D178" s="3" t="s">
        <v>26</v>
      </c>
      <c r="E178" s="3" t="s">
        <v>27</v>
      </c>
      <c r="F178" s="3" t="s">
        <v>32</v>
      </c>
      <c r="G178" s="3">
        <v>0</v>
      </c>
      <c r="H178" s="3">
        <v>0</v>
      </c>
      <c r="I178" s="4" t="e">
        <f t="shared" si="285"/>
        <v>#DIV/0!</v>
      </c>
      <c r="J178" s="3">
        <v>0</v>
      </c>
      <c r="K178" s="32" t="e">
        <f t="shared" si="277"/>
        <v>#DIV/0!</v>
      </c>
      <c r="L178" s="3">
        <f t="shared" si="278"/>
        <v>0</v>
      </c>
      <c r="M178" s="3">
        <v>0</v>
      </c>
      <c r="N178" s="3">
        <v>0</v>
      </c>
      <c r="O178" s="3">
        <v>0</v>
      </c>
      <c r="P178" s="3">
        <v>0</v>
      </c>
      <c r="Q178" s="4" t="e">
        <f t="shared" si="280"/>
        <v>#DIV/0!</v>
      </c>
      <c r="R178" s="3">
        <v>0</v>
      </c>
      <c r="S178" s="3">
        <v>0</v>
      </c>
      <c r="T178" s="32" t="e">
        <f t="shared" si="282"/>
        <v>#DIV/0!</v>
      </c>
      <c r="U178" s="32" t="e">
        <f t="shared" si="283"/>
        <v>#DIV/0!</v>
      </c>
      <c r="V178" s="3">
        <v>0</v>
      </c>
      <c r="W178" s="3">
        <v>0</v>
      </c>
      <c r="X178" s="3">
        <v>0</v>
      </c>
      <c r="Y178" s="3">
        <v>0</v>
      </c>
      <c r="Z178" s="3">
        <v>0</v>
      </c>
      <c r="AA178" s="3">
        <v>0</v>
      </c>
      <c r="AB178" s="3"/>
      <c r="AC178" s="3"/>
    </row>
    <row r="179" spans="1:30" x14ac:dyDescent="0.3">
      <c r="A179" s="3" t="s">
        <v>68</v>
      </c>
      <c r="B179" s="3" t="s">
        <v>29</v>
      </c>
      <c r="C179" s="3" t="s">
        <v>25</v>
      </c>
      <c r="D179" s="3" t="s">
        <v>26</v>
      </c>
      <c r="E179" s="3" t="s">
        <v>27</v>
      </c>
      <c r="F179" s="3" t="s">
        <v>32</v>
      </c>
      <c r="G179" s="3">
        <v>1</v>
      </c>
      <c r="H179" s="3">
        <v>0</v>
      </c>
      <c r="I179" s="4">
        <f t="shared" si="285"/>
        <v>0</v>
      </c>
      <c r="J179" s="3">
        <v>0</v>
      </c>
      <c r="K179" s="32">
        <f t="shared" si="277"/>
        <v>0</v>
      </c>
      <c r="L179" s="3">
        <f t="shared" si="278"/>
        <v>1</v>
      </c>
      <c r="M179" s="3">
        <v>0</v>
      </c>
      <c r="N179" s="3">
        <v>1</v>
      </c>
      <c r="O179" s="3">
        <v>0</v>
      </c>
      <c r="P179" s="3">
        <v>1</v>
      </c>
      <c r="Q179" s="4">
        <f t="shared" si="280"/>
        <v>100</v>
      </c>
      <c r="R179" s="3">
        <v>0</v>
      </c>
      <c r="S179" s="3">
        <v>0</v>
      </c>
      <c r="T179" s="32">
        <f t="shared" si="282"/>
        <v>0</v>
      </c>
      <c r="U179" s="32">
        <f t="shared" si="283"/>
        <v>0</v>
      </c>
      <c r="V179" s="3">
        <v>0</v>
      </c>
      <c r="W179" s="3">
        <v>1</v>
      </c>
      <c r="X179" s="3">
        <v>0</v>
      </c>
      <c r="Y179" s="3">
        <v>0</v>
      </c>
      <c r="Z179" s="3">
        <v>0</v>
      </c>
      <c r="AA179" s="3">
        <v>0</v>
      </c>
      <c r="AB179" s="3"/>
      <c r="AC179" s="3"/>
    </row>
    <row r="180" spans="1:30" x14ac:dyDescent="0.3">
      <c r="A180" s="35">
        <v>13</v>
      </c>
      <c r="B180" s="35" t="s">
        <v>30</v>
      </c>
      <c r="C180" s="35" t="s">
        <v>25</v>
      </c>
      <c r="D180" s="35" t="s">
        <v>26</v>
      </c>
      <c r="E180" s="35" t="s">
        <v>27</v>
      </c>
      <c r="F180" s="35" t="s">
        <v>28</v>
      </c>
      <c r="G180" s="35">
        <f t="shared" ref="G180:H180" si="286">G181+G182+G183</f>
        <v>1</v>
      </c>
      <c r="H180" s="35">
        <f t="shared" si="286"/>
        <v>0</v>
      </c>
      <c r="I180" s="40">
        <f t="shared" ref="I180" si="287">H180/((L180-W180)+J180+(0.44*R180))</f>
        <v>0</v>
      </c>
      <c r="J180" s="35">
        <f t="shared" ref="J180" si="288">J181+J182+J183</f>
        <v>1</v>
      </c>
      <c r="K180" s="37">
        <f t="shared" si="277"/>
        <v>1</v>
      </c>
      <c r="L180" s="35">
        <f t="shared" si="278"/>
        <v>0</v>
      </c>
      <c r="M180" s="35">
        <f t="shared" ref="M180:P180" si="289">M181+M182+M183</f>
        <v>0</v>
      </c>
      <c r="N180" s="35">
        <f t="shared" si="289"/>
        <v>0</v>
      </c>
      <c r="O180" s="35">
        <f t="shared" si="289"/>
        <v>0</v>
      </c>
      <c r="P180" s="35">
        <f t="shared" si="289"/>
        <v>0</v>
      </c>
      <c r="Q180" s="36" t="e">
        <f t="shared" si="280"/>
        <v>#DIV/0!</v>
      </c>
      <c r="R180" s="35">
        <f t="shared" ref="R180:S180" si="290">R181+R182+R183</f>
        <v>0</v>
      </c>
      <c r="S180" s="35">
        <f t="shared" si="290"/>
        <v>0</v>
      </c>
      <c r="T180" s="37" t="e">
        <f t="shared" si="282"/>
        <v>#DIV/0!</v>
      </c>
      <c r="U180" s="37" t="e">
        <f t="shared" si="283"/>
        <v>#DIV/0!</v>
      </c>
      <c r="V180" s="35">
        <f t="shared" ref="V180:AA180" si="291">V181+V182+V183</f>
        <v>0</v>
      </c>
      <c r="W180" s="35">
        <f t="shared" si="291"/>
        <v>0</v>
      </c>
      <c r="X180" s="35">
        <f t="shared" si="291"/>
        <v>0</v>
      </c>
      <c r="Y180" s="35">
        <f t="shared" si="291"/>
        <v>0</v>
      </c>
      <c r="Z180" s="35">
        <f t="shared" si="291"/>
        <v>1</v>
      </c>
      <c r="AA180" s="35">
        <f t="shared" si="291"/>
        <v>0</v>
      </c>
      <c r="AB180" s="35"/>
      <c r="AC180" s="35"/>
      <c r="AD180" s="38"/>
    </row>
    <row r="181" spans="1:30" x14ac:dyDescent="0.3">
      <c r="A181" s="3" t="s">
        <v>66</v>
      </c>
      <c r="B181" s="3" t="s">
        <v>30</v>
      </c>
      <c r="C181" s="3" t="s">
        <v>25</v>
      </c>
      <c r="D181" s="3" t="s">
        <v>26</v>
      </c>
      <c r="E181" s="3" t="s">
        <v>27</v>
      </c>
      <c r="F181" s="3" t="s">
        <v>28</v>
      </c>
      <c r="G181" s="3">
        <v>1</v>
      </c>
      <c r="H181" s="3">
        <v>0</v>
      </c>
      <c r="I181" s="4">
        <f t="shared" si="285"/>
        <v>0</v>
      </c>
      <c r="J181" s="3">
        <v>1</v>
      </c>
      <c r="K181" s="32">
        <f t="shared" si="277"/>
        <v>1</v>
      </c>
      <c r="L181" s="3">
        <f t="shared" si="278"/>
        <v>0</v>
      </c>
      <c r="M181" s="3">
        <v>0</v>
      </c>
      <c r="N181" s="3">
        <v>0</v>
      </c>
      <c r="O181" s="3">
        <v>0</v>
      </c>
      <c r="P181" s="3">
        <v>0</v>
      </c>
      <c r="Q181" s="4" t="e">
        <f t="shared" si="280"/>
        <v>#DIV/0!</v>
      </c>
      <c r="R181" s="3">
        <v>0</v>
      </c>
      <c r="S181" s="3">
        <v>0</v>
      </c>
      <c r="T181" s="32" t="e">
        <f t="shared" si="282"/>
        <v>#DIV/0!</v>
      </c>
      <c r="U181" s="32" t="e">
        <f t="shared" si="283"/>
        <v>#DIV/0!</v>
      </c>
      <c r="V181" s="3">
        <v>0</v>
      </c>
      <c r="W181" s="3">
        <v>0</v>
      </c>
      <c r="X181" s="3">
        <v>0</v>
      </c>
      <c r="Y181" s="3">
        <v>0</v>
      </c>
      <c r="Z181" s="3">
        <v>1</v>
      </c>
      <c r="AA181" s="3">
        <v>0</v>
      </c>
      <c r="AB181" s="3"/>
      <c r="AC181" s="3"/>
    </row>
    <row r="182" spans="1:30" x14ac:dyDescent="0.3">
      <c r="A182" s="3" t="s">
        <v>67</v>
      </c>
      <c r="B182" s="3" t="s">
        <v>30</v>
      </c>
      <c r="C182" s="3" t="s">
        <v>25</v>
      </c>
      <c r="D182" s="3" t="s">
        <v>26</v>
      </c>
      <c r="E182" s="3" t="s">
        <v>27</v>
      </c>
      <c r="F182" s="3" t="s">
        <v>28</v>
      </c>
      <c r="G182" s="3">
        <v>0</v>
      </c>
      <c r="H182" s="3">
        <v>0</v>
      </c>
      <c r="I182" s="4" t="e">
        <f t="shared" si="285"/>
        <v>#DIV/0!</v>
      </c>
      <c r="J182" s="3">
        <v>0</v>
      </c>
      <c r="K182" s="32" t="e">
        <f t="shared" si="277"/>
        <v>#DIV/0!</v>
      </c>
      <c r="L182" s="3">
        <f t="shared" si="278"/>
        <v>0</v>
      </c>
      <c r="M182" s="3">
        <v>0</v>
      </c>
      <c r="N182" s="3">
        <v>0</v>
      </c>
      <c r="O182" s="3">
        <v>0</v>
      </c>
      <c r="P182" s="3">
        <v>0</v>
      </c>
      <c r="Q182" s="4" t="e">
        <f t="shared" si="280"/>
        <v>#DIV/0!</v>
      </c>
      <c r="R182" s="3">
        <v>0</v>
      </c>
      <c r="S182" s="3">
        <v>0</v>
      </c>
      <c r="T182" s="32" t="e">
        <f t="shared" si="282"/>
        <v>#DIV/0!</v>
      </c>
      <c r="U182" s="32" t="e">
        <f t="shared" si="283"/>
        <v>#DIV/0!</v>
      </c>
      <c r="V182" s="3">
        <v>0</v>
      </c>
      <c r="W182" s="3">
        <v>0</v>
      </c>
      <c r="X182" s="3">
        <v>0</v>
      </c>
      <c r="Y182" s="3">
        <v>0</v>
      </c>
      <c r="Z182" s="3">
        <v>0</v>
      </c>
      <c r="AA182" s="3">
        <v>0</v>
      </c>
      <c r="AB182" s="3"/>
      <c r="AC182" s="3"/>
    </row>
    <row r="183" spans="1:30" x14ac:dyDescent="0.3">
      <c r="A183" s="3" t="s">
        <v>68</v>
      </c>
      <c r="B183" s="3" t="s">
        <v>30</v>
      </c>
      <c r="C183" s="3" t="s">
        <v>25</v>
      </c>
      <c r="D183" s="3" t="s">
        <v>26</v>
      </c>
      <c r="E183" s="3" t="s">
        <v>27</v>
      </c>
      <c r="F183" s="3" t="s">
        <v>28</v>
      </c>
      <c r="G183" s="3">
        <v>0</v>
      </c>
      <c r="H183" s="3">
        <v>0</v>
      </c>
      <c r="I183" s="4" t="e">
        <f t="shared" si="285"/>
        <v>#DIV/0!</v>
      </c>
      <c r="J183" s="3">
        <v>0</v>
      </c>
      <c r="K183" s="32" t="e">
        <f t="shared" si="277"/>
        <v>#DIV/0!</v>
      </c>
      <c r="L183" s="3">
        <f t="shared" si="278"/>
        <v>0</v>
      </c>
      <c r="M183" s="3">
        <v>0</v>
      </c>
      <c r="N183" s="3">
        <v>0</v>
      </c>
      <c r="O183" s="3">
        <v>0</v>
      </c>
      <c r="P183" s="3">
        <v>0</v>
      </c>
      <c r="Q183" s="4" t="e">
        <f t="shared" si="280"/>
        <v>#DIV/0!</v>
      </c>
      <c r="R183" s="3">
        <v>0</v>
      </c>
      <c r="S183" s="3">
        <v>0</v>
      </c>
      <c r="T183" s="32" t="e">
        <f t="shared" si="282"/>
        <v>#DIV/0!</v>
      </c>
      <c r="U183" s="32" t="e">
        <f t="shared" si="283"/>
        <v>#DIV/0!</v>
      </c>
      <c r="V183" s="3">
        <v>0</v>
      </c>
      <c r="W183" s="3">
        <v>0</v>
      </c>
      <c r="X183" s="3">
        <v>0</v>
      </c>
      <c r="Y183" s="3">
        <v>0</v>
      </c>
      <c r="Z183" s="3">
        <v>0</v>
      </c>
      <c r="AA183" s="3">
        <v>0</v>
      </c>
      <c r="AB183" s="3"/>
      <c r="AC183" s="3"/>
    </row>
    <row r="184" spans="1:30" x14ac:dyDescent="0.3">
      <c r="A184" s="35">
        <v>4</v>
      </c>
      <c r="B184" s="35" t="s">
        <v>24</v>
      </c>
      <c r="C184" s="35" t="s">
        <v>29</v>
      </c>
      <c r="D184" s="35" t="s">
        <v>26</v>
      </c>
      <c r="E184" s="35" t="s">
        <v>27</v>
      </c>
      <c r="F184" s="35" t="s">
        <v>28</v>
      </c>
      <c r="G184" s="35">
        <f t="shared" ref="G184:H184" si="292">G185+G186+G187</f>
        <v>4</v>
      </c>
      <c r="H184" s="35">
        <f t="shared" si="292"/>
        <v>2</v>
      </c>
      <c r="I184" s="40">
        <f t="shared" ref="I184" si="293">H184/((L184-W184)+J184+(0.44*R184))</f>
        <v>0.66666666666666663</v>
      </c>
      <c r="J184" s="35">
        <f t="shared" ref="J184" si="294">J185+J186+J187</f>
        <v>0</v>
      </c>
      <c r="K184" s="37">
        <f t="shared" si="277"/>
        <v>0</v>
      </c>
      <c r="L184" s="35">
        <f t="shared" si="278"/>
        <v>4</v>
      </c>
      <c r="M184" s="35">
        <f t="shared" ref="M184:P184" si="295">M185+M186+M187</f>
        <v>1</v>
      </c>
      <c r="N184" s="35">
        <f t="shared" si="295"/>
        <v>3</v>
      </c>
      <c r="O184" s="35">
        <f t="shared" si="295"/>
        <v>1</v>
      </c>
      <c r="P184" s="35">
        <f t="shared" si="295"/>
        <v>4</v>
      </c>
      <c r="Q184" s="36">
        <f t="shared" si="280"/>
        <v>100</v>
      </c>
      <c r="R184" s="35">
        <f t="shared" ref="R184:S184" si="296">R185+R186+R187</f>
        <v>0</v>
      </c>
      <c r="S184" s="35">
        <f t="shared" si="296"/>
        <v>0</v>
      </c>
      <c r="T184" s="37">
        <f t="shared" si="282"/>
        <v>0.25</v>
      </c>
      <c r="U184" s="37">
        <f t="shared" si="283"/>
        <v>0.25</v>
      </c>
      <c r="V184" s="35">
        <f t="shared" ref="V184:AA184" si="297">V185+V186+V187</f>
        <v>0</v>
      </c>
      <c r="W184" s="35">
        <f t="shared" si="297"/>
        <v>1</v>
      </c>
      <c r="X184" s="35">
        <f t="shared" si="297"/>
        <v>2</v>
      </c>
      <c r="Y184" s="35">
        <f t="shared" si="297"/>
        <v>0</v>
      </c>
      <c r="Z184" s="35">
        <f t="shared" si="297"/>
        <v>0</v>
      </c>
      <c r="AA184" s="35">
        <f t="shared" si="297"/>
        <v>0</v>
      </c>
      <c r="AB184" s="35"/>
      <c r="AC184" s="35"/>
      <c r="AD184" s="38"/>
    </row>
    <row r="185" spans="1:30" x14ac:dyDescent="0.3">
      <c r="A185" s="3" t="s">
        <v>66</v>
      </c>
      <c r="B185" s="3" t="s">
        <v>24</v>
      </c>
      <c r="C185" s="3" t="s">
        <v>29</v>
      </c>
      <c r="D185" s="3" t="s">
        <v>26</v>
      </c>
      <c r="E185" s="3" t="s">
        <v>27</v>
      </c>
      <c r="F185" s="3" t="s">
        <v>28</v>
      </c>
      <c r="G185" s="3">
        <v>1</v>
      </c>
      <c r="H185" s="3">
        <v>2</v>
      </c>
      <c r="I185" s="4">
        <f t="shared" si="285"/>
        <v>2</v>
      </c>
      <c r="J185" s="3">
        <v>0</v>
      </c>
      <c r="K185" s="32">
        <f t="shared" si="277"/>
        <v>0</v>
      </c>
      <c r="L185" s="3">
        <f t="shared" si="278"/>
        <v>1</v>
      </c>
      <c r="M185" s="3">
        <v>1</v>
      </c>
      <c r="N185" s="3">
        <v>0</v>
      </c>
      <c r="O185" s="3">
        <v>1</v>
      </c>
      <c r="P185" s="3">
        <v>1</v>
      </c>
      <c r="Q185" s="4">
        <f t="shared" si="280"/>
        <v>100</v>
      </c>
      <c r="R185" s="3">
        <v>0</v>
      </c>
      <c r="S185" s="3">
        <v>0</v>
      </c>
      <c r="T185" s="32">
        <f t="shared" si="282"/>
        <v>1</v>
      </c>
      <c r="U185" s="32">
        <f t="shared" si="283"/>
        <v>1</v>
      </c>
      <c r="V185" s="3">
        <v>0</v>
      </c>
      <c r="W185" s="3">
        <v>0</v>
      </c>
      <c r="X185" s="3">
        <v>0</v>
      </c>
      <c r="Y185" s="3">
        <v>0</v>
      </c>
      <c r="Z185" s="3">
        <v>0</v>
      </c>
      <c r="AA185" s="3">
        <v>0</v>
      </c>
      <c r="AB185" s="3"/>
      <c r="AC185" s="3"/>
    </row>
    <row r="186" spans="1:30" x14ac:dyDescent="0.3">
      <c r="A186" s="3" t="s">
        <v>67</v>
      </c>
      <c r="B186" s="3" t="s">
        <v>24</v>
      </c>
      <c r="C186" s="3" t="s">
        <v>29</v>
      </c>
      <c r="D186" s="3" t="s">
        <v>26</v>
      </c>
      <c r="E186" s="3" t="s">
        <v>27</v>
      </c>
      <c r="F186" s="3" t="s">
        <v>28</v>
      </c>
      <c r="G186" s="3">
        <v>2</v>
      </c>
      <c r="H186" s="3">
        <v>0</v>
      </c>
      <c r="I186" s="4">
        <f t="shared" si="285"/>
        <v>0</v>
      </c>
      <c r="J186" s="3">
        <v>0</v>
      </c>
      <c r="K186" s="32">
        <f t="shared" si="277"/>
        <v>0</v>
      </c>
      <c r="L186" s="3">
        <f t="shared" si="278"/>
        <v>2</v>
      </c>
      <c r="M186" s="3">
        <v>0</v>
      </c>
      <c r="N186" s="3">
        <v>2</v>
      </c>
      <c r="O186" s="3">
        <v>0</v>
      </c>
      <c r="P186" s="3">
        <v>2</v>
      </c>
      <c r="Q186" s="4">
        <f t="shared" si="280"/>
        <v>100</v>
      </c>
      <c r="R186" s="3">
        <v>0</v>
      </c>
      <c r="S186" s="3">
        <v>0</v>
      </c>
      <c r="T186" s="32">
        <f t="shared" si="282"/>
        <v>0</v>
      </c>
      <c r="U186" s="32">
        <f t="shared" si="283"/>
        <v>0</v>
      </c>
      <c r="V186" s="3">
        <v>0</v>
      </c>
      <c r="W186" s="3">
        <v>1</v>
      </c>
      <c r="X186" s="3">
        <v>1</v>
      </c>
      <c r="Y186" s="3">
        <v>0</v>
      </c>
      <c r="Z186" s="3">
        <v>0</v>
      </c>
      <c r="AA186" s="3">
        <v>0</v>
      </c>
      <c r="AB186" s="3"/>
      <c r="AC186" s="3"/>
    </row>
    <row r="187" spans="1:30" x14ac:dyDescent="0.3">
      <c r="A187" s="3" t="s">
        <v>68</v>
      </c>
      <c r="B187" s="3" t="s">
        <v>24</v>
      </c>
      <c r="C187" s="3" t="s">
        <v>29</v>
      </c>
      <c r="D187" s="3" t="s">
        <v>26</v>
      </c>
      <c r="E187" s="3" t="s">
        <v>27</v>
      </c>
      <c r="F187" s="3" t="s">
        <v>28</v>
      </c>
      <c r="G187" s="3">
        <v>1</v>
      </c>
      <c r="H187" s="3">
        <v>0</v>
      </c>
      <c r="I187" s="4">
        <f t="shared" si="285"/>
        <v>0</v>
      </c>
      <c r="J187" s="3">
        <v>0</v>
      </c>
      <c r="K187" s="32">
        <f t="shared" si="277"/>
        <v>0</v>
      </c>
      <c r="L187" s="3">
        <f t="shared" si="278"/>
        <v>1</v>
      </c>
      <c r="M187" s="3">
        <v>0</v>
      </c>
      <c r="N187" s="3">
        <v>1</v>
      </c>
      <c r="O187" s="3">
        <v>0</v>
      </c>
      <c r="P187" s="3">
        <v>1</v>
      </c>
      <c r="Q187" s="4">
        <f t="shared" si="280"/>
        <v>100</v>
      </c>
      <c r="R187" s="3">
        <v>0</v>
      </c>
      <c r="S187" s="3">
        <v>0</v>
      </c>
      <c r="T187" s="32">
        <f t="shared" si="282"/>
        <v>0</v>
      </c>
      <c r="U187" s="32">
        <f t="shared" si="283"/>
        <v>0</v>
      </c>
      <c r="V187" s="3">
        <v>0</v>
      </c>
      <c r="W187" s="3">
        <v>0</v>
      </c>
      <c r="X187" s="3">
        <v>1</v>
      </c>
      <c r="Y187" s="3">
        <v>0</v>
      </c>
      <c r="Z187" s="3">
        <v>0</v>
      </c>
      <c r="AA187" s="3">
        <v>0</v>
      </c>
      <c r="AB187" s="3"/>
      <c r="AC187" s="3"/>
    </row>
    <row r="188" spans="1:30" x14ac:dyDescent="0.3">
      <c r="A188" s="35">
        <v>51</v>
      </c>
      <c r="B188" s="35" t="s">
        <v>44</v>
      </c>
      <c r="C188" s="35" t="s">
        <v>25</v>
      </c>
      <c r="D188" s="35" t="s">
        <v>26</v>
      </c>
      <c r="E188" s="35" t="s">
        <v>30</v>
      </c>
      <c r="F188" s="44" t="s">
        <v>28</v>
      </c>
      <c r="G188" s="35">
        <f t="shared" ref="G188:H188" si="298">G189+G190+G191</f>
        <v>1</v>
      </c>
      <c r="H188" s="35">
        <f t="shared" si="298"/>
        <v>0</v>
      </c>
      <c r="I188" s="40">
        <f t="shared" ref="I188" si="299">H188/((L188-W188)+J188+(0.44*R188))</f>
        <v>0</v>
      </c>
      <c r="J188" s="35">
        <f t="shared" ref="J188" si="300">J189+J190+J191</f>
        <v>1</v>
      </c>
      <c r="K188" s="37">
        <f t="shared" si="277"/>
        <v>1</v>
      </c>
      <c r="L188" s="35">
        <f t="shared" si="278"/>
        <v>0</v>
      </c>
      <c r="M188" s="35">
        <f t="shared" ref="M188:P188" si="301">M189+M190+M191</f>
        <v>0</v>
      </c>
      <c r="N188" s="35">
        <f t="shared" si="301"/>
        <v>0</v>
      </c>
      <c r="O188" s="35">
        <f t="shared" si="301"/>
        <v>0</v>
      </c>
      <c r="P188" s="35">
        <f t="shared" si="301"/>
        <v>0</v>
      </c>
      <c r="Q188" s="36" t="e">
        <f t="shared" si="280"/>
        <v>#DIV/0!</v>
      </c>
      <c r="R188" s="35">
        <f t="shared" ref="R188:S188" si="302">R189+R190+R191</f>
        <v>0</v>
      </c>
      <c r="S188" s="35">
        <f t="shared" si="302"/>
        <v>0</v>
      </c>
      <c r="T188" s="37" t="e">
        <f t="shared" si="282"/>
        <v>#DIV/0!</v>
      </c>
      <c r="U188" s="37" t="e">
        <f t="shared" si="283"/>
        <v>#DIV/0!</v>
      </c>
      <c r="V188" s="35">
        <f t="shared" ref="V188:AA188" si="303">V189+V190+V191</f>
        <v>0</v>
      </c>
      <c r="W188" s="35">
        <f t="shared" si="303"/>
        <v>0</v>
      </c>
      <c r="X188" s="35">
        <f t="shared" si="303"/>
        <v>0</v>
      </c>
      <c r="Y188" s="35">
        <f t="shared" si="303"/>
        <v>0</v>
      </c>
      <c r="Z188" s="35">
        <f t="shared" si="303"/>
        <v>0</v>
      </c>
      <c r="AA188" s="35">
        <f t="shared" si="303"/>
        <v>0</v>
      </c>
      <c r="AB188" s="35"/>
      <c r="AC188" s="38"/>
      <c r="AD188" s="38"/>
    </row>
    <row r="189" spans="1:30" x14ac:dyDescent="0.3">
      <c r="A189" s="3" t="s">
        <v>66</v>
      </c>
      <c r="B189" s="3" t="s">
        <v>44</v>
      </c>
      <c r="C189" s="3" t="s">
        <v>25</v>
      </c>
      <c r="D189" s="3" t="s">
        <v>26</v>
      </c>
      <c r="E189" s="3" t="s">
        <v>30</v>
      </c>
      <c r="F189" s="11" t="s">
        <v>28</v>
      </c>
      <c r="G189" s="3">
        <v>1</v>
      </c>
      <c r="H189" s="3">
        <v>0</v>
      </c>
      <c r="I189" s="4">
        <f t="shared" si="285"/>
        <v>0</v>
      </c>
      <c r="J189" s="3">
        <v>1</v>
      </c>
      <c r="K189" s="32">
        <f t="shared" si="277"/>
        <v>1</v>
      </c>
      <c r="L189" s="3">
        <f t="shared" si="278"/>
        <v>0</v>
      </c>
      <c r="M189" s="3">
        <v>0</v>
      </c>
      <c r="N189" s="3">
        <v>0</v>
      </c>
      <c r="O189" s="3">
        <v>0</v>
      </c>
      <c r="P189" s="3">
        <v>0</v>
      </c>
      <c r="Q189" s="4" t="e">
        <f t="shared" si="280"/>
        <v>#DIV/0!</v>
      </c>
      <c r="R189" s="3">
        <v>0</v>
      </c>
      <c r="S189" s="3">
        <v>0</v>
      </c>
      <c r="T189" s="32" t="e">
        <f t="shared" si="282"/>
        <v>#DIV/0!</v>
      </c>
      <c r="U189" s="32" t="e">
        <f t="shared" si="283"/>
        <v>#DIV/0!</v>
      </c>
      <c r="V189" s="3">
        <v>0</v>
      </c>
      <c r="W189" s="3">
        <v>0</v>
      </c>
      <c r="X189" s="3">
        <v>0</v>
      </c>
      <c r="Y189" s="3">
        <v>0</v>
      </c>
      <c r="Z189" s="3">
        <v>0</v>
      </c>
      <c r="AA189" s="3">
        <v>0</v>
      </c>
      <c r="AB189" s="3"/>
    </row>
    <row r="190" spans="1:30" x14ac:dyDescent="0.3">
      <c r="A190" s="3" t="s">
        <v>67</v>
      </c>
      <c r="B190" s="3" t="s">
        <v>44</v>
      </c>
      <c r="C190" s="3" t="s">
        <v>25</v>
      </c>
      <c r="D190" s="3" t="s">
        <v>26</v>
      </c>
      <c r="E190" s="3" t="s">
        <v>30</v>
      </c>
      <c r="F190" s="18" t="s">
        <v>28</v>
      </c>
      <c r="G190" s="3">
        <v>0</v>
      </c>
      <c r="H190" s="3">
        <v>0</v>
      </c>
      <c r="I190" s="4" t="e">
        <f t="shared" si="285"/>
        <v>#DIV/0!</v>
      </c>
      <c r="J190" s="3">
        <v>0</v>
      </c>
      <c r="K190" s="32" t="e">
        <f t="shared" si="277"/>
        <v>#DIV/0!</v>
      </c>
      <c r="L190" s="3">
        <f t="shared" si="278"/>
        <v>0</v>
      </c>
      <c r="M190" s="3">
        <v>0</v>
      </c>
      <c r="N190" s="3">
        <v>0</v>
      </c>
      <c r="O190" s="3">
        <v>0</v>
      </c>
      <c r="P190" s="3">
        <v>0</v>
      </c>
      <c r="Q190" s="4" t="e">
        <f t="shared" si="280"/>
        <v>#DIV/0!</v>
      </c>
      <c r="R190" s="3">
        <v>0</v>
      </c>
      <c r="S190" s="3">
        <v>0</v>
      </c>
      <c r="T190" s="32" t="e">
        <f t="shared" si="282"/>
        <v>#DIV/0!</v>
      </c>
      <c r="U190" s="32" t="e">
        <f t="shared" si="283"/>
        <v>#DIV/0!</v>
      </c>
      <c r="V190" s="3">
        <v>0</v>
      </c>
      <c r="W190" s="3">
        <v>0</v>
      </c>
      <c r="X190" s="3">
        <v>0</v>
      </c>
      <c r="Y190" s="3">
        <v>0</v>
      </c>
      <c r="Z190" s="3">
        <v>0</v>
      </c>
      <c r="AA190" s="3">
        <v>0</v>
      </c>
      <c r="AB190" s="3"/>
    </row>
    <row r="191" spans="1:30" x14ac:dyDescent="0.3">
      <c r="A191" s="3" t="s">
        <v>68</v>
      </c>
      <c r="B191" s="3" t="s">
        <v>44</v>
      </c>
      <c r="C191" s="3" t="s">
        <v>25</v>
      </c>
      <c r="D191" s="3" t="s">
        <v>26</v>
      </c>
      <c r="E191" s="3" t="s">
        <v>30</v>
      </c>
      <c r="F191" s="3" t="s">
        <v>28</v>
      </c>
      <c r="G191" s="3">
        <v>0</v>
      </c>
      <c r="H191" s="3">
        <v>0</v>
      </c>
      <c r="I191" s="4" t="e">
        <f t="shared" si="285"/>
        <v>#DIV/0!</v>
      </c>
      <c r="J191" s="3">
        <v>0</v>
      </c>
      <c r="K191" s="32" t="e">
        <f t="shared" si="277"/>
        <v>#DIV/0!</v>
      </c>
      <c r="L191" s="3">
        <f t="shared" si="278"/>
        <v>0</v>
      </c>
      <c r="M191" s="3">
        <v>0</v>
      </c>
      <c r="N191" s="3">
        <v>0</v>
      </c>
      <c r="O191" s="3">
        <v>0</v>
      </c>
      <c r="P191" s="3">
        <v>0</v>
      </c>
      <c r="Q191" s="4" t="e">
        <f t="shared" si="280"/>
        <v>#DIV/0!</v>
      </c>
      <c r="R191" s="3">
        <v>0</v>
      </c>
      <c r="S191" s="3">
        <v>0</v>
      </c>
      <c r="T191" s="32" t="e">
        <f t="shared" si="282"/>
        <v>#DIV/0!</v>
      </c>
      <c r="U191" s="32" t="e">
        <f t="shared" si="283"/>
        <v>#DIV/0!</v>
      </c>
      <c r="V191" s="3">
        <v>0</v>
      </c>
      <c r="W191" s="3">
        <v>0</v>
      </c>
      <c r="X191" s="3">
        <v>0</v>
      </c>
      <c r="Y191" s="3">
        <v>0</v>
      </c>
      <c r="Z191" s="3">
        <v>0</v>
      </c>
      <c r="AA191" s="3">
        <v>0</v>
      </c>
      <c r="AB191" s="3"/>
    </row>
    <row r="192" spans="1:30" x14ac:dyDescent="0.3">
      <c r="A192" s="35">
        <v>174</v>
      </c>
      <c r="B192" s="35" t="s">
        <v>34</v>
      </c>
      <c r="C192" s="35" t="s">
        <v>25</v>
      </c>
      <c r="D192" s="35" t="s">
        <v>26</v>
      </c>
      <c r="E192" s="35" t="s">
        <v>30</v>
      </c>
      <c r="F192" s="35" t="s">
        <v>28</v>
      </c>
      <c r="G192" s="35">
        <f t="shared" ref="G192:H192" si="304">G193+G194+G195</f>
        <v>2</v>
      </c>
      <c r="H192" s="35">
        <f t="shared" si="304"/>
        <v>0</v>
      </c>
      <c r="I192" s="40">
        <f t="shared" ref="I192" si="305">H192/((L192-W192)+J192+(0.44*R192))</f>
        <v>0</v>
      </c>
      <c r="J192" s="35">
        <f t="shared" ref="J192" si="306">J193+J194+J195</f>
        <v>0</v>
      </c>
      <c r="K192" s="37">
        <f t="shared" si="277"/>
        <v>0</v>
      </c>
      <c r="L192" s="35">
        <f t="shared" si="278"/>
        <v>1</v>
      </c>
      <c r="M192" s="35">
        <f t="shared" ref="M192:P192" si="307">M193+M194+M195</f>
        <v>0</v>
      </c>
      <c r="N192" s="35">
        <f t="shared" si="307"/>
        <v>1</v>
      </c>
      <c r="O192" s="35">
        <f t="shared" si="307"/>
        <v>0</v>
      </c>
      <c r="P192" s="35">
        <f t="shared" si="307"/>
        <v>0</v>
      </c>
      <c r="Q192" s="36">
        <f t="shared" si="280"/>
        <v>0</v>
      </c>
      <c r="R192" s="35">
        <f t="shared" ref="R192:S192" si="308">R193+R194+R195</f>
        <v>2</v>
      </c>
      <c r="S192" s="35">
        <f t="shared" si="308"/>
        <v>0</v>
      </c>
      <c r="T192" s="37">
        <f t="shared" si="282"/>
        <v>0</v>
      </c>
      <c r="U192" s="37">
        <f t="shared" si="283"/>
        <v>0</v>
      </c>
      <c r="V192" s="35">
        <f t="shared" ref="V192:AA192" si="309">V193+V194+V195</f>
        <v>0</v>
      </c>
      <c r="W192" s="35">
        <f t="shared" si="309"/>
        <v>1</v>
      </c>
      <c r="X192" s="35">
        <f t="shared" si="309"/>
        <v>0</v>
      </c>
      <c r="Y192" s="35">
        <f t="shared" si="309"/>
        <v>0</v>
      </c>
      <c r="Z192" s="35">
        <f t="shared" si="309"/>
        <v>1</v>
      </c>
      <c r="AA192" s="35">
        <f t="shared" si="309"/>
        <v>0</v>
      </c>
      <c r="AB192" s="35"/>
      <c r="AC192" s="38"/>
      <c r="AD192" s="38"/>
    </row>
    <row r="193" spans="1:30" x14ac:dyDescent="0.3">
      <c r="A193" s="3" t="s">
        <v>66</v>
      </c>
      <c r="B193" s="3" t="s">
        <v>34</v>
      </c>
      <c r="C193" s="3" t="s">
        <v>25</v>
      </c>
      <c r="D193" s="3" t="s">
        <v>26</v>
      </c>
      <c r="E193" s="3" t="s">
        <v>30</v>
      </c>
      <c r="F193" s="3" t="s">
        <v>28</v>
      </c>
      <c r="G193" s="3">
        <v>2</v>
      </c>
      <c r="H193" s="3">
        <v>0</v>
      </c>
      <c r="I193" s="4">
        <f t="shared" si="285"/>
        <v>0</v>
      </c>
      <c r="J193" s="3">
        <v>0</v>
      </c>
      <c r="K193" s="32">
        <f t="shared" si="277"/>
        <v>0</v>
      </c>
      <c r="L193" s="3">
        <f t="shared" si="278"/>
        <v>1</v>
      </c>
      <c r="M193" s="3">
        <v>0</v>
      </c>
      <c r="N193" s="3">
        <v>1</v>
      </c>
      <c r="O193" s="3">
        <v>0</v>
      </c>
      <c r="P193" s="3">
        <v>0</v>
      </c>
      <c r="Q193" s="4">
        <f t="shared" si="280"/>
        <v>0</v>
      </c>
      <c r="R193" s="3">
        <v>2</v>
      </c>
      <c r="S193" s="3">
        <v>0</v>
      </c>
      <c r="T193" s="32">
        <f t="shared" si="282"/>
        <v>0</v>
      </c>
      <c r="U193" s="32">
        <f t="shared" si="283"/>
        <v>0</v>
      </c>
      <c r="V193" s="3">
        <v>0</v>
      </c>
      <c r="W193" s="3">
        <v>1</v>
      </c>
      <c r="X193" s="3">
        <v>0</v>
      </c>
      <c r="Y193" s="3">
        <v>0</v>
      </c>
      <c r="Z193" s="3">
        <v>1</v>
      </c>
      <c r="AA193" s="3">
        <v>0</v>
      </c>
      <c r="AB193" s="3"/>
    </row>
    <row r="194" spans="1:30" x14ac:dyDescent="0.3">
      <c r="A194" s="3" t="s">
        <v>67</v>
      </c>
      <c r="B194" s="3" t="s">
        <v>34</v>
      </c>
      <c r="C194" s="3" t="s">
        <v>25</v>
      </c>
      <c r="D194" s="3" t="s">
        <v>26</v>
      </c>
      <c r="E194" s="3" t="s">
        <v>30</v>
      </c>
      <c r="F194" s="3" t="s">
        <v>28</v>
      </c>
      <c r="G194" s="3">
        <v>0</v>
      </c>
      <c r="H194" s="3">
        <v>0</v>
      </c>
      <c r="I194" s="4" t="e">
        <f t="shared" si="285"/>
        <v>#DIV/0!</v>
      </c>
      <c r="J194" s="3">
        <v>0</v>
      </c>
      <c r="K194" s="32" t="e">
        <f t="shared" si="277"/>
        <v>#DIV/0!</v>
      </c>
      <c r="L194" s="3">
        <f t="shared" si="278"/>
        <v>0</v>
      </c>
      <c r="M194" s="3">
        <v>0</v>
      </c>
      <c r="N194" s="3">
        <v>0</v>
      </c>
      <c r="O194" s="3">
        <v>0</v>
      </c>
      <c r="P194" s="3">
        <v>0</v>
      </c>
      <c r="Q194" s="4" t="e">
        <f t="shared" si="280"/>
        <v>#DIV/0!</v>
      </c>
      <c r="R194" s="3">
        <v>0</v>
      </c>
      <c r="S194" s="3">
        <v>0</v>
      </c>
      <c r="T194" s="32" t="e">
        <f t="shared" si="282"/>
        <v>#DIV/0!</v>
      </c>
      <c r="U194" s="32" t="e">
        <f t="shared" si="283"/>
        <v>#DIV/0!</v>
      </c>
      <c r="V194" s="3">
        <v>0</v>
      </c>
      <c r="W194" s="3">
        <v>0</v>
      </c>
      <c r="X194" s="3">
        <v>0</v>
      </c>
      <c r="Y194" s="3">
        <v>0</v>
      </c>
      <c r="Z194" s="3">
        <v>0</v>
      </c>
      <c r="AA194" s="3">
        <v>0</v>
      </c>
      <c r="AB194" s="3"/>
    </row>
    <row r="195" spans="1:30" x14ac:dyDescent="0.3">
      <c r="A195" s="3" t="s">
        <v>68</v>
      </c>
      <c r="B195" s="3" t="s">
        <v>34</v>
      </c>
      <c r="C195" s="3" t="s">
        <v>25</v>
      </c>
      <c r="D195" s="3" t="s">
        <v>26</v>
      </c>
      <c r="E195" s="3" t="s">
        <v>30</v>
      </c>
      <c r="F195" s="3" t="s">
        <v>28</v>
      </c>
      <c r="G195" s="3">
        <v>0</v>
      </c>
      <c r="H195" s="3">
        <v>0</v>
      </c>
      <c r="I195" s="4" t="e">
        <f t="shared" si="285"/>
        <v>#DIV/0!</v>
      </c>
      <c r="J195" s="3">
        <v>0</v>
      </c>
      <c r="K195" s="32" t="e">
        <f t="shared" si="277"/>
        <v>#DIV/0!</v>
      </c>
      <c r="L195" s="3">
        <f t="shared" si="278"/>
        <v>0</v>
      </c>
      <c r="M195" s="3">
        <v>0</v>
      </c>
      <c r="N195" s="3">
        <v>0</v>
      </c>
      <c r="O195" s="3">
        <v>0</v>
      </c>
      <c r="P195" s="3">
        <v>0</v>
      </c>
      <c r="Q195" s="4" t="e">
        <f t="shared" si="280"/>
        <v>#DIV/0!</v>
      </c>
      <c r="R195" s="3">
        <v>0</v>
      </c>
      <c r="S195" s="3">
        <v>0</v>
      </c>
      <c r="T195" s="32" t="e">
        <f t="shared" si="282"/>
        <v>#DIV/0!</v>
      </c>
      <c r="U195" s="32" t="e">
        <f t="shared" si="283"/>
        <v>#DIV/0!</v>
      </c>
      <c r="V195" s="3">
        <v>0</v>
      </c>
      <c r="W195" s="3">
        <v>0</v>
      </c>
      <c r="X195" s="3">
        <v>0</v>
      </c>
      <c r="Y195" s="3">
        <v>0</v>
      </c>
      <c r="Z195" s="3">
        <v>0</v>
      </c>
      <c r="AA195" s="3">
        <v>0</v>
      </c>
      <c r="AB195" s="3"/>
    </row>
    <row r="196" spans="1:30" x14ac:dyDescent="0.3">
      <c r="A196" s="35">
        <v>178</v>
      </c>
      <c r="B196" s="35" t="s">
        <v>24</v>
      </c>
      <c r="C196" s="35" t="s">
        <v>25</v>
      </c>
      <c r="D196" s="35" t="s">
        <v>26</v>
      </c>
      <c r="E196" s="35" t="s">
        <v>34</v>
      </c>
      <c r="F196" s="35" t="s">
        <v>28</v>
      </c>
      <c r="G196" s="35">
        <f t="shared" ref="G196:H196" si="310">G197+G198+G199</f>
        <v>1</v>
      </c>
      <c r="H196" s="35">
        <f t="shared" si="310"/>
        <v>0</v>
      </c>
      <c r="I196" s="40" t="e">
        <f t="shared" ref="I196" si="311">H196/((L196-W196)+J196+(0.44*R196))</f>
        <v>#DIV/0!</v>
      </c>
      <c r="J196" s="35">
        <f t="shared" ref="J196" si="312">J197+J198+J199</f>
        <v>1</v>
      </c>
      <c r="K196" s="37">
        <f t="shared" si="277"/>
        <v>1</v>
      </c>
      <c r="L196" s="35">
        <f t="shared" si="278"/>
        <v>0</v>
      </c>
      <c r="M196" s="35">
        <f t="shared" ref="M196:P196" si="313">M197+M198+M199</f>
        <v>0</v>
      </c>
      <c r="N196" s="35">
        <f t="shared" si="313"/>
        <v>0</v>
      </c>
      <c r="O196" s="35">
        <f t="shared" si="313"/>
        <v>0</v>
      </c>
      <c r="P196" s="35">
        <f t="shared" si="313"/>
        <v>0</v>
      </c>
      <c r="Q196" s="36" t="e">
        <f t="shared" si="280"/>
        <v>#DIV/0!</v>
      </c>
      <c r="R196" s="35">
        <f t="shared" ref="R196:S196" si="314">R197+R198+R199</f>
        <v>0</v>
      </c>
      <c r="S196" s="35">
        <f t="shared" si="314"/>
        <v>0</v>
      </c>
      <c r="T196" s="37" t="e">
        <f t="shared" si="282"/>
        <v>#DIV/0!</v>
      </c>
      <c r="U196" s="37" t="e">
        <f t="shared" si="283"/>
        <v>#DIV/0!</v>
      </c>
      <c r="V196" s="35">
        <f t="shared" ref="V196:AA196" si="315">V197+V198+V199</f>
        <v>0</v>
      </c>
      <c r="W196" s="35">
        <f t="shared" si="315"/>
        <v>1</v>
      </c>
      <c r="X196" s="35">
        <f t="shared" si="315"/>
        <v>0</v>
      </c>
      <c r="Y196" s="35">
        <f t="shared" si="315"/>
        <v>1</v>
      </c>
      <c r="Z196" s="35">
        <f t="shared" si="315"/>
        <v>0</v>
      </c>
      <c r="AA196" s="35">
        <f t="shared" si="315"/>
        <v>0</v>
      </c>
      <c r="AB196" s="35"/>
      <c r="AC196" s="38"/>
      <c r="AD196" s="38"/>
    </row>
    <row r="197" spans="1:30" x14ac:dyDescent="0.3">
      <c r="A197" s="3" t="s">
        <v>66</v>
      </c>
      <c r="B197" s="3" t="s">
        <v>24</v>
      </c>
      <c r="C197" s="3" t="s">
        <v>25</v>
      </c>
      <c r="D197" s="3" t="s">
        <v>26</v>
      </c>
      <c r="E197" s="3" t="s">
        <v>34</v>
      </c>
      <c r="F197" s="3" t="s">
        <v>28</v>
      </c>
      <c r="G197" s="3">
        <v>1</v>
      </c>
      <c r="H197" s="3">
        <v>0</v>
      </c>
      <c r="I197" s="4">
        <f t="shared" si="285"/>
        <v>0</v>
      </c>
      <c r="J197" s="3">
        <v>1</v>
      </c>
      <c r="K197" s="32">
        <f t="shared" si="277"/>
        <v>1</v>
      </c>
      <c r="L197" s="3">
        <f t="shared" si="278"/>
        <v>0</v>
      </c>
      <c r="M197" s="3">
        <v>0</v>
      </c>
      <c r="N197" s="3">
        <v>0</v>
      </c>
      <c r="O197" s="3">
        <v>0</v>
      </c>
      <c r="P197" s="3">
        <v>0</v>
      </c>
      <c r="Q197" s="4" t="e">
        <f t="shared" si="280"/>
        <v>#DIV/0!</v>
      </c>
      <c r="R197" s="3">
        <v>0</v>
      </c>
      <c r="S197" s="3">
        <v>0</v>
      </c>
      <c r="T197" s="32" t="e">
        <f t="shared" si="282"/>
        <v>#DIV/0!</v>
      </c>
      <c r="U197" s="32" t="e">
        <f t="shared" si="283"/>
        <v>#DIV/0!</v>
      </c>
      <c r="V197" s="3">
        <v>0</v>
      </c>
      <c r="W197" s="3">
        <v>1</v>
      </c>
      <c r="X197" s="3">
        <v>0</v>
      </c>
      <c r="Y197" s="3">
        <v>1</v>
      </c>
      <c r="Z197" s="3">
        <v>0</v>
      </c>
      <c r="AA197" s="3">
        <v>0</v>
      </c>
      <c r="AB197" s="3"/>
    </row>
    <row r="198" spans="1:30" x14ac:dyDescent="0.3">
      <c r="A198" s="3" t="s">
        <v>67</v>
      </c>
      <c r="B198" s="3" t="s">
        <v>24</v>
      </c>
      <c r="C198" s="3" t="s">
        <v>25</v>
      </c>
      <c r="D198" s="3" t="s">
        <v>26</v>
      </c>
      <c r="E198" s="3" t="s">
        <v>34</v>
      </c>
      <c r="F198" s="3" t="s">
        <v>28</v>
      </c>
      <c r="G198" s="3">
        <v>0</v>
      </c>
      <c r="H198" s="3">
        <v>0</v>
      </c>
      <c r="I198" s="4" t="e">
        <f t="shared" si="285"/>
        <v>#DIV/0!</v>
      </c>
      <c r="J198" s="3">
        <v>0</v>
      </c>
      <c r="K198" s="32" t="e">
        <f t="shared" si="277"/>
        <v>#DIV/0!</v>
      </c>
      <c r="L198" s="3">
        <f t="shared" si="278"/>
        <v>0</v>
      </c>
      <c r="M198" s="3">
        <v>0</v>
      </c>
      <c r="N198" s="3">
        <v>0</v>
      </c>
      <c r="O198" s="3">
        <v>0</v>
      </c>
      <c r="P198" s="3">
        <v>0</v>
      </c>
      <c r="Q198" s="4" t="e">
        <f t="shared" si="280"/>
        <v>#DIV/0!</v>
      </c>
      <c r="R198" s="3">
        <v>0</v>
      </c>
      <c r="S198" s="3">
        <v>0</v>
      </c>
      <c r="T198" s="32" t="e">
        <f t="shared" si="282"/>
        <v>#DIV/0!</v>
      </c>
      <c r="U198" s="32" t="e">
        <f t="shared" si="283"/>
        <v>#DIV/0!</v>
      </c>
      <c r="V198" s="3">
        <v>0</v>
      </c>
      <c r="W198" s="3">
        <v>0</v>
      </c>
      <c r="X198" s="3">
        <v>0</v>
      </c>
      <c r="Y198" s="3">
        <v>0</v>
      </c>
      <c r="Z198" s="3">
        <v>0</v>
      </c>
      <c r="AA198" s="3">
        <v>0</v>
      </c>
      <c r="AB198" s="3"/>
    </row>
    <row r="199" spans="1:30" x14ac:dyDescent="0.3">
      <c r="A199" s="3" t="s">
        <v>68</v>
      </c>
      <c r="B199" s="3" t="s">
        <v>24</v>
      </c>
      <c r="C199" s="3" t="s">
        <v>25</v>
      </c>
      <c r="D199" s="3" t="s">
        <v>26</v>
      </c>
      <c r="E199" s="3" t="s">
        <v>34</v>
      </c>
      <c r="F199" s="3" t="s">
        <v>28</v>
      </c>
      <c r="G199" s="3">
        <v>0</v>
      </c>
      <c r="H199" s="3">
        <v>0</v>
      </c>
      <c r="I199" s="4" t="e">
        <f t="shared" si="285"/>
        <v>#DIV/0!</v>
      </c>
      <c r="J199" s="3">
        <v>0</v>
      </c>
      <c r="K199" s="32" t="e">
        <f t="shared" si="277"/>
        <v>#DIV/0!</v>
      </c>
      <c r="L199" s="3">
        <f t="shared" si="278"/>
        <v>0</v>
      </c>
      <c r="M199" s="3">
        <v>0</v>
      </c>
      <c r="N199" s="3">
        <v>0</v>
      </c>
      <c r="O199" s="3">
        <v>0</v>
      </c>
      <c r="P199" s="3">
        <v>0</v>
      </c>
      <c r="Q199" s="4" t="e">
        <f t="shared" si="280"/>
        <v>#DIV/0!</v>
      </c>
      <c r="R199" s="3">
        <v>0</v>
      </c>
      <c r="S199" s="3">
        <v>0</v>
      </c>
      <c r="T199" s="32" t="e">
        <f t="shared" si="282"/>
        <v>#DIV/0!</v>
      </c>
      <c r="U199" s="32" t="e">
        <f t="shared" si="283"/>
        <v>#DIV/0!</v>
      </c>
      <c r="V199" s="3">
        <v>0</v>
      </c>
      <c r="W199" s="3">
        <v>0</v>
      </c>
      <c r="X199" s="3">
        <v>0</v>
      </c>
      <c r="Y199" s="3">
        <v>0</v>
      </c>
      <c r="Z199" s="3">
        <v>0</v>
      </c>
      <c r="AA199" s="3">
        <v>0</v>
      </c>
      <c r="AB199" s="3"/>
    </row>
    <row r="200" spans="1:30" x14ac:dyDescent="0.3">
      <c r="A200" s="35">
        <v>128</v>
      </c>
      <c r="B200" s="35" t="s">
        <v>24</v>
      </c>
      <c r="C200" s="35" t="s">
        <v>25</v>
      </c>
      <c r="D200" s="35" t="s">
        <v>32</v>
      </c>
      <c r="E200" s="35" t="s">
        <v>34</v>
      </c>
      <c r="F200" s="35" t="s">
        <v>31</v>
      </c>
      <c r="G200" s="35">
        <f t="shared" ref="G200:H200" si="316">G201+G202+G203</f>
        <v>3</v>
      </c>
      <c r="H200" s="35">
        <f t="shared" si="316"/>
        <v>2</v>
      </c>
      <c r="I200" s="40">
        <f t="shared" ref="I200" si="317">H200/((L200-W200)+J200+(0.44*R200))</f>
        <v>0.625</v>
      </c>
      <c r="J200" s="35">
        <f t="shared" ref="J200" si="318">J201+J202+J203</f>
        <v>0</v>
      </c>
      <c r="K200" s="37">
        <f t="shared" si="277"/>
        <v>0</v>
      </c>
      <c r="L200" s="35">
        <f t="shared" si="278"/>
        <v>1</v>
      </c>
      <c r="M200" s="35">
        <f t="shared" ref="M200:P200" si="319">M201+M202+M203</f>
        <v>0</v>
      </c>
      <c r="N200" s="35">
        <f t="shared" si="319"/>
        <v>1</v>
      </c>
      <c r="O200" s="35">
        <f t="shared" si="319"/>
        <v>0</v>
      </c>
      <c r="P200" s="35">
        <f t="shared" si="319"/>
        <v>0</v>
      </c>
      <c r="Q200" s="36">
        <f t="shared" si="280"/>
        <v>0</v>
      </c>
      <c r="R200" s="35">
        <f t="shared" ref="R200:S200" si="320">R201+R202+R203</f>
        <v>5</v>
      </c>
      <c r="S200" s="35">
        <f t="shared" si="320"/>
        <v>2</v>
      </c>
      <c r="T200" s="37">
        <f t="shared" si="282"/>
        <v>0</v>
      </c>
      <c r="U200" s="37">
        <f t="shared" si="283"/>
        <v>0</v>
      </c>
      <c r="V200" s="35">
        <f t="shared" ref="V200:AA200" si="321">V201+V202+V203</f>
        <v>0</v>
      </c>
      <c r="W200" s="35">
        <f t="shared" si="321"/>
        <v>0</v>
      </c>
      <c r="X200" s="35">
        <f t="shared" si="321"/>
        <v>1</v>
      </c>
      <c r="Y200" s="35">
        <f t="shared" si="321"/>
        <v>0</v>
      </c>
      <c r="Z200" s="35">
        <f t="shared" si="321"/>
        <v>3</v>
      </c>
      <c r="AA200" s="35">
        <f t="shared" si="321"/>
        <v>0</v>
      </c>
      <c r="AB200" s="35"/>
      <c r="AC200" s="38"/>
      <c r="AD200" s="38"/>
    </row>
    <row r="201" spans="1:30" x14ac:dyDescent="0.3">
      <c r="A201" s="3" t="s">
        <v>66</v>
      </c>
      <c r="B201" s="3" t="s">
        <v>24</v>
      </c>
      <c r="C201" s="3" t="s">
        <v>25</v>
      </c>
      <c r="D201" s="3" t="s">
        <v>32</v>
      </c>
      <c r="E201" s="3" t="s">
        <v>34</v>
      </c>
      <c r="F201" s="3" t="s">
        <v>31</v>
      </c>
      <c r="G201" s="3">
        <v>3</v>
      </c>
      <c r="H201" s="3">
        <v>2</v>
      </c>
      <c r="I201" s="4">
        <f t="shared" si="285"/>
        <v>0.66666666666666663</v>
      </c>
      <c r="J201" s="3">
        <v>0</v>
      </c>
      <c r="K201" s="32">
        <f t="shared" si="277"/>
        <v>0</v>
      </c>
      <c r="L201" s="3">
        <f t="shared" si="278"/>
        <v>1</v>
      </c>
      <c r="M201" s="3">
        <v>0</v>
      </c>
      <c r="N201" s="3">
        <v>1</v>
      </c>
      <c r="O201" s="3">
        <v>0</v>
      </c>
      <c r="P201" s="3">
        <v>0</v>
      </c>
      <c r="Q201" s="4">
        <f t="shared" si="280"/>
        <v>0</v>
      </c>
      <c r="R201" s="3">
        <v>5</v>
      </c>
      <c r="S201" s="3">
        <v>2</v>
      </c>
      <c r="T201" s="32">
        <f t="shared" si="282"/>
        <v>0</v>
      </c>
      <c r="U201" s="32">
        <f t="shared" si="283"/>
        <v>0</v>
      </c>
      <c r="V201" s="3">
        <v>0</v>
      </c>
      <c r="W201" s="3">
        <v>0</v>
      </c>
      <c r="X201" s="3">
        <v>1</v>
      </c>
      <c r="Y201" s="3">
        <v>0</v>
      </c>
      <c r="Z201" s="3">
        <v>3</v>
      </c>
      <c r="AA201" s="3">
        <v>0</v>
      </c>
      <c r="AB201" s="3"/>
    </row>
    <row r="202" spans="1:30" x14ac:dyDescent="0.3">
      <c r="A202" s="3" t="s">
        <v>67</v>
      </c>
      <c r="B202" s="3" t="s">
        <v>24</v>
      </c>
      <c r="C202" s="3" t="s">
        <v>25</v>
      </c>
      <c r="D202" s="3" t="s">
        <v>32</v>
      </c>
      <c r="E202" s="3" t="s">
        <v>34</v>
      </c>
      <c r="F202" s="3" t="s">
        <v>31</v>
      </c>
      <c r="G202" s="3">
        <v>0</v>
      </c>
      <c r="H202" s="3">
        <v>0</v>
      </c>
      <c r="I202" s="4" t="e">
        <f t="shared" si="285"/>
        <v>#DIV/0!</v>
      </c>
      <c r="J202" s="3">
        <v>0</v>
      </c>
      <c r="K202" s="32" t="e">
        <f t="shared" si="277"/>
        <v>#DIV/0!</v>
      </c>
      <c r="L202" s="3">
        <f t="shared" si="278"/>
        <v>0</v>
      </c>
      <c r="M202" s="3">
        <v>0</v>
      </c>
      <c r="N202" s="3">
        <v>0</v>
      </c>
      <c r="O202" s="3">
        <v>0</v>
      </c>
      <c r="P202" s="3">
        <v>0</v>
      </c>
      <c r="Q202" s="4" t="e">
        <f t="shared" si="280"/>
        <v>#DIV/0!</v>
      </c>
      <c r="R202" s="3">
        <v>0</v>
      </c>
      <c r="S202" s="3">
        <v>0</v>
      </c>
      <c r="T202" s="32" t="e">
        <f t="shared" si="282"/>
        <v>#DIV/0!</v>
      </c>
      <c r="U202" s="32" t="e">
        <f t="shared" si="283"/>
        <v>#DIV/0!</v>
      </c>
      <c r="V202" s="3">
        <v>0</v>
      </c>
      <c r="W202" s="3">
        <v>0</v>
      </c>
      <c r="X202" s="3">
        <v>0</v>
      </c>
      <c r="Y202" s="3">
        <v>0</v>
      </c>
      <c r="Z202" s="3">
        <v>0</v>
      </c>
      <c r="AA202" s="3">
        <v>0</v>
      </c>
      <c r="AB202" s="3"/>
    </row>
    <row r="203" spans="1:30" x14ac:dyDescent="0.3">
      <c r="A203" s="3" t="s">
        <v>68</v>
      </c>
      <c r="B203" s="3" t="s">
        <v>24</v>
      </c>
      <c r="C203" s="3" t="s">
        <v>25</v>
      </c>
      <c r="D203" s="3" t="s">
        <v>32</v>
      </c>
      <c r="E203" s="3" t="s">
        <v>34</v>
      </c>
      <c r="F203" s="3" t="s">
        <v>31</v>
      </c>
      <c r="G203" s="3">
        <v>0</v>
      </c>
      <c r="H203" s="3">
        <v>0</v>
      </c>
      <c r="I203" s="4" t="e">
        <f t="shared" si="285"/>
        <v>#DIV/0!</v>
      </c>
      <c r="J203" s="3">
        <v>0</v>
      </c>
      <c r="K203" s="32" t="e">
        <f t="shared" si="277"/>
        <v>#DIV/0!</v>
      </c>
      <c r="L203" s="3">
        <f t="shared" si="278"/>
        <v>0</v>
      </c>
      <c r="M203" s="3">
        <v>0</v>
      </c>
      <c r="N203" s="3">
        <v>0</v>
      </c>
      <c r="O203" s="3">
        <v>0</v>
      </c>
      <c r="P203" s="3">
        <v>0</v>
      </c>
      <c r="Q203" s="4" t="e">
        <f t="shared" si="280"/>
        <v>#DIV/0!</v>
      </c>
      <c r="R203" s="3">
        <v>0</v>
      </c>
      <c r="S203" s="3">
        <v>0</v>
      </c>
      <c r="T203" s="32" t="e">
        <f t="shared" si="282"/>
        <v>#DIV/0!</v>
      </c>
      <c r="U203" s="32" t="e">
        <f t="shared" si="283"/>
        <v>#DIV/0!</v>
      </c>
      <c r="V203" s="3">
        <v>0</v>
      </c>
      <c r="W203" s="3">
        <v>0</v>
      </c>
      <c r="X203" s="3">
        <v>0</v>
      </c>
      <c r="Y203" s="3">
        <v>0</v>
      </c>
      <c r="Z203" s="3">
        <v>0</v>
      </c>
      <c r="AA203" s="3">
        <v>0</v>
      </c>
      <c r="AB203" s="3"/>
    </row>
    <row r="204" spans="1:30" x14ac:dyDescent="0.3">
      <c r="A204" s="3"/>
      <c r="B204" s="3"/>
      <c r="C204" s="3"/>
      <c r="D204" s="3"/>
      <c r="E204" s="3"/>
      <c r="F204" s="3"/>
      <c r="G204" s="3"/>
      <c r="H204" s="3"/>
      <c r="I204" s="29"/>
      <c r="J204" s="3"/>
      <c r="K204" s="32"/>
      <c r="L204" s="3"/>
      <c r="M204" s="3"/>
      <c r="N204" s="3"/>
      <c r="O204" s="3"/>
      <c r="P204" s="3"/>
      <c r="Q204" s="4"/>
      <c r="R204" s="3"/>
      <c r="S204" s="3"/>
      <c r="T204" s="32"/>
      <c r="U204" s="32"/>
      <c r="V204" s="3"/>
      <c r="W204" s="3"/>
      <c r="X204" s="3"/>
      <c r="Y204" s="3"/>
      <c r="Z204" s="3"/>
      <c r="AA204" s="3"/>
      <c r="AB204" s="3"/>
    </row>
    <row r="205" spans="1:30" x14ac:dyDescent="0.3">
      <c r="A205" s="3"/>
      <c r="B205" s="3"/>
      <c r="C205" s="3"/>
      <c r="D205" s="3"/>
      <c r="E205" s="3"/>
      <c r="G205" s="6" t="s">
        <v>7</v>
      </c>
      <c r="H205" s="6" t="s">
        <v>8</v>
      </c>
      <c r="I205" s="31" t="s">
        <v>9</v>
      </c>
      <c r="J205" s="6" t="s">
        <v>10</v>
      </c>
      <c r="K205" s="33" t="s">
        <v>11</v>
      </c>
      <c r="L205" s="6" t="s">
        <v>12</v>
      </c>
      <c r="M205" s="6" t="s">
        <v>13</v>
      </c>
      <c r="N205" s="6" t="s">
        <v>14</v>
      </c>
      <c r="O205" s="6" t="s">
        <v>38</v>
      </c>
      <c r="P205" s="6" t="s">
        <v>70</v>
      </c>
      <c r="Q205" s="6" t="s">
        <v>71</v>
      </c>
      <c r="R205" s="6" t="s">
        <v>16</v>
      </c>
      <c r="S205" s="6" t="s">
        <v>17</v>
      </c>
      <c r="T205" s="33" t="s">
        <v>18</v>
      </c>
      <c r="U205" s="33" t="s">
        <v>19</v>
      </c>
      <c r="V205" s="6" t="s">
        <v>20</v>
      </c>
      <c r="W205" s="6" t="s">
        <v>39</v>
      </c>
      <c r="X205" s="6" t="s">
        <v>40</v>
      </c>
      <c r="Y205" s="6" t="s">
        <v>41</v>
      </c>
      <c r="Z205" s="6" t="s">
        <v>22</v>
      </c>
      <c r="AA205" s="6" t="s">
        <v>42</v>
      </c>
      <c r="AB205" s="3"/>
      <c r="AC205" s="3"/>
    </row>
    <row r="206" spans="1:30" x14ac:dyDescent="0.3">
      <c r="A206" s="35"/>
      <c r="B206" s="35"/>
      <c r="C206" s="35"/>
      <c r="D206" s="35"/>
      <c r="E206" s="35"/>
      <c r="F206" s="39" t="s">
        <v>36</v>
      </c>
      <c r="G206" s="35">
        <f>G108+G112+G116+G120+G124+G128+G132+G136+G140+G144+G148+G152+G156+G160+G164+G168+G172+G176+G180+G184+G188+G192+G196+G200</f>
        <v>80</v>
      </c>
      <c r="H206" s="35">
        <f>H108+H112+H116+H120+H124+H128+H132+H136+H140+H144+H148+H152+H156+H160+H164+H168+H172+H176+H180+H184+H188+H192+H196+H200</f>
        <v>41</v>
      </c>
      <c r="I206" s="40">
        <f t="shared" ref="I206:I209" si="322">H206/((L206-W206)+J206+(0.44*R206))</f>
        <v>0.60650887573964507</v>
      </c>
      <c r="J206" s="35">
        <f>J108+J112+J116+J120+J124+J128+J132+J136+J140+J144+J148+J152+J156+J160+J164+J168+J172+J176+J180+J184+J188+J192+J196+J200</f>
        <v>18</v>
      </c>
      <c r="K206" s="37">
        <f t="shared" ref="K206" si="323">J206/G206</f>
        <v>0.22500000000000001</v>
      </c>
      <c r="L206" s="35">
        <f>L108+L112+L116+L120+L124+L128+L132+L136+L140+L144+L148+L152+L156+L160+L164+L168+L172+L176+L180+L184+L188+L192+L196+L200</f>
        <v>57</v>
      </c>
      <c r="M206" s="35">
        <f>M108+M112+M116+M120+M124+M128+M132+M136+M140+M144+M148+M152+M156+M160+M164+M168+M172+M176+M180+M184+M188+M192+M196+M200</f>
        <v>15</v>
      </c>
      <c r="N206" s="35">
        <f>N108+N112+N116+N120+N124+N128+N132+N136+N140+N144+N148+N152+N156+N160+N164+N168+N172+N176+N180+N184+N188+N192+N196+N200</f>
        <v>42</v>
      </c>
      <c r="O206" s="35">
        <f>O108+O112+O116+O120+O124+O128+O132+O136+O140+O144+O148+O152+O156+O160+O164+O168+O172+O176+O180+O184+O188+O192+O196+O200</f>
        <v>10</v>
      </c>
      <c r="P206" s="35">
        <f>P108+P112+P116+P120+P124+P128+P132+P136+P140+P144+P148+P152+P156+P160+P164+P168+P172+P176+P180+P184+P188+P192+P196+P200</f>
        <v>37</v>
      </c>
      <c r="Q206" s="35">
        <f>P206/L206*100</f>
        <v>64.912280701754383</v>
      </c>
      <c r="R206" s="35">
        <f>R108+R112+R116+R120+R124+R128+R132+R136+R140+R144+R148+R152+R156+R160+R164+R168+R172+R176+R180+R184+R188+R192+R196+R200</f>
        <v>15</v>
      </c>
      <c r="S206" s="35">
        <f>S108+S112+S116+S120+S124+S128+S132+S136+S140+S144+S148+S152+S156+S160+S164+S168+S172+S176+S180+S184+S188+S192+S196+S200</f>
        <v>5</v>
      </c>
      <c r="T206" s="37">
        <f>M206/(M206+N206)</f>
        <v>0.26315789473684209</v>
      </c>
      <c r="U206" s="37">
        <f>((0.5*V206)+M206)/L206</f>
        <v>0.31578947368421051</v>
      </c>
      <c r="V206" s="35">
        <f t="shared" ref="V206:AA206" si="324">V108+V112+V116+V120+V124+V128+V132+V136+V140+V144+V148+V152+V156+V160+V164+V168+V172+V176+V180+V184+V188+V192+V196+V200</f>
        <v>6</v>
      </c>
      <c r="W206" s="35">
        <f t="shared" si="324"/>
        <v>14</v>
      </c>
      <c r="X206" s="35">
        <f t="shared" si="324"/>
        <v>31</v>
      </c>
      <c r="Y206" s="35">
        <f t="shared" si="324"/>
        <v>6</v>
      </c>
      <c r="Z206" s="35">
        <f t="shared" si="324"/>
        <v>13</v>
      </c>
      <c r="AA206" s="35">
        <f t="shared" si="324"/>
        <v>3</v>
      </c>
      <c r="AB206" s="35"/>
      <c r="AC206" s="35"/>
      <c r="AD206" s="35"/>
    </row>
    <row r="207" spans="1:30" x14ac:dyDescent="0.3">
      <c r="A207" s="6"/>
      <c r="B207" s="6"/>
      <c r="C207" s="6"/>
      <c r="D207" s="6"/>
      <c r="E207" s="6"/>
      <c r="F207" s="6" t="s">
        <v>66</v>
      </c>
      <c r="G207" s="3">
        <f t="shared" ref="G207:H209" si="325">G109+G113+G117+G121+G125+G129+G133+G137+G141+G145+G149+G153+G157+G161+G165+G169+G173+G177+G181+G185+G189+G193+G197+G201</f>
        <v>51</v>
      </c>
      <c r="H207" s="3">
        <f t="shared" si="325"/>
        <v>30</v>
      </c>
      <c r="I207" s="29">
        <f t="shared" si="322"/>
        <v>0.68618481244281793</v>
      </c>
      <c r="J207" s="3">
        <f t="shared" ref="J207:J209" si="326">J109+J113+J117+J121+J125+J129+J133+J137+J141+J145+J149+J153+J157+J161+J165+J169+J173+J177+J181+J185+J189+J193+J197+J201</f>
        <v>12</v>
      </c>
      <c r="K207" s="32">
        <f t="shared" ref="K207:K209" si="327">J207/G207</f>
        <v>0.23529411764705882</v>
      </c>
      <c r="L207" s="3">
        <f t="shared" ref="L207:P207" si="328">L109+L113+L117+L121+L125+L129+L133+L137+L141+L145+L149+L153+L157+L161+L165+L169+L173+L177+L181+L185+L189+L193+L197+L201</f>
        <v>35</v>
      </c>
      <c r="M207" s="3">
        <f t="shared" si="328"/>
        <v>11</v>
      </c>
      <c r="N207" s="3">
        <f t="shared" si="328"/>
        <v>24</v>
      </c>
      <c r="O207" s="3">
        <f t="shared" si="328"/>
        <v>8</v>
      </c>
      <c r="P207" s="3">
        <f t="shared" si="328"/>
        <v>20</v>
      </c>
      <c r="Q207" s="3">
        <f t="shared" ref="Q207:Q209" si="329">P207/L207*100</f>
        <v>57.142857142857139</v>
      </c>
      <c r="R207" s="3">
        <f t="shared" ref="R207:S207" si="330">R109+R113+R117+R121+R125+R129+R133+R137+R141+R145+R149+R153+R157+R161+R165+R169+R173+R177+R181+R185+R189+R193+R197+R201</f>
        <v>13</v>
      </c>
      <c r="S207" s="3">
        <f t="shared" si="330"/>
        <v>4</v>
      </c>
      <c r="T207" s="32">
        <f t="shared" ref="T207:T209" si="331">M207/(M207+N207)</f>
        <v>0.31428571428571428</v>
      </c>
      <c r="U207" s="32">
        <f t="shared" ref="U207:U209" si="332">((0.5*V207)+M207)/L207</f>
        <v>0.37142857142857144</v>
      </c>
      <c r="V207" s="3">
        <f t="shared" ref="V207:AA207" si="333">V109+V113+V117+V121+V125+V129+V133+V137+V141+V145+V149+V153+V157+V161+V165+V169+V173+V177+V181+V185+V189+V193+V197+V201</f>
        <v>4</v>
      </c>
      <c r="W207" s="3">
        <f t="shared" si="333"/>
        <v>9</v>
      </c>
      <c r="X207" s="3">
        <f t="shared" si="333"/>
        <v>18</v>
      </c>
      <c r="Y207" s="3">
        <f t="shared" si="333"/>
        <v>4</v>
      </c>
      <c r="Z207" s="3">
        <f t="shared" si="333"/>
        <v>10</v>
      </c>
      <c r="AA207" s="3">
        <f t="shared" si="333"/>
        <v>2</v>
      </c>
      <c r="AB207" s="6"/>
      <c r="AC207" s="6"/>
    </row>
    <row r="208" spans="1:30" x14ac:dyDescent="0.3">
      <c r="F208" s="6" t="s">
        <v>67</v>
      </c>
      <c r="G208" s="3">
        <f t="shared" si="325"/>
        <v>17</v>
      </c>
      <c r="H208" s="3">
        <f t="shared" si="325"/>
        <v>9</v>
      </c>
      <c r="I208" s="29">
        <f t="shared" si="322"/>
        <v>0.64841498559077804</v>
      </c>
      <c r="J208" s="3">
        <f t="shared" si="326"/>
        <v>3</v>
      </c>
      <c r="K208" s="32">
        <f t="shared" si="327"/>
        <v>0.17647058823529413</v>
      </c>
      <c r="L208" s="3">
        <f t="shared" ref="L208:P208" si="334">L110+L114+L118+L122+L126+L130+L134+L138+L142+L146+L150+L154+L158+L162+L166+L170+L174+L178+L182+L186+L190+L194+L198+L202</f>
        <v>13</v>
      </c>
      <c r="M208" s="3">
        <f t="shared" si="334"/>
        <v>3</v>
      </c>
      <c r="N208" s="3">
        <f t="shared" si="334"/>
        <v>10</v>
      </c>
      <c r="O208" s="3">
        <f t="shared" si="334"/>
        <v>2</v>
      </c>
      <c r="P208" s="3">
        <f t="shared" si="334"/>
        <v>9</v>
      </c>
      <c r="Q208" s="3">
        <f t="shared" si="329"/>
        <v>69.230769230769226</v>
      </c>
      <c r="R208" s="3">
        <f t="shared" ref="R208:S208" si="335">R110+R114+R118+R122+R126+R130+R134+R138+R142+R146+R150+R154+R158+R162+R166+R170+R174+R178+R182+R186+R190+R194+R198+R202</f>
        <v>2</v>
      </c>
      <c r="S208" s="3">
        <f t="shared" si="335"/>
        <v>1</v>
      </c>
      <c r="T208" s="32">
        <f t="shared" si="331"/>
        <v>0.23076923076923078</v>
      </c>
      <c r="U208" s="32">
        <f t="shared" si="332"/>
        <v>0.30769230769230771</v>
      </c>
      <c r="V208" s="3">
        <f t="shared" ref="V208:AA208" si="336">V110+V114+V118+V122+V126+V130+V134+V138+V142+V146+V150+V154+V158+V162+V166+V170+V174+V178+V182+V186+V190+V194+V198+V202</f>
        <v>2</v>
      </c>
      <c r="W208" s="3">
        <f t="shared" si="336"/>
        <v>3</v>
      </c>
      <c r="X208" s="3">
        <f t="shared" si="336"/>
        <v>7</v>
      </c>
      <c r="Y208" s="3">
        <f t="shared" si="336"/>
        <v>0</v>
      </c>
      <c r="Z208" s="3">
        <f t="shared" si="336"/>
        <v>1</v>
      </c>
      <c r="AA208" s="3">
        <f t="shared" si="336"/>
        <v>0</v>
      </c>
    </row>
    <row r="209" spans="6:27" x14ac:dyDescent="0.3">
      <c r="F209" s="6" t="s">
        <v>68</v>
      </c>
      <c r="G209" s="3">
        <f t="shared" si="325"/>
        <v>12</v>
      </c>
      <c r="H209" s="3">
        <f t="shared" si="325"/>
        <v>2</v>
      </c>
      <c r="I209" s="29">
        <f t="shared" si="322"/>
        <v>0.2</v>
      </c>
      <c r="J209" s="3">
        <f t="shared" si="326"/>
        <v>3</v>
      </c>
      <c r="K209" s="32">
        <f t="shared" si="327"/>
        <v>0.25</v>
      </c>
      <c r="L209" s="3">
        <f t="shared" ref="L209:P209" si="337">L111+L115+L119+L123+L127+L131+L135+L139+L143+L147+L151+L155+L159+L163+L167+L171+L175+L179+L183+L187+L191+L195+L199+L203</f>
        <v>9</v>
      </c>
      <c r="M209" s="3">
        <f t="shared" si="337"/>
        <v>1</v>
      </c>
      <c r="N209" s="3">
        <f t="shared" si="337"/>
        <v>8</v>
      </c>
      <c r="O209" s="3">
        <f t="shared" si="337"/>
        <v>0</v>
      </c>
      <c r="P209" s="3">
        <f t="shared" si="337"/>
        <v>8</v>
      </c>
      <c r="Q209" s="3">
        <f t="shared" si="329"/>
        <v>88.888888888888886</v>
      </c>
      <c r="R209" s="3">
        <f t="shared" ref="R209:S209" si="338">R111+R115+R119+R123+R127+R131+R135+R139+R143+R147+R151+R155+R159+R163+R167+R171+R175+R179+R183+R187+R191+R195+R199+R203</f>
        <v>0</v>
      </c>
      <c r="S209" s="3">
        <f t="shared" si="338"/>
        <v>0</v>
      </c>
      <c r="T209" s="32">
        <f t="shared" si="331"/>
        <v>0.1111111111111111</v>
      </c>
      <c r="U209" s="32">
        <f t="shared" si="332"/>
        <v>0.1111111111111111</v>
      </c>
      <c r="V209" s="3">
        <f t="shared" ref="V209:AA209" si="339">V111+V115+V119+V123+V127+V131+V135+V139+V143+V147+V151+V155+V159+V163+V167+V171+V175+V179+V183+V187+V191+V195+V199+V203</f>
        <v>0</v>
      </c>
      <c r="W209" s="3">
        <f t="shared" si="339"/>
        <v>2</v>
      </c>
      <c r="X209" s="3">
        <f t="shared" si="339"/>
        <v>6</v>
      </c>
      <c r="Y209" s="3">
        <f t="shared" si="339"/>
        <v>2</v>
      </c>
      <c r="Z209" s="3">
        <f t="shared" si="339"/>
        <v>2</v>
      </c>
      <c r="AA209" s="3">
        <f t="shared" si="339"/>
        <v>1</v>
      </c>
    </row>
    <row r="210" spans="6:27" x14ac:dyDescent="0.3">
      <c r="F210" s="6"/>
    </row>
    <row r="211" spans="6:27" x14ac:dyDescent="0.3">
      <c r="F211" s="6"/>
    </row>
  </sheetData>
  <mergeCells count="2">
    <mergeCell ref="A1:C1"/>
    <mergeCell ref="A106:C106"/>
  </mergeCells>
  <conditionalFormatting sqref="G3 G7 G11 G15 G19 G23 G27 G31 G35 G39 G43 G47 G51 G55 G59 G63 G67 G71 G75 G79 G83 G87 G91 G95">
    <cfRule type="colorScale" priority="1447">
      <colorScale>
        <cfvo type="min"/>
        <cfvo type="max"/>
        <color rgb="FFFCFCFF"/>
        <color rgb="FF63BE7B"/>
      </colorScale>
    </cfRule>
    <cfRule type="colorScale" priority="1448">
      <colorScale>
        <cfvo type="min"/>
        <cfvo type="max"/>
        <color rgb="FFFCFCFF"/>
        <color rgb="FF63BE7B"/>
      </colorScale>
    </cfRule>
  </conditionalFormatting>
  <conditionalFormatting sqref="G108 G112 G116 G120 G124 G128 G132 G136 G140 G144 G148 G152 G156 G160 G164 G168 G172 G176 G180 G184 G188 G192 G196 G200">
    <cfRule type="colorScale" priority="1449">
      <colorScale>
        <cfvo type="min"/>
        <cfvo type="max"/>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EC003-5363-44B8-AFAD-09D4887C955E}">
  <dimension ref="A1:AD193"/>
  <sheetViews>
    <sheetView workbookViewId="0">
      <selection sqref="A1:C1"/>
    </sheetView>
  </sheetViews>
  <sheetFormatPr defaultRowHeight="14.4" x14ac:dyDescent="0.3"/>
  <cols>
    <col min="1" max="1" width="9.5546875" bestFit="1" customWidth="1"/>
    <col min="2" max="2" width="14.109375" bestFit="1" customWidth="1"/>
    <col min="3" max="5" width="14.6640625" bestFit="1" customWidth="1"/>
    <col min="6" max="6" width="15.44140625" bestFit="1" customWidth="1"/>
    <col min="7" max="7" width="7.88671875" customWidth="1"/>
    <col min="8" max="8" width="7.6640625" customWidth="1"/>
    <col min="10" max="10" width="7.44140625" customWidth="1"/>
    <col min="12" max="12" width="7.88671875" customWidth="1"/>
    <col min="14" max="14" width="8" bestFit="1" customWidth="1"/>
    <col min="15" max="15" width="7.77734375" bestFit="1" customWidth="1"/>
    <col min="16" max="16" width="12.33203125" bestFit="1" customWidth="1"/>
    <col min="18" max="18" width="7.109375" customWidth="1"/>
    <col min="19" max="19" width="7.33203125" customWidth="1"/>
    <col min="20" max="21" width="8.5546875" bestFit="1" customWidth="1"/>
    <col min="22" max="22" width="8" customWidth="1"/>
    <col min="23" max="23" width="7.88671875" customWidth="1"/>
    <col min="24" max="24" width="8.109375" customWidth="1"/>
    <col min="25" max="25" width="10.6640625" bestFit="1" customWidth="1"/>
    <col min="26" max="26" width="11.109375" bestFit="1" customWidth="1"/>
  </cols>
  <sheetData>
    <row r="1" spans="1:30" x14ac:dyDescent="0.3">
      <c r="A1" s="49" t="s">
        <v>0</v>
      </c>
      <c r="B1" s="49"/>
      <c r="C1" s="49"/>
      <c r="D1" s="3"/>
      <c r="E1" s="3"/>
      <c r="F1" s="3"/>
      <c r="G1" s="3"/>
      <c r="H1" s="3"/>
      <c r="I1" s="4"/>
      <c r="J1" s="3"/>
      <c r="K1" s="32"/>
      <c r="L1" s="3"/>
      <c r="M1" s="3"/>
      <c r="N1" s="3"/>
      <c r="O1" s="3"/>
      <c r="P1" s="3"/>
      <c r="Q1" s="3"/>
      <c r="R1" s="3"/>
      <c r="S1" s="3"/>
      <c r="T1" s="32"/>
      <c r="U1" s="32"/>
      <c r="V1" s="3"/>
      <c r="W1" s="3"/>
      <c r="X1" s="3"/>
      <c r="Y1" s="3"/>
      <c r="Z1" s="3"/>
      <c r="AA1" s="3"/>
      <c r="AB1" s="3"/>
      <c r="AC1" s="3"/>
    </row>
    <row r="2" spans="1:30" s="3" customFormat="1"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6" t="s">
        <v>69</v>
      </c>
      <c r="AC2" s="6" t="s">
        <v>48</v>
      </c>
      <c r="AD2" s="6" t="s">
        <v>49</v>
      </c>
    </row>
    <row r="3" spans="1:30" x14ac:dyDescent="0.3">
      <c r="A3" s="35">
        <v>1</v>
      </c>
      <c r="B3" s="35" t="s">
        <v>24</v>
      </c>
      <c r="C3" s="35" t="s">
        <v>25</v>
      </c>
      <c r="D3" s="35" t="s">
        <v>26</v>
      </c>
      <c r="E3" s="35" t="s">
        <v>27</v>
      </c>
      <c r="F3" s="35" t="s">
        <v>28</v>
      </c>
      <c r="G3" s="35">
        <f>G4+G5+G6</f>
        <v>9</v>
      </c>
      <c r="H3" s="35">
        <f>H4+H5+H6</f>
        <v>10</v>
      </c>
      <c r="I3" s="36">
        <f t="shared" ref="I3" si="0">H3/((L3-W3)+J3+(0.44*R3))</f>
        <v>1.1111111111111112</v>
      </c>
      <c r="J3" s="35">
        <f>J4+J5+J6</f>
        <v>0</v>
      </c>
      <c r="K3" s="37">
        <f t="shared" ref="K3:K6" si="1">J3/G3</f>
        <v>0</v>
      </c>
      <c r="L3" s="35">
        <f t="shared" ref="L3:L6" si="2">M3+N3</f>
        <v>9</v>
      </c>
      <c r="M3" s="35">
        <f>M4+M5+M6</f>
        <v>4</v>
      </c>
      <c r="N3" s="35">
        <f>N4+N5+N6</f>
        <v>5</v>
      </c>
      <c r="O3" s="35">
        <f>O4+O5+O6</f>
        <v>4</v>
      </c>
      <c r="P3" s="35">
        <f>P4+P5+P6</f>
        <v>7</v>
      </c>
      <c r="Q3" s="36">
        <f t="shared" ref="Q3:Q6" si="3">P3/L3*100</f>
        <v>77.777777777777786</v>
      </c>
      <c r="R3" s="35">
        <f>R4+R5+R6</f>
        <v>0</v>
      </c>
      <c r="S3" s="35">
        <f>S4+S5+S6</f>
        <v>0</v>
      </c>
      <c r="T3" s="37">
        <f t="shared" ref="T3:T6" si="4">M3/(M3+N3)</f>
        <v>0.44444444444444442</v>
      </c>
      <c r="U3" s="37">
        <f t="shared" ref="U3:U6" si="5">((0.5*V3)+M3)/L3</f>
        <v>0.55555555555555558</v>
      </c>
      <c r="V3" s="35">
        <f>V4+V5+V6</f>
        <v>2</v>
      </c>
      <c r="W3" s="35">
        <f>W4+W5+W6</f>
        <v>0</v>
      </c>
      <c r="X3" s="35">
        <f>X4+X5+X6</f>
        <v>0</v>
      </c>
      <c r="Y3" s="35">
        <f>Y4+Y5+Y6</f>
        <v>0</v>
      </c>
      <c r="Z3" s="35">
        <f>H3-H100</f>
        <v>4</v>
      </c>
      <c r="AA3" s="38"/>
      <c r="AB3" s="41">
        <f>(COUNT(A3:A90))</f>
        <v>22</v>
      </c>
      <c r="AC3" s="35">
        <v>30</v>
      </c>
      <c r="AD3" s="38">
        <f>AC3/40</f>
        <v>0.75</v>
      </c>
    </row>
    <row r="4" spans="1:30" x14ac:dyDescent="0.3">
      <c r="A4" s="3" t="s">
        <v>66</v>
      </c>
      <c r="B4" s="3" t="s">
        <v>24</v>
      </c>
      <c r="C4" s="3" t="s">
        <v>25</v>
      </c>
      <c r="D4" s="3" t="s">
        <v>26</v>
      </c>
      <c r="E4" s="3" t="s">
        <v>27</v>
      </c>
      <c r="F4" s="3" t="s">
        <v>28</v>
      </c>
      <c r="G4" s="3">
        <v>7</v>
      </c>
      <c r="H4" s="3">
        <v>10</v>
      </c>
      <c r="I4" s="4">
        <f t="shared" ref="I4:I6" si="6">H4/G4</f>
        <v>1.4285714285714286</v>
      </c>
      <c r="J4" s="3">
        <v>0</v>
      </c>
      <c r="K4" s="32">
        <f t="shared" si="1"/>
        <v>0</v>
      </c>
      <c r="L4" s="3">
        <f t="shared" si="2"/>
        <v>7</v>
      </c>
      <c r="M4" s="3">
        <v>4</v>
      </c>
      <c r="N4" s="3">
        <v>3</v>
      </c>
      <c r="O4" s="3">
        <v>4</v>
      </c>
      <c r="P4" s="3">
        <v>5</v>
      </c>
      <c r="Q4" s="4">
        <f t="shared" si="3"/>
        <v>71.428571428571431</v>
      </c>
      <c r="R4" s="3">
        <v>0</v>
      </c>
      <c r="S4" s="3">
        <v>0</v>
      </c>
      <c r="T4" s="32">
        <f t="shared" si="4"/>
        <v>0.5714285714285714</v>
      </c>
      <c r="U4" s="32">
        <f t="shared" si="5"/>
        <v>0.7142857142857143</v>
      </c>
      <c r="V4" s="3">
        <v>2</v>
      </c>
      <c r="W4" s="3">
        <v>0</v>
      </c>
      <c r="X4" s="3">
        <v>0</v>
      </c>
      <c r="Y4" s="3">
        <v>0</v>
      </c>
      <c r="Z4" s="3"/>
      <c r="AD4" s="3"/>
    </row>
    <row r="5" spans="1:30" x14ac:dyDescent="0.3">
      <c r="A5" s="3" t="s">
        <v>67</v>
      </c>
      <c r="B5" s="3" t="s">
        <v>24</v>
      </c>
      <c r="C5" s="3" t="s">
        <v>25</v>
      </c>
      <c r="D5" s="3" t="s">
        <v>26</v>
      </c>
      <c r="E5" s="3" t="s">
        <v>27</v>
      </c>
      <c r="F5" s="3" t="s">
        <v>28</v>
      </c>
      <c r="G5" s="3">
        <v>0</v>
      </c>
      <c r="H5" s="3">
        <v>0</v>
      </c>
      <c r="I5" s="4" t="e">
        <f t="shared" si="6"/>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2</v>
      </c>
      <c r="H6" s="3">
        <v>0</v>
      </c>
      <c r="I6" s="4">
        <f t="shared" si="6"/>
        <v>0</v>
      </c>
      <c r="J6" s="3">
        <v>0</v>
      </c>
      <c r="K6" s="32">
        <f t="shared" si="1"/>
        <v>0</v>
      </c>
      <c r="L6" s="3">
        <f t="shared" si="2"/>
        <v>2</v>
      </c>
      <c r="M6" s="3">
        <v>0</v>
      </c>
      <c r="N6" s="3">
        <v>2</v>
      </c>
      <c r="O6" s="3">
        <v>0</v>
      </c>
      <c r="P6" s="3">
        <v>2</v>
      </c>
      <c r="Q6" s="4">
        <f t="shared" si="3"/>
        <v>100</v>
      </c>
      <c r="R6" s="3">
        <v>0</v>
      </c>
      <c r="S6" s="3">
        <v>0</v>
      </c>
      <c r="T6" s="32">
        <f t="shared" si="4"/>
        <v>0</v>
      </c>
      <c r="U6" s="32">
        <f t="shared" si="5"/>
        <v>0</v>
      </c>
      <c r="V6" s="3">
        <v>0</v>
      </c>
      <c r="W6" s="3">
        <v>0</v>
      </c>
      <c r="X6" s="3">
        <v>0</v>
      </c>
      <c r="Y6" s="3">
        <v>0</v>
      </c>
      <c r="Z6" s="3"/>
      <c r="AD6" s="3"/>
    </row>
    <row r="7" spans="1:30" x14ac:dyDescent="0.3">
      <c r="A7" s="35">
        <v>33</v>
      </c>
      <c r="B7" s="35" t="s">
        <v>24</v>
      </c>
      <c r="C7" s="35" t="s">
        <v>25</v>
      </c>
      <c r="D7" s="35" t="s">
        <v>26</v>
      </c>
      <c r="E7" s="35" t="s">
        <v>30</v>
      </c>
      <c r="F7" s="35" t="s">
        <v>28</v>
      </c>
      <c r="G7" s="35">
        <f t="shared" ref="G7:H7" si="7">G8+G9+G10</f>
        <v>4</v>
      </c>
      <c r="H7" s="35">
        <f t="shared" si="7"/>
        <v>4</v>
      </c>
      <c r="I7" s="36">
        <f t="shared" ref="I7" si="8">H7/((L7-W7)+J7+(0.44*R7))</f>
        <v>1.3888888888888888</v>
      </c>
      <c r="J7" s="35">
        <f t="shared" ref="J7" si="9">J8+J9+J10</f>
        <v>0</v>
      </c>
      <c r="K7" s="37">
        <f t="shared" ref="K7:K70" si="10">J7/G7</f>
        <v>0</v>
      </c>
      <c r="L7" s="35">
        <f t="shared" ref="L7:L70" si="11">M7+N7</f>
        <v>3</v>
      </c>
      <c r="M7" s="35">
        <f t="shared" ref="M7:P7" si="12">M8+M9+M10</f>
        <v>1</v>
      </c>
      <c r="N7" s="35">
        <f t="shared" si="12"/>
        <v>2</v>
      </c>
      <c r="O7" s="35">
        <f t="shared" si="12"/>
        <v>0</v>
      </c>
      <c r="P7" s="35">
        <f t="shared" si="12"/>
        <v>3</v>
      </c>
      <c r="Q7" s="36">
        <f t="shared" ref="Q7:Q70" si="13">P7/L7*100</f>
        <v>100</v>
      </c>
      <c r="R7" s="35">
        <f t="shared" ref="R7:S7" si="14">R8+R9+R10</f>
        <v>2</v>
      </c>
      <c r="S7" s="35">
        <f t="shared" si="14"/>
        <v>2</v>
      </c>
      <c r="T7" s="37">
        <f t="shared" ref="T7:T70" si="15">M7/(M7+N7)</f>
        <v>0.33333333333333331</v>
      </c>
      <c r="U7" s="37">
        <f t="shared" ref="U7:U70" si="16">((0.5*V7)+M7)/L7</f>
        <v>0.33333333333333331</v>
      </c>
      <c r="V7" s="35">
        <f t="shared" ref="V7:Y7" si="17">V8+V9+V10</f>
        <v>0</v>
      </c>
      <c r="W7" s="35">
        <f t="shared" si="17"/>
        <v>1</v>
      </c>
      <c r="X7" s="35">
        <f t="shared" si="17"/>
        <v>0</v>
      </c>
      <c r="Y7" s="35">
        <f t="shared" si="17"/>
        <v>1</v>
      </c>
      <c r="Z7" s="35">
        <f>H7-H104</f>
        <v>2</v>
      </c>
      <c r="AA7" s="38"/>
      <c r="AB7" s="38"/>
      <c r="AC7" s="38"/>
      <c r="AD7" s="38"/>
    </row>
    <row r="8" spans="1:30" x14ac:dyDescent="0.3">
      <c r="A8" s="3" t="s">
        <v>66</v>
      </c>
      <c r="B8" s="3" t="s">
        <v>24</v>
      </c>
      <c r="C8" s="3" t="s">
        <v>25</v>
      </c>
      <c r="D8" s="3" t="s">
        <v>26</v>
      </c>
      <c r="E8" s="3" t="s">
        <v>30</v>
      </c>
      <c r="F8" s="3" t="s">
        <v>28</v>
      </c>
      <c r="G8" s="3">
        <v>4</v>
      </c>
      <c r="H8" s="3">
        <v>4</v>
      </c>
      <c r="I8" s="4">
        <f t="shared" ref="I8:I70" si="18">H8/G8</f>
        <v>1</v>
      </c>
      <c r="J8" s="3">
        <v>0</v>
      </c>
      <c r="K8" s="32">
        <f t="shared" si="10"/>
        <v>0</v>
      </c>
      <c r="L8" s="3">
        <f t="shared" si="11"/>
        <v>3</v>
      </c>
      <c r="M8" s="3">
        <v>1</v>
      </c>
      <c r="N8" s="3">
        <v>2</v>
      </c>
      <c r="O8" s="3">
        <v>0</v>
      </c>
      <c r="P8" s="3">
        <v>3</v>
      </c>
      <c r="Q8" s="4">
        <f t="shared" si="13"/>
        <v>100</v>
      </c>
      <c r="R8" s="3">
        <v>2</v>
      </c>
      <c r="S8" s="3">
        <v>2</v>
      </c>
      <c r="T8" s="32">
        <f t="shared" si="15"/>
        <v>0.33333333333333331</v>
      </c>
      <c r="U8" s="32">
        <f t="shared" si="16"/>
        <v>0.33333333333333331</v>
      </c>
      <c r="V8" s="3">
        <v>0</v>
      </c>
      <c r="W8" s="3">
        <v>1</v>
      </c>
      <c r="X8" s="3">
        <v>0</v>
      </c>
      <c r="Y8" s="3">
        <v>1</v>
      </c>
      <c r="Z8" s="3"/>
      <c r="AB8" s="3"/>
      <c r="AC8" s="3"/>
      <c r="AD8" s="3"/>
    </row>
    <row r="9" spans="1:30" x14ac:dyDescent="0.3">
      <c r="A9" s="3" t="s">
        <v>67</v>
      </c>
      <c r="B9" s="3" t="s">
        <v>24</v>
      </c>
      <c r="C9" s="3" t="s">
        <v>25</v>
      </c>
      <c r="D9" s="3" t="s">
        <v>26</v>
      </c>
      <c r="E9" s="3" t="s">
        <v>30</v>
      </c>
      <c r="F9" s="3" t="s">
        <v>28</v>
      </c>
      <c r="G9" s="3">
        <v>0</v>
      </c>
      <c r="H9" s="3">
        <v>0</v>
      </c>
      <c r="I9" s="4" t="e">
        <f t="shared" si="18"/>
        <v>#DIV/0!</v>
      </c>
      <c r="J9" s="3">
        <v>0</v>
      </c>
      <c r="K9" s="32" t="e">
        <f t="shared" si="10"/>
        <v>#DIV/0!</v>
      </c>
      <c r="L9" s="3">
        <f t="shared" si="11"/>
        <v>0</v>
      </c>
      <c r="M9" s="3">
        <v>0</v>
      </c>
      <c r="N9" s="3">
        <v>0</v>
      </c>
      <c r="O9" s="3">
        <v>0</v>
      </c>
      <c r="P9" s="3">
        <v>0</v>
      </c>
      <c r="Q9" s="4" t="e">
        <f t="shared" si="13"/>
        <v>#DIV/0!</v>
      </c>
      <c r="R9" s="3">
        <v>0</v>
      </c>
      <c r="S9" s="3">
        <v>0</v>
      </c>
      <c r="T9" s="32" t="e">
        <f t="shared" si="15"/>
        <v>#DIV/0!</v>
      </c>
      <c r="U9" s="32" t="e">
        <f t="shared" si="16"/>
        <v>#DIV/0!</v>
      </c>
      <c r="V9" s="3">
        <v>0</v>
      </c>
      <c r="W9" s="3">
        <v>0</v>
      </c>
      <c r="X9" s="3">
        <v>0</v>
      </c>
      <c r="Y9" s="3">
        <v>0</v>
      </c>
      <c r="Z9" s="3"/>
    </row>
    <row r="10" spans="1:30" x14ac:dyDescent="0.3">
      <c r="A10" s="3" t="s">
        <v>68</v>
      </c>
      <c r="B10" s="3" t="s">
        <v>24</v>
      </c>
      <c r="C10" s="3" t="s">
        <v>25</v>
      </c>
      <c r="D10" s="3" t="s">
        <v>26</v>
      </c>
      <c r="E10" s="3" t="s">
        <v>30</v>
      </c>
      <c r="F10" s="3" t="s">
        <v>28</v>
      </c>
      <c r="G10" s="3">
        <v>0</v>
      </c>
      <c r="H10" s="3">
        <v>0</v>
      </c>
      <c r="I10" s="4" t="e">
        <f t="shared" si="18"/>
        <v>#DIV/0!</v>
      </c>
      <c r="J10" s="3">
        <v>0</v>
      </c>
      <c r="K10" s="32" t="e">
        <f t="shared" si="10"/>
        <v>#DIV/0!</v>
      </c>
      <c r="L10" s="3">
        <f t="shared" si="11"/>
        <v>0</v>
      </c>
      <c r="M10" s="3">
        <v>0</v>
      </c>
      <c r="N10" s="3">
        <v>0</v>
      </c>
      <c r="O10" s="3">
        <v>0</v>
      </c>
      <c r="P10" s="3">
        <v>0</v>
      </c>
      <c r="Q10" s="4" t="e">
        <f t="shared" si="13"/>
        <v>#DIV/0!</v>
      </c>
      <c r="R10" s="3">
        <v>0</v>
      </c>
      <c r="S10" s="3">
        <v>0</v>
      </c>
      <c r="T10" s="32" t="e">
        <f t="shared" si="15"/>
        <v>#DIV/0!</v>
      </c>
      <c r="U10" s="32" t="e">
        <f t="shared" si="16"/>
        <v>#DIV/0!</v>
      </c>
      <c r="V10" s="3">
        <v>0</v>
      </c>
      <c r="W10" s="3">
        <v>0</v>
      </c>
      <c r="X10" s="3">
        <v>0</v>
      </c>
      <c r="Y10" s="3">
        <v>0</v>
      </c>
      <c r="Z10" s="3"/>
    </row>
    <row r="11" spans="1:30" x14ac:dyDescent="0.3">
      <c r="A11" s="35">
        <v>27</v>
      </c>
      <c r="B11" s="35" t="s">
        <v>29</v>
      </c>
      <c r="C11" s="35" t="s">
        <v>25</v>
      </c>
      <c r="D11" s="35" t="s">
        <v>26</v>
      </c>
      <c r="E11" s="35" t="s">
        <v>30</v>
      </c>
      <c r="F11" s="35" t="s">
        <v>28</v>
      </c>
      <c r="G11" s="35">
        <f t="shared" ref="G11:H11" si="19">G12+G13+G14</f>
        <v>0</v>
      </c>
      <c r="H11" s="35">
        <f t="shared" si="19"/>
        <v>0</v>
      </c>
      <c r="I11" s="36" t="e">
        <f t="shared" ref="I11" si="20">H11/((L11-W11)+J11+(0.44*R11))</f>
        <v>#DIV/0!</v>
      </c>
      <c r="J11" s="35">
        <f t="shared" ref="J11" si="21">J12+J13+J14</f>
        <v>0</v>
      </c>
      <c r="K11" s="37" t="e">
        <f t="shared" si="10"/>
        <v>#DIV/0!</v>
      </c>
      <c r="L11" s="35">
        <f t="shared" si="11"/>
        <v>0</v>
      </c>
      <c r="M11" s="35">
        <f t="shared" ref="M11:P11" si="22">M12+M13+M14</f>
        <v>0</v>
      </c>
      <c r="N11" s="35">
        <f t="shared" si="22"/>
        <v>0</v>
      </c>
      <c r="O11" s="35">
        <f t="shared" si="22"/>
        <v>0</v>
      </c>
      <c r="P11" s="35">
        <f t="shared" si="22"/>
        <v>0</v>
      </c>
      <c r="Q11" s="36" t="e">
        <f t="shared" si="13"/>
        <v>#DIV/0!</v>
      </c>
      <c r="R11" s="35">
        <f t="shared" ref="R11:S11" si="23">R12+R13+R14</f>
        <v>0</v>
      </c>
      <c r="S11" s="35">
        <f t="shared" si="23"/>
        <v>0</v>
      </c>
      <c r="T11" s="37" t="e">
        <f t="shared" si="15"/>
        <v>#DIV/0!</v>
      </c>
      <c r="U11" s="37" t="e">
        <f t="shared" si="16"/>
        <v>#DIV/0!</v>
      </c>
      <c r="V11" s="35">
        <f t="shared" ref="V11:Y11" si="24">V12+V13+V14</f>
        <v>0</v>
      </c>
      <c r="W11" s="35">
        <f t="shared" si="24"/>
        <v>0</v>
      </c>
      <c r="X11" s="35">
        <f t="shared" si="24"/>
        <v>0</v>
      </c>
      <c r="Y11" s="35">
        <f t="shared" si="24"/>
        <v>0</v>
      </c>
      <c r="Z11" s="35">
        <f>H11-H108</f>
        <v>-1</v>
      </c>
      <c r="AA11" s="38"/>
      <c r="AB11" s="35"/>
      <c r="AC11" s="35"/>
      <c r="AD11" s="35"/>
    </row>
    <row r="12" spans="1:30" x14ac:dyDescent="0.3">
      <c r="A12" s="3" t="s">
        <v>66</v>
      </c>
      <c r="B12" s="3" t="s">
        <v>29</v>
      </c>
      <c r="C12" s="3" t="s">
        <v>25</v>
      </c>
      <c r="D12" s="3" t="s">
        <v>26</v>
      </c>
      <c r="E12" s="3" t="s">
        <v>30</v>
      </c>
      <c r="F12" s="3" t="s">
        <v>28</v>
      </c>
      <c r="G12" s="3">
        <v>0</v>
      </c>
      <c r="H12" s="3">
        <v>0</v>
      </c>
      <c r="I12" s="4" t="e">
        <f t="shared" si="18"/>
        <v>#DIV/0!</v>
      </c>
      <c r="J12" s="3">
        <v>0</v>
      </c>
      <c r="K12" s="32" t="e">
        <f t="shared" si="10"/>
        <v>#DIV/0!</v>
      </c>
      <c r="L12" s="3">
        <f t="shared" si="11"/>
        <v>0</v>
      </c>
      <c r="M12" s="3">
        <v>0</v>
      </c>
      <c r="N12" s="3">
        <v>0</v>
      </c>
      <c r="O12" s="3">
        <v>0</v>
      </c>
      <c r="P12" s="3">
        <v>0</v>
      </c>
      <c r="Q12" s="4" t="e">
        <f t="shared" si="13"/>
        <v>#DIV/0!</v>
      </c>
      <c r="R12" s="3">
        <v>0</v>
      </c>
      <c r="S12" s="3">
        <v>0</v>
      </c>
      <c r="T12" s="32" t="e">
        <f t="shared" si="15"/>
        <v>#DIV/0!</v>
      </c>
      <c r="U12" s="32" t="e">
        <f t="shared" si="16"/>
        <v>#DIV/0!</v>
      </c>
      <c r="V12" s="3">
        <v>0</v>
      </c>
      <c r="W12" s="3">
        <v>0</v>
      </c>
      <c r="X12" s="3">
        <v>0</v>
      </c>
      <c r="Y12" s="3">
        <v>0</v>
      </c>
      <c r="Z12" s="3"/>
    </row>
    <row r="13" spans="1:30" x14ac:dyDescent="0.3">
      <c r="A13" s="3" t="s">
        <v>67</v>
      </c>
      <c r="B13" s="3" t="s">
        <v>29</v>
      </c>
      <c r="C13" s="3" t="s">
        <v>25</v>
      </c>
      <c r="D13" s="3" t="s">
        <v>26</v>
      </c>
      <c r="E13" s="3" t="s">
        <v>30</v>
      </c>
      <c r="F13" s="11" t="s">
        <v>28</v>
      </c>
      <c r="G13" s="3">
        <v>0</v>
      </c>
      <c r="H13" s="3">
        <v>0</v>
      </c>
      <c r="I13" s="4" t="e">
        <f t="shared" si="18"/>
        <v>#DIV/0!</v>
      </c>
      <c r="J13" s="3">
        <v>0</v>
      </c>
      <c r="K13" s="32" t="e">
        <f t="shared" si="10"/>
        <v>#DIV/0!</v>
      </c>
      <c r="L13" s="3">
        <f t="shared" si="11"/>
        <v>0</v>
      </c>
      <c r="M13" s="3">
        <v>0</v>
      </c>
      <c r="N13" s="3">
        <v>0</v>
      </c>
      <c r="O13" s="3">
        <v>0</v>
      </c>
      <c r="P13" s="3">
        <v>0</v>
      </c>
      <c r="Q13" s="4" t="e">
        <f t="shared" si="13"/>
        <v>#DIV/0!</v>
      </c>
      <c r="R13" s="3">
        <v>0</v>
      </c>
      <c r="S13" s="3">
        <v>0</v>
      </c>
      <c r="T13" s="32" t="e">
        <f t="shared" si="15"/>
        <v>#DIV/0!</v>
      </c>
      <c r="U13" s="32" t="e">
        <f t="shared" si="16"/>
        <v>#DIV/0!</v>
      </c>
      <c r="V13" s="3">
        <v>0</v>
      </c>
      <c r="W13" s="3">
        <v>0</v>
      </c>
      <c r="X13" s="3">
        <v>0</v>
      </c>
      <c r="Y13" s="3">
        <v>0</v>
      </c>
      <c r="Z13" s="3"/>
      <c r="AB13" s="3"/>
      <c r="AC13" s="3"/>
      <c r="AD13" s="3"/>
    </row>
    <row r="14" spans="1:30" x14ac:dyDescent="0.3">
      <c r="A14" s="3" t="s">
        <v>68</v>
      </c>
      <c r="B14" s="3" t="s">
        <v>29</v>
      </c>
      <c r="C14" s="3" t="s">
        <v>25</v>
      </c>
      <c r="D14" s="3" t="s">
        <v>26</v>
      </c>
      <c r="E14" s="3" t="s">
        <v>30</v>
      </c>
      <c r="F14" s="11" t="s">
        <v>28</v>
      </c>
      <c r="G14" s="3">
        <v>0</v>
      </c>
      <c r="H14" s="3">
        <v>0</v>
      </c>
      <c r="I14" s="4" t="e">
        <f t="shared" si="18"/>
        <v>#DIV/0!</v>
      </c>
      <c r="J14" s="3">
        <v>0</v>
      </c>
      <c r="K14" s="32" t="e">
        <f t="shared" si="10"/>
        <v>#DIV/0!</v>
      </c>
      <c r="L14" s="3">
        <f t="shared" si="11"/>
        <v>0</v>
      </c>
      <c r="M14" s="3">
        <v>0</v>
      </c>
      <c r="N14" s="3">
        <v>0</v>
      </c>
      <c r="O14" s="3">
        <v>0</v>
      </c>
      <c r="P14" s="3">
        <v>0</v>
      </c>
      <c r="Q14" s="4" t="e">
        <f t="shared" si="13"/>
        <v>#DIV/0!</v>
      </c>
      <c r="R14" s="3">
        <v>0</v>
      </c>
      <c r="S14" s="3">
        <v>0</v>
      </c>
      <c r="T14" s="32" t="e">
        <f t="shared" si="15"/>
        <v>#DIV/0!</v>
      </c>
      <c r="U14" s="32" t="e">
        <f t="shared" si="16"/>
        <v>#DIV/0!</v>
      </c>
      <c r="V14" s="3">
        <v>0</v>
      </c>
      <c r="W14" s="3">
        <v>0</v>
      </c>
      <c r="X14" s="3">
        <v>0</v>
      </c>
      <c r="Y14" s="3">
        <v>0</v>
      </c>
      <c r="Z14" s="3"/>
    </row>
    <row r="15" spans="1:30" x14ac:dyDescent="0.3">
      <c r="A15" s="35">
        <v>29</v>
      </c>
      <c r="B15" s="35" t="s">
        <v>29</v>
      </c>
      <c r="C15" s="35" t="s">
        <v>32</v>
      </c>
      <c r="D15" s="35" t="s">
        <v>26</v>
      </c>
      <c r="E15" s="35" t="s">
        <v>30</v>
      </c>
      <c r="F15" s="35" t="s">
        <v>28</v>
      </c>
      <c r="G15" s="35">
        <f t="shared" ref="G15:H15" si="25">G16+G17+G18</f>
        <v>3</v>
      </c>
      <c r="H15" s="35">
        <f t="shared" si="25"/>
        <v>2</v>
      </c>
      <c r="I15" s="36">
        <f t="shared" ref="I15" si="26">H15/((L15-W15)+J15+(0.44*R15))</f>
        <v>0.69444444444444442</v>
      </c>
      <c r="J15" s="35">
        <f t="shared" ref="J15" si="27">J16+J17+J18</f>
        <v>2</v>
      </c>
      <c r="K15" s="37">
        <f t="shared" si="10"/>
        <v>0.66666666666666663</v>
      </c>
      <c r="L15" s="35">
        <f t="shared" si="11"/>
        <v>0</v>
      </c>
      <c r="M15" s="35">
        <f t="shared" ref="M15:P15" si="28">M16+M17+M18</f>
        <v>0</v>
      </c>
      <c r="N15" s="35">
        <f t="shared" si="28"/>
        <v>0</v>
      </c>
      <c r="O15" s="35">
        <f t="shared" si="28"/>
        <v>0</v>
      </c>
      <c r="P15" s="35">
        <f t="shared" si="28"/>
        <v>0</v>
      </c>
      <c r="Q15" s="36" t="e">
        <f t="shared" si="13"/>
        <v>#DIV/0!</v>
      </c>
      <c r="R15" s="35">
        <f t="shared" ref="R15:S15" si="29">R16+R17+R18</f>
        <v>2</v>
      </c>
      <c r="S15" s="35">
        <f t="shared" si="29"/>
        <v>2</v>
      </c>
      <c r="T15" s="37" t="e">
        <f t="shared" si="15"/>
        <v>#DIV/0!</v>
      </c>
      <c r="U15" s="37" t="e">
        <f t="shared" si="16"/>
        <v>#DIV/0!</v>
      </c>
      <c r="V15" s="35">
        <f t="shared" ref="V15:Y15" si="30">V16+V17+V18</f>
        <v>0</v>
      </c>
      <c r="W15" s="35">
        <f t="shared" si="30"/>
        <v>0</v>
      </c>
      <c r="X15" s="35">
        <f t="shared" si="30"/>
        <v>1</v>
      </c>
      <c r="Y15" s="35">
        <f t="shared" si="30"/>
        <v>1</v>
      </c>
      <c r="Z15" s="35">
        <f>H15-H112</f>
        <v>2</v>
      </c>
      <c r="AA15" s="38"/>
      <c r="AB15" s="38"/>
      <c r="AC15" s="38"/>
      <c r="AD15" s="38"/>
    </row>
    <row r="16" spans="1:30" x14ac:dyDescent="0.3">
      <c r="A16" s="3" t="s">
        <v>66</v>
      </c>
      <c r="B16" s="3" t="s">
        <v>29</v>
      </c>
      <c r="C16" s="3" t="s">
        <v>32</v>
      </c>
      <c r="D16" s="3" t="s">
        <v>26</v>
      </c>
      <c r="E16" s="3" t="s">
        <v>30</v>
      </c>
      <c r="F16" s="3" t="s">
        <v>28</v>
      </c>
      <c r="G16" s="3">
        <v>3</v>
      </c>
      <c r="H16" s="3">
        <v>2</v>
      </c>
      <c r="I16" s="4">
        <f t="shared" si="18"/>
        <v>0.66666666666666663</v>
      </c>
      <c r="J16" s="3">
        <v>2</v>
      </c>
      <c r="K16" s="32">
        <f t="shared" si="10"/>
        <v>0.66666666666666663</v>
      </c>
      <c r="L16" s="3">
        <f t="shared" si="11"/>
        <v>0</v>
      </c>
      <c r="M16" s="3">
        <v>0</v>
      </c>
      <c r="N16" s="3">
        <v>0</v>
      </c>
      <c r="O16" s="3">
        <v>0</v>
      </c>
      <c r="P16" s="3">
        <v>0</v>
      </c>
      <c r="Q16" s="4" t="e">
        <f t="shared" si="13"/>
        <v>#DIV/0!</v>
      </c>
      <c r="R16" s="3">
        <v>2</v>
      </c>
      <c r="S16" s="3">
        <v>2</v>
      </c>
      <c r="T16" s="32" t="e">
        <f t="shared" si="15"/>
        <v>#DIV/0!</v>
      </c>
      <c r="U16" s="32" t="e">
        <f t="shared" si="16"/>
        <v>#DIV/0!</v>
      </c>
      <c r="V16" s="3">
        <v>0</v>
      </c>
      <c r="W16" s="3">
        <v>0</v>
      </c>
      <c r="X16" s="3">
        <v>1</v>
      </c>
      <c r="Y16" s="3">
        <v>1</v>
      </c>
      <c r="Z16" s="3"/>
    </row>
    <row r="17" spans="1:30" x14ac:dyDescent="0.3">
      <c r="A17" s="3" t="s">
        <v>67</v>
      </c>
      <c r="B17" s="3" t="s">
        <v>29</v>
      </c>
      <c r="C17" s="3" t="s">
        <v>32</v>
      </c>
      <c r="D17" s="3" t="s">
        <v>26</v>
      </c>
      <c r="E17" s="3" t="s">
        <v>30</v>
      </c>
      <c r="F17" s="3" t="s">
        <v>28</v>
      </c>
      <c r="G17" s="3">
        <v>0</v>
      </c>
      <c r="H17" s="3">
        <v>0</v>
      </c>
      <c r="I17" s="4" t="e">
        <f t="shared" si="18"/>
        <v>#DIV/0!</v>
      </c>
      <c r="J17" s="3">
        <v>0</v>
      </c>
      <c r="K17" s="32" t="e">
        <f t="shared" si="10"/>
        <v>#DIV/0!</v>
      </c>
      <c r="L17" s="3">
        <f t="shared" si="11"/>
        <v>0</v>
      </c>
      <c r="M17" s="3">
        <v>0</v>
      </c>
      <c r="N17" s="3">
        <v>0</v>
      </c>
      <c r="O17" s="3">
        <v>0</v>
      </c>
      <c r="P17" s="3">
        <v>0</v>
      </c>
      <c r="Q17" s="4" t="e">
        <f t="shared" si="13"/>
        <v>#DIV/0!</v>
      </c>
      <c r="R17" s="3">
        <v>0</v>
      </c>
      <c r="S17" s="3">
        <v>0</v>
      </c>
      <c r="T17" s="32" t="e">
        <f t="shared" si="15"/>
        <v>#DIV/0!</v>
      </c>
      <c r="U17" s="32" t="e">
        <f t="shared" si="16"/>
        <v>#DIV/0!</v>
      </c>
      <c r="V17" s="3">
        <v>0</v>
      </c>
      <c r="W17" s="3">
        <v>0</v>
      </c>
      <c r="X17" s="3">
        <v>0</v>
      </c>
      <c r="Y17" s="3">
        <v>0</v>
      </c>
      <c r="Z17" s="3"/>
    </row>
    <row r="18" spans="1:30" x14ac:dyDescent="0.3">
      <c r="A18" s="3" t="s">
        <v>68</v>
      </c>
      <c r="B18" s="3" t="s">
        <v>29</v>
      </c>
      <c r="C18" s="3" t="s">
        <v>32</v>
      </c>
      <c r="D18" s="3" t="s">
        <v>26</v>
      </c>
      <c r="E18" s="3" t="s">
        <v>30</v>
      </c>
      <c r="F18" s="3" t="s">
        <v>28</v>
      </c>
      <c r="G18" s="3">
        <v>0</v>
      </c>
      <c r="H18" s="3">
        <v>0</v>
      </c>
      <c r="I18" s="4" t="e">
        <f t="shared" si="18"/>
        <v>#DIV/0!</v>
      </c>
      <c r="J18" s="3">
        <v>0</v>
      </c>
      <c r="K18" s="32" t="e">
        <f t="shared" si="10"/>
        <v>#DIV/0!</v>
      </c>
      <c r="L18" s="3">
        <f t="shared" si="11"/>
        <v>0</v>
      </c>
      <c r="M18" s="3">
        <v>0</v>
      </c>
      <c r="N18" s="3">
        <v>0</v>
      </c>
      <c r="O18" s="3">
        <v>0</v>
      </c>
      <c r="P18" s="3">
        <v>0</v>
      </c>
      <c r="Q18" s="4" t="e">
        <f t="shared" si="13"/>
        <v>#DIV/0!</v>
      </c>
      <c r="R18" s="3">
        <v>0</v>
      </c>
      <c r="S18" s="3">
        <v>0</v>
      </c>
      <c r="T18" s="32" t="e">
        <f t="shared" si="15"/>
        <v>#DIV/0!</v>
      </c>
      <c r="U18" s="32" t="e">
        <f t="shared" si="16"/>
        <v>#DIV/0!</v>
      </c>
      <c r="V18" s="3">
        <v>0</v>
      </c>
      <c r="W18" s="3">
        <v>0</v>
      </c>
      <c r="X18" s="3">
        <v>0</v>
      </c>
      <c r="Y18" s="3">
        <v>0</v>
      </c>
      <c r="Z18" s="3"/>
    </row>
    <row r="19" spans="1:30" x14ac:dyDescent="0.3">
      <c r="A19" s="35">
        <v>18</v>
      </c>
      <c r="B19" s="35" t="s">
        <v>32</v>
      </c>
      <c r="C19" s="35" t="s">
        <v>25</v>
      </c>
      <c r="D19" s="35" t="s">
        <v>26</v>
      </c>
      <c r="E19" s="35" t="s">
        <v>30</v>
      </c>
      <c r="F19" s="35" t="s">
        <v>28</v>
      </c>
      <c r="G19" s="35">
        <f t="shared" ref="G19:H19" si="31">G20+G21+G22</f>
        <v>5</v>
      </c>
      <c r="H19" s="35">
        <f t="shared" si="31"/>
        <v>2</v>
      </c>
      <c r="I19" s="36">
        <f t="shared" ref="I19" si="32">H19/((L19-W19)+J19+(0.44*R19))</f>
        <v>0.4</v>
      </c>
      <c r="J19" s="35">
        <f t="shared" ref="J19" si="33">J20+J21+J22</f>
        <v>1</v>
      </c>
      <c r="K19" s="37">
        <f t="shared" si="10"/>
        <v>0.2</v>
      </c>
      <c r="L19" s="35">
        <f t="shared" si="11"/>
        <v>4</v>
      </c>
      <c r="M19" s="35">
        <f t="shared" ref="M19:P19" si="34">M20+M21+M22</f>
        <v>1</v>
      </c>
      <c r="N19" s="35">
        <f t="shared" si="34"/>
        <v>3</v>
      </c>
      <c r="O19" s="35">
        <f t="shared" si="34"/>
        <v>0</v>
      </c>
      <c r="P19" s="35">
        <f t="shared" si="34"/>
        <v>3</v>
      </c>
      <c r="Q19" s="36">
        <f t="shared" si="13"/>
        <v>75</v>
      </c>
      <c r="R19" s="35">
        <f t="shared" ref="R19:S19" si="35">R20+R21+R22</f>
        <v>0</v>
      </c>
      <c r="S19" s="35">
        <f t="shared" si="35"/>
        <v>0</v>
      </c>
      <c r="T19" s="37">
        <f t="shared" si="15"/>
        <v>0.25</v>
      </c>
      <c r="U19" s="37">
        <f t="shared" si="16"/>
        <v>0.25</v>
      </c>
      <c r="V19" s="35">
        <f t="shared" ref="V19:Y19" si="36">V20+V21+V22</f>
        <v>0</v>
      </c>
      <c r="W19" s="35">
        <f t="shared" si="36"/>
        <v>0</v>
      </c>
      <c r="X19" s="35">
        <f t="shared" si="36"/>
        <v>1</v>
      </c>
      <c r="Y19" s="35">
        <f t="shared" si="36"/>
        <v>0</v>
      </c>
      <c r="Z19" s="35">
        <f>H19-H116</f>
        <v>2</v>
      </c>
      <c r="AA19" s="38"/>
      <c r="AB19" s="38"/>
      <c r="AC19" s="38"/>
      <c r="AD19" s="38"/>
    </row>
    <row r="20" spans="1:30" x14ac:dyDescent="0.3">
      <c r="A20" s="3" t="s">
        <v>66</v>
      </c>
      <c r="B20" s="3" t="s">
        <v>32</v>
      </c>
      <c r="C20" s="3" t="s">
        <v>25</v>
      </c>
      <c r="D20" s="3" t="s">
        <v>26</v>
      </c>
      <c r="E20" s="3" t="s">
        <v>30</v>
      </c>
      <c r="F20" s="3" t="s">
        <v>28</v>
      </c>
      <c r="G20" s="3">
        <v>4</v>
      </c>
      <c r="H20" s="3">
        <v>2</v>
      </c>
      <c r="I20" s="4">
        <f t="shared" si="18"/>
        <v>0.5</v>
      </c>
      <c r="J20" s="3">
        <v>1</v>
      </c>
      <c r="K20" s="32">
        <f t="shared" si="10"/>
        <v>0.25</v>
      </c>
      <c r="L20" s="3">
        <f t="shared" si="11"/>
        <v>3</v>
      </c>
      <c r="M20" s="3">
        <v>1</v>
      </c>
      <c r="N20" s="3">
        <v>2</v>
      </c>
      <c r="O20" s="3">
        <v>0</v>
      </c>
      <c r="P20" s="3">
        <v>3</v>
      </c>
      <c r="Q20" s="4">
        <f t="shared" si="13"/>
        <v>100</v>
      </c>
      <c r="R20" s="3">
        <v>0</v>
      </c>
      <c r="S20" s="3">
        <v>0</v>
      </c>
      <c r="T20" s="32">
        <f t="shared" si="15"/>
        <v>0.33333333333333331</v>
      </c>
      <c r="U20" s="32">
        <f t="shared" si="16"/>
        <v>0.33333333333333331</v>
      </c>
      <c r="V20" s="3">
        <v>0</v>
      </c>
      <c r="W20" s="3">
        <v>0</v>
      </c>
      <c r="X20" s="3">
        <v>1</v>
      </c>
      <c r="Y20" s="3">
        <v>0</v>
      </c>
      <c r="Z20" s="3"/>
    </row>
    <row r="21" spans="1:30" x14ac:dyDescent="0.3">
      <c r="A21" s="3" t="s">
        <v>67</v>
      </c>
      <c r="B21" s="3" t="s">
        <v>32</v>
      </c>
      <c r="C21" s="3" t="s">
        <v>25</v>
      </c>
      <c r="D21" s="3" t="s">
        <v>26</v>
      </c>
      <c r="E21" s="3" t="s">
        <v>30</v>
      </c>
      <c r="F21" s="3" t="s">
        <v>28</v>
      </c>
      <c r="G21" s="3">
        <v>0</v>
      </c>
      <c r="H21" s="3">
        <v>0</v>
      </c>
      <c r="I21" s="4" t="e">
        <f t="shared" si="18"/>
        <v>#DIV/0!</v>
      </c>
      <c r="J21" s="3">
        <v>0</v>
      </c>
      <c r="K21" s="32" t="e">
        <f t="shared" si="10"/>
        <v>#DIV/0!</v>
      </c>
      <c r="L21" s="3">
        <f t="shared" si="11"/>
        <v>0</v>
      </c>
      <c r="M21" s="3">
        <v>0</v>
      </c>
      <c r="N21" s="3">
        <v>0</v>
      </c>
      <c r="O21" s="3">
        <v>0</v>
      </c>
      <c r="P21" s="3">
        <v>0</v>
      </c>
      <c r="Q21" s="4" t="e">
        <f t="shared" si="13"/>
        <v>#DIV/0!</v>
      </c>
      <c r="R21" s="3">
        <v>0</v>
      </c>
      <c r="S21" s="3">
        <v>0</v>
      </c>
      <c r="T21" s="32" t="e">
        <f t="shared" si="15"/>
        <v>#DIV/0!</v>
      </c>
      <c r="U21" s="32" t="e">
        <f t="shared" si="16"/>
        <v>#DIV/0!</v>
      </c>
      <c r="V21" s="3">
        <v>0</v>
      </c>
      <c r="W21" s="3">
        <v>0</v>
      </c>
      <c r="X21" s="3">
        <v>0</v>
      </c>
      <c r="Y21" s="3">
        <v>0</v>
      </c>
      <c r="Z21" s="3"/>
    </row>
    <row r="22" spans="1:30" x14ac:dyDescent="0.3">
      <c r="A22" s="3" t="s">
        <v>68</v>
      </c>
      <c r="B22" s="3" t="s">
        <v>32</v>
      </c>
      <c r="C22" s="3" t="s">
        <v>25</v>
      </c>
      <c r="D22" s="3" t="s">
        <v>26</v>
      </c>
      <c r="E22" s="3" t="s">
        <v>30</v>
      </c>
      <c r="F22" s="3" t="s">
        <v>28</v>
      </c>
      <c r="G22" s="3">
        <v>1</v>
      </c>
      <c r="H22" s="3">
        <v>0</v>
      </c>
      <c r="I22" s="4">
        <f t="shared" si="18"/>
        <v>0</v>
      </c>
      <c r="J22" s="3">
        <v>0</v>
      </c>
      <c r="K22" s="32">
        <f t="shared" si="10"/>
        <v>0</v>
      </c>
      <c r="L22" s="3">
        <f t="shared" si="11"/>
        <v>1</v>
      </c>
      <c r="M22" s="3">
        <v>0</v>
      </c>
      <c r="N22" s="3">
        <v>1</v>
      </c>
      <c r="O22" s="3">
        <v>0</v>
      </c>
      <c r="P22" s="3">
        <v>0</v>
      </c>
      <c r="Q22" s="4">
        <f t="shared" si="13"/>
        <v>0</v>
      </c>
      <c r="R22" s="3">
        <v>0</v>
      </c>
      <c r="S22" s="3">
        <v>0</v>
      </c>
      <c r="T22" s="32">
        <f t="shared" si="15"/>
        <v>0</v>
      </c>
      <c r="U22" s="32">
        <f t="shared" si="16"/>
        <v>0</v>
      </c>
      <c r="V22" s="3">
        <v>0</v>
      </c>
      <c r="W22" s="3">
        <v>0</v>
      </c>
      <c r="X22" s="3">
        <v>0</v>
      </c>
      <c r="Y22" s="3">
        <v>0</v>
      </c>
      <c r="Z22" s="3"/>
    </row>
    <row r="23" spans="1:30" x14ac:dyDescent="0.3">
      <c r="A23" s="35">
        <v>9</v>
      </c>
      <c r="B23" s="35" t="s">
        <v>32</v>
      </c>
      <c r="C23" s="35" t="s">
        <v>25</v>
      </c>
      <c r="D23" s="35" t="s">
        <v>26</v>
      </c>
      <c r="E23" s="35" t="s">
        <v>27</v>
      </c>
      <c r="F23" s="35" t="s">
        <v>28</v>
      </c>
      <c r="G23" s="35">
        <f t="shared" ref="G23:H23" si="37">G24+G25+G26</f>
        <v>8</v>
      </c>
      <c r="H23" s="35">
        <f t="shared" si="37"/>
        <v>13</v>
      </c>
      <c r="I23" s="36">
        <f t="shared" ref="I23" si="38">H23/((L23-W23)+J23+(0.44*R23))</f>
        <v>1.649746192893401</v>
      </c>
      <c r="J23" s="35">
        <f t="shared" ref="J23" si="39">J24+J25+J26</f>
        <v>0</v>
      </c>
      <c r="K23" s="37">
        <f t="shared" si="10"/>
        <v>0</v>
      </c>
      <c r="L23" s="35">
        <f t="shared" si="11"/>
        <v>7</v>
      </c>
      <c r="M23" s="35">
        <f t="shared" ref="M23:P23" si="40">M24+M25+M26</f>
        <v>5</v>
      </c>
      <c r="N23" s="35">
        <f t="shared" si="40"/>
        <v>2</v>
      </c>
      <c r="O23" s="35">
        <f t="shared" si="40"/>
        <v>5</v>
      </c>
      <c r="P23" s="35">
        <f t="shared" si="40"/>
        <v>7</v>
      </c>
      <c r="Q23" s="36">
        <f t="shared" si="13"/>
        <v>100</v>
      </c>
      <c r="R23" s="35">
        <f t="shared" ref="R23:S23" si="41">R24+R25+R26</f>
        <v>2</v>
      </c>
      <c r="S23" s="35">
        <f t="shared" si="41"/>
        <v>1</v>
      </c>
      <c r="T23" s="37">
        <f t="shared" si="15"/>
        <v>0.7142857142857143</v>
      </c>
      <c r="U23" s="37">
        <f t="shared" si="16"/>
        <v>0.8571428571428571</v>
      </c>
      <c r="V23" s="35">
        <f t="shared" ref="V23:Y23" si="42">V24+V25+V26</f>
        <v>2</v>
      </c>
      <c r="W23" s="35">
        <f t="shared" si="42"/>
        <v>0</v>
      </c>
      <c r="X23" s="35">
        <f t="shared" si="42"/>
        <v>0</v>
      </c>
      <c r="Y23" s="35">
        <f t="shared" si="42"/>
        <v>1</v>
      </c>
      <c r="Z23" s="35">
        <f>H23-H120</f>
        <v>1</v>
      </c>
      <c r="AA23" s="38"/>
      <c r="AB23" s="38"/>
      <c r="AC23" s="38"/>
      <c r="AD23" s="38"/>
    </row>
    <row r="24" spans="1:30" x14ac:dyDescent="0.3">
      <c r="A24" s="3" t="s">
        <v>66</v>
      </c>
      <c r="B24" s="3" t="s">
        <v>32</v>
      </c>
      <c r="C24" s="3" t="s">
        <v>25</v>
      </c>
      <c r="D24" s="3" t="s">
        <v>26</v>
      </c>
      <c r="E24" s="3" t="s">
        <v>27</v>
      </c>
      <c r="F24" s="3" t="s">
        <v>28</v>
      </c>
      <c r="G24" s="3">
        <v>7</v>
      </c>
      <c r="H24" s="3">
        <v>11</v>
      </c>
      <c r="I24" s="4">
        <f t="shared" si="18"/>
        <v>1.5714285714285714</v>
      </c>
      <c r="J24" s="3">
        <v>0</v>
      </c>
      <c r="K24" s="32">
        <f t="shared" si="10"/>
        <v>0</v>
      </c>
      <c r="L24" s="3">
        <f t="shared" si="11"/>
        <v>6</v>
      </c>
      <c r="M24" s="3">
        <v>4</v>
      </c>
      <c r="N24" s="3">
        <v>2</v>
      </c>
      <c r="O24" s="3">
        <v>4</v>
      </c>
      <c r="P24" s="3">
        <v>6</v>
      </c>
      <c r="Q24" s="4">
        <f t="shared" si="13"/>
        <v>100</v>
      </c>
      <c r="R24" s="3">
        <v>2</v>
      </c>
      <c r="S24" s="3">
        <v>1</v>
      </c>
      <c r="T24" s="32">
        <f t="shared" si="15"/>
        <v>0.66666666666666663</v>
      </c>
      <c r="U24" s="32">
        <f t="shared" si="16"/>
        <v>0.83333333333333337</v>
      </c>
      <c r="V24" s="3">
        <v>2</v>
      </c>
      <c r="W24" s="3">
        <v>0</v>
      </c>
      <c r="X24" s="3">
        <v>0</v>
      </c>
      <c r="Y24" s="3">
        <v>1</v>
      </c>
      <c r="Z24" s="3"/>
    </row>
    <row r="25" spans="1:30" x14ac:dyDescent="0.3">
      <c r="A25" s="3" t="s">
        <v>67</v>
      </c>
      <c r="B25" s="3" t="s">
        <v>32</v>
      </c>
      <c r="C25" s="3" t="s">
        <v>25</v>
      </c>
      <c r="D25" s="3" t="s">
        <v>26</v>
      </c>
      <c r="E25" s="3" t="s">
        <v>27</v>
      </c>
      <c r="F25" s="3" t="s">
        <v>28</v>
      </c>
      <c r="G25" s="3">
        <v>0</v>
      </c>
      <c r="H25" s="3">
        <v>0</v>
      </c>
      <c r="I25" s="4" t="e">
        <f t="shared" si="18"/>
        <v>#DIV/0!</v>
      </c>
      <c r="J25" s="3">
        <v>0</v>
      </c>
      <c r="K25" s="32" t="e">
        <f t="shared" si="10"/>
        <v>#DIV/0!</v>
      </c>
      <c r="L25" s="3">
        <f t="shared" si="11"/>
        <v>0</v>
      </c>
      <c r="M25" s="3">
        <v>0</v>
      </c>
      <c r="N25" s="3">
        <v>0</v>
      </c>
      <c r="O25" s="3">
        <v>0</v>
      </c>
      <c r="P25" s="3">
        <v>0</v>
      </c>
      <c r="Q25" s="4" t="e">
        <f t="shared" si="13"/>
        <v>#DIV/0!</v>
      </c>
      <c r="R25" s="3">
        <v>0</v>
      </c>
      <c r="S25" s="3">
        <v>0</v>
      </c>
      <c r="T25" s="32" t="e">
        <f t="shared" si="15"/>
        <v>#DIV/0!</v>
      </c>
      <c r="U25" s="32" t="e">
        <f t="shared" si="16"/>
        <v>#DIV/0!</v>
      </c>
      <c r="V25" s="3">
        <v>0</v>
      </c>
      <c r="W25" s="3">
        <v>0</v>
      </c>
      <c r="X25" s="3">
        <v>0</v>
      </c>
      <c r="Y25" s="3">
        <v>0</v>
      </c>
      <c r="Z25" s="3"/>
    </row>
    <row r="26" spans="1:30" x14ac:dyDescent="0.3">
      <c r="A26" s="3" t="s">
        <v>68</v>
      </c>
      <c r="B26" s="3" t="s">
        <v>32</v>
      </c>
      <c r="C26" s="3" t="s">
        <v>25</v>
      </c>
      <c r="D26" s="3" t="s">
        <v>26</v>
      </c>
      <c r="E26" s="3" t="s">
        <v>27</v>
      </c>
      <c r="F26" s="3" t="s">
        <v>28</v>
      </c>
      <c r="G26" s="3">
        <v>1</v>
      </c>
      <c r="H26" s="3">
        <v>2</v>
      </c>
      <c r="I26" s="4">
        <f t="shared" si="18"/>
        <v>2</v>
      </c>
      <c r="J26" s="3">
        <v>0</v>
      </c>
      <c r="K26" s="32">
        <f t="shared" si="10"/>
        <v>0</v>
      </c>
      <c r="L26" s="3">
        <f t="shared" si="11"/>
        <v>1</v>
      </c>
      <c r="M26" s="3">
        <v>1</v>
      </c>
      <c r="N26" s="3">
        <v>0</v>
      </c>
      <c r="O26" s="3">
        <v>1</v>
      </c>
      <c r="P26" s="3">
        <v>1</v>
      </c>
      <c r="Q26" s="4">
        <f t="shared" si="13"/>
        <v>100</v>
      </c>
      <c r="R26" s="3">
        <v>0</v>
      </c>
      <c r="S26" s="3">
        <v>0</v>
      </c>
      <c r="T26" s="32">
        <f t="shared" si="15"/>
        <v>1</v>
      </c>
      <c r="U26" s="32">
        <f t="shared" si="16"/>
        <v>1</v>
      </c>
      <c r="V26" s="3">
        <v>0</v>
      </c>
      <c r="W26" s="3">
        <v>0</v>
      </c>
      <c r="X26" s="3">
        <v>0</v>
      </c>
      <c r="Y26" s="3">
        <v>0</v>
      </c>
      <c r="Z26" s="3"/>
    </row>
    <row r="27" spans="1:30" x14ac:dyDescent="0.3">
      <c r="A27" s="35">
        <v>23</v>
      </c>
      <c r="B27" s="35" t="s">
        <v>24</v>
      </c>
      <c r="C27" s="35" t="s">
        <v>25</v>
      </c>
      <c r="D27" s="35" t="s">
        <v>32</v>
      </c>
      <c r="E27" s="35" t="s">
        <v>30</v>
      </c>
      <c r="F27" s="43" t="s">
        <v>28</v>
      </c>
      <c r="G27" s="35">
        <f t="shared" ref="G27:H27" si="43">G28+G29+G30</f>
        <v>3</v>
      </c>
      <c r="H27" s="35">
        <f t="shared" si="43"/>
        <v>5</v>
      </c>
      <c r="I27" s="36">
        <f t="shared" ref="I27" si="44">H27/((L27-W27)+J27+(0.44*R27))</f>
        <v>1.6666666666666667</v>
      </c>
      <c r="J27" s="35">
        <f t="shared" ref="J27" si="45">J28+J29+J30</f>
        <v>1</v>
      </c>
      <c r="K27" s="37">
        <f t="shared" si="10"/>
        <v>0.33333333333333331</v>
      </c>
      <c r="L27" s="35">
        <f t="shared" si="11"/>
        <v>2</v>
      </c>
      <c r="M27" s="35">
        <f t="shared" ref="M27:P27" si="46">M28+M29+M30</f>
        <v>2</v>
      </c>
      <c r="N27" s="35">
        <f t="shared" si="46"/>
        <v>0</v>
      </c>
      <c r="O27" s="35">
        <f t="shared" si="46"/>
        <v>2</v>
      </c>
      <c r="P27" s="35">
        <f t="shared" si="46"/>
        <v>2</v>
      </c>
      <c r="Q27" s="36">
        <f t="shared" si="13"/>
        <v>100</v>
      </c>
      <c r="R27" s="35">
        <f t="shared" ref="R27:S27" si="47">R28+R29+R30</f>
        <v>0</v>
      </c>
      <c r="S27" s="35">
        <f t="shared" si="47"/>
        <v>0</v>
      </c>
      <c r="T27" s="37">
        <f t="shared" si="15"/>
        <v>1</v>
      </c>
      <c r="U27" s="37">
        <f t="shared" si="16"/>
        <v>1.25</v>
      </c>
      <c r="V27" s="35">
        <f t="shared" ref="V27:Y27" si="48">V28+V29+V30</f>
        <v>1</v>
      </c>
      <c r="W27" s="35">
        <f t="shared" si="48"/>
        <v>0</v>
      </c>
      <c r="X27" s="35">
        <f t="shared" si="48"/>
        <v>0</v>
      </c>
      <c r="Y27" s="35">
        <f t="shared" si="48"/>
        <v>0</v>
      </c>
      <c r="Z27" s="35">
        <f>H27-H124</f>
        <v>5</v>
      </c>
      <c r="AA27" s="38"/>
      <c r="AB27" s="38"/>
      <c r="AC27" s="38"/>
      <c r="AD27" s="38"/>
    </row>
    <row r="28" spans="1:30" x14ac:dyDescent="0.3">
      <c r="A28" s="3" t="s">
        <v>66</v>
      </c>
      <c r="B28" s="3" t="s">
        <v>24</v>
      </c>
      <c r="C28" s="3" t="s">
        <v>25</v>
      </c>
      <c r="D28" s="3" t="s">
        <v>32</v>
      </c>
      <c r="E28" s="3" t="s">
        <v>30</v>
      </c>
      <c r="F28" s="12" t="s">
        <v>28</v>
      </c>
      <c r="G28" s="3">
        <v>3</v>
      </c>
      <c r="H28" s="3">
        <v>5</v>
      </c>
      <c r="I28" s="4">
        <f t="shared" si="18"/>
        <v>1.6666666666666667</v>
      </c>
      <c r="J28" s="3">
        <v>1</v>
      </c>
      <c r="K28" s="32">
        <f t="shared" si="10"/>
        <v>0.33333333333333331</v>
      </c>
      <c r="L28" s="3">
        <f t="shared" si="11"/>
        <v>2</v>
      </c>
      <c r="M28" s="3">
        <v>2</v>
      </c>
      <c r="N28" s="3">
        <v>0</v>
      </c>
      <c r="O28" s="3">
        <v>2</v>
      </c>
      <c r="P28" s="3">
        <v>2</v>
      </c>
      <c r="Q28" s="4">
        <f t="shared" si="13"/>
        <v>100</v>
      </c>
      <c r="R28" s="3">
        <v>0</v>
      </c>
      <c r="S28" s="3">
        <v>0</v>
      </c>
      <c r="T28" s="32">
        <f t="shared" si="15"/>
        <v>1</v>
      </c>
      <c r="U28" s="32">
        <f t="shared" si="16"/>
        <v>1.25</v>
      </c>
      <c r="V28" s="3">
        <v>1</v>
      </c>
      <c r="W28" s="3">
        <v>0</v>
      </c>
      <c r="X28" s="3">
        <v>0</v>
      </c>
      <c r="Y28" s="3">
        <v>0</v>
      </c>
      <c r="Z28" s="3"/>
    </row>
    <row r="29" spans="1:30" x14ac:dyDescent="0.3">
      <c r="A29" s="3" t="s">
        <v>67</v>
      </c>
      <c r="B29" s="3" t="s">
        <v>24</v>
      </c>
      <c r="C29" s="3" t="s">
        <v>25</v>
      </c>
      <c r="D29" s="3" t="s">
        <v>32</v>
      </c>
      <c r="E29" s="3" t="s">
        <v>30</v>
      </c>
      <c r="F29" s="3" t="s">
        <v>28</v>
      </c>
      <c r="G29" s="3">
        <v>0</v>
      </c>
      <c r="H29" s="3">
        <v>0</v>
      </c>
      <c r="I29" s="4" t="e">
        <f t="shared" si="18"/>
        <v>#DIV/0!</v>
      </c>
      <c r="J29" s="3">
        <v>0</v>
      </c>
      <c r="K29" s="32" t="e">
        <f t="shared" si="10"/>
        <v>#DIV/0!</v>
      </c>
      <c r="L29" s="3">
        <f t="shared" si="11"/>
        <v>0</v>
      </c>
      <c r="M29" s="3">
        <v>0</v>
      </c>
      <c r="N29" s="3">
        <v>0</v>
      </c>
      <c r="O29" s="3">
        <v>0</v>
      </c>
      <c r="P29" s="3">
        <v>0</v>
      </c>
      <c r="Q29" s="4" t="e">
        <f t="shared" si="13"/>
        <v>#DIV/0!</v>
      </c>
      <c r="R29" s="3">
        <v>0</v>
      </c>
      <c r="S29" s="3">
        <v>0</v>
      </c>
      <c r="T29" s="32" t="e">
        <f t="shared" si="15"/>
        <v>#DIV/0!</v>
      </c>
      <c r="U29" s="32" t="e">
        <f t="shared" si="16"/>
        <v>#DIV/0!</v>
      </c>
      <c r="V29" s="3">
        <v>0</v>
      </c>
      <c r="W29" s="3">
        <v>0</v>
      </c>
      <c r="X29" s="3">
        <v>0</v>
      </c>
      <c r="Y29" s="3">
        <v>0</v>
      </c>
      <c r="Z29" s="3"/>
    </row>
    <row r="30" spans="1:30" x14ac:dyDescent="0.3">
      <c r="A30" s="3" t="s">
        <v>68</v>
      </c>
      <c r="B30" s="3" t="s">
        <v>24</v>
      </c>
      <c r="C30" s="3" t="s">
        <v>25</v>
      </c>
      <c r="D30" s="3" t="s">
        <v>32</v>
      </c>
      <c r="E30" s="3" t="s">
        <v>30</v>
      </c>
      <c r="F30" s="3" t="s">
        <v>28</v>
      </c>
      <c r="G30" s="3">
        <v>0</v>
      </c>
      <c r="H30" s="3">
        <v>0</v>
      </c>
      <c r="I30" s="4" t="e">
        <f t="shared" si="18"/>
        <v>#DIV/0!</v>
      </c>
      <c r="J30" s="3">
        <v>0</v>
      </c>
      <c r="K30" s="32" t="e">
        <f t="shared" si="10"/>
        <v>#DIV/0!</v>
      </c>
      <c r="L30" s="3">
        <f t="shared" si="11"/>
        <v>0</v>
      </c>
      <c r="M30" s="3">
        <v>0</v>
      </c>
      <c r="N30" s="3">
        <v>0</v>
      </c>
      <c r="O30" s="3">
        <v>0</v>
      </c>
      <c r="P30" s="3">
        <v>0</v>
      </c>
      <c r="Q30" s="4" t="e">
        <f t="shared" si="13"/>
        <v>#DIV/0!</v>
      </c>
      <c r="R30" s="3">
        <v>0</v>
      </c>
      <c r="S30" s="3">
        <v>0</v>
      </c>
      <c r="T30" s="32" t="e">
        <f t="shared" si="15"/>
        <v>#DIV/0!</v>
      </c>
      <c r="U30" s="32" t="e">
        <f t="shared" si="16"/>
        <v>#DIV/0!</v>
      </c>
      <c r="V30" s="3">
        <v>0</v>
      </c>
      <c r="W30" s="3">
        <v>0</v>
      </c>
      <c r="X30" s="3">
        <v>0</v>
      </c>
      <c r="Y30" s="3">
        <v>0</v>
      </c>
      <c r="Z30" s="3"/>
    </row>
    <row r="31" spans="1:30" x14ac:dyDescent="0.3">
      <c r="A31" s="35">
        <v>14</v>
      </c>
      <c r="B31" s="35" t="s">
        <v>24</v>
      </c>
      <c r="C31" s="35" t="s">
        <v>25</v>
      </c>
      <c r="D31" s="35" t="s">
        <v>26</v>
      </c>
      <c r="E31" s="35" t="s">
        <v>33</v>
      </c>
      <c r="F31" s="35" t="s">
        <v>28</v>
      </c>
      <c r="G31" s="35">
        <f t="shared" ref="G31:H31" si="49">G32+G33+G34</f>
        <v>11</v>
      </c>
      <c r="H31" s="35">
        <f t="shared" si="49"/>
        <v>9</v>
      </c>
      <c r="I31" s="36">
        <f t="shared" ref="I31" si="50">H31/((L31-W31)+J31+(0.44*R31))</f>
        <v>1.308139534883721</v>
      </c>
      <c r="J31" s="35">
        <f t="shared" ref="J31" si="51">J32+J33+J34</f>
        <v>1</v>
      </c>
      <c r="K31" s="37">
        <f t="shared" si="10"/>
        <v>9.0909090909090912E-2</v>
      </c>
      <c r="L31" s="35">
        <f t="shared" si="11"/>
        <v>9</v>
      </c>
      <c r="M31" s="35">
        <f t="shared" ref="M31:P31" si="52">M32+M33+M34</f>
        <v>3</v>
      </c>
      <c r="N31" s="35">
        <f t="shared" si="52"/>
        <v>6</v>
      </c>
      <c r="O31" s="35">
        <f t="shared" si="52"/>
        <v>2</v>
      </c>
      <c r="P31" s="35">
        <f t="shared" si="52"/>
        <v>9</v>
      </c>
      <c r="Q31" s="36">
        <f t="shared" si="13"/>
        <v>100</v>
      </c>
      <c r="R31" s="35">
        <f t="shared" ref="R31:S31" si="53">R32+R33+R34</f>
        <v>2</v>
      </c>
      <c r="S31" s="35">
        <f t="shared" si="53"/>
        <v>2</v>
      </c>
      <c r="T31" s="37">
        <f t="shared" si="15"/>
        <v>0.33333333333333331</v>
      </c>
      <c r="U31" s="37">
        <f t="shared" si="16"/>
        <v>0.3888888888888889</v>
      </c>
      <c r="V31" s="35">
        <f t="shared" ref="V31:Y31" si="54">V32+V33+V34</f>
        <v>1</v>
      </c>
      <c r="W31" s="35">
        <f t="shared" si="54"/>
        <v>4</v>
      </c>
      <c r="X31" s="35">
        <f t="shared" si="54"/>
        <v>0</v>
      </c>
      <c r="Y31" s="35">
        <f t="shared" si="54"/>
        <v>2</v>
      </c>
      <c r="Z31" s="35">
        <f>H31-H128</f>
        <v>9</v>
      </c>
      <c r="AA31" s="38"/>
      <c r="AB31" s="38"/>
      <c r="AC31" s="38"/>
      <c r="AD31" s="38"/>
    </row>
    <row r="32" spans="1:30" x14ac:dyDescent="0.3">
      <c r="A32" s="3" t="s">
        <v>66</v>
      </c>
      <c r="B32" s="3" t="s">
        <v>24</v>
      </c>
      <c r="C32" s="3" t="s">
        <v>25</v>
      </c>
      <c r="D32" s="3" t="s">
        <v>26</v>
      </c>
      <c r="E32" s="3" t="s">
        <v>33</v>
      </c>
      <c r="F32" s="3" t="s">
        <v>28</v>
      </c>
      <c r="G32" s="3">
        <v>9</v>
      </c>
      <c r="H32" s="3">
        <v>7</v>
      </c>
      <c r="I32" s="4">
        <f t="shared" si="18"/>
        <v>0.77777777777777779</v>
      </c>
      <c r="J32" s="3">
        <v>1</v>
      </c>
      <c r="K32" s="32">
        <f t="shared" si="10"/>
        <v>0.1111111111111111</v>
      </c>
      <c r="L32" s="3">
        <f t="shared" si="11"/>
        <v>8</v>
      </c>
      <c r="M32" s="3">
        <v>3</v>
      </c>
      <c r="N32" s="3">
        <v>5</v>
      </c>
      <c r="O32" s="3">
        <v>2</v>
      </c>
      <c r="P32" s="3">
        <v>8</v>
      </c>
      <c r="Q32" s="4">
        <f t="shared" si="13"/>
        <v>100</v>
      </c>
      <c r="R32" s="3">
        <v>0</v>
      </c>
      <c r="S32" s="3">
        <v>0</v>
      </c>
      <c r="T32" s="32">
        <f t="shared" si="15"/>
        <v>0.375</v>
      </c>
      <c r="U32" s="32">
        <f t="shared" si="16"/>
        <v>0.4375</v>
      </c>
      <c r="V32" s="3">
        <v>1</v>
      </c>
      <c r="W32" s="3">
        <v>4</v>
      </c>
      <c r="X32" s="3">
        <v>0</v>
      </c>
      <c r="Y32" s="3">
        <v>1</v>
      </c>
      <c r="Z32" s="3"/>
    </row>
    <row r="33" spans="1:30" x14ac:dyDescent="0.3">
      <c r="A33" s="3" t="s">
        <v>67</v>
      </c>
      <c r="B33" s="3" t="s">
        <v>24</v>
      </c>
      <c r="C33" s="3" t="s">
        <v>25</v>
      </c>
      <c r="D33" s="3" t="s">
        <v>26</v>
      </c>
      <c r="E33" s="3" t="s">
        <v>33</v>
      </c>
      <c r="F33" s="3" t="s">
        <v>28</v>
      </c>
      <c r="G33" s="3">
        <v>0</v>
      </c>
      <c r="H33" s="3">
        <v>0</v>
      </c>
      <c r="I33" s="4" t="e">
        <f t="shared" si="18"/>
        <v>#DIV/0!</v>
      </c>
      <c r="J33" s="3">
        <v>0</v>
      </c>
      <c r="K33" s="32" t="e">
        <f t="shared" si="10"/>
        <v>#DIV/0!</v>
      </c>
      <c r="L33" s="3">
        <f t="shared" si="11"/>
        <v>0</v>
      </c>
      <c r="M33" s="3">
        <v>0</v>
      </c>
      <c r="N33" s="3">
        <v>0</v>
      </c>
      <c r="O33" s="3">
        <v>0</v>
      </c>
      <c r="P33" s="3">
        <v>0</v>
      </c>
      <c r="Q33" s="4" t="e">
        <f t="shared" si="13"/>
        <v>#DIV/0!</v>
      </c>
      <c r="R33" s="3">
        <v>0</v>
      </c>
      <c r="S33" s="3">
        <v>0</v>
      </c>
      <c r="T33" s="32" t="e">
        <f t="shared" si="15"/>
        <v>#DIV/0!</v>
      </c>
      <c r="U33" s="32" t="e">
        <f t="shared" si="16"/>
        <v>#DIV/0!</v>
      </c>
      <c r="V33" s="3">
        <v>0</v>
      </c>
      <c r="W33" s="3">
        <v>0</v>
      </c>
      <c r="X33" s="3">
        <v>0</v>
      </c>
      <c r="Y33" s="3">
        <v>0</v>
      </c>
      <c r="Z33" s="3"/>
    </row>
    <row r="34" spans="1:30" x14ac:dyDescent="0.3">
      <c r="A34" s="3" t="s">
        <v>68</v>
      </c>
      <c r="B34" s="3" t="s">
        <v>24</v>
      </c>
      <c r="C34" s="3" t="s">
        <v>25</v>
      </c>
      <c r="D34" s="3" t="s">
        <v>26</v>
      </c>
      <c r="E34" s="3" t="s">
        <v>33</v>
      </c>
      <c r="F34" s="3" t="s">
        <v>28</v>
      </c>
      <c r="G34" s="3">
        <v>2</v>
      </c>
      <c r="H34" s="3">
        <v>2</v>
      </c>
      <c r="I34" s="4">
        <f t="shared" si="18"/>
        <v>1</v>
      </c>
      <c r="J34" s="3">
        <v>0</v>
      </c>
      <c r="K34" s="32">
        <f t="shared" si="10"/>
        <v>0</v>
      </c>
      <c r="L34" s="3">
        <f t="shared" si="11"/>
        <v>1</v>
      </c>
      <c r="M34" s="3">
        <v>0</v>
      </c>
      <c r="N34" s="3">
        <v>1</v>
      </c>
      <c r="O34" s="3">
        <v>0</v>
      </c>
      <c r="P34" s="3">
        <v>1</v>
      </c>
      <c r="Q34" s="4">
        <f t="shared" si="13"/>
        <v>100</v>
      </c>
      <c r="R34" s="3">
        <v>2</v>
      </c>
      <c r="S34" s="3">
        <v>2</v>
      </c>
      <c r="T34" s="32">
        <f t="shared" si="15"/>
        <v>0</v>
      </c>
      <c r="U34" s="32">
        <f t="shared" si="16"/>
        <v>0</v>
      </c>
      <c r="V34" s="3">
        <v>0</v>
      </c>
      <c r="W34" s="3">
        <v>0</v>
      </c>
      <c r="X34" s="3">
        <v>0</v>
      </c>
      <c r="Y34" s="3">
        <v>1</v>
      </c>
      <c r="Z34" s="3"/>
    </row>
    <row r="35" spans="1:30" x14ac:dyDescent="0.3">
      <c r="A35" s="35">
        <v>133</v>
      </c>
      <c r="B35" s="35" t="s">
        <v>32</v>
      </c>
      <c r="C35" s="35" t="s">
        <v>25</v>
      </c>
      <c r="D35" s="35" t="s">
        <v>26</v>
      </c>
      <c r="E35" s="35" t="s">
        <v>33</v>
      </c>
      <c r="F35" s="35" t="s">
        <v>28</v>
      </c>
      <c r="G35" s="35">
        <f t="shared" ref="G35:H35" si="55">G36+G37+G38</f>
        <v>1</v>
      </c>
      <c r="H35" s="35">
        <f t="shared" si="55"/>
        <v>0</v>
      </c>
      <c r="I35" s="36">
        <f t="shared" ref="I35" si="56">H35/((L35-W35)+J35+(0.44*R35))</f>
        <v>0</v>
      </c>
      <c r="J35" s="35">
        <f t="shared" ref="J35" si="57">J36+J37+J38</f>
        <v>0</v>
      </c>
      <c r="K35" s="37">
        <f t="shared" si="10"/>
        <v>0</v>
      </c>
      <c r="L35" s="35">
        <f t="shared" si="11"/>
        <v>1</v>
      </c>
      <c r="M35" s="35">
        <f t="shared" ref="M35:P35" si="58">M36+M37+M38</f>
        <v>0</v>
      </c>
      <c r="N35" s="35">
        <f t="shared" si="58"/>
        <v>1</v>
      </c>
      <c r="O35" s="35">
        <f t="shared" si="58"/>
        <v>0</v>
      </c>
      <c r="P35" s="35">
        <f t="shared" si="58"/>
        <v>1</v>
      </c>
      <c r="Q35" s="36">
        <f t="shared" si="13"/>
        <v>100</v>
      </c>
      <c r="R35" s="35">
        <f t="shared" ref="R35:S35" si="59">R36+R37+R38</f>
        <v>0</v>
      </c>
      <c r="S35" s="35">
        <f t="shared" si="59"/>
        <v>0</v>
      </c>
      <c r="T35" s="37">
        <f t="shared" si="15"/>
        <v>0</v>
      </c>
      <c r="U35" s="37">
        <f t="shared" si="16"/>
        <v>0</v>
      </c>
      <c r="V35" s="35">
        <f t="shared" ref="V35:Y35" si="60">V36+V37+V38</f>
        <v>0</v>
      </c>
      <c r="W35" s="35">
        <f t="shared" si="60"/>
        <v>0</v>
      </c>
      <c r="X35" s="35">
        <f t="shared" si="60"/>
        <v>0</v>
      </c>
      <c r="Y35" s="35">
        <f t="shared" si="60"/>
        <v>0</v>
      </c>
      <c r="Z35" s="35">
        <f>H35-H132</f>
        <v>-4</v>
      </c>
      <c r="AA35" s="38"/>
      <c r="AB35" s="38"/>
      <c r="AC35" s="38"/>
      <c r="AD35" s="38"/>
    </row>
    <row r="36" spans="1:30" x14ac:dyDescent="0.3">
      <c r="A36" s="3" t="s">
        <v>66</v>
      </c>
      <c r="B36" s="3" t="s">
        <v>32</v>
      </c>
      <c r="C36" s="3" t="s">
        <v>25</v>
      </c>
      <c r="D36" s="3" t="s">
        <v>26</v>
      </c>
      <c r="E36" s="3" t="s">
        <v>33</v>
      </c>
      <c r="F36" s="3" t="s">
        <v>28</v>
      </c>
      <c r="G36" s="3">
        <v>1</v>
      </c>
      <c r="H36" s="3">
        <v>0</v>
      </c>
      <c r="I36" s="4">
        <f t="shared" si="18"/>
        <v>0</v>
      </c>
      <c r="J36" s="3">
        <v>0</v>
      </c>
      <c r="K36" s="32">
        <f t="shared" si="10"/>
        <v>0</v>
      </c>
      <c r="L36" s="3">
        <f t="shared" si="11"/>
        <v>1</v>
      </c>
      <c r="M36" s="3">
        <v>0</v>
      </c>
      <c r="N36" s="3">
        <v>1</v>
      </c>
      <c r="O36" s="3">
        <v>0</v>
      </c>
      <c r="P36" s="3">
        <v>1</v>
      </c>
      <c r="Q36" s="4">
        <f t="shared" si="13"/>
        <v>100</v>
      </c>
      <c r="R36" s="3">
        <v>0</v>
      </c>
      <c r="S36" s="3">
        <v>0</v>
      </c>
      <c r="T36" s="32">
        <f t="shared" si="15"/>
        <v>0</v>
      </c>
      <c r="U36" s="32">
        <f t="shared" si="16"/>
        <v>0</v>
      </c>
      <c r="V36" s="3">
        <v>0</v>
      </c>
      <c r="W36" s="3">
        <v>0</v>
      </c>
      <c r="X36" s="3">
        <v>0</v>
      </c>
      <c r="Y36" s="3">
        <v>0</v>
      </c>
      <c r="Z36" s="3"/>
    </row>
    <row r="37" spans="1:30" x14ac:dyDescent="0.3">
      <c r="A37" s="3" t="s">
        <v>67</v>
      </c>
      <c r="B37" s="3" t="s">
        <v>32</v>
      </c>
      <c r="C37" s="3" t="s">
        <v>25</v>
      </c>
      <c r="D37" s="3" t="s">
        <v>26</v>
      </c>
      <c r="E37" s="3" t="s">
        <v>33</v>
      </c>
      <c r="F37" s="3" t="s">
        <v>28</v>
      </c>
      <c r="G37" s="3">
        <v>0</v>
      </c>
      <c r="H37" s="3">
        <v>0</v>
      </c>
      <c r="I37" s="4" t="e">
        <f t="shared" si="18"/>
        <v>#DIV/0!</v>
      </c>
      <c r="J37" s="3">
        <v>0</v>
      </c>
      <c r="K37" s="32" t="e">
        <f t="shared" si="10"/>
        <v>#DIV/0!</v>
      </c>
      <c r="L37" s="3">
        <f t="shared" si="11"/>
        <v>0</v>
      </c>
      <c r="M37" s="3">
        <v>0</v>
      </c>
      <c r="N37" s="3">
        <v>0</v>
      </c>
      <c r="O37" s="3">
        <v>0</v>
      </c>
      <c r="P37" s="3">
        <v>0</v>
      </c>
      <c r="Q37" s="4" t="e">
        <f t="shared" si="13"/>
        <v>#DIV/0!</v>
      </c>
      <c r="R37" s="3">
        <v>0</v>
      </c>
      <c r="S37" s="3">
        <v>0</v>
      </c>
      <c r="T37" s="32" t="e">
        <f t="shared" si="15"/>
        <v>#DIV/0!</v>
      </c>
      <c r="U37" s="32" t="e">
        <f t="shared" si="16"/>
        <v>#DIV/0!</v>
      </c>
      <c r="V37" s="3">
        <v>0</v>
      </c>
      <c r="W37" s="3">
        <v>0</v>
      </c>
      <c r="X37" s="3">
        <v>0</v>
      </c>
      <c r="Y37" s="3">
        <v>0</v>
      </c>
      <c r="Z37" s="3"/>
    </row>
    <row r="38" spans="1:30" x14ac:dyDescent="0.3">
      <c r="A38" s="3" t="s">
        <v>68</v>
      </c>
      <c r="B38" s="3" t="s">
        <v>32</v>
      </c>
      <c r="C38" s="3" t="s">
        <v>25</v>
      </c>
      <c r="D38" s="3" t="s">
        <v>26</v>
      </c>
      <c r="E38" s="3" t="s">
        <v>33</v>
      </c>
      <c r="F38" s="3" t="s">
        <v>28</v>
      </c>
      <c r="G38" s="3">
        <v>0</v>
      </c>
      <c r="H38" s="3">
        <v>0</v>
      </c>
      <c r="I38" s="4" t="e">
        <f t="shared" si="18"/>
        <v>#DIV/0!</v>
      </c>
      <c r="J38" s="3">
        <v>0</v>
      </c>
      <c r="K38" s="32" t="e">
        <f t="shared" si="10"/>
        <v>#DIV/0!</v>
      </c>
      <c r="L38" s="3">
        <f t="shared" si="11"/>
        <v>0</v>
      </c>
      <c r="M38" s="3">
        <v>0</v>
      </c>
      <c r="N38" s="3">
        <v>0</v>
      </c>
      <c r="O38" s="3">
        <v>0</v>
      </c>
      <c r="P38" s="3">
        <v>0</v>
      </c>
      <c r="Q38" s="4" t="e">
        <f t="shared" si="13"/>
        <v>#DIV/0!</v>
      </c>
      <c r="R38" s="3">
        <v>0</v>
      </c>
      <c r="S38" s="3">
        <v>0</v>
      </c>
      <c r="T38" s="32" t="e">
        <f t="shared" si="15"/>
        <v>#DIV/0!</v>
      </c>
      <c r="U38" s="32" t="e">
        <f t="shared" si="16"/>
        <v>#DIV/0!</v>
      </c>
      <c r="V38" s="3">
        <v>0</v>
      </c>
      <c r="W38" s="3">
        <v>0</v>
      </c>
      <c r="X38" s="3">
        <v>0</v>
      </c>
      <c r="Y38" s="3">
        <v>0</v>
      </c>
      <c r="Z38" s="3"/>
    </row>
    <row r="39" spans="1:30" x14ac:dyDescent="0.3">
      <c r="A39" s="35">
        <v>6</v>
      </c>
      <c r="B39" s="35" t="s">
        <v>29</v>
      </c>
      <c r="C39" s="35" t="s">
        <v>25</v>
      </c>
      <c r="D39" s="35" t="s">
        <v>26</v>
      </c>
      <c r="E39" s="35" t="s">
        <v>27</v>
      </c>
      <c r="F39" s="35" t="s">
        <v>28</v>
      </c>
      <c r="G39" s="35">
        <f t="shared" ref="G39:H39" si="61">G40+G41+G42</f>
        <v>2</v>
      </c>
      <c r="H39" s="35">
        <f t="shared" si="61"/>
        <v>4</v>
      </c>
      <c r="I39" s="36">
        <f t="shared" ref="I39" si="62">H39/((L39-W39)+J39+(0.44*R39))</f>
        <v>2</v>
      </c>
      <c r="J39" s="35">
        <f t="shared" ref="J39" si="63">J40+J41+J42</f>
        <v>0</v>
      </c>
      <c r="K39" s="37">
        <f t="shared" si="10"/>
        <v>0</v>
      </c>
      <c r="L39" s="35">
        <f t="shared" si="11"/>
        <v>2</v>
      </c>
      <c r="M39" s="35">
        <f t="shared" ref="M39:P39" si="64">M40+M41+M42</f>
        <v>2</v>
      </c>
      <c r="N39" s="35">
        <f t="shared" si="64"/>
        <v>0</v>
      </c>
      <c r="O39" s="35">
        <f t="shared" si="64"/>
        <v>0</v>
      </c>
      <c r="P39" s="35">
        <f t="shared" si="64"/>
        <v>2</v>
      </c>
      <c r="Q39" s="36">
        <f t="shared" si="13"/>
        <v>100</v>
      </c>
      <c r="R39" s="35">
        <f t="shared" ref="R39:S39" si="65">R40+R41+R42</f>
        <v>0</v>
      </c>
      <c r="S39" s="35">
        <f t="shared" si="65"/>
        <v>0</v>
      </c>
      <c r="T39" s="37">
        <f t="shared" si="15"/>
        <v>1</v>
      </c>
      <c r="U39" s="37">
        <f t="shared" si="16"/>
        <v>1</v>
      </c>
      <c r="V39" s="35">
        <f t="shared" ref="V39:Y39" si="66">V40+V41+V42</f>
        <v>0</v>
      </c>
      <c r="W39" s="35">
        <f t="shared" si="66"/>
        <v>0</v>
      </c>
      <c r="X39" s="35">
        <f t="shared" si="66"/>
        <v>0</v>
      </c>
      <c r="Y39" s="35">
        <f t="shared" si="66"/>
        <v>0</v>
      </c>
      <c r="Z39" s="35">
        <f>H39-H136</f>
        <v>4</v>
      </c>
      <c r="AA39" s="38"/>
      <c r="AB39" s="38"/>
      <c r="AC39" s="38"/>
      <c r="AD39" s="38"/>
    </row>
    <row r="40" spans="1:30" x14ac:dyDescent="0.3">
      <c r="A40" s="3" t="s">
        <v>66</v>
      </c>
      <c r="B40" s="3" t="s">
        <v>29</v>
      </c>
      <c r="C40" s="3" t="s">
        <v>25</v>
      </c>
      <c r="D40" s="3" t="s">
        <v>26</v>
      </c>
      <c r="E40" s="3" t="s">
        <v>27</v>
      </c>
      <c r="F40" s="3" t="s">
        <v>28</v>
      </c>
      <c r="G40" s="3">
        <v>0</v>
      </c>
      <c r="H40" s="3">
        <v>0</v>
      </c>
      <c r="I40" s="4" t="e">
        <f t="shared" si="18"/>
        <v>#DIV/0!</v>
      </c>
      <c r="J40" s="3">
        <v>0</v>
      </c>
      <c r="K40" s="32" t="e">
        <f t="shared" si="10"/>
        <v>#DIV/0!</v>
      </c>
      <c r="L40" s="3">
        <f t="shared" si="11"/>
        <v>0</v>
      </c>
      <c r="M40" s="3">
        <v>0</v>
      </c>
      <c r="N40" s="3">
        <v>0</v>
      </c>
      <c r="O40" s="3">
        <v>0</v>
      </c>
      <c r="P40" s="3">
        <v>0</v>
      </c>
      <c r="Q40" s="4" t="e">
        <f t="shared" si="13"/>
        <v>#DIV/0!</v>
      </c>
      <c r="R40" s="3">
        <v>0</v>
      </c>
      <c r="S40" s="3">
        <v>0</v>
      </c>
      <c r="T40" s="32" t="e">
        <f t="shared" si="15"/>
        <v>#DIV/0!</v>
      </c>
      <c r="U40" s="32" t="e">
        <f t="shared" si="16"/>
        <v>#DIV/0!</v>
      </c>
      <c r="V40" s="3">
        <v>0</v>
      </c>
      <c r="W40" s="3">
        <v>0</v>
      </c>
      <c r="X40" s="3">
        <v>0</v>
      </c>
      <c r="Y40" s="3">
        <v>0</v>
      </c>
      <c r="Z40" s="3"/>
    </row>
    <row r="41" spans="1:30" x14ac:dyDescent="0.3">
      <c r="A41" s="3" t="s">
        <v>67</v>
      </c>
      <c r="B41" s="3" t="s">
        <v>29</v>
      </c>
      <c r="C41" s="3" t="s">
        <v>25</v>
      </c>
      <c r="D41" s="3" t="s">
        <v>26</v>
      </c>
      <c r="E41" s="3" t="s">
        <v>27</v>
      </c>
      <c r="F41" s="3" t="s">
        <v>28</v>
      </c>
      <c r="G41" s="3">
        <v>0</v>
      </c>
      <c r="H41" s="3">
        <v>0</v>
      </c>
      <c r="I41" s="4" t="e">
        <f t="shared" si="18"/>
        <v>#DIV/0!</v>
      </c>
      <c r="J41" s="3">
        <v>0</v>
      </c>
      <c r="K41" s="32" t="e">
        <f t="shared" si="10"/>
        <v>#DIV/0!</v>
      </c>
      <c r="L41" s="3">
        <f t="shared" si="11"/>
        <v>0</v>
      </c>
      <c r="M41" s="3">
        <v>0</v>
      </c>
      <c r="N41" s="3">
        <v>0</v>
      </c>
      <c r="O41" s="3">
        <v>0</v>
      </c>
      <c r="P41" s="3">
        <v>0</v>
      </c>
      <c r="Q41" s="4" t="e">
        <f t="shared" si="13"/>
        <v>#DIV/0!</v>
      </c>
      <c r="R41" s="3">
        <v>0</v>
      </c>
      <c r="S41" s="3">
        <v>0</v>
      </c>
      <c r="T41" s="32" t="e">
        <f t="shared" si="15"/>
        <v>#DIV/0!</v>
      </c>
      <c r="U41" s="32" t="e">
        <f t="shared" si="16"/>
        <v>#DIV/0!</v>
      </c>
      <c r="V41" s="3">
        <v>0</v>
      </c>
      <c r="W41" s="3">
        <v>0</v>
      </c>
      <c r="X41" s="3">
        <v>0</v>
      </c>
      <c r="Y41" s="3">
        <v>0</v>
      </c>
      <c r="Z41" s="3"/>
    </row>
    <row r="42" spans="1:30" x14ac:dyDescent="0.3">
      <c r="A42" s="3" t="s">
        <v>68</v>
      </c>
      <c r="B42" s="3" t="s">
        <v>29</v>
      </c>
      <c r="C42" s="3" t="s">
        <v>25</v>
      </c>
      <c r="D42" s="3" t="s">
        <v>26</v>
      </c>
      <c r="E42" s="3" t="s">
        <v>27</v>
      </c>
      <c r="F42" s="3" t="s">
        <v>28</v>
      </c>
      <c r="G42" s="3">
        <v>2</v>
      </c>
      <c r="H42" s="3">
        <v>4</v>
      </c>
      <c r="I42" s="4">
        <f t="shared" si="18"/>
        <v>2</v>
      </c>
      <c r="J42" s="3">
        <v>0</v>
      </c>
      <c r="K42" s="32">
        <f t="shared" si="10"/>
        <v>0</v>
      </c>
      <c r="L42" s="3">
        <f t="shared" si="11"/>
        <v>2</v>
      </c>
      <c r="M42" s="3">
        <v>2</v>
      </c>
      <c r="N42" s="3">
        <v>0</v>
      </c>
      <c r="O42" s="3">
        <v>0</v>
      </c>
      <c r="P42" s="3">
        <v>2</v>
      </c>
      <c r="Q42" s="4">
        <f t="shared" si="13"/>
        <v>100</v>
      </c>
      <c r="R42" s="3">
        <v>0</v>
      </c>
      <c r="S42" s="3">
        <v>0</v>
      </c>
      <c r="T42" s="32">
        <f t="shared" si="15"/>
        <v>1</v>
      </c>
      <c r="U42" s="32">
        <f t="shared" si="16"/>
        <v>1</v>
      </c>
      <c r="V42" s="3">
        <v>0</v>
      </c>
      <c r="W42" s="3">
        <v>0</v>
      </c>
      <c r="X42" s="3">
        <v>0</v>
      </c>
      <c r="Y42" s="3">
        <v>0</v>
      </c>
      <c r="Z42" s="3"/>
    </row>
    <row r="43" spans="1:30" x14ac:dyDescent="0.3">
      <c r="A43" s="35">
        <v>39</v>
      </c>
      <c r="B43" s="35" t="s">
        <v>29</v>
      </c>
      <c r="C43" s="35" t="s">
        <v>25</v>
      </c>
      <c r="D43" s="35" t="s">
        <v>26</v>
      </c>
      <c r="E43" s="35" t="s">
        <v>27</v>
      </c>
      <c r="F43" s="35" t="s">
        <v>30</v>
      </c>
      <c r="G43" s="35">
        <f t="shared" ref="G43:H43" si="67">G44+G45+G46</f>
        <v>5</v>
      </c>
      <c r="H43" s="35">
        <f t="shared" si="67"/>
        <v>7</v>
      </c>
      <c r="I43" s="36">
        <f t="shared" ref="I43" si="68">H43/((L43-W43)+J43+(0.44*R43))</f>
        <v>1.8041237113402062</v>
      </c>
      <c r="J43" s="35">
        <f t="shared" ref="J43" si="69">J44+J45+J46</f>
        <v>1</v>
      </c>
      <c r="K43" s="37">
        <f t="shared" si="10"/>
        <v>0.2</v>
      </c>
      <c r="L43" s="35">
        <f t="shared" si="11"/>
        <v>3</v>
      </c>
      <c r="M43" s="35">
        <f t="shared" ref="M43:P43" si="70">M44+M45+M46</f>
        <v>2</v>
      </c>
      <c r="N43" s="35">
        <f t="shared" si="70"/>
        <v>1</v>
      </c>
      <c r="O43" s="35">
        <f t="shared" si="70"/>
        <v>2</v>
      </c>
      <c r="P43" s="35">
        <f t="shared" si="70"/>
        <v>3</v>
      </c>
      <c r="Q43" s="36">
        <f t="shared" si="13"/>
        <v>100</v>
      </c>
      <c r="R43" s="35">
        <f t="shared" ref="R43:S43" si="71">R44+R45+R46</f>
        <v>2</v>
      </c>
      <c r="S43" s="35">
        <f t="shared" si="71"/>
        <v>2</v>
      </c>
      <c r="T43" s="37">
        <f t="shared" si="15"/>
        <v>0.66666666666666663</v>
      </c>
      <c r="U43" s="37">
        <f t="shared" si="16"/>
        <v>0.83333333333333337</v>
      </c>
      <c r="V43" s="35">
        <f t="shared" ref="V43:Y43" si="72">V44+V45+V46</f>
        <v>1</v>
      </c>
      <c r="W43" s="35">
        <f t="shared" si="72"/>
        <v>1</v>
      </c>
      <c r="X43" s="35">
        <f t="shared" si="72"/>
        <v>0</v>
      </c>
      <c r="Y43" s="35">
        <f t="shared" si="72"/>
        <v>1</v>
      </c>
      <c r="Z43" s="35">
        <f>H43-H140</f>
        <v>7</v>
      </c>
      <c r="AA43" s="38"/>
      <c r="AB43" s="38"/>
      <c r="AC43" s="38"/>
      <c r="AD43" s="38"/>
    </row>
    <row r="44" spans="1:30" x14ac:dyDescent="0.3">
      <c r="A44" s="3" t="s">
        <v>66</v>
      </c>
      <c r="B44" s="3" t="s">
        <v>29</v>
      </c>
      <c r="C44" s="3" t="s">
        <v>25</v>
      </c>
      <c r="D44" s="3" t="s">
        <v>26</v>
      </c>
      <c r="E44" s="3" t="s">
        <v>27</v>
      </c>
      <c r="F44" s="3" t="s">
        <v>30</v>
      </c>
      <c r="G44" s="3">
        <v>3</v>
      </c>
      <c r="H44" s="3">
        <v>5</v>
      </c>
      <c r="I44" s="4">
        <f t="shared" si="18"/>
        <v>1.6666666666666667</v>
      </c>
      <c r="J44" s="3">
        <v>0</v>
      </c>
      <c r="K44" s="32">
        <f t="shared" si="10"/>
        <v>0</v>
      </c>
      <c r="L44" s="3">
        <f t="shared" si="11"/>
        <v>3</v>
      </c>
      <c r="M44" s="3">
        <v>2</v>
      </c>
      <c r="N44" s="3">
        <v>1</v>
      </c>
      <c r="O44" s="3">
        <v>2</v>
      </c>
      <c r="P44" s="3">
        <v>3</v>
      </c>
      <c r="Q44" s="4">
        <f t="shared" si="13"/>
        <v>100</v>
      </c>
      <c r="R44" s="3">
        <v>0</v>
      </c>
      <c r="S44" s="3">
        <v>0</v>
      </c>
      <c r="T44" s="32">
        <f t="shared" si="15"/>
        <v>0.66666666666666663</v>
      </c>
      <c r="U44" s="32">
        <f t="shared" si="16"/>
        <v>0.83333333333333337</v>
      </c>
      <c r="V44" s="3">
        <v>1</v>
      </c>
      <c r="W44" s="3">
        <v>1</v>
      </c>
      <c r="X44" s="3">
        <v>0</v>
      </c>
      <c r="Y44" s="3">
        <v>0</v>
      </c>
      <c r="Z44" s="3"/>
    </row>
    <row r="45" spans="1:30" x14ac:dyDescent="0.3">
      <c r="A45" s="3" t="s">
        <v>67</v>
      </c>
      <c r="B45" s="3" t="s">
        <v>29</v>
      </c>
      <c r="C45" s="3" t="s">
        <v>25</v>
      </c>
      <c r="D45" s="3" t="s">
        <v>26</v>
      </c>
      <c r="E45" s="3" t="s">
        <v>27</v>
      </c>
      <c r="F45" s="3" t="s">
        <v>30</v>
      </c>
      <c r="G45" s="3">
        <v>0</v>
      </c>
      <c r="H45" s="3">
        <v>0</v>
      </c>
      <c r="I45" s="4" t="e">
        <f t="shared" si="18"/>
        <v>#DIV/0!</v>
      </c>
      <c r="J45" s="3">
        <v>0</v>
      </c>
      <c r="K45" s="32" t="e">
        <f t="shared" si="10"/>
        <v>#DIV/0!</v>
      </c>
      <c r="L45" s="3">
        <f t="shared" si="11"/>
        <v>0</v>
      </c>
      <c r="M45" s="3">
        <v>0</v>
      </c>
      <c r="N45" s="3">
        <v>0</v>
      </c>
      <c r="O45" s="3">
        <v>0</v>
      </c>
      <c r="P45" s="3">
        <v>0</v>
      </c>
      <c r="Q45" s="4" t="e">
        <f t="shared" si="13"/>
        <v>#DIV/0!</v>
      </c>
      <c r="R45" s="3">
        <v>0</v>
      </c>
      <c r="S45" s="3">
        <v>0</v>
      </c>
      <c r="T45" s="32" t="e">
        <f t="shared" si="15"/>
        <v>#DIV/0!</v>
      </c>
      <c r="U45" s="32" t="e">
        <f t="shared" si="16"/>
        <v>#DIV/0!</v>
      </c>
      <c r="V45" s="3">
        <v>0</v>
      </c>
      <c r="W45" s="3">
        <v>0</v>
      </c>
      <c r="X45" s="3">
        <v>0</v>
      </c>
      <c r="Y45" s="3">
        <v>0</v>
      </c>
      <c r="Z45" s="3"/>
    </row>
    <row r="46" spans="1:30" x14ac:dyDescent="0.3">
      <c r="A46" s="3" t="s">
        <v>68</v>
      </c>
      <c r="B46" s="3" t="s">
        <v>29</v>
      </c>
      <c r="C46" s="3" t="s">
        <v>25</v>
      </c>
      <c r="D46" s="3" t="s">
        <v>26</v>
      </c>
      <c r="E46" s="3" t="s">
        <v>27</v>
      </c>
      <c r="F46" s="3" t="s">
        <v>30</v>
      </c>
      <c r="G46" s="3">
        <v>2</v>
      </c>
      <c r="H46" s="3">
        <v>2</v>
      </c>
      <c r="I46" s="4">
        <f t="shared" si="18"/>
        <v>1</v>
      </c>
      <c r="J46" s="3">
        <v>1</v>
      </c>
      <c r="K46" s="32">
        <f t="shared" si="10"/>
        <v>0.5</v>
      </c>
      <c r="L46" s="3">
        <f t="shared" si="11"/>
        <v>0</v>
      </c>
      <c r="M46" s="3">
        <v>0</v>
      </c>
      <c r="N46" s="3">
        <v>0</v>
      </c>
      <c r="O46" s="3">
        <v>0</v>
      </c>
      <c r="P46" s="3">
        <v>0</v>
      </c>
      <c r="Q46" s="4" t="e">
        <f t="shared" si="13"/>
        <v>#DIV/0!</v>
      </c>
      <c r="R46" s="3">
        <v>2</v>
      </c>
      <c r="S46" s="3">
        <v>2</v>
      </c>
      <c r="T46" s="32" t="e">
        <f t="shared" si="15"/>
        <v>#DIV/0!</v>
      </c>
      <c r="U46" s="32" t="e">
        <f t="shared" si="16"/>
        <v>#DIV/0!</v>
      </c>
      <c r="V46" s="3">
        <v>0</v>
      </c>
      <c r="W46" s="3">
        <v>0</v>
      </c>
      <c r="X46" s="3">
        <v>0</v>
      </c>
      <c r="Y46" s="3">
        <v>1</v>
      </c>
      <c r="Z46" s="3"/>
    </row>
    <row r="47" spans="1:30" x14ac:dyDescent="0.3">
      <c r="A47" s="35">
        <v>2</v>
      </c>
      <c r="B47" s="35" t="s">
        <v>29</v>
      </c>
      <c r="C47" s="35" t="s">
        <v>30</v>
      </c>
      <c r="D47" s="35" t="s">
        <v>26</v>
      </c>
      <c r="E47" s="35" t="s">
        <v>27</v>
      </c>
      <c r="F47" s="35" t="s">
        <v>28</v>
      </c>
      <c r="G47" s="35">
        <f t="shared" ref="G47:H47" si="73">G48+G49+G50</f>
        <v>6</v>
      </c>
      <c r="H47" s="35">
        <f t="shared" si="73"/>
        <v>4</v>
      </c>
      <c r="I47" s="36">
        <f t="shared" ref="I47" si="74">H47/((L47-W47)+J47+(0.44*R47))</f>
        <v>1</v>
      </c>
      <c r="J47" s="35">
        <f t="shared" ref="J47" si="75">J48+J49+J50</f>
        <v>1</v>
      </c>
      <c r="K47" s="37">
        <f t="shared" si="10"/>
        <v>0.16666666666666666</v>
      </c>
      <c r="L47" s="35">
        <f t="shared" si="11"/>
        <v>5</v>
      </c>
      <c r="M47" s="35">
        <f t="shared" ref="M47:P47" si="76">M48+M49+M50</f>
        <v>2</v>
      </c>
      <c r="N47" s="35">
        <f t="shared" si="76"/>
        <v>3</v>
      </c>
      <c r="O47" s="35">
        <f t="shared" si="76"/>
        <v>1</v>
      </c>
      <c r="P47" s="35">
        <f t="shared" si="76"/>
        <v>4</v>
      </c>
      <c r="Q47" s="36">
        <f t="shared" si="13"/>
        <v>80</v>
      </c>
      <c r="R47" s="35">
        <f t="shared" ref="R47:S47" si="77">R48+R49+R50</f>
        <v>0</v>
      </c>
      <c r="S47" s="35">
        <f t="shared" si="77"/>
        <v>0</v>
      </c>
      <c r="T47" s="37">
        <f t="shared" si="15"/>
        <v>0.4</v>
      </c>
      <c r="U47" s="37">
        <f t="shared" si="16"/>
        <v>0.4</v>
      </c>
      <c r="V47" s="35">
        <f t="shared" ref="V47:Y47" si="78">V48+V49+V50</f>
        <v>0</v>
      </c>
      <c r="W47" s="35">
        <f t="shared" si="78"/>
        <v>2</v>
      </c>
      <c r="X47" s="35">
        <f t="shared" si="78"/>
        <v>0</v>
      </c>
      <c r="Y47" s="35">
        <f t="shared" si="78"/>
        <v>0</v>
      </c>
      <c r="Z47" s="35">
        <f>H47-H144</f>
        <v>4</v>
      </c>
      <c r="AA47" s="38"/>
      <c r="AB47" s="38"/>
      <c r="AC47" s="38"/>
      <c r="AD47" s="38"/>
    </row>
    <row r="48" spans="1:30" x14ac:dyDescent="0.3">
      <c r="A48" s="3" t="s">
        <v>66</v>
      </c>
      <c r="B48" s="3" t="s">
        <v>29</v>
      </c>
      <c r="C48" s="3" t="s">
        <v>30</v>
      </c>
      <c r="D48" s="3" t="s">
        <v>26</v>
      </c>
      <c r="E48" s="3" t="s">
        <v>27</v>
      </c>
      <c r="F48" s="3" t="s">
        <v>28</v>
      </c>
      <c r="G48" s="3">
        <v>5</v>
      </c>
      <c r="H48" s="3">
        <v>2</v>
      </c>
      <c r="I48" s="4">
        <f t="shared" si="18"/>
        <v>0.4</v>
      </c>
      <c r="J48" s="3">
        <v>1</v>
      </c>
      <c r="K48" s="32">
        <f t="shared" si="10"/>
        <v>0.2</v>
      </c>
      <c r="L48" s="3">
        <f t="shared" si="11"/>
        <v>4</v>
      </c>
      <c r="M48" s="3">
        <v>1</v>
      </c>
      <c r="N48" s="3">
        <v>3</v>
      </c>
      <c r="O48" s="3">
        <v>1</v>
      </c>
      <c r="P48" s="3">
        <v>3</v>
      </c>
      <c r="Q48" s="4">
        <f t="shared" si="13"/>
        <v>75</v>
      </c>
      <c r="R48" s="3">
        <v>0</v>
      </c>
      <c r="S48" s="3">
        <v>0</v>
      </c>
      <c r="T48" s="32">
        <f t="shared" si="15"/>
        <v>0.25</v>
      </c>
      <c r="U48" s="32">
        <f t="shared" si="16"/>
        <v>0.25</v>
      </c>
      <c r="V48" s="3">
        <v>0</v>
      </c>
      <c r="W48" s="3">
        <v>2</v>
      </c>
      <c r="X48" s="3">
        <v>0</v>
      </c>
      <c r="Y48" s="3">
        <v>0</v>
      </c>
      <c r="Z48" s="3"/>
    </row>
    <row r="49" spans="1:30" x14ac:dyDescent="0.3">
      <c r="A49" s="3" t="s">
        <v>67</v>
      </c>
      <c r="B49" s="3" t="s">
        <v>29</v>
      </c>
      <c r="C49" s="3" t="s">
        <v>30</v>
      </c>
      <c r="D49" s="3" t="s">
        <v>26</v>
      </c>
      <c r="E49" s="3" t="s">
        <v>27</v>
      </c>
      <c r="F49" s="3" t="s">
        <v>28</v>
      </c>
      <c r="G49" s="3">
        <v>0</v>
      </c>
      <c r="H49" s="3">
        <v>0</v>
      </c>
      <c r="I49" s="4" t="e">
        <f t="shared" si="18"/>
        <v>#DIV/0!</v>
      </c>
      <c r="J49" s="3">
        <v>0</v>
      </c>
      <c r="K49" s="32" t="e">
        <f t="shared" si="10"/>
        <v>#DIV/0!</v>
      </c>
      <c r="L49" s="3">
        <f t="shared" si="11"/>
        <v>0</v>
      </c>
      <c r="M49" s="3">
        <v>0</v>
      </c>
      <c r="N49" s="3">
        <v>0</v>
      </c>
      <c r="O49" s="3">
        <v>0</v>
      </c>
      <c r="P49" s="3">
        <v>0</v>
      </c>
      <c r="Q49" s="4" t="e">
        <f t="shared" si="13"/>
        <v>#DIV/0!</v>
      </c>
      <c r="R49" s="3">
        <v>0</v>
      </c>
      <c r="S49" s="3">
        <v>0</v>
      </c>
      <c r="T49" s="32" t="e">
        <f t="shared" si="15"/>
        <v>#DIV/0!</v>
      </c>
      <c r="U49" s="32" t="e">
        <f t="shared" si="16"/>
        <v>#DIV/0!</v>
      </c>
      <c r="V49" s="3">
        <v>0</v>
      </c>
      <c r="W49" s="3">
        <v>0</v>
      </c>
      <c r="X49" s="3">
        <v>0</v>
      </c>
      <c r="Y49" s="3">
        <v>0</v>
      </c>
      <c r="Z49" s="3"/>
    </row>
    <row r="50" spans="1:30" x14ac:dyDescent="0.3">
      <c r="A50" s="3" t="s">
        <v>68</v>
      </c>
      <c r="B50" s="3" t="s">
        <v>29</v>
      </c>
      <c r="C50" s="3" t="s">
        <v>30</v>
      </c>
      <c r="D50" s="3" t="s">
        <v>26</v>
      </c>
      <c r="E50" s="3" t="s">
        <v>27</v>
      </c>
      <c r="F50" s="3" t="s">
        <v>28</v>
      </c>
      <c r="G50" s="3">
        <v>1</v>
      </c>
      <c r="H50" s="3">
        <v>2</v>
      </c>
      <c r="I50" s="4">
        <f t="shared" si="18"/>
        <v>2</v>
      </c>
      <c r="J50" s="3">
        <v>0</v>
      </c>
      <c r="K50" s="32">
        <f t="shared" si="10"/>
        <v>0</v>
      </c>
      <c r="L50" s="3">
        <f t="shared" si="11"/>
        <v>1</v>
      </c>
      <c r="M50" s="3">
        <v>1</v>
      </c>
      <c r="N50" s="3">
        <v>0</v>
      </c>
      <c r="O50" s="3">
        <v>0</v>
      </c>
      <c r="P50" s="3">
        <v>1</v>
      </c>
      <c r="Q50" s="4">
        <f t="shared" si="13"/>
        <v>100</v>
      </c>
      <c r="R50" s="3">
        <v>0</v>
      </c>
      <c r="S50" s="3">
        <v>0</v>
      </c>
      <c r="T50" s="32">
        <f t="shared" si="15"/>
        <v>1</v>
      </c>
      <c r="U50" s="32">
        <f t="shared" si="16"/>
        <v>1</v>
      </c>
      <c r="V50" s="3">
        <v>0</v>
      </c>
      <c r="W50" s="3">
        <v>0</v>
      </c>
      <c r="X50" s="3">
        <v>0</v>
      </c>
      <c r="Y50" s="3">
        <v>0</v>
      </c>
      <c r="Z50" s="3"/>
    </row>
    <row r="51" spans="1:30" x14ac:dyDescent="0.3">
      <c r="A51" s="35">
        <v>100</v>
      </c>
      <c r="B51" s="35" t="s">
        <v>29</v>
      </c>
      <c r="C51" s="35" t="s">
        <v>25</v>
      </c>
      <c r="D51" s="35" t="s">
        <v>32</v>
      </c>
      <c r="E51" s="35" t="s">
        <v>30</v>
      </c>
      <c r="F51" s="35" t="s">
        <v>28</v>
      </c>
      <c r="G51" s="35">
        <f t="shared" ref="G51:H51" si="79">G52+G53+G54</f>
        <v>2</v>
      </c>
      <c r="H51" s="35">
        <f t="shared" si="79"/>
        <v>2</v>
      </c>
      <c r="I51" s="36">
        <f t="shared" ref="I51" si="80">H51/((L51-W51)+J51+(0.44*R51))</f>
        <v>1.0638297872340425</v>
      </c>
      <c r="J51" s="35">
        <f t="shared" ref="J51" si="81">J52+J53+J54</f>
        <v>0</v>
      </c>
      <c r="K51" s="37">
        <f t="shared" si="10"/>
        <v>0</v>
      </c>
      <c r="L51" s="35">
        <f t="shared" si="11"/>
        <v>1</v>
      </c>
      <c r="M51" s="35">
        <f t="shared" ref="M51:P51" si="82">M52+M53+M54</f>
        <v>0</v>
      </c>
      <c r="N51" s="35">
        <f t="shared" si="82"/>
        <v>1</v>
      </c>
      <c r="O51" s="35">
        <f t="shared" si="82"/>
        <v>0</v>
      </c>
      <c r="P51" s="35">
        <f t="shared" si="82"/>
        <v>0</v>
      </c>
      <c r="Q51" s="36">
        <f t="shared" si="13"/>
        <v>0</v>
      </c>
      <c r="R51" s="35">
        <f t="shared" ref="R51:S51" si="83">R52+R53+R54</f>
        <v>2</v>
      </c>
      <c r="S51" s="35">
        <f t="shared" si="83"/>
        <v>2</v>
      </c>
      <c r="T51" s="37">
        <f t="shared" si="15"/>
        <v>0</v>
      </c>
      <c r="U51" s="37">
        <f t="shared" si="16"/>
        <v>0</v>
      </c>
      <c r="V51" s="35">
        <f t="shared" ref="V51:Y51" si="84">V52+V53+V54</f>
        <v>0</v>
      </c>
      <c r="W51" s="35">
        <f t="shared" si="84"/>
        <v>0</v>
      </c>
      <c r="X51" s="35">
        <f t="shared" si="84"/>
        <v>0</v>
      </c>
      <c r="Y51" s="35">
        <f t="shared" si="84"/>
        <v>1</v>
      </c>
      <c r="Z51" s="35">
        <f>H51-H148</f>
        <v>-3</v>
      </c>
      <c r="AA51" s="38"/>
      <c r="AB51" s="38"/>
      <c r="AC51" s="38"/>
      <c r="AD51" s="38"/>
    </row>
    <row r="52" spans="1:30" x14ac:dyDescent="0.3">
      <c r="A52" s="3" t="s">
        <v>66</v>
      </c>
      <c r="B52" s="3" t="s">
        <v>29</v>
      </c>
      <c r="C52" s="3" t="s">
        <v>25</v>
      </c>
      <c r="D52" s="3" t="s">
        <v>32</v>
      </c>
      <c r="E52" s="3" t="s">
        <v>30</v>
      </c>
      <c r="F52" s="3" t="s">
        <v>28</v>
      </c>
      <c r="G52" s="3">
        <v>2</v>
      </c>
      <c r="H52" s="3">
        <v>2</v>
      </c>
      <c r="I52" s="4">
        <f t="shared" si="18"/>
        <v>1</v>
      </c>
      <c r="J52" s="3">
        <v>0</v>
      </c>
      <c r="K52" s="32">
        <f t="shared" si="10"/>
        <v>0</v>
      </c>
      <c r="L52" s="3">
        <f t="shared" si="11"/>
        <v>1</v>
      </c>
      <c r="M52" s="3">
        <v>0</v>
      </c>
      <c r="N52" s="3">
        <v>1</v>
      </c>
      <c r="O52" s="3">
        <v>0</v>
      </c>
      <c r="P52" s="3">
        <v>0</v>
      </c>
      <c r="Q52" s="4">
        <f t="shared" si="13"/>
        <v>0</v>
      </c>
      <c r="R52" s="3">
        <v>2</v>
      </c>
      <c r="S52" s="3">
        <v>2</v>
      </c>
      <c r="T52" s="32">
        <f t="shared" si="15"/>
        <v>0</v>
      </c>
      <c r="U52" s="32">
        <f t="shared" si="16"/>
        <v>0</v>
      </c>
      <c r="V52" s="3">
        <v>0</v>
      </c>
      <c r="W52" s="3">
        <v>0</v>
      </c>
      <c r="X52" s="3">
        <v>0</v>
      </c>
      <c r="Y52" s="3">
        <v>1</v>
      </c>
      <c r="Z52" s="3"/>
    </row>
    <row r="53" spans="1:30" x14ac:dyDescent="0.3">
      <c r="A53" s="3" t="s">
        <v>67</v>
      </c>
      <c r="B53" s="3" t="s">
        <v>29</v>
      </c>
      <c r="C53" s="3" t="s">
        <v>25</v>
      </c>
      <c r="D53" s="3" t="s">
        <v>32</v>
      </c>
      <c r="E53" s="3" t="s">
        <v>30</v>
      </c>
      <c r="F53" s="3" t="s">
        <v>28</v>
      </c>
      <c r="G53" s="3">
        <v>0</v>
      </c>
      <c r="H53" s="3">
        <v>0</v>
      </c>
      <c r="I53" s="4" t="e">
        <f t="shared" si="18"/>
        <v>#DIV/0!</v>
      </c>
      <c r="J53" s="3">
        <v>0</v>
      </c>
      <c r="K53" s="32" t="e">
        <f t="shared" si="10"/>
        <v>#DIV/0!</v>
      </c>
      <c r="L53" s="3">
        <f t="shared" si="11"/>
        <v>0</v>
      </c>
      <c r="M53" s="3">
        <v>0</v>
      </c>
      <c r="N53" s="3">
        <v>0</v>
      </c>
      <c r="O53" s="3">
        <v>0</v>
      </c>
      <c r="P53" s="3">
        <v>0</v>
      </c>
      <c r="Q53" s="4" t="e">
        <f t="shared" si="13"/>
        <v>#DIV/0!</v>
      </c>
      <c r="R53" s="3">
        <v>0</v>
      </c>
      <c r="S53" s="3">
        <v>0</v>
      </c>
      <c r="T53" s="32" t="e">
        <f t="shared" si="15"/>
        <v>#DIV/0!</v>
      </c>
      <c r="U53" s="32" t="e">
        <f t="shared" si="16"/>
        <v>#DIV/0!</v>
      </c>
      <c r="V53" s="3">
        <v>0</v>
      </c>
      <c r="W53" s="3">
        <v>0</v>
      </c>
      <c r="X53" s="3">
        <v>0</v>
      </c>
      <c r="Y53" s="3">
        <v>0</v>
      </c>
      <c r="Z53" s="3"/>
    </row>
    <row r="54" spans="1:30" x14ac:dyDescent="0.3">
      <c r="A54" s="3" t="s">
        <v>68</v>
      </c>
      <c r="B54" s="3" t="s">
        <v>29</v>
      </c>
      <c r="C54" s="3" t="s">
        <v>25</v>
      </c>
      <c r="D54" s="3" t="s">
        <v>32</v>
      </c>
      <c r="E54" s="3" t="s">
        <v>30</v>
      </c>
      <c r="F54" s="3" t="s">
        <v>28</v>
      </c>
      <c r="G54" s="3">
        <v>0</v>
      </c>
      <c r="H54" s="3">
        <v>0</v>
      </c>
      <c r="I54" s="4" t="e">
        <f t="shared" si="18"/>
        <v>#DIV/0!</v>
      </c>
      <c r="J54" s="3">
        <v>0</v>
      </c>
      <c r="K54" s="32" t="e">
        <f t="shared" si="10"/>
        <v>#DIV/0!</v>
      </c>
      <c r="L54" s="3">
        <f t="shared" si="11"/>
        <v>0</v>
      </c>
      <c r="M54" s="3">
        <v>0</v>
      </c>
      <c r="N54" s="3">
        <v>0</v>
      </c>
      <c r="O54" s="3">
        <v>0</v>
      </c>
      <c r="P54" s="3">
        <v>0</v>
      </c>
      <c r="Q54" s="4" t="e">
        <f t="shared" si="13"/>
        <v>#DIV/0!</v>
      </c>
      <c r="R54" s="3">
        <v>0</v>
      </c>
      <c r="S54" s="3">
        <v>0</v>
      </c>
      <c r="T54" s="32" t="e">
        <f t="shared" si="15"/>
        <v>#DIV/0!</v>
      </c>
      <c r="U54" s="32" t="e">
        <f t="shared" si="16"/>
        <v>#DIV/0!</v>
      </c>
      <c r="V54" s="3">
        <v>0</v>
      </c>
      <c r="W54" s="3">
        <v>0</v>
      </c>
      <c r="X54" s="3">
        <v>0</v>
      </c>
      <c r="Y54" s="3">
        <v>0</v>
      </c>
      <c r="Z54" s="3"/>
    </row>
    <row r="55" spans="1:30" x14ac:dyDescent="0.3">
      <c r="A55" s="35">
        <v>26</v>
      </c>
      <c r="B55" s="35" t="s">
        <v>24</v>
      </c>
      <c r="C55" s="35" t="s">
        <v>29</v>
      </c>
      <c r="D55" s="35" t="s">
        <v>26</v>
      </c>
      <c r="E55" s="35" t="s">
        <v>30</v>
      </c>
      <c r="F55" s="42" t="s">
        <v>28</v>
      </c>
      <c r="G55" s="35">
        <f t="shared" ref="G55:H55" si="85">G56+G57+G58</f>
        <v>2</v>
      </c>
      <c r="H55" s="35">
        <f t="shared" si="85"/>
        <v>2</v>
      </c>
      <c r="I55" s="36">
        <f t="shared" ref="I55" si="86">H55/((L55-W55)+J55+(0.44*R55))</f>
        <v>1</v>
      </c>
      <c r="J55" s="35">
        <f t="shared" ref="J55" si="87">J56+J57+J58</f>
        <v>1</v>
      </c>
      <c r="K55" s="37">
        <f t="shared" si="10"/>
        <v>0.5</v>
      </c>
      <c r="L55" s="35">
        <f t="shared" si="11"/>
        <v>1</v>
      </c>
      <c r="M55" s="35">
        <f t="shared" ref="M55:P55" si="88">M56+M57+M58</f>
        <v>1</v>
      </c>
      <c r="N55" s="35">
        <f t="shared" si="88"/>
        <v>0</v>
      </c>
      <c r="O55" s="35">
        <f t="shared" si="88"/>
        <v>1</v>
      </c>
      <c r="P55" s="35">
        <f t="shared" si="88"/>
        <v>1</v>
      </c>
      <c r="Q55" s="36">
        <f t="shared" si="13"/>
        <v>100</v>
      </c>
      <c r="R55" s="35">
        <f t="shared" ref="R55:S55" si="89">R56+R57+R58</f>
        <v>0</v>
      </c>
      <c r="S55" s="35">
        <f t="shared" si="89"/>
        <v>0</v>
      </c>
      <c r="T55" s="37">
        <f t="shared" si="15"/>
        <v>1</v>
      </c>
      <c r="U55" s="37">
        <f t="shared" si="16"/>
        <v>1</v>
      </c>
      <c r="V55" s="35">
        <f t="shared" ref="V55:Y55" si="90">V56+V57+V58</f>
        <v>0</v>
      </c>
      <c r="W55" s="35">
        <f t="shared" si="90"/>
        <v>0</v>
      </c>
      <c r="X55" s="35">
        <f t="shared" si="90"/>
        <v>0</v>
      </c>
      <c r="Y55" s="35">
        <f t="shared" si="90"/>
        <v>0</v>
      </c>
      <c r="Z55" s="35">
        <f>H55-H152</f>
        <v>-3</v>
      </c>
      <c r="AA55" s="38"/>
      <c r="AB55" s="38"/>
      <c r="AC55" s="38"/>
      <c r="AD55" s="38"/>
    </row>
    <row r="56" spans="1:30" x14ac:dyDescent="0.3">
      <c r="A56" s="3" t="s">
        <v>66</v>
      </c>
      <c r="B56" s="3" t="s">
        <v>24</v>
      </c>
      <c r="C56" s="3" t="s">
        <v>29</v>
      </c>
      <c r="D56" s="3" t="s">
        <v>26</v>
      </c>
      <c r="E56" s="3" t="s">
        <v>30</v>
      </c>
      <c r="F56" s="3" t="s">
        <v>28</v>
      </c>
      <c r="G56" s="3">
        <v>2</v>
      </c>
      <c r="H56" s="3">
        <v>2</v>
      </c>
      <c r="I56" s="4">
        <f t="shared" si="18"/>
        <v>1</v>
      </c>
      <c r="J56" s="3">
        <v>1</v>
      </c>
      <c r="K56" s="32">
        <f t="shared" si="10"/>
        <v>0.5</v>
      </c>
      <c r="L56" s="3">
        <f t="shared" si="11"/>
        <v>1</v>
      </c>
      <c r="M56" s="3">
        <v>1</v>
      </c>
      <c r="N56" s="3">
        <v>0</v>
      </c>
      <c r="O56" s="3">
        <v>1</v>
      </c>
      <c r="P56" s="3">
        <v>1</v>
      </c>
      <c r="Q56" s="4">
        <f t="shared" si="13"/>
        <v>100</v>
      </c>
      <c r="R56" s="3">
        <v>0</v>
      </c>
      <c r="S56" s="3">
        <v>0</v>
      </c>
      <c r="T56" s="32">
        <f t="shared" si="15"/>
        <v>1</v>
      </c>
      <c r="U56" s="32">
        <f t="shared" si="16"/>
        <v>1</v>
      </c>
      <c r="V56" s="3">
        <v>0</v>
      </c>
      <c r="W56" s="3">
        <v>0</v>
      </c>
      <c r="X56" s="3">
        <v>0</v>
      </c>
      <c r="Y56" s="3">
        <v>0</v>
      </c>
      <c r="Z56" s="3"/>
    </row>
    <row r="57" spans="1:30" x14ac:dyDescent="0.3">
      <c r="A57" s="3" t="s">
        <v>67</v>
      </c>
      <c r="B57" s="3" t="s">
        <v>24</v>
      </c>
      <c r="C57" s="3" t="s">
        <v>29</v>
      </c>
      <c r="D57" s="3" t="s">
        <v>26</v>
      </c>
      <c r="E57" s="3" t="s">
        <v>30</v>
      </c>
      <c r="F57" s="3" t="s">
        <v>28</v>
      </c>
      <c r="G57" s="3">
        <v>0</v>
      </c>
      <c r="H57" s="3">
        <v>0</v>
      </c>
      <c r="I57" s="4" t="e">
        <f t="shared" si="18"/>
        <v>#DIV/0!</v>
      </c>
      <c r="J57" s="3">
        <v>0</v>
      </c>
      <c r="K57" s="32" t="e">
        <f t="shared" si="10"/>
        <v>#DIV/0!</v>
      </c>
      <c r="L57" s="3">
        <f t="shared" si="11"/>
        <v>0</v>
      </c>
      <c r="M57" s="3">
        <v>0</v>
      </c>
      <c r="N57" s="3">
        <v>0</v>
      </c>
      <c r="O57" s="3">
        <v>0</v>
      </c>
      <c r="P57" s="3">
        <v>0</v>
      </c>
      <c r="Q57" s="4" t="e">
        <f t="shared" si="13"/>
        <v>#DIV/0!</v>
      </c>
      <c r="R57" s="3">
        <v>0</v>
      </c>
      <c r="S57" s="3">
        <v>0</v>
      </c>
      <c r="T57" s="32" t="e">
        <f t="shared" si="15"/>
        <v>#DIV/0!</v>
      </c>
      <c r="U57" s="32" t="e">
        <f t="shared" si="16"/>
        <v>#DIV/0!</v>
      </c>
      <c r="V57" s="3">
        <v>0</v>
      </c>
      <c r="W57" s="3">
        <v>0</v>
      </c>
      <c r="X57" s="3">
        <v>0</v>
      </c>
      <c r="Y57" s="3">
        <v>0</v>
      </c>
      <c r="Z57" s="3"/>
    </row>
    <row r="58" spans="1:30" x14ac:dyDescent="0.3">
      <c r="A58" s="3" t="s">
        <v>68</v>
      </c>
      <c r="B58" s="3" t="s">
        <v>24</v>
      </c>
      <c r="C58" s="3" t="s">
        <v>29</v>
      </c>
      <c r="D58" s="3" t="s">
        <v>26</v>
      </c>
      <c r="E58" s="3" t="s">
        <v>30</v>
      </c>
      <c r="F58" s="3" t="s">
        <v>28</v>
      </c>
      <c r="G58" s="3">
        <v>0</v>
      </c>
      <c r="H58" s="3">
        <v>0</v>
      </c>
      <c r="I58" s="4" t="e">
        <f t="shared" si="18"/>
        <v>#DIV/0!</v>
      </c>
      <c r="J58" s="3">
        <v>0</v>
      </c>
      <c r="K58" s="32" t="e">
        <f t="shared" si="10"/>
        <v>#DIV/0!</v>
      </c>
      <c r="L58" s="3">
        <f t="shared" si="11"/>
        <v>0</v>
      </c>
      <c r="M58" s="3">
        <v>0</v>
      </c>
      <c r="N58" s="3">
        <v>0</v>
      </c>
      <c r="O58" s="3">
        <v>0</v>
      </c>
      <c r="P58" s="3">
        <v>0</v>
      </c>
      <c r="Q58" s="4" t="e">
        <f t="shared" si="13"/>
        <v>#DIV/0!</v>
      </c>
      <c r="R58" s="3">
        <v>0</v>
      </c>
      <c r="S58" s="3">
        <v>0</v>
      </c>
      <c r="T58" s="32" t="e">
        <f t="shared" si="15"/>
        <v>#DIV/0!</v>
      </c>
      <c r="U58" s="32" t="e">
        <f t="shared" si="16"/>
        <v>#DIV/0!</v>
      </c>
      <c r="V58" s="3">
        <v>0</v>
      </c>
      <c r="W58" s="3">
        <v>0</v>
      </c>
      <c r="X58" s="3">
        <v>0</v>
      </c>
      <c r="Y58" s="3">
        <v>0</v>
      </c>
      <c r="Z58" s="3"/>
    </row>
    <row r="59" spans="1:30" x14ac:dyDescent="0.3">
      <c r="A59" s="35">
        <v>127</v>
      </c>
      <c r="B59" s="35" t="s">
        <v>29</v>
      </c>
      <c r="C59" s="35" t="s">
        <v>32</v>
      </c>
      <c r="D59" s="35" t="s">
        <v>26</v>
      </c>
      <c r="E59" s="35" t="s">
        <v>33</v>
      </c>
      <c r="F59" s="35" t="s">
        <v>28</v>
      </c>
      <c r="G59" s="35">
        <f t="shared" ref="G59:H59" si="91">G60+G61+G62</f>
        <v>6</v>
      </c>
      <c r="H59" s="35">
        <f t="shared" si="91"/>
        <v>9</v>
      </c>
      <c r="I59" s="36">
        <f t="shared" ref="I59" si="92">H59/((L59-W59)+J59+(0.44*R59))</f>
        <v>1.5</v>
      </c>
      <c r="J59" s="35">
        <f t="shared" ref="J59" si="93">J60+J61+J62</f>
        <v>0</v>
      </c>
      <c r="K59" s="37">
        <f t="shared" si="10"/>
        <v>0</v>
      </c>
      <c r="L59" s="35">
        <f t="shared" si="11"/>
        <v>6</v>
      </c>
      <c r="M59" s="35">
        <f t="shared" ref="M59:P59" si="94">M60+M61+M62</f>
        <v>4</v>
      </c>
      <c r="N59" s="35">
        <f t="shared" si="94"/>
        <v>2</v>
      </c>
      <c r="O59" s="35">
        <f t="shared" si="94"/>
        <v>4</v>
      </c>
      <c r="P59" s="35">
        <f t="shared" si="94"/>
        <v>3</v>
      </c>
      <c r="Q59" s="36">
        <f t="shared" si="13"/>
        <v>50</v>
      </c>
      <c r="R59" s="35">
        <f t="shared" ref="R59:S59" si="95">R60+R61+R62</f>
        <v>0</v>
      </c>
      <c r="S59" s="35">
        <f t="shared" si="95"/>
        <v>0</v>
      </c>
      <c r="T59" s="37">
        <f t="shared" si="15"/>
        <v>0.66666666666666663</v>
      </c>
      <c r="U59" s="37">
        <f t="shared" si="16"/>
        <v>0.75</v>
      </c>
      <c r="V59" s="35">
        <f t="shared" ref="V59:Y59" si="96">V60+V61+V62</f>
        <v>1</v>
      </c>
      <c r="W59" s="35">
        <f t="shared" si="96"/>
        <v>0</v>
      </c>
      <c r="X59" s="35">
        <f t="shared" si="96"/>
        <v>0</v>
      </c>
      <c r="Y59" s="35">
        <f t="shared" si="96"/>
        <v>0</v>
      </c>
      <c r="Z59" s="35">
        <f>H59-H156</f>
        <v>5</v>
      </c>
      <c r="AA59" s="38"/>
      <c r="AB59" s="38"/>
      <c r="AC59" s="38"/>
      <c r="AD59" s="38"/>
    </row>
    <row r="60" spans="1:30" x14ac:dyDescent="0.3">
      <c r="A60" s="3" t="s">
        <v>66</v>
      </c>
      <c r="B60" s="3" t="s">
        <v>29</v>
      </c>
      <c r="C60" s="3" t="s">
        <v>32</v>
      </c>
      <c r="D60" s="3" t="s">
        <v>26</v>
      </c>
      <c r="E60" s="3" t="s">
        <v>33</v>
      </c>
      <c r="F60" s="3" t="s">
        <v>28</v>
      </c>
      <c r="G60" s="3">
        <v>3</v>
      </c>
      <c r="H60" s="3">
        <v>2</v>
      </c>
      <c r="I60" s="4">
        <f t="shared" si="18"/>
        <v>0.66666666666666663</v>
      </c>
      <c r="J60" s="3">
        <v>0</v>
      </c>
      <c r="K60" s="32">
        <f t="shared" si="10"/>
        <v>0</v>
      </c>
      <c r="L60" s="3">
        <f t="shared" si="11"/>
        <v>3</v>
      </c>
      <c r="M60" s="3">
        <v>1</v>
      </c>
      <c r="N60" s="3">
        <v>2</v>
      </c>
      <c r="O60" s="3">
        <v>1</v>
      </c>
      <c r="P60" s="3">
        <v>0</v>
      </c>
      <c r="Q60" s="4">
        <f t="shared" si="13"/>
        <v>0</v>
      </c>
      <c r="R60" s="3">
        <v>0</v>
      </c>
      <c r="S60" s="3">
        <v>0</v>
      </c>
      <c r="T60" s="32">
        <f t="shared" si="15"/>
        <v>0.33333333333333331</v>
      </c>
      <c r="U60" s="32">
        <f t="shared" si="16"/>
        <v>0.33333333333333331</v>
      </c>
      <c r="V60" s="3">
        <v>0</v>
      </c>
      <c r="W60" s="3">
        <v>0</v>
      </c>
      <c r="X60" s="3">
        <v>0</v>
      </c>
      <c r="Y60" s="3">
        <v>0</v>
      </c>
      <c r="Z60" s="3"/>
    </row>
    <row r="61" spans="1:30" x14ac:dyDescent="0.3">
      <c r="A61" s="3" t="s">
        <v>67</v>
      </c>
      <c r="B61" s="3" t="s">
        <v>29</v>
      </c>
      <c r="C61" s="3" t="s">
        <v>32</v>
      </c>
      <c r="D61" s="3" t="s">
        <v>26</v>
      </c>
      <c r="E61" s="3" t="s">
        <v>33</v>
      </c>
      <c r="F61" s="3" t="s">
        <v>28</v>
      </c>
      <c r="G61" s="3">
        <v>0</v>
      </c>
      <c r="H61" s="3">
        <v>0</v>
      </c>
      <c r="I61" s="4" t="e">
        <f t="shared" si="18"/>
        <v>#DIV/0!</v>
      </c>
      <c r="J61" s="3">
        <v>0</v>
      </c>
      <c r="K61" s="32" t="e">
        <f t="shared" si="10"/>
        <v>#DIV/0!</v>
      </c>
      <c r="L61" s="3">
        <f t="shared" si="11"/>
        <v>0</v>
      </c>
      <c r="M61" s="3">
        <v>0</v>
      </c>
      <c r="N61" s="3">
        <v>0</v>
      </c>
      <c r="O61" s="3">
        <v>0</v>
      </c>
      <c r="P61" s="3">
        <v>0</v>
      </c>
      <c r="Q61" s="4" t="e">
        <f t="shared" si="13"/>
        <v>#DIV/0!</v>
      </c>
      <c r="R61" s="3">
        <v>0</v>
      </c>
      <c r="S61" s="3">
        <v>0</v>
      </c>
      <c r="T61" s="32" t="e">
        <f t="shared" si="15"/>
        <v>#DIV/0!</v>
      </c>
      <c r="U61" s="32" t="e">
        <f t="shared" si="16"/>
        <v>#DIV/0!</v>
      </c>
      <c r="V61" s="3">
        <v>0</v>
      </c>
      <c r="W61" s="3">
        <v>0</v>
      </c>
      <c r="X61" s="3">
        <v>0</v>
      </c>
      <c r="Y61" s="3">
        <v>0</v>
      </c>
      <c r="Z61" s="3"/>
    </row>
    <row r="62" spans="1:30" x14ac:dyDescent="0.3">
      <c r="A62" s="3" t="s">
        <v>68</v>
      </c>
      <c r="B62" s="3" t="s">
        <v>29</v>
      </c>
      <c r="C62" s="3" t="s">
        <v>32</v>
      </c>
      <c r="D62" s="3" t="s">
        <v>26</v>
      </c>
      <c r="E62" s="3" t="s">
        <v>33</v>
      </c>
      <c r="F62" s="3" t="s">
        <v>28</v>
      </c>
      <c r="G62" s="3">
        <v>3</v>
      </c>
      <c r="H62" s="3">
        <v>7</v>
      </c>
      <c r="I62" s="4">
        <f t="shared" si="18"/>
        <v>2.3333333333333335</v>
      </c>
      <c r="J62" s="3">
        <v>0</v>
      </c>
      <c r="K62" s="32">
        <f t="shared" si="10"/>
        <v>0</v>
      </c>
      <c r="L62" s="3">
        <f t="shared" si="11"/>
        <v>3</v>
      </c>
      <c r="M62" s="3">
        <v>3</v>
      </c>
      <c r="N62" s="3">
        <v>0</v>
      </c>
      <c r="O62" s="3">
        <v>3</v>
      </c>
      <c r="P62" s="3">
        <v>3</v>
      </c>
      <c r="Q62" s="4">
        <f t="shared" si="13"/>
        <v>100</v>
      </c>
      <c r="R62" s="3">
        <v>0</v>
      </c>
      <c r="S62" s="3">
        <v>0</v>
      </c>
      <c r="T62" s="32">
        <f t="shared" si="15"/>
        <v>1</v>
      </c>
      <c r="U62" s="32">
        <f t="shared" si="16"/>
        <v>1.1666666666666667</v>
      </c>
      <c r="V62" s="3">
        <v>1</v>
      </c>
      <c r="W62" s="3">
        <v>0</v>
      </c>
      <c r="X62" s="3">
        <v>0</v>
      </c>
      <c r="Y62" s="3">
        <v>0</v>
      </c>
      <c r="Z62" s="3"/>
    </row>
    <row r="63" spans="1:30" x14ac:dyDescent="0.3">
      <c r="A63" s="35">
        <v>40</v>
      </c>
      <c r="B63" s="35" t="s">
        <v>24</v>
      </c>
      <c r="C63" s="35" t="s">
        <v>25</v>
      </c>
      <c r="D63" s="35" t="s">
        <v>26</v>
      </c>
      <c r="E63" s="35" t="s">
        <v>27</v>
      </c>
      <c r="F63" s="43" t="s">
        <v>29</v>
      </c>
      <c r="G63" s="35">
        <f t="shared" ref="G63:H63" si="97">G64+G65+G66</f>
        <v>3</v>
      </c>
      <c r="H63" s="35">
        <f t="shared" si="97"/>
        <v>4</v>
      </c>
      <c r="I63" s="36">
        <f t="shared" ref="I63" si="98">H63/((L63-W63)+J63+(0.44*R63))</f>
        <v>1.1627906976744187</v>
      </c>
      <c r="J63" s="35">
        <f t="shared" ref="J63" si="99">J64+J65+J66</f>
        <v>0</v>
      </c>
      <c r="K63" s="37">
        <f t="shared" si="10"/>
        <v>0</v>
      </c>
      <c r="L63" s="35">
        <f t="shared" si="11"/>
        <v>3</v>
      </c>
      <c r="M63" s="35">
        <f t="shared" ref="M63:P63" si="100">M64+M65+M66</f>
        <v>2</v>
      </c>
      <c r="N63" s="35">
        <f t="shared" si="100"/>
        <v>1</v>
      </c>
      <c r="O63" s="35">
        <f t="shared" si="100"/>
        <v>2</v>
      </c>
      <c r="P63" s="35">
        <f t="shared" si="100"/>
        <v>3</v>
      </c>
      <c r="Q63" s="36">
        <f t="shared" si="13"/>
        <v>100</v>
      </c>
      <c r="R63" s="35">
        <f t="shared" ref="R63:S63" si="101">R64+R65+R66</f>
        <v>1</v>
      </c>
      <c r="S63" s="35">
        <f t="shared" si="101"/>
        <v>0</v>
      </c>
      <c r="T63" s="37">
        <f t="shared" si="15"/>
        <v>0.66666666666666663</v>
      </c>
      <c r="U63" s="37">
        <f t="shared" si="16"/>
        <v>0.66666666666666663</v>
      </c>
      <c r="V63" s="35">
        <f t="shared" ref="V63:Y63" si="102">V64+V65+V66</f>
        <v>0</v>
      </c>
      <c r="W63" s="35">
        <f t="shared" si="102"/>
        <v>0</v>
      </c>
      <c r="X63" s="35">
        <f t="shared" si="102"/>
        <v>0</v>
      </c>
      <c r="Y63" s="35">
        <f t="shared" si="102"/>
        <v>1</v>
      </c>
      <c r="Z63" s="35">
        <f>H63-H160</f>
        <v>1</v>
      </c>
      <c r="AA63" s="38"/>
      <c r="AB63" s="38"/>
      <c r="AC63" s="38"/>
      <c r="AD63" s="38"/>
    </row>
    <row r="64" spans="1:30" x14ac:dyDescent="0.3">
      <c r="A64" s="3" t="s">
        <v>66</v>
      </c>
      <c r="B64" s="3" t="s">
        <v>24</v>
      </c>
      <c r="C64" s="3" t="s">
        <v>25</v>
      </c>
      <c r="D64" s="3" t="s">
        <v>26</v>
      </c>
      <c r="E64" s="3" t="s">
        <v>27</v>
      </c>
      <c r="F64" s="3" t="s">
        <v>29</v>
      </c>
      <c r="G64" s="3">
        <v>3</v>
      </c>
      <c r="H64" s="3">
        <v>4</v>
      </c>
      <c r="I64" s="4">
        <f t="shared" si="18"/>
        <v>1.3333333333333333</v>
      </c>
      <c r="J64" s="3">
        <v>0</v>
      </c>
      <c r="K64" s="32">
        <f t="shared" si="10"/>
        <v>0</v>
      </c>
      <c r="L64" s="3">
        <f t="shared" si="11"/>
        <v>3</v>
      </c>
      <c r="M64" s="3">
        <v>2</v>
      </c>
      <c r="N64" s="3">
        <v>1</v>
      </c>
      <c r="O64" s="3">
        <v>2</v>
      </c>
      <c r="P64" s="3">
        <v>3</v>
      </c>
      <c r="Q64" s="4">
        <f t="shared" si="13"/>
        <v>100</v>
      </c>
      <c r="R64" s="3">
        <v>1</v>
      </c>
      <c r="S64" s="3">
        <v>0</v>
      </c>
      <c r="T64" s="32">
        <f t="shared" si="15"/>
        <v>0.66666666666666663</v>
      </c>
      <c r="U64" s="32">
        <f t="shared" si="16"/>
        <v>0.66666666666666663</v>
      </c>
      <c r="V64" s="3">
        <v>0</v>
      </c>
      <c r="W64" s="3">
        <v>0</v>
      </c>
      <c r="X64" s="3">
        <v>0</v>
      </c>
      <c r="Y64" s="3">
        <v>1</v>
      </c>
      <c r="Z64" s="3"/>
    </row>
    <row r="65" spans="1:30" x14ac:dyDescent="0.3">
      <c r="A65" s="3" t="s">
        <v>67</v>
      </c>
      <c r="B65" s="3" t="s">
        <v>24</v>
      </c>
      <c r="C65" s="3" t="s">
        <v>25</v>
      </c>
      <c r="D65" s="3" t="s">
        <v>26</v>
      </c>
      <c r="E65" s="3" t="s">
        <v>27</v>
      </c>
      <c r="F65" s="11" t="s">
        <v>29</v>
      </c>
      <c r="G65" s="3">
        <v>0</v>
      </c>
      <c r="H65" s="3">
        <v>0</v>
      </c>
      <c r="I65" s="4" t="e">
        <f t="shared" si="18"/>
        <v>#DIV/0!</v>
      </c>
      <c r="J65" s="3">
        <v>0</v>
      </c>
      <c r="K65" s="32" t="e">
        <f t="shared" si="10"/>
        <v>#DIV/0!</v>
      </c>
      <c r="L65" s="3">
        <f t="shared" si="11"/>
        <v>0</v>
      </c>
      <c r="M65" s="3">
        <v>0</v>
      </c>
      <c r="N65" s="3">
        <v>0</v>
      </c>
      <c r="O65" s="3">
        <v>0</v>
      </c>
      <c r="P65" s="3">
        <v>0</v>
      </c>
      <c r="Q65" s="4" t="e">
        <f t="shared" si="13"/>
        <v>#DIV/0!</v>
      </c>
      <c r="R65" s="3">
        <v>0</v>
      </c>
      <c r="S65" s="3">
        <v>0</v>
      </c>
      <c r="T65" s="32" t="e">
        <f t="shared" si="15"/>
        <v>#DIV/0!</v>
      </c>
      <c r="U65" s="32" t="e">
        <f t="shared" si="16"/>
        <v>#DIV/0!</v>
      </c>
      <c r="V65" s="3">
        <v>0</v>
      </c>
      <c r="W65" s="3">
        <v>0</v>
      </c>
      <c r="X65" s="3">
        <v>0</v>
      </c>
      <c r="Y65" s="3">
        <v>0</v>
      </c>
      <c r="Z65" s="3"/>
    </row>
    <row r="66" spans="1:30" x14ac:dyDescent="0.3">
      <c r="A66" s="3" t="s">
        <v>68</v>
      </c>
      <c r="B66" s="3" t="s">
        <v>24</v>
      </c>
      <c r="C66" s="3" t="s">
        <v>25</v>
      </c>
      <c r="D66" s="3" t="s">
        <v>26</v>
      </c>
      <c r="E66" s="3" t="s">
        <v>27</v>
      </c>
      <c r="F66" s="3" t="s">
        <v>29</v>
      </c>
      <c r="G66" s="3">
        <v>0</v>
      </c>
      <c r="H66" s="3">
        <v>0</v>
      </c>
      <c r="I66" s="4" t="e">
        <f t="shared" si="18"/>
        <v>#DIV/0!</v>
      </c>
      <c r="J66" s="3">
        <v>0</v>
      </c>
      <c r="K66" s="32" t="e">
        <f t="shared" si="10"/>
        <v>#DIV/0!</v>
      </c>
      <c r="L66" s="3">
        <f t="shared" si="11"/>
        <v>0</v>
      </c>
      <c r="M66" s="3">
        <v>0</v>
      </c>
      <c r="N66" s="3">
        <v>0</v>
      </c>
      <c r="O66" s="3">
        <v>0</v>
      </c>
      <c r="P66" s="3">
        <v>0</v>
      </c>
      <c r="Q66" s="4" t="e">
        <f t="shared" si="13"/>
        <v>#DIV/0!</v>
      </c>
      <c r="R66" s="3">
        <v>0</v>
      </c>
      <c r="S66" s="3">
        <v>0</v>
      </c>
      <c r="T66" s="32" t="e">
        <f t="shared" si="15"/>
        <v>#DIV/0!</v>
      </c>
      <c r="U66" s="32" t="e">
        <f t="shared" si="16"/>
        <v>#DIV/0!</v>
      </c>
      <c r="V66" s="3">
        <v>0</v>
      </c>
      <c r="W66" s="3">
        <v>0</v>
      </c>
      <c r="X66" s="3">
        <v>0</v>
      </c>
      <c r="Y66" s="3">
        <v>0</v>
      </c>
      <c r="Z66" s="3"/>
    </row>
    <row r="67" spans="1:30" x14ac:dyDescent="0.3">
      <c r="A67" s="35">
        <v>180</v>
      </c>
      <c r="B67" s="35" t="s">
        <v>24</v>
      </c>
      <c r="C67" s="35" t="s">
        <v>25</v>
      </c>
      <c r="D67" s="35" t="s">
        <v>30</v>
      </c>
      <c r="E67" s="35" t="s">
        <v>27</v>
      </c>
      <c r="F67" s="35" t="s">
        <v>28</v>
      </c>
      <c r="G67" s="35">
        <f t="shared" ref="G67:H67" si="103">G68+G69+G70</f>
        <v>1</v>
      </c>
      <c r="H67" s="35">
        <f t="shared" si="103"/>
        <v>0</v>
      </c>
      <c r="I67" s="36">
        <f t="shared" ref="I67" si="104">H67/((L67-W67)+J67+(0.44*R67))</f>
        <v>0</v>
      </c>
      <c r="J67" s="35">
        <f t="shared" ref="J67" si="105">J68+J69+J70</f>
        <v>1</v>
      </c>
      <c r="K67" s="37">
        <f t="shared" si="10"/>
        <v>1</v>
      </c>
      <c r="L67" s="35">
        <f t="shared" si="11"/>
        <v>0</v>
      </c>
      <c r="M67" s="35">
        <f t="shared" ref="M67:P67" si="106">M68+M69+M70</f>
        <v>0</v>
      </c>
      <c r="N67" s="35">
        <f t="shared" si="106"/>
        <v>0</v>
      </c>
      <c r="O67" s="35">
        <f t="shared" si="106"/>
        <v>0</v>
      </c>
      <c r="P67" s="35">
        <f t="shared" si="106"/>
        <v>0</v>
      </c>
      <c r="Q67" s="36" t="e">
        <f t="shared" si="13"/>
        <v>#DIV/0!</v>
      </c>
      <c r="R67" s="35">
        <f t="shared" ref="R67:S67" si="107">R68+R69+R70</f>
        <v>0</v>
      </c>
      <c r="S67" s="35">
        <f t="shared" si="107"/>
        <v>0</v>
      </c>
      <c r="T67" s="37" t="e">
        <f t="shared" si="15"/>
        <v>#DIV/0!</v>
      </c>
      <c r="U67" s="37" t="e">
        <f t="shared" si="16"/>
        <v>#DIV/0!</v>
      </c>
      <c r="V67" s="35">
        <f t="shared" ref="V67:Y67" si="108">V68+V69+V70</f>
        <v>0</v>
      </c>
      <c r="W67" s="35">
        <f t="shared" si="108"/>
        <v>0</v>
      </c>
      <c r="X67" s="35">
        <f t="shared" si="108"/>
        <v>1</v>
      </c>
      <c r="Y67" s="35">
        <f t="shared" si="108"/>
        <v>0</v>
      </c>
      <c r="Z67" s="35">
        <f>H67-H164</f>
        <v>0</v>
      </c>
      <c r="AA67" s="38"/>
      <c r="AB67" s="38"/>
      <c r="AC67" s="38"/>
      <c r="AD67" s="38"/>
    </row>
    <row r="68" spans="1:30" x14ac:dyDescent="0.3">
      <c r="A68" s="3" t="s">
        <v>66</v>
      </c>
      <c r="B68" s="3" t="s">
        <v>24</v>
      </c>
      <c r="C68" s="3" t="s">
        <v>25</v>
      </c>
      <c r="D68" s="3" t="s">
        <v>30</v>
      </c>
      <c r="E68" s="3" t="s">
        <v>27</v>
      </c>
      <c r="F68" s="3" t="s">
        <v>28</v>
      </c>
      <c r="G68" s="3">
        <v>1</v>
      </c>
      <c r="H68" s="3">
        <v>0</v>
      </c>
      <c r="I68" s="4">
        <f t="shared" si="18"/>
        <v>0</v>
      </c>
      <c r="J68" s="3">
        <v>1</v>
      </c>
      <c r="K68" s="32">
        <f t="shared" si="10"/>
        <v>1</v>
      </c>
      <c r="L68" s="3">
        <f t="shared" si="11"/>
        <v>0</v>
      </c>
      <c r="M68" s="3">
        <v>0</v>
      </c>
      <c r="N68" s="3">
        <v>0</v>
      </c>
      <c r="O68" s="3">
        <v>0</v>
      </c>
      <c r="P68" s="3">
        <v>0</v>
      </c>
      <c r="Q68" s="4" t="e">
        <f t="shared" si="13"/>
        <v>#DIV/0!</v>
      </c>
      <c r="R68" s="3">
        <v>0</v>
      </c>
      <c r="S68" s="3">
        <v>0</v>
      </c>
      <c r="T68" s="32" t="e">
        <f t="shared" si="15"/>
        <v>#DIV/0!</v>
      </c>
      <c r="U68" s="32" t="e">
        <f t="shared" si="16"/>
        <v>#DIV/0!</v>
      </c>
      <c r="V68" s="3">
        <v>0</v>
      </c>
      <c r="W68" s="3">
        <v>0</v>
      </c>
      <c r="X68" s="3">
        <v>1</v>
      </c>
      <c r="Y68" s="3">
        <v>0</v>
      </c>
      <c r="Z68" s="3"/>
    </row>
    <row r="69" spans="1:30" x14ac:dyDescent="0.3">
      <c r="A69" s="3" t="s">
        <v>67</v>
      </c>
      <c r="B69" s="3" t="s">
        <v>24</v>
      </c>
      <c r="C69" s="3" t="s">
        <v>25</v>
      </c>
      <c r="D69" s="3" t="s">
        <v>30</v>
      </c>
      <c r="E69" s="3" t="s">
        <v>27</v>
      </c>
      <c r="F69" s="3" t="s">
        <v>28</v>
      </c>
      <c r="G69" s="3">
        <v>0</v>
      </c>
      <c r="H69" s="3">
        <v>0</v>
      </c>
      <c r="I69" s="4" t="e">
        <f t="shared" si="18"/>
        <v>#DIV/0!</v>
      </c>
      <c r="J69" s="3">
        <v>0</v>
      </c>
      <c r="K69" s="32" t="e">
        <f t="shared" si="10"/>
        <v>#DIV/0!</v>
      </c>
      <c r="L69" s="3">
        <f t="shared" si="11"/>
        <v>0</v>
      </c>
      <c r="M69" s="3">
        <v>0</v>
      </c>
      <c r="N69" s="3">
        <v>0</v>
      </c>
      <c r="O69" s="3">
        <v>0</v>
      </c>
      <c r="P69" s="3">
        <v>0</v>
      </c>
      <c r="Q69" s="4" t="e">
        <f t="shared" si="13"/>
        <v>#DIV/0!</v>
      </c>
      <c r="R69" s="3">
        <v>0</v>
      </c>
      <c r="S69" s="3">
        <v>0</v>
      </c>
      <c r="T69" s="32" t="e">
        <f t="shared" si="15"/>
        <v>#DIV/0!</v>
      </c>
      <c r="U69" s="32" t="e">
        <f t="shared" si="16"/>
        <v>#DIV/0!</v>
      </c>
      <c r="V69" s="3">
        <v>0</v>
      </c>
      <c r="W69" s="3">
        <v>0</v>
      </c>
      <c r="X69" s="3">
        <v>0</v>
      </c>
      <c r="Y69" s="3">
        <v>0</v>
      </c>
      <c r="Z69" s="3"/>
    </row>
    <row r="70" spans="1:30" x14ac:dyDescent="0.3">
      <c r="A70" s="3" t="s">
        <v>68</v>
      </c>
      <c r="B70" s="3" t="s">
        <v>24</v>
      </c>
      <c r="C70" s="3" t="s">
        <v>25</v>
      </c>
      <c r="D70" s="3" t="s">
        <v>30</v>
      </c>
      <c r="E70" s="3" t="s">
        <v>27</v>
      </c>
      <c r="F70" s="3" t="s">
        <v>28</v>
      </c>
      <c r="G70" s="3">
        <v>0</v>
      </c>
      <c r="H70" s="3">
        <v>0</v>
      </c>
      <c r="I70" s="4" t="e">
        <f t="shared" si="18"/>
        <v>#DIV/0!</v>
      </c>
      <c r="J70" s="3">
        <v>0</v>
      </c>
      <c r="K70" s="32" t="e">
        <f t="shared" si="10"/>
        <v>#DIV/0!</v>
      </c>
      <c r="L70" s="3">
        <f t="shared" si="11"/>
        <v>0</v>
      </c>
      <c r="M70" s="3">
        <v>0</v>
      </c>
      <c r="N70" s="3">
        <v>0</v>
      </c>
      <c r="O70" s="3">
        <v>0</v>
      </c>
      <c r="P70" s="3">
        <v>0</v>
      </c>
      <c r="Q70" s="4" t="e">
        <f t="shared" si="13"/>
        <v>#DIV/0!</v>
      </c>
      <c r="R70" s="3">
        <v>0</v>
      </c>
      <c r="S70" s="3">
        <v>0</v>
      </c>
      <c r="T70" s="32" t="e">
        <f t="shared" si="15"/>
        <v>#DIV/0!</v>
      </c>
      <c r="U70" s="32" t="e">
        <f t="shared" si="16"/>
        <v>#DIV/0!</v>
      </c>
      <c r="V70" s="3">
        <v>0</v>
      </c>
      <c r="W70" s="3">
        <v>0</v>
      </c>
      <c r="X70" s="3">
        <v>0</v>
      </c>
      <c r="Y70" s="3">
        <v>0</v>
      </c>
      <c r="Z70" s="3"/>
    </row>
    <row r="71" spans="1:30" x14ac:dyDescent="0.3">
      <c r="A71" s="35">
        <v>58</v>
      </c>
      <c r="B71" s="35" t="s">
        <v>24</v>
      </c>
      <c r="C71" s="35" t="s">
        <v>25</v>
      </c>
      <c r="D71" s="35" t="s">
        <v>32</v>
      </c>
      <c r="E71" s="35" t="s">
        <v>27</v>
      </c>
      <c r="F71" s="35" t="s">
        <v>28</v>
      </c>
      <c r="G71" s="35">
        <f t="shared" ref="G71:H71" si="109">G72+G73+G74</f>
        <v>0</v>
      </c>
      <c r="H71" s="35">
        <f t="shared" si="109"/>
        <v>0</v>
      </c>
      <c r="I71" s="36" t="e">
        <f t="shared" ref="I71" si="110">H71/((L71-W71)+J71+(0.44*R71))</f>
        <v>#DIV/0!</v>
      </c>
      <c r="J71" s="35">
        <f t="shared" ref="J71" si="111">J72+J73+J74</f>
        <v>0</v>
      </c>
      <c r="K71" s="37" t="e">
        <f t="shared" ref="K71:K90" si="112">J71/G71</f>
        <v>#DIV/0!</v>
      </c>
      <c r="L71" s="35">
        <f t="shared" ref="L71:L90" si="113">M71+N71</f>
        <v>0</v>
      </c>
      <c r="M71" s="35">
        <f t="shared" ref="M71:P71" si="114">M72+M73+M74</f>
        <v>0</v>
      </c>
      <c r="N71" s="35">
        <f t="shared" si="114"/>
        <v>0</v>
      </c>
      <c r="O71" s="35">
        <f t="shared" si="114"/>
        <v>0</v>
      </c>
      <c r="P71" s="35">
        <f t="shared" si="114"/>
        <v>0</v>
      </c>
      <c r="Q71" s="36" t="e">
        <f t="shared" ref="Q71:Q90" si="115">P71/L71*100</f>
        <v>#DIV/0!</v>
      </c>
      <c r="R71" s="35">
        <f t="shared" ref="R71:S71" si="116">R72+R73+R74</f>
        <v>0</v>
      </c>
      <c r="S71" s="35">
        <f t="shared" si="116"/>
        <v>0</v>
      </c>
      <c r="T71" s="37" t="e">
        <f t="shared" ref="T71:T90" si="117">M71/(M71+N71)</f>
        <v>#DIV/0!</v>
      </c>
      <c r="U71" s="37" t="e">
        <f t="shared" ref="U71:U90" si="118">((0.5*V71)+M71)/L71</f>
        <v>#DIV/0!</v>
      </c>
      <c r="V71" s="35">
        <f t="shared" ref="V71:Y71" si="119">V72+V73+V74</f>
        <v>0</v>
      </c>
      <c r="W71" s="35">
        <f t="shared" si="119"/>
        <v>0</v>
      </c>
      <c r="X71" s="35">
        <f t="shared" si="119"/>
        <v>0</v>
      </c>
      <c r="Y71" s="35">
        <f t="shared" si="119"/>
        <v>0</v>
      </c>
      <c r="Z71" s="35">
        <f>H71-H168</f>
        <v>0</v>
      </c>
      <c r="AA71" s="38"/>
      <c r="AB71" s="38"/>
      <c r="AC71" s="38"/>
      <c r="AD71" s="38"/>
    </row>
    <row r="72" spans="1:30" x14ac:dyDescent="0.3">
      <c r="A72" s="3" t="s">
        <v>66</v>
      </c>
      <c r="B72" s="3" t="s">
        <v>24</v>
      </c>
      <c r="C72" s="3" t="s">
        <v>25</v>
      </c>
      <c r="D72" s="3" t="s">
        <v>32</v>
      </c>
      <c r="E72" s="3" t="s">
        <v>27</v>
      </c>
      <c r="F72" s="3" t="s">
        <v>28</v>
      </c>
      <c r="G72" s="3">
        <v>0</v>
      </c>
      <c r="H72" s="3">
        <v>0</v>
      </c>
      <c r="I72" s="4" t="e">
        <f t="shared" ref="I72:I90" si="120">H72/G72</f>
        <v>#DIV/0!</v>
      </c>
      <c r="J72" s="3">
        <v>0</v>
      </c>
      <c r="K72" s="32" t="e">
        <f t="shared" si="112"/>
        <v>#DIV/0!</v>
      </c>
      <c r="L72" s="3">
        <f t="shared" si="113"/>
        <v>0</v>
      </c>
      <c r="M72" s="3">
        <v>0</v>
      </c>
      <c r="N72" s="3">
        <v>0</v>
      </c>
      <c r="O72" s="3">
        <v>0</v>
      </c>
      <c r="P72" s="3">
        <v>0</v>
      </c>
      <c r="Q72" s="4" t="e">
        <f t="shared" si="115"/>
        <v>#DIV/0!</v>
      </c>
      <c r="R72" s="3">
        <v>0</v>
      </c>
      <c r="S72" s="3">
        <v>0</v>
      </c>
      <c r="T72" s="32" t="e">
        <f t="shared" si="117"/>
        <v>#DIV/0!</v>
      </c>
      <c r="U72" s="32" t="e">
        <f t="shared" si="118"/>
        <v>#DIV/0!</v>
      </c>
      <c r="V72" s="3">
        <v>0</v>
      </c>
      <c r="W72" s="3">
        <v>0</v>
      </c>
      <c r="X72" s="3">
        <v>0</v>
      </c>
      <c r="Y72" s="3">
        <v>0</v>
      </c>
      <c r="Z72" s="3"/>
    </row>
    <row r="73" spans="1:30" x14ac:dyDescent="0.3">
      <c r="A73" s="3" t="s">
        <v>67</v>
      </c>
      <c r="B73" s="3" t="s">
        <v>24</v>
      </c>
      <c r="C73" s="3" t="s">
        <v>25</v>
      </c>
      <c r="D73" s="3" t="s">
        <v>32</v>
      </c>
      <c r="E73" s="3" t="s">
        <v>27</v>
      </c>
      <c r="F73" s="3" t="s">
        <v>28</v>
      </c>
      <c r="G73" s="3">
        <v>0</v>
      </c>
      <c r="H73" s="3">
        <v>0</v>
      </c>
      <c r="I73" s="4" t="e">
        <f t="shared" si="120"/>
        <v>#DIV/0!</v>
      </c>
      <c r="J73" s="3">
        <v>0</v>
      </c>
      <c r="K73" s="32" t="e">
        <f t="shared" si="112"/>
        <v>#DIV/0!</v>
      </c>
      <c r="L73" s="3">
        <f t="shared" si="113"/>
        <v>0</v>
      </c>
      <c r="M73" s="3">
        <v>0</v>
      </c>
      <c r="N73" s="3">
        <v>0</v>
      </c>
      <c r="O73" s="3">
        <v>0</v>
      </c>
      <c r="P73" s="3">
        <v>0</v>
      </c>
      <c r="Q73" s="4" t="e">
        <f t="shared" si="115"/>
        <v>#DIV/0!</v>
      </c>
      <c r="R73" s="3">
        <v>0</v>
      </c>
      <c r="S73" s="3">
        <v>0</v>
      </c>
      <c r="T73" s="32" t="e">
        <f t="shared" si="117"/>
        <v>#DIV/0!</v>
      </c>
      <c r="U73" s="32" t="e">
        <f t="shared" si="118"/>
        <v>#DIV/0!</v>
      </c>
      <c r="V73" s="3">
        <v>0</v>
      </c>
      <c r="W73" s="3">
        <v>0</v>
      </c>
      <c r="X73" s="3">
        <v>0</v>
      </c>
      <c r="Y73" s="3">
        <v>0</v>
      </c>
      <c r="Z73" s="3"/>
    </row>
    <row r="74" spans="1:30" x14ac:dyDescent="0.3">
      <c r="A74" s="3" t="s">
        <v>68</v>
      </c>
      <c r="B74" s="3" t="s">
        <v>24</v>
      </c>
      <c r="C74" s="3" t="s">
        <v>25</v>
      </c>
      <c r="D74" s="3" t="s">
        <v>32</v>
      </c>
      <c r="E74" s="3" t="s">
        <v>27</v>
      </c>
      <c r="F74" s="3" t="s">
        <v>28</v>
      </c>
      <c r="G74" s="3">
        <v>0</v>
      </c>
      <c r="H74" s="3">
        <v>0</v>
      </c>
      <c r="I74" s="4" t="e">
        <f t="shared" si="120"/>
        <v>#DIV/0!</v>
      </c>
      <c r="J74" s="3">
        <v>0</v>
      </c>
      <c r="K74" s="32" t="e">
        <f t="shared" si="112"/>
        <v>#DIV/0!</v>
      </c>
      <c r="L74" s="3">
        <f t="shared" si="113"/>
        <v>0</v>
      </c>
      <c r="M74" s="3">
        <v>0</v>
      </c>
      <c r="N74" s="3">
        <v>0</v>
      </c>
      <c r="O74" s="3">
        <v>0</v>
      </c>
      <c r="P74" s="3">
        <v>0</v>
      </c>
      <c r="Q74" s="4" t="e">
        <f t="shared" si="115"/>
        <v>#DIV/0!</v>
      </c>
      <c r="R74" s="3">
        <v>0</v>
      </c>
      <c r="S74" s="3">
        <v>0</v>
      </c>
      <c r="T74" s="32" t="e">
        <f t="shared" si="117"/>
        <v>#DIV/0!</v>
      </c>
      <c r="U74" s="32" t="e">
        <f t="shared" si="118"/>
        <v>#DIV/0!</v>
      </c>
      <c r="V74" s="3">
        <v>0</v>
      </c>
      <c r="W74" s="3">
        <v>0</v>
      </c>
      <c r="X74" s="3">
        <v>0</v>
      </c>
      <c r="Y74" s="3">
        <v>0</v>
      </c>
      <c r="Z74" s="3"/>
    </row>
    <row r="75" spans="1:30" x14ac:dyDescent="0.3">
      <c r="A75" s="35">
        <v>211</v>
      </c>
      <c r="B75" s="35" t="s">
        <v>32</v>
      </c>
      <c r="C75" s="35" t="s">
        <v>25</v>
      </c>
      <c r="D75" s="35" t="s">
        <v>30</v>
      </c>
      <c r="E75" s="35" t="s">
        <v>27</v>
      </c>
      <c r="F75" s="35" t="s">
        <v>28</v>
      </c>
      <c r="G75" s="35">
        <f t="shared" ref="G75:H75" si="121">G76+G77+G78</f>
        <v>5</v>
      </c>
      <c r="H75" s="35">
        <f t="shared" si="121"/>
        <v>2</v>
      </c>
      <c r="I75" s="36">
        <f t="shared" ref="I75" si="122">H75/((L75-W75)+J75+(0.44*R75))</f>
        <v>0.36764705882352938</v>
      </c>
      <c r="J75" s="35">
        <f t="shared" ref="J75" si="123">J76+J77+J78</f>
        <v>1</v>
      </c>
      <c r="K75" s="37">
        <f t="shared" si="112"/>
        <v>0.2</v>
      </c>
      <c r="L75" s="35">
        <f t="shared" si="113"/>
        <v>4</v>
      </c>
      <c r="M75" s="35">
        <f t="shared" ref="M75:P75" si="124">M76+M77+M78</f>
        <v>1</v>
      </c>
      <c r="N75" s="35">
        <f t="shared" si="124"/>
        <v>3</v>
      </c>
      <c r="O75" s="35">
        <f t="shared" si="124"/>
        <v>1</v>
      </c>
      <c r="P75" s="35">
        <f t="shared" si="124"/>
        <v>2</v>
      </c>
      <c r="Q75" s="36">
        <f t="shared" si="115"/>
        <v>50</v>
      </c>
      <c r="R75" s="35">
        <f t="shared" ref="R75:S75" si="125">R76+R77+R78</f>
        <v>1</v>
      </c>
      <c r="S75" s="35">
        <f t="shared" si="125"/>
        <v>0</v>
      </c>
      <c r="T75" s="37">
        <f t="shared" si="117"/>
        <v>0.25</v>
      </c>
      <c r="U75" s="37">
        <f t="shared" si="118"/>
        <v>0.25</v>
      </c>
      <c r="V75" s="35">
        <f t="shared" ref="V75:Y75" si="126">V76+V77+V78</f>
        <v>0</v>
      </c>
      <c r="W75" s="35">
        <f t="shared" si="126"/>
        <v>0</v>
      </c>
      <c r="X75" s="35">
        <f t="shared" si="126"/>
        <v>0</v>
      </c>
      <c r="Y75" s="35">
        <f t="shared" si="126"/>
        <v>1</v>
      </c>
      <c r="Z75" s="35">
        <f>H75-H172</f>
        <v>2</v>
      </c>
      <c r="AA75" s="38"/>
      <c r="AB75" s="38"/>
      <c r="AC75" s="38"/>
      <c r="AD75" s="38"/>
    </row>
    <row r="76" spans="1:30" x14ac:dyDescent="0.3">
      <c r="A76" s="3" t="s">
        <v>66</v>
      </c>
      <c r="B76" s="3" t="s">
        <v>32</v>
      </c>
      <c r="C76" s="3" t="s">
        <v>25</v>
      </c>
      <c r="D76" s="3" t="s">
        <v>30</v>
      </c>
      <c r="E76" s="3" t="s">
        <v>27</v>
      </c>
      <c r="F76" s="3" t="s">
        <v>28</v>
      </c>
      <c r="G76" s="3">
        <v>5</v>
      </c>
      <c r="H76" s="3">
        <v>2</v>
      </c>
      <c r="I76" s="4">
        <f t="shared" si="120"/>
        <v>0.4</v>
      </c>
      <c r="J76" s="3">
        <v>1</v>
      </c>
      <c r="K76" s="32">
        <f t="shared" si="112"/>
        <v>0.2</v>
      </c>
      <c r="L76" s="3">
        <f t="shared" si="113"/>
        <v>4</v>
      </c>
      <c r="M76" s="3">
        <v>1</v>
      </c>
      <c r="N76" s="3">
        <v>3</v>
      </c>
      <c r="O76" s="3">
        <v>1</v>
      </c>
      <c r="P76" s="3">
        <v>2</v>
      </c>
      <c r="Q76" s="4">
        <f t="shared" si="115"/>
        <v>50</v>
      </c>
      <c r="R76" s="3">
        <v>1</v>
      </c>
      <c r="S76" s="3">
        <v>0</v>
      </c>
      <c r="T76" s="32">
        <f t="shared" si="117"/>
        <v>0.25</v>
      </c>
      <c r="U76" s="32">
        <f t="shared" si="118"/>
        <v>0.25</v>
      </c>
      <c r="V76" s="3">
        <v>0</v>
      </c>
      <c r="W76" s="3">
        <v>0</v>
      </c>
      <c r="X76" s="3">
        <v>0</v>
      </c>
      <c r="Y76" s="3">
        <v>1</v>
      </c>
      <c r="Z76" s="3"/>
    </row>
    <row r="77" spans="1:30" x14ac:dyDescent="0.3">
      <c r="A77" s="3" t="s">
        <v>67</v>
      </c>
      <c r="B77" s="3" t="s">
        <v>32</v>
      </c>
      <c r="C77" s="3" t="s">
        <v>25</v>
      </c>
      <c r="D77" s="3" t="s">
        <v>30</v>
      </c>
      <c r="E77" s="3" t="s">
        <v>27</v>
      </c>
      <c r="F77" s="3" t="s">
        <v>28</v>
      </c>
      <c r="G77" s="3">
        <v>0</v>
      </c>
      <c r="H77" s="3">
        <v>0</v>
      </c>
      <c r="I77" s="4" t="e">
        <f t="shared" si="120"/>
        <v>#DIV/0!</v>
      </c>
      <c r="J77" s="3">
        <v>0</v>
      </c>
      <c r="K77" s="32" t="e">
        <f t="shared" si="112"/>
        <v>#DIV/0!</v>
      </c>
      <c r="L77" s="3">
        <f t="shared" si="113"/>
        <v>0</v>
      </c>
      <c r="M77" s="3">
        <v>0</v>
      </c>
      <c r="N77" s="3">
        <v>0</v>
      </c>
      <c r="O77" s="3">
        <v>0</v>
      </c>
      <c r="P77" s="3">
        <v>0</v>
      </c>
      <c r="Q77" s="4" t="e">
        <f t="shared" si="115"/>
        <v>#DIV/0!</v>
      </c>
      <c r="R77" s="3">
        <v>0</v>
      </c>
      <c r="S77" s="3">
        <v>0</v>
      </c>
      <c r="T77" s="32" t="e">
        <f t="shared" si="117"/>
        <v>#DIV/0!</v>
      </c>
      <c r="U77" s="32" t="e">
        <f t="shared" si="118"/>
        <v>#DIV/0!</v>
      </c>
      <c r="V77" s="3">
        <v>0</v>
      </c>
      <c r="W77" s="3">
        <v>0</v>
      </c>
      <c r="X77" s="3">
        <v>0</v>
      </c>
      <c r="Y77" s="3">
        <v>0</v>
      </c>
      <c r="Z77" s="3"/>
    </row>
    <row r="78" spans="1:30" x14ac:dyDescent="0.3">
      <c r="A78" s="3" t="s">
        <v>68</v>
      </c>
      <c r="B78" s="3" t="s">
        <v>32</v>
      </c>
      <c r="C78" s="3" t="s">
        <v>25</v>
      </c>
      <c r="D78" s="3" t="s">
        <v>30</v>
      </c>
      <c r="E78" s="3" t="s">
        <v>27</v>
      </c>
      <c r="F78" s="3" t="s">
        <v>28</v>
      </c>
      <c r="G78" s="3">
        <v>0</v>
      </c>
      <c r="H78" s="3">
        <v>0</v>
      </c>
      <c r="I78" s="4" t="e">
        <f t="shared" si="120"/>
        <v>#DIV/0!</v>
      </c>
      <c r="J78" s="3">
        <v>0</v>
      </c>
      <c r="K78" s="32" t="e">
        <f t="shared" si="112"/>
        <v>#DIV/0!</v>
      </c>
      <c r="L78" s="3">
        <f t="shared" si="113"/>
        <v>0</v>
      </c>
      <c r="M78" s="3">
        <v>0</v>
      </c>
      <c r="N78" s="3">
        <v>0</v>
      </c>
      <c r="O78" s="3">
        <v>0</v>
      </c>
      <c r="P78" s="3">
        <v>0</v>
      </c>
      <c r="Q78" s="4" t="e">
        <f t="shared" si="115"/>
        <v>#DIV/0!</v>
      </c>
      <c r="R78" s="3">
        <v>0</v>
      </c>
      <c r="S78" s="3">
        <v>0</v>
      </c>
      <c r="T78" s="32" t="e">
        <f t="shared" si="117"/>
        <v>#DIV/0!</v>
      </c>
      <c r="U78" s="32" t="e">
        <f t="shared" si="118"/>
        <v>#DIV/0!</v>
      </c>
      <c r="V78" s="3">
        <v>0</v>
      </c>
      <c r="W78" s="3">
        <v>0</v>
      </c>
      <c r="X78" s="3">
        <v>0</v>
      </c>
      <c r="Y78" s="3">
        <v>0</v>
      </c>
      <c r="Z78" s="3"/>
    </row>
    <row r="79" spans="1:30" x14ac:dyDescent="0.3">
      <c r="A79" s="35">
        <v>24</v>
      </c>
      <c r="B79" s="35" t="s">
        <v>24</v>
      </c>
      <c r="C79" s="35" t="s">
        <v>29</v>
      </c>
      <c r="D79" s="35" t="s">
        <v>26</v>
      </c>
      <c r="E79" s="35" t="s">
        <v>33</v>
      </c>
      <c r="F79" s="35" t="s">
        <v>28</v>
      </c>
      <c r="G79" s="35">
        <f t="shared" ref="G79:H79" si="127">G80+G81+G82</f>
        <v>3</v>
      </c>
      <c r="H79" s="35">
        <f t="shared" si="127"/>
        <v>3</v>
      </c>
      <c r="I79" s="36">
        <f t="shared" ref="I79" si="128">H79/((L79-W79)+J79+(0.44*R79))</f>
        <v>1.0416666666666667</v>
      </c>
      <c r="J79" s="35">
        <f t="shared" ref="J79" si="129">J80+J81+J82</f>
        <v>1</v>
      </c>
      <c r="K79" s="37">
        <f t="shared" si="112"/>
        <v>0.33333333333333331</v>
      </c>
      <c r="L79" s="35">
        <f t="shared" si="113"/>
        <v>1</v>
      </c>
      <c r="M79" s="35">
        <f t="shared" ref="M79:P79" si="130">M80+M81+M82</f>
        <v>1</v>
      </c>
      <c r="N79" s="35">
        <f t="shared" si="130"/>
        <v>0</v>
      </c>
      <c r="O79" s="35">
        <f t="shared" si="130"/>
        <v>1</v>
      </c>
      <c r="P79" s="35">
        <f t="shared" si="130"/>
        <v>1</v>
      </c>
      <c r="Q79" s="36">
        <f t="shared" si="115"/>
        <v>100</v>
      </c>
      <c r="R79" s="35">
        <f t="shared" ref="R79:S79" si="131">R80+R81+R82</f>
        <v>2</v>
      </c>
      <c r="S79" s="35">
        <f t="shared" si="131"/>
        <v>1</v>
      </c>
      <c r="T79" s="37">
        <f t="shared" si="117"/>
        <v>1</v>
      </c>
      <c r="U79" s="37">
        <f t="shared" si="118"/>
        <v>1</v>
      </c>
      <c r="V79" s="35">
        <f t="shared" ref="V79:Y79" si="132">V80+V81+V82</f>
        <v>0</v>
      </c>
      <c r="W79" s="35">
        <f t="shared" si="132"/>
        <v>0</v>
      </c>
      <c r="X79" s="35">
        <f t="shared" si="132"/>
        <v>0</v>
      </c>
      <c r="Y79" s="35">
        <f t="shared" si="132"/>
        <v>2</v>
      </c>
      <c r="Z79" s="35">
        <f>H79-H176</f>
        <v>3</v>
      </c>
      <c r="AA79" s="38"/>
      <c r="AB79" s="38"/>
      <c r="AC79" s="38"/>
      <c r="AD79" s="38"/>
    </row>
    <row r="80" spans="1:30" x14ac:dyDescent="0.3">
      <c r="A80" s="3" t="s">
        <v>66</v>
      </c>
      <c r="B80" s="3" t="s">
        <v>24</v>
      </c>
      <c r="C80" s="3" t="s">
        <v>29</v>
      </c>
      <c r="D80" s="3" t="s">
        <v>26</v>
      </c>
      <c r="E80" s="3" t="s">
        <v>33</v>
      </c>
      <c r="F80" s="3" t="s">
        <v>28</v>
      </c>
      <c r="G80" s="3">
        <v>2</v>
      </c>
      <c r="H80" s="3">
        <v>2</v>
      </c>
      <c r="I80" s="4">
        <f t="shared" si="120"/>
        <v>1</v>
      </c>
      <c r="J80" s="3">
        <v>1</v>
      </c>
      <c r="K80" s="32">
        <f t="shared" si="112"/>
        <v>0.5</v>
      </c>
      <c r="L80" s="3">
        <f t="shared" si="113"/>
        <v>1</v>
      </c>
      <c r="M80" s="3">
        <v>1</v>
      </c>
      <c r="N80" s="3">
        <v>0</v>
      </c>
      <c r="O80" s="3">
        <v>1</v>
      </c>
      <c r="P80" s="3">
        <v>1</v>
      </c>
      <c r="Q80" s="4">
        <f t="shared" si="115"/>
        <v>100</v>
      </c>
      <c r="R80" s="3">
        <v>0</v>
      </c>
      <c r="S80" s="3">
        <v>0</v>
      </c>
      <c r="T80" s="32">
        <f t="shared" si="117"/>
        <v>1</v>
      </c>
      <c r="U80" s="32">
        <f t="shared" si="118"/>
        <v>1</v>
      </c>
      <c r="V80" s="3">
        <v>0</v>
      </c>
      <c r="W80" s="3">
        <v>0</v>
      </c>
      <c r="X80" s="3">
        <v>0</v>
      </c>
      <c r="Y80" s="3">
        <v>1</v>
      </c>
      <c r="Z80" s="3"/>
    </row>
    <row r="81" spans="1:30" x14ac:dyDescent="0.3">
      <c r="A81" s="3" t="s">
        <v>67</v>
      </c>
      <c r="B81" s="3" t="s">
        <v>24</v>
      </c>
      <c r="C81" s="3" t="s">
        <v>29</v>
      </c>
      <c r="D81" s="3" t="s">
        <v>26</v>
      </c>
      <c r="E81" s="3" t="s">
        <v>33</v>
      </c>
      <c r="F81" s="3" t="s">
        <v>28</v>
      </c>
      <c r="G81" s="3">
        <v>0</v>
      </c>
      <c r="H81" s="3">
        <v>0</v>
      </c>
      <c r="I81" s="4" t="e">
        <f t="shared" si="120"/>
        <v>#DIV/0!</v>
      </c>
      <c r="J81" s="3">
        <v>0</v>
      </c>
      <c r="K81" s="32" t="e">
        <f t="shared" si="112"/>
        <v>#DIV/0!</v>
      </c>
      <c r="L81" s="3">
        <f t="shared" si="113"/>
        <v>0</v>
      </c>
      <c r="M81" s="3">
        <v>0</v>
      </c>
      <c r="N81" s="3">
        <v>0</v>
      </c>
      <c r="O81" s="3">
        <v>0</v>
      </c>
      <c r="P81" s="3">
        <v>0</v>
      </c>
      <c r="Q81" s="4" t="e">
        <f t="shared" si="115"/>
        <v>#DIV/0!</v>
      </c>
      <c r="R81" s="3">
        <v>0</v>
      </c>
      <c r="S81" s="3">
        <v>0</v>
      </c>
      <c r="T81" s="32" t="e">
        <f t="shared" si="117"/>
        <v>#DIV/0!</v>
      </c>
      <c r="U81" s="32" t="e">
        <f t="shared" si="118"/>
        <v>#DIV/0!</v>
      </c>
      <c r="V81" s="3">
        <v>0</v>
      </c>
      <c r="W81" s="3">
        <v>0</v>
      </c>
      <c r="X81" s="3">
        <v>0</v>
      </c>
      <c r="Y81" s="3">
        <v>0</v>
      </c>
      <c r="Z81" s="3"/>
    </row>
    <row r="82" spans="1:30" x14ac:dyDescent="0.3">
      <c r="A82" s="3" t="s">
        <v>68</v>
      </c>
      <c r="B82" s="3" t="s">
        <v>24</v>
      </c>
      <c r="C82" s="3" t="s">
        <v>29</v>
      </c>
      <c r="D82" s="3" t="s">
        <v>26</v>
      </c>
      <c r="E82" s="3" t="s">
        <v>33</v>
      </c>
      <c r="F82" s="3" t="s">
        <v>28</v>
      </c>
      <c r="G82" s="3">
        <v>1</v>
      </c>
      <c r="H82" s="3">
        <v>1</v>
      </c>
      <c r="I82" s="4">
        <f t="shared" si="120"/>
        <v>1</v>
      </c>
      <c r="J82" s="3">
        <v>0</v>
      </c>
      <c r="K82" s="32">
        <f t="shared" si="112"/>
        <v>0</v>
      </c>
      <c r="L82" s="3">
        <f t="shared" si="113"/>
        <v>0</v>
      </c>
      <c r="M82" s="3">
        <v>0</v>
      </c>
      <c r="N82" s="3">
        <v>0</v>
      </c>
      <c r="O82" s="3">
        <v>0</v>
      </c>
      <c r="P82" s="3">
        <v>0</v>
      </c>
      <c r="Q82" s="4" t="e">
        <f t="shared" si="115"/>
        <v>#DIV/0!</v>
      </c>
      <c r="R82" s="3">
        <v>2</v>
      </c>
      <c r="S82" s="3">
        <v>1</v>
      </c>
      <c r="T82" s="32" t="e">
        <f t="shared" si="117"/>
        <v>#DIV/0!</v>
      </c>
      <c r="U82" s="32" t="e">
        <f t="shared" si="118"/>
        <v>#DIV/0!</v>
      </c>
      <c r="V82" s="3">
        <v>0</v>
      </c>
      <c r="W82" s="3">
        <v>0</v>
      </c>
      <c r="X82" s="3">
        <v>0</v>
      </c>
      <c r="Y82" s="3">
        <v>1</v>
      </c>
      <c r="Z82" s="3"/>
    </row>
    <row r="83" spans="1:30" x14ac:dyDescent="0.3">
      <c r="A83" s="35">
        <v>109</v>
      </c>
      <c r="B83" s="35" t="s">
        <v>24</v>
      </c>
      <c r="C83" s="35" t="s">
        <v>29</v>
      </c>
      <c r="D83" s="35" t="s">
        <v>33</v>
      </c>
      <c r="E83" s="35" t="s">
        <v>30</v>
      </c>
      <c r="F83" s="35" t="s">
        <v>32</v>
      </c>
      <c r="G83" s="35">
        <f t="shared" ref="G83:H83" si="133">G84+G85+G86</f>
        <v>4</v>
      </c>
      <c r="H83" s="35">
        <f t="shared" si="133"/>
        <v>2</v>
      </c>
      <c r="I83" s="36">
        <f t="shared" ref="I83" si="134">H83/((L83-W83)+J83+(0.44*R83))</f>
        <v>1</v>
      </c>
      <c r="J83" s="35">
        <f t="shared" ref="J83" si="135">J84+J85+J86</f>
        <v>1</v>
      </c>
      <c r="K83" s="37">
        <f t="shared" si="112"/>
        <v>0.25</v>
      </c>
      <c r="L83" s="35">
        <f t="shared" si="113"/>
        <v>3</v>
      </c>
      <c r="M83" s="35">
        <f t="shared" ref="M83:P83" si="136">M84+M85+M86</f>
        <v>1</v>
      </c>
      <c r="N83" s="35">
        <f t="shared" si="136"/>
        <v>2</v>
      </c>
      <c r="O83" s="35">
        <f t="shared" si="136"/>
        <v>0</v>
      </c>
      <c r="P83" s="35">
        <f t="shared" si="136"/>
        <v>1</v>
      </c>
      <c r="Q83" s="36">
        <f t="shared" si="115"/>
        <v>33.333333333333329</v>
      </c>
      <c r="R83" s="35">
        <f t="shared" ref="R83:S83" si="137">R84+R85+R86</f>
        <v>0</v>
      </c>
      <c r="S83" s="35">
        <f t="shared" si="137"/>
        <v>0</v>
      </c>
      <c r="T83" s="37">
        <f t="shared" si="117"/>
        <v>0.33333333333333331</v>
      </c>
      <c r="U83" s="37">
        <f t="shared" si="118"/>
        <v>0.33333333333333331</v>
      </c>
      <c r="V83" s="35">
        <f t="shared" ref="V83:Y83" si="138">V84+V85+V86</f>
        <v>0</v>
      </c>
      <c r="W83" s="35">
        <f t="shared" si="138"/>
        <v>2</v>
      </c>
      <c r="X83" s="35">
        <f t="shared" si="138"/>
        <v>0</v>
      </c>
      <c r="Y83" s="35">
        <f t="shared" si="138"/>
        <v>0</v>
      </c>
      <c r="Z83" s="35">
        <f>H83-H180</f>
        <v>-2</v>
      </c>
      <c r="AA83" s="38"/>
      <c r="AB83" s="38"/>
      <c r="AC83" s="38"/>
      <c r="AD83" s="38"/>
    </row>
    <row r="84" spans="1:30" x14ac:dyDescent="0.3">
      <c r="A84" s="3" t="s">
        <v>66</v>
      </c>
      <c r="B84" s="3" t="s">
        <v>24</v>
      </c>
      <c r="C84" s="3" t="s">
        <v>29</v>
      </c>
      <c r="D84" s="3" t="s">
        <v>33</v>
      </c>
      <c r="E84" s="3" t="s">
        <v>30</v>
      </c>
      <c r="F84" s="3" t="s">
        <v>32</v>
      </c>
      <c r="G84" s="3">
        <v>2</v>
      </c>
      <c r="H84" s="3">
        <v>2</v>
      </c>
      <c r="I84" s="4">
        <f t="shared" si="120"/>
        <v>1</v>
      </c>
      <c r="J84" s="3">
        <v>0</v>
      </c>
      <c r="K84" s="32">
        <f t="shared" si="112"/>
        <v>0</v>
      </c>
      <c r="L84" s="3">
        <f t="shared" si="113"/>
        <v>2</v>
      </c>
      <c r="M84" s="3">
        <v>1</v>
      </c>
      <c r="N84" s="3">
        <v>1</v>
      </c>
      <c r="O84" s="3">
        <v>0</v>
      </c>
      <c r="P84" s="3">
        <v>1</v>
      </c>
      <c r="Q84" s="4">
        <f t="shared" si="115"/>
        <v>50</v>
      </c>
      <c r="R84" s="3">
        <v>0</v>
      </c>
      <c r="S84" s="3">
        <v>0</v>
      </c>
      <c r="T84" s="32">
        <f t="shared" si="117"/>
        <v>0.5</v>
      </c>
      <c r="U84" s="32">
        <f t="shared" si="118"/>
        <v>0.5</v>
      </c>
      <c r="V84" s="3">
        <v>0</v>
      </c>
      <c r="W84" s="3">
        <v>1</v>
      </c>
      <c r="X84" s="3">
        <v>0</v>
      </c>
      <c r="Y84" s="3">
        <v>0</v>
      </c>
      <c r="Z84" s="3"/>
    </row>
    <row r="85" spans="1:30" x14ac:dyDescent="0.3">
      <c r="A85" s="3" t="s">
        <v>67</v>
      </c>
      <c r="B85" s="3" t="s">
        <v>24</v>
      </c>
      <c r="C85" s="3" t="s">
        <v>29</v>
      </c>
      <c r="D85" s="3" t="s">
        <v>33</v>
      </c>
      <c r="E85" s="3" t="s">
        <v>30</v>
      </c>
      <c r="F85" s="3" t="s">
        <v>32</v>
      </c>
      <c r="G85" s="3">
        <v>0</v>
      </c>
      <c r="H85" s="3">
        <v>0</v>
      </c>
      <c r="I85" s="4" t="e">
        <f t="shared" si="120"/>
        <v>#DIV/0!</v>
      </c>
      <c r="J85" s="3">
        <v>0</v>
      </c>
      <c r="K85" s="32" t="e">
        <f t="shared" si="112"/>
        <v>#DIV/0!</v>
      </c>
      <c r="L85" s="3">
        <f t="shared" si="113"/>
        <v>0</v>
      </c>
      <c r="M85" s="3">
        <v>0</v>
      </c>
      <c r="N85" s="3">
        <v>0</v>
      </c>
      <c r="O85" s="3">
        <v>0</v>
      </c>
      <c r="P85" s="3">
        <v>0</v>
      </c>
      <c r="Q85" s="4" t="e">
        <f t="shared" si="115"/>
        <v>#DIV/0!</v>
      </c>
      <c r="R85" s="3">
        <v>0</v>
      </c>
      <c r="S85" s="3">
        <v>0</v>
      </c>
      <c r="T85" s="32" t="e">
        <f t="shared" si="117"/>
        <v>#DIV/0!</v>
      </c>
      <c r="U85" s="32" t="e">
        <f t="shared" si="118"/>
        <v>#DIV/0!</v>
      </c>
      <c r="V85" s="3">
        <v>0</v>
      </c>
      <c r="W85" s="3">
        <v>0</v>
      </c>
      <c r="X85" s="3">
        <v>0</v>
      </c>
      <c r="Y85" s="3">
        <v>0</v>
      </c>
      <c r="Z85" s="3"/>
    </row>
    <row r="86" spans="1:30" x14ac:dyDescent="0.3">
      <c r="A86" s="3" t="s">
        <v>68</v>
      </c>
      <c r="B86" s="3" t="s">
        <v>24</v>
      </c>
      <c r="C86" s="3" t="s">
        <v>29</v>
      </c>
      <c r="D86" s="3" t="s">
        <v>33</v>
      </c>
      <c r="E86" s="3" t="s">
        <v>30</v>
      </c>
      <c r="F86" s="3" t="s">
        <v>32</v>
      </c>
      <c r="G86" s="3">
        <v>2</v>
      </c>
      <c r="H86" s="3">
        <v>0</v>
      </c>
      <c r="I86" s="4">
        <f t="shared" si="120"/>
        <v>0</v>
      </c>
      <c r="J86" s="3">
        <v>1</v>
      </c>
      <c r="K86" s="32">
        <f t="shared" si="112"/>
        <v>0.5</v>
      </c>
      <c r="L86" s="3">
        <f t="shared" si="113"/>
        <v>1</v>
      </c>
      <c r="M86" s="3">
        <v>0</v>
      </c>
      <c r="N86" s="3">
        <v>1</v>
      </c>
      <c r="O86" s="3">
        <v>0</v>
      </c>
      <c r="P86" s="3">
        <v>0</v>
      </c>
      <c r="Q86" s="4">
        <f t="shared" si="115"/>
        <v>0</v>
      </c>
      <c r="R86" s="3">
        <v>0</v>
      </c>
      <c r="S86" s="3">
        <v>0</v>
      </c>
      <c r="T86" s="32">
        <f t="shared" si="117"/>
        <v>0</v>
      </c>
      <c r="U86" s="32">
        <f t="shared" si="118"/>
        <v>0</v>
      </c>
      <c r="V86" s="3">
        <v>0</v>
      </c>
      <c r="W86" s="3">
        <v>1</v>
      </c>
      <c r="X86" s="3">
        <v>0</v>
      </c>
      <c r="Y86" s="3">
        <v>0</v>
      </c>
      <c r="Z86" s="3"/>
    </row>
    <row r="87" spans="1:30" x14ac:dyDescent="0.3">
      <c r="A87" s="35">
        <v>69</v>
      </c>
      <c r="B87" s="35" t="s">
        <v>29</v>
      </c>
      <c r="C87" s="35" t="s">
        <v>32</v>
      </c>
      <c r="D87" s="35" t="s">
        <v>34</v>
      </c>
      <c r="E87" s="35" t="s">
        <v>33</v>
      </c>
      <c r="F87" s="35" t="s">
        <v>31</v>
      </c>
      <c r="G87" s="35">
        <f t="shared" ref="G87:H87" si="139">G88+G89+G90</f>
        <v>11</v>
      </c>
      <c r="H87" s="35">
        <f t="shared" si="139"/>
        <v>6</v>
      </c>
      <c r="I87" s="36">
        <f t="shared" ref="I87" si="140">H87/((L87-W87)+J87+(0.44*R87))</f>
        <v>0.7109004739336493</v>
      </c>
      <c r="J87" s="35">
        <f t="shared" ref="J87" si="141">J88+J89+J90</f>
        <v>3</v>
      </c>
      <c r="K87" s="37">
        <f t="shared" si="112"/>
        <v>0.27272727272727271</v>
      </c>
      <c r="L87" s="35">
        <f t="shared" si="113"/>
        <v>8</v>
      </c>
      <c r="M87" s="35">
        <f t="shared" ref="M87:P87" si="142">M88+M89+M90</f>
        <v>2</v>
      </c>
      <c r="N87" s="35">
        <f t="shared" si="142"/>
        <v>6</v>
      </c>
      <c r="O87" s="35">
        <f t="shared" si="142"/>
        <v>2</v>
      </c>
      <c r="P87" s="35">
        <f t="shared" si="142"/>
        <v>6</v>
      </c>
      <c r="Q87" s="36">
        <f t="shared" si="115"/>
        <v>75</v>
      </c>
      <c r="R87" s="35">
        <f t="shared" ref="R87:S87" si="143">R88+R89+R90</f>
        <v>1</v>
      </c>
      <c r="S87" s="35">
        <f t="shared" si="143"/>
        <v>1</v>
      </c>
      <c r="T87" s="37">
        <f t="shared" si="117"/>
        <v>0.25</v>
      </c>
      <c r="U87" s="37">
        <f t="shared" si="118"/>
        <v>0.3125</v>
      </c>
      <c r="V87" s="35">
        <f t="shared" ref="V87:Y87" si="144">V88+V89+V90</f>
        <v>1</v>
      </c>
      <c r="W87" s="35">
        <f t="shared" si="144"/>
        <v>3</v>
      </c>
      <c r="X87" s="35">
        <f t="shared" si="144"/>
        <v>0</v>
      </c>
      <c r="Y87" s="35">
        <f t="shared" si="144"/>
        <v>1</v>
      </c>
      <c r="Z87" s="35">
        <f>H87-H184</f>
        <v>-3</v>
      </c>
      <c r="AA87" s="35"/>
      <c r="AB87" s="38"/>
      <c r="AC87" s="38"/>
      <c r="AD87" s="38"/>
    </row>
    <row r="88" spans="1:30" x14ac:dyDescent="0.3">
      <c r="A88" s="3" t="s">
        <v>66</v>
      </c>
      <c r="B88" s="3" t="s">
        <v>29</v>
      </c>
      <c r="C88" s="3" t="s">
        <v>32</v>
      </c>
      <c r="D88" s="3" t="s">
        <v>34</v>
      </c>
      <c r="E88" s="3" t="s">
        <v>33</v>
      </c>
      <c r="F88" s="3" t="s">
        <v>31</v>
      </c>
      <c r="G88" s="3">
        <v>11</v>
      </c>
      <c r="H88" s="3">
        <v>6</v>
      </c>
      <c r="I88" s="4">
        <f t="shared" si="120"/>
        <v>0.54545454545454541</v>
      </c>
      <c r="J88" s="3">
        <v>3</v>
      </c>
      <c r="K88" s="32">
        <f t="shared" si="112"/>
        <v>0.27272727272727271</v>
      </c>
      <c r="L88" s="3">
        <f t="shared" si="113"/>
        <v>8</v>
      </c>
      <c r="M88" s="3">
        <v>2</v>
      </c>
      <c r="N88" s="3">
        <v>6</v>
      </c>
      <c r="O88" s="3">
        <v>2</v>
      </c>
      <c r="P88" s="3">
        <v>6</v>
      </c>
      <c r="Q88" s="4">
        <f t="shared" si="115"/>
        <v>75</v>
      </c>
      <c r="R88" s="3">
        <v>1</v>
      </c>
      <c r="S88" s="3">
        <v>1</v>
      </c>
      <c r="T88" s="32">
        <f t="shared" si="117"/>
        <v>0.25</v>
      </c>
      <c r="U88" s="32">
        <f t="shared" si="118"/>
        <v>0.3125</v>
      </c>
      <c r="V88" s="3">
        <v>1</v>
      </c>
      <c r="W88" s="3">
        <v>3</v>
      </c>
      <c r="X88" s="3">
        <v>0</v>
      </c>
      <c r="Y88" s="3">
        <v>1</v>
      </c>
      <c r="Z88" s="3"/>
    </row>
    <row r="89" spans="1:30" x14ac:dyDescent="0.3">
      <c r="A89" s="3" t="s">
        <v>67</v>
      </c>
      <c r="B89" s="3" t="s">
        <v>29</v>
      </c>
      <c r="C89" s="3" t="s">
        <v>32</v>
      </c>
      <c r="D89" s="3" t="s">
        <v>34</v>
      </c>
      <c r="E89" s="3" t="s">
        <v>33</v>
      </c>
      <c r="F89" s="3" t="s">
        <v>31</v>
      </c>
      <c r="G89" s="3">
        <v>0</v>
      </c>
      <c r="H89" s="3">
        <v>0</v>
      </c>
      <c r="I89" s="4" t="e">
        <f t="shared" si="120"/>
        <v>#DIV/0!</v>
      </c>
      <c r="J89" s="3">
        <v>0</v>
      </c>
      <c r="K89" s="32" t="e">
        <f t="shared" si="112"/>
        <v>#DIV/0!</v>
      </c>
      <c r="L89" s="3">
        <f t="shared" si="113"/>
        <v>0</v>
      </c>
      <c r="M89" s="3">
        <v>0</v>
      </c>
      <c r="N89" s="3">
        <v>0</v>
      </c>
      <c r="O89" s="3">
        <v>0</v>
      </c>
      <c r="P89" s="3">
        <v>0</v>
      </c>
      <c r="Q89" s="4" t="e">
        <f t="shared" si="115"/>
        <v>#DIV/0!</v>
      </c>
      <c r="R89" s="3">
        <v>0</v>
      </c>
      <c r="S89" s="3">
        <v>0</v>
      </c>
      <c r="T89" s="32" t="e">
        <f t="shared" si="117"/>
        <v>#DIV/0!</v>
      </c>
      <c r="U89" s="32" t="e">
        <f t="shared" si="118"/>
        <v>#DIV/0!</v>
      </c>
      <c r="V89" s="3">
        <v>0</v>
      </c>
      <c r="W89" s="3">
        <v>0</v>
      </c>
      <c r="X89" s="3">
        <v>0</v>
      </c>
      <c r="Y89" s="3">
        <v>0</v>
      </c>
      <c r="Z89" s="3"/>
    </row>
    <row r="90" spans="1:30" x14ac:dyDescent="0.3">
      <c r="A90" s="3" t="s">
        <v>68</v>
      </c>
      <c r="B90" s="3" t="s">
        <v>29</v>
      </c>
      <c r="C90" s="3" t="s">
        <v>32</v>
      </c>
      <c r="D90" s="3" t="s">
        <v>34</v>
      </c>
      <c r="E90" s="3" t="s">
        <v>33</v>
      </c>
      <c r="F90" s="3" t="s">
        <v>31</v>
      </c>
      <c r="G90" s="3">
        <v>0</v>
      </c>
      <c r="H90" s="3">
        <v>0</v>
      </c>
      <c r="I90" s="4" t="e">
        <f t="shared" si="120"/>
        <v>#DIV/0!</v>
      </c>
      <c r="J90" s="3">
        <v>0</v>
      </c>
      <c r="K90" s="32" t="e">
        <f t="shared" si="112"/>
        <v>#DIV/0!</v>
      </c>
      <c r="L90" s="3">
        <f t="shared" si="113"/>
        <v>0</v>
      </c>
      <c r="M90" s="3">
        <v>0</v>
      </c>
      <c r="N90" s="3">
        <v>0</v>
      </c>
      <c r="O90" s="3">
        <v>0</v>
      </c>
      <c r="P90" s="3">
        <v>0</v>
      </c>
      <c r="Q90" s="4" t="e">
        <f t="shared" si="115"/>
        <v>#DIV/0!</v>
      </c>
      <c r="R90" s="3">
        <v>0</v>
      </c>
      <c r="S90" s="3">
        <v>0</v>
      </c>
      <c r="T90" s="32" t="e">
        <f t="shared" si="117"/>
        <v>#DIV/0!</v>
      </c>
      <c r="U90" s="32" t="e">
        <f t="shared" si="118"/>
        <v>#DIV/0!</v>
      </c>
      <c r="V90" s="3">
        <v>0</v>
      </c>
      <c r="W90" s="3">
        <v>0</v>
      </c>
      <c r="X90" s="3">
        <v>0</v>
      </c>
      <c r="Y90" s="3">
        <v>0</v>
      </c>
      <c r="Z90" s="3"/>
    </row>
    <row r="91" spans="1:30" x14ac:dyDescent="0.3">
      <c r="A91" s="3"/>
      <c r="B91" s="3"/>
      <c r="C91" s="3"/>
      <c r="D91" s="3"/>
      <c r="E91" s="3"/>
      <c r="F91" s="3"/>
      <c r="G91" s="3"/>
      <c r="H91" s="3"/>
      <c r="I91" s="4"/>
      <c r="J91" s="3"/>
      <c r="K91" s="32"/>
      <c r="L91" s="3"/>
      <c r="M91" s="3"/>
      <c r="N91" s="3"/>
      <c r="O91" s="3"/>
      <c r="P91" s="3"/>
      <c r="Q91" s="3"/>
      <c r="R91" s="3"/>
      <c r="S91" s="3"/>
      <c r="T91" s="32"/>
      <c r="U91" s="32"/>
      <c r="V91" s="3"/>
      <c r="W91" s="3"/>
      <c r="X91" s="3"/>
      <c r="Y91" s="3"/>
      <c r="Z91" s="3"/>
    </row>
    <row r="92" spans="1:30" x14ac:dyDescent="0.3">
      <c r="A92" s="3"/>
      <c r="B92" s="3"/>
      <c r="C92" s="3"/>
      <c r="D92" s="3"/>
      <c r="E92" s="3"/>
      <c r="F92" s="3"/>
      <c r="G92" s="6" t="s">
        <v>7</v>
      </c>
      <c r="H92" s="6" t="s">
        <v>8</v>
      </c>
      <c r="I92" s="7" t="s">
        <v>9</v>
      </c>
      <c r="J92" s="6" t="s">
        <v>10</v>
      </c>
      <c r="K92" s="33" t="s">
        <v>11</v>
      </c>
      <c r="L92" s="6" t="s">
        <v>12</v>
      </c>
      <c r="M92" s="6" t="s">
        <v>13</v>
      </c>
      <c r="N92" s="6" t="s">
        <v>14</v>
      </c>
      <c r="O92" s="6" t="s">
        <v>38</v>
      </c>
      <c r="P92" s="6" t="s">
        <v>70</v>
      </c>
      <c r="Q92" s="6" t="s">
        <v>71</v>
      </c>
      <c r="R92" s="6" t="s">
        <v>16</v>
      </c>
      <c r="S92" s="6" t="s">
        <v>17</v>
      </c>
      <c r="T92" s="33" t="s">
        <v>18</v>
      </c>
      <c r="U92" s="33" t="s">
        <v>19</v>
      </c>
      <c r="V92" s="6" t="s">
        <v>20</v>
      </c>
      <c r="W92" s="6" t="s">
        <v>21</v>
      </c>
      <c r="X92" s="6" t="s">
        <v>22</v>
      </c>
      <c r="Y92" s="6" t="s">
        <v>23</v>
      </c>
      <c r="Z92" s="6" t="s">
        <v>72</v>
      </c>
    </row>
    <row r="93" spans="1:30" x14ac:dyDescent="0.3">
      <c r="A93" s="35"/>
      <c r="B93" s="35"/>
      <c r="C93" s="35"/>
      <c r="D93" s="35"/>
      <c r="E93" s="35"/>
      <c r="F93" s="39" t="s">
        <v>36</v>
      </c>
      <c r="G93" s="35">
        <f>G3+G7+G11+G15+G19+G23+G27+G31+G35+G39+G43+G47+G51+G55+G59+G63+G67+G71+G75+G79+G83+G87</f>
        <v>94</v>
      </c>
      <c r="H93" s="35">
        <f>H3+H7+H11+H15+H19+H23+H27+H31+H35+H39+H43+H47+H51+H55+H59+H63+H67+H71+H75+H79+H83+H87</f>
        <v>90</v>
      </c>
      <c r="I93" s="36">
        <f t="shared" ref="I93:I96" si="145">H93/((L93-W93)+J93+(0.44*R93))</f>
        <v>1.1045655375552281</v>
      </c>
      <c r="J93" s="35">
        <f>J3+J7+J11+J15+J19+J23+J27+J31+J35+J39+J43+J47+J51+J55+J59+J63+J67+J71+J75+J79+J83+J87</f>
        <v>15</v>
      </c>
      <c r="K93" s="37">
        <f t="shared" ref="K93" si="146">J93/G93</f>
        <v>0.15957446808510639</v>
      </c>
      <c r="L93" s="35">
        <f>L3+L7+L11+L15+L19+L23+L27+L31+L35+L39+L43+L47+L51+L55+L59+L63+L67+L71+L75+L79+L83+L87</f>
        <v>72</v>
      </c>
      <c r="M93" s="35">
        <f>M3+M7+M11+M15+M19+M23+M27+M31+M35+M39+M43+M47+M51+M55+M59+M63+M67+M71+M75+M79+M83+M87</f>
        <v>34</v>
      </c>
      <c r="N93" s="35">
        <f>N3+N7+N11+N15+N19+N23+N27+N31+N35+N39+N43+N47+N51+N55+N59+N63+N67+N71+N75+N79+N83+N87</f>
        <v>38</v>
      </c>
      <c r="O93" s="35">
        <f>O3+O7+O11+O15+O19+O23+O27+O31+O35+O39+O43+O47+O51+O55+O59+O63+O67+O71+O75+O79+O83+O87</f>
        <v>27</v>
      </c>
      <c r="P93" s="35">
        <f>P3+P7+P11+P15+P19+P23+P27+P31+P35+P39+P43+P47+P51+P55+P59+P63+P67+P71+P75+P79+P83+P87</f>
        <v>58</v>
      </c>
      <c r="Q93" s="36">
        <f>P93/L93*100</f>
        <v>80.555555555555557</v>
      </c>
      <c r="R93" s="35">
        <f>R3+R7+R11+R15+R19+R23+R27+R31+R35+R39+R43+R47+R51+R55+R59+R63+R67+R71+R75+R79+R83+R87</f>
        <v>17</v>
      </c>
      <c r="S93" s="35">
        <f>S3+S7+S11+S15+S19+S23+S27+S31+S35+S39+S43+S47+S51+S55+S59+S63+S67+S71+S75+S79+S83+S87</f>
        <v>13</v>
      </c>
      <c r="T93" s="37">
        <f>M93/(M93+N93)</f>
        <v>0.47222222222222221</v>
      </c>
      <c r="U93" s="37">
        <f>((0.5*V93)+M93)/L93</f>
        <v>0.53472222222222221</v>
      </c>
      <c r="V93" s="35">
        <f>V3+V7+V11+V15+V19+V23+V27+V31+V35+V39+V43+V47+V51+V55+V59+V63+V67+V71+V75+V79+V83+V87</f>
        <v>9</v>
      </c>
      <c r="W93" s="35">
        <f>W3+W7+W11+W15+W19+W23+W27+W31+W35+W39+W43+W47+W51+W55+W59+W63+W67+W71+W75+W79+W83+W87</f>
        <v>13</v>
      </c>
      <c r="X93" s="35">
        <f>X3+X7+X11+X15+X19+X23+X27+X31+X35+X39+X43+X47+X51+X55+X59+X63+X67+X71+X75+X79+X83+X87</f>
        <v>3</v>
      </c>
      <c r="Y93" s="35">
        <f>Y3+Y7+Y11+Y15+Y19+Y23+Y27+Y31+Y35+Y39+Y43+Y47+Y51+Y55+Y59+Y63+Y67+Y71+Y75+Y79+Y83+Y87</f>
        <v>12</v>
      </c>
      <c r="Z93" s="35">
        <f>Z3+Z7+Z11+Z15+Z19+Z23+Z27+Z31+Z35+Z39+Z43+Z47+Z51+Z55+Z59+Z63+Z67+Z71+Z75+Z79+Z83+Z87</f>
        <v>35</v>
      </c>
      <c r="AA93" s="38"/>
      <c r="AB93" s="38"/>
      <c r="AC93" s="38"/>
      <c r="AD93" s="38"/>
    </row>
    <row r="94" spans="1:30" x14ac:dyDescent="0.3">
      <c r="A94" s="6"/>
      <c r="B94" s="6"/>
      <c r="C94" s="6"/>
      <c r="D94" s="6"/>
      <c r="E94" s="6"/>
      <c r="F94" s="6" t="s">
        <v>66</v>
      </c>
      <c r="G94" s="3">
        <f t="shared" ref="G94:H94" si="147">G4+G8+G12+G16+G20+G24+G28+G32+G36+G40+G44+G48+G52+G56+G60+G64+G68+G72+G76+G80+G84+G88</f>
        <v>77</v>
      </c>
      <c r="H94" s="3">
        <f t="shared" si="147"/>
        <v>70</v>
      </c>
      <c r="I94" s="4">
        <f t="shared" si="145"/>
        <v>1.06318347509113</v>
      </c>
      <c r="J94" s="3">
        <f t="shared" ref="J94:J96" si="148">J4+J8+J12+J16+J20+J24+J28+J32+J36+J40+J44+J48+J52+J56+J60+J64+J68+J72+J76+J80+J84+J88</f>
        <v>13</v>
      </c>
      <c r="K94" s="32">
        <f t="shared" ref="K94:K96" si="149">J94/G94</f>
        <v>0.16883116883116883</v>
      </c>
      <c r="L94" s="3">
        <f t="shared" ref="L94:P94" si="150">L4+L8+L12+L16+L20+L24+L28+L32+L36+L40+L44+L48+L52+L56+L60+L64+L68+L72+L76+L80+L84+L88</f>
        <v>60</v>
      </c>
      <c r="M94" s="3">
        <f t="shared" si="150"/>
        <v>27</v>
      </c>
      <c r="N94" s="3">
        <f t="shared" si="150"/>
        <v>33</v>
      </c>
      <c r="O94" s="3">
        <f t="shared" si="150"/>
        <v>23</v>
      </c>
      <c r="P94" s="3">
        <f t="shared" si="150"/>
        <v>48</v>
      </c>
      <c r="Q94" s="4">
        <f t="shared" ref="Q94:Q96" si="151">P94/L94*100</f>
        <v>80</v>
      </c>
      <c r="R94" s="3">
        <f t="shared" ref="R94:S94" si="152">R4+R8+R12+R16+R20+R24+R28+R32+R36+R40+R44+R48+R52+R56+R60+R64+R68+R72+R76+R80+R84+R88</f>
        <v>11</v>
      </c>
      <c r="S94" s="3">
        <f t="shared" si="152"/>
        <v>8</v>
      </c>
      <c r="T94" s="32">
        <f t="shared" ref="T94:T96" si="153">M94/(M94+N94)</f>
        <v>0.45</v>
      </c>
      <c r="U94" s="32">
        <f t="shared" ref="U94:U96" si="154">((0.5*V94)+M94)/L94</f>
        <v>0.51666666666666672</v>
      </c>
      <c r="V94" s="3">
        <f t="shared" ref="V94:Z94" si="155">V4+V8+V12+V16+V20+V24+V28+V32+V36+V40+V44+V48+V52+V56+V60+V64+V68+V72+V76+V80+V84+V88</f>
        <v>8</v>
      </c>
      <c r="W94" s="3">
        <f t="shared" si="155"/>
        <v>12</v>
      </c>
      <c r="X94" s="3">
        <f t="shared" si="155"/>
        <v>3</v>
      </c>
      <c r="Y94" s="3">
        <f t="shared" si="155"/>
        <v>9</v>
      </c>
      <c r="Z94" s="3">
        <f t="shared" si="155"/>
        <v>0</v>
      </c>
    </row>
    <row r="95" spans="1:30" x14ac:dyDescent="0.3">
      <c r="F95" s="6" t="s">
        <v>67</v>
      </c>
      <c r="G95" s="3">
        <f t="shared" ref="G95:H95" si="156">G5+G9+G13+G17+G21+G25+G29+G33+G37+G41+G45+G49+G53+G57+G61+G65+G69+G73+G77+G81+G85+G89</f>
        <v>0</v>
      </c>
      <c r="H95" s="3">
        <f t="shared" si="156"/>
        <v>0</v>
      </c>
      <c r="I95" s="4" t="e">
        <f t="shared" si="145"/>
        <v>#DIV/0!</v>
      </c>
      <c r="J95" s="3">
        <f t="shared" si="148"/>
        <v>0</v>
      </c>
      <c r="K95" s="32" t="e">
        <f t="shared" si="149"/>
        <v>#DIV/0!</v>
      </c>
      <c r="L95" s="3">
        <f t="shared" ref="L95:P95" si="157">L5+L9+L13+L17+L21+L25+L29+L33+L37+L41+L45+L49+L53+L57+L61+L65+L69+L73+L77+L81+L85+L89</f>
        <v>0</v>
      </c>
      <c r="M95" s="3">
        <f t="shared" si="157"/>
        <v>0</v>
      </c>
      <c r="N95" s="3">
        <f t="shared" si="157"/>
        <v>0</v>
      </c>
      <c r="O95" s="3">
        <f t="shared" si="157"/>
        <v>0</v>
      </c>
      <c r="P95" s="3">
        <f t="shared" si="157"/>
        <v>0</v>
      </c>
      <c r="Q95" s="4" t="e">
        <f t="shared" si="151"/>
        <v>#DIV/0!</v>
      </c>
      <c r="R95" s="3">
        <f t="shared" ref="R95:S95" si="158">R5+R9+R13+R17+R21+R25+R29+R33+R37+R41+R45+R49+R53+R57+R61+R65+R69+R73+R77+R81+R85+R89</f>
        <v>0</v>
      </c>
      <c r="S95" s="3">
        <f t="shared" si="158"/>
        <v>0</v>
      </c>
      <c r="T95" s="32" t="e">
        <f t="shared" si="153"/>
        <v>#DIV/0!</v>
      </c>
      <c r="U95" s="32" t="e">
        <f t="shared" si="154"/>
        <v>#DIV/0!</v>
      </c>
      <c r="V95" s="3">
        <f t="shared" ref="V95:Z95" si="159">V5+V9+V13+V17+V21+V25+V29+V33+V37+V41+V45+V49+V53+V57+V61+V65+V69+V73+V77+V81+V85+V89</f>
        <v>0</v>
      </c>
      <c r="W95" s="3">
        <f t="shared" si="159"/>
        <v>0</v>
      </c>
      <c r="X95" s="3">
        <f t="shared" si="159"/>
        <v>0</v>
      </c>
      <c r="Y95" s="3">
        <f t="shared" si="159"/>
        <v>0</v>
      </c>
      <c r="Z95" s="3">
        <f t="shared" si="159"/>
        <v>0</v>
      </c>
    </row>
    <row r="96" spans="1:30" x14ac:dyDescent="0.3">
      <c r="F96" s="6" t="s">
        <v>68</v>
      </c>
      <c r="G96" s="3">
        <f t="shared" ref="G96:H96" si="160">G6+G10+G14+G18+G22+G26+G30+G34+G38+G42+G46+G50+G54+G58+G62+G66+G70+G74+G78+G82+G86+G90</f>
        <v>17</v>
      </c>
      <c r="H96" s="3">
        <f t="shared" si="160"/>
        <v>20</v>
      </c>
      <c r="I96" s="4">
        <f t="shared" si="145"/>
        <v>1.2787723785166241</v>
      </c>
      <c r="J96" s="3">
        <f t="shared" si="148"/>
        <v>2</v>
      </c>
      <c r="K96" s="32">
        <f t="shared" si="149"/>
        <v>0.11764705882352941</v>
      </c>
      <c r="L96" s="3">
        <f t="shared" ref="L96:P96" si="161">L6+L10+L14+L18+L22+L26+L30+L34+L38+L42+L46+L50+L54+L58+L62+L66+L70+L74+L78+L82+L86+L90</f>
        <v>12</v>
      </c>
      <c r="M96" s="3">
        <f t="shared" si="161"/>
        <v>7</v>
      </c>
      <c r="N96" s="3">
        <f t="shared" si="161"/>
        <v>5</v>
      </c>
      <c r="O96" s="3">
        <f t="shared" si="161"/>
        <v>4</v>
      </c>
      <c r="P96" s="3">
        <f t="shared" si="161"/>
        <v>10</v>
      </c>
      <c r="Q96" s="4">
        <f t="shared" si="151"/>
        <v>83.333333333333343</v>
      </c>
      <c r="R96" s="3">
        <f t="shared" ref="R96:S96" si="162">R6+R10+R14+R18+R22+R26+R30+R34+R38+R42+R46+R50+R54+R58+R62+R66+R70+R74+R78+R82+R86+R90</f>
        <v>6</v>
      </c>
      <c r="S96" s="3">
        <f t="shared" si="162"/>
        <v>5</v>
      </c>
      <c r="T96" s="32">
        <f t="shared" si="153"/>
        <v>0.58333333333333337</v>
      </c>
      <c r="U96" s="32">
        <f t="shared" si="154"/>
        <v>0.625</v>
      </c>
      <c r="V96" s="3">
        <f t="shared" ref="V96:Z96" si="163">V6+V10+V14+V18+V22+V26+V30+V34+V38+V42+V46+V50+V54+V58+V62+V66+V70+V74+V78+V82+V86+V90</f>
        <v>1</v>
      </c>
      <c r="W96" s="3">
        <f t="shared" si="163"/>
        <v>1</v>
      </c>
      <c r="X96" s="3">
        <f t="shared" si="163"/>
        <v>0</v>
      </c>
      <c r="Y96" s="3">
        <f t="shared" si="163"/>
        <v>3</v>
      </c>
      <c r="Z96" s="3">
        <f t="shared" si="163"/>
        <v>0</v>
      </c>
    </row>
    <row r="97" spans="1:30" x14ac:dyDescent="0.3">
      <c r="I97" s="2"/>
      <c r="K97" s="34"/>
      <c r="T97" s="34"/>
      <c r="U97" s="34"/>
      <c r="Z97" s="3"/>
    </row>
    <row r="98" spans="1:30" x14ac:dyDescent="0.3">
      <c r="A98" s="49" t="s">
        <v>37</v>
      </c>
      <c r="B98" s="49"/>
      <c r="C98" s="49"/>
      <c r="D98" s="3"/>
      <c r="E98" s="3"/>
      <c r="F98" s="3"/>
      <c r="G98" s="3"/>
      <c r="H98" s="3"/>
      <c r="I98" s="4"/>
      <c r="J98" s="3"/>
      <c r="K98" s="32"/>
      <c r="L98" s="3"/>
      <c r="M98" s="3"/>
      <c r="N98" s="3"/>
      <c r="O98" s="3"/>
      <c r="P98" s="3"/>
      <c r="Q98" s="3"/>
      <c r="R98" s="3"/>
      <c r="S98" s="3"/>
      <c r="T98" s="32"/>
      <c r="U98" s="32"/>
      <c r="V98" s="3"/>
      <c r="W98" s="3"/>
      <c r="X98" s="3"/>
      <c r="Y98" s="3"/>
      <c r="Z98" s="3"/>
      <c r="AA98" s="3"/>
      <c r="AB98" s="3"/>
      <c r="AC98" s="3"/>
      <c r="AD98" s="3"/>
    </row>
    <row r="99" spans="1:30" x14ac:dyDescent="0.3">
      <c r="A99" s="6" t="s">
        <v>1</v>
      </c>
      <c r="B99" s="6" t="s">
        <v>2</v>
      </c>
      <c r="C99" s="6" t="s">
        <v>3</v>
      </c>
      <c r="D99" s="6" t="s">
        <v>4</v>
      </c>
      <c r="E99" s="6" t="s">
        <v>5</v>
      </c>
      <c r="F99" s="6" t="s">
        <v>6</v>
      </c>
      <c r="G99" s="6" t="s">
        <v>7</v>
      </c>
      <c r="H99" s="6" t="s">
        <v>8</v>
      </c>
      <c r="I99" s="7" t="s">
        <v>9</v>
      </c>
      <c r="J99" s="6" t="s">
        <v>10</v>
      </c>
      <c r="K99" s="33" t="s">
        <v>11</v>
      </c>
      <c r="L99" s="6" t="s">
        <v>12</v>
      </c>
      <c r="M99" s="6" t="s">
        <v>13</v>
      </c>
      <c r="N99" s="6" t="s">
        <v>14</v>
      </c>
      <c r="O99" s="6" t="s">
        <v>38</v>
      </c>
      <c r="P99" s="6" t="s">
        <v>70</v>
      </c>
      <c r="Q99" s="6" t="s">
        <v>71</v>
      </c>
      <c r="R99" s="6" t="s">
        <v>16</v>
      </c>
      <c r="S99" s="6" t="s">
        <v>17</v>
      </c>
      <c r="T99" s="33" t="s">
        <v>18</v>
      </c>
      <c r="U99" s="33" t="s">
        <v>19</v>
      </c>
      <c r="V99" s="6" t="s">
        <v>20</v>
      </c>
      <c r="W99" s="6" t="s">
        <v>39</v>
      </c>
      <c r="X99" s="6" t="s">
        <v>40</v>
      </c>
      <c r="Y99" s="6" t="s">
        <v>41</v>
      </c>
      <c r="Z99" s="6" t="s">
        <v>22</v>
      </c>
      <c r="AA99" s="6" t="s">
        <v>42</v>
      </c>
      <c r="AB99" s="6"/>
      <c r="AC99" s="6"/>
    </row>
    <row r="100" spans="1:30" x14ac:dyDescent="0.3">
      <c r="A100" s="35">
        <v>1</v>
      </c>
      <c r="B100" s="35" t="s">
        <v>24</v>
      </c>
      <c r="C100" s="35" t="s">
        <v>25</v>
      </c>
      <c r="D100" s="35" t="s">
        <v>26</v>
      </c>
      <c r="E100" s="35" t="s">
        <v>27</v>
      </c>
      <c r="F100" s="35" t="s">
        <v>28</v>
      </c>
      <c r="G100" s="35">
        <f t="shared" ref="G100:H100" si="164">G101+G102+G103</f>
        <v>13</v>
      </c>
      <c r="H100" s="35">
        <f t="shared" si="164"/>
        <v>6</v>
      </c>
      <c r="I100" s="36">
        <f t="shared" ref="I100" si="165">H100/((L100-W100)+J100+(0.44*R100))</f>
        <v>0.6</v>
      </c>
      <c r="J100" s="35">
        <f>J101+J102+J103</f>
        <v>4</v>
      </c>
      <c r="K100" s="37">
        <f t="shared" ref="K100:K103" si="166">J100/G100</f>
        <v>0.30769230769230771</v>
      </c>
      <c r="L100" s="35">
        <f t="shared" ref="L100:L103" si="167">M100+N100</f>
        <v>9</v>
      </c>
      <c r="M100" s="35">
        <f>M101+M102+M103</f>
        <v>3</v>
      </c>
      <c r="N100" s="35">
        <f>N101+N102+N103</f>
        <v>6</v>
      </c>
      <c r="O100" s="35">
        <f>O101+O102+O103</f>
        <v>1</v>
      </c>
      <c r="P100" s="35">
        <f>P101+P102+P103</f>
        <v>3</v>
      </c>
      <c r="Q100" s="36">
        <f t="shared" ref="Q100:Q103" si="168">P100/L100*100</f>
        <v>33.333333333333329</v>
      </c>
      <c r="R100" s="35">
        <f>R101+R102+R103</f>
        <v>0</v>
      </c>
      <c r="S100" s="35">
        <f>S101+S102+S103</f>
        <v>0</v>
      </c>
      <c r="T100" s="37">
        <f t="shared" ref="T100:T103" si="169">M100/(M100+N100)</f>
        <v>0.33333333333333331</v>
      </c>
      <c r="U100" s="37">
        <f t="shared" ref="U100:U103" si="170">((0.5*V100)+M100)/L100</f>
        <v>0.33333333333333331</v>
      </c>
      <c r="V100" s="35">
        <f t="shared" ref="V100:AA100" si="171">V101+V102+V103</f>
        <v>0</v>
      </c>
      <c r="W100" s="35">
        <f t="shared" si="171"/>
        <v>3</v>
      </c>
      <c r="X100" s="35">
        <f t="shared" si="171"/>
        <v>3</v>
      </c>
      <c r="Y100" s="35">
        <f t="shared" si="171"/>
        <v>2</v>
      </c>
      <c r="Z100" s="35">
        <f t="shared" si="171"/>
        <v>3</v>
      </c>
      <c r="AA100" s="35">
        <f t="shared" si="171"/>
        <v>1</v>
      </c>
      <c r="AB100" s="35"/>
      <c r="AC100" s="35"/>
      <c r="AD100" s="38"/>
    </row>
    <row r="101" spans="1:30" x14ac:dyDescent="0.3">
      <c r="A101" s="3" t="s">
        <v>66</v>
      </c>
      <c r="B101" s="3" t="s">
        <v>24</v>
      </c>
      <c r="C101" s="3" t="s">
        <v>25</v>
      </c>
      <c r="D101" s="3" t="s">
        <v>26</v>
      </c>
      <c r="E101" s="3" t="s">
        <v>27</v>
      </c>
      <c r="F101" s="3" t="s">
        <v>28</v>
      </c>
      <c r="G101" s="3">
        <v>13</v>
      </c>
      <c r="H101" s="3">
        <v>6</v>
      </c>
      <c r="I101" s="4">
        <f t="shared" ref="I101:I103" si="172">H101/G101</f>
        <v>0.46153846153846156</v>
      </c>
      <c r="J101" s="3">
        <v>4</v>
      </c>
      <c r="K101" s="32">
        <f t="shared" si="166"/>
        <v>0.30769230769230771</v>
      </c>
      <c r="L101" s="3">
        <f t="shared" si="167"/>
        <v>9</v>
      </c>
      <c r="M101" s="3">
        <v>3</v>
      </c>
      <c r="N101" s="3">
        <v>6</v>
      </c>
      <c r="O101" s="3">
        <v>1</v>
      </c>
      <c r="P101" s="3">
        <v>3</v>
      </c>
      <c r="Q101" s="4">
        <f t="shared" si="168"/>
        <v>33.333333333333329</v>
      </c>
      <c r="R101" s="3">
        <v>0</v>
      </c>
      <c r="S101" s="3">
        <v>0</v>
      </c>
      <c r="T101" s="32">
        <f t="shared" si="169"/>
        <v>0.33333333333333331</v>
      </c>
      <c r="U101" s="32">
        <f t="shared" si="170"/>
        <v>0.33333333333333331</v>
      </c>
      <c r="V101" s="3">
        <v>0</v>
      </c>
      <c r="W101" s="3">
        <v>3</v>
      </c>
      <c r="X101" s="3">
        <v>3</v>
      </c>
      <c r="Y101" s="3">
        <v>2</v>
      </c>
      <c r="Z101" s="3">
        <v>2</v>
      </c>
      <c r="AA101" s="3">
        <v>1</v>
      </c>
      <c r="AB101" s="3"/>
      <c r="AC101" s="3"/>
    </row>
    <row r="102" spans="1:30" x14ac:dyDescent="0.3">
      <c r="A102" s="3" t="s">
        <v>67</v>
      </c>
      <c r="B102" s="3" t="s">
        <v>24</v>
      </c>
      <c r="C102" s="3" t="s">
        <v>25</v>
      </c>
      <c r="D102" s="3" t="s">
        <v>26</v>
      </c>
      <c r="E102" s="3" t="s">
        <v>27</v>
      </c>
      <c r="F102" s="3" t="s">
        <v>28</v>
      </c>
      <c r="G102" s="3">
        <v>0</v>
      </c>
      <c r="H102" s="3">
        <v>0</v>
      </c>
      <c r="I102" s="4" t="e">
        <f t="shared" si="172"/>
        <v>#DIV/0!</v>
      </c>
      <c r="J102" s="3">
        <v>0</v>
      </c>
      <c r="K102" s="32" t="e">
        <f t="shared" si="166"/>
        <v>#DIV/0!</v>
      </c>
      <c r="L102" s="3">
        <f t="shared" si="167"/>
        <v>0</v>
      </c>
      <c r="M102" s="3">
        <v>0</v>
      </c>
      <c r="N102" s="3">
        <v>0</v>
      </c>
      <c r="O102" s="3">
        <v>0</v>
      </c>
      <c r="P102" s="3">
        <v>0</v>
      </c>
      <c r="Q102" s="4" t="e">
        <f t="shared" si="168"/>
        <v>#DIV/0!</v>
      </c>
      <c r="R102" s="3">
        <v>0</v>
      </c>
      <c r="S102" s="3">
        <v>0</v>
      </c>
      <c r="T102" s="32" t="e">
        <f t="shared" si="169"/>
        <v>#DIV/0!</v>
      </c>
      <c r="U102" s="32" t="e">
        <f t="shared" si="170"/>
        <v>#DIV/0!</v>
      </c>
      <c r="V102" s="3">
        <v>0</v>
      </c>
      <c r="W102" s="3">
        <v>0</v>
      </c>
      <c r="X102" s="3">
        <v>0</v>
      </c>
      <c r="Y102" s="3">
        <v>0</v>
      </c>
      <c r="Z102" s="3">
        <v>0</v>
      </c>
      <c r="AA102" s="3">
        <v>0</v>
      </c>
      <c r="AB102" s="3"/>
      <c r="AC102" s="3"/>
    </row>
    <row r="103" spans="1:30" x14ac:dyDescent="0.3">
      <c r="A103" s="3" t="s">
        <v>68</v>
      </c>
      <c r="B103" s="3" t="s">
        <v>24</v>
      </c>
      <c r="C103" s="3" t="s">
        <v>25</v>
      </c>
      <c r="D103" s="3" t="s">
        <v>26</v>
      </c>
      <c r="E103" s="3" t="s">
        <v>27</v>
      </c>
      <c r="F103" s="3" t="s">
        <v>28</v>
      </c>
      <c r="G103" s="3">
        <v>0</v>
      </c>
      <c r="H103" s="3">
        <v>0</v>
      </c>
      <c r="I103" s="4" t="e">
        <f t="shared" si="172"/>
        <v>#DIV/0!</v>
      </c>
      <c r="J103" s="3">
        <v>0</v>
      </c>
      <c r="K103" s="32" t="e">
        <f t="shared" si="166"/>
        <v>#DIV/0!</v>
      </c>
      <c r="L103" s="3">
        <f t="shared" si="167"/>
        <v>0</v>
      </c>
      <c r="M103" s="3">
        <v>0</v>
      </c>
      <c r="N103" s="3">
        <v>0</v>
      </c>
      <c r="O103" s="3">
        <v>0</v>
      </c>
      <c r="P103" s="3">
        <v>0</v>
      </c>
      <c r="Q103" s="4" t="e">
        <f t="shared" si="168"/>
        <v>#DIV/0!</v>
      </c>
      <c r="R103" s="3">
        <v>0</v>
      </c>
      <c r="S103" s="3">
        <v>0</v>
      </c>
      <c r="T103" s="32" t="e">
        <f t="shared" si="169"/>
        <v>#DIV/0!</v>
      </c>
      <c r="U103" s="32" t="e">
        <f t="shared" si="170"/>
        <v>#DIV/0!</v>
      </c>
      <c r="V103" s="3">
        <v>0</v>
      </c>
      <c r="W103" s="3">
        <v>0</v>
      </c>
      <c r="X103" s="3">
        <v>0</v>
      </c>
      <c r="Y103" s="3">
        <v>0</v>
      </c>
      <c r="Z103" s="3">
        <v>1</v>
      </c>
      <c r="AA103" s="3">
        <v>0</v>
      </c>
      <c r="AB103" s="3"/>
      <c r="AC103" s="3"/>
    </row>
    <row r="104" spans="1:30" x14ac:dyDescent="0.3">
      <c r="A104" s="35">
        <v>33</v>
      </c>
      <c r="B104" s="35" t="s">
        <v>24</v>
      </c>
      <c r="C104" s="35" t="s">
        <v>25</v>
      </c>
      <c r="D104" s="35" t="s">
        <v>26</v>
      </c>
      <c r="E104" s="35" t="s">
        <v>30</v>
      </c>
      <c r="F104" s="35" t="s">
        <v>28</v>
      </c>
      <c r="G104" s="35">
        <f t="shared" ref="G104:H104" si="173">G105+G106+G107</f>
        <v>2</v>
      </c>
      <c r="H104" s="35">
        <f t="shared" si="173"/>
        <v>2</v>
      </c>
      <c r="I104" s="36">
        <f t="shared" ref="I104" si="174">H104/((L104-W104)+J104+(0.44*R104))</f>
        <v>1</v>
      </c>
      <c r="J104" s="35">
        <f t="shared" ref="J104" si="175">J105+J106+J107</f>
        <v>0</v>
      </c>
      <c r="K104" s="37">
        <f t="shared" ref="K104:K167" si="176">J104/G104</f>
        <v>0</v>
      </c>
      <c r="L104" s="35">
        <f t="shared" ref="L104:L167" si="177">M104+N104</f>
        <v>2</v>
      </c>
      <c r="M104" s="35">
        <f t="shared" ref="M104:P104" si="178">M105+M106+M107</f>
        <v>1</v>
      </c>
      <c r="N104" s="35">
        <f t="shared" si="178"/>
        <v>1</v>
      </c>
      <c r="O104" s="35">
        <f t="shared" si="178"/>
        <v>1</v>
      </c>
      <c r="P104" s="35">
        <f t="shared" si="178"/>
        <v>2</v>
      </c>
      <c r="Q104" s="36">
        <f t="shared" ref="Q104:Q167" si="179">P104/L104*100</f>
        <v>100</v>
      </c>
      <c r="R104" s="35">
        <f t="shared" ref="R104:S104" si="180">R105+R106+R107</f>
        <v>0</v>
      </c>
      <c r="S104" s="35">
        <f t="shared" si="180"/>
        <v>0</v>
      </c>
      <c r="T104" s="37">
        <f t="shared" ref="T104:T167" si="181">M104/(M104+N104)</f>
        <v>0.5</v>
      </c>
      <c r="U104" s="37">
        <f t="shared" ref="U104:U167" si="182">((0.5*V104)+M104)/L104</f>
        <v>0.5</v>
      </c>
      <c r="V104" s="35">
        <f t="shared" ref="V104:AA104" si="183">V105+V106+V107</f>
        <v>0</v>
      </c>
      <c r="W104" s="35">
        <f t="shared" si="183"/>
        <v>0</v>
      </c>
      <c r="X104" s="35">
        <f t="shared" si="183"/>
        <v>0</v>
      </c>
      <c r="Y104" s="35">
        <f t="shared" si="183"/>
        <v>0</v>
      </c>
      <c r="Z104" s="35">
        <f t="shared" si="183"/>
        <v>0</v>
      </c>
      <c r="AA104" s="35">
        <f t="shared" si="183"/>
        <v>0</v>
      </c>
      <c r="AB104" s="35"/>
      <c r="AC104" s="35"/>
      <c r="AD104" s="38"/>
    </row>
    <row r="105" spans="1:30" x14ac:dyDescent="0.3">
      <c r="A105" s="3" t="s">
        <v>66</v>
      </c>
      <c r="B105" s="3" t="s">
        <v>24</v>
      </c>
      <c r="C105" s="3" t="s">
        <v>25</v>
      </c>
      <c r="D105" s="3" t="s">
        <v>26</v>
      </c>
      <c r="E105" s="3" t="s">
        <v>30</v>
      </c>
      <c r="F105" s="3" t="s">
        <v>28</v>
      </c>
      <c r="G105" s="3">
        <v>1</v>
      </c>
      <c r="H105" s="3">
        <v>2</v>
      </c>
      <c r="I105" s="4">
        <f t="shared" ref="I105:I167" si="184">H105/G105</f>
        <v>2</v>
      </c>
      <c r="J105" s="3">
        <v>0</v>
      </c>
      <c r="K105" s="32">
        <f t="shared" si="176"/>
        <v>0</v>
      </c>
      <c r="L105" s="3">
        <f t="shared" si="177"/>
        <v>1</v>
      </c>
      <c r="M105" s="3">
        <v>1</v>
      </c>
      <c r="N105" s="3">
        <v>0</v>
      </c>
      <c r="O105" s="3">
        <v>1</v>
      </c>
      <c r="P105" s="3">
        <v>1</v>
      </c>
      <c r="Q105" s="4">
        <f t="shared" si="179"/>
        <v>100</v>
      </c>
      <c r="R105" s="3">
        <v>0</v>
      </c>
      <c r="S105" s="3">
        <v>0</v>
      </c>
      <c r="T105" s="32">
        <f t="shared" si="181"/>
        <v>1</v>
      </c>
      <c r="U105" s="32">
        <f t="shared" si="182"/>
        <v>1</v>
      </c>
      <c r="V105" s="3">
        <v>0</v>
      </c>
      <c r="W105" s="3">
        <v>0</v>
      </c>
      <c r="X105" s="3">
        <v>0</v>
      </c>
      <c r="Y105" s="3">
        <v>0</v>
      </c>
      <c r="Z105" s="3">
        <v>0</v>
      </c>
      <c r="AA105" s="3">
        <v>0</v>
      </c>
      <c r="AB105" s="3"/>
      <c r="AC105" s="3"/>
    </row>
    <row r="106" spans="1:30" x14ac:dyDescent="0.3">
      <c r="A106" s="3" t="s">
        <v>67</v>
      </c>
      <c r="B106" s="3" t="s">
        <v>24</v>
      </c>
      <c r="C106" s="3" t="s">
        <v>25</v>
      </c>
      <c r="D106" s="3" t="s">
        <v>26</v>
      </c>
      <c r="E106" s="3" t="s">
        <v>30</v>
      </c>
      <c r="F106" s="3" t="s">
        <v>28</v>
      </c>
      <c r="G106" s="3">
        <v>0</v>
      </c>
      <c r="H106" s="3">
        <v>0</v>
      </c>
      <c r="I106" s="4" t="e">
        <f t="shared" si="184"/>
        <v>#DIV/0!</v>
      </c>
      <c r="J106" s="3">
        <v>0</v>
      </c>
      <c r="K106" s="32" t="e">
        <f t="shared" si="176"/>
        <v>#DIV/0!</v>
      </c>
      <c r="L106" s="3">
        <f t="shared" si="177"/>
        <v>0</v>
      </c>
      <c r="M106" s="3">
        <v>0</v>
      </c>
      <c r="N106" s="3">
        <v>0</v>
      </c>
      <c r="O106" s="3">
        <v>0</v>
      </c>
      <c r="P106" s="3">
        <v>0</v>
      </c>
      <c r="Q106" s="4" t="e">
        <f t="shared" si="179"/>
        <v>#DIV/0!</v>
      </c>
      <c r="R106" s="3">
        <v>0</v>
      </c>
      <c r="S106" s="3">
        <v>0</v>
      </c>
      <c r="T106" s="32" t="e">
        <f t="shared" si="181"/>
        <v>#DIV/0!</v>
      </c>
      <c r="U106" s="32" t="e">
        <f t="shared" si="182"/>
        <v>#DIV/0!</v>
      </c>
      <c r="V106" s="3">
        <v>0</v>
      </c>
      <c r="W106" s="3">
        <v>0</v>
      </c>
      <c r="X106" s="3">
        <v>0</v>
      </c>
      <c r="Y106" s="3">
        <v>0</v>
      </c>
      <c r="Z106" s="3">
        <v>0</v>
      </c>
      <c r="AA106" s="3">
        <v>0</v>
      </c>
      <c r="AB106" s="3"/>
      <c r="AC106" s="3"/>
    </row>
    <row r="107" spans="1:30" x14ac:dyDescent="0.3">
      <c r="A107" s="3" t="s">
        <v>68</v>
      </c>
      <c r="B107" s="3" t="s">
        <v>24</v>
      </c>
      <c r="C107" s="3" t="s">
        <v>25</v>
      </c>
      <c r="D107" s="3" t="s">
        <v>26</v>
      </c>
      <c r="E107" s="3" t="s">
        <v>30</v>
      </c>
      <c r="F107" s="3" t="s">
        <v>28</v>
      </c>
      <c r="G107" s="3">
        <v>1</v>
      </c>
      <c r="H107" s="3">
        <v>0</v>
      </c>
      <c r="I107" s="4">
        <f t="shared" si="184"/>
        <v>0</v>
      </c>
      <c r="J107" s="3">
        <v>0</v>
      </c>
      <c r="K107" s="32">
        <f t="shared" si="176"/>
        <v>0</v>
      </c>
      <c r="L107" s="3">
        <f t="shared" si="177"/>
        <v>1</v>
      </c>
      <c r="M107" s="3">
        <v>0</v>
      </c>
      <c r="N107" s="3">
        <v>1</v>
      </c>
      <c r="O107" s="3">
        <v>0</v>
      </c>
      <c r="P107" s="3">
        <v>1</v>
      </c>
      <c r="Q107" s="4">
        <f t="shared" si="179"/>
        <v>100</v>
      </c>
      <c r="R107" s="3">
        <v>0</v>
      </c>
      <c r="S107" s="3">
        <v>0</v>
      </c>
      <c r="T107" s="32">
        <f t="shared" si="181"/>
        <v>0</v>
      </c>
      <c r="U107" s="32">
        <f t="shared" si="182"/>
        <v>0</v>
      </c>
      <c r="V107" s="3">
        <v>0</v>
      </c>
      <c r="W107" s="3">
        <v>0</v>
      </c>
      <c r="X107" s="3">
        <v>0</v>
      </c>
      <c r="Y107" s="3">
        <v>0</v>
      </c>
      <c r="Z107" s="3">
        <v>0</v>
      </c>
      <c r="AA107" s="3">
        <v>0</v>
      </c>
      <c r="AB107" s="3"/>
      <c r="AC107" s="3"/>
    </row>
    <row r="108" spans="1:30" x14ac:dyDescent="0.3">
      <c r="A108" s="35">
        <v>27</v>
      </c>
      <c r="B108" s="35" t="s">
        <v>29</v>
      </c>
      <c r="C108" s="35" t="s">
        <v>25</v>
      </c>
      <c r="D108" s="35" t="s">
        <v>26</v>
      </c>
      <c r="E108" s="35" t="s">
        <v>30</v>
      </c>
      <c r="F108" s="35" t="s">
        <v>28</v>
      </c>
      <c r="G108" s="35">
        <f t="shared" ref="G108:H108" si="185">G109+G110+G111</f>
        <v>2</v>
      </c>
      <c r="H108" s="35">
        <f t="shared" si="185"/>
        <v>1</v>
      </c>
      <c r="I108" s="36">
        <f t="shared" ref="I108" si="186">H108/((L108-W108)+J108+(0.44*R108))</f>
        <v>0.53191489361702127</v>
      </c>
      <c r="J108" s="35">
        <f t="shared" ref="J108" si="187">J109+J110+J111</f>
        <v>0</v>
      </c>
      <c r="K108" s="37">
        <f t="shared" si="176"/>
        <v>0</v>
      </c>
      <c r="L108" s="35">
        <f t="shared" si="177"/>
        <v>1</v>
      </c>
      <c r="M108" s="35">
        <f t="shared" ref="M108:P108" si="188">M109+M110+M111</f>
        <v>0</v>
      </c>
      <c r="N108" s="35">
        <f t="shared" si="188"/>
        <v>1</v>
      </c>
      <c r="O108" s="35">
        <f t="shared" si="188"/>
        <v>0</v>
      </c>
      <c r="P108" s="35">
        <f t="shared" si="188"/>
        <v>1</v>
      </c>
      <c r="Q108" s="36">
        <f t="shared" si="179"/>
        <v>100</v>
      </c>
      <c r="R108" s="35">
        <f t="shared" ref="R108:S108" si="189">R109+R110+R111</f>
        <v>2</v>
      </c>
      <c r="S108" s="35">
        <f t="shared" si="189"/>
        <v>1</v>
      </c>
      <c r="T108" s="37">
        <f t="shared" si="181"/>
        <v>0</v>
      </c>
      <c r="U108" s="37">
        <f t="shared" si="182"/>
        <v>0</v>
      </c>
      <c r="V108" s="35">
        <f t="shared" ref="V108:AA108" si="190">V109+V110+V111</f>
        <v>0</v>
      </c>
      <c r="W108" s="35">
        <f t="shared" si="190"/>
        <v>0</v>
      </c>
      <c r="X108" s="35">
        <f t="shared" si="190"/>
        <v>1</v>
      </c>
      <c r="Y108" s="35">
        <f t="shared" si="190"/>
        <v>0</v>
      </c>
      <c r="Z108" s="35">
        <f t="shared" si="190"/>
        <v>2</v>
      </c>
      <c r="AA108" s="35">
        <f t="shared" si="190"/>
        <v>0</v>
      </c>
      <c r="AB108" s="35"/>
      <c r="AC108" s="35"/>
      <c r="AD108" s="38"/>
    </row>
    <row r="109" spans="1:30" x14ac:dyDescent="0.3">
      <c r="A109" s="3" t="s">
        <v>66</v>
      </c>
      <c r="B109" s="3" t="s">
        <v>29</v>
      </c>
      <c r="C109" s="3" t="s">
        <v>25</v>
      </c>
      <c r="D109" s="3" t="s">
        <v>26</v>
      </c>
      <c r="E109" s="3" t="s">
        <v>30</v>
      </c>
      <c r="F109" s="3" t="s">
        <v>28</v>
      </c>
      <c r="G109" s="3">
        <v>1</v>
      </c>
      <c r="H109" s="3">
        <v>1</v>
      </c>
      <c r="I109" s="4">
        <f t="shared" si="184"/>
        <v>1</v>
      </c>
      <c r="J109" s="3">
        <v>0</v>
      </c>
      <c r="K109" s="32">
        <f t="shared" si="176"/>
        <v>0</v>
      </c>
      <c r="L109" s="3">
        <f t="shared" si="177"/>
        <v>0</v>
      </c>
      <c r="M109" s="3">
        <v>0</v>
      </c>
      <c r="N109" s="3">
        <v>0</v>
      </c>
      <c r="O109" s="3">
        <v>0</v>
      </c>
      <c r="P109" s="3">
        <v>0</v>
      </c>
      <c r="Q109" s="4" t="e">
        <f t="shared" si="179"/>
        <v>#DIV/0!</v>
      </c>
      <c r="R109" s="3">
        <v>2</v>
      </c>
      <c r="S109" s="3">
        <v>1</v>
      </c>
      <c r="T109" s="32" t="e">
        <f t="shared" si="181"/>
        <v>#DIV/0!</v>
      </c>
      <c r="U109" s="32" t="e">
        <f t="shared" si="182"/>
        <v>#DIV/0!</v>
      </c>
      <c r="V109" s="3">
        <v>0</v>
      </c>
      <c r="W109" s="3">
        <v>0</v>
      </c>
      <c r="X109" s="3">
        <v>0</v>
      </c>
      <c r="Y109" s="3">
        <v>0</v>
      </c>
      <c r="Z109" s="3">
        <v>2</v>
      </c>
      <c r="AA109" s="3">
        <v>0</v>
      </c>
      <c r="AB109" s="3"/>
      <c r="AC109" s="3"/>
    </row>
    <row r="110" spans="1:30" x14ac:dyDescent="0.3">
      <c r="A110" s="3" t="s">
        <v>67</v>
      </c>
      <c r="B110" s="3" t="s">
        <v>29</v>
      </c>
      <c r="C110" s="3" t="s">
        <v>25</v>
      </c>
      <c r="D110" s="3" t="s">
        <v>26</v>
      </c>
      <c r="E110" s="3" t="s">
        <v>30</v>
      </c>
      <c r="F110" s="11" t="s">
        <v>28</v>
      </c>
      <c r="G110" s="3">
        <v>1</v>
      </c>
      <c r="H110" s="3">
        <v>0</v>
      </c>
      <c r="I110" s="4">
        <f t="shared" si="184"/>
        <v>0</v>
      </c>
      <c r="J110" s="3">
        <v>0</v>
      </c>
      <c r="K110" s="32">
        <f t="shared" si="176"/>
        <v>0</v>
      </c>
      <c r="L110" s="3">
        <f t="shared" si="177"/>
        <v>1</v>
      </c>
      <c r="M110" s="3">
        <v>0</v>
      </c>
      <c r="N110" s="3">
        <v>1</v>
      </c>
      <c r="O110" s="3">
        <v>0</v>
      </c>
      <c r="P110" s="3">
        <v>1</v>
      </c>
      <c r="Q110" s="4">
        <f t="shared" si="179"/>
        <v>100</v>
      </c>
      <c r="R110" s="3">
        <v>0</v>
      </c>
      <c r="S110" s="3">
        <v>0</v>
      </c>
      <c r="T110" s="32">
        <f t="shared" si="181"/>
        <v>0</v>
      </c>
      <c r="U110" s="32">
        <f t="shared" si="182"/>
        <v>0</v>
      </c>
      <c r="V110" s="3">
        <v>0</v>
      </c>
      <c r="W110" s="3">
        <v>0</v>
      </c>
      <c r="X110" s="3">
        <v>1</v>
      </c>
      <c r="Y110" s="3">
        <v>0</v>
      </c>
      <c r="Z110" s="3">
        <v>0</v>
      </c>
      <c r="AA110" s="3">
        <v>0</v>
      </c>
      <c r="AB110" s="3"/>
      <c r="AC110" s="3"/>
    </row>
    <row r="111" spans="1:30" x14ac:dyDescent="0.3">
      <c r="A111" s="3" t="s">
        <v>68</v>
      </c>
      <c r="B111" s="3" t="s">
        <v>29</v>
      </c>
      <c r="C111" s="3" t="s">
        <v>25</v>
      </c>
      <c r="D111" s="3" t="s">
        <v>26</v>
      </c>
      <c r="E111" s="3" t="s">
        <v>30</v>
      </c>
      <c r="F111" s="11" t="s">
        <v>28</v>
      </c>
      <c r="G111" s="3">
        <v>0</v>
      </c>
      <c r="H111" s="3">
        <v>0</v>
      </c>
      <c r="I111" s="4" t="e">
        <f t="shared" si="184"/>
        <v>#DIV/0!</v>
      </c>
      <c r="J111" s="3">
        <v>0</v>
      </c>
      <c r="K111" s="32" t="e">
        <f t="shared" si="176"/>
        <v>#DIV/0!</v>
      </c>
      <c r="L111" s="3">
        <f t="shared" si="177"/>
        <v>0</v>
      </c>
      <c r="M111" s="3">
        <v>0</v>
      </c>
      <c r="N111" s="3">
        <v>0</v>
      </c>
      <c r="O111" s="3">
        <v>0</v>
      </c>
      <c r="P111" s="3">
        <v>0</v>
      </c>
      <c r="Q111" s="4" t="e">
        <f t="shared" si="179"/>
        <v>#DIV/0!</v>
      </c>
      <c r="R111" s="3">
        <v>0</v>
      </c>
      <c r="S111" s="3">
        <v>0</v>
      </c>
      <c r="T111" s="32" t="e">
        <f t="shared" si="181"/>
        <v>#DIV/0!</v>
      </c>
      <c r="U111" s="32" t="e">
        <f t="shared" si="182"/>
        <v>#DIV/0!</v>
      </c>
      <c r="V111" s="3">
        <v>0</v>
      </c>
      <c r="W111" s="3">
        <v>0</v>
      </c>
      <c r="X111" s="3">
        <v>0</v>
      </c>
      <c r="Y111" s="3">
        <v>0</v>
      </c>
      <c r="Z111" s="3">
        <v>0</v>
      </c>
      <c r="AA111" s="3">
        <v>0</v>
      </c>
      <c r="AB111" s="3"/>
      <c r="AC111" s="3"/>
    </row>
    <row r="112" spans="1:30" x14ac:dyDescent="0.3">
      <c r="A112" s="35">
        <v>29</v>
      </c>
      <c r="B112" s="35" t="s">
        <v>29</v>
      </c>
      <c r="C112" s="35" t="s">
        <v>32</v>
      </c>
      <c r="D112" s="35" t="s">
        <v>26</v>
      </c>
      <c r="E112" s="35" t="s">
        <v>30</v>
      </c>
      <c r="F112" s="35" t="s">
        <v>28</v>
      </c>
      <c r="G112" s="35">
        <f t="shared" ref="G112:H112" si="191">G113+G114+G115</f>
        <v>0</v>
      </c>
      <c r="H112" s="35">
        <f t="shared" si="191"/>
        <v>0</v>
      </c>
      <c r="I112" s="36" t="e">
        <f t="shared" ref="I112" si="192">H112/((L112-W112)+J112+(0.44*R112))</f>
        <v>#DIV/0!</v>
      </c>
      <c r="J112" s="35">
        <f t="shared" ref="J112" si="193">J113+J114+J115</f>
        <v>0</v>
      </c>
      <c r="K112" s="37" t="e">
        <f t="shared" si="176"/>
        <v>#DIV/0!</v>
      </c>
      <c r="L112" s="35">
        <f t="shared" si="177"/>
        <v>0</v>
      </c>
      <c r="M112" s="35">
        <f t="shared" ref="M112:P112" si="194">M113+M114+M115</f>
        <v>0</v>
      </c>
      <c r="N112" s="35">
        <f t="shared" si="194"/>
        <v>0</v>
      </c>
      <c r="O112" s="35">
        <f t="shared" si="194"/>
        <v>0</v>
      </c>
      <c r="P112" s="35">
        <f t="shared" si="194"/>
        <v>0</v>
      </c>
      <c r="Q112" s="36" t="e">
        <f t="shared" si="179"/>
        <v>#DIV/0!</v>
      </c>
      <c r="R112" s="35">
        <f t="shared" ref="R112:S112" si="195">R113+R114+R115</f>
        <v>0</v>
      </c>
      <c r="S112" s="35">
        <f t="shared" si="195"/>
        <v>0</v>
      </c>
      <c r="T112" s="37" t="e">
        <f t="shared" si="181"/>
        <v>#DIV/0!</v>
      </c>
      <c r="U112" s="37" t="e">
        <f t="shared" si="182"/>
        <v>#DIV/0!</v>
      </c>
      <c r="V112" s="35">
        <f t="shared" ref="V112:AA112" si="196">V113+V114+V115</f>
        <v>0</v>
      </c>
      <c r="W112" s="35">
        <f t="shared" si="196"/>
        <v>0</v>
      </c>
      <c r="X112" s="35">
        <f t="shared" si="196"/>
        <v>0</v>
      </c>
      <c r="Y112" s="35">
        <f t="shared" si="196"/>
        <v>0</v>
      </c>
      <c r="Z112" s="35">
        <f t="shared" si="196"/>
        <v>0</v>
      </c>
      <c r="AA112" s="35">
        <f t="shared" si="196"/>
        <v>0</v>
      </c>
      <c r="AB112" s="35"/>
      <c r="AC112" s="35"/>
      <c r="AD112" s="38"/>
    </row>
    <row r="113" spans="1:30" x14ac:dyDescent="0.3">
      <c r="A113" s="3" t="s">
        <v>66</v>
      </c>
      <c r="B113" s="3" t="s">
        <v>29</v>
      </c>
      <c r="C113" s="3" t="s">
        <v>32</v>
      </c>
      <c r="D113" s="3" t="s">
        <v>26</v>
      </c>
      <c r="E113" s="3" t="s">
        <v>30</v>
      </c>
      <c r="F113" s="3" t="s">
        <v>28</v>
      </c>
      <c r="G113" s="3">
        <v>0</v>
      </c>
      <c r="H113" s="3">
        <v>0</v>
      </c>
      <c r="I113" s="4" t="e">
        <f t="shared" si="184"/>
        <v>#DIV/0!</v>
      </c>
      <c r="J113" s="3">
        <v>0</v>
      </c>
      <c r="K113" s="32" t="e">
        <f t="shared" si="176"/>
        <v>#DIV/0!</v>
      </c>
      <c r="L113" s="3">
        <f t="shared" si="177"/>
        <v>0</v>
      </c>
      <c r="M113" s="3">
        <v>0</v>
      </c>
      <c r="N113" s="3">
        <v>0</v>
      </c>
      <c r="O113" s="3">
        <v>0</v>
      </c>
      <c r="P113" s="3">
        <v>0</v>
      </c>
      <c r="Q113" s="4" t="e">
        <f t="shared" si="179"/>
        <v>#DIV/0!</v>
      </c>
      <c r="R113" s="3">
        <v>0</v>
      </c>
      <c r="S113" s="3">
        <v>0</v>
      </c>
      <c r="T113" s="32" t="e">
        <f t="shared" si="181"/>
        <v>#DIV/0!</v>
      </c>
      <c r="U113" s="32" t="e">
        <f t="shared" si="182"/>
        <v>#DIV/0!</v>
      </c>
      <c r="V113" s="3">
        <v>0</v>
      </c>
      <c r="W113" s="3">
        <v>0</v>
      </c>
      <c r="X113" s="3">
        <v>0</v>
      </c>
      <c r="Y113" s="3">
        <v>0</v>
      </c>
      <c r="Z113" s="3">
        <v>0</v>
      </c>
      <c r="AA113" s="3">
        <v>0</v>
      </c>
      <c r="AB113" s="3"/>
      <c r="AC113" s="3"/>
    </row>
    <row r="114" spans="1:30" x14ac:dyDescent="0.3">
      <c r="A114" s="3" t="s">
        <v>67</v>
      </c>
      <c r="B114" s="3" t="s">
        <v>29</v>
      </c>
      <c r="C114" s="3" t="s">
        <v>32</v>
      </c>
      <c r="D114" s="3" t="s">
        <v>26</v>
      </c>
      <c r="E114" s="3" t="s">
        <v>30</v>
      </c>
      <c r="F114" s="3" t="s">
        <v>28</v>
      </c>
      <c r="G114" s="3">
        <v>0</v>
      </c>
      <c r="H114" s="3">
        <v>0</v>
      </c>
      <c r="I114" s="4" t="e">
        <f t="shared" si="184"/>
        <v>#DIV/0!</v>
      </c>
      <c r="J114" s="3">
        <v>0</v>
      </c>
      <c r="K114" s="32" t="e">
        <f t="shared" si="176"/>
        <v>#DIV/0!</v>
      </c>
      <c r="L114" s="3">
        <f t="shared" si="177"/>
        <v>0</v>
      </c>
      <c r="M114" s="3">
        <v>0</v>
      </c>
      <c r="N114" s="3">
        <v>0</v>
      </c>
      <c r="O114" s="3">
        <v>0</v>
      </c>
      <c r="P114" s="3">
        <v>0</v>
      </c>
      <c r="Q114" s="4" t="e">
        <f t="shared" si="179"/>
        <v>#DIV/0!</v>
      </c>
      <c r="R114" s="3">
        <v>0</v>
      </c>
      <c r="S114" s="3">
        <v>0</v>
      </c>
      <c r="T114" s="32" t="e">
        <f t="shared" si="181"/>
        <v>#DIV/0!</v>
      </c>
      <c r="U114" s="32" t="e">
        <f t="shared" si="182"/>
        <v>#DIV/0!</v>
      </c>
      <c r="V114" s="3">
        <v>0</v>
      </c>
      <c r="W114" s="3">
        <v>0</v>
      </c>
      <c r="X114" s="3">
        <v>0</v>
      </c>
      <c r="Y114" s="3">
        <v>0</v>
      </c>
      <c r="Z114" s="3">
        <v>0</v>
      </c>
      <c r="AA114" s="3">
        <v>0</v>
      </c>
      <c r="AB114" s="3"/>
      <c r="AC114" s="3"/>
    </row>
    <row r="115" spans="1:30" x14ac:dyDescent="0.3">
      <c r="A115" s="3" t="s">
        <v>68</v>
      </c>
      <c r="B115" s="3" t="s">
        <v>29</v>
      </c>
      <c r="C115" s="3" t="s">
        <v>32</v>
      </c>
      <c r="D115" s="3" t="s">
        <v>26</v>
      </c>
      <c r="E115" s="3" t="s">
        <v>30</v>
      </c>
      <c r="F115" s="3" t="s">
        <v>28</v>
      </c>
      <c r="G115" s="3">
        <v>0</v>
      </c>
      <c r="H115" s="3">
        <v>0</v>
      </c>
      <c r="I115" s="4" t="e">
        <f t="shared" si="184"/>
        <v>#DIV/0!</v>
      </c>
      <c r="J115" s="3">
        <v>0</v>
      </c>
      <c r="K115" s="32" t="e">
        <f t="shared" si="176"/>
        <v>#DIV/0!</v>
      </c>
      <c r="L115" s="3">
        <f t="shared" si="177"/>
        <v>0</v>
      </c>
      <c r="M115" s="3">
        <v>0</v>
      </c>
      <c r="N115" s="3">
        <v>0</v>
      </c>
      <c r="O115" s="3">
        <v>0</v>
      </c>
      <c r="P115" s="3">
        <v>0</v>
      </c>
      <c r="Q115" s="4" t="e">
        <f t="shared" si="179"/>
        <v>#DIV/0!</v>
      </c>
      <c r="R115" s="3">
        <v>0</v>
      </c>
      <c r="S115" s="3">
        <v>0</v>
      </c>
      <c r="T115" s="32" t="e">
        <f t="shared" si="181"/>
        <v>#DIV/0!</v>
      </c>
      <c r="U115" s="32" t="e">
        <f t="shared" si="182"/>
        <v>#DIV/0!</v>
      </c>
      <c r="V115" s="3">
        <v>0</v>
      </c>
      <c r="W115" s="3">
        <v>0</v>
      </c>
      <c r="X115" s="3">
        <v>0</v>
      </c>
      <c r="Y115" s="3">
        <v>0</v>
      </c>
      <c r="Z115" s="3">
        <v>0</v>
      </c>
      <c r="AA115" s="3">
        <v>0</v>
      </c>
      <c r="AB115" s="3"/>
      <c r="AC115" s="3"/>
    </row>
    <row r="116" spans="1:30" x14ac:dyDescent="0.3">
      <c r="A116" s="35">
        <v>18</v>
      </c>
      <c r="B116" s="35" t="s">
        <v>32</v>
      </c>
      <c r="C116" s="35" t="s">
        <v>25</v>
      </c>
      <c r="D116" s="35" t="s">
        <v>26</v>
      </c>
      <c r="E116" s="35" t="s">
        <v>30</v>
      </c>
      <c r="F116" s="35" t="s">
        <v>28</v>
      </c>
      <c r="G116" s="35">
        <f t="shared" ref="G116:H116" si="197">G117+G118+G119</f>
        <v>6</v>
      </c>
      <c r="H116" s="35">
        <f t="shared" si="197"/>
        <v>0</v>
      </c>
      <c r="I116" s="36">
        <f t="shared" ref="I116" si="198">H116/((L116-W116)+J116+(0.44*R116))</f>
        <v>0</v>
      </c>
      <c r="J116" s="35">
        <f t="shared" ref="J116" si="199">J117+J118+J119</f>
        <v>2</v>
      </c>
      <c r="K116" s="37">
        <f t="shared" si="176"/>
        <v>0.33333333333333331</v>
      </c>
      <c r="L116" s="35">
        <f t="shared" si="177"/>
        <v>4</v>
      </c>
      <c r="M116" s="35">
        <f t="shared" ref="M116:P116" si="200">M117+M118+M119</f>
        <v>0</v>
      </c>
      <c r="N116" s="35">
        <f t="shared" si="200"/>
        <v>4</v>
      </c>
      <c r="O116" s="35">
        <f t="shared" si="200"/>
        <v>0</v>
      </c>
      <c r="P116" s="35">
        <f t="shared" si="200"/>
        <v>2</v>
      </c>
      <c r="Q116" s="36">
        <f t="shared" si="179"/>
        <v>50</v>
      </c>
      <c r="R116" s="35">
        <f t="shared" ref="R116:S116" si="201">R117+R118+R119</f>
        <v>0</v>
      </c>
      <c r="S116" s="35">
        <f t="shared" si="201"/>
        <v>0</v>
      </c>
      <c r="T116" s="37">
        <f t="shared" si="181"/>
        <v>0</v>
      </c>
      <c r="U116" s="37">
        <f t="shared" si="182"/>
        <v>0</v>
      </c>
      <c r="V116" s="35">
        <f t="shared" ref="V116:AA116" si="202">V117+V118+V119</f>
        <v>0</v>
      </c>
      <c r="W116" s="35">
        <f t="shared" si="202"/>
        <v>1</v>
      </c>
      <c r="X116" s="35">
        <f t="shared" si="202"/>
        <v>3</v>
      </c>
      <c r="Y116" s="35">
        <f t="shared" si="202"/>
        <v>1</v>
      </c>
      <c r="Z116" s="35">
        <f t="shared" si="202"/>
        <v>1</v>
      </c>
      <c r="AA116" s="35">
        <f t="shared" si="202"/>
        <v>0</v>
      </c>
      <c r="AB116" s="35"/>
      <c r="AC116" s="35"/>
      <c r="AD116" s="38"/>
    </row>
    <row r="117" spans="1:30" x14ac:dyDescent="0.3">
      <c r="A117" s="3" t="s">
        <v>66</v>
      </c>
      <c r="B117" s="3" t="s">
        <v>32</v>
      </c>
      <c r="C117" s="3" t="s">
        <v>25</v>
      </c>
      <c r="D117" s="3" t="s">
        <v>26</v>
      </c>
      <c r="E117" s="3" t="s">
        <v>30</v>
      </c>
      <c r="F117" s="3" t="s">
        <v>28</v>
      </c>
      <c r="G117" s="3">
        <v>3</v>
      </c>
      <c r="H117" s="3">
        <v>0</v>
      </c>
      <c r="I117" s="4">
        <f t="shared" si="184"/>
        <v>0</v>
      </c>
      <c r="J117" s="3">
        <v>1</v>
      </c>
      <c r="K117" s="32">
        <f t="shared" si="176"/>
        <v>0.33333333333333331</v>
      </c>
      <c r="L117" s="3">
        <f t="shared" si="177"/>
        <v>2</v>
      </c>
      <c r="M117" s="3">
        <v>0</v>
      </c>
      <c r="N117" s="3">
        <v>2</v>
      </c>
      <c r="O117" s="3">
        <v>0</v>
      </c>
      <c r="P117" s="3">
        <v>1</v>
      </c>
      <c r="Q117" s="4">
        <f t="shared" si="179"/>
        <v>50</v>
      </c>
      <c r="R117" s="3">
        <v>0</v>
      </c>
      <c r="S117" s="3">
        <v>0</v>
      </c>
      <c r="T117" s="32">
        <f t="shared" si="181"/>
        <v>0</v>
      </c>
      <c r="U117" s="32">
        <f t="shared" si="182"/>
        <v>0</v>
      </c>
      <c r="V117" s="3">
        <v>0</v>
      </c>
      <c r="W117" s="3">
        <v>0</v>
      </c>
      <c r="X117" s="3">
        <v>2</v>
      </c>
      <c r="Y117" s="3">
        <v>0</v>
      </c>
      <c r="Z117" s="3">
        <v>1</v>
      </c>
      <c r="AA117" s="3">
        <v>0</v>
      </c>
      <c r="AB117" s="3"/>
      <c r="AC117" s="3"/>
    </row>
    <row r="118" spans="1:30" x14ac:dyDescent="0.3">
      <c r="A118" s="3" t="s">
        <v>67</v>
      </c>
      <c r="B118" s="3" t="s">
        <v>32</v>
      </c>
      <c r="C118" s="3" t="s">
        <v>25</v>
      </c>
      <c r="D118" s="3" t="s">
        <v>26</v>
      </c>
      <c r="E118" s="3" t="s">
        <v>30</v>
      </c>
      <c r="F118" s="3" t="s">
        <v>28</v>
      </c>
      <c r="G118" s="3">
        <v>0</v>
      </c>
      <c r="H118" s="3">
        <v>0</v>
      </c>
      <c r="I118" s="4" t="e">
        <f t="shared" si="184"/>
        <v>#DIV/0!</v>
      </c>
      <c r="J118" s="3">
        <v>0</v>
      </c>
      <c r="K118" s="32" t="e">
        <f t="shared" si="176"/>
        <v>#DIV/0!</v>
      </c>
      <c r="L118" s="3">
        <f t="shared" si="177"/>
        <v>0</v>
      </c>
      <c r="M118" s="3">
        <v>0</v>
      </c>
      <c r="N118" s="3">
        <v>0</v>
      </c>
      <c r="O118" s="3">
        <v>0</v>
      </c>
      <c r="P118" s="3">
        <v>0</v>
      </c>
      <c r="Q118" s="4" t="e">
        <f t="shared" si="179"/>
        <v>#DIV/0!</v>
      </c>
      <c r="R118" s="3">
        <v>0</v>
      </c>
      <c r="S118" s="3">
        <v>0</v>
      </c>
      <c r="T118" s="32" t="e">
        <f t="shared" si="181"/>
        <v>#DIV/0!</v>
      </c>
      <c r="U118" s="32" t="e">
        <f t="shared" si="182"/>
        <v>#DIV/0!</v>
      </c>
      <c r="V118" s="3">
        <v>0</v>
      </c>
      <c r="W118" s="3">
        <v>0</v>
      </c>
      <c r="X118" s="3">
        <v>0</v>
      </c>
      <c r="Y118" s="3">
        <v>0</v>
      </c>
      <c r="Z118" s="3">
        <v>0</v>
      </c>
      <c r="AA118" s="3">
        <v>0</v>
      </c>
      <c r="AB118" s="3"/>
      <c r="AC118" s="3"/>
    </row>
    <row r="119" spans="1:30" x14ac:dyDescent="0.3">
      <c r="A119" s="3" t="s">
        <v>68</v>
      </c>
      <c r="B119" s="3" t="s">
        <v>32</v>
      </c>
      <c r="C119" s="3" t="s">
        <v>25</v>
      </c>
      <c r="D119" s="3" t="s">
        <v>26</v>
      </c>
      <c r="E119" s="3" t="s">
        <v>30</v>
      </c>
      <c r="F119" s="3" t="s">
        <v>28</v>
      </c>
      <c r="G119" s="3">
        <v>3</v>
      </c>
      <c r="H119" s="3">
        <v>0</v>
      </c>
      <c r="I119" s="4">
        <f t="shared" si="184"/>
        <v>0</v>
      </c>
      <c r="J119" s="3">
        <v>1</v>
      </c>
      <c r="K119" s="32">
        <f t="shared" si="176"/>
        <v>0.33333333333333331</v>
      </c>
      <c r="L119" s="3">
        <f t="shared" si="177"/>
        <v>2</v>
      </c>
      <c r="M119" s="3">
        <v>0</v>
      </c>
      <c r="N119" s="3">
        <v>2</v>
      </c>
      <c r="O119" s="3">
        <v>0</v>
      </c>
      <c r="P119" s="3">
        <v>1</v>
      </c>
      <c r="Q119" s="4">
        <f t="shared" si="179"/>
        <v>50</v>
      </c>
      <c r="R119" s="3">
        <v>0</v>
      </c>
      <c r="S119" s="3">
        <v>0</v>
      </c>
      <c r="T119" s="32">
        <f t="shared" si="181"/>
        <v>0</v>
      </c>
      <c r="U119" s="32">
        <f t="shared" si="182"/>
        <v>0</v>
      </c>
      <c r="V119" s="3">
        <v>0</v>
      </c>
      <c r="W119" s="3">
        <v>1</v>
      </c>
      <c r="X119" s="3">
        <v>1</v>
      </c>
      <c r="Y119" s="3">
        <v>1</v>
      </c>
      <c r="Z119" s="3">
        <v>0</v>
      </c>
      <c r="AA119" s="3">
        <v>0</v>
      </c>
      <c r="AB119" s="3"/>
      <c r="AC119" s="3"/>
    </row>
    <row r="120" spans="1:30" x14ac:dyDescent="0.3">
      <c r="A120" s="35">
        <v>9</v>
      </c>
      <c r="B120" s="35" t="s">
        <v>32</v>
      </c>
      <c r="C120" s="35" t="s">
        <v>25</v>
      </c>
      <c r="D120" s="35" t="s">
        <v>26</v>
      </c>
      <c r="E120" s="35" t="s">
        <v>27</v>
      </c>
      <c r="F120" s="35" t="s">
        <v>28</v>
      </c>
      <c r="G120" s="35">
        <f t="shared" ref="G120:H120" si="203">G121+G122+G123</f>
        <v>9</v>
      </c>
      <c r="H120" s="35">
        <f t="shared" si="203"/>
        <v>12</v>
      </c>
      <c r="I120" s="36">
        <f t="shared" ref="I120" si="204">H120/((L120-W120)+J120+(0.44*R120))</f>
        <v>1.2711864406779663</v>
      </c>
      <c r="J120" s="35">
        <f t="shared" ref="J120" si="205">J121+J122+J123</f>
        <v>2</v>
      </c>
      <c r="K120" s="37">
        <f t="shared" si="176"/>
        <v>0.22222222222222221</v>
      </c>
      <c r="L120" s="35">
        <f t="shared" si="177"/>
        <v>7</v>
      </c>
      <c r="M120" s="35">
        <f t="shared" ref="M120:P120" si="206">M121+M122+M123</f>
        <v>5</v>
      </c>
      <c r="N120" s="35">
        <f t="shared" si="206"/>
        <v>2</v>
      </c>
      <c r="O120" s="35">
        <f t="shared" si="206"/>
        <v>2</v>
      </c>
      <c r="P120" s="35">
        <f t="shared" si="206"/>
        <v>5</v>
      </c>
      <c r="Q120" s="36">
        <f t="shared" si="179"/>
        <v>71.428571428571431</v>
      </c>
      <c r="R120" s="35">
        <f t="shared" ref="R120:S120" si="207">R121+R122+R123</f>
        <v>1</v>
      </c>
      <c r="S120" s="35">
        <f t="shared" si="207"/>
        <v>1</v>
      </c>
      <c r="T120" s="37">
        <f t="shared" si="181"/>
        <v>0.7142857142857143</v>
      </c>
      <c r="U120" s="37">
        <f t="shared" si="182"/>
        <v>0.7857142857142857</v>
      </c>
      <c r="V120" s="35">
        <f t="shared" ref="V120:AA120" si="208">V121+V122+V123</f>
        <v>1</v>
      </c>
      <c r="W120" s="35">
        <f t="shared" si="208"/>
        <v>0</v>
      </c>
      <c r="X120" s="35">
        <f t="shared" si="208"/>
        <v>2</v>
      </c>
      <c r="Y120" s="35">
        <f t="shared" si="208"/>
        <v>1</v>
      </c>
      <c r="Z120" s="35">
        <f t="shared" si="208"/>
        <v>1</v>
      </c>
      <c r="AA120" s="35">
        <f t="shared" si="208"/>
        <v>0</v>
      </c>
      <c r="AB120" s="35"/>
      <c r="AC120" s="35"/>
      <c r="AD120" s="38"/>
    </row>
    <row r="121" spans="1:30" x14ac:dyDescent="0.3">
      <c r="A121" s="3" t="s">
        <v>66</v>
      </c>
      <c r="B121" s="3" t="s">
        <v>32</v>
      </c>
      <c r="C121" s="3" t="s">
        <v>25</v>
      </c>
      <c r="D121" s="3" t="s">
        <v>26</v>
      </c>
      <c r="E121" s="3" t="s">
        <v>27</v>
      </c>
      <c r="F121" s="3" t="s">
        <v>28</v>
      </c>
      <c r="G121" s="3">
        <v>7</v>
      </c>
      <c r="H121" s="3">
        <v>10</v>
      </c>
      <c r="I121" s="4">
        <f t="shared" si="184"/>
        <v>1.4285714285714286</v>
      </c>
      <c r="J121" s="3">
        <v>2</v>
      </c>
      <c r="K121" s="32">
        <f t="shared" si="176"/>
        <v>0.2857142857142857</v>
      </c>
      <c r="L121" s="3">
        <f t="shared" si="177"/>
        <v>5</v>
      </c>
      <c r="M121" s="3">
        <v>4</v>
      </c>
      <c r="N121" s="3">
        <v>1</v>
      </c>
      <c r="O121" s="3">
        <v>1</v>
      </c>
      <c r="P121" s="3">
        <v>3</v>
      </c>
      <c r="Q121" s="4">
        <f t="shared" si="179"/>
        <v>60</v>
      </c>
      <c r="R121" s="3">
        <v>1</v>
      </c>
      <c r="S121" s="3">
        <v>1</v>
      </c>
      <c r="T121" s="32">
        <f t="shared" si="181"/>
        <v>0.8</v>
      </c>
      <c r="U121" s="32">
        <f t="shared" si="182"/>
        <v>0.9</v>
      </c>
      <c r="V121" s="3">
        <v>1</v>
      </c>
      <c r="W121" s="3">
        <v>0</v>
      </c>
      <c r="X121" s="3">
        <v>1</v>
      </c>
      <c r="Y121" s="3">
        <v>1</v>
      </c>
      <c r="Z121" s="3">
        <v>1</v>
      </c>
      <c r="AA121" s="3">
        <v>0</v>
      </c>
      <c r="AB121" s="3"/>
      <c r="AC121" s="3"/>
    </row>
    <row r="122" spans="1:30" x14ac:dyDescent="0.3">
      <c r="A122" s="3" t="s">
        <v>67</v>
      </c>
      <c r="B122" s="3" t="s">
        <v>32</v>
      </c>
      <c r="C122" s="3" t="s">
        <v>25</v>
      </c>
      <c r="D122" s="3" t="s">
        <v>26</v>
      </c>
      <c r="E122" s="3" t="s">
        <v>27</v>
      </c>
      <c r="F122" s="3" t="s">
        <v>28</v>
      </c>
      <c r="G122" s="3">
        <v>1</v>
      </c>
      <c r="H122" s="3">
        <v>2</v>
      </c>
      <c r="I122" s="4">
        <f t="shared" si="184"/>
        <v>2</v>
      </c>
      <c r="J122" s="3">
        <v>0</v>
      </c>
      <c r="K122" s="32">
        <f t="shared" si="176"/>
        <v>0</v>
      </c>
      <c r="L122" s="3">
        <f t="shared" si="177"/>
        <v>1</v>
      </c>
      <c r="M122" s="3">
        <v>1</v>
      </c>
      <c r="N122" s="3">
        <v>0</v>
      </c>
      <c r="O122" s="3">
        <v>1</v>
      </c>
      <c r="P122" s="3">
        <v>1</v>
      </c>
      <c r="Q122" s="4">
        <f t="shared" si="179"/>
        <v>100</v>
      </c>
      <c r="R122" s="3">
        <v>0</v>
      </c>
      <c r="S122" s="3">
        <v>0</v>
      </c>
      <c r="T122" s="32">
        <f t="shared" si="181"/>
        <v>1</v>
      </c>
      <c r="U122" s="32">
        <f t="shared" si="182"/>
        <v>1</v>
      </c>
      <c r="V122" s="3">
        <v>0</v>
      </c>
      <c r="W122" s="3">
        <v>0</v>
      </c>
      <c r="X122" s="3">
        <v>0</v>
      </c>
      <c r="Y122" s="3">
        <v>0</v>
      </c>
      <c r="Z122" s="3">
        <v>0</v>
      </c>
      <c r="AA122" s="3">
        <v>0</v>
      </c>
      <c r="AB122" s="3"/>
      <c r="AC122" s="3"/>
    </row>
    <row r="123" spans="1:30" x14ac:dyDescent="0.3">
      <c r="A123" s="3" t="s">
        <v>68</v>
      </c>
      <c r="B123" s="3" t="s">
        <v>32</v>
      </c>
      <c r="C123" s="3" t="s">
        <v>25</v>
      </c>
      <c r="D123" s="3" t="s">
        <v>26</v>
      </c>
      <c r="E123" s="3" t="s">
        <v>27</v>
      </c>
      <c r="F123" s="3" t="s">
        <v>28</v>
      </c>
      <c r="G123" s="3">
        <v>1</v>
      </c>
      <c r="H123" s="3">
        <v>0</v>
      </c>
      <c r="I123" s="4">
        <f t="shared" si="184"/>
        <v>0</v>
      </c>
      <c r="J123" s="3">
        <v>0</v>
      </c>
      <c r="K123" s="32">
        <f t="shared" si="176"/>
        <v>0</v>
      </c>
      <c r="L123" s="3">
        <f t="shared" si="177"/>
        <v>1</v>
      </c>
      <c r="M123" s="3">
        <v>0</v>
      </c>
      <c r="N123" s="3">
        <v>1</v>
      </c>
      <c r="O123" s="3">
        <v>0</v>
      </c>
      <c r="P123" s="3">
        <v>1</v>
      </c>
      <c r="Q123" s="4">
        <f t="shared" si="179"/>
        <v>100</v>
      </c>
      <c r="R123" s="3">
        <v>0</v>
      </c>
      <c r="S123" s="3">
        <v>0</v>
      </c>
      <c r="T123" s="32">
        <f t="shared" si="181"/>
        <v>0</v>
      </c>
      <c r="U123" s="32">
        <f t="shared" si="182"/>
        <v>0</v>
      </c>
      <c r="V123" s="3">
        <v>0</v>
      </c>
      <c r="W123" s="3">
        <v>0</v>
      </c>
      <c r="X123" s="3">
        <v>1</v>
      </c>
      <c r="Y123" s="3">
        <v>0</v>
      </c>
      <c r="Z123" s="3">
        <v>0</v>
      </c>
      <c r="AA123" s="3">
        <v>0</v>
      </c>
      <c r="AB123" s="3"/>
      <c r="AC123" s="3"/>
    </row>
    <row r="124" spans="1:30" x14ac:dyDescent="0.3">
      <c r="A124" s="35">
        <v>23</v>
      </c>
      <c r="B124" s="35" t="s">
        <v>24</v>
      </c>
      <c r="C124" s="35" t="s">
        <v>25</v>
      </c>
      <c r="D124" s="35" t="s">
        <v>32</v>
      </c>
      <c r="E124" s="35" t="s">
        <v>30</v>
      </c>
      <c r="F124" s="43" t="s">
        <v>28</v>
      </c>
      <c r="G124" s="35">
        <f t="shared" ref="G124:H124" si="209">G125+G126+G127</f>
        <v>3</v>
      </c>
      <c r="H124" s="35">
        <f t="shared" si="209"/>
        <v>0</v>
      </c>
      <c r="I124" s="36">
        <f t="shared" ref="I124" si="210">H124/((L124-W124)+J124+(0.44*R124))</f>
        <v>0</v>
      </c>
      <c r="J124" s="35">
        <f t="shared" ref="J124" si="211">J125+J126+J127</f>
        <v>2</v>
      </c>
      <c r="K124" s="37">
        <f t="shared" si="176"/>
        <v>0.66666666666666663</v>
      </c>
      <c r="L124" s="35">
        <f t="shared" si="177"/>
        <v>1</v>
      </c>
      <c r="M124" s="35">
        <f t="shared" ref="M124:P124" si="212">M125+M126+M127</f>
        <v>0</v>
      </c>
      <c r="N124" s="35">
        <f t="shared" si="212"/>
        <v>1</v>
      </c>
      <c r="O124" s="35">
        <f t="shared" si="212"/>
        <v>0</v>
      </c>
      <c r="P124" s="35">
        <f t="shared" si="212"/>
        <v>1</v>
      </c>
      <c r="Q124" s="36">
        <f t="shared" si="179"/>
        <v>100</v>
      </c>
      <c r="R124" s="35">
        <f t="shared" ref="R124:S124" si="213">R125+R126+R127</f>
        <v>0</v>
      </c>
      <c r="S124" s="35">
        <f t="shared" si="213"/>
        <v>0</v>
      </c>
      <c r="T124" s="37">
        <f t="shared" si="181"/>
        <v>0</v>
      </c>
      <c r="U124" s="37">
        <f t="shared" si="182"/>
        <v>0</v>
      </c>
      <c r="V124" s="35">
        <f t="shared" ref="V124:AA124" si="214">V125+V126+V127</f>
        <v>0</v>
      </c>
      <c r="W124" s="35">
        <f t="shared" si="214"/>
        <v>0</v>
      </c>
      <c r="X124" s="35">
        <f t="shared" si="214"/>
        <v>1</v>
      </c>
      <c r="Y124" s="35">
        <f t="shared" si="214"/>
        <v>1</v>
      </c>
      <c r="Z124" s="35">
        <f t="shared" si="214"/>
        <v>0</v>
      </c>
      <c r="AA124" s="35">
        <f t="shared" si="214"/>
        <v>0</v>
      </c>
      <c r="AB124" s="35"/>
      <c r="AC124" s="35"/>
      <c r="AD124" s="38"/>
    </row>
    <row r="125" spans="1:30" x14ac:dyDescent="0.3">
      <c r="A125" s="3" t="s">
        <v>66</v>
      </c>
      <c r="B125" s="3" t="s">
        <v>24</v>
      </c>
      <c r="C125" s="3" t="s">
        <v>25</v>
      </c>
      <c r="D125" s="3" t="s">
        <v>32</v>
      </c>
      <c r="E125" s="3" t="s">
        <v>30</v>
      </c>
      <c r="F125" s="12" t="s">
        <v>28</v>
      </c>
      <c r="G125" s="3">
        <v>3</v>
      </c>
      <c r="H125" s="3">
        <v>0</v>
      </c>
      <c r="I125" s="4">
        <f t="shared" si="184"/>
        <v>0</v>
      </c>
      <c r="J125" s="3">
        <v>2</v>
      </c>
      <c r="K125" s="32">
        <f t="shared" si="176"/>
        <v>0.66666666666666663</v>
      </c>
      <c r="L125" s="3">
        <f t="shared" si="177"/>
        <v>1</v>
      </c>
      <c r="M125" s="3">
        <v>0</v>
      </c>
      <c r="N125" s="3">
        <v>1</v>
      </c>
      <c r="O125" s="3">
        <v>0</v>
      </c>
      <c r="P125" s="3">
        <v>1</v>
      </c>
      <c r="Q125" s="4">
        <f t="shared" si="179"/>
        <v>100</v>
      </c>
      <c r="R125" s="3">
        <v>0</v>
      </c>
      <c r="S125" s="3">
        <v>0</v>
      </c>
      <c r="T125" s="32">
        <f t="shared" si="181"/>
        <v>0</v>
      </c>
      <c r="U125" s="32">
        <f t="shared" si="182"/>
        <v>0</v>
      </c>
      <c r="V125" s="3">
        <v>0</v>
      </c>
      <c r="W125" s="3">
        <v>0</v>
      </c>
      <c r="X125" s="3">
        <v>1</v>
      </c>
      <c r="Y125" s="3">
        <v>1</v>
      </c>
      <c r="Z125" s="3">
        <v>0</v>
      </c>
      <c r="AA125" s="3">
        <v>0</v>
      </c>
      <c r="AB125" s="3"/>
      <c r="AC125" s="3"/>
    </row>
    <row r="126" spans="1:30" x14ac:dyDescent="0.3">
      <c r="A126" s="3" t="s">
        <v>67</v>
      </c>
      <c r="B126" s="3" t="s">
        <v>24</v>
      </c>
      <c r="C126" s="3" t="s">
        <v>25</v>
      </c>
      <c r="D126" s="3" t="s">
        <v>32</v>
      </c>
      <c r="E126" s="3" t="s">
        <v>30</v>
      </c>
      <c r="F126" s="3" t="s">
        <v>28</v>
      </c>
      <c r="G126" s="3">
        <v>0</v>
      </c>
      <c r="H126" s="3">
        <v>0</v>
      </c>
      <c r="I126" s="4" t="e">
        <f t="shared" si="184"/>
        <v>#DIV/0!</v>
      </c>
      <c r="J126" s="3">
        <v>0</v>
      </c>
      <c r="K126" s="32" t="e">
        <f t="shared" si="176"/>
        <v>#DIV/0!</v>
      </c>
      <c r="L126" s="3">
        <f t="shared" si="177"/>
        <v>0</v>
      </c>
      <c r="M126" s="3">
        <v>0</v>
      </c>
      <c r="N126" s="3">
        <v>0</v>
      </c>
      <c r="O126" s="3">
        <v>0</v>
      </c>
      <c r="P126" s="3">
        <v>0</v>
      </c>
      <c r="Q126" s="4" t="e">
        <f t="shared" si="179"/>
        <v>#DIV/0!</v>
      </c>
      <c r="R126" s="3">
        <v>0</v>
      </c>
      <c r="S126" s="3">
        <v>0</v>
      </c>
      <c r="T126" s="32" t="e">
        <f t="shared" si="181"/>
        <v>#DIV/0!</v>
      </c>
      <c r="U126" s="32" t="e">
        <f t="shared" si="182"/>
        <v>#DIV/0!</v>
      </c>
      <c r="V126" s="3">
        <v>0</v>
      </c>
      <c r="W126" s="3">
        <v>0</v>
      </c>
      <c r="X126" s="3">
        <v>0</v>
      </c>
      <c r="Y126" s="3">
        <v>0</v>
      </c>
      <c r="Z126" s="3">
        <v>0</v>
      </c>
      <c r="AA126" s="3">
        <v>0</v>
      </c>
      <c r="AB126" s="3"/>
      <c r="AC126" s="3"/>
    </row>
    <row r="127" spans="1:30" x14ac:dyDescent="0.3">
      <c r="A127" s="3" t="s">
        <v>68</v>
      </c>
      <c r="B127" s="3" t="s">
        <v>24</v>
      </c>
      <c r="C127" s="3" t="s">
        <v>25</v>
      </c>
      <c r="D127" s="3" t="s">
        <v>32</v>
      </c>
      <c r="E127" s="3" t="s">
        <v>30</v>
      </c>
      <c r="F127" s="3" t="s">
        <v>28</v>
      </c>
      <c r="G127" s="3">
        <v>0</v>
      </c>
      <c r="H127" s="3">
        <v>0</v>
      </c>
      <c r="I127" s="4" t="e">
        <f t="shared" si="184"/>
        <v>#DIV/0!</v>
      </c>
      <c r="J127" s="3">
        <v>0</v>
      </c>
      <c r="K127" s="32" t="e">
        <f t="shared" si="176"/>
        <v>#DIV/0!</v>
      </c>
      <c r="L127" s="3">
        <f t="shared" si="177"/>
        <v>0</v>
      </c>
      <c r="M127" s="3">
        <v>0</v>
      </c>
      <c r="N127" s="3">
        <v>0</v>
      </c>
      <c r="O127" s="3">
        <v>0</v>
      </c>
      <c r="P127" s="3">
        <v>0</v>
      </c>
      <c r="Q127" s="4" t="e">
        <f t="shared" si="179"/>
        <v>#DIV/0!</v>
      </c>
      <c r="R127" s="3">
        <v>0</v>
      </c>
      <c r="S127" s="3">
        <v>0</v>
      </c>
      <c r="T127" s="32" t="e">
        <f t="shared" si="181"/>
        <v>#DIV/0!</v>
      </c>
      <c r="U127" s="32" t="e">
        <f t="shared" si="182"/>
        <v>#DIV/0!</v>
      </c>
      <c r="V127" s="3">
        <v>0</v>
      </c>
      <c r="W127" s="3">
        <v>0</v>
      </c>
      <c r="X127" s="3">
        <v>0</v>
      </c>
      <c r="Y127" s="3">
        <v>0</v>
      </c>
      <c r="Z127" s="3">
        <v>0</v>
      </c>
      <c r="AA127" s="3">
        <v>0</v>
      </c>
      <c r="AB127" s="3"/>
      <c r="AC127" s="3"/>
    </row>
    <row r="128" spans="1:30" x14ac:dyDescent="0.3">
      <c r="A128" s="35">
        <v>14</v>
      </c>
      <c r="B128" s="35" t="s">
        <v>24</v>
      </c>
      <c r="C128" s="35" t="s">
        <v>25</v>
      </c>
      <c r="D128" s="35" t="s">
        <v>26</v>
      </c>
      <c r="E128" s="35" t="s">
        <v>33</v>
      </c>
      <c r="F128" s="35" t="s">
        <v>28</v>
      </c>
      <c r="G128" s="35">
        <f t="shared" ref="G128:H128" si="215">G129+G130+G131</f>
        <v>5</v>
      </c>
      <c r="H128" s="35">
        <f t="shared" si="215"/>
        <v>0</v>
      </c>
      <c r="I128" s="36">
        <f t="shared" ref="I128" si="216">H128/((L128-W128)+J128+(0.44*R128))</f>
        <v>0</v>
      </c>
      <c r="J128" s="35">
        <f t="shared" ref="J128" si="217">J129+J130+J131</f>
        <v>2</v>
      </c>
      <c r="K128" s="37">
        <f t="shared" si="176"/>
        <v>0.4</v>
      </c>
      <c r="L128" s="35">
        <f t="shared" si="177"/>
        <v>2</v>
      </c>
      <c r="M128" s="35">
        <f t="shared" ref="M128:P128" si="218">M129+M130+M131</f>
        <v>0</v>
      </c>
      <c r="N128" s="35">
        <f t="shared" si="218"/>
        <v>2</v>
      </c>
      <c r="O128" s="35">
        <f t="shared" si="218"/>
        <v>0</v>
      </c>
      <c r="P128" s="35">
        <f t="shared" si="218"/>
        <v>0</v>
      </c>
      <c r="Q128" s="36">
        <f t="shared" si="179"/>
        <v>0</v>
      </c>
      <c r="R128" s="35">
        <f t="shared" ref="R128:S128" si="219">R129+R130+R131</f>
        <v>2</v>
      </c>
      <c r="S128" s="35">
        <f t="shared" si="219"/>
        <v>0</v>
      </c>
      <c r="T128" s="37">
        <f t="shared" si="181"/>
        <v>0</v>
      </c>
      <c r="U128" s="37">
        <f t="shared" si="182"/>
        <v>0</v>
      </c>
      <c r="V128" s="35">
        <f t="shared" ref="V128:AA128" si="220">V129+V130+V131</f>
        <v>0</v>
      </c>
      <c r="W128" s="35">
        <f t="shared" si="220"/>
        <v>0</v>
      </c>
      <c r="X128" s="35">
        <f t="shared" si="220"/>
        <v>3</v>
      </c>
      <c r="Y128" s="35">
        <f t="shared" si="220"/>
        <v>1</v>
      </c>
      <c r="Z128" s="35">
        <f t="shared" si="220"/>
        <v>2</v>
      </c>
      <c r="AA128" s="35">
        <f t="shared" si="220"/>
        <v>0</v>
      </c>
      <c r="AB128" s="35"/>
      <c r="AC128" s="35"/>
      <c r="AD128" s="38"/>
    </row>
    <row r="129" spans="1:30" x14ac:dyDescent="0.3">
      <c r="A129" s="3" t="s">
        <v>66</v>
      </c>
      <c r="B129" s="3" t="s">
        <v>24</v>
      </c>
      <c r="C129" s="3" t="s">
        <v>25</v>
      </c>
      <c r="D129" s="3" t="s">
        <v>26</v>
      </c>
      <c r="E129" s="3" t="s">
        <v>33</v>
      </c>
      <c r="F129" s="3" t="s">
        <v>28</v>
      </c>
      <c r="G129" s="3">
        <v>3</v>
      </c>
      <c r="H129" s="3">
        <v>0</v>
      </c>
      <c r="I129" s="4">
        <f t="shared" si="184"/>
        <v>0</v>
      </c>
      <c r="J129" s="3">
        <v>1</v>
      </c>
      <c r="K129" s="32">
        <f t="shared" si="176"/>
        <v>0.33333333333333331</v>
      </c>
      <c r="L129" s="3">
        <f t="shared" si="177"/>
        <v>2</v>
      </c>
      <c r="M129" s="3">
        <v>0</v>
      </c>
      <c r="N129" s="3">
        <v>2</v>
      </c>
      <c r="O129" s="3">
        <v>0</v>
      </c>
      <c r="P129" s="3">
        <v>0</v>
      </c>
      <c r="Q129" s="4">
        <f t="shared" si="179"/>
        <v>0</v>
      </c>
      <c r="R129" s="3">
        <v>0</v>
      </c>
      <c r="S129" s="3">
        <v>0</v>
      </c>
      <c r="T129" s="32">
        <f t="shared" si="181"/>
        <v>0</v>
      </c>
      <c r="U129" s="32">
        <f t="shared" si="182"/>
        <v>0</v>
      </c>
      <c r="V129" s="3">
        <v>0</v>
      </c>
      <c r="W129" s="3">
        <v>0</v>
      </c>
      <c r="X129" s="3">
        <v>3</v>
      </c>
      <c r="Y129" s="3">
        <v>0</v>
      </c>
      <c r="Z129" s="3">
        <v>1</v>
      </c>
      <c r="AA129" s="3">
        <v>0</v>
      </c>
      <c r="AB129" s="3"/>
      <c r="AC129" s="3"/>
    </row>
    <row r="130" spans="1:30" x14ac:dyDescent="0.3">
      <c r="A130" s="3" t="s">
        <v>67</v>
      </c>
      <c r="B130" s="3" t="s">
        <v>24</v>
      </c>
      <c r="C130" s="3" t="s">
        <v>25</v>
      </c>
      <c r="D130" s="3" t="s">
        <v>26</v>
      </c>
      <c r="E130" s="3" t="s">
        <v>33</v>
      </c>
      <c r="F130" s="3" t="s">
        <v>28</v>
      </c>
      <c r="G130" s="3">
        <v>0</v>
      </c>
      <c r="H130" s="3">
        <v>0</v>
      </c>
      <c r="I130" s="4" t="e">
        <f t="shared" si="184"/>
        <v>#DIV/0!</v>
      </c>
      <c r="J130" s="3">
        <v>0</v>
      </c>
      <c r="K130" s="32" t="e">
        <f t="shared" si="176"/>
        <v>#DIV/0!</v>
      </c>
      <c r="L130" s="3">
        <f t="shared" si="177"/>
        <v>0</v>
      </c>
      <c r="M130" s="3">
        <v>0</v>
      </c>
      <c r="N130" s="3">
        <v>0</v>
      </c>
      <c r="O130" s="3">
        <v>0</v>
      </c>
      <c r="P130" s="3">
        <v>0</v>
      </c>
      <c r="Q130" s="4" t="e">
        <f t="shared" si="179"/>
        <v>#DIV/0!</v>
      </c>
      <c r="R130" s="3">
        <v>0</v>
      </c>
      <c r="S130" s="3">
        <v>0</v>
      </c>
      <c r="T130" s="32" t="e">
        <f t="shared" si="181"/>
        <v>#DIV/0!</v>
      </c>
      <c r="U130" s="32" t="e">
        <f t="shared" si="182"/>
        <v>#DIV/0!</v>
      </c>
      <c r="V130" s="3">
        <v>0</v>
      </c>
      <c r="W130" s="3">
        <v>0</v>
      </c>
      <c r="X130" s="3">
        <v>0</v>
      </c>
      <c r="Y130" s="3">
        <v>0</v>
      </c>
      <c r="Z130" s="3">
        <v>0</v>
      </c>
      <c r="AA130" s="3">
        <v>0</v>
      </c>
      <c r="AB130" s="3"/>
      <c r="AC130" s="3"/>
    </row>
    <row r="131" spans="1:30" x14ac:dyDescent="0.3">
      <c r="A131" s="3" t="s">
        <v>68</v>
      </c>
      <c r="B131" s="3" t="s">
        <v>24</v>
      </c>
      <c r="C131" s="3" t="s">
        <v>25</v>
      </c>
      <c r="D131" s="3" t="s">
        <v>26</v>
      </c>
      <c r="E131" s="3" t="s">
        <v>33</v>
      </c>
      <c r="F131" s="3" t="s">
        <v>28</v>
      </c>
      <c r="G131" s="3">
        <v>2</v>
      </c>
      <c r="H131" s="3">
        <v>0</v>
      </c>
      <c r="I131" s="4">
        <f t="shared" si="184"/>
        <v>0</v>
      </c>
      <c r="J131" s="3">
        <v>1</v>
      </c>
      <c r="K131" s="32">
        <f t="shared" si="176"/>
        <v>0.5</v>
      </c>
      <c r="L131" s="3">
        <f t="shared" si="177"/>
        <v>0</v>
      </c>
      <c r="M131" s="3">
        <v>0</v>
      </c>
      <c r="N131" s="3">
        <v>0</v>
      </c>
      <c r="O131" s="3">
        <v>0</v>
      </c>
      <c r="P131" s="3">
        <v>0</v>
      </c>
      <c r="Q131" s="4" t="e">
        <f t="shared" si="179"/>
        <v>#DIV/0!</v>
      </c>
      <c r="R131" s="3">
        <v>2</v>
      </c>
      <c r="S131" s="3">
        <v>0</v>
      </c>
      <c r="T131" s="32" t="e">
        <f t="shared" si="181"/>
        <v>#DIV/0!</v>
      </c>
      <c r="U131" s="32" t="e">
        <f t="shared" si="182"/>
        <v>#DIV/0!</v>
      </c>
      <c r="V131" s="3">
        <v>0</v>
      </c>
      <c r="W131" s="3">
        <v>0</v>
      </c>
      <c r="X131" s="3">
        <v>0</v>
      </c>
      <c r="Y131" s="3">
        <v>1</v>
      </c>
      <c r="Z131" s="3">
        <v>1</v>
      </c>
      <c r="AA131" s="3">
        <v>0</v>
      </c>
      <c r="AB131" s="3"/>
      <c r="AC131" s="3"/>
    </row>
    <row r="132" spans="1:30" x14ac:dyDescent="0.3">
      <c r="A132" s="35">
        <v>133</v>
      </c>
      <c r="B132" s="35" t="s">
        <v>32</v>
      </c>
      <c r="C132" s="35" t="s">
        <v>25</v>
      </c>
      <c r="D132" s="35" t="s">
        <v>26</v>
      </c>
      <c r="E132" s="35" t="s">
        <v>33</v>
      </c>
      <c r="F132" s="35" t="s">
        <v>28</v>
      </c>
      <c r="G132" s="35">
        <f t="shared" ref="G132:H132" si="221">G133+G134+G135</f>
        <v>2</v>
      </c>
      <c r="H132" s="35">
        <f t="shared" si="221"/>
        <v>4</v>
      </c>
      <c r="I132" s="36">
        <f t="shared" ref="I132" si="222">H132/((L132-W132)+J132+(0.44*R132))</f>
        <v>2.1276595744680851</v>
      </c>
      <c r="J132" s="35">
        <f t="shared" ref="J132" si="223">J133+J134+J135</f>
        <v>0</v>
      </c>
      <c r="K132" s="37">
        <f t="shared" si="176"/>
        <v>0</v>
      </c>
      <c r="L132" s="35">
        <f t="shared" si="177"/>
        <v>1</v>
      </c>
      <c r="M132" s="35">
        <f t="shared" ref="M132:P132" si="224">M133+M134+M135</f>
        <v>1</v>
      </c>
      <c r="N132" s="35">
        <f t="shared" si="224"/>
        <v>0</v>
      </c>
      <c r="O132" s="35">
        <f t="shared" si="224"/>
        <v>1</v>
      </c>
      <c r="P132" s="35">
        <f t="shared" si="224"/>
        <v>1</v>
      </c>
      <c r="Q132" s="36">
        <f t="shared" si="179"/>
        <v>100</v>
      </c>
      <c r="R132" s="35">
        <f t="shared" ref="R132:S132" si="225">R133+R134+R135</f>
        <v>2</v>
      </c>
      <c r="S132" s="35">
        <f t="shared" si="225"/>
        <v>2</v>
      </c>
      <c r="T132" s="37">
        <f t="shared" si="181"/>
        <v>1</v>
      </c>
      <c r="U132" s="37">
        <f t="shared" si="182"/>
        <v>1</v>
      </c>
      <c r="V132" s="35">
        <f t="shared" ref="V132:AA132" si="226">V133+V134+V135</f>
        <v>0</v>
      </c>
      <c r="W132" s="35">
        <f t="shared" si="226"/>
        <v>0</v>
      </c>
      <c r="X132" s="35">
        <f t="shared" si="226"/>
        <v>0</v>
      </c>
      <c r="Y132" s="35">
        <f t="shared" si="226"/>
        <v>0</v>
      </c>
      <c r="Z132" s="35">
        <f t="shared" si="226"/>
        <v>1</v>
      </c>
      <c r="AA132" s="35">
        <f t="shared" si="226"/>
        <v>0</v>
      </c>
      <c r="AB132" s="35"/>
      <c r="AC132" s="35"/>
      <c r="AD132" s="38"/>
    </row>
    <row r="133" spans="1:30" x14ac:dyDescent="0.3">
      <c r="A133" s="3" t="s">
        <v>66</v>
      </c>
      <c r="B133" s="3" t="s">
        <v>32</v>
      </c>
      <c r="C133" s="3" t="s">
        <v>25</v>
      </c>
      <c r="D133" s="3" t="s">
        <v>26</v>
      </c>
      <c r="E133" s="3" t="s">
        <v>33</v>
      </c>
      <c r="F133" s="3" t="s">
        <v>28</v>
      </c>
      <c r="G133" s="3">
        <v>0</v>
      </c>
      <c r="H133" s="3">
        <v>0</v>
      </c>
      <c r="I133" s="4" t="e">
        <f t="shared" si="184"/>
        <v>#DIV/0!</v>
      </c>
      <c r="J133" s="3">
        <v>0</v>
      </c>
      <c r="K133" s="32" t="e">
        <f t="shared" si="176"/>
        <v>#DIV/0!</v>
      </c>
      <c r="L133" s="3">
        <f t="shared" si="177"/>
        <v>0</v>
      </c>
      <c r="M133" s="3">
        <v>0</v>
      </c>
      <c r="N133" s="3">
        <v>0</v>
      </c>
      <c r="O133" s="3">
        <v>0</v>
      </c>
      <c r="P133" s="3">
        <v>0</v>
      </c>
      <c r="Q133" s="4" t="e">
        <f t="shared" si="179"/>
        <v>#DIV/0!</v>
      </c>
      <c r="R133" s="3">
        <v>0</v>
      </c>
      <c r="S133" s="3">
        <v>0</v>
      </c>
      <c r="T133" s="32" t="e">
        <f t="shared" si="181"/>
        <v>#DIV/0!</v>
      </c>
      <c r="U133" s="32" t="e">
        <f t="shared" si="182"/>
        <v>#DIV/0!</v>
      </c>
      <c r="V133" s="3">
        <v>0</v>
      </c>
      <c r="W133" s="3">
        <v>0</v>
      </c>
      <c r="X133" s="3">
        <v>0</v>
      </c>
      <c r="Y133" s="3">
        <v>0</v>
      </c>
      <c r="Z133" s="3">
        <v>0</v>
      </c>
      <c r="AA133" s="3">
        <v>0</v>
      </c>
      <c r="AB133" s="3"/>
      <c r="AC133" s="3"/>
    </row>
    <row r="134" spans="1:30" x14ac:dyDescent="0.3">
      <c r="A134" s="3" t="s">
        <v>67</v>
      </c>
      <c r="B134" s="3" t="s">
        <v>32</v>
      </c>
      <c r="C134" s="3" t="s">
        <v>25</v>
      </c>
      <c r="D134" s="3" t="s">
        <v>26</v>
      </c>
      <c r="E134" s="3" t="s">
        <v>33</v>
      </c>
      <c r="F134" s="3" t="s">
        <v>28</v>
      </c>
      <c r="G134" s="3">
        <v>1</v>
      </c>
      <c r="H134" s="3">
        <v>2</v>
      </c>
      <c r="I134" s="4">
        <f t="shared" si="184"/>
        <v>2</v>
      </c>
      <c r="J134" s="3">
        <v>0</v>
      </c>
      <c r="K134" s="32">
        <f t="shared" si="176"/>
        <v>0</v>
      </c>
      <c r="L134" s="3">
        <f t="shared" si="177"/>
        <v>1</v>
      </c>
      <c r="M134" s="3">
        <v>1</v>
      </c>
      <c r="N134" s="3">
        <v>0</v>
      </c>
      <c r="O134" s="3">
        <v>1</v>
      </c>
      <c r="P134" s="3">
        <v>1</v>
      </c>
      <c r="Q134" s="4">
        <f t="shared" si="179"/>
        <v>100</v>
      </c>
      <c r="R134" s="3">
        <v>0</v>
      </c>
      <c r="S134" s="3">
        <v>0</v>
      </c>
      <c r="T134" s="32">
        <f t="shared" si="181"/>
        <v>1</v>
      </c>
      <c r="U134" s="32">
        <f t="shared" si="182"/>
        <v>1</v>
      </c>
      <c r="V134" s="3">
        <v>0</v>
      </c>
      <c r="W134" s="3">
        <v>0</v>
      </c>
      <c r="X134" s="3">
        <v>0</v>
      </c>
      <c r="Y134" s="3">
        <v>0</v>
      </c>
      <c r="Z134" s="3">
        <v>0</v>
      </c>
      <c r="AA134" s="3">
        <v>0</v>
      </c>
      <c r="AB134" s="3"/>
      <c r="AC134" s="3"/>
    </row>
    <row r="135" spans="1:30" x14ac:dyDescent="0.3">
      <c r="A135" s="3" t="s">
        <v>68</v>
      </c>
      <c r="B135" s="3" t="s">
        <v>32</v>
      </c>
      <c r="C135" s="3" t="s">
        <v>25</v>
      </c>
      <c r="D135" s="3" t="s">
        <v>26</v>
      </c>
      <c r="E135" s="3" t="s">
        <v>33</v>
      </c>
      <c r="F135" s="3" t="s">
        <v>28</v>
      </c>
      <c r="G135" s="3">
        <v>1</v>
      </c>
      <c r="H135" s="3">
        <v>2</v>
      </c>
      <c r="I135" s="4">
        <f t="shared" si="184"/>
        <v>2</v>
      </c>
      <c r="J135" s="3">
        <v>0</v>
      </c>
      <c r="K135" s="32">
        <f t="shared" si="176"/>
        <v>0</v>
      </c>
      <c r="L135" s="3">
        <f t="shared" si="177"/>
        <v>0</v>
      </c>
      <c r="M135" s="3">
        <v>0</v>
      </c>
      <c r="N135" s="3">
        <v>0</v>
      </c>
      <c r="O135" s="3">
        <v>0</v>
      </c>
      <c r="P135" s="3">
        <v>0</v>
      </c>
      <c r="Q135" s="4" t="e">
        <f t="shared" si="179"/>
        <v>#DIV/0!</v>
      </c>
      <c r="R135" s="3">
        <v>2</v>
      </c>
      <c r="S135" s="3">
        <v>2</v>
      </c>
      <c r="T135" s="32" t="e">
        <f t="shared" si="181"/>
        <v>#DIV/0!</v>
      </c>
      <c r="U135" s="32" t="e">
        <f t="shared" si="182"/>
        <v>#DIV/0!</v>
      </c>
      <c r="V135" s="3">
        <v>0</v>
      </c>
      <c r="W135" s="3">
        <v>0</v>
      </c>
      <c r="X135" s="3">
        <v>0</v>
      </c>
      <c r="Y135" s="3">
        <v>0</v>
      </c>
      <c r="Z135" s="3">
        <v>1</v>
      </c>
      <c r="AA135" s="3">
        <v>0</v>
      </c>
      <c r="AB135" s="3"/>
      <c r="AC135" s="3"/>
    </row>
    <row r="136" spans="1:30" x14ac:dyDescent="0.3">
      <c r="A136" s="35">
        <v>6</v>
      </c>
      <c r="B136" s="35" t="s">
        <v>29</v>
      </c>
      <c r="C136" s="35" t="s">
        <v>25</v>
      </c>
      <c r="D136" s="35" t="s">
        <v>26</v>
      </c>
      <c r="E136" s="35" t="s">
        <v>27</v>
      </c>
      <c r="F136" s="35" t="s">
        <v>28</v>
      </c>
      <c r="G136" s="35">
        <f t="shared" ref="G136:H136" si="227">G137+G138+G139</f>
        <v>4</v>
      </c>
      <c r="H136" s="35">
        <f t="shared" si="227"/>
        <v>0</v>
      </c>
      <c r="I136" s="36">
        <f t="shared" ref="I136" si="228">H136/((L136-W136)+J136+(0.44*R136))</f>
        <v>0</v>
      </c>
      <c r="J136" s="35">
        <f t="shared" ref="J136" si="229">J137+J138+J139</f>
        <v>2</v>
      </c>
      <c r="K136" s="37">
        <f t="shared" si="176"/>
        <v>0.5</v>
      </c>
      <c r="L136" s="35">
        <f t="shared" si="177"/>
        <v>2</v>
      </c>
      <c r="M136" s="35">
        <f t="shared" ref="M136:P136" si="230">M137+M138+M139</f>
        <v>0</v>
      </c>
      <c r="N136" s="35">
        <f t="shared" si="230"/>
        <v>2</v>
      </c>
      <c r="O136" s="35">
        <f t="shared" si="230"/>
        <v>0</v>
      </c>
      <c r="P136" s="35">
        <f t="shared" si="230"/>
        <v>1</v>
      </c>
      <c r="Q136" s="36">
        <f t="shared" si="179"/>
        <v>50</v>
      </c>
      <c r="R136" s="35">
        <f t="shared" ref="R136:S136" si="231">R137+R138+R139</f>
        <v>0</v>
      </c>
      <c r="S136" s="35">
        <f t="shared" si="231"/>
        <v>0</v>
      </c>
      <c r="T136" s="37">
        <f t="shared" si="181"/>
        <v>0</v>
      </c>
      <c r="U136" s="37">
        <f t="shared" si="182"/>
        <v>0</v>
      </c>
      <c r="V136" s="35">
        <f t="shared" ref="V136:AA136" si="232">V137+V138+V139</f>
        <v>0</v>
      </c>
      <c r="W136" s="35">
        <f t="shared" si="232"/>
        <v>0</v>
      </c>
      <c r="X136" s="35">
        <f t="shared" si="232"/>
        <v>2</v>
      </c>
      <c r="Y136" s="35">
        <f t="shared" si="232"/>
        <v>1</v>
      </c>
      <c r="Z136" s="35">
        <f t="shared" si="232"/>
        <v>0</v>
      </c>
      <c r="AA136" s="35">
        <f t="shared" si="232"/>
        <v>0</v>
      </c>
      <c r="AB136" s="35"/>
      <c r="AC136" s="35"/>
      <c r="AD136" s="38"/>
    </row>
    <row r="137" spans="1:30" x14ac:dyDescent="0.3">
      <c r="A137" s="3" t="s">
        <v>66</v>
      </c>
      <c r="B137" s="3" t="s">
        <v>29</v>
      </c>
      <c r="C137" s="3" t="s">
        <v>25</v>
      </c>
      <c r="D137" s="3" t="s">
        <v>26</v>
      </c>
      <c r="E137" s="3" t="s">
        <v>27</v>
      </c>
      <c r="F137" s="3" t="s">
        <v>28</v>
      </c>
      <c r="G137" s="3">
        <v>3</v>
      </c>
      <c r="H137" s="3">
        <v>0</v>
      </c>
      <c r="I137" s="4">
        <f t="shared" si="184"/>
        <v>0</v>
      </c>
      <c r="J137" s="3">
        <v>1</v>
      </c>
      <c r="K137" s="32">
        <f t="shared" si="176"/>
        <v>0.33333333333333331</v>
      </c>
      <c r="L137" s="3">
        <f t="shared" si="177"/>
        <v>2</v>
      </c>
      <c r="M137" s="3">
        <v>0</v>
      </c>
      <c r="N137" s="3">
        <v>2</v>
      </c>
      <c r="O137" s="3">
        <v>0</v>
      </c>
      <c r="P137" s="3">
        <v>1</v>
      </c>
      <c r="Q137" s="4">
        <f t="shared" si="179"/>
        <v>50</v>
      </c>
      <c r="R137" s="3">
        <v>0</v>
      </c>
      <c r="S137" s="3">
        <v>0</v>
      </c>
      <c r="T137" s="32">
        <f t="shared" si="181"/>
        <v>0</v>
      </c>
      <c r="U137" s="32">
        <f t="shared" si="182"/>
        <v>0</v>
      </c>
      <c r="V137" s="3">
        <v>0</v>
      </c>
      <c r="W137" s="3">
        <v>0</v>
      </c>
      <c r="X137" s="3">
        <v>2</v>
      </c>
      <c r="Y137" s="3">
        <v>0</v>
      </c>
      <c r="Z137" s="3">
        <v>0</v>
      </c>
      <c r="AA137" s="3">
        <v>0</v>
      </c>
      <c r="AB137" s="3"/>
      <c r="AC137" s="3"/>
    </row>
    <row r="138" spans="1:30" x14ac:dyDescent="0.3">
      <c r="A138" s="3" t="s">
        <v>67</v>
      </c>
      <c r="B138" s="3" t="s">
        <v>29</v>
      </c>
      <c r="C138" s="3" t="s">
        <v>25</v>
      </c>
      <c r="D138" s="3" t="s">
        <v>26</v>
      </c>
      <c r="E138" s="3" t="s">
        <v>27</v>
      </c>
      <c r="F138" s="3" t="s">
        <v>28</v>
      </c>
      <c r="G138" s="3">
        <v>0</v>
      </c>
      <c r="H138" s="3">
        <v>0</v>
      </c>
      <c r="I138" s="4" t="e">
        <f t="shared" si="184"/>
        <v>#DIV/0!</v>
      </c>
      <c r="J138" s="3">
        <v>0</v>
      </c>
      <c r="K138" s="32" t="e">
        <f t="shared" si="176"/>
        <v>#DIV/0!</v>
      </c>
      <c r="L138" s="3">
        <f t="shared" si="177"/>
        <v>0</v>
      </c>
      <c r="M138" s="3">
        <v>0</v>
      </c>
      <c r="N138" s="3">
        <v>0</v>
      </c>
      <c r="O138" s="3">
        <v>0</v>
      </c>
      <c r="P138" s="3">
        <v>0</v>
      </c>
      <c r="Q138" s="4" t="e">
        <f t="shared" si="179"/>
        <v>#DIV/0!</v>
      </c>
      <c r="R138" s="3">
        <v>0</v>
      </c>
      <c r="S138" s="3">
        <v>0</v>
      </c>
      <c r="T138" s="32" t="e">
        <f t="shared" si="181"/>
        <v>#DIV/0!</v>
      </c>
      <c r="U138" s="32" t="e">
        <f t="shared" si="182"/>
        <v>#DIV/0!</v>
      </c>
      <c r="V138" s="3">
        <v>0</v>
      </c>
      <c r="W138" s="3">
        <v>0</v>
      </c>
      <c r="X138" s="3">
        <v>0</v>
      </c>
      <c r="Y138" s="3">
        <v>0</v>
      </c>
      <c r="Z138" s="3">
        <v>0</v>
      </c>
      <c r="AA138" s="3">
        <v>0</v>
      </c>
      <c r="AB138" s="3"/>
      <c r="AC138" s="3"/>
    </row>
    <row r="139" spans="1:30" x14ac:dyDescent="0.3">
      <c r="A139" s="3" t="s">
        <v>68</v>
      </c>
      <c r="B139" s="3" t="s">
        <v>29</v>
      </c>
      <c r="C139" s="3" t="s">
        <v>25</v>
      </c>
      <c r="D139" s="3" t="s">
        <v>26</v>
      </c>
      <c r="E139" s="3" t="s">
        <v>27</v>
      </c>
      <c r="F139" s="3" t="s">
        <v>28</v>
      </c>
      <c r="G139" s="3">
        <v>1</v>
      </c>
      <c r="H139" s="3">
        <v>0</v>
      </c>
      <c r="I139" s="4">
        <f t="shared" si="184"/>
        <v>0</v>
      </c>
      <c r="J139" s="3">
        <v>1</v>
      </c>
      <c r="K139" s="32">
        <f t="shared" si="176"/>
        <v>1</v>
      </c>
      <c r="L139" s="3">
        <f t="shared" si="177"/>
        <v>0</v>
      </c>
      <c r="M139" s="3">
        <v>0</v>
      </c>
      <c r="N139" s="3">
        <v>0</v>
      </c>
      <c r="O139" s="3">
        <v>0</v>
      </c>
      <c r="P139" s="3">
        <v>0</v>
      </c>
      <c r="Q139" s="4" t="e">
        <f t="shared" si="179"/>
        <v>#DIV/0!</v>
      </c>
      <c r="R139" s="3">
        <v>0</v>
      </c>
      <c r="S139" s="3">
        <v>0</v>
      </c>
      <c r="T139" s="32" t="e">
        <f t="shared" si="181"/>
        <v>#DIV/0!</v>
      </c>
      <c r="U139" s="32" t="e">
        <f t="shared" si="182"/>
        <v>#DIV/0!</v>
      </c>
      <c r="V139" s="3">
        <v>0</v>
      </c>
      <c r="W139" s="3">
        <v>0</v>
      </c>
      <c r="X139" s="3">
        <v>0</v>
      </c>
      <c r="Y139" s="3">
        <v>1</v>
      </c>
      <c r="Z139" s="3">
        <v>0</v>
      </c>
      <c r="AA139" s="3">
        <v>0</v>
      </c>
      <c r="AB139" s="3"/>
      <c r="AC139" s="3"/>
    </row>
    <row r="140" spans="1:30" x14ac:dyDescent="0.3">
      <c r="A140" s="35">
        <v>39</v>
      </c>
      <c r="B140" s="35" t="s">
        <v>29</v>
      </c>
      <c r="C140" s="35" t="s">
        <v>25</v>
      </c>
      <c r="D140" s="35" t="s">
        <v>26</v>
      </c>
      <c r="E140" s="35" t="s">
        <v>27</v>
      </c>
      <c r="F140" s="35" t="s">
        <v>30</v>
      </c>
      <c r="G140" s="35">
        <f t="shared" ref="G140:H140" si="233">G141+G142+G143</f>
        <v>3</v>
      </c>
      <c r="H140" s="35">
        <f t="shared" si="233"/>
        <v>0</v>
      </c>
      <c r="I140" s="36">
        <f t="shared" ref="I140" si="234">H140/((L140-W140)+J140+(0.44*R140))</f>
        <v>0</v>
      </c>
      <c r="J140" s="35">
        <f t="shared" ref="J140" si="235">J141+J142+J143</f>
        <v>3</v>
      </c>
      <c r="K140" s="37">
        <f t="shared" si="176"/>
        <v>1</v>
      </c>
      <c r="L140" s="35">
        <f t="shared" si="177"/>
        <v>0</v>
      </c>
      <c r="M140" s="35">
        <f t="shared" ref="M140:P140" si="236">M141+M142+M143</f>
        <v>0</v>
      </c>
      <c r="N140" s="35">
        <f t="shared" si="236"/>
        <v>0</v>
      </c>
      <c r="O140" s="35">
        <f t="shared" si="236"/>
        <v>0</v>
      </c>
      <c r="P140" s="35">
        <f t="shared" si="236"/>
        <v>0</v>
      </c>
      <c r="Q140" s="36" t="e">
        <f t="shared" si="179"/>
        <v>#DIV/0!</v>
      </c>
      <c r="R140" s="35">
        <f t="shared" ref="R140:S140" si="237">R141+R142+R143</f>
        <v>0</v>
      </c>
      <c r="S140" s="35">
        <f t="shared" si="237"/>
        <v>0</v>
      </c>
      <c r="T140" s="37" t="e">
        <f t="shared" si="181"/>
        <v>#DIV/0!</v>
      </c>
      <c r="U140" s="37" t="e">
        <f t="shared" si="182"/>
        <v>#DIV/0!</v>
      </c>
      <c r="V140" s="35">
        <f t="shared" ref="V140:AA140" si="238">V141+V142+V143</f>
        <v>0</v>
      </c>
      <c r="W140" s="35">
        <f t="shared" si="238"/>
        <v>0</v>
      </c>
      <c r="X140" s="35">
        <f t="shared" si="238"/>
        <v>0</v>
      </c>
      <c r="Y140" s="35">
        <f t="shared" si="238"/>
        <v>3</v>
      </c>
      <c r="Z140" s="35">
        <f t="shared" si="238"/>
        <v>0</v>
      </c>
      <c r="AA140" s="35">
        <f t="shared" si="238"/>
        <v>0</v>
      </c>
      <c r="AB140" s="35"/>
      <c r="AC140" s="35"/>
      <c r="AD140" s="38"/>
    </row>
    <row r="141" spans="1:30" x14ac:dyDescent="0.3">
      <c r="A141" s="3" t="s">
        <v>66</v>
      </c>
      <c r="B141" s="3" t="s">
        <v>29</v>
      </c>
      <c r="C141" s="3" t="s">
        <v>25</v>
      </c>
      <c r="D141" s="3" t="s">
        <v>26</v>
      </c>
      <c r="E141" s="3" t="s">
        <v>27</v>
      </c>
      <c r="F141" s="3" t="s">
        <v>30</v>
      </c>
      <c r="G141" s="3">
        <v>2</v>
      </c>
      <c r="H141" s="3">
        <v>0</v>
      </c>
      <c r="I141" s="4">
        <f t="shared" si="184"/>
        <v>0</v>
      </c>
      <c r="J141" s="3">
        <v>2</v>
      </c>
      <c r="K141" s="32">
        <f t="shared" si="176"/>
        <v>1</v>
      </c>
      <c r="L141" s="3">
        <f t="shared" si="177"/>
        <v>0</v>
      </c>
      <c r="M141" s="3">
        <v>0</v>
      </c>
      <c r="N141" s="3">
        <v>0</v>
      </c>
      <c r="O141" s="3">
        <v>0</v>
      </c>
      <c r="P141" s="3">
        <v>0</v>
      </c>
      <c r="Q141" s="4" t="e">
        <f t="shared" si="179"/>
        <v>#DIV/0!</v>
      </c>
      <c r="R141" s="3">
        <v>0</v>
      </c>
      <c r="S141" s="3">
        <v>0</v>
      </c>
      <c r="T141" s="32" t="e">
        <f t="shared" si="181"/>
        <v>#DIV/0!</v>
      </c>
      <c r="U141" s="32" t="e">
        <f t="shared" si="182"/>
        <v>#DIV/0!</v>
      </c>
      <c r="V141" s="3">
        <v>0</v>
      </c>
      <c r="W141" s="3">
        <v>0</v>
      </c>
      <c r="X141" s="3">
        <v>0</v>
      </c>
      <c r="Y141" s="3">
        <v>2</v>
      </c>
      <c r="Z141" s="3">
        <v>0</v>
      </c>
      <c r="AA141" s="3">
        <v>0</v>
      </c>
      <c r="AB141" s="3"/>
      <c r="AC141" s="3"/>
    </row>
    <row r="142" spans="1:30" x14ac:dyDescent="0.3">
      <c r="A142" s="3" t="s">
        <v>67</v>
      </c>
      <c r="B142" s="3" t="s">
        <v>29</v>
      </c>
      <c r="C142" s="3" t="s">
        <v>25</v>
      </c>
      <c r="D142" s="3" t="s">
        <v>26</v>
      </c>
      <c r="E142" s="3" t="s">
        <v>27</v>
      </c>
      <c r="F142" s="3" t="s">
        <v>30</v>
      </c>
      <c r="G142" s="3">
        <v>0</v>
      </c>
      <c r="H142" s="3">
        <v>0</v>
      </c>
      <c r="I142" s="4" t="e">
        <f t="shared" si="184"/>
        <v>#DIV/0!</v>
      </c>
      <c r="J142" s="3">
        <v>0</v>
      </c>
      <c r="K142" s="32" t="e">
        <f t="shared" si="176"/>
        <v>#DIV/0!</v>
      </c>
      <c r="L142" s="3">
        <f t="shared" si="177"/>
        <v>0</v>
      </c>
      <c r="M142" s="3">
        <v>0</v>
      </c>
      <c r="N142" s="3">
        <v>0</v>
      </c>
      <c r="O142" s="3">
        <v>0</v>
      </c>
      <c r="P142" s="3">
        <v>0</v>
      </c>
      <c r="Q142" s="4" t="e">
        <f t="shared" si="179"/>
        <v>#DIV/0!</v>
      </c>
      <c r="R142" s="3">
        <v>0</v>
      </c>
      <c r="S142" s="3">
        <v>0</v>
      </c>
      <c r="T142" s="32" t="e">
        <f t="shared" si="181"/>
        <v>#DIV/0!</v>
      </c>
      <c r="U142" s="32" t="e">
        <f t="shared" si="182"/>
        <v>#DIV/0!</v>
      </c>
      <c r="V142" s="3">
        <v>0</v>
      </c>
      <c r="W142" s="3">
        <v>0</v>
      </c>
      <c r="X142" s="3">
        <v>0</v>
      </c>
      <c r="Y142" s="3">
        <v>0</v>
      </c>
      <c r="Z142" s="3">
        <v>0</v>
      </c>
      <c r="AA142" s="3">
        <v>0</v>
      </c>
      <c r="AB142" s="3"/>
      <c r="AC142" s="3"/>
    </row>
    <row r="143" spans="1:30" x14ac:dyDescent="0.3">
      <c r="A143" s="3" t="s">
        <v>68</v>
      </c>
      <c r="B143" s="3" t="s">
        <v>29</v>
      </c>
      <c r="C143" s="3" t="s">
        <v>25</v>
      </c>
      <c r="D143" s="3" t="s">
        <v>26</v>
      </c>
      <c r="E143" s="3" t="s">
        <v>27</v>
      </c>
      <c r="F143" s="3" t="s">
        <v>30</v>
      </c>
      <c r="G143" s="3">
        <v>1</v>
      </c>
      <c r="H143" s="3">
        <v>0</v>
      </c>
      <c r="I143" s="4">
        <f t="shared" si="184"/>
        <v>0</v>
      </c>
      <c r="J143" s="3">
        <v>1</v>
      </c>
      <c r="K143" s="32">
        <f t="shared" si="176"/>
        <v>1</v>
      </c>
      <c r="L143" s="3">
        <f t="shared" si="177"/>
        <v>0</v>
      </c>
      <c r="M143" s="3">
        <v>0</v>
      </c>
      <c r="N143" s="3">
        <v>0</v>
      </c>
      <c r="O143" s="3">
        <v>0</v>
      </c>
      <c r="P143" s="3">
        <v>0</v>
      </c>
      <c r="Q143" s="4" t="e">
        <f t="shared" si="179"/>
        <v>#DIV/0!</v>
      </c>
      <c r="R143" s="3">
        <v>0</v>
      </c>
      <c r="S143" s="3">
        <v>0</v>
      </c>
      <c r="T143" s="32" t="e">
        <f t="shared" si="181"/>
        <v>#DIV/0!</v>
      </c>
      <c r="U143" s="32" t="e">
        <f t="shared" si="182"/>
        <v>#DIV/0!</v>
      </c>
      <c r="V143" s="3">
        <v>0</v>
      </c>
      <c r="W143" s="3">
        <v>0</v>
      </c>
      <c r="X143" s="3">
        <v>0</v>
      </c>
      <c r="Y143" s="3">
        <v>1</v>
      </c>
      <c r="Z143" s="3">
        <v>0</v>
      </c>
      <c r="AA143" s="3">
        <v>0</v>
      </c>
      <c r="AB143" s="3"/>
      <c r="AC143" s="3"/>
    </row>
    <row r="144" spans="1:30" x14ac:dyDescent="0.3">
      <c r="A144" s="35">
        <v>2</v>
      </c>
      <c r="B144" s="35" t="s">
        <v>29</v>
      </c>
      <c r="C144" s="35" t="s">
        <v>30</v>
      </c>
      <c r="D144" s="35" t="s">
        <v>26</v>
      </c>
      <c r="E144" s="35" t="s">
        <v>27</v>
      </c>
      <c r="F144" s="35" t="s">
        <v>28</v>
      </c>
      <c r="G144" s="35">
        <f t="shared" ref="G144:H144" si="239">G145+G146+G147</f>
        <v>4</v>
      </c>
      <c r="H144" s="35">
        <f t="shared" si="239"/>
        <v>0</v>
      </c>
      <c r="I144" s="36">
        <f t="shared" ref="I144" si="240">H144/((L144-W144)+J144+(0.44*R144))</f>
        <v>0</v>
      </c>
      <c r="J144" s="35">
        <f t="shared" ref="J144" si="241">J145+J146+J147</f>
        <v>3</v>
      </c>
      <c r="K144" s="37">
        <f t="shared" si="176"/>
        <v>0.75</v>
      </c>
      <c r="L144" s="35">
        <f t="shared" si="177"/>
        <v>1</v>
      </c>
      <c r="M144" s="35">
        <f t="shared" ref="M144:P144" si="242">M145+M146+M147</f>
        <v>0</v>
      </c>
      <c r="N144" s="35">
        <f t="shared" si="242"/>
        <v>1</v>
      </c>
      <c r="O144" s="35">
        <f t="shared" si="242"/>
        <v>0</v>
      </c>
      <c r="P144" s="35">
        <f t="shared" si="242"/>
        <v>0</v>
      </c>
      <c r="Q144" s="36">
        <f t="shared" si="179"/>
        <v>0</v>
      </c>
      <c r="R144" s="35">
        <f t="shared" ref="R144:S144" si="243">R145+R146+R147</f>
        <v>0</v>
      </c>
      <c r="S144" s="35">
        <f t="shared" si="243"/>
        <v>0</v>
      </c>
      <c r="T144" s="37">
        <f t="shared" si="181"/>
        <v>0</v>
      </c>
      <c r="U144" s="37">
        <f t="shared" si="182"/>
        <v>0</v>
      </c>
      <c r="V144" s="35">
        <f t="shared" ref="V144:AA144" si="244">V145+V146+V147</f>
        <v>0</v>
      </c>
      <c r="W144" s="35">
        <f t="shared" si="244"/>
        <v>1</v>
      </c>
      <c r="X144" s="35">
        <f t="shared" si="244"/>
        <v>0</v>
      </c>
      <c r="Y144" s="35">
        <f t="shared" si="244"/>
        <v>0</v>
      </c>
      <c r="Z144" s="35">
        <f t="shared" si="244"/>
        <v>3</v>
      </c>
      <c r="AA144" s="35">
        <f t="shared" si="244"/>
        <v>0</v>
      </c>
      <c r="AB144" s="35"/>
      <c r="AC144" s="35"/>
      <c r="AD144" s="38"/>
    </row>
    <row r="145" spans="1:30" x14ac:dyDescent="0.3">
      <c r="A145" s="3" t="s">
        <v>66</v>
      </c>
      <c r="B145" s="3" t="s">
        <v>29</v>
      </c>
      <c r="C145" s="3" t="s">
        <v>30</v>
      </c>
      <c r="D145" s="3" t="s">
        <v>26</v>
      </c>
      <c r="E145" s="3" t="s">
        <v>27</v>
      </c>
      <c r="F145" s="3" t="s">
        <v>28</v>
      </c>
      <c r="G145" s="3">
        <v>3</v>
      </c>
      <c r="H145" s="3">
        <v>0</v>
      </c>
      <c r="I145" s="4">
        <f t="shared" si="184"/>
        <v>0</v>
      </c>
      <c r="J145" s="3">
        <v>2</v>
      </c>
      <c r="K145" s="32">
        <f t="shared" si="176"/>
        <v>0.66666666666666663</v>
      </c>
      <c r="L145" s="3">
        <f t="shared" si="177"/>
        <v>1</v>
      </c>
      <c r="M145" s="3">
        <v>0</v>
      </c>
      <c r="N145" s="3">
        <v>1</v>
      </c>
      <c r="O145" s="3">
        <v>0</v>
      </c>
      <c r="P145" s="3">
        <v>0</v>
      </c>
      <c r="Q145" s="4">
        <f t="shared" si="179"/>
        <v>0</v>
      </c>
      <c r="R145" s="3">
        <v>0</v>
      </c>
      <c r="S145" s="3">
        <v>0</v>
      </c>
      <c r="T145" s="32">
        <f t="shared" si="181"/>
        <v>0</v>
      </c>
      <c r="U145" s="32">
        <f t="shared" si="182"/>
        <v>0</v>
      </c>
      <c r="V145" s="3">
        <v>0</v>
      </c>
      <c r="W145" s="3">
        <v>1</v>
      </c>
      <c r="X145" s="3">
        <v>0</v>
      </c>
      <c r="Y145" s="3">
        <v>0</v>
      </c>
      <c r="Z145" s="3">
        <v>2</v>
      </c>
      <c r="AA145" s="3">
        <v>0</v>
      </c>
      <c r="AB145" s="3"/>
      <c r="AC145" s="3"/>
    </row>
    <row r="146" spans="1:30" x14ac:dyDescent="0.3">
      <c r="A146" s="3" t="s">
        <v>67</v>
      </c>
      <c r="B146" s="3" t="s">
        <v>29</v>
      </c>
      <c r="C146" s="3" t="s">
        <v>30</v>
      </c>
      <c r="D146" s="3" t="s">
        <v>26</v>
      </c>
      <c r="E146" s="3" t="s">
        <v>27</v>
      </c>
      <c r="F146" s="3" t="s">
        <v>28</v>
      </c>
      <c r="G146" s="3">
        <v>0</v>
      </c>
      <c r="H146" s="3">
        <v>0</v>
      </c>
      <c r="I146" s="4" t="e">
        <f t="shared" si="184"/>
        <v>#DIV/0!</v>
      </c>
      <c r="J146" s="3">
        <v>0</v>
      </c>
      <c r="K146" s="32" t="e">
        <f t="shared" si="176"/>
        <v>#DIV/0!</v>
      </c>
      <c r="L146" s="3">
        <f t="shared" si="177"/>
        <v>0</v>
      </c>
      <c r="M146" s="3">
        <v>0</v>
      </c>
      <c r="N146" s="3">
        <v>0</v>
      </c>
      <c r="O146" s="3">
        <v>0</v>
      </c>
      <c r="P146" s="3">
        <v>0</v>
      </c>
      <c r="Q146" s="4" t="e">
        <f t="shared" si="179"/>
        <v>#DIV/0!</v>
      </c>
      <c r="R146" s="3">
        <v>0</v>
      </c>
      <c r="S146" s="3">
        <v>0</v>
      </c>
      <c r="T146" s="32" t="e">
        <f t="shared" si="181"/>
        <v>#DIV/0!</v>
      </c>
      <c r="U146" s="32" t="e">
        <f t="shared" si="182"/>
        <v>#DIV/0!</v>
      </c>
      <c r="V146" s="3">
        <v>0</v>
      </c>
      <c r="W146" s="3">
        <v>0</v>
      </c>
      <c r="X146" s="3">
        <v>0</v>
      </c>
      <c r="Y146" s="3">
        <v>0</v>
      </c>
      <c r="Z146" s="3">
        <v>0</v>
      </c>
      <c r="AA146" s="3">
        <v>0</v>
      </c>
      <c r="AB146" s="3"/>
      <c r="AC146" s="3"/>
    </row>
    <row r="147" spans="1:30" x14ac:dyDescent="0.3">
      <c r="A147" s="3" t="s">
        <v>68</v>
      </c>
      <c r="B147" s="3" t="s">
        <v>29</v>
      </c>
      <c r="C147" s="3" t="s">
        <v>30</v>
      </c>
      <c r="D147" s="3" t="s">
        <v>26</v>
      </c>
      <c r="E147" s="3" t="s">
        <v>27</v>
      </c>
      <c r="F147" s="3" t="s">
        <v>28</v>
      </c>
      <c r="G147" s="3">
        <v>1</v>
      </c>
      <c r="H147" s="3">
        <v>0</v>
      </c>
      <c r="I147" s="4">
        <f t="shared" si="184"/>
        <v>0</v>
      </c>
      <c r="J147" s="3">
        <v>1</v>
      </c>
      <c r="K147" s="32">
        <f t="shared" si="176"/>
        <v>1</v>
      </c>
      <c r="L147" s="3">
        <f t="shared" si="177"/>
        <v>0</v>
      </c>
      <c r="M147" s="3">
        <v>0</v>
      </c>
      <c r="N147" s="3">
        <v>0</v>
      </c>
      <c r="O147" s="3">
        <v>0</v>
      </c>
      <c r="P147" s="3">
        <v>0</v>
      </c>
      <c r="Q147" s="4" t="e">
        <f t="shared" si="179"/>
        <v>#DIV/0!</v>
      </c>
      <c r="R147" s="3">
        <v>0</v>
      </c>
      <c r="S147" s="3">
        <v>0</v>
      </c>
      <c r="T147" s="32" t="e">
        <f t="shared" si="181"/>
        <v>#DIV/0!</v>
      </c>
      <c r="U147" s="32" t="e">
        <f t="shared" si="182"/>
        <v>#DIV/0!</v>
      </c>
      <c r="V147" s="3">
        <v>0</v>
      </c>
      <c r="W147" s="3">
        <v>0</v>
      </c>
      <c r="X147" s="3">
        <v>0</v>
      </c>
      <c r="Y147" s="3">
        <v>0</v>
      </c>
      <c r="Z147" s="3">
        <v>1</v>
      </c>
      <c r="AA147" s="3">
        <v>0</v>
      </c>
      <c r="AB147" s="3"/>
      <c r="AC147" s="3"/>
    </row>
    <row r="148" spans="1:30" x14ac:dyDescent="0.3">
      <c r="A148" s="35">
        <v>100</v>
      </c>
      <c r="B148" s="35" t="s">
        <v>29</v>
      </c>
      <c r="C148" s="35" t="s">
        <v>25</v>
      </c>
      <c r="D148" s="35" t="s">
        <v>32</v>
      </c>
      <c r="E148" s="35" t="s">
        <v>30</v>
      </c>
      <c r="F148" s="35" t="s">
        <v>28</v>
      </c>
      <c r="G148" s="35">
        <f t="shared" ref="G148:H148" si="245">G149+G150+G151</f>
        <v>3</v>
      </c>
      <c r="H148" s="35">
        <f t="shared" si="245"/>
        <v>5</v>
      </c>
      <c r="I148" s="36">
        <f t="shared" ref="I148" si="246">H148/((L148-W148)+J148+(0.44*R148))</f>
        <v>1.6666666666666667</v>
      </c>
      <c r="J148" s="35">
        <f t="shared" ref="J148" si="247">J149+J150+J151</f>
        <v>1</v>
      </c>
      <c r="K148" s="37">
        <f t="shared" si="176"/>
        <v>0.33333333333333331</v>
      </c>
      <c r="L148" s="35">
        <f t="shared" si="177"/>
        <v>2</v>
      </c>
      <c r="M148" s="35">
        <f t="shared" ref="M148:P148" si="248">M149+M150+M151</f>
        <v>2</v>
      </c>
      <c r="N148" s="35">
        <f t="shared" si="248"/>
        <v>0</v>
      </c>
      <c r="O148" s="35">
        <f t="shared" si="248"/>
        <v>1</v>
      </c>
      <c r="P148" s="35">
        <f t="shared" si="248"/>
        <v>2</v>
      </c>
      <c r="Q148" s="36">
        <f t="shared" si="179"/>
        <v>100</v>
      </c>
      <c r="R148" s="35">
        <f t="shared" ref="R148:S148" si="249">R149+R150+R151</f>
        <v>0</v>
      </c>
      <c r="S148" s="35">
        <f t="shared" si="249"/>
        <v>0</v>
      </c>
      <c r="T148" s="37">
        <f t="shared" si="181"/>
        <v>1</v>
      </c>
      <c r="U148" s="37">
        <f t="shared" si="182"/>
        <v>1.25</v>
      </c>
      <c r="V148" s="35">
        <f t="shared" ref="V148:AA148" si="250">V149+V150+V151</f>
        <v>1</v>
      </c>
      <c r="W148" s="35">
        <f t="shared" si="250"/>
        <v>0</v>
      </c>
      <c r="X148" s="35">
        <f t="shared" si="250"/>
        <v>0</v>
      </c>
      <c r="Y148" s="35">
        <f t="shared" si="250"/>
        <v>0</v>
      </c>
      <c r="Z148" s="35">
        <f t="shared" si="250"/>
        <v>0</v>
      </c>
      <c r="AA148" s="35">
        <f t="shared" si="250"/>
        <v>0</v>
      </c>
      <c r="AB148" s="35"/>
      <c r="AC148" s="35"/>
      <c r="AD148" s="38"/>
    </row>
    <row r="149" spans="1:30" x14ac:dyDescent="0.3">
      <c r="A149" s="3" t="s">
        <v>66</v>
      </c>
      <c r="B149" s="3" t="s">
        <v>29</v>
      </c>
      <c r="C149" s="3" t="s">
        <v>25</v>
      </c>
      <c r="D149" s="3" t="s">
        <v>32</v>
      </c>
      <c r="E149" s="3" t="s">
        <v>30</v>
      </c>
      <c r="F149" s="3" t="s">
        <v>28</v>
      </c>
      <c r="G149" s="3">
        <v>2</v>
      </c>
      <c r="H149" s="3">
        <v>5</v>
      </c>
      <c r="I149" s="4">
        <f t="shared" si="184"/>
        <v>2.5</v>
      </c>
      <c r="J149" s="3">
        <v>0</v>
      </c>
      <c r="K149" s="32">
        <f t="shared" si="176"/>
        <v>0</v>
      </c>
      <c r="L149" s="3">
        <f t="shared" si="177"/>
        <v>2</v>
      </c>
      <c r="M149" s="3">
        <v>2</v>
      </c>
      <c r="N149" s="3">
        <v>0</v>
      </c>
      <c r="O149" s="3">
        <v>1</v>
      </c>
      <c r="P149" s="3">
        <v>2</v>
      </c>
      <c r="Q149" s="4">
        <f t="shared" si="179"/>
        <v>100</v>
      </c>
      <c r="R149" s="3">
        <v>0</v>
      </c>
      <c r="S149" s="3">
        <v>0</v>
      </c>
      <c r="T149" s="32">
        <f t="shared" si="181"/>
        <v>1</v>
      </c>
      <c r="U149" s="32">
        <f t="shared" si="182"/>
        <v>1.25</v>
      </c>
      <c r="V149" s="3">
        <v>1</v>
      </c>
      <c r="W149" s="3">
        <v>0</v>
      </c>
      <c r="X149" s="3">
        <v>0</v>
      </c>
      <c r="Y149" s="3">
        <v>0</v>
      </c>
      <c r="Z149" s="3">
        <v>0</v>
      </c>
      <c r="AA149" s="3">
        <v>0</v>
      </c>
      <c r="AB149" s="3"/>
      <c r="AC149" s="3"/>
    </row>
    <row r="150" spans="1:30" x14ac:dyDescent="0.3">
      <c r="A150" s="3" t="s">
        <v>67</v>
      </c>
      <c r="B150" s="3" t="s">
        <v>29</v>
      </c>
      <c r="C150" s="3" t="s">
        <v>25</v>
      </c>
      <c r="D150" s="3" t="s">
        <v>32</v>
      </c>
      <c r="E150" s="3" t="s">
        <v>30</v>
      </c>
      <c r="F150" s="3" t="s">
        <v>28</v>
      </c>
      <c r="G150" s="3">
        <v>0</v>
      </c>
      <c r="H150" s="3">
        <v>0</v>
      </c>
      <c r="I150" s="4" t="e">
        <f t="shared" si="184"/>
        <v>#DIV/0!</v>
      </c>
      <c r="J150" s="3">
        <v>0</v>
      </c>
      <c r="K150" s="32" t="e">
        <f t="shared" si="176"/>
        <v>#DIV/0!</v>
      </c>
      <c r="L150" s="3">
        <f t="shared" si="177"/>
        <v>0</v>
      </c>
      <c r="M150" s="3">
        <v>0</v>
      </c>
      <c r="N150" s="3">
        <v>0</v>
      </c>
      <c r="O150" s="3">
        <v>0</v>
      </c>
      <c r="P150" s="3">
        <v>0</v>
      </c>
      <c r="Q150" s="4" t="e">
        <f t="shared" si="179"/>
        <v>#DIV/0!</v>
      </c>
      <c r="R150" s="3">
        <v>0</v>
      </c>
      <c r="S150" s="3">
        <v>0</v>
      </c>
      <c r="T150" s="32" t="e">
        <f t="shared" si="181"/>
        <v>#DIV/0!</v>
      </c>
      <c r="U150" s="32" t="e">
        <f t="shared" si="182"/>
        <v>#DIV/0!</v>
      </c>
      <c r="V150" s="3">
        <v>0</v>
      </c>
      <c r="W150" s="3">
        <v>0</v>
      </c>
      <c r="X150" s="3">
        <v>0</v>
      </c>
      <c r="Y150" s="3">
        <v>0</v>
      </c>
      <c r="Z150" s="3">
        <v>0</v>
      </c>
      <c r="AA150" s="3">
        <v>0</v>
      </c>
      <c r="AB150" s="3"/>
      <c r="AC150" s="3"/>
    </row>
    <row r="151" spans="1:30" x14ac:dyDescent="0.3">
      <c r="A151" s="3" t="s">
        <v>68</v>
      </c>
      <c r="B151" s="3" t="s">
        <v>29</v>
      </c>
      <c r="C151" s="3" t="s">
        <v>25</v>
      </c>
      <c r="D151" s="3" t="s">
        <v>32</v>
      </c>
      <c r="E151" s="3" t="s">
        <v>30</v>
      </c>
      <c r="F151" s="3" t="s">
        <v>28</v>
      </c>
      <c r="G151" s="3">
        <v>1</v>
      </c>
      <c r="H151" s="3">
        <v>0</v>
      </c>
      <c r="I151" s="4">
        <f t="shared" si="184"/>
        <v>0</v>
      </c>
      <c r="J151" s="3">
        <v>1</v>
      </c>
      <c r="K151" s="32">
        <f t="shared" si="176"/>
        <v>1</v>
      </c>
      <c r="L151" s="3">
        <f t="shared" si="177"/>
        <v>0</v>
      </c>
      <c r="M151" s="3">
        <v>0</v>
      </c>
      <c r="N151" s="3">
        <v>0</v>
      </c>
      <c r="O151" s="3">
        <v>0</v>
      </c>
      <c r="P151" s="3">
        <v>0</v>
      </c>
      <c r="Q151" s="4" t="e">
        <f t="shared" si="179"/>
        <v>#DIV/0!</v>
      </c>
      <c r="R151" s="3">
        <v>0</v>
      </c>
      <c r="S151" s="3">
        <v>0</v>
      </c>
      <c r="T151" s="32" t="e">
        <f t="shared" si="181"/>
        <v>#DIV/0!</v>
      </c>
      <c r="U151" s="32" t="e">
        <f t="shared" si="182"/>
        <v>#DIV/0!</v>
      </c>
      <c r="V151" s="3">
        <v>0</v>
      </c>
      <c r="W151" s="3">
        <v>0</v>
      </c>
      <c r="X151" s="3">
        <v>0</v>
      </c>
      <c r="Y151" s="3">
        <v>0</v>
      </c>
      <c r="Z151" s="3">
        <v>0</v>
      </c>
      <c r="AA151" s="3">
        <v>0</v>
      </c>
      <c r="AB151" s="3"/>
      <c r="AC151" s="3"/>
    </row>
    <row r="152" spans="1:30" x14ac:dyDescent="0.3">
      <c r="A152" s="35">
        <v>26</v>
      </c>
      <c r="B152" s="35" t="s">
        <v>24</v>
      </c>
      <c r="C152" s="35" t="s">
        <v>29</v>
      </c>
      <c r="D152" s="35" t="s">
        <v>26</v>
      </c>
      <c r="E152" s="35" t="s">
        <v>30</v>
      </c>
      <c r="F152" s="42" t="s">
        <v>28</v>
      </c>
      <c r="G152" s="35">
        <f t="shared" ref="G152:H152" si="251">G153+G154+G155</f>
        <v>3</v>
      </c>
      <c r="H152" s="35">
        <f t="shared" si="251"/>
        <v>5</v>
      </c>
      <c r="I152" s="36">
        <f t="shared" ref="I152" si="252">H152/((L152-W152)+J152+(0.44*R152))</f>
        <v>1.6666666666666667</v>
      </c>
      <c r="J152" s="35">
        <f t="shared" ref="J152" si="253">J153+J154+J155</f>
        <v>1</v>
      </c>
      <c r="K152" s="37">
        <f t="shared" si="176"/>
        <v>0.33333333333333331</v>
      </c>
      <c r="L152" s="35">
        <f t="shared" si="177"/>
        <v>2</v>
      </c>
      <c r="M152" s="35">
        <f t="shared" ref="M152:P152" si="254">M153+M154+M155</f>
        <v>2</v>
      </c>
      <c r="N152" s="35">
        <f t="shared" si="254"/>
        <v>0</v>
      </c>
      <c r="O152" s="35">
        <f t="shared" si="254"/>
        <v>0</v>
      </c>
      <c r="P152" s="35">
        <f t="shared" si="254"/>
        <v>1</v>
      </c>
      <c r="Q152" s="36">
        <f t="shared" si="179"/>
        <v>50</v>
      </c>
      <c r="R152" s="35">
        <f t="shared" ref="R152:S152" si="255">R153+R154+R155</f>
        <v>0</v>
      </c>
      <c r="S152" s="35">
        <f t="shared" si="255"/>
        <v>0</v>
      </c>
      <c r="T152" s="37">
        <f t="shared" si="181"/>
        <v>1</v>
      </c>
      <c r="U152" s="37">
        <f t="shared" si="182"/>
        <v>1.25</v>
      </c>
      <c r="V152" s="35">
        <f t="shared" ref="V152:AA152" si="256">V153+V154+V155</f>
        <v>1</v>
      </c>
      <c r="W152" s="35">
        <f t="shared" si="256"/>
        <v>0</v>
      </c>
      <c r="X152" s="35">
        <f t="shared" si="256"/>
        <v>0</v>
      </c>
      <c r="Y152" s="35">
        <f t="shared" si="256"/>
        <v>0</v>
      </c>
      <c r="Z152" s="35">
        <f t="shared" si="256"/>
        <v>0</v>
      </c>
      <c r="AA152" s="35">
        <f t="shared" si="256"/>
        <v>0</v>
      </c>
      <c r="AB152" s="35"/>
      <c r="AC152" s="35"/>
      <c r="AD152" s="38"/>
    </row>
    <row r="153" spans="1:30" x14ac:dyDescent="0.3">
      <c r="A153" s="3" t="s">
        <v>66</v>
      </c>
      <c r="B153" s="3" t="s">
        <v>24</v>
      </c>
      <c r="C153" s="3" t="s">
        <v>29</v>
      </c>
      <c r="D153" s="3" t="s">
        <v>26</v>
      </c>
      <c r="E153" s="3" t="s">
        <v>30</v>
      </c>
      <c r="F153" s="3" t="s">
        <v>28</v>
      </c>
      <c r="G153" s="3">
        <v>2</v>
      </c>
      <c r="H153" s="3">
        <v>3</v>
      </c>
      <c r="I153" s="4">
        <f t="shared" si="184"/>
        <v>1.5</v>
      </c>
      <c r="J153" s="3">
        <v>1</v>
      </c>
      <c r="K153" s="32">
        <f t="shared" si="176"/>
        <v>0.5</v>
      </c>
      <c r="L153" s="3">
        <f t="shared" si="177"/>
        <v>1</v>
      </c>
      <c r="M153" s="3">
        <v>1</v>
      </c>
      <c r="N153" s="3">
        <v>0</v>
      </c>
      <c r="O153" s="3">
        <v>0</v>
      </c>
      <c r="P153" s="3">
        <v>0</v>
      </c>
      <c r="Q153" s="4">
        <f t="shared" si="179"/>
        <v>0</v>
      </c>
      <c r="R153" s="3">
        <v>0</v>
      </c>
      <c r="S153" s="3">
        <v>0</v>
      </c>
      <c r="T153" s="32">
        <f t="shared" si="181"/>
        <v>1</v>
      </c>
      <c r="U153" s="32">
        <f t="shared" si="182"/>
        <v>1.5</v>
      </c>
      <c r="V153" s="3">
        <v>1</v>
      </c>
      <c r="W153" s="3">
        <v>0</v>
      </c>
      <c r="X153" s="3">
        <v>0</v>
      </c>
      <c r="Y153" s="3">
        <v>0</v>
      </c>
      <c r="Z153" s="3">
        <v>0</v>
      </c>
      <c r="AA153" s="3">
        <v>0</v>
      </c>
      <c r="AB153" s="3"/>
      <c r="AC153" s="3"/>
    </row>
    <row r="154" spans="1:30" x14ac:dyDescent="0.3">
      <c r="A154" s="3" t="s">
        <v>67</v>
      </c>
      <c r="B154" s="3" t="s">
        <v>24</v>
      </c>
      <c r="C154" s="3" t="s">
        <v>29</v>
      </c>
      <c r="D154" s="3" t="s">
        <v>26</v>
      </c>
      <c r="E154" s="3" t="s">
        <v>30</v>
      </c>
      <c r="F154" s="3" t="s">
        <v>28</v>
      </c>
      <c r="G154" s="3">
        <v>0</v>
      </c>
      <c r="H154" s="3">
        <v>0</v>
      </c>
      <c r="I154" s="4" t="e">
        <f t="shared" si="184"/>
        <v>#DIV/0!</v>
      </c>
      <c r="J154" s="3">
        <v>0</v>
      </c>
      <c r="K154" s="32" t="e">
        <f t="shared" si="176"/>
        <v>#DIV/0!</v>
      </c>
      <c r="L154" s="3">
        <f t="shared" si="177"/>
        <v>0</v>
      </c>
      <c r="M154" s="3">
        <v>0</v>
      </c>
      <c r="N154" s="3">
        <v>0</v>
      </c>
      <c r="O154" s="3">
        <v>0</v>
      </c>
      <c r="P154" s="3">
        <v>0</v>
      </c>
      <c r="Q154" s="4" t="e">
        <f t="shared" si="179"/>
        <v>#DIV/0!</v>
      </c>
      <c r="R154" s="3">
        <v>0</v>
      </c>
      <c r="S154" s="3">
        <v>0</v>
      </c>
      <c r="T154" s="32" t="e">
        <f t="shared" si="181"/>
        <v>#DIV/0!</v>
      </c>
      <c r="U154" s="32" t="e">
        <f t="shared" si="182"/>
        <v>#DIV/0!</v>
      </c>
      <c r="V154" s="3">
        <v>0</v>
      </c>
      <c r="W154" s="3">
        <v>0</v>
      </c>
      <c r="X154" s="3">
        <v>0</v>
      </c>
      <c r="Y154" s="3">
        <v>0</v>
      </c>
      <c r="Z154" s="3">
        <v>0</v>
      </c>
      <c r="AA154" s="3">
        <v>0</v>
      </c>
      <c r="AB154" s="3"/>
      <c r="AC154" s="3"/>
    </row>
    <row r="155" spans="1:30" x14ac:dyDescent="0.3">
      <c r="A155" s="3" t="s">
        <v>68</v>
      </c>
      <c r="B155" s="3" t="s">
        <v>24</v>
      </c>
      <c r="C155" s="3" t="s">
        <v>29</v>
      </c>
      <c r="D155" s="3" t="s">
        <v>26</v>
      </c>
      <c r="E155" s="3" t="s">
        <v>30</v>
      </c>
      <c r="F155" s="3" t="s">
        <v>28</v>
      </c>
      <c r="G155" s="3">
        <v>1</v>
      </c>
      <c r="H155" s="3">
        <v>2</v>
      </c>
      <c r="I155" s="4">
        <f t="shared" si="184"/>
        <v>2</v>
      </c>
      <c r="J155" s="3">
        <v>0</v>
      </c>
      <c r="K155" s="32">
        <f t="shared" si="176"/>
        <v>0</v>
      </c>
      <c r="L155" s="3">
        <f t="shared" si="177"/>
        <v>1</v>
      </c>
      <c r="M155" s="3">
        <v>1</v>
      </c>
      <c r="N155" s="3">
        <v>0</v>
      </c>
      <c r="O155" s="3">
        <v>0</v>
      </c>
      <c r="P155" s="3">
        <v>1</v>
      </c>
      <c r="Q155" s="4">
        <f t="shared" si="179"/>
        <v>100</v>
      </c>
      <c r="R155" s="3">
        <v>0</v>
      </c>
      <c r="S155" s="3">
        <v>0</v>
      </c>
      <c r="T155" s="32">
        <f t="shared" si="181"/>
        <v>1</v>
      </c>
      <c r="U155" s="32">
        <f t="shared" si="182"/>
        <v>1</v>
      </c>
      <c r="V155" s="3">
        <v>0</v>
      </c>
      <c r="W155" s="3">
        <v>0</v>
      </c>
      <c r="X155" s="3">
        <v>0</v>
      </c>
      <c r="Y155" s="3">
        <v>0</v>
      </c>
      <c r="Z155" s="3">
        <v>0</v>
      </c>
      <c r="AA155" s="3">
        <v>0</v>
      </c>
      <c r="AB155" s="3"/>
      <c r="AC155" s="3"/>
    </row>
    <row r="156" spans="1:30" x14ac:dyDescent="0.3">
      <c r="A156" s="35">
        <v>127</v>
      </c>
      <c r="B156" s="35" t="s">
        <v>29</v>
      </c>
      <c r="C156" s="35" t="s">
        <v>32</v>
      </c>
      <c r="D156" s="35" t="s">
        <v>26</v>
      </c>
      <c r="E156" s="35" t="s">
        <v>33</v>
      </c>
      <c r="F156" s="35" t="s">
        <v>28</v>
      </c>
      <c r="G156" s="35">
        <f t="shared" ref="G156:H156" si="257">G157+G158+G159</f>
        <v>7</v>
      </c>
      <c r="H156" s="35">
        <f t="shared" si="257"/>
        <v>4</v>
      </c>
      <c r="I156" s="36">
        <f t="shared" ref="I156" si="258">H156/((L156-W156)+J156+(0.44*R156))</f>
        <v>0.66666666666666663</v>
      </c>
      <c r="J156" s="35">
        <f t="shared" ref="J156" si="259">J157+J158+J159</f>
        <v>1</v>
      </c>
      <c r="K156" s="37">
        <f t="shared" si="176"/>
        <v>0.14285714285714285</v>
      </c>
      <c r="L156" s="35">
        <f t="shared" si="177"/>
        <v>6</v>
      </c>
      <c r="M156" s="35">
        <f t="shared" ref="M156:P156" si="260">M157+M158+M159</f>
        <v>2</v>
      </c>
      <c r="N156" s="35">
        <f t="shared" si="260"/>
        <v>4</v>
      </c>
      <c r="O156" s="35">
        <f t="shared" si="260"/>
        <v>1</v>
      </c>
      <c r="P156" s="35">
        <f t="shared" si="260"/>
        <v>3</v>
      </c>
      <c r="Q156" s="36">
        <f t="shared" si="179"/>
        <v>50</v>
      </c>
      <c r="R156" s="35">
        <f t="shared" ref="R156:S156" si="261">R157+R158+R159</f>
        <v>0</v>
      </c>
      <c r="S156" s="35">
        <f t="shared" si="261"/>
        <v>0</v>
      </c>
      <c r="T156" s="37">
        <f t="shared" si="181"/>
        <v>0.33333333333333331</v>
      </c>
      <c r="U156" s="37">
        <f t="shared" si="182"/>
        <v>0.33333333333333331</v>
      </c>
      <c r="V156" s="35">
        <f t="shared" ref="V156:AA156" si="262">V157+V158+V159</f>
        <v>0</v>
      </c>
      <c r="W156" s="35">
        <f t="shared" si="262"/>
        <v>1</v>
      </c>
      <c r="X156" s="35">
        <f t="shared" si="262"/>
        <v>3</v>
      </c>
      <c r="Y156" s="35">
        <f t="shared" si="262"/>
        <v>1</v>
      </c>
      <c r="Z156" s="35">
        <f t="shared" si="262"/>
        <v>0</v>
      </c>
      <c r="AA156" s="35">
        <f t="shared" si="262"/>
        <v>0</v>
      </c>
      <c r="AB156" s="35"/>
      <c r="AC156" s="35"/>
      <c r="AD156" s="38"/>
    </row>
    <row r="157" spans="1:30" x14ac:dyDescent="0.3">
      <c r="A157" s="3" t="s">
        <v>66</v>
      </c>
      <c r="B157" s="3" t="s">
        <v>29</v>
      </c>
      <c r="C157" s="3" t="s">
        <v>32</v>
      </c>
      <c r="D157" s="3" t="s">
        <v>26</v>
      </c>
      <c r="E157" s="3" t="s">
        <v>33</v>
      </c>
      <c r="F157" s="3" t="s">
        <v>28</v>
      </c>
      <c r="G157" s="3">
        <v>2</v>
      </c>
      <c r="H157" s="3">
        <v>0</v>
      </c>
      <c r="I157" s="4">
        <f t="shared" si="184"/>
        <v>0</v>
      </c>
      <c r="J157" s="3">
        <v>0</v>
      </c>
      <c r="K157" s="32">
        <f t="shared" si="176"/>
        <v>0</v>
      </c>
      <c r="L157" s="3">
        <f t="shared" si="177"/>
        <v>2</v>
      </c>
      <c r="M157" s="3">
        <v>0</v>
      </c>
      <c r="N157" s="3">
        <v>2</v>
      </c>
      <c r="O157" s="3">
        <v>0</v>
      </c>
      <c r="P157" s="3">
        <v>1</v>
      </c>
      <c r="Q157" s="4">
        <f t="shared" si="179"/>
        <v>50</v>
      </c>
      <c r="R157" s="3">
        <v>0</v>
      </c>
      <c r="S157" s="3">
        <v>0</v>
      </c>
      <c r="T157" s="32">
        <f t="shared" si="181"/>
        <v>0</v>
      </c>
      <c r="U157" s="32">
        <f t="shared" si="182"/>
        <v>0</v>
      </c>
      <c r="V157" s="3">
        <v>0</v>
      </c>
      <c r="W157" s="3">
        <v>1</v>
      </c>
      <c r="X157" s="3">
        <v>1</v>
      </c>
      <c r="Y157" s="3">
        <v>0</v>
      </c>
      <c r="Z157" s="3">
        <v>0</v>
      </c>
      <c r="AA157" s="3">
        <v>0</v>
      </c>
      <c r="AB157" s="3"/>
      <c r="AC157" s="3"/>
    </row>
    <row r="158" spans="1:30" x14ac:dyDescent="0.3">
      <c r="A158" s="3" t="s">
        <v>67</v>
      </c>
      <c r="B158" s="3" t="s">
        <v>29</v>
      </c>
      <c r="C158" s="3" t="s">
        <v>32</v>
      </c>
      <c r="D158" s="3" t="s">
        <v>26</v>
      </c>
      <c r="E158" s="3" t="s">
        <v>33</v>
      </c>
      <c r="F158" s="3" t="s">
        <v>28</v>
      </c>
      <c r="G158" s="3">
        <v>3</v>
      </c>
      <c r="H158" s="3">
        <v>4</v>
      </c>
      <c r="I158" s="4">
        <f t="shared" si="184"/>
        <v>1.3333333333333333</v>
      </c>
      <c r="J158" s="3">
        <v>1</v>
      </c>
      <c r="K158" s="32">
        <f t="shared" si="176"/>
        <v>0.33333333333333331</v>
      </c>
      <c r="L158" s="3">
        <f t="shared" si="177"/>
        <v>2</v>
      </c>
      <c r="M158" s="3">
        <v>2</v>
      </c>
      <c r="N158" s="3">
        <v>0</v>
      </c>
      <c r="O158" s="3">
        <v>1</v>
      </c>
      <c r="P158" s="3">
        <v>2</v>
      </c>
      <c r="Q158" s="4">
        <f t="shared" si="179"/>
        <v>100</v>
      </c>
      <c r="R158" s="3">
        <v>0</v>
      </c>
      <c r="S158" s="3">
        <v>0</v>
      </c>
      <c r="T158" s="32">
        <f t="shared" si="181"/>
        <v>1</v>
      </c>
      <c r="U158" s="32">
        <f t="shared" si="182"/>
        <v>1</v>
      </c>
      <c r="V158" s="3">
        <v>0</v>
      </c>
      <c r="W158" s="3">
        <v>0</v>
      </c>
      <c r="X158" s="3">
        <v>0</v>
      </c>
      <c r="Y158" s="3">
        <v>1</v>
      </c>
      <c r="Z158" s="3">
        <v>0</v>
      </c>
      <c r="AA158" s="3">
        <v>0</v>
      </c>
      <c r="AB158" s="3"/>
      <c r="AC158" s="3"/>
    </row>
    <row r="159" spans="1:30" x14ac:dyDescent="0.3">
      <c r="A159" s="3" t="s">
        <v>68</v>
      </c>
      <c r="B159" s="3" t="s">
        <v>29</v>
      </c>
      <c r="C159" s="3" t="s">
        <v>32</v>
      </c>
      <c r="D159" s="3" t="s">
        <v>26</v>
      </c>
      <c r="E159" s="3" t="s">
        <v>33</v>
      </c>
      <c r="F159" s="3" t="s">
        <v>28</v>
      </c>
      <c r="G159" s="3">
        <v>2</v>
      </c>
      <c r="H159" s="3">
        <v>0</v>
      </c>
      <c r="I159" s="4">
        <f t="shared" si="184"/>
        <v>0</v>
      </c>
      <c r="J159" s="3">
        <v>0</v>
      </c>
      <c r="K159" s="32">
        <f t="shared" si="176"/>
        <v>0</v>
      </c>
      <c r="L159" s="3">
        <f t="shared" si="177"/>
        <v>2</v>
      </c>
      <c r="M159" s="3">
        <v>0</v>
      </c>
      <c r="N159" s="3">
        <v>2</v>
      </c>
      <c r="O159" s="3">
        <v>0</v>
      </c>
      <c r="P159" s="3">
        <v>0</v>
      </c>
      <c r="Q159" s="4">
        <f t="shared" si="179"/>
        <v>0</v>
      </c>
      <c r="R159" s="3">
        <v>0</v>
      </c>
      <c r="S159" s="3">
        <v>0</v>
      </c>
      <c r="T159" s="32">
        <f t="shared" si="181"/>
        <v>0</v>
      </c>
      <c r="U159" s="32">
        <f t="shared" si="182"/>
        <v>0</v>
      </c>
      <c r="V159" s="3">
        <v>0</v>
      </c>
      <c r="W159" s="3">
        <v>0</v>
      </c>
      <c r="X159" s="3">
        <v>2</v>
      </c>
      <c r="Y159" s="3">
        <v>0</v>
      </c>
      <c r="Z159" s="3">
        <v>0</v>
      </c>
      <c r="AA159" s="3">
        <v>0</v>
      </c>
      <c r="AB159" s="3"/>
      <c r="AC159" s="3"/>
    </row>
    <row r="160" spans="1:30" x14ac:dyDescent="0.3">
      <c r="A160" s="35">
        <v>40</v>
      </c>
      <c r="B160" s="35" t="s">
        <v>24</v>
      </c>
      <c r="C160" s="35" t="s">
        <v>25</v>
      </c>
      <c r="D160" s="35" t="s">
        <v>26</v>
      </c>
      <c r="E160" s="35" t="s">
        <v>27</v>
      </c>
      <c r="F160" s="43" t="s">
        <v>29</v>
      </c>
      <c r="G160" s="35">
        <f t="shared" ref="G160:H160" si="263">G161+G162+G163</f>
        <v>3</v>
      </c>
      <c r="H160" s="35">
        <f t="shared" si="263"/>
        <v>3</v>
      </c>
      <c r="I160" s="36">
        <f t="shared" ref="I160" si="264">H160/((L160-W160)+J160+(0.44*R160))</f>
        <v>1</v>
      </c>
      <c r="J160" s="35">
        <f t="shared" ref="J160" si="265">J161+J162+J163</f>
        <v>0</v>
      </c>
      <c r="K160" s="37">
        <f t="shared" si="176"/>
        <v>0</v>
      </c>
      <c r="L160" s="35">
        <f t="shared" si="177"/>
        <v>3</v>
      </c>
      <c r="M160" s="35">
        <f t="shared" ref="M160:P160" si="266">M161+M162+M163</f>
        <v>1</v>
      </c>
      <c r="N160" s="35">
        <f t="shared" si="266"/>
        <v>2</v>
      </c>
      <c r="O160" s="35">
        <f t="shared" si="266"/>
        <v>1</v>
      </c>
      <c r="P160" s="35">
        <f t="shared" si="266"/>
        <v>2</v>
      </c>
      <c r="Q160" s="36">
        <f t="shared" si="179"/>
        <v>66.666666666666657</v>
      </c>
      <c r="R160" s="35">
        <f t="shared" ref="R160:S160" si="267">R161+R162+R163</f>
        <v>0</v>
      </c>
      <c r="S160" s="35">
        <f t="shared" si="267"/>
        <v>0</v>
      </c>
      <c r="T160" s="37">
        <f t="shared" si="181"/>
        <v>0.33333333333333331</v>
      </c>
      <c r="U160" s="37">
        <f t="shared" si="182"/>
        <v>0.5</v>
      </c>
      <c r="V160" s="35">
        <f t="shared" ref="V160:AA160" si="268">V161+V162+V163</f>
        <v>1</v>
      </c>
      <c r="W160" s="35">
        <f t="shared" si="268"/>
        <v>0</v>
      </c>
      <c r="X160" s="35">
        <f t="shared" si="268"/>
        <v>2</v>
      </c>
      <c r="Y160" s="35">
        <f t="shared" si="268"/>
        <v>0</v>
      </c>
      <c r="Z160" s="35">
        <f t="shared" si="268"/>
        <v>0</v>
      </c>
      <c r="AA160" s="35">
        <f t="shared" si="268"/>
        <v>0</v>
      </c>
      <c r="AB160" s="35"/>
      <c r="AC160" s="35"/>
      <c r="AD160" s="38"/>
    </row>
    <row r="161" spans="1:30" x14ac:dyDescent="0.3">
      <c r="A161" s="3" t="s">
        <v>66</v>
      </c>
      <c r="B161" s="3" t="s">
        <v>24</v>
      </c>
      <c r="C161" s="3" t="s">
        <v>25</v>
      </c>
      <c r="D161" s="3" t="s">
        <v>26</v>
      </c>
      <c r="E161" s="3" t="s">
        <v>27</v>
      </c>
      <c r="F161" s="3" t="s">
        <v>29</v>
      </c>
      <c r="G161" s="3">
        <v>3</v>
      </c>
      <c r="H161" s="3">
        <v>3</v>
      </c>
      <c r="I161" s="4">
        <f t="shared" si="184"/>
        <v>1</v>
      </c>
      <c r="J161" s="3">
        <v>0</v>
      </c>
      <c r="K161" s="32">
        <f t="shared" si="176"/>
        <v>0</v>
      </c>
      <c r="L161" s="3">
        <f t="shared" si="177"/>
        <v>3</v>
      </c>
      <c r="M161" s="3">
        <v>1</v>
      </c>
      <c r="N161" s="3">
        <v>2</v>
      </c>
      <c r="O161" s="3">
        <v>1</v>
      </c>
      <c r="P161" s="3">
        <v>2</v>
      </c>
      <c r="Q161" s="4">
        <f t="shared" si="179"/>
        <v>66.666666666666657</v>
      </c>
      <c r="R161" s="3">
        <v>0</v>
      </c>
      <c r="S161" s="3">
        <v>0</v>
      </c>
      <c r="T161" s="32">
        <f t="shared" si="181"/>
        <v>0.33333333333333331</v>
      </c>
      <c r="U161" s="32">
        <f t="shared" si="182"/>
        <v>0.5</v>
      </c>
      <c r="V161" s="3">
        <v>1</v>
      </c>
      <c r="W161" s="3">
        <v>0</v>
      </c>
      <c r="X161" s="3">
        <v>2</v>
      </c>
      <c r="Y161" s="3">
        <v>0</v>
      </c>
      <c r="Z161" s="3">
        <v>0</v>
      </c>
      <c r="AA161" s="3">
        <v>0</v>
      </c>
      <c r="AB161" s="3"/>
      <c r="AC161" s="3"/>
    </row>
    <row r="162" spans="1:30" x14ac:dyDescent="0.3">
      <c r="A162" s="3" t="s">
        <v>67</v>
      </c>
      <c r="B162" s="3" t="s">
        <v>24</v>
      </c>
      <c r="C162" s="3" t="s">
        <v>25</v>
      </c>
      <c r="D162" s="3" t="s">
        <v>26</v>
      </c>
      <c r="E162" s="3" t="s">
        <v>27</v>
      </c>
      <c r="F162" s="11" t="s">
        <v>29</v>
      </c>
      <c r="G162" s="3">
        <v>0</v>
      </c>
      <c r="H162" s="3">
        <v>0</v>
      </c>
      <c r="I162" s="4" t="e">
        <f t="shared" si="184"/>
        <v>#DIV/0!</v>
      </c>
      <c r="J162" s="3">
        <v>0</v>
      </c>
      <c r="K162" s="32" t="e">
        <f t="shared" si="176"/>
        <v>#DIV/0!</v>
      </c>
      <c r="L162" s="3">
        <f t="shared" si="177"/>
        <v>0</v>
      </c>
      <c r="M162" s="3">
        <v>0</v>
      </c>
      <c r="N162" s="3">
        <v>0</v>
      </c>
      <c r="O162" s="3">
        <v>0</v>
      </c>
      <c r="P162" s="3">
        <v>0</v>
      </c>
      <c r="Q162" s="4" t="e">
        <f t="shared" si="179"/>
        <v>#DIV/0!</v>
      </c>
      <c r="R162" s="3">
        <v>0</v>
      </c>
      <c r="S162" s="3">
        <v>0</v>
      </c>
      <c r="T162" s="32" t="e">
        <f t="shared" si="181"/>
        <v>#DIV/0!</v>
      </c>
      <c r="U162" s="32" t="e">
        <f t="shared" si="182"/>
        <v>#DIV/0!</v>
      </c>
      <c r="V162" s="3">
        <v>0</v>
      </c>
      <c r="W162" s="3">
        <v>0</v>
      </c>
      <c r="X162" s="3">
        <v>0</v>
      </c>
      <c r="Y162" s="3">
        <v>0</v>
      </c>
      <c r="Z162" s="3">
        <v>0</v>
      </c>
      <c r="AA162" s="3">
        <v>0</v>
      </c>
      <c r="AB162" s="3"/>
      <c r="AC162" s="3"/>
    </row>
    <row r="163" spans="1:30" x14ac:dyDescent="0.3">
      <c r="A163" s="3" t="s">
        <v>68</v>
      </c>
      <c r="B163" s="3" t="s">
        <v>24</v>
      </c>
      <c r="C163" s="3" t="s">
        <v>25</v>
      </c>
      <c r="D163" s="3" t="s">
        <v>26</v>
      </c>
      <c r="E163" s="3" t="s">
        <v>27</v>
      </c>
      <c r="F163" s="3" t="s">
        <v>29</v>
      </c>
      <c r="G163" s="3">
        <v>0</v>
      </c>
      <c r="H163" s="3">
        <v>0</v>
      </c>
      <c r="I163" s="4" t="e">
        <f t="shared" si="184"/>
        <v>#DIV/0!</v>
      </c>
      <c r="J163" s="3">
        <v>0</v>
      </c>
      <c r="K163" s="32" t="e">
        <f t="shared" si="176"/>
        <v>#DIV/0!</v>
      </c>
      <c r="L163" s="3">
        <f t="shared" si="177"/>
        <v>0</v>
      </c>
      <c r="M163" s="3">
        <v>0</v>
      </c>
      <c r="N163" s="3">
        <v>0</v>
      </c>
      <c r="O163" s="3">
        <v>0</v>
      </c>
      <c r="P163" s="3">
        <v>0</v>
      </c>
      <c r="Q163" s="4" t="e">
        <f t="shared" si="179"/>
        <v>#DIV/0!</v>
      </c>
      <c r="R163" s="3">
        <v>0</v>
      </c>
      <c r="S163" s="3">
        <v>0</v>
      </c>
      <c r="T163" s="32" t="e">
        <f t="shared" si="181"/>
        <v>#DIV/0!</v>
      </c>
      <c r="U163" s="32" t="e">
        <f t="shared" si="182"/>
        <v>#DIV/0!</v>
      </c>
      <c r="V163" s="3">
        <v>0</v>
      </c>
      <c r="W163" s="3">
        <v>0</v>
      </c>
      <c r="X163" s="3">
        <v>0</v>
      </c>
      <c r="Y163" s="3">
        <v>0</v>
      </c>
      <c r="Z163" s="3">
        <v>0</v>
      </c>
      <c r="AA163" s="3">
        <v>0</v>
      </c>
      <c r="AB163" s="3"/>
      <c r="AC163" s="3"/>
    </row>
    <row r="164" spans="1:30" x14ac:dyDescent="0.3">
      <c r="A164" s="35">
        <v>180</v>
      </c>
      <c r="B164" s="35" t="s">
        <v>24</v>
      </c>
      <c r="C164" s="35" t="s">
        <v>25</v>
      </c>
      <c r="D164" s="35" t="s">
        <v>30</v>
      </c>
      <c r="E164" s="35" t="s">
        <v>27</v>
      </c>
      <c r="F164" s="35" t="s">
        <v>28</v>
      </c>
      <c r="G164" s="35">
        <f t="shared" ref="G164:H164" si="269">G165+G166+G167</f>
        <v>0</v>
      </c>
      <c r="H164" s="35">
        <f t="shared" si="269"/>
        <v>0</v>
      </c>
      <c r="I164" s="36" t="e">
        <f t="shared" ref="I164" si="270">H164/((L164-W164)+J164+(0.44*R164))</f>
        <v>#DIV/0!</v>
      </c>
      <c r="J164" s="35">
        <f t="shared" ref="J164" si="271">J165+J166+J167</f>
        <v>0</v>
      </c>
      <c r="K164" s="37" t="e">
        <f t="shared" si="176"/>
        <v>#DIV/0!</v>
      </c>
      <c r="L164" s="35">
        <f t="shared" si="177"/>
        <v>0</v>
      </c>
      <c r="M164" s="35">
        <f t="shared" ref="M164:P164" si="272">M165+M166+M167</f>
        <v>0</v>
      </c>
      <c r="N164" s="35">
        <f t="shared" si="272"/>
        <v>0</v>
      </c>
      <c r="O164" s="35">
        <f t="shared" si="272"/>
        <v>0</v>
      </c>
      <c r="P164" s="35">
        <f t="shared" si="272"/>
        <v>0</v>
      </c>
      <c r="Q164" s="36" t="e">
        <f t="shared" si="179"/>
        <v>#DIV/0!</v>
      </c>
      <c r="R164" s="35">
        <f t="shared" ref="R164:S164" si="273">R165+R166+R167</f>
        <v>0</v>
      </c>
      <c r="S164" s="35">
        <f t="shared" si="273"/>
        <v>0</v>
      </c>
      <c r="T164" s="37" t="e">
        <f t="shared" si="181"/>
        <v>#DIV/0!</v>
      </c>
      <c r="U164" s="37" t="e">
        <f t="shared" si="182"/>
        <v>#DIV/0!</v>
      </c>
      <c r="V164" s="35">
        <f t="shared" ref="V164:AA164" si="274">V165+V166+V167</f>
        <v>0</v>
      </c>
      <c r="W164" s="35">
        <f t="shared" si="274"/>
        <v>0</v>
      </c>
      <c r="X164" s="35">
        <f t="shared" si="274"/>
        <v>0</v>
      </c>
      <c r="Y164" s="35">
        <f t="shared" si="274"/>
        <v>0</v>
      </c>
      <c r="Z164" s="35">
        <f t="shared" si="274"/>
        <v>0</v>
      </c>
      <c r="AA164" s="35">
        <f t="shared" si="274"/>
        <v>0</v>
      </c>
      <c r="AB164" s="35"/>
      <c r="AC164" s="35"/>
      <c r="AD164" s="38"/>
    </row>
    <row r="165" spans="1:30" x14ac:dyDescent="0.3">
      <c r="A165" s="3" t="s">
        <v>66</v>
      </c>
      <c r="B165" s="3" t="s">
        <v>24</v>
      </c>
      <c r="C165" s="3" t="s">
        <v>25</v>
      </c>
      <c r="D165" s="3" t="s">
        <v>30</v>
      </c>
      <c r="E165" s="3" t="s">
        <v>27</v>
      </c>
      <c r="F165" s="3" t="s">
        <v>28</v>
      </c>
      <c r="G165" s="3">
        <v>0</v>
      </c>
      <c r="H165" s="3">
        <v>0</v>
      </c>
      <c r="I165" s="4" t="e">
        <f t="shared" si="184"/>
        <v>#DIV/0!</v>
      </c>
      <c r="J165" s="3">
        <v>0</v>
      </c>
      <c r="K165" s="32" t="e">
        <f t="shared" si="176"/>
        <v>#DIV/0!</v>
      </c>
      <c r="L165" s="3">
        <f t="shared" si="177"/>
        <v>0</v>
      </c>
      <c r="M165" s="3">
        <v>0</v>
      </c>
      <c r="N165" s="3">
        <v>0</v>
      </c>
      <c r="O165" s="3">
        <v>0</v>
      </c>
      <c r="P165" s="3">
        <v>0</v>
      </c>
      <c r="Q165" s="4" t="e">
        <f t="shared" si="179"/>
        <v>#DIV/0!</v>
      </c>
      <c r="R165" s="3">
        <v>0</v>
      </c>
      <c r="S165" s="3">
        <v>0</v>
      </c>
      <c r="T165" s="32" t="e">
        <f t="shared" si="181"/>
        <v>#DIV/0!</v>
      </c>
      <c r="U165" s="32" t="e">
        <f t="shared" si="182"/>
        <v>#DIV/0!</v>
      </c>
      <c r="V165" s="3">
        <v>0</v>
      </c>
      <c r="W165" s="3">
        <v>0</v>
      </c>
      <c r="X165" s="3">
        <v>0</v>
      </c>
      <c r="Y165" s="3">
        <v>0</v>
      </c>
      <c r="Z165" s="3">
        <v>0</v>
      </c>
      <c r="AA165" s="3">
        <v>0</v>
      </c>
      <c r="AB165" s="3"/>
      <c r="AC165" s="3"/>
    </row>
    <row r="166" spans="1:30" x14ac:dyDescent="0.3">
      <c r="A166" s="3" t="s">
        <v>67</v>
      </c>
      <c r="B166" s="3" t="s">
        <v>24</v>
      </c>
      <c r="C166" s="3" t="s">
        <v>25</v>
      </c>
      <c r="D166" s="3" t="s">
        <v>30</v>
      </c>
      <c r="E166" s="3" t="s">
        <v>27</v>
      </c>
      <c r="F166" s="3" t="s">
        <v>28</v>
      </c>
      <c r="G166" s="3">
        <v>0</v>
      </c>
      <c r="H166" s="3">
        <v>0</v>
      </c>
      <c r="I166" s="4" t="e">
        <f t="shared" si="184"/>
        <v>#DIV/0!</v>
      </c>
      <c r="J166" s="3">
        <v>0</v>
      </c>
      <c r="K166" s="32" t="e">
        <f t="shared" si="176"/>
        <v>#DIV/0!</v>
      </c>
      <c r="L166" s="3">
        <f t="shared" si="177"/>
        <v>0</v>
      </c>
      <c r="M166" s="3">
        <v>0</v>
      </c>
      <c r="N166" s="3">
        <v>0</v>
      </c>
      <c r="O166" s="3">
        <v>0</v>
      </c>
      <c r="P166" s="3">
        <v>0</v>
      </c>
      <c r="Q166" s="4" t="e">
        <f t="shared" si="179"/>
        <v>#DIV/0!</v>
      </c>
      <c r="R166" s="3">
        <v>0</v>
      </c>
      <c r="S166" s="3">
        <v>0</v>
      </c>
      <c r="T166" s="32" t="e">
        <f t="shared" si="181"/>
        <v>#DIV/0!</v>
      </c>
      <c r="U166" s="32" t="e">
        <f t="shared" si="182"/>
        <v>#DIV/0!</v>
      </c>
      <c r="V166" s="3">
        <v>0</v>
      </c>
      <c r="W166" s="3">
        <v>0</v>
      </c>
      <c r="X166" s="3">
        <v>0</v>
      </c>
      <c r="Y166" s="3">
        <v>0</v>
      </c>
      <c r="Z166" s="3">
        <v>0</v>
      </c>
      <c r="AA166" s="3">
        <v>0</v>
      </c>
      <c r="AB166" s="3"/>
      <c r="AC166" s="3"/>
    </row>
    <row r="167" spans="1:30" x14ac:dyDescent="0.3">
      <c r="A167" s="3" t="s">
        <v>68</v>
      </c>
      <c r="B167" s="3" t="s">
        <v>24</v>
      </c>
      <c r="C167" s="3" t="s">
        <v>25</v>
      </c>
      <c r="D167" s="3" t="s">
        <v>30</v>
      </c>
      <c r="E167" s="3" t="s">
        <v>27</v>
      </c>
      <c r="F167" s="3" t="s">
        <v>28</v>
      </c>
      <c r="G167" s="3">
        <v>0</v>
      </c>
      <c r="H167" s="3">
        <v>0</v>
      </c>
      <c r="I167" s="4" t="e">
        <f t="shared" si="184"/>
        <v>#DIV/0!</v>
      </c>
      <c r="J167" s="3">
        <v>0</v>
      </c>
      <c r="K167" s="32" t="e">
        <f t="shared" si="176"/>
        <v>#DIV/0!</v>
      </c>
      <c r="L167" s="3">
        <f t="shared" si="177"/>
        <v>0</v>
      </c>
      <c r="M167" s="3">
        <v>0</v>
      </c>
      <c r="N167" s="3">
        <v>0</v>
      </c>
      <c r="O167" s="3">
        <v>0</v>
      </c>
      <c r="P167" s="3">
        <v>0</v>
      </c>
      <c r="Q167" s="4" t="e">
        <f t="shared" si="179"/>
        <v>#DIV/0!</v>
      </c>
      <c r="R167" s="3">
        <v>0</v>
      </c>
      <c r="S167" s="3">
        <v>0</v>
      </c>
      <c r="T167" s="32" t="e">
        <f t="shared" si="181"/>
        <v>#DIV/0!</v>
      </c>
      <c r="U167" s="32" t="e">
        <f t="shared" si="182"/>
        <v>#DIV/0!</v>
      </c>
      <c r="V167" s="3">
        <v>0</v>
      </c>
      <c r="W167" s="3">
        <v>0</v>
      </c>
      <c r="X167" s="3">
        <v>0</v>
      </c>
      <c r="Y167" s="3">
        <v>0</v>
      </c>
      <c r="Z167" s="3">
        <v>0</v>
      </c>
      <c r="AA167" s="3">
        <v>0</v>
      </c>
      <c r="AB167" s="3"/>
      <c r="AC167" s="3"/>
    </row>
    <row r="168" spans="1:30" x14ac:dyDescent="0.3">
      <c r="A168" s="35">
        <v>58</v>
      </c>
      <c r="B168" s="35" t="s">
        <v>24</v>
      </c>
      <c r="C168" s="35" t="s">
        <v>25</v>
      </c>
      <c r="D168" s="35" t="s">
        <v>32</v>
      </c>
      <c r="E168" s="35" t="s">
        <v>27</v>
      </c>
      <c r="F168" s="35" t="s">
        <v>28</v>
      </c>
      <c r="G168" s="35">
        <f t="shared" ref="G168:H168" si="275">G169+G170+G171</f>
        <v>1</v>
      </c>
      <c r="H168" s="35">
        <f t="shared" si="275"/>
        <v>0</v>
      </c>
      <c r="I168" s="36">
        <f t="shared" ref="I168" si="276">H168/((L168-W168)+J168+(0.44*R168))</f>
        <v>0</v>
      </c>
      <c r="J168" s="35">
        <f t="shared" ref="J168" si="277">J169+J170+J171</f>
        <v>0</v>
      </c>
      <c r="K168" s="37">
        <f t="shared" ref="K168:K187" si="278">J168/G168</f>
        <v>0</v>
      </c>
      <c r="L168" s="35">
        <f t="shared" ref="L168:L187" si="279">M168+N168</f>
        <v>1</v>
      </c>
      <c r="M168" s="35">
        <f t="shared" ref="M168:P168" si="280">M169+M170+M171</f>
        <v>0</v>
      </c>
      <c r="N168" s="35">
        <f t="shared" si="280"/>
        <v>1</v>
      </c>
      <c r="O168" s="35">
        <f t="shared" si="280"/>
        <v>0</v>
      </c>
      <c r="P168" s="35">
        <f t="shared" si="280"/>
        <v>0</v>
      </c>
      <c r="Q168" s="36">
        <f t="shared" ref="Q168:Q187" si="281">P168/L168*100</f>
        <v>0</v>
      </c>
      <c r="R168" s="35">
        <f t="shared" ref="R168:S168" si="282">R169+R170+R171</f>
        <v>0</v>
      </c>
      <c r="S168" s="35">
        <f t="shared" si="282"/>
        <v>0</v>
      </c>
      <c r="T168" s="37">
        <f t="shared" ref="T168:T187" si="283">M168/(M168+N168)</f>
        <v>0</v>
      </c>
      <c r="U168" s="37">
        <f t="shared" ref="U168:U187" si="284">((0.5*V168)+M168)/L168</f>
        <v>0</v>
      </c>
      <c r="V168" s="35">
        <f t="shared" ref="V168:AA168" si="285">V169+V170+V171</f>
        <v>0</v>
      </c>
      <c r="W168" s="35">
        <f t="shared" si="285"/>
        <v>0</v>
      </c>
      <c r="X168" s="35">
        <f t="shared" si="285"/>
        <v>0</v>
      </c>
      <c r="Y168" s="35">
        <f t="shared" si="285"/>
        <v>0</v>
      </c>
      <c r="Z168" s="35">
        <f t="shared" si="285"/>
        <v>0</v>
      </c>
      <c r="AA168" s="35">
        <f t="shared" si="285"/>
        <v>0</v>
      </c>
      <c r="AB168" s="35"/>
      <c r="AC168" s="35"/>
      <c r="AD168" s="38"/>
    </row>
    <row r="169" spans="1:30" x14ac:dyDescent="0.3">
      <c r="A169" s="3" t="s">
        <v>66</v>
      </c>
      <c r="B169" s="3" t="s">
        <v>24</v>
      </c>
      <c r="C169" s="3" t="s">
        <v>25</v>
      </c>
      <c r="D169" s="3" t="s">
        <v>32</v>
      </c>
      <c r="E169" s="3" t="s">
        <v>27</v>
      </c>
      <c r="F169" s="3" t="s">
        <v>28</v>
      </c>
      <c r="G169" s="3">
        <v>0</v>
      </c>
      <c r="H169" s="3">
        <v>0</v>
      </c>
      <c r="I169" s="4" t="e">
        <f t="shared" ref="I169:I187" si="286">H169/G169</f>
        <v>#DIV/0!</v>
      </c>
      <c r="J169" s="3">
        <v>0</v>
      </c>
      <c r="K169" s="32" t="e">
        <f t="shared" si="278"/>
        <v>#DIV/0!</v>
      </c>
      <c r="L169" s="3">
        <f t="shared" si="279"/>
        <v>0</v>
      </c>
      <c r="M169" s="3">
        <v>0</v>
      </c>
      <c r="N169" s="3">
        <v>0</v>
      </c>
      <c r="O169" s="3">
        <v>0</v>
      </c>
      <c r="P169" s="3">
        <v>0</v>
      </c>
      <c r="Q169" s="4" t="e">
        <f t="shared" si="281"/>
        <v>#DIV/0!</v>
      </c>
      <c r="R169" s="3">
        <v>0</v>
      </c>
      <c r="S169" s="3">
        <v>0</v>
      </c>
      <c r="T169" s="32" t="e">
        <f t="shared" si="283"/>
        <v>#DIV/0!</v>
      </c>
      <c r="U169" s="32" t="e">
        <f t="shared" si="284"/>
        <v>#DIV/0!</v>
      </c>
      <c r="V169" s="3">
        <v>0</v>
      </c>
      <c r="W169" s="3">
        <v>0</v>
      </c>
      <c r="X169" s="3">
        <v>0</v>
      </c>
      <c r="Y169" s="3">
        <v>0</v>
      </c>
      <c r="Z169" s="3">
        <v>0</v>
      </c>
      <c r="AA169" s="3">
        <v>0</v>
      </c>
      <c r="AB169" s="3"/>
      <c r="AC169" s="3"/>
    </row>
    <row r="170" spans="1:30" x14ac:dyDescent="0.3">
      <c r="A170" s="3" t="s">
        <v>67</v>
      </c>
      <c r="B170" s="3" t="s">
        <v>24</v>
      </c>
      <c r="C170" s="3" t="s">
        <v>25</v>
      </c>
      <c r="D170" s="3" t="s">
        <v>32</v>
      </c>
      <c r="E170" s="3" t="s">
        <v>27</v>
      </c>
      <c r="F170" s="3" t="s">
        <v>28</v>
      </c>
      <c r="G170" s="3">
        <v>1</v>
      </c>
      <c r="H170" s="3">
        <v>0</v>
      </c>
      <c r="I170" s="4">
        <f t="shared" si="286"/>
        <v>0</v>
      </c>
      <c r="J170" s="3">
        <v>0</v>
      </c>
      <c r="K170" s="32">
        <f t="shared" si="278"/>
        <v>0</v>
      </c>
      <c r="L170" s="3">
        <f t="shared" si="279"/>
        <v>1</v>
      </c>
      <c r="M170" s="3">
        <v>0</v>
      </c>
      <c r="N170" s="3">
        <v>1</v>
      </c>
      <c r="O170" s="3">
        <v>0</v>
      </c>
      <c r="P170" s="3">
        <v>0</v>
      </c>
      <c r="Q170" s="4">
        <f t="shared" si="281"/>
        <v>0</v>
      </c>
      <c r="R170" s="3">
        <v>0</v>
      </c>
      <c r="S170" s="3">
        <v>0</v>
      </c>
      <c r="T170" s="32">
        <f t="shared" si="283"/>
        <v>0</v>
      </c>
      <c r="U170" s="32">
        <f t="shared" si="284"/>
        <v>0</v>
      </c>
      <c r="V170" s="3">
        <v>0</v>
      </c>
      <c r="W170" s="3">
        <v>0</v>
      </c>
      <c r="X170" s="3">
        <v>0</v>
      </c>
      <c r="Y170" s="3">
        <v>0</v>
      </c>
      <c r="Z170" s="3">
        <v>0</v>
      </c>
      <c r="AA170" s="3">
        <v>0</v>
      </c>
      <c r="AB170" s="3"/>
      <c r="AC170" s="3"/>
    </row>
    <row r="171" spans="1:30" x14ac:dyDescent="0.3">
      <c r="A171" s="3" t="s">
        <v>68</v>
      </c>
      <c r="B171" s="3" t="s">
        <v>24</v>
      </c>
      <c r="C171" s="3" t="s">
        <v>25</v>
      </c>
      <c r="D171" s="3" t="s">
        <v>32</v>
      </c>
      <c r="E171" s="3" t="s">
        <v>27</v>
      </c>
      <c r="F171" s="3" t="s">
        <v>28</v>
      </c>
      <c r="G171" s="3">
        <v>0</v>
      </c>
      <c r="H171" s="3">
        <v>0</v>
      </c>
      <c r="I171" s="4" t="e">
        <f t="shared" si="286"/>
        <v>#DIV/0!</v>
      </c>
      <c r="J171" s="3">
        <v>0</v>
      </c>
      <c r="K171" s="32" t="e">
        <f t="shared" si="278"/>
        <v>#DIV/0!</v>
      </c>
      <c r="L171" s="3">
        <f t="shared" si="279"/>
        <v>0</v>
      </c>
      <c r="M171" s="3">
        <v>0</v>
      </c>
      <c r="N171" s="3">
        <v>0</v>
      </c>
      <c r="O171" s="3">
        <v>0</v>
      </c>
      <c r="P171" s="3">
        <v>0</v>
      </c>
      <c r="Q171" s="4" t="e">
        <f t="shared" si="281"/>
        <v>#DIV/0!</v>
      </c>
      <c r="R171" s="3">
        <v>0</v>
      </c>
      <c r="S171" s="3">
        <v>0</v>
      </c>
      <c r="T171" s="32" t="e">
        <f t="shared" si="283"/>
        <v>#DIV/0!</v>
      </c>
      <c r="U171" s="32" t="e">
        <f t="shared" si="284"/>
        <v>#DIV/0!</v>
      </c>
      <c r="V171" s="3">
        <v>0</v>
      </c>
      <c r="W171" s="3">
        <v>0</v>
      </c>
      <c r="X171" s="3">
        <v>0</v>
      </c>
      <c r="Y171" s="3">
        <v>0</v>
      </c>
      <c r="Z171" s="3">
        <v>0</v>
      </c>
      <c r="AA171" s="3">
        <v>0</v>
      </c>
      <c r="AB171" s="3"/>
      <c r="AC171" s="3"/>
    </row>
    <row r="172" spans="1:30" x14ac:dyDescent="0.3">
      <c r="A172" s="35">
        <v>211</v>
      </c>
      <c r="B172" s="35" t="s">
        <v>32</v>
      </c>
      <c r="C172" s="35" t="s">
        <v>25</v>
      </c>
      <c r="D172" s="35" t="s">
        <v>30</v>
      </c>
      <c r="E172" s="35" t="s">
        <v>27</v>
      </c>
      <c r="F172" s="35" t="s">
        <v>28</v>
      </c>
      <c r="G172" s="35">
        <f t="shared" ref="G172:H172" si="287">G173+G174+G175</f>
        <v>3</v>
      </c>
      <c r="H172" s="35">
        <f t="shared" si="287"/>
        <v>0</v>
      </c>
      <c r="I172" s="36">
        <f t="shared" ref="I172" si="288">H172/((L172-W172)+J172+(0.44*R172))</f>
        <v>0</v>
      </c>
      <c r="J172" s="35">
        <f t="shared" ref="J172" si="289">J173+J174+J175</f>
        <v>0</v>
      </c>
      <c r="K172" s="37">
        <f t="shared" si="278"/>
        <v>0</v>
      </c>
      <c r="L172" s="35">
        <f t="shared" si="279"/>
        <v>3</v>
      </c>
      <c r="M172" s="35">
        <f t="shared" ref="M172:P172" si="290">M173+M174+M175</f>
        <v>0</v>
      </c>
      <c r="N172" s="35">
        <f t="shared" si="290"/>
        <v>3</v>
      </c>
      <c r="O172" s="35">
        <f t="shared" si="290"/>
        <v>0</v>
      </c>
      <c r="P172" s="35">
        <f t="shared" si="290"/>
        <v>2</v>
      </c>
      <c r="Q172" s="36">
        <f t="shared" si="281"/>
        <v>66.666666666666657</v>
      </c>
      <c r="R172" s="35">
        <f t="shared" ref="R172:S172" si="291">R173+R174+R175</f>
        <v>0</v>
      </c>
      <c r="S172" s="35">
        <f t="shared" si="291"/>
        <v>0</v>
      </c>
      <c r="T172" s="37">
        <f t="shared" si="283"/>
        <v>0</v>
      </c>
      <c r="U172" s="37">
        <f t="shared" si="284"/>
        <v>0</v>
      </c>
      <c r="V172" s="35">
        <f t="shared" ref="V172:AA172" si="292">V173+V174+V175</f>
        <v>0</v>
      </c>
      <c r="W172" s="35">
        <f t="shared" si="292"/>
        <v>0</v>
      </c>
      <c r="X172" s="35">
        <f t="shared" si="292"/>
        <v>3</v>
      </c>
      <c r="Y172" s="35">
        <f t="shared" si="292"/>
        <v>0</v>
      </c>
      <c r="Z172" s="35">
        <f t="shared" si="292"/>
        <v>0</v>
      </c>
      <c r="AA172" s="35">
        <f t="shared" si="292"/>
        <v>0</v>
      </c>
      <c r="AB172" s="35"/>
      <c r="AC172" s="35"/>
      <c r="AD172" s="38"/>
    </row>
    <row r="173" spans="1:30" x14ac:dyDescent="0.3">
      <c r="A173" s="3" t="s">
        <v>66</v>
      </c>
      <c r="B173" s="3" t="s">
        <v>32</v>
      </c>
      <c r="C173" s="3" t="s">
        <v>25</v>
      </c>
      <c r="D173" s="3" t="s">
        <v>30</v>
      </c>
      <c r="E173" s="3" t="s">
        <v>27</v>
      </c>
      <c r="F173" s="3" t="s">
        <v>28</v>
      </c>
      <c r="G173" s="3">
        <v>3</v>
      </c>
      <c r="H173" s="3">
        <v>0</v>
      </c>
      <c r="I173" s="4">
        <f t="shared" si="286"/>
        <v>0</v>
      </c>
      <c r="J173" s="3">
        <v>0</v>
      </c>
      <c r="K173" s="32">
        <f t="shared" si="278"/>
        <v>0</v>
      </c>
      <c r="L173" s="3">
        <f t="shared" si="279"/>
        <v>3</v>
      </c>
      <c r="M173" s="3">
        <v>0</v>
      </c>
      <c r="N173" s="3">
        <v>3</v>
      </c>
      <c r="O173" s="3">
        <v>0</v>
      </c>
      <c r="P173" s="3">
        <v>2</v>
      </c>
      <c r="Q173" s="4">
        <f t="shared" si="281"/>
        <v>66.666666666666657</v>
      </c>
      <c r="R173" s="3">
        <v>0</v>
      </c>
      <c r="S173" s="3">
        <v>0</v>
      </c>
      <c r="T173" s="32">
        <f t="shared" si="283"/>
        <v>0</v>
      </c>
      <c r="U173" s="32">
        <f t="shared" si="284"/>
        <v>0</v>
      </c>
      <c r="V173" s="3">
        <v>0</v>
      </c>
      <c r="W173" s="3">
        <v>0</v>
      </c>
      <c r="X173" s="3">
        <v>3</v>
      </c>
      <c r="Y173" s="3">
        <v>0</v>
      </c>
      <c r="Z173" s="3">
        <v>0</v>
      </c>
      <c r="AA173" s="3">
        <v>0</v>
      </c>
      <c r="AB173" s="3"/>
      <c r="AC173" s="3"/>
    </row>
    <row r="174" spans="1:30" x14ac:dyDescent="0.3">
      <c r="A174" s="3" t="s">
        <v>67</v>
      </c>
      <c r="B174" s="3" t="s">
        <v>32</v>
      </c>
      <c r="C174" s="3" t="s">
        <v>25</v>
      </c>
      <c r="D174" s="3" t="s">
        <v>30</v>
      </c>
      <c r="E174" s="3" t="s">
        <v>27</v>
      </c>
      <c r="F174" s="3" t="s">
        <v>28</v>
      </c>
      <c r="G174" s="3">
        <v>0</v>
      </c>
      <c r="H174" s="3">
        <v>0</v>
      </c>
      <c r="I174" s="4" t="e">
        <f t="shared" si="286"/>
        <v>#DIV/0!</v>
      </c>
      <c r="J174" s="3">
        <v>0</v>
      </c>
      <c r="K174" s="32" t="e">
        <f t="shared" si="278"/>
        <v>#DIV/0!</v>
      </c>
      <c r="L174" s="3">
        <f t="shared" si="279"/>
        <v>0</v>
      </c>
      <c r="M174" s="3">
        <v>0</v>
      </c>
      <c r="N174" s="3">
        <v>0</v>
      </c>
      <c r="O174" s="3">
        <v>0</v>
      </c>
      <c r="P174" s="3">
        <v>0</v>
      </c>
      <c r="Q174" s="4" t="e">
        <f t="shared" si="281"/>
        <v>#DIV/0!</v>
      </c>
      <c r="R174" s="3">
        <v>0</v>
      </c>
      <c r="S174" s="3">
        <v>0</v>
      </c>
      <c r="T174" s="32" t="e">
        <f t="shared" si="283"/>
        <v>#DIV/0!</v>
      </c>
      <c r="U174" s="32" t="e">
        <f t="shared" si="284"/>
        <v>#DIV/0!</v>
      </c>
      <c r="V174" s="3">
        <v>0</v>
      </c>
      <c r="W174" s="3">
        <v>0</v>
      </c>
      <c r="X174" s="3">
        <v>0</v>
      </c>
      <c r="Y174" s="3">
        <v>0</v>
      </c>
      <c r="Z174" s="3">
        <v>0</v>
      </c>
      <c r="AA174" s="3">
        <v>0</v>
      </c>
      <c r="AB174" s="3"/>
      <c r="AC174" s="3"/>
    </row>
    <row r="175" spans="1:30" x14ac:dyDescent="0.3">
      <c r="A175" s="3" t="s">
        <v>68</v>
      </c>
      <c r="B175" s="3" t="s">
        <v>32</v>
      </c>
      <c r="C175" s="3" t="s">
        <v>25</v>
      </c>
      <c r="D175" s="3" t="s">
        <v>30</v>
      </c>
      <c r="E175" s="3" t="s">
        <v>27</v>
      </c>
      <c r="F175" s="3" t="s">
        <v>28</v>
      </c>
      <c r="G175" s="3">
        <v>0</v>
      </c>
      <c r="H175" s="3">
        <v>0</v>
      </c>
      <c r="I175" s="4" t="e">
        <f t="shared" si="286"/>
        <v>#DIV/0!</v>
      </c>
      <c r="J175" s="3">
        <v>0</v>
      </c>
      <c r="K175" s="32" t="e">
        <f t="shared" si="278"/>
        <v>#DIV/0!</v>
      </c>
      <c r="L175" s="3">
        <f t="shared" si="279"/>
        <v>0</v>
      </c>
      <c r="M175" s="3">
        <v>0</v>
      </c>
      <c r="N175" s="3">
        <v>0</v>
      </c>
      <c r="O175" s="3">
        <v>0</v>
      </c>
      <c r="P175" s="3">
        <v>0</v>
      </c>
      <c r="Q175" s="4" t="e">
        <f t="shared" si="281"/>
        <v>#DIV/0!</v>
      </c>
      <c r="R175" s="3">
        <v>0</v>
      </c>
      <c r="S175" s="3">
        <v>0</v>
      </c>
      <c r="T175" s="32" t="e">
        <f t="shared" si="283"/>
        <v>#DIV/0!</v>
      </c>
      <c r="U175" s="32" t="e">
        <f t="shared" si="284"/>
        <v>#DIV/0!</v>
      </c>
      <c r="V175" s="3">
        <v>0</v>
      </c>
      <c r="W175" s="3">
        <v>0</v>
      </c>
      <c r="X175" s="3">
        <v>0</v>
      </c>
      <c r="Y175" s="3">
        <v>0</v>
      </c>
      <c r="Z175" s="3">
        <v>0</v>
      </c>
      <c r="AA175" s="3">
        <v>0</v>
      </c>
      <c r="AB175" s="3"/>
      <c r="AC175" s="3"/>
    </row>
    <row r="176" spans="1:30" x14ac:dyDescent="0.3">
      <c r="A176" s="35">
        <v>24</v>
      </c>
      <c r="B176" s="35" t="s">
        <v>24</v>
      </c>
      <c r="C176" s="35" t="s">
        <v>29</v>
      </c>
      <c r="D176" s="35" t="s">
        <v>26</v>
      </c>
      <c r="E176" s="35" t="s">
        <v>33</v>
      </c>
      <c r="F176" s="35" t="s">
        <v>28</v>
      </c>
      <c r="G176" s="35">
        <f t="shared" ref="G176:H176" si="293">G177+G178+G179</f>
        <v>3</v>
      </c>
      <c r="H176" s="35">
        <f t="shared" si="293"/>
        <v>0</v>
      </c>
      <c r="I176" s="36">
        <f t="shared" ref="I176" si="294">H176/((L176-W176)+J176+(0.44*R176))</f>
        <v>0</v>
      </c>
      <c r="J176" s="35">
        <f t="shared" ref="J176" si="295">J177+J178+J179</f>
        <v>2</v>
      </c>
      <c r="K176" s="37">
        <f t="shared" si="278"/>
        <v>0.66666666666666663</v>
      </c>
      <c r="L176" s="35">
        <f t="shared" si="279"/>
        <v>1</v>
      </c>
      <c r="M176" s="35">
        <f t="shared" ref="M176:P176" si="296">M177+M178+M179</f>
        <v>0</v>
      </c>
      <c r="N176" s="35">
        <f t="shared" si="296"/>
        <v>1</v>
      </c>
      <c r="O176" s="35">
        <f t="shared" si="296"/>
        <v>0</v>
      </c>
      <c r="P176" s="35">
        <f t="shared" si="296"/>
        <v>1</v>
      </c>
      <c r="Q176" s="36">
        <f t="shared" si="281"/>
        <v>100</v>
      </c>
      <c r="R176" s="35">
        <f t="shared" ref="R176:S176" si="297">R177+R178+R179</f>
        <v>0</v>
      </c>
      <c r="S176" s="35">
        <f t="shared" si="297"/>
        <v>0</v>
      </c>
      <c r="T176" s="37">
        <f t="shared" si="283"/>
        <v>0</v>
      </c>
      <c r="U176" s="37">
        <f t="shared" si="284"/>
        <v>0</v>
      </c>
      <c r="V176" s="35">
        <f t="shared" ref="V176:AA176" si="298">V177+V178+V179</f>
        <v>0</v>
      </c>
      <c r="W176" s="35">
        <f t="shared" si="298"/>
        <v>0</v>
      </c>
      <c r="X176" s="35">
        <f t="shared" si="298"/>
        <v>1</v>
      </c>
      <c r="Y176" s="35">
        <f t="shared" si="298"/>
        <v>1</v>
      </c>
      <c r="Z176" s="35">
        <f t="shared" si="298"/>
        <v>0</v>
      </c>
      <c r="AA176" s="35">
        <f t="shared" si="298"/>
        <v>0</v>
      </c>
      <c r="AB176" s="35"/>
      <c r="AC176" s="35"/>
      <c r="AD176" s="38"/>
    </row>
    <row r="177" spans="1:30" x14ac:dyDescent="0.3">
      <c r="A177" s="3" t="s">
        <v>66</v>
      </c>
      <c r="B177" s="3" t="s">
        <v>24</v>
      </c>
      <c r="C177" s="3" t="s">
        <v>29</v>
      </c>
      <c r="D177" s="3" t="s">
        <v>26</v>
      </c>
      <c r="E177" s="3" t="s">
        <v>33</v>
      </c>
      <c r="F177" s="3" t="s">
        <v>28</v>
      </c>
      <c r="G177" s="3">
        <v>1</v>
      </c>
      <c r="H177" s="3">
        <v>0</v>
      </c>
      <c r="I177" s="4">
        <f t="shared" si="286"/>
        <v>0</v>
      </c>
      <c r="J177" s="3">
        <v>1</v>
      </c>
      <c r="K177" s="32">
        <f t="shared" si="278"/>
        <v>1</v>
      </c>
      <c r="L177" s="3">
        <f t="shared" si="279"/>
        <v>0</v>
      </c>
      <c r="M177" s="3">
        <v>0</v>
      </c>
      <c r="N177" s="3">
        <v>0</v>
      </c>
      <c r="O177" s="3">
        <v>0</v>
      </c>
      <c r="P177" s="3">
        <v>0</v>
      </c>
      <c r="Q177" s="4" t="e">
        <f t="shared" si="281"/>
        <v>#DIV/0!</v>
      </c>
      <c r="R177" s="3">
        <v>0</v>
      </c>
      <c r="S177" s="3">
        <v>0</v>
      </c>
      <c r="T177" s="32" t="e">
        <f t="shared" si="283"/>
        <v>#DIV/0!</v>
      </c>
      <c r="U177" s="32" t="e">
        <f t="shared" si="284"/>
        <v>#DIV/0!</v>
      </c>
      <c r="V177" s="3">
        <v>0</v>
      </c>
      <c r="W177" s="3">
        <v>0</v>
      </c>
      <c r="X177" s="3">
        <v>0</v>
      </c>
      <c r="Y177" s="3">
        <v>0</v>
      </c>
      <c r="Z177" s="3">
        <v>0</v>
      </c>
      <c r="AA177" s="3">
        <v>0</v>
      </c>
      <c r="AB177" s="3"/>
      <c r="AC177" s="3"/>
    </row>
    <row r="178" spans="1:30" x14ac:dyDescent="0.3">
      <c r="A178" s="3" t="s">
        <v>67</v>
      </c>
      <c r="B178" s="3" t="s">
        <v>24</v>
      </c>
      <c r="C178" s="3" t="s">
        <v>29</v>
      </c>
      <c r="D178" s="3" t="s">
        <v>26</v>
      </c>
      <c r="E178" s="3" t="s">
        <v>33</v>
      </c>
      <c r="F178" s="3" t="s">
        <v>28</v>
      </c>
      <c r="G178" s="3">
        <v>2</v>
      </c>
      <c r="H178" s="3">
        <v>0</v>
      </c>
      <c r="I178" s="4">
        <f t="shared" si="286"/>
        <v>0</v>
      </c>
      <c r="J178" s="3">
        <v>1</v>
      </c>
      <c r="K178" s="32">
        <f t="shared" si="278"/>
        <v>0.5</v>
      </c>
      <c r="L178" s="3">
        <f t="shared" si="279"/>
        <v>1</v>
      </c>
      <c r="M178" s="3">
        <v>0</v>
      </c>
      <c r="N178" s="3">
        <v>1</v>
      </c>
      <c r="O178" s="3">
        <v>0</v>
      </c>
      <c r="P178" s="3">
        <v>1</v>
      </c>
      <c r="Q178" s="4">
        <f t="shared" si="281"/>
        <v>100</v>
      </c>
      <c r="R178" s="3">
        <v>0</v>
      </c>
      <c r="S178" s="3">
        <v>0</v>
      </c>
      <c r="T178" s="32">
        <f t="shared" si="283"/>
        <v>0</v>
      </c>
      <c r="U178" s="32">
        <f t="shared" si="284"/>
        <v>0</v>
      </c>
      <c r="V178" s="3">
        <v>0</v>
      </c>
      <c r="W178" s="3">
        <v>0</v>
      </c>
      <c r="X178" s="3">
        <v>1</v>
      </c>
      <c r="Y178" s="3">
        <v>1</v>
      </c>
      <c r="Z178" s="3">
        <v>0</v>
      </c>
      <c r="AA178" s="3">
        <v>0</v>
      </c>
      <c r="AB178" s="3"/>
      <c r="AC178" s="3"/>
    </row>
    <row r="179" spans="1:30" x14ac:dyDescent="0.3">
      <c r="A179" s="3" t="s">
        <v>68</v>
      </c>
      <c r="B179" s="3" t="s">
        <v>24</v>
      </c>
      <c r="C179" s="3" t="s">
        <v>29</v>
      </c>
      <c r="D179" s="3" t="s">
        <v>26</v>
      </c>
      <c r="E179" s="3" t="s">
        <v>33</v>
      </c>
      <c r="F179" s="3" t="s">
        <v>28</v>
      </c>
      <c r="G179" s="3">
        <v>0</v>
      </c>
      <c r="H179" s="3">
        <v>0</v>
      </c>
      <c r="I179" s="4" t="e">
        <f t="shared" si="286"/>
        <v>#DIV/0!</v>
      </c>
      <c r="J179" s="3">
        <v>0</v>
      </c>
      <c r="K179" s="32" t="e">
        <f t="shared" si="278"/>
        <v>#DIV/0!</v>
      </c>
      <c r="L179" s="3">
        <f t="shared" si="279"/>
        <v>0</v>
      </c>
      <c r="M179" s="3">
        <v>0</v>
      </c>
      <c r="N179" s="3">
        <v>0</v>
      </c>
      <c r="O179" s="3">
        <v>0</v>
      </c>
      <c r="P179" s="3">
        <v>0</v>
      </c>
      <c r="Q179" s="4" t="e">
        <f t="shared" si="281"/>
        <v>#DIV/0!</v>
      </c>
      <c r="R179" s="3">
        <v>0</v>
      </c>
      <c r="S179" s="3">
        <v>0</v>
      </c>
      <c r="T179" s="32" t="e">
        <f t="shared" si="283"/>
        <v>#DIV/0!</v>
      </c>
      <c r="U179" s="32" t="e">
        <f t="shared" si="284"/>
        <v>#DIV/0!</v>
      </c>
      <c r="V179" s="3">
        <v>0</v>
      </c>
      <c r="W179" s="3">
        <v>0</v>
      </c>
      <c r="X179" s="3">
        <v>0</v>
      </c>
      <c r="Y179" s="3">
        <v>0</v>
      </c>
      <c r="Z179" s="3">
        <v>0</v>
      </c>
      <c r="AA179" s="3">
        <v>0</v>
      </c>
      <c r="AB179" s="3"/>
      <c r="AC179" s="3"/>
    </row>
    <row r="180" spans="1:30" x14ac:dyDescent="0.3">
      <c r="A180" s="35">
        <v>109</v>
      </c>
      <c r="B180" s="35" t="s">
        <v>24</v>
      </c>
      <c r="C180" s="35" t="s">
        <v>29</v>
      </c>
      <c r="D180" s="35" t="s">
        <v>33</v>
      </c>
      <c r="E180" s="35" t="s">
        <v>30</v>
      </c>
      <c r="F180" s="35" t="s">
        <v>32</v>
      </c>
      <c r="G180" s="35">
        <f t="shared" ref="G180:H180" si="299">G181+G182+G183</f>
        <v>3</v>
      </c>
      <c r="H180" s="35">
        <f t="shared" si="299"/>
        <v>4</v>
      </c>
      <c r="I180" s="36">
        <f t="shared" ref="I180" si="300">H180/((L180-W180)+J180+(0.44*R180))</f>
        <v>1.3888888888888888</v>
      </c>
      <c r="J180" s="35">
        <f t="shared" ref="J180" si="301">J181+J182+J183</f>
        <v>1</v>
      </c>
      <c r="K180" s="37">
        <f t="shared" si="278"/>
        <v>0.33333333333333331</v>
      </c>
      <c r="L180" s="35">
        <f t="shared" si="279"/>
        <v>1</v>
      </c>
      <c r="M180" s="35">
        <f t="shared" ref="M180:P180" si="302">M181+M182+M183</f>
        <v>1</v>
      </c>
      <c r="N180" s="35">
        <f t="shared" si="302"/>
        <v>0</v>
      </c>
      <c r="O180" s="35">
        <f t="shared" si="302"/>
        <v>1</v>
      </c>
      <c r="P180" s="35">
        <f t="shared" si="302"/>
        <v>1</v>
      </c>
      <c r="Q180" s="36">
        <f t="shared" si="281"/>
        <v>100</v>
      </c>
      <c r="R180" s="35">
        <f t="shared" ref="R180:S180" si="303">R181+R182+R183</f>
        <v>2</v>
      </c>
      <c r="S180" s="35">
        <f t="shared" si="303"/>
        <v>2</v>
      </c>
      <c r="T180" s="37">
        <f t="shared" si="283"/>
        <v>1</v>
      </c>
      <c r="U180" s="37">
        <f t="shared" si="284"/>
        <v>1</v>
      </c>
      <c r="V180" s="35">
        <f t="shared" ref="V180:AA180" si="304">V181+V182+V183</f>
        <v>0</v>
      </c>
      <c r="W180" s="35">
        <f t="shared" si="304"/>
        <v>0</v>
      </c>
      <c r="X180" s="35">
        <f t="shared" si="304"/>
        <v>0</v>
      </c>
      <c r="Y180" s="35">
        <f t="shared" si="304"/>
        <v>1</v>
      </c>
      <c r="Z180" s="35">
        <f t="shared" si="304"/>
        <v>1</v>
      </c>
      <c r="AA180" s="35">
        <f t="shared" si="304"/>
        <v>0</v>
      </c>
      <c r="AB180" s="35"/>
      <c r="AC180" s="38"/>
      <c r="AD180" s="38"/>
    </row>
    <row r="181" spans="1:30" x14ac:dyDescent="0.3">
      <c r="A181" s="3" t="s">
        <v>66</v>
      </c>
      <c r="B181" s="3" t="s">
        <v>24</v>
      </c>
      <c r="C181" s="3" t="s">
        <v>29</v>
      </c>
      <c r="D181" s="3" t="s">
        <v>33</v>
      </c>
      <c r="E181" s="3" t="s">
        <v>30</v>
      </c>
      <c r="F181" s="3" t="s">
        <v>32</v>
      </c>
      <c r="G181" s="3">
        <v>1</v>
      </c>
      <c r="H181" s="3">
        <v>2</v>
      </c>
      <c r="I181" s="4">
        <f t="shared" si="286"/>
        <v>2</v>
      </c>
      <c r="J181" s="3">
        <v>0</v>
      </c>
      <c r="K181" s="32">
        <f t="shared" si="278"/>
        <v>0</v>
      </c>
      <c r="L181" s="3">
        <f t="shared" si="279"/>
        <v>1</v>
      </c>
      <c r="M181" s="3">
        <v>1</v>
      </c>
      <c r="N181" s="3">
        <v>0</v>
      </c>
      <c r="O181" s="3">
        <v>1</v>
      </c>
      <c r="P181" s="3">
        <v>1</v>
      </c>
      <c r="Q181" s="4">
        <f t="shared" si="281"/>
        <v>100</v>
      </c>
      <c r="R181" s="3">
        <v>0</v>
      </c>
      <c r="S181" s="3">
        <v>0</v>
      </c>
      <c r="T181" s="32">
        <f t="shared" si="283"/>
        <v>1</v>
      </c>
      <c r="U181" s="32">
        <f t="shared" si="284"/>
        <v>1</v>
      </c>
      <c r="V181" s="3">
        <v>0</v>
      </c>
      <c r="W181" s="3">
        <v>0</v>
      </c>
      <c r="X181" s="3">
        <v>0</v>
      </c>
      <c r="Y181" s="3">
        <v>0</v>
      </c>
      <c r="Z181" s="3">
        <v>0</v>
      </c>
      <c r="AA181" s="3">
        <v>0</v>
      </c>
      <c r="AB181" s="3"/>
    </row>
    <row r="182" spans="1:30" x14ac:dyDescent="0.3">
      <c r="A182" s="3" t="s">
        <v>67</v>
      </c>
      <c r="B182" s="3" t="s">
        <v>24</v>
      </c>
      <c r="C182" s="3" t="s">
        <v>29</v>
      </c>
      <c r="D182" s="3" t="s">
        <v>33</v>
      </c>
      <c r="E182" s="3" t="s">
        <v>30</v>
      </c>
      <c r="F182" s="3" t="s">
        <v>32</v>
      </c>
      <c r="G182" s="3">
        <v>2</v>
      </c>
      <c r="H182" s="3">
        <v>2</v>
      </c>
      <c r="I182" s="4">
        <f t="shared" si="286"/>
        <v>1</v>
      </c>
      <c r="J182" s="3">
        <v>1</v>
      </c>
      <c r="K182" s="32">
        <f t="shared" si="278"/>
        <v>0.5</v>
      </c>
      <c r="L182" s="3">
        <f t="shared" si="279"/>
        <v>0</v>
      </c>
      <c r="M182" s="3">
        <v>0</v>
      </c>
      <c r="N182" s="3">
        <v>0</v>
      </c>
      <c r="O182" s="3">
        <v>0</v>
      </c>
      <c r="P182" s="3">
        <v>0</v>
      </c>
      <c r="Q182" s="4" t="e">
        <f t="shared" si="281"/>
        <v>#DIV/0!</v>
      </c>
      <c r="R182" s="3">
        <v>2</v>
      </c>
      <c r="S182" s="3">
        <v>2</v>
      </c>
      <c r="T182" s="32" t="e">
        <f t="shared" si="283"/>
        <v>#DIV/0!</v>
      </c>
      <c r="U182" s="32" t="e">
        <f t="shared" si="284"/>
        <v>#DIV/0!</v>
      </c>
      <c r="V182" s="3">
        <v>0</v>
      </c>
      <c r="W182" s="3">
        <v>0</v>
      </c>
      <c r="X182" s="3">
        <v>0</v>
      </c>
      <c r="Y182" s="3">
        <v>1</v>
      </c>
      <c r="Z182" s="3">
        <v>1</v>
      </c>
      <c r="AA182" s="3">
        <v>0</v>
      </c>
      <c r="AB182" s="3"/>
    </row>
    <row r="183" spans="1:30" x14ac:dyDescent="0.3">
      <c r="A183" s="3" t="s">
        <v>68</v>
      </c>
      <c r="B183" s="3" t="s">
        <v>24</v>
      </c>
      <c r="C183" s="3" t="s">
        <v>29</v>
      </c>
      <c r="D183" s="3" t="s">
        <v>33</v>
      </c>
      <c r="E183" s="3" t="s">
        <v>30</v>
      </c>
      <c r="F183" s="3" t="s">
        <v>32</v>
      </c>
      <c r="G183" s="3">
        <v>0</v>
      </c>
      <c r="H183" s="3">
        <v>0</v>
      </c>
      <c r="I183" s="4" t="e">
        <f t="shared" si="286"/>
        <v>#DIV/0!</v>
      </c>
      <c r="J183" s="3">
        <v>0</v>
      </c>
      <c r="K183" s="32" t="e">
        <f t="shared" si="278"/>
        <v>#DIV/0!</v>
      </c>
      <c r="L183" s="3">
        <f t="shared" si="279"/>
        <v>0</v>
      </c>
      <c r="M183" s="3">
        <v>0</v>
      </c>
      <c r="N183" s="3">
        <v>0</v>
      </c>
      <c r="O183" s="3">
        <v>0</v>
      </c>
      <c r="P183" s="3">
        <v>0</v>
      </c>
      <c r="Q183" s="4" t="e">
        <f t="shared" si="281"/>
        <v>#DIV/0!</v>
      </c>
      <c r="R183" s="3">
        <v>0</v>
      </c>
      <c r="S183" s="3">
        <v>0</v>
      </c>
      <c r="T183" s="32" t="e">
        <f t="shared" si="283"/>
        <v>#DIV/0!</v>
      </c>
      <c r="U183" s="32" t="e">
        <f t="shared" si="284"/>
        <v>#DIV/0!</v>
      </c>
      <c r="V183" s="3">
        <v>0</v>
      </c>
      <c r="W183" s="3">
        <v>0</v>
      </c>
      <c r="X183" s="3">
        <v>0</v>
      </c>
      <c r="Y183" s="3">
        <v>0</v>
      </c>
      <c r="Z183" s="3">
        <v>0</v>
      </c>
      <c r="AA183" s="3">
        <v>0</v>
      </c>
      <c r="AB183" s="3"/>
    </row>
    <row r="184" spans="1:30" x14ac:dyDescent="0.3">
      <c r="A184" s="35">
        <v>69</v>
      </c>
      <c r="B184" s="35" t="s">
        <v>29</v>
      </c>
      <c r="C184" s="35" t="s">
        <v>32</v>
      </c>
      <c r="D184" s="35" t="s">
        <v>34</v>
      </c>
      <c r="E184" s="35" t="s">
        <v>33</v>
      </c>
      <c r="F184" s="35" t="s">
        <v>31</v>
      </c>
      <c r="G184" s="35">
        <f t="shared" ref="G184:H184" si="305">G185+G186+G187</f>
        <v>10</v>
      </c>
      <c r="H184" s="35">
        <f t="shared" si="305"/>
        <v>9</v>
      </c>
      <c r="I184" s="36">
        <f t="shared" ref="I184" si="306">H184/((L184-W184)+J184+(0.44*R184))</f>
        <v>1.1597938144329898</v>
      </c>
      <c r="J184" s="35">
        <f t="shared" ref="J184" si="307">J185+J186+J187</f>
        <v>2</v>
      </c>
      <c r="K184" s="37">
        <f t="shared" si="278"/>
        <v>0.2</v>
      </c>
      <c r="L184" s="35">
        <f t="shared" si="279"/>
        <v>6</v>
      </c>
      <c r="M184" s="35">
        <f t="shared" ref="M184:P184" si="308">M185+M186+M187</f>
        <v>3</v>
      </c>
      <c r="N184" s="35">
        <f t="shared" si="308"/>
        <v>3</v>
      </c>
      <c r="O184" s="35">
        <f t="shared" si="308"/>
        <v>2</v>
      </c>
      <c r="P184" s="35">
        <f t="shared" si="308"/>
        <v>3</v>
      </c>
      <c r="Q184" s="36">
        <f t="shared" si="281"/>
        <v>50</v>
      </c>
      <c r="R184" s="35">
        <f t="shared" ref="R184:S184" si="309">R185+R186+R187</f>
        <v>4</v>
      </c>
      <c r="S184" s="35">
        <f t="shared" si="309"/>
        <v>1</v>
      </c>
      <c r="T184" s="37">
        <f t="shared" si="283"/>
        <v>0.5</v>
      </c>
      <c r="U184" s="37">
        <f t="shared" si="284"/>
        <v>0.66666666666666663</v>
      </c>
      <c r="V184" s="35">
        <f t="shared" ref="V184:AA184" si="310">V185+V186+V187</f>
        <v>2</v>
      </c>
      <c r="W184" s="35">
        <f t="shared" si="310"/>
        <v>2</v>
      </c>
      <c r="X184" s="35">
        <f t="shared" si="310"/>
        <v>2</v>
      </c>
      <c r="Y184" s="35">
        <f t="shared" si="310"/>
        <v>2</v>
      </c>
      <c r="Z184" s="35">
        <f t="shared" si="310"/>
        <v>2</v>
      </c>
      <c r="AA184" s="35">
        <f t="shared" si="310"/>
        <v>0</v>
      </c>
      <c r="AB184" s="35"/>
      <c r="AC184" s="38"/>
      <c r="AD184" s="38"/>
    </row>
    <row r="185" spans="1:30" x14ac:dyDescent="0.3">
      <c r="A185" s="3" t="s">
        <v>66</v>
      </c>
      <c r="B185" s="3" t="s">
        <v>29</v>
      </c>
      <c r="C185" s="3" t="s">
        <v>32</v>
      </c>
      <c r="D185" s="3" t="s">
        <v>34</v>
      </c>
      <c r="E185" s="3" t="s">
        <v>33</v>
      </c>
      <c r="F185" s="3" t="s">
        <v>31</v>
      </c>
      <c r="G185" s="3">
        <v>6</v>
      </c>
      <c r="H185" s="3">
        <v>5</v>
      </c>
      <c r="I185" s="4">
        <f t="shared" si="286"/>
        <v>0.83333333333333337</v>
      </c>
      <c r="J185" s="3">
        <v>1</v>
      </c>
      <c r="K185" s="32">
        <f t="shared" si="278"/>
        <v>0.16666666666666666</v>
      </c>
      <c r="L185" s="3">
        <f t="shared" si="279"/>
        <v>4</v>
      </c>
      <c r="M185" s="3">
        <v>2</v>
      </c>
      <c r="N185" s="3">
        <v>2</v>
      </c>
      <c r="O185" s="3">
        <v>1</v>
      </c>
      <c r="P185" s="3">
        <v>1</v>
      </c>
      <c r="Q185" s="4">
        <f t="shared" si="281"/>
        <v>25</v>
      </c>
      <c r="R185" s="3">
        <v>2</v>
      </c>
      <c r="S185" s="3">
        <v>0</v>
      </c>
      <c r="T185" s="32">
        <f t="shared" si="283"/>
        <v>0.5</v>
      </c>
      <c r="U185" s="32">
        <f t="shared" si="284"/>
        <v>0.625</v>
      </c>
      <c r="V185" s="3">
        <v>1</v>
      </c>
      <c r="W185" s="3">
        <v>2</v>
      </c>
      <c r="X185" s="3">
        <v>1</v>
      </c>
      <c r="Y185" s="3">
        <v>1</v>
      </c>
      <c r="Z185" s="3">
        <v>1</v>
      </c>
      <c r="AA185" s="3">
        <v>0</v>
      </c>
      <c r="AB185" s="3"/>
    </row>
    <row r="186" spans="1:30" x14ac:dyDescent="0.3">
      <c r="A186" s="3" t="s">
        <v>67</v>
      </c>
      <c r="B186" s="3" t="s">
        <v>29</v>
      </c>
      <c r="C186" s="3" t="s">
        <v>32</v>
      </c>
      <c r="D186" s="3" t="s">
        <v>34</v>
      </c>
      <c r="E186" s="3" t="s">
        <v>33</v>
      </c>
      <c r="F186" s="3" t="s">
        <v>31</v>
      </c>
      <c r="G186" s="3">
        <v>2</v>
      </c>
      <c r="H186" s="3">
        <v>3</v>
      </c>
      <c r="I186" s="4">
        <f t="shared" si="286"/>
        <v>1.5</v>
      </c>
      <c r="J186" s="3">
        <v>1</v>
      </c>
      <c r="K186" s="32">
        <f t="shared" si="278"/>
        <v>0.5</v>
      </c>
      <c r="L186" s="3">
        <f t="shared" si="279"/>
        <v>1</v>
      </c>
      <c r="M186" s="3">
        <v>1</v>
      </c>
      <c r="N186" s="3">
        <v>0</v>
      </c>
      <c r="O186" s="3">
        <v>1</v>
      </c>
      <c r="P186" s="3">
        <v>1</v>
      </c>
      <c r="Q186" s="4">
        <f t="shared" si="281"/>
        <v>100</v>
      </c>
      <c r="R186" s="3">
        <v>0</v>
      </c>
      <c r="S186" s="3">
        <v>0</v>
      </c>
      <c r="T186" s="32">
        <f t="shared" si="283"/>
        <v>1</v>
      </c>
      <c r="U186" s="32">
        <f t="shared" si="284"/>
        <v>1.5</v>
      </c>
      <c r="V186" s="3">
        <v>1</v>
      </c>
      <c r="W186" s="3">
        <v>0</v>
      </c>
      <c r="X186" s="3">
        <v>0</v>
      </c>
      <c r="Y186" s="3">
        <v>1</v>
      </c>
      <c r="Z186" s="3">
        <v>0</v>
      </c>
      <c r="AA186" s="3">
        <v>0</v>
      </c>
      <c r="AB186" s="3"/>
    </row>
    <row r="187" spans="1:30" x14ac:dyDescent="0.3">
      <c r="A187" s="3" t="s">
        <v>68</v>
      </c>
      <c r="B187" s="3" t="s">
        <v>29</v>
      </c>
      <c r="C187" s="3" t="s">
        <v>32</v>
      </c>
      <c r="D187" s="3" t="s">
        <v>34</v>
      </c>
      <c r="E187" s="3" t="s">
        <v>33</v>
      </c>
      <c r="F187" s="3" t="s">
        <v>31</v>
      </c>
      <c r="G187" s="3">
        <v>2</v>
      </c>
      <c r="H187" s="3">
        <v>1</v>
      </c>
      <c r="I187" s="4">
        <f t="shared" si="286"/>
        <v>0.5</v>
      </c>
      <c r="J187" s="3">
        <v>0</v>
      </c>
      <c r="K187" s="32">
        <f t="shared" si="278"/>
        <v>0</v>
      </c>
      <c r="L187" s="3">
        <f t="shared" si="279"/>
        <v>1</v>
      </c>
      <c r="M187" s="3">
        <v>0</v>
      </c>
      <c r="N187" s="3">
        <v>1</v>
      </c>
      <c r="O187" s="3">
        <v>0</v>
      </c>
      <c r="P187" s="3">
        <v>1</v>
      </c>
      <c r="Q187" s="4">
        <f t="shared" si="281"/>
        <v>100</v>
      </c>
      <c r="R187" s="3">
        <v>2</v>
      </c>
      <c r="S187" s="3">
        <v>1</v>
      </c>
      <c r="T187" s="32">
        <f t="shared" si="283"/>
        <v>0</v>
      </c>
      <c r="U187" s="32">
        <f t="shared" si="284"/>
        <v>0</v>
      </c>
      <c r="V187" s="3">
        <v>0</v>
      </c>
      <c r="W187" s="3">
        <v>0</v>
      </c>
      <c r="X187" s="3">
        <v>1</v>
      </c>
      <c r="Y187" s="3">
        <v>0</v>
      </c>
      <c r="Z187" s="3">
        <v>1</v>
      </c>
      <c r="AA187" s="3">
        <v>0</v>
      </c>
      <c r="AB187" s="3"/>
    </row>
    <row r="188" spans="1:30" x14ac:dyDescent="0.3">
      <c r="A188" s="3"/>
      <c r="B188" s="3"/>
      <c r="C188" s="3"/>
      <c r="D188" s="3"/>
      <c r="E188" s="3"/>
      <c r="F188" s="3"/>
      <c r="G188" s="3"/>
      <c r="H188" s="3"/>
      <c r="I188" s="4"/>
      <c r="J188" s="3"/>
      <c r="K188" s="32"/>
      <c r="L188" s="3"/>
      <c r="M188" s="3"/>
      <c r="N188" s="3"/>
      <c r="O188" s="3"/>
      <c r="P188" s="3"/>
      <c r="Q188" s="4"/>
      <c r="R188" s="3"/>
      <c r="S188" s="3"/>
      <c r="T188" s="32"/>
      <c r="U188" s="32"/>
      <c r="V188" s="3"/>
      <c r="W188" s="3"/>
      <c r="X188" s="3"/>
      <c r="Y188" s="3"/>
      <c r="Z188" s="3"/>
      <c r="AA188" s="3"/>
      <c r="AB188" s="3"/>
    </row>
    <row r="189" spans="1:30" x14ac:dyDescent="0.3">
      <c r="A189" s="3"/>
      <c r="B189" s="3"/>
      <c r="C189" s="3"/>
      <c r="D189" s="3"/>
      <c r="E189" s="3"/>
      <c r="G189" s="6" t="s">
        <v>7</v>
      </c>
      <c r="H189" s="6" t="s">
        <v>8</v>
      </c>
      <c r="I189" s="7" t="s">
        <v>9</v>
      </c>
      <c r="J189" s="6" t="s">
        <v>10</v>
      </c>
      <c r="K189" s="33" t="s">
        <v>11</v>
      </c>
      <c r="L189" s="6" t="s">
        <v>12</v>
      </c>
      <c r="M189" s="6" t="s">
        <v>13</v>
      </c>
      <c r="N189" s="6" t="s">
        <v>14</v>
      </c>
      <c r="O189" s="6" t="s">
        <v>38</v>
      </c>
      <c r="P189" s="6" t="s">
        <v>70</v>
      </c>
      <c r="Q189" s="6" t="s">
        <v>71</v>
      </c>
      <c r="R189" s="6" t="s">
        <v>16</v>
      </c>
      <c r="S189" s="6" t="s">
        <v>17</v>
      </c>
      <c r="T189" s="33" t="s">
        <v>18</v>
      </c>
      <c r="U189" s="33" t="s">
        <v>19</v>
      </c>
      <c r="V189" s="6" t="s">
        <v>20</v>
      </c>
      <c r="W189" s="6" t="s">
        <v>39</v>
      </c>
      <c r="X189" s="6" t="s">
        <v>40</v>
      </c>
      <c r="Y189" s="6" t="s">
        <v>41</v>
      </c>
      <c r="Z189" s="6" t="s">
        <v>22</v>
      </c>
      <c r="AA189" s="6" t="s">
        <v>42</v>
      </c>
      <c r="AB189" s="3"/>
      <c r="AC189" s="3"/>
    </row>
    <row r="190" spans="1:30" x14ac:dyDescent="0.3">
      <c r="A190" s="35"/>
      <c r="B190" s="35"/>
      <c r="C190" s="35"/>
      <c r="D190" s="35"/>
      <c r="E190" s="35"/>
      <c r="F190" s="39" t="s">
        <v>36</v>
      </c>
      <c r="G190" s="35">
        <f>G100+G104+G108+G112+G116+G120+G124+G128+G132+G136+G140+G144+G148+G152+G156+G160+G164+G168+G172+G176+G180+G184</f>
        <v>89</v>
      </c>
      <c r="H190" s="35">
        <f>H100+H104+H108+H112+H116+H120+H124+H128+H132+H136+H140+H144+H148+H152+H156+H160+H164+H168+H172+H176+H180+H184</f>
        <v>55</v>
      </c>
      <c r="I190" s="36">
        <f t="shared" ref="I190:I193" si="311">H190/((L190-W190)+J190+(0.44*R190))</f>
        <v>0.68136769078295345</v>
      </c>
      <c r="J190" s="35">
        <f>J100+J104+J108+J112+J116+J120+J124+J128+J132+J136+J140+J144+J148+J152+J156+J160+J164+J168+J172+J176+J180+J184</f>
        <v>28</v>
      </c>
      <c r="K190" s="37">
        <f t="shared" ref="K190" si="312">J190/G190</f>
        <v>0.3146067415730337</v>
      </c>
      <c r="L190" s="35">
        <f>L100+L104+L108+L112+L116+L120+L124+L128+L132+L136+L140+L144+L148+L152+L156+L160+L164+L168+L172+L176+L180+L184</f>
        <v>55</v>
      </c>
      <c r="M190" s="35">
        <f>M100+M104+M108+M112+M116+M120+M124+M128+M132+M136+M140+M144+M148+M152+M156+M160+M164+M168+M172+M176+M180+M184</f>
        <v>21</v>
      </c>
      <c r="N190" s="35">
        <f>N100+N104+N108+N112+N116+N120+N124+N128+N132+N136+N140+N144+N148+N152+N156+N160+N164+N168+N172+N176+N180+N184</f>
        <v>34</v>
      </c>
      <c r="O190" s="35">
        <f>O100+O104+O108+O112+O116+O120+O124+O128+O132+O136+O140+O144+O148+O152+O156+O160+O164+O168+O172+O176+O180+O184</f>
        <v>11</v>
      </c>
      <c r="P190" s="35">
        <f>P100+P104+P108+P112+P116+P120+P124+P128+P132+P136+P140+P144+P148+P152+P156+P160+P164+P168+P172+P176+P180+P184</f>
        <v>31</v>
      </c>
      <c r="Q190" s="36">
        <f>P190/L190*100</f>
        <v>56.36363636363636</v>
      </c>
      <c r="R190" s="35">
        <f>R100+R104+R108+R112+R116+R120+R124+R128+R132+R136+R140+R144+R148+R152+R156+R160+R164+R168+R172+R176+R180+R184</f>
        <v>13</v>
      </c>
      <c r="S190" s="35">
        <f>S100+S104+S108+S112+S116+S120+S124+S128+S132+S136+S140+S144+S148+S152+S156+S160+S164+S168+S172+S176+S180+S184</f>
        <v>7</v>
      </c>
      <c r="T190" s="37">
        <f>M190/(M190+N190)</f>
        <v>0.38181818181818183</v>
      </c>
      <c r="U190" s="37">
        <f>((0.5*V190)+M190)/L190</f>
        <v>0.43636363636363634</v>
      </c>
      <c r="V190" s="35">
        <f t="shared" ref="V190:AA190" si="313">V100+V104+V108+V112+V116+V120+V124+V128+V132+V136+V140+V144+V148+V152+V156+V160+V164+V168+V172+V176+V180+V184</f>
        <v>6</v>
      </c>
      <c r="W190" s="35">
        <f t="shared" si="313"/>
        <v>8</v>
      </c>
      <c r="X190" s="35">
        <f t="shared" si="313"/>
        <v>26</v>
      </c>
      <c r="Y190" s="35">
        <f t="shared" si="313"/>
        <v>15</v>
      </c>
      <c r="Z190" s="35">
        <f t="shared" si="313"/>
        <v>16</v>
      </c>
      <c r="AA190" s="35">
        <f t="shared" si="313"/>
        <v>1</v>
      </c>
      <c r="AB190" s="35"/>
      <c r="AC190" s="35"/>
      <c r="AD190" s="35"/>
    </row>
    <row r="191" spans="1:30" x14ac:dyDescent="0.3">
      <c r="A191" s="6"/>
      <c r="B191" s="6"/>
      <c r="C191" s="6"/>
      <c r="D191" s="6"/>
      <c r="E191" s="6"/>
      <c r="F191" s="6" t="s">
        <v>66</v>
      </c>
      <c r="G191" s="3">
        <f t="shared" ref="G191:H191" si="314">G101+G105+G109+G113+G117+G121+G125+G129+G133+G137+G141+G145+G149+G153+G157+G161+G165+G169+G173+G177+G181+G185</f>
        <v>59</v>
      </c>
      <c r="H191" s="3">
        <f t="shared" si="314"/>
        <v>37</v>
      </c>
      <c r="I191" s="4">
        <f t="shared" si="311"/>
        <v>0.70881226053639845</v>
      </c>
      <c r="J191" s="3">
        <f t="shared" ref="J191:J193" si="315">J101+J105+J109+J113+J117+J121+J125+J129+J133+J137+J141+J145+J149+J153+J157+J161+J165+J169+J173+J177+J181+J185</f>
        <v>18</v>
      </c>
      <c r="K191" s="32">
        <f t="shared" ref="K191:K193" si="316">J191/G191</f>
        <v>0.30508474576271188</v>
      </c>
      <c r="L191" s="3">
        <f t="shared" ref="L191:P191" si="317">L101+L105+L109+L113+L117+L121+L125+L129+L133+L137+L141+L145+L149+L153+L157+L161+L165+L169+L173+L177+L181+L185</f>
        <v>39</v>
      </c>
      <c r="M191" s="3">
        <f t="shared" si="317"/>
        <v>15</v>
      </c>
      <c r="N191" s="3">
        <f t="shared" si="317"/>
        <v>24</v>
      </c>
      <c r="O191" s="3">
        <f t="shared" si="317"/>
        <v>7</v>
      </c>
      <c r="P191" s="3">
        <f t="shared" si="317"/>
        <v>19</v>
      </c>
      <c r="Q191" s="4">
        <f t="shared" ref="Q191:Q193" si="318">P191/L191*100</f>
        <v>48.717948717948715</v>
      </c>
      <c r="R191" s="3">
        <f t="shared" ref="R191:S191" si="319">R101+R105+R109+R113+R117+R121+R125+R129+R133+R137+R141+R145+R149+R153+R157+R161+R165+R169+R173+R177+R181+R185</f>
        <v>5</v>
      </c>
      <c r="S191" s="3">
        <f t="shared" si="319"/>
        <v>2</v>
      </c>
      <c r="T191" s="32">
        <f t="shared" ref="T191:T193" si="320">M191/(M191+N191)</f>
        <v>0.38461538461538464</v>
      </c>
      <c r="U191" s="32">
        <f t="shared" ref="U191:U193" si="321">((0.5*V191)+M191)/L191</f>
        <v>0.44871794871794873</v>
      </c>
      <c r="V191" s="3">
        <f t="shared" ref="V191:AA191" si="322">V101+V105+V109+V113+V117+V121+V125+V129+V133+V137+V141+V145+V149+V153+V157+V161+V165+V169+V173+V177+V181+V185</f>
        <v>5</v>
      </c>
      <c r="W191" s="3">
        <f t="shared" si="322"/>
        <v>7</v>
      </c>
      <c r="X191" s="3">
        <f t="shared" si="322"/>
        <v>19</v>
      </c>
      <c r="Y191" s="3">
        <f t="shared" si="322"/>
        <v>7</v>
      </c>
      <c r="Z191" s="3">
        <f t="shared" si="322"/>
        <v>10</v>
      </c>
      <c r="AA191" s="3">
        <f t="shared" si="322"/>
        <v>1</v>
      </c>
      <c r="AB191" s="6"/>
      <c r="AC191" s="6"/>
    </row>
    <row r="192" spans="1:30" x14ac:dyDescent="0.3">
      <c r="F192" s="6" t="s">
        <v>67</v>
      </c>
      <c r="G192" s="3">
        <f t="shared" ref="G192:H192" si="323">G102+G106+G110+G114+G118+G122+G126+G130+G134+G138+G142+G146+G150+G154+G158+G162+G166+G170+G174+G178+G182+G186</f>
        <v>13</v>
      </c>
      <c r="H192" s="3">
        <f t="shared" si="323"/>
        <v>13</v>
      </c>
      <c r="I192" s="4">
        <f t="shared" si="311"/>
        <v>1.0093167701863353</v>
      </c>
      <c r="J192" s="3">
        <f t="shared" si="315"/>
        <v>4</v>
      </c>
      <c r="K192" s="32">
        <f t="shared" si="316"/>
        <v>0.30769230769230771</v>
      </c>
      <c r="L192" s="3">
        <f t="shared" ref="L192:P192" si="324">L102+L106+L110+L114+L118+L122+L126+L130+L134+L138+L142+L146+L150+L154+L158+L162+L166+L170+L174+L178+L182+L186</f>
        <v>8</v>
      </c>
      <c r="M192" s="3">
        <f t="shared" si="324"/>
        <v>5</v>
      </c>
      <c r="N192" s="3">
        <f t="shared" si="324"/>
        <v>3</v>
      </c>
      <c r="O192" s="3">
        <f t="shared" si="324"/>
        <v>4</v>
      </c>
      <c r="P192" s="3">
        <f t="shared" si="324"/>
        <v>7</v>
      </c>
      <c r="Q192" s="4">
        <f t="shared" si="318"/>
        <v>87.5</v>
      </c>
      <c r="R192" s="3">
        <f t="shared" ref="R192:S192" si="325">R102+R106+R110+R114+R118+R122+R126+R130+R134+R138+R142+R146+R150+R154+R158+R162+R166+R170+R174+R178+R182+R186</f>
        <v>2</v>
      </c>
      <c r="S192" s="3">
        <f t="shared" si="325"/>
        <v>2</v>
      </c>
      <c r="T192" s="32">
        <f t="shared" si="320"/>
        <v>0.625</v>
      </c>
      <c r="U192" s="32">
        <f t="shared" si="321"/>
        <v>0.6875</v>
      </c>
      <c r="V192" s="3">
        <f t="shared" ref="V192:AA192" si="326">V102+V106+V110+V114+V118+V122+V126+V130+V134+V138+V142+V146+V150+V154+V158+V162+V166+V170+V174+V178+V182+V186</f>
        <v>1</v>
      </c>
      <c r="W192" s="3">
        <f t="shared" si="326"/>
        <v>0</v>
      </c>
      <c r="X192" s="3">
        <f t="shared" si="326"/>
        <v>2</v>
      </c>
      <c r="Y192" s="3">
        <f t="shared" si="326"/>
        <v>4</v>
      </c>
      <c r="Z192" s="3">
        <f t="shared" si="326"/>
        <v>1</v>
      </c>
      <c r="AA192" s="3">
        <f t="shared" si="326"/>
        <v>0</v>
      </c>
    </row>
    <row r="193" spans="6:27" x14ac:dyDescent="0.3">
      <c r="F193" s="6" t="s">
        <v>68</v>
      </c>
      <c r="G193" s="3">
        <f t="shared" ref="G193:H193" si="327">G103+G107+G111+G115+G119+G123+G127+G131+G135+G139+G143+G147+G151+G155+G159+G163+G167+G171+G175+G179+G183+G187</f>
        <v>17</v>
      </c>
      <c r="H193" s="3">
        <f t="shared" si="327"/>
        <v>5</v>
      </c>
      <c r="I193" s="4">
        <f t="shared" si="311"/>
        <v>0.31969309462915602</v>
      </c>
      <c r="J193" s="3">
        <f t="shared" si="315"/>
        <v>6</v>
      </c>
      <c r="K193" s="32">
        <f t="shared" si="316"/>
        <v>0.35294117647058826</v>
      </c>
      <c r="L193" s="3">
        <f t="shared" ref="L193:P193" si="328">L103+L107+L111+L115+L119+L123+L127+L131+L135+L139+L143+L147+L151+L155+L159+L163+L167+L171+L175+L179+L183+L187</f>
        <v>8</v>
      </c>
      <c r="M193" s="3">
        <f t="shared" si="328"/>
        <v>1</v>
      </c>
      <c r="N193" s="3">
        <f t="shared" si="328"/>
        <v>7</v>
      </c>
      <c r="O193" s="3">
        <f t="shared" si="328"/>
        <v>0</v>
      </c>
      <c r="P193" s="3">
        <f t="shared" si="328"/>
        <v>5</v>
      </c>
      <c r="Q193" s="4">
        <f t="shared" si="318"/>
        <v>62.5</v>
      </c>
      <c r="R193" s="3">
        <f t="shared" ref="R193:S193" si="329">R103+R107+R111+R115+R119+R123+R127+R131+R135+R139+R143+R147+R151+R155+R159+R163+R167+R171+R175+R179+R183+R187</f>
        <v>6</v>
      </c>
      <c r="S193" s="3">
        <f t="shared" si="329"/>
        <v>3</v>
      </c>
      <c r="T193" s="32">
        <f t="shared" si="320"/>
        <v>0.125</v>
      </c>
      <c r="U193" s="32">
        <f t="shared" si="321"/>
        <v>0.125</v>
      </c>
      <c r="V193" s="3">
        <f t="shared" ref="V193:AA193" si="330">V103+V107+V111+V115+V119+V123+V127+V131+V135+V139+V143+V147+V151+V155+V159+V163+V167+V171+V175+V179+V183+V187</f>
        <v>0</v>
      </c>
      <c r="W193" s="3">
        <f t="shared" si="330"/>
        <v>1</v>
      </c>
      <c r="X193" s="3">
        <f t="shared" si="330"/>
        <v>5</v>
      </c>
      <c r="Y193" s="3">
        <f t="shared" si="330"/>
        <v>4</v>
      </c>
      <c r="Z193" s="3">
        <f t="shared" si="330"/>
        <v>5</v>
      </c>
      <c r="AA193" s="3">
        <f t="shared" si="330"/>
        <v>0</v>
      </c>
    </row>
  </sheetData>
  <autoFilter ref="A99:AD187" xr:uid="{431EC003-5363-44B8-AFAD-09D4887C955E}"/>
  <mergeCells count="2">
    <mergeCell ref="A1:C1"/>
    <mergeCell ref="A98:C98"/>
  </mergeCells>
  <conditionalFormatting sqref="G3 G7 G11 G15 G19 G23 G27 G31 G35 G39 G43 G47 G51 G55 G59 G63 G67 G71 G75 G79 G83 G87">
    <cfRule type="colorScale" priority="1419">
      <colorScale>
        <cfvo type="min"/>
        <cfvo type="max"/>
        <color rgb="FFFCFCFF"/>
        <color rgb="FF63BE7B"/>
      </colorScale>
    </cfRule>
    <cfRule type="colorScale" priority="1420">
      <colorScale>
        <cfvo type="min"/>
        <cfvo type="max"/>
        <color rgb="FFFCFCFF"/>
        <color rgb="FF63BE7B"/>
      </colorScale>
    </cfRule>
  </conditionalFormatting>
  <conditionalFormatting sqref="G100 G104 G108 G112 G116 G120 G124 G128 G132 G136 G140 G144 G148 G152 G156 G160 G164 G168 G172 G176 G180 G184">
    <cfRule type="colorScale" priority="3">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C9CF-D2FA-400A-95F0-7B00DF9DA7CD}">
  <dimension ref="A1:AD201"/>
  <sheetViews>
    <sheetView workbookViewId="0">
      <selection sqref="A1:C1"/>
    </sheetView>
  </sheetViews>
  <sheetFormatPr defaultRowHeight="14.4" x14ac:dyDescent="0.3"/>
  <cols>
    <col min="1" max="1" width="10.109375" bestFit="1" customWidth="1"/>
    <col min="2" max="2" width="13.88671875" customWidth="1"/>
    <col min="3" max="6" width="15.5546875" bestFit="1" customWidth="1"/>
    <col min="16" max="16" width="12.44140625" bestFit="1" customWidth="1"/>
    <col min="17" max="17" width="10.44140625" bestFit="1" customWidth="1"/>
    <col min="25" max="25" width="10.5546875" bestFit="1" customWidth="1"/>
  </cols>
  <sheetData>
    <row r="1" spans="1:30" x14ac:dyDescent="0.3">
      <c r="A1" s="49" t="s">
        <v>0</v>
      </c>
      <c r="B1" s="49"/>
      <c r="C1" s="49"/>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13</v>
      </c>
      <c r="H3" s="35">
        <f>H4+H5+H6</f>
        <v>16</v>
      </c>
      <c r="I3" s="36">
        <f t="shared" ref="I3:I6" si="0">H3/G3</f>
        <v>1.2307692307692308</v>
      </c>
      <c r="J3" s="35">
        <f>J4+J5+J6</f>
        <v>2</v>
      </c>
      <c r="K3" s="37">
        <f t="shared" ref="K3:K6" si="1">J3/G3</f>
        <v>0.15384615384615385</v>
      </c>
      <c r="L3" s="35">
        <f t="shared" ref="L3:L6" si="2">M3+N3</f>
        <v>8</v>
      </c>
      <c r="M3" s="35">
        <f>M4+M5+M6</f>
        <v>5</v>
      </c>
      <c r="N3" s="35">
        <f>N4+N5+N6</f>
        <v>3</v>
      </c>
      <c r="O3" s="35">
        <f>O4+O5+O6</f>
        <v>5</v>
      </c>
      <c r="P3" s="35">
        <f>P4+P5+P6</f>
        <v>7</v>
      </c>
      <c r="Q3" s="36">
        <f t="shared" ref="Q3:Q6" si="3">P3/L3*100</f>
        <v>87.5</v>
      </c>
      <c r="R3" s="35">
        <f>R4+R5+R6</f>
        <v>8</v>
      </c>
      <c r="S3" s="35">
        <f>S4+S5+S6</f>
        <v>6</v>
      </c>
      <c r="T3" s="37">
        <f t="shared" ref="T3:T6" si="4">M3/(M3+N3)</f>
        <v>0.625</v>
      </c>
      <c r="U3" s="37">
        <f t="shared" ref="U3:U6" si="5">((0.5*V3)+M3)/L3</f>
        <v>0.625</v>
      </c>
      <c r="V3" s="35">
        <f>V4+V5+V6</f>
        <v>0</v>
      </c>
      <c r="W3" s="35">
        <f>W4+W5+W6</f>
        <v>2</v>
      </c>
      <c r="X3" s="35">
        <f>X4+X5+X6</f>
        <v>0</v>
      </c>
      <c r="Y3" s="35">
        <f>Y4+Y5+Y6</f>
        <v>3</v>
      </c>
      <c r="Z3" s="35">
        <f>H3-H104</f>
        <v>11</v>
      </c>
      <c r="AA3" s="38"/>
      <c r="AB3" s="41">
        <f>(COUNT(A3:A95))</f>
        <v>23</v>
      </c>
      <c r="AC3" s="35">
        <v>23</v>
      </c>
      <c r="AD3" s="38">
        <f>AC3/40</f>
        <v>0.57499999999999996</v>
      </c>
    </row>
    <row r="4" spans="1:30" x14ac:dyDescent="0.3">
      <c r="A4" s="3" t="s">
        <v>66</v>
      </c>
      <c r="B4" s="3" t="s">
        <v>24</v>
      </c>
      <c r="C4" s="3" t="s">
        <v>25</v>
      </c>
      <c r="D4" s="3" t="s">
        <v>26</v>
      </c>
      <c r="E4" s="3" t="s">
        <v>27</v>
      </c>
      <c r="F4" s="3" t="s">
        <v>28</v>
      </c>
      <c r="G4" s="3">
        <v>7</v>
      </c>
      <c r="H4" s="3">
        <v>7</v>
      </c>
      <c r="I4" s="4">
        <f t="shared" si="0"/>
        <v>1</v>
      </c>
      <c r="J4" s="3">
        <v>1</v>
      </c>
      <c r="K4" s="32">
        <f t="shared" si="1"/>
        <v>0.14285714285714285</v>
      </c>
      <c r="L4" s="3">
        <f t="shared" si="2"/>
        <v>5</v>
      </c>
      <c r="M4" s="3">
        <v>3</v>
      </c>
      <c r="N4" s="3">
        <v>2</v>
      </c>
      <c r="O4" s="3">
        <v>3</v>
      </c>
      <c r="P4" s="3">
        <v>4</v>
      </c>
      <c r="Q4" s="4">
        <f t="shared" si="3"/>
        <v>80</v>
      </c>
      <c r="R4" s="3">
        <v>2</v>
      </c>
      <c r="S4" s="3">
        <v>1</v>
      </c>
      <c r="T4" s="32">
        <f t="shared" si="4"/>
        <v>0.6</v>
      </c>
      <c r="U4" s="32">
        <f t="shared" si="5"/>
        <v>0.6</v>
      </c>
      <c r="V4" s="3">
        <v>0</v>
      </c>
      <c r="W4" s="3">
        <v>1</v>
      </c>
      <c r="X4" s="3">
        <v>0</v>
      </c>
      <c r="Y4" s="3">
        <v>1</v>
      </c>
      <c r="Z4" s="3"/>
      <c r="AD4" s="3"/>
    </row>
    <row r="5" spans="1:30" x14ac:dyDescent="0.3">
      <c r="A5" s="3" t="s">
        <v>67</v>
      </c>
      <c r="B5" s="3" t="s">
        <v>24</v>
      </c>
      <c r="C5" s="3" t="s">
        <v>25</v>
      </c>
      <c r="D5" s="3" t="s">
        <v>26</v>
      </c>
      <c r="E5" s="3" t="s">
        <v>27</v>
      </c>
      <c r="F5" s="3" t="s">
        <v>28</v>
      </c>
      <c r="G5" s="3">
        <v>3</v>
      </c>
      <c r="H5" s="3">
        <v>4</v>
      </c>
      <c r="I5" s="4">
        <f t="shared" si="0"/>
        <v>1.3333333333333333</v>
      </c>
      <c r="J5" s="3">
        <v>0</v>
      </c>
      <c r="K5" s="32">
        <f t="shared" si="1"/>
        <v>0</v>
      </c>
      <c r="L5" s="3">
        <v>0</v>
      </c>
      <c r="M5" s="3">
        <v>1</v>
      </c>
      <c r="N5" s="3">
        <v>1</v>
      </c>
      <c r="O5" s="3">
        <v>1</v>
      </c>
      <c r="P5" s="3">
        <v>2</v>
      </c>
      <c r="Q5" s="4" t="e">
        <f t="shared" si="3"/>
        <v>#DIV/0!</v>
      </c>
      <c r="R5" s="3">
        <v>2</v>
      </c>
      <c r="S5" s="3">
        <v>2</v>
      </c>
      <c r="T5" s="32">
        <f t="shared" si="4"/>
        <v>0.5</v>
      </c>
      <c r="U5" s="32" t="e">
        <f t="shared" si="5"/>
        <v>#DIV/0!</v>
      </c>
      <c r="V5" s="3">
        <v>0</v>
      </c>
      <c r="W5" s="3">
        <v>0</v>
      </c>
      <c r="X5" s="3">
        <v>0</v>
      </c>
      <c r="Y5" s="3">
        <v>1</v>
      </c>
      <c r="Z5" s="3"/>
      <c r="AD5" s="3"/>
    </row>
    <row r="6" spans="1:30" x14ac:dyDescent="0.3">
      <c r="A6" s="3" t="s">
        <v>68</v>
      </c>
      <c r="B6" s="3" t="s">
        <v>24</v>
      </c>
      <c r="C6" s="3" t="s">
        <v>25</v>
      </c>
      <c r="D6" s="3" t="s">
        <v>26</v>
      </c>
      <c r="E6" s="3" t="s">
        <v>27</v>
      </c>
      <c r="F6" s="3" t="s">
        <v>28</v>
      </c>
      <c r="G6" s="3">
        <v>3</v>
      </c>
      <c r="H6" s="3">
        <v>5</v>
      </c>
      <c r="I6" s="4">
        <f t="shared" si="0"/>
        <v>1.6666666666666667</v>
      </c>
      <c r="J6" s="3">
        <v>1</v>
      </c>
      <c r="K6" s="32">
        <f t="shared" si="1"/>
        <v>0.33333333333333331</v>
      </c>
      <c r="L6" s="3">
        <f t="shared" si="2"/>
        <v>1</v>
      </c>
      <c r="M6" s="3">
        <v>1</v>
      </c>
      <c r="N6" s="3">
        <v>0</v>
      </c>
      <c r="O6" s="3">
        <v>1</v>
      </c>
      <c r="P6" s="3">
        <v>1</v>
      </c>
      <c r="Q6" s="4">
        <f t="shared" si="3"/>
        <v>100</v>
      </c>
      <c r="R6" s="3">
        <v>4</v>
      </c>
      <c r="S6" s="3">
        <v>3</v>
      </c>
      <c r="T6" s="32">
        <f t="shared" si="4"/>
        <v>1</v>
      </c>
      <c r="U6" s="32">
        <f t="shared" si="5"/>
        <v>1</v>
      </c>
      <c r="V6" s="3">
        <v>0</v>
      </c>
      <c r="W6" s="3">
        <v>1</v>
      </c>
      <c r="X6" s="3">
        <v>0</v>
      </c>
      <c r="Y6" s="3">
        <v>1</v>
      </c>
      <c r="Z6" s="3"/>
      <c r="AD6" s="3"/>
    </row>
    <row r="7" spans="1:30" x14ac:dyDescent="0.3">
      <c r="A7" s="35">
        <v>6</v>
      </c>
      <c r="B7" s="35" t="s">
        <v>29</v>
      </c>
      <c r="C7" s="35" t="s">
        <v>25</v>
      </c>
      <c r="D7" s="35" t="s">
        <v>26</v>
      </c>
      <c r="E7" s="35" t="s">
        <v>27</v>
      </c>
      <c r="F7" s="35" t="s">
        <v>28</v>
      </c>
      <c r="G7" s="35">
        <f t="shared" ref="G7:H7" si="6">G8+G9+G10</f>
        <v>9</v>
      </c>
      <c r="H7" s="35">
        <f t="shared" si="6"/>
        <v>9</v>
      </c>
      <c r="I7" s="36">
        <f t="shared" ref="I7:I70" si="7">H7/G7</f>
        <v>1</v>
      </c>
      <c r="J7" s="35">
        <f t="shared" ref="J7" si="8">J8+J9+J10</f>
        <v>1</v>
      </c>
      <c r="K7" s="37">
        <f t="shared" ref="K7:K70" si="9">J7/G7</f>
        <v>0.1111111111111111</v>
      </c>
      <c r="L7" s="35">
        <f t="shared" ref="L7:L8" si="10">M7+N7</f>
        <v>8</v>
      </c>
      <c r="M7" s="35">
        <f t="shared" ref="M7:P7" si="11">M8+M9+M10</f>
        <v>4</v>
      </c>
      <c r="N7" s="35">
        <f t="shared" si="11"/>
        <v>4</v>
      </c>
      <c r="O7" s="35">
        <f t="shared" si="11"/>
        <v>2</v>
      </c>
      <c r="P7" s="35">
        <f t="shared" si="11"/>
        <v>7</v>
      </c>
      <c r="Q7" s="36">
        <f t="shared" ref="Q7:Q70" si="12">P7/L7*100</f>
        <v>87.5</v>
      </c>
      <c r="R7" s="35">
        <f t="shared" ref="R7:S7" si="13">R8+R9+R10</f>
        <v>0</v>
      </c>
      <c r="S7" s="35">
        <f t="shared" si="13"/>
        <v>0</v>
      </c>
      <c r="T7" s="37">
        <f t="shared" ref="T7:T70" si="14">M7/(M7+N7)</f>
        <v>0.5</v>
      </c>
      <c r="U7" s="37">
        <f t="shared" ref="U7:U70" si="15">((0.5*V7)+M7)/L7</f>
        <v>0.5625</v>
      </c>
      <c r="V7" s="35">
        <f t="shared" ref="V7:Y7" si="16">V8+V9+V10</f>
        <v>1</v>
      </c>
      <c r="W7" s="35">
        <f t="shared" si="16"/>
        <v>1</v>
      </c>
      <c r="X7" s="35">
        <f t="shared" si="16"/>
        <v>0</v>
      </c>
      <c r="Y7" s="35">
        <f t="shared" si="16"/>
        <v>0</v>
      </c>
      <c r="Z7" s="35">
        <f>H7-H108</f>
        <v>9</v>
      </c>
      <c r="AA7" s="38"/>
      <c r="AB7" s="38"/>
      <c r="AC7" s="38"/>
      <c r="AD7" s="38"/>
    </row>
    <row r="8" spans="1:30" x14ac:dyDescent="0.3">
      <c r="A8" s="3" t="s">
        <v>66</v>
      </c>
      <c r="B8" s="3" t="s">
        <v>29</v>
      </c>
      <c r="C8" s="3" t="s">
        <v>25</v>
      </c>
      <c r="D8" s="3" t="s">
        <v>26</v>
      </c>
      <c r="E8" s="3" t="s">
        <v>27</v>
      </c>
      <c r="F8" s="3" t="s">
        <v>28</v>
      </c>
      <c r="G8" s="3">
        <v>3</v>
      </c>
      <c r="H8" s="3">
        <v>2</v>
      </c>
      <c r="I8" s="4">
        <f t="shared" si="7"/>
        <v>0.66666666666666663</v>
      </c>
      <c r="J8" s="3">
        <v>0</v>
      </c>
      <c r="K8" s="32">
        <f t="shared" si="9"/>
        <v>0</v>
      </c>
      <c r="L8" s="3">
        <f t="shared" si="10"/>
        <v>3</v>
      </c>
      <c r="M8" s="3">
        <v>1</v>
      </c>
      <c r="N8" s="3">
        <v>2</v>
      </c>
      <c r="O8" s="3">
        <v>1</v>
      </c>
      <c r="P8" s="3">
        <v>3</v>
      </c>
      <c r="Q8" s="4">
        <f t="shared" si="12"/>
        <v>100</v>
      </c>
      <c r="R8" s="3">
        <v>0</v>
      </c>
      <c r="S8" s="3">
        <v>0</v>
      </c>
      <c r="T8" s="32">
        <f t="shared" si="14"/>
        <v>0.33333333333333331</v>
      </c>
      <c r="U8" s="32">
        <f t="shared" si="15"/>
        <v>0.33333333333333331</v>
      </c>
      <c r="V8" s="3">
        <v>0</v>
      </c>
      <c r="W8" s="3">
        <v>0</v>
      </c>
      <c r="X8" s="3">
        <v>0</v>
      </c>
      <c r="Y8" s="3">
        <v>0</v>
      </c>
      <c r="Z8" s="3"/>
      <c r="AB8" s="3"/>
      <c r="AC8" s="3"/>
      <c r="AD8" s="3"/>
    </row>
    <row r="9" spans="1:30" x14ac:dyDescent="0.3">
      <c r="A9" s="3" t="s">
        <v>67</v>
      </c>
      <c r="B9" s="3" t="s">
        <v>29</v>
      </c>
      <c r="C9" s="3" t="s">
        <v>25</v>
      </c>
      <c r="D9" s="3" t="s">
        <v>26</v>
      </c>
      <c r="E9" s="3" t="s">
        <v>27</v>
      </c>
      <c r="F9" s="3" t="s">
        <v>28</v>
      </c>
      <c r="G9" s="3">
        <v>0</v>
      </c>
      <c r="H9" s="3">
        <v>0</v>
      </c>
      <c r="I9" s="4" t="e">
        <f t="shared" si="7"/>
        <v>#DIV/0!</v>
      </c>
      <c r="J9" s="3">
        <v>0</v>
      </c>
      <c r="K9" s="32" t="e">
        <f t="shared" si="9"/>
        <v>#DIV/0!</v>
      </c>
      <c r="L9" s="3">
        <v>0</v>
      </c>
      <c r="M9" s="3">
        <v>0</v>
      </c>
      <c r="N9" s="3">
        <v>0</v>
      </c>
      <c r="O9" s="3">
        <v>0</v>
      </c>
      <c r="P9" s="3">
        <v>0</v>
      </c>
      <c r="Q9" s="4" t="e">
        <f t="shared" si="12"/>
        <v>#DIV/0!</v>
      </c>
      <c r="R9" s="3">
        <v>0</v>
      </c>
      <c r="S9" s="3">
        <v>0</v>
      </c>
      <c r="T9" s="32" t="e">
        <f t="shared" si="14"/>
        <v>#DIV/0!</v>
      </c>
      <c r="U9" s="32" t="e">
        <f t="shared" si="15"/>
        <v>#DIV/0!</v>
      </c>
      <c r="V9" s="3">
        <v>0</v>
      </c>
      <c r="W9" s="3">
        <v>0</v>
      </c>
      <c r="X9" s="3">
        <v>0</v>
      </c>
      <c r="Y9" s="3">
        <v>0</v>
      </c>
      <c r="Z9" s="3"/>
    </row>
    <row r="10" spans="1:30" x14ac:dyDescent="0.3">
      <c r="A10" s="3" t="s">
        <v>68</v>
      </c>
      <c r="B10" s="3" t="s">
        <v>29</v>
      </c>
      <c r="C10" s="3" t="s">
        <v>25</v>
      </c>
      <c r="D10" s="3" t="s">
        <v>26</v>
      </c>
      <c r="E10" s="3" t="s">
        <v>27</v>
      </c>
      <c r="F10" s="3" t="s">
        <v>28</v>
      </c>
      <c r="G10" s="3">
        <v>6</v>
      </c>
      <c r="H10" s="3">
        <v>7</v>
      </c>
      <c r="I10" s="4">
        <f t="shared" si="7"/>
        <v>1.1666666666666667</v>
      </c>
      <c r="J10" s="3">
        <v>1</v>
      </c>
      <c r="K10" s="32">
        <f t="shared" si="9"/>
        <v>0.16666666666666666</v>
      </c>
      <c r="L10" s="3">
        <f t="shared" ref="L10:L12" si="17">M10+N10</f>
        <v>5</v>
      </c>
      <c r="M10" s="3">
        <v>3</v>
      </c>
      <c r="N10" s="3">
        <v>2</v>
      </c>
      <c r="O10" s="3">
        <v>1</v>
      </c>
      <c r="P10" s="3">
        <v>4</v>
      </c>
      <c r="Q10" s="4">
        <f t="shared" si="12"/>
        <v>80</v>
      </c>
      <c r="R10" s="3">
        <v>0</v>
      </c>
      <c r="S10" s="3">
        <v>0</v>
      </c>
      <c r="T10" s="32">
        <f t="shared" si="14"/>
        <v>0.6</v>
      </c>
      <c r="U10" s="32">
        <f t="shared" si="15"/>
        <v>0.7</v>
      </c>
      <c r="V10" s="3">
        <v>1</v>
      </c>
      <c r="W10" s="3">
        <v>1</v>
      </c>
      <c r="X10" s="3">
        <v>0</v>
      </c>
      <c r="Y10" s="3">
        <v>0</v>
      </c>
      <c r="Z10" s="3"/>
    </row>
    <row r="11" spans="1:30" x14ac:dyDescent="0.3">
      <c r="A11" s="35">
        <v>138</v>
      </c>
      <c r="B11" s="35" t="s">
        <v>29</v>
      </c>
      <c r="C11" s="35" t="s">
        <v>32</v>
      </c>
      <c r="D11" s="35" t="s">
        <v>34</v>
      </c>
      <c r="E11" s="35" t="s">
        <v>30</v>
      </c>
      <c r="F11" s="35" t="s">
        <v>28</v>
      </c>
      <c r="G11" s="35">
        <f t="shared" ref="G11:H11" si="18">G12+G13+G14</f>
        <v>3</v>
      </c>
      <c r="H11" s="35">
        <f t="shared" si="18"/>
        <v>6</v>
      </c>
      <c r="I11" s="36">
        <f t="shared" si="7"/>
        <v>2</v>
      </c>
      <c r="J11" s="35">
        <f t="shared" ref="J11" si="19">J12+J13+J14</f>
        <v>0</v>
      </c>
      <c r="K11" s="37">
        <f t="shared" si="9"/>
        <v>0</v>
      </c>
      <c r="L11" s="35">
        <f t="shared" si="17"/>
        <v>2</v>
      </c>
      <c r="M11" s="35">
        <f t="shared" ref="M11:P11" si="20">M12+M13+M14</f>
        <v>2</v>
      </c>
      <c r="N11" s="35">
        <f t="shared" si="20"/>
        <v>0</v>
      </c>
      <c r="O11" s="35">
        <f t="shared" si="20"/>
        <v>2</v>
      </c>
      <c r="P11" s="35">
        <f t="shared" si="20"/>
        <v>2</v>
      </c>
      <c r="Q11" s="36">
        <f t="shared" si="12"/>
        <v>100</v>
      </c>
      <c r="R11" s="35">
        <f t="shared" ref="R11:S11" si="21">R12+R13+R14</f>
        <v>2</v>
      </c>
      <c r="S11" s="35">
        <f t="shared" si="21"/>
        <v>1</v>
      </c>
      <c r="T11" s="37">
        <f t="shared" si="14"/>
        <v>1</v>
      </c>
      <c r="U11" s="37">
        <f t="shared" si="15"/>
        <v>1.25</v>
      </c>
      <c r="V11" s="35">
        <f t="shared" ref="V11:Y11" si="22">V12+V13+V14</f>
        <v>1</v>
      </c>
      <c r="W11" s="35">
        <f t="shared" si="22"/>
        <v>0</v>
      </c>
      <c r="X11" s="35">
        <f t="shared" si="22"/>
        <v>0</v>
      </c>
      <c r="Y11" s="35">
        <f t="shared" si="22"/>
        <v>1</v>
      </c>
      <c r="Z11" s="35">
        <f>H11-H112</f>
        <v>3</v>
      </c>
      <c r="AA11" s="38"/>
      <c r="AB11" s="35"/>
      <c r="AC11" s="35"/>
      <c r="AD11" s="35"/>
    </row>
    <row r="12" spans="1:30" x14ac:dyDescent="0.3">
      <c r="A12" s="3" t="s">
        <v>66</v>
      </c>
      <c r="B12" s="3" t="s">
        <v>29</v>
      </c>
      <c r="C12" s="3" t="s">
        <v>32</v>
      </c>
      <c r="D12" s="3" t="s">
        <v>34</v>
      </c>
      <c r="E12" s="3" t="s">
        <v>30</v>
      </c>
      <c r="F12" s="3" t="s">
        <v>28</v>
      </c>
      <c r="G12" s="3">
        <v>2</v>
      </c>
      <c r="H12" s="3">
        <v>3</v>
      </c>
      <c r="I12" s="4">
        <f t="shared" si="7"/>
        <v>1.5</v>
      </c>
      <c r="J12" s="3">
        <v>0</v>
      </c>
      <c r="K12" s="32">
        <f t="shared" si="9"/>
        <v>0</v>
      </c>
      <c r="L12" s="3">
        <f t="shared" si="17"/>
        <v>1</v>
      </c>
      <c r="M12" s="3">
        <v>1</v>
      </c>
      <c r="N12" s="3">
        <v>0</v>
      </c>
      <c r="O12" s="3">
        <v>1</v>
      </c>
      <c r="P12" s="3">
        <v>1</v>
      </c>
      <c r="Q12" s="4">
        <f t="shared" si="12"/>
        <v>100</v>
      </c>
      <c r="R12" s="3">
        <v>2</v>
      </c>
      <c r="S12" s="3">
        <v>1</v>
      </c>
      <c r="T12" s="32">
        <f t="shared" si="14"/>
        <v>1</v>
      </c>
      <c r="U12" s="32">
        <f t="shared" si="15"/>
        <v>1</v>
      </c>
      <c r="V12" s="3">
        <v>0</v>
      </c>
      <c r="W12" s="3">
        <v>0</v>
      </c>
      <c r="X12" s="3">
        <v>0</v>
      </c>
      <c r="Y12" s="3">
        <v>1</v>
      </c>
      <c r="Z12" s="3"/>
    </row>
    <row r="13" spans="1:30" x14ac:dyDescent="0.3">
      <c r="A13" s="3" t="s">
        <v>67</v>
      </c>
      <c r="B13" s="3" t="s">
        <v>29</v>
      </c>
      <c r="C13" s="3" t="s">
        <v>32</v>
      </c>
      <c r="D13" s="3" t="s">
        <v>34</v>
      </c>
      <c r="E13" s="3" t="s">
        <v>30</v>
      </c>
      <c r="F13" s="3" t="s">
        <v>28</v>
      </c>
      <c r="G13" s="3">
        <v>0</v>
      </c>
      <c r="H13" s="3">
        <v>0</v>
      </c>
      <c r="I13" s="4" t="e">
        <f t="shared" si="7"/>
        <v>#DIV/0!</v>
      </c>
      <c r="J13" s="3">
        <v>0</v>
      </c>
      <c r="K13" s="32" t="e">
        <f t="shared" si="9"/>
        <v>#DIV/0!</v>
      </c>
      <c r="L13" s="3">
        <v>0</v>
      </c>
      <c r="M13" s="3">
        <v>0</v>
      </c>
      <c r="N13" s="3">
        <v>0</v>
      </c>
      <c r="O13" s="3">
        <v>0</v>
      </c>
      <c r="P13" s="3">
        <v>0</v>
      </c>
      <c r="Q13" s="4" t="e">
        <f t="shared" si="12"/>
        <v>#DIV/0!</v>
      </c>
      <c r="R13" s="3">
        <v>0</v>
      </c>
      <c r="S13" s="3">
        <v>0</v>
      </c>
      <c r="T13" s="32" t="e">
        <f t="shared" si="14"/>
        <v>#DIV/0!</v>
      </c>
      <c r="U13" s="32" t="e">
        <f t="shared" si="15"/>
        <v>#DIV/0!</v>
      </c>
      <c r="V13" s="3">
        <v>0</v>
      </c>
      <c r="W13" s="3">
        <v>0</v>
      </c>
      <c r="X13" s="3">
        <v>0</v>
      </c>
      <c r="Y13" s="3">
        <v>0</v>
      </c>
      <c r="Z13" s="3"/>
      <c r="AB13" s="3"/>
      <c r="AC13" s="3"/>
      <c r="AD13" s="3"/>
    </row>
    <row r="14" spans="1:30" x14ac:dyDescent="0.3">
      <c r="A14" s="3" t="s">
        <v>68</v>
      </c>
      <c r="B14" s="3" t="s">
        <v>29</v>
      </c>
      <c r="C14" s="3" t="s">
        <v>32</v>
      </c>
      <c r="D14" s="3" t="s">
        <v>34</v>
      </c>
      <c r="E14" s="3" t="s">
        <v>30</v>
      </c>
      <c r="F14" s="3" t="s">
        <v>28</v>
      </c>
      <c r="G14" s="3">
        <v>1</v>
      </c>
      <c r="H14" s="3">
        <v>3</v>
      </c>
      <c r="I14" s="4">
        <f t="shared" si="7"/>
        <v>3</v>
      </c>
      <c r="J14" s="3">
        <v>0</v>
      </c>
      <c r="K14" s="32">
        <f t="shared" si="9"/>
        <v>0</v>
      </c>
      <c r="L14" s="3">
        <f t="shared" ref="L14:L16" si="23">M14+N14</f>
        <v>1</v>
      </c>
      <c r="M14" s="3">
        <v>1</v>
      </c>
      <c r="N14" s="3">
        <v>0</v>
      </c>
      <c r="O14" s="3">
        <v>1</v>
      </c>
      <c r="P14" s="3">
        <v>1</v>
      </c>
      <c r="Q14" s="4">
        <f t="shared" si="12"/>
        <v>100</v>
      </c>
      <c r="R14" s="3">
        <v>0</v>
      </c>
      <c r="S14" s="3">
        <v>0</v>
      </c>
      <c r="T14" s="32">
        <f t="shared" si="14"/>
        <v>1</v>
      </c>
      <c r="U14" s="32">
        <f t="shared" si="15"/>
        <v>1.5</v>
      </c>
      <c r="V14" s="3">
        <v>1</v>
      </c>
      <c r="W14" s="3">
        <v>0</v>
      </c>
      <c r="X14" s="3">
        <v>0</v>
      </c>
      <c r="Y14" s="3">
        <v>0</v>
      </c>
      <c r="Z14" s="3"/>
    </row>
    <row r="15" spans="1:30" x14ac:dyDescent="0.3">
      <c r="A15" s="35">
        <v>267</v>
      </c>
      <c r="B15" s="35" t="s">
        <v>24</v>
      </c>
      <c r="C15" s="35" t="s">
        <v>32</v>
      </c>
      <c r="D15" s="35" t="s">
        <v>34</v>
      </c>
      <c r="E15" s="35" t="s">
        <v>30</v>
      </c>
      <c r="F15" s="35" t="s">
        <v>28</v>
      </c>
      <c r="G15" s="35">
        <f t="shared" ref="G15:H15" si="24">G16+G17+G18</f>
        <v>2</v>
      </c>
      <c r="H15" s="35">
        <f t="shared" si="24"/>
        <v>2</v>
      </c>
      <c r="I15" s="36">
        <f t="shared" si="7"/>
        <v>1</v>
      </c>
      <c r="J15" s="35">
        <f t="shared" ref="J15" si="25">J16+J17+J18</f>
        <v>0</v>
      </c>
      <c r="K15" s="37">
        <f t="shared" si="9"/>
        <v>0</v>
      </c>
      <c r="L15" s="35">
        <f t="shared" si="23"/>
        <v>2</v>
      </c>
      <c r="M15" s="35">
        <f t="shared" ref="M15:P15" si="26">M16+M17+M18</f>
        <v>1</v>
      </c>
      <c r="N15" s="35">
        <f t="shared" si="26"/>
        <v>1</v>
      </c>
      <c r="O15" s="35">
        <f t="shared" si="26"/>
        <v>1</v>
      </c>
      <c r="P15" s="35">
        <f t="shared" si="26"/>
        <v>2</v>
      </c>
      <c r="Q15" s="36">
        <f t="shared" si="12"/>
        <v>100</v>
      </c>
      <c r="R15" s="35">
        <f t="shared" ref="R15:S15" si="27">R16+R17+R18</f>
        <v>0</v>
      </c>
      <c r="S15" s="35">
        <f t="shared" si="27"/>
        <v>0</v>
      </c>
      <c r="T15" s="37">
        <f t="shared" si="14"/>
        <v>0.5</v>
      </c>
      <c r="U15" s="37">
        <f t="shared" si="15"/>
        <v>0.5</v>
      </c>
      <c r="V15" s="35">
        <f t="shared" ref="V15:Y15" si="28">V16+V17+V18</f>
        <v>0</v>
      </c>
      <c r="W15" s="35">
        <f t="shared" si="28"/>
        <v>1</v>
      </c>
      <c r="X15" s="35">
        <f t="shared" si="28"/>
        <v>0</v>
      </c>
      <c r="Y15" s="35">
        <f t="shared" si="28"/>
        <v>0</v>
      </c>
      <c r="Z15" s="35">
        <f>H15-H116</f>
        <v>2</v>
      </c>
      <c r="AA15" s="38"/>
      <c r="AB15" s="38"/>
      <c r="AC15" s="38"/>
      <c r="AD15" s="38"/>
    </row>
    <row r="16" spans="1:30" x14ac:dyDescent="0.3">
      <c r="A16" s="3" t="s">
        <v>66</v>
      </c>
      <c r="B16" s="3" t="s">
        <v>24</v>
      </c>
      <c r="C16" s="3" t="s">
        <v>32</v>
      </c>
      <c r="D16" s="3" t="s">
        <v>34</v>
      </c>
      <c r="E16" s="3" t="s">
        <v>30</v>
      </c>
      <c r="F16" s="3" t="s">
        <v>28</v>
      </c>
      <c r="G16" s="3">
        <v>2</v>
      </c>
      <c r="H16" s="3">
        <v>2</v>
      </c>
      <c r="I16" s="4">
        <f t="shared" si="7"/>
        <v>1</v>
      </c>
      <c r="J16" s="3">
        <v>0</v>
      </c>
      <c r="K16" s="32">
        <f t="shared" si="9"/>
        <v>0</v>
      </c>
      <c r="L16" s="3">
        <f t="shared" si="23"/>
        <v>2</v>
      </c>
      <c r="M16" s="3">
        <v>1</v>
      </c>
      <c r="N16" s="3">
        <v>1</v>
      </c>
      <c r="O16" s="3">
        <v>1</v>
      </c>
      <c r="P16" s="3">
        <v>2</v>
      </c>
      <c r="Q16" s="4">
        <f t="shared" si="12"/>
        <v>100</v>
      </c>
      <c r="R16" s="3">
        <v>0</v>
      </c>
      <c r="S16" s="3">
        <v>0</v>
      </c>
      <c r="T16" s="32">
        <f t="shared" si="14"/>
        <v>0.5</v>
      </c>
      <c r="U16" s="32">
        <f t="shared" si="15"/>
        <v>0.5</v>
      </c>
      <c r="V16" s="3">
        <v>0</v>
      </c>
      <c r="W16" s="3">
        <v>1</v>
      </c>
      <c r="X16" s="3">
        <v>0</v>
      </c>
      <c r="Y16" s="3">
        <v>0</v>
      </c>
      <c r="Z16" s="3"/>
    </row>
    <row r="17" spans="1:30" x14ac:dyDescent="0.3">
      <c r="A17" s="3" t="s">
        <v>67</v>
      </c>
      <c r="B17" s="3" t="s">
        <v>24</v>
      </c>
      <c r="C17" s="3" t="s">
        <v>32</v>
      </c>
      <c r="D17" s="3" t="s">
        <v>34</v>
      </c>
      <c r="E17" s="3" t="s">
        <v>30</v>
      </c>
      <c r="F17" s="3" t="s">
        <v>28</v>
      </c>
      <c r="G17" s="3">
        <v>0</v>
      </c>
      <c r="H17" s="3">
        <v>0</v>
      </c>
      <c r="I17" s="4" t="e">
        <f t="shared" si="7"/>
        <v>#DIV/0!</v>
      </c>
      <c r="J17" s="3">
        <v>0</v>
      </c>
      <c r="K17" s="32" t="e">
        <f t="shared" si="9"/>
        <v>#DIV/0!</v>
      </c>
      <c r="L17" s="3">
        <v>0</v>
      </c>
      <c r="M17" s="3">
        <v>0</v>
      </c>
      <c r="N17" s="3">
        <v>0</v>
      </c>
      <c r="O17" s="3">
        <v>0</v>
      </c>
      <c r="P17" s="3">
        <v>0</v>
      </c>
      <c r="Q17" s="4" t="e">
        <f t="shared" si="12"/>
        <v>#DIV/0!</v>
      </c>
      <c r="R17" s="3">
        <v>0</v>
      </c>
      <c r="S17" s="3">
        <v>0</v>
      </c>
      <c r="T17" s="32" t="e">
        <f t="shared" si="14"/>
        <v>#DIV/0!</v>
      </c>
      <c r="U17" s="32" t="e">
        <f t="shared" si="15"/>
        <v>#DIV/0!</v>
      </c>
      <c r="V17" s="3">
        <v>0</v>
      </c>
      <c r="W17" s="3">
        <v>0</v>
      </c>
      <c r="X17" s="3">
        <v>0</v>
      </c>
      <c r="Y17" s="3">
        <v>0</v>
      </c>
      <c r="Z17" s="3"/>
    </row>
    <row r="18" spans="1:30" x14ac:dyDescent="0.3">
      <c r="A18" s="3" t="s">
        <v>68</v>
      </c>
      <c r="B18" s="3" t="s">
        <v>24</v>
      </c>
      <c r="C18" s="3" t="s">
        <v>32</v>
      </c>
      <c r="D18" s="3" t="s">
        <v>34</v>
      </c>
      <c r="E18" s="3" t="s">
        <v>30</v>
      </c>
      <c r="F18" s="3" t="s">
        <v>28</v>
      </c>
      <c r="G18" s="3">
        <v>0</v>
      </c>
      <c r="H18" s="3">
        <v>0</v>
      </c>
      <c r="I18" s="4" t="e">
        <f t="shared" si="7"/>
        <v>#DIV/0!</v>
      </c>
      <c r="J18" s="3">
        <v>0</v>
      </c>
      <c r="K18" s="32" t="e">
        <f t="shared" si="9"/>
        <v>#DIV/0!</v>
      </c>
      <c r="L18" s="3">
        <f t="shared" ref="L18:L20" si="29">M18+N18</f>
        <v>0</v>
      </c>
      <c r="M18" s="3">
        <v>0</v>
      </c>
      <c r="N18" s="3">
        <v>0</v>
      </c>
      <c r="O18" s="3">
        <v>0</v>
      </c>
      <c r="P18" s="3">
        <v>0</v>
      </c>
      <c r="Q18" s="4" t="e">
        <f t="shared" si="12"/>
        <v>#DIV/0!</v>
      </c>
      <c r="R18" s="3">
        <v>0</v>
      </c>
      <c r="S18" s="3">
        <v>0</v>
      </c>
      <c r="T18" s="32" t="e">
        <f t="shared" si="14"/>
        <v>#DIV/0!</v>
      </c>
      <c r="U18" s="32" t="e">
        <f t="shared" si="15"/>
        <v>#DIV/0!</v>
      </c>
      <c r="V18" s="3">
        <v>0</v>
      </c>
      <c r="W18" s="3">
        <v>0</v>
      </c>
      <c r="X18" s="3">
        <v>0</v>
      </c>
      <c r="Y18" s="3">
        <v>0</v>
      </c>
      <c r="Z18" s="3"/>
    </row>
    <row r="19" spans="1:30" x14ac:dyDescent="0.3">
      <c r="A19" s="35">
        <v>169</v>
      </c>
      <c r="B19" s="35" t="s">
        <v>24</v>
      </c>
      <c r="C19" s="35" t="s">
        <v>25</v>
      </c>
      <c r="D19" s="35" t="s">
        <v>32</v>
      </c>
      <c r="E19" s="35" t="s">
        <v>33</v>
      </c>
      <c r="F19" s="35" t="s">
        <v>34</v>
      </c>
      <c r="G19" s="35">
        <f t="shared" ref="G19:H19" si="30">G20+G21+G22</f>
        <v>2</v>
      </c>
      <c r="H19" s="35">
        <f t="shared" si="30"/>
        <v>0</v>
      </c>
      <c r="I19" s="36">
        <f t="shared" si="7"/>
        <v>0</v>
      </c>
      <c r="J19" s="35">
        <f t="shared" ref="J19" si="31">J20+J21+J22</f>
        <v>2</v>
      </c>
      <c r="K19" s="37">
        <f t="shared" si="9"/>
        <v>1</v>
      </c>
      <c r="L19" s="35">
        <f t="shared" si="29"/>
        <v>0</v>
      </c>
      <c r="M19" s="35">
        <f t="shared" ref="M19:P19" si="32">M20+M21+M22</f>
        <v>0</v>
      </c>
      <c r="N19" s="35">
        <f t="shared" si="32"/>
        <v>0</v>
      </c>
      <c r="O19" s="35">
        <f t="shared" si="32"/>
        <v>0</v>
      </c>
      <c r="P19" s="35">
        <f t="shared" si="32"/>
        <v>0</v>
      </c>
      <c r="Q19" s="36" t="e">
        <f t="shared" si="12"/>
        <v>#DIV/0!</v>
      </c>
      <c r="R19" s="35">
        <f t="shared" ref="R19:S19" si="33">R20+R21+R22</f>
        <v>0</v>
      </c>
      <c r="S19" s="35">
        <f t="shared" si="33"/>
        <v>0</v>
      </c>
      <c r="T19" s="37" t="e">
        <f t="shared" si="14"/>
        <v>#DIV/0!</v>
      </c>
      <c r="U19" s="37" t="e">
        <f t="shared" si="15"/>
        <v>#DIV/0!</v>
      </c>
      <c r="V19" s="35">
        <f t="shared" ref="V19:Y19" si="34">V20+V21+V22</f>
        <v>0</v>
      </c>
      <c r="W19" s="35">
        <f t="shared" si="34"/>
        <v>0</v>
      </c>
      <c r="X19" s="35">
        <f t="shared" si="34"/>
        <v>0</v>
      </c>
      <c r="Y19" s="35">
        <f t="shared" si="34"/>
        <v>0</v>
      </c>
      <c r="Z19" s="35">
        <f>H19-H120</f>
        <v>0</v>
      </c>
      <c r="AA19" s="38"/>
      <c r="AB19" s="38"/>
      <c r="AC19" s="38"/>
      <c r="AD19" s="38"/>
    </row>
    <row r="20" spans="1:30" x14ac:dyDescent="0.3">
      <c r="A20" s="3" t="s">
        <v>66</v>
      </c>
      <c r="B20" s="3" t="s">
        <v>24</v>
      </c>
      <c r="C20" s="3" t="s">
        <v>25</v>
      </c>
      <c r="D20" s="3" t="s">
        <v>32</v>
      </c>
      <c r="E20" s="3" t="s">
        <v>33</v>
      </c>
      <c r="F20" s="3" t="s">
        <v>34</v>
      </c>
      <c r="G20" s="3">
        <v>1</v>
      </c>
      <c r="H20" s="3">
        <v>0</v>
      </c>
      <c r="I20" s="4">
        <f t="shared" si="7"/>
        <v>0</v>
      </c>
      <c r="J20" s="3">
        <v>1</v>
      </c>
      <c r="K20" s="32">
        <f t="shared" si="9"/>
        <v>1</v>
      </c>
      <c r="L20" s="3">
        <f t="shared" si="29"/>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30" x14ac:dyDescent="0.3">
      <c r="A21" s="3" t="s">
        <v>67</v>
      </c>
      <c r="B21" s="3" t="s">
        <v>24</v>
      </c>
      <c r="C21" s="3" t="s">
        <v>25</v>
      </c>
      <c r="D21" s="3" t="s">
        <v>32</v>
      </c>
      <c r="E21" s="3" t="s">
        <v>33</v>
      </c>
      <c r="F21" s="3" t="s">
        <v>34</v>
      </c>
      <c r="G21" s="3">
        <v>0</v>
      </c>
      <c r="H21" s="3">
        <v>0</v>
      </c>
      <c r="I21" s="4" t="e">
        <f t="shared" si="7"/>
        <v>#DIV/0!</v>
      </c>
      <c r="J21" s="3">
        <v>0</v>
      </c>
      <c r="K21" s="32" t="e">
        <f t="shared" si="9"/>
        <v>#DIV/0!</v>
      </c>
      <c r="L21" s="3">
        <v>0</v>
      </c>
      <c r="M21" s="3">
        <v>0</v>
      </c>
      <c r="N21" s="3">
        <v>0</v>
      </c>
      <c r="O21" s="3">
        <v>0</v>
      </c>
      <c r="P21" s="3">
        <v>0</v>
      </c>
      <c r="Q21" s="4" t="e">
        <f t="shared" si="12"/>
        <v>#DIV/0!</v>
      </c>
      <c r="R21" s="3">
        <v>0</v>
      </c>
      <c r="S21" s="3">
        <v>0</v>
      </c>
      <c r="T21" s="32" t="e">
        <f t="shared" si="14"/>
        <v>#DIV/0!</v>
      </c>
      <c r="U21" s="32" t="e">
        <f t="shared" si="15"/>
        <v>#DIV/0!</v>
      </c>
      <c r="V21" s="3">
        <v>0</v>
      </c>
      <c r="W21" s="3">
        <v>0</v>
      </c>
      <c r="X21" s="3">
        <v>0</v>
      </c>
      <c r="Y21" s="3">
        <v>0</v>
      </c>
      <c r="Z21" s="3"/>
    </row>
    <row r="22" spans="1:30" x14ac:dyDescent="0.3">
      <c r="A22" s="3" t="s">
        <v>68</v>
      </c>
      <c r="B22" s="3" t="s">
        <v>24</v>
      </c>
      <c r="C22" s="3" t="s">
        <v>25</v>
      </c>
      <c r="D22" s="3" t="s">
        <v>32</v>
      </c>
      <c r="E22" s="3" t="s">
        <v>33</v>
      </c>
      <c r="F22" s="3" t="s">
        <v>34</v>
      </c>
      <c r="G22" s="3">
        <v>1</v>
      </c>
      <c r="H22" s="3">
        <v>0</v>
      </c>
      <c r="I22" s="4">
        <f t="shared" si="7"/>
        <v>0</v>
      </c>
      <c r="J22" s="3">
        <v>1</v>
      </c>
      <c r="K22" s="32">
        <f t="shared" si="9"/>
        <v>1</v>
      </c>
      <c r="L22" s="3">
        <f t="shared" ref="L22:L24" si="35">M22+N22</f>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137</v>
      </c>
      <c r="B23" s="35" t="s">
        <v>24</v>
      </c>
      <c r="C23" s="35" t="s">
        <v>25</v>
      </c>
      <c r="D23" s="35" t="s">
        <v>26</v>
      </c>
      <c r="E23" s="35" t="s">
        <v>27</v>
      </c>
      <c r="F23" s="35" t="s">
        <v>33</v>
      </c>
      <c r="G23" s="35">
        <f t="shared" ref="G23:H23" si="36">G24+G25+G26</f>
        <v>2</v>
      </c>
      <c r="H23" s="35">
        <f t="shared" si="36"/>
        <v>2</v>
      </c>
      <c r="I23" s="36">
        <f t="shared" si="7"/>
        <v>1</v>
      </c>
      <c r="J23" s="35">
        <f t="shared" ref="J23" si="37">J24+J25+J26</f>
        <v>0</v>
      </c>
      <c r="K23" s="37">
        <f t="shared" si="9"/>
        <v>0</v>
      </c>
      <c r="L23" s="35">
        <f t="shared" si="35"/>
        <v>2</v>
      </c>
      <c r="M23" s="35">
        <f t="shared" ref="M23:P23" si="38">M24+M25+M26</f>
        <v>1</v>
      </c>
      <c r="N23" s="35">
        <f t="shared" si="38"/>
        <v>1</v>
      </c>
      <c r="O23" s="35">
        <f t="shared" si="38"/>
        <v>1</v>
      </c>
      <c r="P23" s="35">
        <f t="shared" si="38"/>
        <v>2</v>
      </c>
      <c r="Q23" s="36">
        <f t="shared" si="12"/>
        <v>100</v>
      </c>
      <c r="R23" s="35">
        <f t="shared" ref="R23:S23" si="39">R24+R25+R26</f>
        <v>0</v>
      </c>
      <c r="S23" s="35">
        <f t="shared" si="39"/>
        <v>0</v>
      </c>
      <c r="T23" s="37">
        <f t="shared" si="14"/>
        <v>0.5</v>
      </c>
      <c r="U23" s="37">
        <f t="shared" si="15"/>
        <v>0.5</v>
      </c>
      <c r="V23" s="35">
        <f t="shared" ref="V23:Y23" si="40">V24+V25+V26</f>
        <v>0</v>
      </c>
      <c r="W23" s="35">
        <f t="shared" si="40"/>
        <v>0</v>
      </c>
      <c r="X23" s="35">
        <f t="shared" si="40"/>
        <v>0</v>
      </c>
      <c r="Y23" s="35">
        <f t="shared" si="40"/>
        <v>0</v>
      </c>
      <c r="Z23" s="35">
        <f>H23-H124</f>
        <v>2</v>
      </c>
      <c r="AA23" s="38"/>
      <c r="AB23" s="38"/>
      <c r="AC23" s="38"/>
      <c r="AD23" s="38"/>
    </row>
    <row r="24" spans="1:30" x14ac:dyDescent="0.3">
      <c r="A24" s="3" t="s">
        <v>66</v>
      </c>
      <c r="B24" s="3" t="s">
        <v>24</v>
      </c>
      <c r="C24" s="3" t="s">
        <v>25</v>
      </c>
      <c r="D24" s="3" t="s">
        <v>26</v>
      </c>
      <c r="E24" s="3" t="s">
        <v>27</v>
      </c>
      <c r="F24" s="3" t="s">
        <v>33</v>
      </c>
      <c r="G24" s="3">
        <v>1</v>
      </c>
      <c r="H24" s="3">
        <v>2</v>
      </c>
      <c r="I24" s="4">
        <f t="shared" si="7"/>
        <v>2</v>
      </c>
      <c r="J24" s="3">
        <v>0</v>
      </c>
      <c r="K24" s="32">
        <f t="shared" si="9"/>
        <v>0</v>
      </c>
      <c r="L24" s="3">
        <f t="shared" si="35"/>
        <v>1</v>
      </c>
      <c r="M24" s="3">
        <v>1</v>
      </c>
      <c r="N24" s="3">
        <v>0</v>
      </c>
      <c r="O24" s="3">
        <v>1</v>
      </c>
      <c r="P24" s="3">
        <v>1</v>
      </c>
      <c r="Q24" s="4">
        <f t="shared" si="12"/>
        <v>100</v>
      </c>
      <c r="R24" s="3">
        <v>0</v>
      </c>
      <c r="S24" s="3">
        <v>0</v>
      </c>
      <c r="T24" s="32">
        <f t="shared" si="14"/>
        <v>1</v>
      </c>
      <c r="U24" s="32">
        <f t="shared" si="15"/>
        <v>1</v>
      </c>
      <c r="V24" s="3">
        <v>0</v>
      </c>
      <c r="W24" s="3">
        <v>0</v>
      </c>
      <c r="X24" s="3">
        <v>0</v>
      </c>
      <c r="Y24" s="3">
        <v>0</v>
      </c>
      <c r="Z24" s="3"/>
    </row>
    <row r="25" spans="1:30" x14ac:dyDescent="0.3">
      <c r="A25" s="3" t="s">
        <v>67</v>
      </c>
      <c r="B25" s="3" t="s">
        <v>24</v>
      </c>
      <c r="C25" s="3" t="s">
        <v>25</v>
      </c>
      <c r="D25" s="3" t="s">
        <v>26</v>
      </c>
      <c r="E25" s="3" t="s">
        <v>27</v>
      </c>
      <c r="F25" s="3" t="s">
        <v>33</v>
      </c>
      <c r="G25" s="3">
        <v>0</v>
      </c>
      <c r="H25" s="3">
        <v>0</v>
      </c>
      <c r="I25" s="4" t="e">
        <f t="shared" si="7"/>
        <v>#DIV/0!</v>
      </c>
      <c r="J25" s="3">
        <v>0</v>
      </c>
      <c r="K25" s="32" t="e">
        <f t="shared" si="9"/>
        <v>#DIV/0!</v>
      </c>
      <c r="L25" s="3">
        <v>0</v>
      </c>
      <c r="M25" s="3">
        <v>0</v>
      </c>
      <c r="N25" s="3">
        <v>0</v>
      </c>
      <c r="O25" s="3">
        <v>0</v>
      </c>
      <c r="P25" s="3">
        <v>0</v>
      </c>
      <c r="Q25" s="4" t="e">
        <f t="shared" si="12"/>
        <v>#DIV/0!</v>
      </c>
      <c r="R25" s="3">
        <v>0</v>
      </c>
      <c r="S25" s="3">
        <v>0</v>
      </c>
      <c r="T25" s="32" t="e">
        <f t="shared" si="14"/>
        <v>#DIV/0!</v>
      </c>
      <c r="U25" s="32" t="e">
        <f t="shared" si="15"/>
        <v>#DIV/0!</v>
      </c>
      <c r="V25" s="3">
        <v>0</v>
      </c>
      <c r="W25" s="3">
        <v>0</v>
      </c>
      <c r="X25" s="3">
        <v>0</v>
      </c>
      <c r="Y25" s="3">
        <v>0</v>
      </c>
      <c r="Z25" s="3"/>
    </row>
    <row r="26" spans="1:30" x14ac:dyDescent="0.3">
      <c r="A26" s="3" t="s">
        <v>68</v>
      </c>
      <c r="B26" s="3" t="s">
        <v>24</v>
      </c>
      <c r="C26" s="3" t="s">
        <v>25</v>
      </c>
      <c r="D26" s="3" t="s">
        <v>26</v>
      </c>
      <c r="E26" s="3" t="s">
        <v>27</v>
      </c>
      <c r="F26" s="3" t="s">
        <v>33</v>
      </c>
      <c r="G26" s="3">
        <v>1</v>
      </c>
      <c r="H26" s="3">
        <v>0</v>
      </c>
      <c r="I26" s="4">
        <f t="shared" si="7"/>
        <v>0</v>
      </c>
      <c r="J26" s="3">
        <v>0</v>
      </c>
      <c r="K26" s="32">
        <f t="shared" si="9"/>
        <v>0</v>
      </c>
      <c r="L26" s="3">
        <f t="shared" ref="L26:L28" si="41">M26+N26</f>
        <v>1</v>
      </c>
      <c r="M26" s="3">
        <v>0</v>
      </c>
      <c r="N26" s="3">
        <v>1</v>
      </c>
      <c r="O26" s="3">
        <v>0</v>
      </c>
      <c r="P26" s="3">
        <v>1</v>
      </c>
      <c r="Q26" s="4">
        <f t="shared" si="12"/>
        <v>100</v>
      </c>
      <c r="R26" s="3">
        <v>0</v>
      </c>
      <c r="S26" s="3">
        <v>0</v>
      </c>
      <c r="T26" s="32">
        <f t="shared" si="14"/>
        <v>0</v>
      </c>
      <c r="U26" s="32">
        <f t="shared" si="15"/>
        <v>0</v>
      </c>
      <c r="V26" s="3">
        <v>0</v>
      </c>
      <c r="W26" s="3">
        <v>0</v>
      </c>
      <c r="X26" s="3">
        <v>0</v>
      </c>
      <c r="Y26" s="3">
        <v>0</v>
      </c>
      <c r="Z26" s="3"/>
    </row>
    <row r="27" spans="1:30" x14ac:dyDescent="0.3">
      <c r="A27" s="35">
        <v>29</v>
      </c>
      <c r="B27" s="35" t="s">
        <v>29</v>
      </c>
      <c r="C27" s="35" t="s">
        <v>32</v>
      </c>
      <c r="D27" s="35" t="s">
        <v>26</v>
      </c>
      <c r="E27" s="35" t="s">
        <v>30</v>
      </c>
      <c r="F27" s="35" t="s">
        <v>28</v>
      </c>
      <c r="G27" s="35">
        <f t="shared" ref="G27:H27" si="42">G28+G29+G30</f>
        <v>6</v>
      </c>
      <c r="H27" s="35">
        <f t="shared" si="42"/>
        <v>5</v>
      </c>
      <c r="I27" s="36">
        <f t="shared" si="7"/>
        <v>0.83333333333333337</v>
      </c>
      <c r="J27" s="35">
        <f t="shared" ref="J27" si="43">J28+J29+J30</f>
        <v>0</v>
      </c>
      <c r="K27" s="37">
        <f t="shared" si="9"/>
        <v>0</v>
      </c>
      <c r="L27" s="35">
        <f t="shared" si="41"/>
        <v>6</v>
      </c>
      <c r="M27" s="35">
        <f t="shared" ref="M27:P27" si="44">M28+M29+M30</f>
        <v>2</v>
      </c>
      <c r="N27" s="35">
        <f t="shared" si="44"/>
        <v>4</v>
      </c>
      <c r="O27" s="35">
        <f t="shared" si="44"/>
        <v>2</v>
      </c>
      <c r="P27" s="35">
        <f t="shared" si="44"/>
        <v>5</v>
      </c>
      <c r="Q27" s="36">
        <f t="shared" si="12"/>
        <v>83.333333333333343</v>
      </c>
      <c r="R27" s="35">
        <f t="shared" ref="R27:S27" si="45">R28+R29+R30</f>
        <v>0</v>
      </c>
      <c r="S27" s="35">
        <f t="shared" si="45"/>
        <v>0</v>
      </c>
      <c r="T27" s="37">
        <f t="shared" si="14"/>
        <v>0.33333333333333331</v>
      </c>
      <c r="U27" s="37">
        <f t="shared" si="15"/>
        <v>0.41666666666666669</v>
      </c>
      <c r="V27" s="35">
        <f t="shared" ref="V27:Y27" si="46">V28+V29+V30</f>
        <v>1</v>
      </c>
      <c r="W27" s="35">
        <f t="shared" si="46"/>
        <v>0</v>
      </c>
      <c r="X27" s="35">
        <f t="shared" si="46"/>
        <v>0</v>
      </c>
      <c r="Y27" s="35">
        <f t="shared" si="46"/>
        <v>1</v>
      </c>
      <c r="Z27" s="35">
        <f>H27-H128</f>
        <v>1</v>
      </c>
      <c r="AA27" s="38"/>
      <c r="AB27" s="38"/>
      <c r="AC27" s="38"/>
      <c r="AD27" s="38"/>
    </row>
    <row r="28" spans="1:30" x14ac:dyDescent="0.3">
      <c r="A28" s="3" t="s">
        <v>66</v>
      </c>
      <c r="B28" s="3" t="s">
        <v>29</v>
      </c>
      <c r="C28" s="3" t="s">
        <v>32</v>
      </c>
      <c r="D28" s="3" t="s">
        <v>26</v>
      </c>
      <c r="E28" s="3" t="s">
        <v>30</v>
      </c>
      <c r="F28" s="3" t="s">
        <v>28</v>
      </c>
      <c r="G28" s="3">
        <v>2</v>
      </c>
      <c r="H28" s="3">
        <v>2</v>
      </c>
      <c r="I28" s="4">
        <f t="shared" si="7"/>
        <v>1</v>
      </c>
      <c r="J28" s="3">
        <v>0</v>
      </c>
      <c r="K28" s="32">
        <f t="shared" si="9"/>
        <v>0</v>
      </c>
      <c r="L28" s="3">
        <f t="shared" si="41"/>
        <v>2</v>
      </c>
      <c r="M28" s="3">
        <v>1</v>
      </c>
      <c r="N28" s="3">
        <v>1</v>
      </c>
      <c r="O28" s="3">
        <v>1</v>
      </c>
      <c r="P28" s="3">
        <v>2</v>
      </c>
      <c r="Q28" s="4">
        <f t="shared" si="12"/>
        <v>100</v>
      </c>
      <c r="R28" s="3">
        <v>0</v>
      </c>
      <c r="S28" s="3">
        <v>0</v>
      </c>
      <c r="T28" s="32">
        <f t="shared" si="14"/>
        <v>0.5</v>
      </c>
      <c r="U28" s="32">
        <f t="shared" si="15"/>
        <v>0.5</v>
      </c>
      <c r="V28" s="3">
        <v>0</v>
      </c>
      <c r="W28" s="3">
        <v>0</v>
      </c>
      <c r="X28" s="3">
        <v>0</v>
      </c>
      <c r="Y28" s="3">
        <v>1</v>
      </c>
      <c r="Z28" s="3"/>
    </row>
    <row r="29" spans="1:30" x14ac:dyDescent="0.3">
      <c r="A29" s="3" t="s">
        <v>67</v>
      </c>
      <c r="B29" s="3" t="s">
        <v>29</v>
      </c>
      <c r="C29" s="3" t="s">
        <v>32</v>
      </c>
      <c r="D29" s="3" t="s">
        <v>26</v>
      </c>
      <c r="E29" s="3" t="s">
        <v>30</v>
      </c>
      <c r="F29" s="3" t="s">
        <v>28</v>
      </c>
      <c r="G29" s="3">
        <v>2</v>
      </c>
      <c r="H29" s="3">
        <v>0</v>
      </c>
      <c r="I29" s="4">
        <f t="shared" si="7"/>
        <v>0</v>
      </c>
      <c r="J29" s="3">
        <v>0</v>
      </c>
      <c r="K29" s="32">
        <f t="shared" si="9"/>
        <v>0</v>
      </c>
      <c r="L29" s="3">
        <v>0</v>
      </c>
      <c r="M29" s="3">
        <v>0</v>
      </c>
      <c r="N29" s="3">
        <v>2</v>
      </c>
      <c r="O29" s="3">
        <v>0</v>
      </c>
      <c r="P29" s="3">
        <v>1</v>
      </c>
      <c r="Q29" s="4" t="e">
        <f t="shared" si="12"/>
        <v>#DIV/0!</v>
      </c>
      <c r="R29" s="3">
        <v>0</v>
      </c>
      <c r="S29" s="3">
        <v>0</v>
      </c>
      <c r="T29" s="32">
        <f t="shared" si="14"/>
        <v>0</v>
      </c>
      <c r="U29" s="32" t="e">
        <f t="shared" si="15"/>
        <v>#DIV/0!</v>
      </c>
      <c r="V29" s="3">
        <v>0</v>
      </c>
      <c r="W29" s="3">
        <v>0</v>
      </c>
      <c r="X29" s="3">
        <v>0</v>
      </c>
      <c r="Y29" s="3">
        <v>0</v>
      </c>
      <c r="Z29" s="3"/>
    </row>
    <row r="30" spans="1:30" x14ac:dyDescent="0.3">
      <c r="A30" s="3" t="s">
        <v>68</v>
      </c>
      <c r="B30" s="3" t="s">
        <v>29</v>
      </c>
      <c r="C30" s="3" t="s">
        <v>32</v>
      </c>
      <c r="D30" s="3" t="s">
        <v>26</v>
      </c>
      <c r="E30" s="3" t="s">
        <v>30</v>
      </c>
      <c r="F30" s="3" t="s">
        <v>28</v>
      </c>
      <c r="G30" s="3">
        <v>2</v>
      </c>
      <c r="H30" s="3">
        <v>3</v>
      </c>
      <c r="I30" s="4">
        <f t="shared" si="7"/>
        <v>1.5</v>
      </c>
      <c r="J30" s="3">
        <v>0</v>
      </c>
      <c r="K30" s="32">
        <f t="shared" si="9"/>
        <v>0</v>
      </c>
      <c r="L30" s="3">
        <f t="shared" ref="L30:L32" si="47">M30+N30</f>
        <v>2</v>
      </c>
      <c r="M30" s="3">
        <v>1</v>
      </c>
      <c r="N30" s="3">
        <v>1</v>
      </c>
      <c r="O30" s="3">
        <v>1</v>
      </c>
      <c r="P30" s="3">
        <v>2</v>
      </c>
      <c r="Q30" s="4">
        <f t="shared" si="12"/>
        <v>100</v>
      </c>
      <c r="R30" s="3">
        <v>0</v>
      </c>
      <c r="S30" s="3">
        <v>0</v>
      </c>
      <c r="T30" s="32">
        <f t="shared" si="14"/>
        <v>0.5</v>
      </c>
      <c r="U30" s="32">
        <f t="shared" si="15"/>
        <v>0.75</v>
      </c>
      <c r="V30" s="3">
        <v>1</v>
      </c>
      <c r="W30" s="3">
        <v>0</v>
      </c>
      <c r="X30" s="3">
        <v>0</v>
      </c>
      <c r="Y30" s="3">
        <v>0</v>
      </c>
      <c r="Z30" s="3"/>
    </row>
    <row r="31" spans="1:30" x14ac:dyDescent="0.3">
      <c r="A31" s="35">
        <v>12</v>
      </c>
      <c r="B31" s="35" t="s">
        <v>24</v>
      </c>
      <c r="C31" s="35" t="s">
        <v>32</v>
      </c>
      <c r="D31" s="35" t="s">
        <v>33</v>
      </c>
      <c r="E31" s="35" t="s">
        <v>30</v>
      </c>
      <c r="F31" s="35" t="s">
        <v>28</v>
      </c>
      <c r="G31" s="35">
        <f t="shared" ref="G31:H31" si="48">G32+G33+G34</f>
        <v>2</v>
      </c>
      <c r="H31" s="35">
        <f t="shared" si="48"/>
        <v>2</v>
      </c>
      <c r="I31" s="36">
        <f t="shared" si="7"/>
        <v>1</v>
      </c>
      <c r="J31" s="35">
        <f t="shared" ref="J31" si="49">J32+J33+J34</f>
        <v>1</v>
      </c>
      <c r="K31" s="37">
        <f t="shared" si="9"/>
        <v>0.5</v>
      </c>
      <c r="L31" s="35">
        <f t="shared" si="47"/>
        <v>1</v>
      </c>
      <c r="M31" s="35">
        <f t="shared" ref="M31:P31" si="50">M32+M33+M34</f>
        <v>1</v>
      </c>
      <c r="N31" s="35">
        <f t="shared" si="50"/>
        <v>0</v>
      </c>
      <c r="O31" s="35">
        <f t="shared" si="50"/>
        <v>1</v>
      </c>
      <c r="P31" s="35">
        <f t="shared" si="50"/>
        <v>1</v>
      </c>
      <c r="Q31" s="36">
        <f t="shared" si="12"/>
        <v>100</v>
      </c>
      <c r="R31" s="35">
        <f t="shared" ref="R31:S31" si="51">R32+R33+R34</f>
        <v>0</v>
      </c>
      <c r="S31" s="35">
        <f t="shared" si="51"/>
        <v>0</v>
      </c>
      <c r="T31" s="37">
        <f t="shared" si="14"/>
        <v>1</v>
      </c>
      <c r="U31" s="37">
        <f t="shared" si="15"/>
        <v>1</v>
      </c>
      <c r="V31" s="35">
        <f t="shared" ref="V31:Y31" si="52">V32+V33+V34</f>
        <v>0</v>
      </c>
      <c r="W31" s="35">
        <f t="shared" si="52"/>
        <v>0</v>
      </c>
      <c r="X31" s="35">
        <f t="shared" si="52"/>
        <v>0</v>
      </c>
      <c r="Y31" s="35">
        <f t="shared" si="52"/>
        <v>0</v>
      </c>
      <c r="Z31" s="35">
        <f>H31-H132</f>
        <v>2</v>
      </c>
      <c r="AA31" s="38"/>
      <c r="AB31" s="38"/>
      <c r="AC31" s="38"/>
      <c r="AD31" s="38"/>
    </row>
    <row r="32" spans="1:30" x14ac:dyDescent="0.3">
      <c r="A32" s="3" t="s">
        <v>66</v>
      </c>
      <c r="B32" s="3" t="s">
        <v>24</v>
      </c>
      <c r="C32" s="3" t="s">
        <v>32</v>
      </c>
      <c r="D32" s="3" t="s">
        <v>33</v>
      </c>
      <c r="E32" s="3" t="s">
        <v>30</v>
      </c>
      <c r="F32" s="3" t="s">
        <v>28</v>
      </c>
      <c r="G32" s="3">
        <v>2</v>
      </c>
      <c r="H32" s="3">
        <v>2</v>
      </c>
      <c r="I32" s="4">
        <f t="shared" si="7"/>
        <v>1</v>
      </c>
      <c r="J32" s="3">
        <v>1</v>
      </c>
      <c r="K32" s="32">
        <f t="shared" si="9"/>
        <v>0.5</v>
      </c>
      <c r="L32" s="3">
        <f t="shared" si="47"/>
        <v>1</v>
      </c>
      <c r="M32" s="3">
        <v>1</v>
      </c>
      <c r="N32" s="3">
        <v>0</v>
      </c>
      <c r="O32" s="3">
        <v>1</v>
      </c>
      <c r="P32" s="3">
        <v>1</v>
      </c>
      <c r="Q32" s="4">
        <f t="shared" si="12"/>
        <v>100</v>
      </c>
      <c r="R32" s="3">
        <v>0</v>
      </c>
      <c r="S32" s="3">
        <v>0</v>
      </c>
      <c r="T32" s="32">
        <f t="shared" si="14"/>
        <v>1</v>
      </c>
      <c r="U32" s="32">
        <f t="shared" si="15"/>
        <v>1</v>
      </c>
      <c r="V32" s="3">
        <v>0</v>
      </c>
      <c r="W32" s="3">
        <v>0</v>
      </c>
      <c r="X32" s="3">
        <v>0</v>
      </c>
      <c r="Y32" s="3">
        <v>0</v>
      </c>
      <c r="Z32" s="3"/>
    </row>
    <row r="33" spans="1:30" x14ac:dyDescent="0.3">
      <c r="A33" s="3" t="s">
        <v>67</v>
      </c>
      <c r="B33" s="3" t="s">
        <v>24</v>
      </c>
      <c r="C33" s="3" t="s">
        <v>32</v>
      </c>
      <c r="D33" s="3" t="s">
        <v>33</v>
      </c>
      <c r="E33" s="3" t="s">
        <v>30</v>
      </c>
      <c r="F33" s="3" t="s">
        <v>28</v>
      </c>
      <c r="G33" s="3">
        <v>0</v>
      </c>
      <c r="H33" s="3">
        <v>0</v>
      </c>
      <c r="I33" s="4" t="e">
        <f t="shared" si="7"/>
        <v>#DIV/0!</v>
      </c>
      <c r="J33" s="3">
        <v>0</v>
      </c>
      <c r="K33" s="32" t="e">
        <f t="shared" si="9"/>
        <v>#DIV/0!</v>
      </c>
      <c r="L33" s="3">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30" x14ac:dyDescent="0.3">
      <c r="A34" s="3" t="s">
        <v>68</v>
      </c>
      <c r="B34" s="3" t="s">
        <v>24</v>
      </c>
      <c r="C34" s="3" t="s">
        <v>32</v>
      </c>
      <c r="D34" s="3" t="s">
        <v>33</v>
      </c>
      <c r="E34" s="3" t="s">
        <v>30</v>
      </c>
      <c r="F34" s="11" t="s">
        <v>28</v>
      </c>
      <c r="G34" s="3">
        <v>0</v>
      </c>
      <c r="H34" s="3">
        <v>0</v>
      </c>
      <c r="I34" s="4" t="e">
        <f t="shared" si="7"/>
        <v>#DIV/0!</v>
      </c>
      <c r="J34" s="3">
        <v>0</v>
      </c>
      <c r="K34" s="32" t="e">
        <f t="shared" si="9"/>
        <v>#DIV/0!</v>
      </c>
      <c r="L34" s="3">
        <f t="shared" ref="L34:L36" si="53">M34+N34</f>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c r="Z34" s="3"/>
    </row>
    <row r="35" spans="1:30" x14ac:dyDescent="0.3">
      <c r="A35" s="35">
        <v>110</v>
      </c>
      <c r="B35" s="35" t="s">
        <v>24</v>
      </c>
      <c r="C35" s="35" t="s">
        <v>25</v>
      </c>
      <c r="D35" s="35" t="s">
        <v>26</v>
      </c>
      <c r="E35" s="35" t="s">
        <v>30</v>
      </c>
      <c r="F35" s="35" t="s">
        <v>34</v>
      </c>
      <c r="G35" s="35">
        <f t="shared" ref="G35:H35" si="54">G36+G37+G38</f>
        <v>3</v>
      </c>
      <c r="H35" s="35">
        <f t="shared" si="54"/>
        <v>5</v>
      </c>
      <c r="I35" s="36">
        <f t="shared" si="7"/>
        <v>1.6666666666666667</v>
      </c>
      <c r="J35" s="35">
        <f t="shared" ref="J35" si="55">J36+J37+J38</f>
        <v>0</v>
      </c>
      <c r="K35" s="37">
        <f t="shared" si="9"/>
        <v>0</v>
      </c>
      <c r="L35" s="35">
        <f t="shared" si="53"/>
        <v>3</v>
      </c>
      <c r="M35" s="35">
        <f t="shared" ref="M35:P35" si="56">M36+M37+M38</f>
        <v>2</v>
      </c>
      <c r="N35" s="35">
        <f t="shared" si="56"/>
        <v>1</v>
      </c>
      <c r="O35" s="35">
        <f t="shared" si="56"/>
        <v>2</v>
      </c>
      <c r="P35" s="35">
        <f t="shared" si="56"/>
        <v>3</v>
      </c>
      <c r="Q35" s="36">
        <f t="shared" si="12"/>
        <v>100</v>
      </c>
      <c r="R35" s="35">
        <f t="shared" ref="R35:S35" si="57">R36+R37+R38</f>
        <v>0</v>
      </c>
      <c r="S35" s="35">
        <f t="shared" si="57"/>
        <v>0</v>
      </c>
      <c r="T35" s="37">
        <f t="shared" si="14"/>
        <v>0.66666666666666663</v>
      </c>
      <c r="U35" s="37">
        <f t="shared" si="15"/>
        <v>0.83333333333333337</v>
      </c>
      <c r="V35" s="35">
        <f t="shared" ref="V35:Y35" si="58">V36+V37+V38</f>
        <v>1</v>
      </c>
      <c r="W35" s="35">
        <f t="shared" si="58"/>
        <v>1</v>
      </c>
      <c r="X35" s="35">
        <f t="shared" si="58"/>
        <v>0</v>
      </c>
      <c r="Y35" s="35">
        <f t="shared" si="58"/>
        <v>0</v>
      </c>
      <c r="Z35" s="35">
        <f>H35-H136</f>
        <v>5</v>
      </c>
      <c r="AA35" s="38"/>
      <c r="AB35" s="38"/>
      <c r="AC35" s="38"/>
      <c r="AD35" s="38"/>
    </row>
    <row r="36" spans="1:30" x14ac:dyDescent="0.3">
      <c r="A36" s="3" t="s">
        <v>66</v>
      </c>
      <c r="B36" s="3" t="s">
        <v>24</v>
      </c>
      <c r="C36" s="3" t="s">
        <v>25</v>
      </c>
      <c r="D36" s="3" t="s">
        <v>26</v>
      </c>
      <c r="E36" s="3" t="s">
        <v>30</v>
      </c>
      <c r="F36" s="3" t="s">
        <v>34</v>
      </c>
      <c r="G36" s="3">
        <v>2</v>
      </c>
      <c r="H36" s="3">
        <v>2</v>
      </c>
      <c r="I36" s="4">
        <f t="shared" si="7"/>
        <v>1</v>
      </c>
      <c r="J36" s="3">
        <v>0</v>
      </c>
      <c r="K36" s="32">
        <f t="shared" si="9"/>
        <v>0</v>
      </c>
      <c r="L36" s="3">
        <f t="shared" si="53"/>
        <v>2</v>
      </c>
      <c r="M36" s="3">
        <v>1</v>
      </c>
      <c r="N36" s="3">
        <v>1</v>
      </c>
      <c r="O36" s="3">
        <v>1</v>
      </c>
      <c r="P36" s="3">
        <v>2</v>
      </c>
      <c r="Q36" s="4">
        <f t="shared" si="12"/>
        <v>100</v>
      </c>
      <c r="R36" s="3">
        <v>0</v>
      </c>
      <c r="S36" s="3">
        <v>0</v>
      </c>
      <c r="T36" s="32">
        <f t="shared" si="14"/>
        <v>0.5</v>
      </c>
      <c r="U36" s="32">
        <f t="shared" si="15"/>
        <v>0.5</v>
      </c>
      <c r="V36" s="3">
        <v>0</v>
      </c>
      <c r="W36" s="3">
        <v>1</v>
      </c>
      <c r="X36" s="3">
        <v>0</v>
      </c>
      <c r="Y36" s="3">
        <v>0</v>
      </c>
      <c r="Z36" s="3"/>
    </row>
    <row r="37" spans="1:30" x14ac:dyDescent="0.3">
      <c r="A37" s="3" t="s">
        <v>67</v>
      </c>
      <c r="B37" s="3" t="s">
        <v>24</v>
      </c>
      <c r="C37" s="3" t="s">
        <v>25</v>
      </c>
      <c r="D37" s="3" t="s">
        <v>26</v>
      </c>
      <c r="E37" s="3" t="s">
        <v>30</v>
      </c>
      <c r="F37" s="3" t="s">
        <v>34</v>
      </c>
      <c r="G37" s="3">
        <v>0</v>
      </c>
      <c r="H37" s="3">
        <v>0</v>
      </c>
      <c r="I37" s="4" t="e">
        <f t="shared" si="7"/>
        <v>#DIV/0!</v>
      </c>
      <c r="J37" s="3">
        <v>0</v>
      </c>
      <c r="K37" s="32" t="e">
        <f t="shared" si="9"/>
        <v>#DIV/0!</v>
      </c>
      <c r="L37" s="3">
        <v>0</v>
      </c>
      <c r="M37" s="3">
        <v>0</v>
      </c>
      <c r="N37" s="3">
        <v>0</v>
      </c>
      <c r="O37" s="3">
        <v>0</v>
      </c>
      <c r="P37" s="3">
        <v>0</v>
      </c>
      <c r="Q37" s="4" t="e">
        <f t="shared" si="12"/>
        <v>#DIV/0!</v>
      </c>
      <c r="R37" s="3">
        <v>0</v>
      </c>
      <c r="S37" s="3">
        <v>0</v>
      </c>
      <c r="T37" s="32" t="e">
        <f t="shared" si="14"/>
        <v>#DIV/0!</v>
      </c>
      <c r="U37" s="32" t="e">
        <f t="shared" si="15"/>
        <v>#DIV/0!</v>
      </c>
      <c r="V37" s="3">
        <v>0</v>
      </c>
      <c r="W37" s="3">
        <v>0</v>
      </c>
      <c r="X37" s="3">
        <v>0</v>
      </c>
      <c r="Y37" s="3">
        <v>0</v>
      </c>
      <c r="Z37" s="3"/>
    </row>
    <row r="38" spans="1:30" x14ac:dyDescent="0.3">
      <c r="A38" s="3" t="s">
        <v>68</v>
      </c>
      <c r="B38" s="3" t="s">
        <v>24</v>
      </c>
      <c r="C38" s="3" t="s">
        <v>25</v>
      </c>
      <c r="D38" s="3" t="s">
        <v>26</v>
      </c>
      <c r="E38" s="3" t="s">
        <v>30</v>
      </c>
      <c r="F38" s="3" t="s">
        <v>34</v>
      </c>
      <c r="G38" s="3">
        <v>1</v>
      </c>
      <c r="H38" s="3">
        <v>3</v>
      </c>
      <c r="I38" s="4">
        <f t="shared" si="7"/>
        <v>3</v>
      </c>
      <c r="J38" s="3">
        <v>0</v>
      </c>
      <c r="K38" s="32">
        <f t="shared" si="9"/>
        <v>0</v>
      </c>
      <c r="L38" s="3">
        <f t="shared" ref="L38:L40" si="59">M38+N38</f>
        <v>1</v>
      </c>
      <c r="M38" s="3">
        <v>1</v>
      </c>
      <c r="N38" s="3">
        <v>0</v>
      </c>
      <c r="O38" s="3">
        <v>1</v>
      </c>
      <c r="P38" s="3">
        <v>1</v>
      </c>
      <c r="Q38" s="4">
        <f t="shared" si="12"/>
        <v>100</v>
      </c>
      <c r="R38" s="3">
        <v>0</v>
      </c>
      <c r="S38" s="3">
        <v>0</v>
      </c>
      <c r="T38" s="32">
        <f t="shared" si="14"/>
        <v>1</v>
      </c>
      <c r="U38" s="32">
        <f t="shared" si="15"/>
        <v>1.5</v>
      </c>
      <c r="V38" s="3">
        <v>1</v>
      </c>
      <c r="W38" s="3">
        <v>0</v>
      </c>
      <c r="X38" s="3">
        <v>0</v>
      </c>
      <c r="Y38" s="3">
        <v>0</v>
      </c>
      <c r="Z38" s="3"/>
    </row>
    <row r="39" spans="1:30" x14ac:dyDescent="0.3">
      <c r="A39" s="35">
        <v>62</v>
      </c>
      <c r="B39" s="35" t="s">
        <v>24</v>
      </c>
      <c r="C39" s="35" t="s">
        <v>25</v>
      </c>
      <c r="D39" s="35" t="s">
        <v>26</v>
      </c>
      <c r="E39" s="35" t="s">
        <v>27</v>
      </c>
      <c r="F39" s="35" t="s">
        <v>34</v>
      </c>
      <c r="G39" s="35">
        <f t="shared" ref="G39:H39" si="60">G40+G41+G42</f>
        <v>2</v>
      </c>
      <c r="H39" s="35">
        <f t="shared" si="60"/>
        <v>5</v>
      </c>
      <c r="I39" s="36">
        <f t="shared" si="7"/>
        <v>2.5</v>
      </c>
      <c r="J39" s="35">
        <f t="shared" ref="J39" si="61">J40+J41+J42</f>
        <v>0</v>
      </c>
      <c r="K39" s="37">
        <f t="shared" si="9"/>
        <v>0</v>
      </c>
      <c r="L39" s="35">
        <f t="shared" si="59"/>
        <v>2</v>
      </c>
      <c r="M39" s="35">
        <f t="shared" ref="M39:P39" si="62">M40+M41+M42</f>
        <v>2</v>
      </c>
      <c r="N39" s="35">
        <f t="shared" si="62"/>
        <v>0</v>
      </c>
      <c r="O39" s="35">
        <f t="shared" si="62"/>
        <v>2</v>
      </c>
      <c r="P39" s="35">
        <f t="shared" si="62"/>
        <v>2</v>
      </c>
      <c r="Q39" s="36">
        <f t="shared" si="12"/>
        <v>100</v>
      </c>
      <c r="R39" s="35">
        <f t="shared" ref="R39:S39" si="63">R40+R41+R42</f>
        <v>0</v>
      </c>
      <c r="S39" s="35">
        <f t="shared" si="63"/>
        <v>0</v>
      </c>
      <c r="T39" s="37">
        <f t="shared" si="14"/>
        <v>1</v>
      </c>
      <c r="U39" s="37">
        <f t="shared" si="15"/>
        <v>1.25</v>
      </c>
      <c r="V39" s="35">
        <f t="shared" ref="V39:Y39" si="64">V40+V41+V42</f>
        <v>1</v>
      </c>
      <c r="W39" s="35">
        <f t="shared" si="64"/>
        <v>0</v>
      </c>
      <c r="X39" s="35">
        <f t="shared" si="64"/>
        <v>0</v>
      </c>
      <c r="Y39" s="35">
        <f t="shared" si="64"/>
        <v>0</v>
      </c>
      <c r="Z39" s="35">
        <f>H39-H140</f>
        <v>5</v>
      </c>
      <c r="AA39" s="38"/>
      <c r="AB39" s="38"/>
      <c r="AC39" s="38"/>
      <c r="AD39" s="38"/>
    </row>
    <row r="40" spans="1:30" x14ac:dyDescent="0.3">
      <c r="A40" s="3" t="s">
        <v>66</v>
      </c>
      <c r="B40" s="3" t="s">
        <v>24</v>
      </c>
      <c r="C40" s="3" t="s">
        <v>25</v>
      </c>
      <c r="D40" s="3" t="s">
        <v>26</v>
      </c>
      <c r="E40" s="3" t="s">
        <v>27</v>
      </c>
      <c r="F40" s="3" t="s">
        <v>34</v>
      </c>
      <c r="G40" s="3">
        <v>2</v>
      </c>
      <c r="H40" s="3">
        <v>5</v>
      </c>
      <c r="I40" s="4">
        <f t="shared" si="7"/>
        <v>2.5</v>
      </c>
      <c r="J40" s="3">
        <v>0</v>
      </c>
      <c r="K40" s="32">
        <f t="shared" si="9"/>
        <v>0</v>
      </c>
      <c r="L40" s="3">
        <f t="shared" si="59"/>
        <v>2</v>
      </c>
      <c r="M40" s="3">
        <v>2</v>
      </c>
      <c r="N40" s="3">
        <v>0</v>
      </c>
      <c r="O40" s="3">
        <v>2</v>
      </c>
      <c r="P40" s="3">
        <v>2</v>
      </c>
      <c r="Q40" s="4">
        <f t="shared" si="12"/>
        <v>100</v>
      </c>
      <c r="R40" s="3">
        <v>0</v>
      </c>
      <c r="S40" s="3">
        <v>0</v>
      </c>
      <c r="T40" s="32">
        <f t="shared" si="14"/>
        <v>1</v>
      </c>
      <c r="U40" s="32">
        <f t="shared" si="15"/>
        <v>1.25</v>
      </c>
      <c r="V40" s="3">
        <v>1</v>
      </c>
      <c r="W40" s="3">
        <v>0</v>
      </c>
      <c r="X40" s="3">
        <v>0</v>
      </c>
      <c r="Y40" s="3">
        <v>0</v>
      </c>
      <c r="Z40" s="3"/>
    </row>
    <row r="41" spans="1:30" x14ac:dyDescent="0.3">
      <c r="A41" s="3" t="s">
        <v>67</v>
      </c>
      <c r="B41" s="3" t="s">
        <v>24</v>
      </c>
      <c r="C41" s="3" t="s">
        <v>25</v>
      </c>
      <c r="D41" s="3" t="s">
        <v>26</v>
      </c>
      <c r="E41" s="3" t="s">
        <v>27</v>
      </c>
      <c r="F41" s="3" t="s">
        <v>34</v>
      </c>
      <c r="G41" s="3">
        <v>0</v>
      </c>
      <c r="H41" s="3">
        <v>0</v>
      </c>
      <c r="I41" s="4" t="e">
        <f t="shared" si="7"/>
        <v>#DIV/0!</v>
      </c>
      <c r="J41" s="3">
        <v>0</v>
      </c>
      <c r="K41" s="32" t="e">
        <f t="shared" si="9"/>
        <v>#DIV/0!</v>
      </c>
      <c r="L41" s="3">
        <v>0</v>
      </c>
      <c r="M41" s="3">
        <v>0</v>
      </c>
      <c r="N41" s="3">
        <v>0</v>
      </c>
      <c r="O41" s="3">
        <v>0</v>
      </c>
      <c r="P41" s="3">
        <v>0</v>
      </c>
      <c r="Q41" s="4" t="e">
        <f t="shared" si="12"/>
        <v>#DIV/0!</v>
      </c>
      <c r="R41" s="3">
        <v>0</v>
      </c>
      <c r="S41" s="3">
        <v>0</v>
      </c>
      <c r="T41" s="32" t="e">
        <f t="shared" si="14"/>
        <v>#DIV/0!</v>
      </c>
      <c r="U41" s="32" t="e">
        <f t="shared" si="15"/>
        <v>#DIV/0!</v>
      </c>
      <c r="V41" s="3">
        <v>0</v>
      </c>
      <c r="W41" s="3">
        <v>0</v>
      </c>
      <c r="X41" s="3">
        <v>0</v>
      </c>
      <c r="Y41" s="3">
        <v>0</v>
      </c>
      <c r="Z41" s="3"/>
    </row>
    <row r="42" spans="1:30" x14ac:dyDescent="0.3">
      <c r="A42" s="3" t="s">
        <v>68</v>
      </c>
      <c r="B42" s="3" t="s">
        <v>24</v>
      </c>
      <c r="C42" s="3" t="s">
        <v>25</v>
      </c>
      <c r="D42" s="3" t="s">
        <v>26</v>
      </c>
      <c r="E42" s="3" t="s">
        <v>27</v>
      </c>
      <c r="F42" s="3" t="s">
        <v>34</v>
      </c>
      <c r="G42" s="3">
        <v>0</v>
      </c>
      <c r="H42" s="3">
        <v>0</v>
      </c>
      <c r="I42" s="4" t="e">
        <f t="shared" si="7"/>
        <v>#DIV/0!</v>
      </c>
      <c r="J42" s="3">
        <v>0</v>
      </c>
      <c r="K42" s="32" t="e">
        <f t="shared" si="9"/>
        <v>#DIV/0!</v>
      </c>
      <c r="L42" s="3">
        <f t="shared" ref="L42:L44" si="65">M42+N42</f>
        <v>0</v>
      </c>
      <c r="M42" s="3">
        <v>0</v>
      </c>
      <c r="N42" s="3">
        <v>0</v>
      </c>
      <c r="O42" s="3">
        <v>0</v>
      </c>
      <c r="P42" s="3">
        <v>0</v>
      </c>
      <c r="Q42" s="4" t="e">
        <f t="shared" si="12"/>
        <v>#DIV/0!</v>
      </c>
      <c r="R42" s="3">
        <v>0</v>
      </c>
      <c r="S42" s="3">
        <v>0</v>
      </c>
      <c r="T42" s="32" t="e">
        <f t="shared" si="14"/>
        <v>#DIV/0!</v>
      </c>
      <c r="U42" s="32" t="e">
        <f t="shared" si="15"/>
        <v>#DIV/0!</v>
      </c>
      <c r="V42" s="3">
        <v>0</v>
      </c>
      <c r="W42" s="3">
        <v>0</v>
      </c>
      <c r="X42" s="3">
        <v>0</v>
      </c>
      <c r="Y42" s="3">
        <v>0</v>
      </c>
      <c r="Z42" s="3"/>
    </row>
    <row r="43" spans="1:30" x14ac:dyDescent="0.3">
      <c r="A43" s="35">
        <v>242</v>
      </c>
      <c r="B43" s="35" t="s">
        <v>24</v>
      </c>
      <c r="C43" s="35" t="s">
        <v>25</v>
      </c>
      <c r="D43" s="35" t="s">
        <v>34</v>
      </c>
      <c r="E43" s="35" t="s">
        <v>27</v>
      </c>
      <c r="F43" s="35" t="s">
        <v>28</v>
      </c>
      <c r="G43" s="35">
        <f t="shared" ref="G43:H43" si="66">G44+G45+G46</f>
        <v>3</v>
      </c>
      <c r="H43" s="35">
        <f t="shared" si="66"/>
        <v>1</v>
      </c>
      <c r="I43" s="36">
        <f t="shared" si="7"/>
        <v>0.33333333333333331</v>
      </c>
      <c r="J43" s="35">
        <f t="shared" ref="J43" si="67">J44+J45+J46</f>
        <v>1</v>
      </c>
      <c r="K43" s="37">
        <f t="shared" si="9"/>
        <v>0.33333333333333331</v>
      </c>
      <c r="L43" s="35">
        <f t="shared" si="65"/>
        <v>1</v>
      </c>
      <c r="M43" s="35">
        <f t="shared" ref="M43:P43" si="68">M44+M45+M46</f>
        <v>0</v>
      </c>
      <c r="N43" s="35">
        <f t="shared" si="68"/>
        <v>1</v>
      </c>
      <c r="O43" s="35">
        <f t="shared" si="68"/>
        <v>0</v>
      </c>
      <c r="P43" s="35">
        <f t="shared" si="68"/>
        <v>1</v>
      </c>
      <c r="Q43" s="36">
        <f t="shared" si="12"/>
        <v>100</v>
      </c>
      <c r="R43" s="35">
        <f t="shared" ref="R43:S43" si="69">R44+R45+R46</f>
        <v>2</v>
      </c>
      <c r="S43" s="35">
        <f t="shared" si="69"/>
        <v>1</v>
      </c>
      <c r="T43" s="37">
        <f t="shared" si="14"/>
        <v>0</v>
      </c>
      <c r="U43" s="37">
        <f t="shared" si="15"/>
        <v>0</v>
      </c>
      <c r="V43" s="35">
        <f t="shared" ref="V43:Y43" si="70">V44+V45+V46</f>
        <v>0</v>
      </c>
      <c r="W43" s="35">
        <f t="shared" si="70"/>
        <v>0</v>
      </c>
      <c r="X43" s="35">
        <f t="shared" si="70"/>
        <v>0</v>
      </c>
      <c r="Y43" s="35">
        <f t="shared" si="70"/>
        <v>1</v>
      </c>
      <c r="Z43" s="35">
        <f>H43-H144</f>
        <v>1</v>
      </c>
      <c r="AA43" s="38"/>
      <c r="AB43" s="38"/>
      <c r="AC43" s="38"/>
      <c r="AD43" s="38"/>
    </row>
    <row r="44" spans="1:30" x14ac:dyDescent="0.3">
      <c r="A44" s="3" t="s">
        <v>66</v>
      </c>
      <c r="B44" s="3" t="s">
        <v>24</v>
      </c>
      <c r="C44" s="3" t="s">
        <v>25</v>
      </c>
      <c r="D44" s="3" t="s">
        <v>34</v>
      </c>
      <c r="E44" s="3" t="s">
        <v>27</v>
      </c>
      <c r="F44" s="3" t="s">
        <v>28</v>
      </c>
      <c r="G44" s="3">
        <v>1</v>
      </c>
      <c r="H44" s="3">
        <v>0</v>
      </c>
      <c r="I44" s="4">
        <f t="shared" si="7"/>
        <v>0</v>
      </c>
      <c r="J44" s="3">
        <v>1</v>
      </c>
      <c r="K44" s="32">
        <f t="shared" si="9"/>
        <v>1</v>
      </c>
      <c r="L44" s="3">
        <f t="shared" si="65"/>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24</v>
      </c>
      <c r="C45" s="3" t="s">
        <v>25</v>
      </c>
      <c r="D45" s="3" t="s">
        <v>34</v>
      </c>
      <c r="E45" s="3" t="s">
        <v>27</v>
      </c>
      <c r="F45" s="3" t="s">
        <v>28</v>
      </c>
      <c r="G45" s="3">
        <v>0</v>
      </c>
      <c r="H45" s="3">
        <v>0</v>
      </c>
      <c r="I45" s="4" t="e">
        <f t="shared" si="7"/>
        <v>#DIV/0!</v>
      </c>
      <c r="J45" s="3">
        <v>0</v>
      </c>
      <c r="K45" s="32" t="e">
        <f t="shared" si="9"/>
        <v>#DIV/0!</v>
      </c>
      <c r="L45" s="3">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c r="Z45" s="3"/>
    </row>
    <row r="46" spans="1:30" x14ac:dyDescent="0.3">
      <c r="A46" s="3" t="s">
        <v>68</v>
      </c>
      <c r="B46" s="3" t="s">
        <v>24</v>
      </c>
      <c r="C46" s="3" t="s">
        <v>25</v>
      </c>
      <c r="D46" s="3" t="s">
        <v>34</v>
      </c>
      <c r="E46" s="3" t="s">
        <v>27</v>
      </c>
      <c r="F46" s="3" t="s">
        <v>28</v>
      </c>
      <c r="G46" s="3">
        <v>2</v>
      </c>
      <c r="H46" s="3">
        <v>1</v>
      </c>
      <c r="I46" s="4">
        <f t="shared" si="7"/>
        <v>0.5</v>
      </c>
      <c r="J46" s="3">
        <v>0</v>
      </c>
      <c r="K46" s="32">
        <f t="shared" si="9"/>
        <v>0</v>
      </c>
      <c r="L46" s="3">
        <f t="shared" ref="L46:L48" si="71">M46+N46</f>
        <v>1</v>
      </c>
      <c r="M46" s="3">
        <v>0</v>
      </c>
      <c r="N46" s="3">
        <v>1</v>
      </c>
      <c r="O46" s="3">
        <v>0</v>
      </c>
      <c r="P46" s="3">
        <v>1</v>
      </c>
      <c r="Q46" s="4">
        <f t="shared" si="12"/>
        <v>100</v>
      </c>
      <c r="R46" s="3">
        <v>2</v>
      </c>
      <c r="S46" s="3">
        <v>1</v>
      </c>
      <c r="T46" s="32">
        <f t="shared" si="14"/>
        <v>0</v>
      </c>
      <c r="U46" s="32">
        <f t="shared" si="15"/>
        <v>0</v>
      </c>
      <c r="V46" s="3">
        <v>0</v>
      </c>
      <c r="W46" s="3">
        <v>0</v>
      </c>
      <c r="X46" s="3">
        <v>0</v>
      </c>
      <c r="Y46" s="3">
        <v>1</v>
      </c>
      <c r="Z46" s="3"/>
    </row>
    <row r="47" spans="1:30" x14ac:dyDescent="0.3">
      <c r="A47" s="35">
        <v>240</v>
      </c>
      <c r="B47" s="35" t="s">
        <v>24</v>
      </c>
      <c r="C47" s="35" t="s">
        <v>29</v>
      </c>
      <c r="D47" s="35" t="s">
        <v>33</v>
      </c>
      <c r="E47" s="35" t="s">
        <v>30</v>
      </c>
      <c r="F47" s="35" t="s">
        <v>28</v>
      </c>
      <c r="G47" s="35">
        <f t="shared" ref="G47:H47" si="72">G48+G49+G50</f>
        <v>0</v>
      </c>
      <c r="H47" s="35">
        <f t="shared" si="72"/>
        <v>0</v>
      </c>
      <c r="I47" s="36" t="e">
        <f t="shared" si="7"/>
        <v>#DIV/0!</v>
      </c>
      <c r="J47" s="35">
        <f t="shared" ref="J47" si="73">J48+J49+J50</f>
        <v>0</v>
      </c>
      <c r="K47" s="37" t="e">
        <f t="shared" si="9"/>
        <v>#DIV/0!</v>
      </c>
      <c r="L47" s="35">
        <f t="shared" si="71"/>
        <v>0</v>
      </c>
      <c r="M47" s="35">
        <f t="shared" ref="M47:P47" si="74">M48+M49+M50</f>
        <v>0</v>
      </c>
      <c r="N47" s="35">
        <f t="shared" si="74"/>
        <v>0</v>
      </c>
      <c r="O47" s="35">
        <f t="shared" si="74"/>
        <v>0</v>
      </c>
      <c r="P47" s="35">
        <f t="shared" si="74"/>
        <v>0</v>
      </c>
      <c r="Q47" s="36" t="e">
        <f t="shared" si="12"/>
        <v>#DIV/0!</v>
      </c>
      <c r="R47" s="35">
        <f t="shared" ref="R47:S47" si="75">R48+R49+R50</f>
        <v>0</v>
      </c>
      <c r="S47" s="35">
        <f t="shared" si="75"/>
        <v>0</v>
      </c>
      <c r="T47" s="37" t="e">
        <f t="shared" si="14"/>
        <v>#DIV/0!</v>
      </c>
      <c r="U47" s="37" t="e">
        <f t="shared" si="15"/>
        <v>#DIV/0!</v>
      </c>
      <c r="V47" s="35">
        <f t="shared" ref="V47:Y47" si="76">V48+V49+V50</f>
        <v>0</v>
      </c>
      <c r="W47" s="35">
        <f t="shared" si="76"/>
        <v>0</v>
      </c>
      <c r="X47" s="35">
        <f t="shared" si="76"/>
        <v>0</v>
      </c>
      <c r="Y47" s="35">
        <f t="shared" si="76"/>
        <v>0</v>
      </c>
      <c r="Z47" s="35">
        <f>H47-H148</f>
        <v>0</v>
      </c>
      <c r="AA47" s="38"/>
      <c r="AB47" s="38"/>
      <c r="AC47" s="38"/>
      <c r="AD47" s="38"/>
    </row>
    <row r="48" spans="1:30" x14ac:dyDescent="0.3">
      <c r="A48" s="3" t="s">
        <v>66</v>
      </c>
      <c r="B48" s="3" t="s">
        <v>24</v>
      </c>
      <c r="C48" s="3" t="s">
        <v>29</v>
      </c>
      <c r="D48" s="3" t="s">
        <v>33</v>
      </c>
      <c r="E48" s="3" t="s">
        <v>30</v>
      </c>
      <c r="F48" s="3" t="s">
        <v>28</v>
      </c>
      <c r="G48" s="3">
        <v>0</v>
      </c>
      <c r="H48" s="3">
        <v>0</v>
      </c>
      <c r="I48" s="4" t="e">
        <f t="shared" si="7"/>
        <v>#DIV/0!</v>
      </c>
      <c r="J48" s="3">
        <v>0</v>
      </c>
      <c r="K48" s="32" t="e">
        <f t="shared" si="9"/>
        <v>#DIV/0!</v>
      </c>
      <c r="L48" s="3">
        <f t="shared" si="71"/>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24</v>
      </c>
      <c r="C49" s="3" t="s">
        <v>29</v>
      </c>
      <c r="D49" s="3" t="s">
        <v>33</v>
      </c>
      <c r="E49" s="3" t="s">
        <v>30</v>
      </c>
      <c r="F49" s="3" t="s">
        <v>28</v>
      </c>
      <c r="G49" s="3">
        <v>0</v>
      </c>
      <c r="H49" s="3">
        <v>0</v>
      </c>
      <c r="I49" s="4" t="e">
        <f t="shared" si="7"/>
        <v>#DIV/0!</v>
      </c>
      <c r="J49" s="3">
        <v>0</v>
      </c>
      <c r="K49" s="32" t="e">
        <f t="shared" si="9"/>
        <v>#DIV/0!</v>
      </c>
      <c r="L49" s="3">
        <v>0</v>
      </c>
      <c r="M49" s="3">
        <v>0</v>
      </c>
      <c r="N49" s="3">
        <v>0</v>
      </c>
      <c r="O49" s="3">
        <v>0</v>
      </c>
      <c r="P49" s="3">
        <v>0</v>
      </c>
      <c r="Q49" s="4" t="e">
        <f t="shared" si="12"/>
        <v>#DIV/0!</v>
      </c>
      <c r="R49" s="3">
        <v>0</v>
      </c>
      <c r="S49" s="3">
        <v>0</v>
      </c>
      <c r="T49" s="32" t="e">
        <f t="shared" si="14"/>
        <v>#DIV/0!</v>
      </c>
      <c r="U49" s="32" t="e">
        <f t="shared" si="15"/>
        <v>#DIV/0!</v>
      </c>
      <c r="V49" s="3">
        <v>0</v>
      </c>
      <c r="W49" s="3">
        <v>0</v>
      </c>
      <c r="X49" s="3">
        <v>0</v>
      </c>
      <c r="Y49" s="3">
        <v>0</v>
      </c>
      <c r="Z49" s="3"/>
    </row>
    <row r="50" spans="1:30" x14ac:dyDescent="0.3">
      <c r="A50" s="3" t="s">
        <v>68</v>
      </c>
      <c r="B50" s="3" t="s">
        <v>24</v>
      </c>
      <c r="C50" s="3" t="s">
        <v>29</v>
      </c>
      <c r="D50" s="3" t="s">
        <v>33</v>
      </c>
      <c r="E50" s="3" t="s">
        <v>30</v>
      </c>
      <c r="F50" s="3" t="s">
        <v>28</v>
      </c>
      <c r="G50" s="3">
        <v>0</v>
      </c>
      <c r="H50" s="3">
        <v>0</v>
      </c>
      <c r="I50" s="4" t="e">
        <f t="shared" si="7"/>
        <v>#DIV/0!</v>
      </c>
      <c r="J50" s="3">
        <v>0</v>
      </c>
      <c r="K50" s="32" t="e">
        <f t="shared" si="9"/>
        <v>#DIV/0!</v>
      </c>
      <c r="L50" s="3">
        <f t="shared" ref="L50:L52" si="77">M50+N50</f>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c r="Z50" s="3"/>
    </row>
    <row r="51" spans="1:30" x14ac:dyDescent="0.3">
      <c r="A51" s="35">
        <v>38</v>
      </c>
      <c r="B51" s="35" t="s">
        <v>29</v>
      </c>
      <c r="C51" s="35" t="s">
        <v>30</v>
      </c>
      <c r="D51" s="35" t="s">
        <v>32</v>
      </c>
      <c r="E51" s="35" t="s">
        <v>33</v>
      </c>
      <c r="F51" s="35" t="s">
        <v>28</v>
      </c>
      <c r="G51" s="35">
        <f t="shared" ref="G51:H51" si="78">G52+G53+G54</f>
        <v>5</v>
      </c>
      <c r="H51" s="35">
        <f t="shared" si="78"/>
        <v>4</v>
      </c>
      <c r="I51" s="36">
        <f t="shared" si="7"/>
        <v>0.8</v>
      </c>
      <c r="J51" s="35">
        <f t="shared" ref="J51" si="79">J52+J53+J54</f>
        <v>0</v>
      </c>
      <c r="K51" s="37">
        <f t="shared" si="9"/>
        <v>0</v>
      </c>
      <c r="L51" s="35">
        <f t="shared" si="77"/>
        <v>5</v>
      </c>
      <c r="M51" s="35">
        <f t="shared" ref="M51:P51" si="80">M52+M53+M54</f>
        <v>2</v>
      </c>
      <c r="N51" s="35">
        <f t="shared" si="80"/>
        <v>3</v>
      </c>
      <c r="O51" s="35">
        <f t="shared" si="80"/>
        <v>1</v>
      </c>
      <c r="P51" s="35">
        <f t="shared" si="80"/>
        <v>3</v>
      </c>
      <c r="Q51" s="36">
        <f t="shared" si="12"/>
        <v>60</v>
      </c>
      <c r="R51" s="35">
        <f t="shared" ref="R51:S51" si="81">R52+R53+R54</f>
        <v>0</v>
      </c>
      <c r="S51" s="35">
        <f t="shared" si="81"/>
        <v>0</v>
      </c>
      <c r="T51" s="37">
        <f t="shared" si="14"/>
        <v>0.4</v>
      </c>
      <c r="U51" s="37">
        <f t="shared" si="15"/>
        <v>0.4</v>
      </c>
      <c r="V51" s="35">
        <f t="shared" ref="V51:Y51" si="82">V52+V53+V54</f>
        <v>0</v>
      </c>
      <c r="W51" s="35">
        <f t="shared" si="82"/>
        <v>1</v>
      </c>
      <c r="X51" s="35">
        <f t="shared" si="82"/>
        <v>0</v>
      </c>
      <c r="Y51" s="35">
        <f t="shared" si="82"/>
        <v>0</v>
      </c>
      <c r="Z51" s="35">
        <f>H51-H152</f>
        <v>4</v>
      </c>
      <c r="AA51" s="38"/>
      <c r="AB51" s="38"/>
      <c r="AC51" s="38"/>
      <c r="AD51" s="38"/>
    </row>
    <row r="52" spans="1:30" x14ac:dyDescent="0.3">
      <c r="A52" s="3" t="s">
        <v>66</v>
      </c>
      <c r="B52" s="3" t="s">
        <v>29</v>
      </c>
      <c r="C52" s="3" t="s">
        <v>30</v>
      </c>
      <c r="D52" s="3" t="s">
        <v>32</v>
      </c>
      <c r="E52" s="3" t="s">
        <v>33</v>
      </c>
      <c r="F52" s="3" t="s">
        <v>28</v>
      </c>
      <c r="G52" s="3">
        <v>4</v>
      </c>
      <c r="H52" s="3">
        <v>2</v>
      </c>
      <c r="I52" s="4">
        <f t="shared" si="7"/>
        <v>0.5</v>
      </c>
      <c r="J52" s="3">
        <v>0</v>
      </c>
      <c r="K52" s="32">
        <f t="shared" si="9"/>
        <v>0</v>
      </c>
      <c r="L52" s="3">
        <f t="shared" si="77"/>
        <v>4</v>
      </c>
      <c r="M52" s="3">
        <v>1</v>
      </c>
      <c r="N52" s="3">
        <v>3</v>
      </c>
      <c r="O52" s="3">
        <v>1</v>
      </c>
      <c r="P52" s="3">
        <v>2</v>
      </c>
      <c r="Q52" s="4">
        <f t="shared" si="12"/>
        <v>50</v>
      </c>
      <c r="R52" s="3">
        <v>0</v>
      </c>
      <c r="S52" s="3">
        <v>0</v>
      </c>
      <c r="T52" s="32">
        <f t="shared" si="14"/>
        <v>0.25</v>
      </c>
      <c r="U52" s="32">
        <f t="shared" si="15"/>
        <v>0.25</v>
      </c>
      <c r="V52" s="3">
        <v>0</v>
      </c>
      <c r="W52" s="3">
        <v>1</v>
      </c>
      <c r="X52" s="3">
        <v>0</v>
      </c>
      <c r="Y52" s="3">
        <v>0</v>
      </c>
      <c r="Z52" s="3"/>
    </row>
    <row r="53" spans="1:30" x14ac:dyDescent="0.3">
      <c r="A53" s="3" t="s">
        <v>67</v>
      </c>
      <c r="B53" s="3" t="s">
        <v>29</v>
      </c>
      <c r="C53" s="3" t="s">
        <v>30</v>
      </c>
      <c r="D53" s="3" t="s">
        <v>32</v>
      </c>
      <c r="E53" s="3" t="s">
        <v>33</v>
      </c>
      <c r="F53" s="3" t="s">
        <v>28</v>
      </c>
      <c r="G53" s="3">
        <v>0</v>
      </c>
      <c r="H53" s="3">
        <v>0</v>
      </c>
      <c r="I53" s="4" t="e">
        <f t="shared" si="7"/>
        <v>#DIV/0!</v>
      </c>
      <c r="J53" s="3">
        <v>0</v>
      </c>
      <c r="K53" s="32" t="e">
        <f t="shared" si="9"/>
        <v>#DIV/0!</v>
      </c>
      <c r="L53" s="3">
        <v>0</v>
      </c>
      <c r="M53" s="3">
        <v>0</v>
      </c>
      <c r="N53" s="3">
        <v>0</v>
      </c>
      <c r="O53" s="3">
        <v>0</v>
      </c>
      <c r="P53" s="3">
        <v>0</v>
      </c>
      <c r="Q53" s="4" t="e">
        <f t="shared" si="12"/>
        <v>#DIV/0!</v>
      </c>
      <c r="R53" s="3">
        <v>0</v>
      </c>
      <c r="S53" s="3">
        <v>0</v>
      </c>
      <c r="T53" s="32" t="e">
        <f t="shared" si="14"/>
        <v>#DIV/0!</v>
      </c>
      <c r="U53" s="32" t="e">
        <f t="shared" si="15"/>
        <v>#DIV/0!</v>
      </c>
      <c r="V53" s="3">
        <v>0</v>
      </c>
      <c r="W53" s="3">
        <v>0</v>
      </c>
      <c r="X53" s="3">
        <v>0</v>
      </c>
      <c r="Y53" s="3">
        <v>0</v>
      </c>
      <c r="Z53" s="3"/>
    </row>
    <row r="54" spans="1:30" x14ac:dyDescent="0.3">
      <c r="A54" s="3" t="s">
        <v>68</v>
      </c>
      <c r="B54" s="3" t="s">
        <v>29</v>
      </c>
      <c r="C54" s="3" t="s">
        <v>30</v>
      </c>
      <c r="D54" s="3" t="s">
        <v>32</v>
      </c>
      <c r="E54" s="3" t="s">
        <v>33</v>
      </c>
      <c r="F54" s="3" t="s">
        <v>28</v>
      </c>
      <c r="G54" s="3">
        <v>1</v>
      </c>
      <c r="H54" s="3">
        <v>2</v>
      </c>
      <c r="I54" s="4">
        <f t="shared" si="7"/>
        <v>2</v>
      </c>
      <c r="J54" s="3">
        <v>0</v>
      </c>
      <c r="K54" s="32">
        <f t="shared" si="9"/>
        <v>0</v>
      </c>
      <c r="L54" s="3">
        <f t="shared" ref="L54:L57" si="83">M54+N54</f>
        <v>1</v>
      </c>
      <c r="M54" s="3">
        <v>1</v>
      </c>
      <c r="N54" s="3">
        <v>0</v>
      </c>
      <c r="O54" s="3">
        <v>0</v>
      </c>
      <c r="P54" s="3">
        <v>1</v>
      </c>
      <c r="Q54" s="4">
        <f t="shared" si="12"/>
        <v>100</v>
      </c>
      <c r="R54" s="3">
        <v>0</v>
      </c>
      <c r="S54" s="3">
        <v>0</v>
      </c>
      <c r="T54" s="32">
        <f t="shared" si="14"/>
        <v>1</v>
      </c>
      <c r="U54" s="32">
        <f t="shared" si="15"/>
        <v>1</v>
      </c>
      <c r="V54" s="3">
        <v>0</v>
      </c>
      <c r="W54" s="3">
        <v>0</v>
      </c>
      <c r="X54" s="3">
        <v>0</v>
      </c>
      <c r="Y54" s="3">
        <v>0</v>
      </c>
      <c r="Z54" s="3"/>
    </row>
    <row r="55" spans="1:30" x14ac:dyDescent="0.3">
      <c r="A55" s="35">
        <v>92</v>
      </c>
      <c r="B55" s="35" t="s">
        <v>29</v>
      </c>
      <c r="C55" s="35" t="s">
        <v>32</v>
      </c>
      <c r="D55" s="35" t="s">
        <v>26</v>
      </c>
      <c r="E55" s="35" t="s">
        <v>27</v>
      </c>
      <c r="F55" s="35" t="s">
        <v>31</v>
      </c>
      <c r="G55" s="35">
        <f t="shared" ref="G55:H55" si="84">G56+G57+G58</f>
        <v>5</v>
      </c>
      <c r="H55" s="35">
        <f t="shared" si="84"/>
        <v>3</v>
      </c>
      <c r="I55" s="36">
        <f t="shared" si="7"/>
        <v>0.6</v>
      </c>
      <c r="J55" s="35">
        <f t="shared" ref="J55" si="85">J56+J57+J58</f>
        <v>1</v>
      </c>
      <c r="K55" s="37">
        <f t="shared" si="9"/>
        <v>0.2</v>
      </c>
      <c r="L55" s="35">
        <f t="shared" si="83"/>
        <v>2</v>
      </c>
      <c r="M55" s="35">
        <f t="shared" ref="M55:P55" si="86">M56+M57+M58</f>
        <v>0</v>
      </c>
      <c r="N55" s="35">
        <f t="shared" si="86"/>
        <v>2</v>
      </c>
      <c r="O55" s="35">
        <f t="shared" si="86"/>
        <v>0</v>
      </c>
      <c r="P55" s="35">
        <f t="shared" si="86"/>
        <v>2</v>
      </c>
      <c r="Q55" s="36">
        <f t="shared" si="12"/>
        <v>100</v>
      </c>
      <c r="R55" s="35">
        <f t="shared" ref="R55:S55" si="87">R56+R57+R58</f>
        <v>4</v>
      </c>
      <c r="S55" s="35">
        <f t="shared" si="87"/>
        <v>3</v>
      </c>
      <c r="T55" s="37">
        <f t="shared" si="14"/>
        <v>0</v>
      </c>
      <c r="U55" s="37">
        <f t="shared" si="15"/>
        <v>0</v>
      </c>
      <c r="V55" s="35">
        <f t="shared" ref="V55:Y55" si="88">V56+V57+V58</f>
        <v>0</v>
      </c>
      <c r="W55" s="35">
        <f t="shared" si="88"/>
        <v>1</v>
      </c>
      <c r="X55" s="35">
        <f t="shared" si="88"/>
        <v>0</v>
      </c>
      <c r="Y55" s="35">
        <f t="shared" si="88"/>
        <v>2</v>
      </c>
      <c r="Z55" s="35">
        <f>H55-H156</f>
        <v>1</v>
      </c>
      <c r="AA55" s="38"/>
      <c r="AB55" s="38"/>
      <c r="AC55" s="38"/>
      <c r="AD55" s="38"/>
    </row>
    <row r="56" spans="1:30" x14ac:dyDescent="0.3">
      <c r="A56" s="3" t="s">
        <v>66</v>
      </c>
      <c r="B56" s="3" t="s">
        <v>29</v>
      </c>
      <c r="C56" s="3" t="s">
        <v>32</v>
      </c>
      <c r="D56" s="3" t="s">
        <v>26</v>
      </c>
      <c r="E56" s="3" t="s">
        <v>27</v>
      </c>
      <c r="F56" s="3" t="s">
        <v>31</v>
      </c>
      <c r="G56" s="3">
        <v>4</v>
      </c>
      <c r="H56" s="3">
        <v>2</v>
      </c>
      <c r="I56" s="4">
        <f t="shared" si="7"/>
        <v>0.5</v>
      </c>
      <c r="J56" s="3">
        <v>1</v>
      </c>
      <c r="K56" s="32">
        <f t="shared" si="9"/>
        <v>0.25</v>
      </c>
      <c r="L56" s="3">
        <f t="shared" si="83"/>
        <v>2</v>
      </c>
      <c r="M56" s="3">
        <v>0</v>
      </c>
      <c r="N56" s="3">
        <v>2</v>
      </c>
      <c r="O56" s="3">
        <v>0</v>
      </c>
      <c r="P56" s="3">
        <v>2</v>
      </c>
      <c r="Q56" s="4">
        <f t="shared" si="12"/>
        <v>100</v>
      </c>
      <c r="R56" s="3">
        <v>2</v>
      </c>
      <c r="S56" s="3">
        <v>2</v>
      </c>
      <c r="T56" s="32">
        <f t="shared" si="14"/>
        <v>0</v>
      </c>
      <c r="U56" s="32">
        <f t="shared" si="15"/>
        <v>0</v>
      </c>
      <c r="V56" s="3">
        <v>0</v>
      </c>
      <c r="W56" s="3">
        <v>1</v>
      </c>
      <c r="X56" s="3">
        <v>0</v>
      </c>
      <c r="Y56" s="3">
        <v>1</v>
      </c>
      <c r="Z56" s="3"/>
    </row>
    <row r="57" spans="1:30" x14ac:dyDescent="0.3">
      <c r="A57" s="3" t="s">
        <v>67</v>
      </c>
      <c r="B57" s="3" t="s">
        <v>29</v>
      </c>
      <c r="C57" s="3" t="s">
        <v>32</v>
      </c>
      <c r="D57" s="3" t="s">
        <v>26</v>
      </c>
      <c r="E57" s="3" t="s">
        <v>27</v>
      </c>
      <c r="F57" s="3" t="s">
        <v>31</v>
      </c>
      <c r="G57" s="3">
        <v>0</v>
      </c>
      <c r="H57" s="3">
        <v>0</v>
      </c>
      <c r="I57" s="4" t="e">
        <f t="shared" si="7"/>
        <v>#DIV/0!</v>
      </c>
      <c r="J57" s="3">
        <v>0</v>
      </c>
      <c r="K57" s="32" t="e">
        <f t="shared" si="9"/>
        <v>#DIV/0!</v>
      </c>
      <c r="L57" s="3">
        <f t="shared" si="83"/>
        <v>0</v>
      </c>
      <c r="M57" s="3">
        <v>0</v>
      </c>
      <c r="N57" s="3">
        <v>0</v>
      </c>
      <c r="O57" s="3">
        <v>0</v>
      </c>
      <c r="P57" s="3">
        <v>0</v>
      </c>
      <c r="Q57" s="4" t="e">
        <f t="shared" si="12"/>
        <v>#DIV/0!</v>
      </c>
      <c r="R57" s="3">
        <v>0</v>
      </c>
      <c r="S57" s="3">
        <v>0</v>
      </c>
      <c r="T57" s="32" t="e">
        <f t="shared" si="14"/>
        <v>#DIV/0!</v>
      </c>
      <c r="U57" s="32" t="e">
        <f t="shared" si="15"/>
        <v>#DIV/0!</v>
      </c>
      <c r="V57" s="3">
        <v>0</v>
      </c>
      <c r="W57" s="3">
        <v>0</v>
      </c>
      <c r="X57" s="3">
        <v>0</v>
      </c>
      <c r="Y57" s="3">
        <v>0</v>
      </c>
      <c r="Z57" s="3"/>
    </row>
    <row r="58" spans="1:30" x14ac:dyDescent="0.3">
      <c r="A58" s="3" t="s">
        <v>68</v>
      </c>
      <c r="B58" s="3" t="s">
        <v>29</v>
      </c>
      <c r="C58" s="3" t="s">
        <v>32</v>
      </c>
      <c r="D58" s="3" t="s">
        <v>26</v>
      </c>
      <c r="E58" s="3" t="s">
        <v>27</v>
      </c>
      <c r="F58" s="3" t="s">
        <v>31</v>
      </c>
      <c r="G58" s="3">
        <v>1</v>
      </c>
      <c r="H58" s="3">
        <v>1</v>
      </c>
      <c r="I58" s="4">
        <f t="shared" si="7"/>
        <v>1</v>
      </c>
      <c r="J58" s="3">
        <v>0</v>
      </c>
      <c r="K58" s="32">
        <f t="shared" si="9"/>
        <v>0</v>
      </c>
      <c r="L58" s="3">
        <f t="shared" ref="L58:L60" si="89">M58+N58</f>
        <v>0</v>
      </c>
      <c r="M58" s="3">
        <v>0</v>
      </c>
      <c r="N58" s="3">
        <v>0</v>
      </c>
      <c r="O58" s="3">
        <v>0</v>
      </c>
      <c r="P58" s="3">
        <v>0</v>
      </c>
      <c r="Q58" s="4" t="e">
        <f t="shared" si="12"/>
        <v>#DIV/0!</v>
      </c>
      <c r="R58" s="3">
        <v>2</v>
      </c>
      <c r="S58" s="3">
        <v>1</v>
      </c>
      <c r="T58" s="32" t="e">
        <f t="shared" si="14"/>
        <v>#DIV/0!</v>
      </c>
      <c r="U58" s="32" t="e">
        <f t="shared" si="15"/>
        <v>#DIV/0!</v>
      </c>
      <c r="V58" s="3">
        <v>0</v>
      </c>
      <c r="W58" s="3">
        <v>0</v>
      </c>
      <c r="X58" s="3">
        <v>0</v>
      </c>
      <c r="Y58" s="3">
        <v>1</v>
      </c>
      <c r="Z58" s="3"/>
    </row>
    <row r="59" spans="1:30" x14ac:dyDescent="0.3">
      <c r="A59" s="35">
        <v>33</v>
      </c>
      <c r="B59" s="35" t="s">
        <v>24</v>
      </c>
      <c r="C59" s="35" t="s">
        <v>25</v>
      </c>
      <c r="D59" s="35" t="s">
        <v>26</v>
      </c>
      <c r="E59" s="35" t="s">
        <v>30</v>
      </c>
      <c r="F59" s="35" t="s">
        <v>28</v>
      </c>
      <c r="G59" s="35">
        <f t="shared" ref="G59:H59" si="90">G60+G61+G62</f>
        <v>2</v>
      </c>
      <c r="H59" s="35">
        <f t="shared" si="90"/>
        <v>5</v>
      </c>
      <c r="I59" s="36">
        <f t="shared" si="7"/>
        <v>2.5</v>
      </c>
      <c r="J59" s="35">
        <f t="shared" ref="J59" si="91">J60+J61+J62</f>
        <v>0</v>
      </c>
      <c r="K59" s="37">
        <f t="shared" si="9"/>
        <v>0</v>
      </c>
      <c r="L59" s="35">
        <f t="shared" si="89"/>
        <v>1</v>
      </c>
      <c r="M59" s="35">
        <f t="shared" ref="M59:P59" si="92">M60+M61+M62</f>
        <v>1</v>
      </c>
      <c r="N59" s="35">
        <f t="shared" si="92"/>
        <v>0</v>
      </c>
      <c r="O59" s="35">
        <f>O60+O61+O62</f>
        <v>1</v>
      </c>
      <c r="P59" s="35">
        <f t="shared" si="92"/>
        <v>1</v>
      </c>
      <c r="Q59" s="36">
        <f t="shared" si="12"/>
        <v>100</v>
      </c>
      <c r="R59" s="35">
        <f t="shared" ref="R59:S59" si="93">R60+R61+R62</f>
        <v>2</v>
      </c>
      <c r="S59" s="35">
        <f t="shared" si="93"/>
        <v>2</v>
      </c>
      <c r="T59" s="37">
        <f t="shared" si="14"/>
        <v>1</v>
      </c>
      <c r="U59" s="37">
        <f t="shared" si="15"/>
        <v>1.5</v>
      </c>
      <c r="V59" s="35">
        <f t="shared" ref="V59:Y59" si="94">V60+V61+V62</f>
        <v>1</v>
      </c>
      <c r="W59" s="35">
        <f t="shared" si="94"/>
        <v>0</v>
      </c>
      <c r="X59" s="35">
        <f t="shared" si="94"/>
        <v>0</v>
      </c>
      <c r="Y59" s="35">
        <f t="shared" si="94"/>
        <v>1</v>
      </c>
      <c r="Z59" s="35">
        <f>H59-H160</f>
        <v>3</v>
      </c>
      <c r="AA59" s="38"/>
      <c r="AB59" s="38"/>
      <c r="AC59" s="38"/>
      <c r="AD59" s="38"/>
    </row>
    <row r="60" spans="1:30" x14ac:dyDescent="0.3">
      <c r="A60" s="3" t="s">
        <v>66</v>
      </c>
      <c r="B60" s="3" t="s">
        <v>24</v>
      </c>
      <c r="C60" s="3" t="s">
        <v>25</v>
      </c>
      <c r="D60" s="3" t="s">
        <v>26</v>
      </c>
      <c r="E60" s="3" t="s">
        <v>30</v>
      </c>
      <c r="F60" s="3" t="s">
        <v>28</v>
      </c>
      <c r="G60" s="3">
        <v>1</v>
      </c>
      <c r="H60" s="3">
        <v>2</v>
      </c>
      <c r="I60" s="4">
        <f t="shared" si="7"/>
        <v>2</v>
      </c>
      <c r="J60" s="3">
        <v>0</v>
      </c>
      <c r="K60" s="32">
        <f t="shared" si="9"/>
        <v>0</v>
      </c>
      <c r="L60" s="3">
        <f t="shared" si="89"/>
        <v>0</v>
      </c>
      <c r="M60" s="3">
        <v>0</v>
      </c>
      <c r="N60" s="3">
        <v>0</v>
      </c>
      <c r="O60" s="3">
        <v>0</v>
      </c>
      <c r="P60" s="3">
        <v>0</v>
      </c>
      <c r="Q60" s="4" t="e">
        <f t="shared" si="12"/>
        <v>#DIV/0!</v>
      </c>
      <c r="R60" s="3">
        <v>2</v>
      </c>
      <c r="S60" s="3">
        <v>2</v>
      </c>
      <c r="T60" s="32" t="e">
        <f t="shared" si="14"/>
        <v>#DIV/0!</v>
      </c>
      <c r="U60" s="32" t="e">
        <f t="shared" si="15"/>
        <v>#DIV/0!</v>
      </c>
      <c r="V60" s="3">
        <v>0</v>
      </c>
      <c r="W60" s="3">
        <v>0</v>
      </c>
      <c r="X60" s="3">
        <v>0</v>
      </c>
      <c r="Y60" s="3">
        <v>1</v>
      </c>
      <c r="Z60" s="3"/>
    </row>
    <row r="61" spans="1:30" x14ac:dyDescent="0.3">
      <c r="A61" s="3" t="s">
        <v>67</v>
      </c>
      <c r="B61" s="3" t="s">
        <v>24</v>
      </c>
      <c r="C61" s="3" t="s">
        <v>25</v>
      </c>
      <c r="D61" s="3" t="s">
        <v>26</v>
      </c>
      <c r="E61" s="3" t="s">
        <v>30</v>
      </c>
      <c r="F61" s="3" t="s">
        <v>28</v>
      </c>
      <c r="G61" s="3">
        <v>0</v>
      </c>
      <c r="H61" s="3">
        <v>0</v>
      </c>
      <c r="I61" s="4" t="e">
        <f t="shared" si="7"/>
        <v>#DIV/0!</v>
      </c>
      <c r="J61" s="3">
        <v>0</v>
      </c>
      <c r="K61" s="32" t="e">
        <f t="shared" si="9"/>
        <v>#DIV/0!</v>
      </c>
      <c r="L61" s="3">
        <v>0</v>
      </c>
      <c r="M61" s="3">
        <v>0</v>
      </c>
      <c r="N61" s="3">
        <v>0</v>
      </c>
      <c r="O61" s="3">
        <v>0</v>
      </c>
      <c r="P61" s="3">
        <v>0</v>
      </c>
      <c r="Q61" s="4" t="e">
        <f t="shared" si="12"/>
        <v>#DIV/0!</v>
      </c>
      <c r="R61" s="3">
        <v>0</v>
      </c>
      <c r="S61" s="3">
        <v>0</v>
      </c>
      <c r="T61" s="32" t="e">
        <f t="shared" si="14"/>
        <v>#DIV/0!</v>
      </c>
      <c r="U61" s="32" t="e">
        <f t="shared" si="15"/>
        <v>#DIV/0!</v>
      </c>
      <c r="V61" s="3">
        <v>0</v>
      </c>
      <c r="W61" s="3">
        <v>0</v>
      </c>
      <c r="X61" s="3">
        <v>0</v>
      </c>
      <c r="Y61" s="3">
        <v>0</v>
      </c>
      <c r="Z61" s="3"/>
    </row>
    <row r="62" spans="1:30" x14ac:dyDescent="0.3">
      <c r="A62" s="3" t="s">
        <v>68</v>
      </c>
      <c r="B62" s="3" t="s">
        <v>24</v>
      </c>
      <c r="C62" s="3" t="s">
        <v>25</v>
      </c>
      <c r="D62" s="3" t="s">
        <v>26</v>
      </c>
      <c r="E62" s="3" t="s">
        <v>30</v>
      </c>
      <c r="F62" s="3" t="s">
        <v>28</v>
      </c>
      <c r="G62" s="3">
        <v>1</v>
      </c>
      <c r="H62" s="3">
        <v>3</v>
      </c>
      <c r="I62" s="4">
        <f t="shared" si="7"/>
        <v>3</v>
      </c>
      <c r="J62" s="3">
        <v>0</v>
      </c>
      <c r="K62" s="32">
        <f t="shared" si="9"/>
        <v>0</v>
      </c>
      <c r="L62" s="3">
        <f t="shared" ref="L62:L64" si="95">M62+N62</f>
        <v>1</v>
      </c>
      <c r="M62" s="3">
        <v>1</v>
      </c>
      <c r="N62" s="3">
        <v>0</v>
      </c>
      <c r="O62" s="3">
        <v>1</v>
      </c>
      <c r="P62" s="3">
        <v>1</v>
      </c>
      <c r="Q62" s="4">
        <f t="shared" si="12"/>
        <v>100</v>
      </c>
      <c r="R62" s="3">
        <v>0</v>
      </c>
      <c r="S62" s="3">
        <v>0</v>
      </c>
      <c r="T62" s="32">
        <f t="shared" si="14"/>
        <v>1</v>
      </c>
      <c r="U62" s="32">
        <f t="shared" si="15"/>
        <v>1.5</v>
      </c>
      <c r="V62" s="3">
        <v>1</v>
      </c>
      <c r="W62" s="3">
        <v>0</v>
      </c>
      <c r="X62" s="3">
        <v>0</v>
      </c>
      <c r="Y62" s="3">
        <v>0</v>
      </c>
      <c r="Z62" s="3"/>
    </row>
    <row r="63" spans="1:30" x14ac:dyDescent="0.3">
      <c r="A63" s="35">
        <v>85</v>
      </c>
      <c r="B63" s="35" t="s">
        <v>29</v>
      </c>
      <c r="C63" s="35" t="s">
        <v>32</v>
      </c>
      <c r="D63" s="35" t="s">
        <v>26</v>
      </c>
      <c r="E63" s="35" t="s">
        <v>33</v>
      </c>
      <c r="F63" s="35" t="s">
        <v>34</v>
      </c>
      <c r="G63" s="35">
        <f t="shared" ref="G63:H63" si="96">G64+G65+G66</f>
        <v>3</v>
      </c>
      <c r="H63" s="35">
        <f t="shared" si="96"/>
        <v>5</v>
      </c>
      <c r="I63" s="36">
        <f t="shared" si="7"/>
        <v>1.6666666666666667</v>
      </c>
      <c r="J63" s="35">
        <f t="shared" ref="J63" si="97">J64+J65+J66</f>
        <v>0</v>
      </c>
      <c r="K63" s="37">
        <f t="shared" si="9"/>
        <v>0</v>
      </c>
      <c r="L63" s="35">
        <f t="shared" si="95"/>
        <v>3</v>
      </c>
      <c r="M63" s="35">
        <f t="shared" ref="M63:P63" si="98">M64+M65+M66</f>
        <v>2</v>
      </c>
      <c r="N63" s="35">
        <f t="shared" si="98"/>
        <v>1</v>
      </c>
      <c r="O63" s="35">
        <f t="shared" si="98"/>
        <v>1</v>
      </c>
      <c r="P63" s="35">
        <f t="shared" si="98"/>
        <v>3</v>
      </c>
      <c r="Q63" s="36">
        <f t="shared" si="12"/>
        <v>100</v>
      </c>
      <c r="R63" s="35">
        <f t="shared" ref="R63:S63" si="99">R64+R65+R66</f>
        <v>0</v>
      </c>
      <c r="S63" s="35">
        <f t="shared" si="99"/>
        <v>0</v>
      </c>
      <c r="T63" s="37">
        <f t="shared" si="14"/>
        <v>0.66666666666666663</v>
      </c>
      <c r="U63" s="37">
        <f t="shared" si="15"/>
        <v>0.83333333333333337</v>
      </c>
      <c r="V63" s="35">
        <f t="shared" ref="V63:Y63" si="100">V64+V65+V66</f>
        <v>1</v>
      </c>
      <c r="W63" s="35">
        <f t="shared" si="100"/>
        <v>1</v>
      </c>
      <c r="X63" s="35">
        <f t="shared" si="100"/>
        <v>0</v>
      </c>
      <c r="Y63" s="35">
        <f t="shared" si="100"/>
        <v>0</v>
      </c>
      <c r="Z63" s="35">
        <f>H63-H164</f>
        <v>5</v>
      </c>
      <c r="AA63" s="38"/>
      <c r="AB63" s="38"/>
      <c r="AC63" s="38"/>
      <c r="AD63" s="38"/>
    </row>
    <row r="64" spans="1:30" x14ac:dyDescent="0.3">
      <c r="A64" s="3" t="s">
        <v>66</v>
      </c>
      <c r="B64" s="3" t="s">
        <v>29</v>
      </c>
      <c r="C64" s="3" t="s">
        <v>32</v>
      </c>
      <c r="D64" s="3" t="s">
        <v>26</v>
      </c>
      <c r="E64" s="3" t="s">
        <v>33</v>
      </c>
      <c r="F64" s="3" t="s">
        <v>34</v>
      </c>
      <c r="G64" s="3">
        <v>0</v>
      </c>
      <c r="H64" s="3">
        <v>0</v>
      </c>
      <c r="I64" s="4" t="e">
        <f t="shared" si="7"/>
        <v>#DIV/0!</v>
      </c>
      <c r="J64" s="3">
        <v>0</v>
      </c>
      <c r="K64" s="32" t="e">
        <f t="shared" si="9"/>
        <v>#DIV/0!</v>
      </c>
      <c r="L64" s="3">
        <f t="shared" si="95"/>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30" x14ac:dyDescent="0.3">
      <c r="A65" s="3" t="s">
        <v>67</v>
      </c>
      <c r="B65" s="3" t="s">
        <v>29</v>
      </c>
      <c r="C65" s="3" t="s">
        <v>32</v>
      </c>
      <c r="D65" s="3" t="s">
        <v>26</v>
      </c>
      <c r="E65" s="3" t="s">
        <v>33</v>
      </c>
      <c r="F65" s="3" t="s">
        <v>34</v>
      </c>
      <c r="G65" s="3">
        <v>3</v>
      </c>
      <c r="H65" s="3">
        <v>5</v>
      </c>
      <c r="I65" s="4">
        <f t="shared" si="7"/>
        <v>1.6666666666666667</v>
      </c>
      <c r="J65" s="3">
        <v>0</v>
      </c>
      <c r="K65" s="32">
        <f t="shared" si="9"/>
        <v>0</v>
      </c>
      <c r="L65" s="3">
        <v>0</v>
      </c>
      <c r="M65" s="3">
        <v>2</v>
      </c>
      <c r="N65" s="3">
        <v>1</v>
      </c>
      <c r="O65" s="3">
        <v>1</v>
      </c>
      <c r="P65" s="3">
        <v>3</v>
      </c>
      <c r="Q65" s="4" t="e">
        <f t="shared" si="12"/>
        <v>#DIV/0!</v>
      </c>
      <c r="R65" s="3">
        <v>0</v>
      </c>
      <c r="S65" s="3">
        <v>0</v>
      </c>
      <c r="T65" s="32">
        <f t="shared" si="14"/>
        <v>0.66666666666666663</v>
      </c>
      <c r="U65" s="32" t="e">
        <f t="shared" si="15"/>
        <v>#DIV/0!</v>
      </c>
      <c r="V65" s="3">
        <v>1</v>
      </c>
      <c r="W65" s="3">
        <v>1</v>
      </c>
      <c r="X65" s="3">
        <v>0</v>
      </c>
      <c r="Y65" s="3">
        <v>0</v>
      </c>
      <c r="Z65" s="3"/>
    </row>
    <row r="66" spans="1:30" x14ac:dyDescent="0.3">
      <c r="A66" s="3" t="s">
        <v>68</v>
      </c>
      <c r="B66" s="3" t="s">
        <v>29</v>
      </c>
      <c r="C66" s="3" t="s">
        <v>32</v>
      </c>
      <c r="D66" s="3" t="s">
        <v>26</v>
      </c>
      <c r="E66" s="3" t="s">
        <v>33</v>
      </c>
      <c r="F66" s="3" t="s">
        <v>34</v>
      </c>
      <c r="G66" s="3">
        <v>0</v>
      </c>
      <c r="H66" s="3">
        <v>0</v>
      </c>
      <c r="I66" s="4" t="e">
        <f t="shared" si="7"/>
        <v>#DIV/0!</v>
      </c>
      <c r="J66" s="3">
        <v>0</v>
      </c>
      <c r="K66" s="32" t="e">
        <f t="shared" si="9"/>
        <v>#DIV/0!</v>
      </c>
      <c r="L66" s="3">
        <f t="shared" ref="L66:L68" si="101">M66+N66</f>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v>238</v>
      </c>
      <c r="B67" s="35" t="s">
        <v>29</v>
      </c>
      <c r="C67" s="35" t="s">
        <v>25</v>
      </c>
      <c r="D67" s="35" t="s">
        <v>26</v>
      </c>
      <c r="E67" s="35" t="s">
        <v>33</v>
      </c>
      <c r="F67" s="35" t="s">
        <v>34</v>
      </c>
      <c r="G67" s="35">
        <f t="shared" ref="G67:H67" si="102">G68+G69+G70</f>
        <v>3</v>
      </c>
      <c r="H67" s="35">
        <f t="shared" si="102"/>
        <v>6</v>
      </c>
      <c r="I67" s="36">
        <f t="shared" si="7"/>
        <v>2</v>
      </c>
      <c r="J67" s="35">
        <f t="shared" ref="J67" si="103">J68+J69+J70</f>
        <v>1</v>
      </c>
      <c r="K67" s="37">
        <f t="shared" si="9"/>
        <v>0.33333333333333331</v>
      </c>
      <c r="L67" s="35">
        <f t="shared" si="101"/>
        <v>2</v>
      </c>
      <c r="M67" s="35">
        <f t="shared" ref="M67:P67" si="104">M68+M69+M70</f>
        <v>2</v>
      </c>
      <c r="N67" s="35">
        <f t="shared" si="104"/>
        <v>0</v>
      </c>
      <c r="O67" s="35">
        <f t="shared" si="104"/>
        <v>2</v>
      </c>
      <c r="P67" s="35">
        <f t="shared" si="104"/>
        <v>2</v>
      </c>
      <c r="Q67" s="36">
        <f t="shared" si="12"/>
        <v>100</v>
      </c>
      <c r="R67" s="35">
        <f t="shared" ref="R67:S67" si="105">R68+R69+R70</f>
        <v>0</v>
      </c>
      <c r="S67" s="35">
        <f t="shared" si="105"/>
        <v>0</v>
      </c>
      <c r="T67" s="37">
        <f t="shared" si="14"/>
        <v>1</v>
      </c>
      <c r="U67" s="37">
        <f t="shared" si="15"/>
        <v>1.5</v>
      </c>
      <c r="V67" s="35">
        <f t="shared" ref="V67:Y67" si="106">V68+V69+V70</f>
        <v>2</v>
      </c>
      <c r="W67" s="35">
        <f t="shared" si="106"/>
        <v>0</v>
      </c>
      <c r="X67" s="35">
        <f t="shared" si="106"/>
        <v>0</v>
      </c>
      <c r="Y67" s="35">
        <f t="shared" si="106"/>
        <v>0</v>
      </c>
      <c r="Z67" s="35">
        <f>H67-H168</f>
        <v>4</v>
      </c>
      <c r="AA67" s="38"/>
      <c r="AB67" s="38"/>
      <c r="AC67" s="38"/>
      <c r="AD67" s="38"/>
    </row>
    <row r="68" spans="1:30" x14ac:dyDescent="0.3">
      <c r="A68" s="3" t="s">
        <v>66</v>
      </c>
      <c r="B68" s="3" t="s">
        <v>29</v>
      </c>
      <c r="C68" s="3" t="s">
        <v>25</v>
      </c>
      <c r="D68" s="3" t="s">
        <v>26</v>
      </c>
      <c r="E68" s="3" t="s">
        <v>33</v>
      </c>
      <c r="F68" s="3" t="s">
        <v>34</v>
      </c>
      <c r="G68" s="3">
        <v>0</v>
      </c>
      <c r="H68" s="3">
        <v>0</v>
      </c>
      <c r="I68" s="4" t="e">
        <f t="shared" si="7"/>
        <v>#DIV/0!</v>
      </c>
      <c r="J68" s="3">
        <v>0</v>
      </c>
      <c r="K68" s="32" t="e">
        <f t="shared" si="9"/>
        <v>#DIV/0!</v>
      </c>
      <c r="L68" s="3">
        <f t="shared" si="101"/>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30" x14ac:dyDescent="0.3">
      <c r="A69" s="3" t="s">
        <v>67</v>
      </c>
      <c r="B69" s="3" t="s">
        <v>29</v>
      </c>
      <c r="C69" s="3" t="s">
        <v>25</v>
      </c>
      <c r="D69" s="3" t="s">
        <v>26</v>
      </c>
      <c r="E69" s="3" t="s">
        <v>33</v>
      </c>
      <c r="F69" s="3" t="s">
        <v>34</v>
      </c>
      <c r="G69" s="3">
        <v>3</v>
      </c>
      <c r="H69" s="3">
        <v>6</v>
      </c>
      <c r="I69" s="4">
        <f t="shared" si="7"/>
        <v>2</v>
      </c>
      <c r="J69" s="3">
        <v>1</v>
      </c>
      <c r="K69" s="32">
        <f t="shared" si="9"/>
        <v>0.33333333333333331</v>
      </c>
      <c r="L69" s="3">
        <v>0</v>
      </c>
      <c r="M69" s="3">
        <v>2</v>
      </c>
      <c r="N69" s="3">
        <v>0</v>
      </c>
      <c r="O69" s="3">
        <v>2</v>
      </c>
      <c r="P69" s="3">
        <v>2</v>
      </c>
      <c r="Q69" s="4" t="e">
        <f t="shared" si="12"/>
        <v>#DIV/0!</v>
      </c>
      <c r="R69" s="3">
        <v>0</v>
      </c>
      <c r="S69" s="3">
        <v>0</v>
      </c>
      <c r="T69" s="32">
        <f t="shared" si="14"/>
        <v>1</v>
      </c>
      <c r="U69" s="32" t="e">
        <f t="shared" si="15"/>
        <v>#DIV/0!</v>
      </c>
      <c r="V69" s="3">
        <v>2</v>
      </c>
      <c r="W69" s="3">
        <v>0</v>
      </c>
      <c r="X69" s="3">
        <v>0</v>
      </c>
      <c r="Y69" s="3">
        <v>0</v>
      </c>
      <c r="Z69" s="3"/>
    </row>
    <row r="70" spans="1:30" x14ac:dyDescent="0.3">
      <c r="A70" s="3" t="s">
        <v>68</v>
      </c>
      <c r="B70" s="3" t="s">
        <v>29</v>
      </c>
      <c r="C70" s="3" t="s">
        <v>25</v>
      </c>
      <c r="D70" s="3" t="s">
        <v>26</v>
      </c>
      <c r="E70" s="3" t="s">
        <v>33</v>
      </c>
      <c r="F70" s="3" t="s">
        <v>34</v>
      </c>
      <c r="G70" s="3">
        <v>0</v>
      </c>
      <c r="H70" s="3">
        <v>0</v>
      </c>
      <c r="I70" s="4" t="e">
        <f t="shared" si="7"/>
        <v>#DIV/0!</v>
      </c>
      <c r="J70" s="3">
        <v>0</v>
      </c>
      <c r="K70" s="32" t="e">
        <f t="shared" si="9"/>
        <v>#DIV/0!</v>
      </c>
      <c r="L70" s="3">
        <f t="shared" ref="L70:L72" si="107">M70+N70</f>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c r="Z70" s="3"/>
    </row>
    <row r="71" spans="1:30" x14ac:dyDescent="0.3">
      <c r="A71" s="35">
        <v>158</v>
      </c>
      <c r="B71" s="35" t="s">
        <v>32</v>
      </c>
      <c r="C71" s="35" t="s">
        <v>25</v>
      </c>
      <c r="D71" s="35" t="s">
        <v>31</v>
      </c>
      <c r="E71" s="35" t="s">
        <v>30</v>
      </c>
      <c r="F71" s="35" t="s">
        <v>28</v>
      </c>
      <c r="G71" s="35">
        <f t="shared" ref="G71:H71" si="108">G72+G73+G74</f>
        <v>2</v>
      </c>
      <c r="H71" s="35">
        <f t="shared" si="108"/>
        <v>0</v>
      </c>
      <c r="I71" s="36">
        <f t="shared" ref="I71:I94" si="109">H71/G71</f>
        <v>0</v>
      </c>
      <c r="J71" s="35">
        <f t="shared" ref="J71" si="110">J72+J73+J74</f>
        <v>0</v>
      </c>
      <c r="K71" s="37">
        <f t="shared" ref="K71:K94" si="111">J71/G71</f>
        <v>0</v>
      </c>
      <c r="L71" s="35">
        <f t="shared" si="107"/>
        <v>2</v>
      </c>
      <c r="M71" s="35">
        <f t="shared" ref="M71:P71" si="112">M72+M73+M74</f>
        <v>0</v>
      </c>
      <c r="N71" s="35">
        <f t="shared" si="112"/>
        <v>2</v>
      </c>
      <c r="O71" s="35">
        <f t="shared" si="112"/>
        <v>0</v>
      </c>
      <c r="P71" s="35">
        <f t="shared" si="112"/>
        <v>2</v>
      </c>
      <c r="Q71" s="36">
        <f t="shared" ref="Q71:Q94" si="113">P71/L71*100</f>
        <v>100</v>
      </c>
      <c r="R71" s="35">
        <f t="shared" ref="R71:S71" si="114">R72+R73+R74</f>
        <v>0</v>
      </c>
      <c r="S71" s="35">
        <f t="shared" si="114"/>
        <v>0</v>
      </c>
      <c r="T71" s="37">
        <f t="shared" ref="T71:T94" si="115">M71/(M71+N71)</f>
        <v>0</v>
      </c>
      <c r="U71" s="37">
        <f t="shared" ref="U71:U94" si="116">((0.5*V71)+M71)/L71</f>
        <v>0</v>
      </c>
      <c r="V71" s="35">
        <f t="shared" ref="V71:Y71" si="117">V72+V73+V74</f>
        <v>0</v>
      </c>
      <c r="W71" s="35">
        <f t="shared" si="117"/>
        <v>1</v>
      </c>
      <c r="X71" s="35">
        <f t="shared" si="117"/>
        <v>0</v>
      </c>
      <c r="Y71" s="35">
        <f t="shared" si="117"/>
        <v>0</v>
      </c>
      <c r="Z71" s="35">
        <f>H71-H172</f>
        <v>0</v>
      </c>
      <c r="AA71" s="38"/>
      <c r="AB71" s="38"/>
      <c r="AC71" s="38"/>
      <c r="AD71" s="38"/>
    </row>
    <row r="72" spans="1:30" x14ac:dyDescent="0.3">
      <c r="A72" s="3" t="s">
        <v>66</v>
      </c>
      <c r="B72" s="3" t="s">
        <v>32</v>
      </c>
      <c r="C72" s="3" t="s">
        <v>25</v>
      </c>
      <c r="D72" s="3" t="s">
        <v>31</v>
      </c>
      <c r="E72" s="3" t="s">
        <v>30</v>
      </c>
      <c r="F72" s="3" t="s">
        <v>28</v>
      </c>
      <c r="G72" s="3">
        <v>0</v>
      </c>
      <c r="H72" s="3">
        <v>0</v>
      </c>
      <c r="I72" s="4" t="e">
        <f t="shared" si="109"/>
        <v>#DIV/0!</v>
      </c>
      <c r="J72" s="3">
        <v>0</v>
      </c>
      <c r="K72" s="32" t="e">
        <f t="shared" si="111"/>
        <v>#DIV/0!</v>
      </c>
      <c r="L72" s="3">
        <f t="shared" si="107"/>
        <v>0</v>
      </c>
      <c r="M72" s="3">
        <v>0</v>
      </c>
      <c r="N72" s="3">
        <v>0</v>
      </c>
      <c r="O72" s="3">
        <v>0</v>
      </c>
      <c r="P72" s="3">
        <v>0</v>
      </c>
      <c r="Q72" s="4" t="e">
        <f t="shared" si="113"/>
        <v>#DIV/0!</v>
      </c>
      <c r="R72" s="3">
        <v>0</v>
      </c>
      <c r="S72" s="3">
        <v>0</v>
      </c>
      <c r="T72" s="32" t="e">
        <f t="shared" si="115"/>
        <v>#DIV/0!</v>
      </c>
      <c r="U72" s="32" t="e">
        <f t="shared" si="116"/>
        <v>#DIV/0!</v>
      </c>
      <c r="V72" s="3">
        <v>0</v>
      </c>
      <c r="W72" s="3">
        <v>0</v>
      </c>
      <c r="X72" s="3">
        <v>0</v>
      </c>
      <c r="Y72" s="3">
        <v>0</v>
      </c>
      <c r="Z72" s="3"/>
    </row>
    <row r="73" spans="1:30" x14ac:dyDescent="0.3">
      <c r="A73" s="3" t="s">
        <v>67</v>
      </c>
      <c r="B73" s="3" t="s">
        <v>32</v>
      </c>
      <c r="C73" s="3" t="s">
        <v>25</v>
      </c>
      <c r="D73" s="3" t="s">
        <v>31</v>
      </c>
      <c r="E73" s="3" t="s">
        <v>30</v>
      </c>
      <c r="F73" s="3" t="s">
        <v>28</v>
      </c>
      <c r="G73" s="3">
        <v>2</v>
      </c>
      <c r="H73" s="3">
        <v>0</v>
      </c>
      <c r="I73" s="4">
        <f t="shared" si="109"/>
        <v>0</v>
      </c>
      <c r="J73" s="3">
        <v>0</v>
      </c>
      <c r="K73" s="32">
        <f t="shared" si="111"/>
        <v>0</v>
      </c>
      <c r="L73" s="3">
        <v>0</v>
      </c>
      <c r="M73" s="3">
        <v>0</v>
      </c>
      <c r="N73" s="3">
        <v>2</v>
      </c>
      <c r="O73" s="3">
        <v>0</v>
      </c>
      <c r="P73" s="3">
        <v>2</v>
      </c>
      <c r="Q73" s="4" t="e">
        <f t="shared" si="113"/>
        <v>#DIV/0!</v>
      </c>
      <c r="R73" s="3">
        <v>0</v>
      </c>
      <c r="S73" s="3">
        <v>0</v>
      </c>
      <c r="T73" s="32">
        <f t="shared" si="115"/>
        <v>0</v>
      </c>
      <c r="U73" s="32" t="e">
        <f t="shared" si="116"/>
        <v>#DIV/0!</v>
      </c>
      <c r="V73" s="3">
        <v>0</v>
      </c>
      <c r="W73" s="3">
        <v>1</v>
      </c>
      <c r="X73" s="3">
        <v>0</v>
      </c>
      <c r="Y73" s="3">
        <v>0</v>
      </c>
      <c r="Z73" s="3"/>
    </row>
    <row r="74" spans="1:30" x14ac:dyDescent="0.3">
      <c r="A74" s="3" t="s">
        <v>68</v>
      </c>
      <c r="B74" s="3" t="s">
        <v>32</v>
      </c>
      <c r="C74" s="3" t="s">
        <v>25</v>
      </c>
      <c r="D74" s="3" t="s">
        <v>31</v>
      </c>
      <c r="E74" s="3" t="s">
        <v>30</v>
      </c>
      <c r="F74" s="3" t="s">
        <v>28</v>
      </c>
      <c r="G74" s="3">
        <v>0</v>
      </c>
      <c r="H74" s="3">
        <v>0</v>
      </c>
      <c r="I74" s="4" t="e">
        <f t="shared" si="109"/>
        <v>#DIV/0!</v>
      </c>
      <c r="J74" s="3">
        <v>0</v>
      </c>
      <c r="K74" s="32" t="e">
        <f t="shared" si="111"/>
        <v>#DIV/0!</v>
      </c>
      <c r="L74" s="3">
        <f t="shared" ref="L74:L76" si="118">M74+N74</f>
        <v>0</v>
      </c>
      <c r="M74" s="3">
        <v>0</v>
      </c>
      <c r="N74" s="3">
        <v>0</v>
      </c>
      <c r="O74" s="3">
        <v>0</v>
      </c>
      <c r="P74" s="3">
        <v>0</v>
      </c>
      <c r="Q74" s="4" t="e">
        <f t="shared" si="113"/>
        <v>#DIV/0!</v>
      </c>
      <c r="R74" s="3">
        <v>0</v>
      </c>
      <c r="S74" s="3">
        <v>0</v>
      </c>
      <c r="T74" s="32" t="e">
        <f t="shared" si="115"/>
        <v>#DIV/0!</v>
      </c>
      <c r="U74" s="32" t="e">
        <f t="shared" si="116"/>
        <v>#DIV/0!</v>
      </c>
      <c r="V74" s="3">
        <v>0</v>
      </c>
      <c r="W74" s="3">
        <v>0</v>
      </c>
      <c r="X74" s="3">
        <v>0</v>
      </c>
      <c r="Y74" s="3">
        <v>0</v>
      </c>
      <c r="Z74" s="3"/>
    </row>
    <row r="75" spans="1:30" x14ac:dyDescent="0.3">
      <c r="A75" s="35">
        <v>165</v>
      </c>
      <c r="B75" s="35" t="s">
        <v>29</v>
      </c>
      <c r="C75" s="35" t="s">
        <v>25</v>
      </c>
      <c r="D75" s="35" t="s">
        <v>32</v>
      </c>
      <c r="E75" s="35" t="s">
        <v>30</v>
      </c>
      <c r="F75" s="35" t="s">
        <v>31</v>
      </c>
      <c r="G75" s="35">
        <f t="shared" ref="G75:H75" si="119">G76+G77+G78</f>
        <v>1</v>
      </c>
      <c r="H75" s="35">
        <f t="shared" si="119"/>
        <v>0</v>
      </c>
      <c r="I75" s="36">
        <f t="shared" si="109"/>
        <v>0</v>
      </c>
      <c r="J75" s="35">
        <f t="shared" ref="J75" si="120">J76+J77+J78</f>
        <v>0</v>
      </c>
      <c r="K75" s="37">
        <f t="shared" si="111"/>
        <v>0</v>
      </c>
      <c r="L75" s="35">
        <f t="shared" si="118"/>
        <v>1</v>
      </c>
      <c r="M75" s="35">
        <f t="shared" ref="M75:P75" si="121">M76+M77+M78</f>
        <v>0</v>
      </c>
      <c r="N75" s="35">
        <f t="shared" si="121"/>
        <v>1</v>
      </c>
      <c r="O75" s="35">
        <f t="shared" si="121"/>
        <v>0</v>
      </c>
      <c r="P75" s="35">
        <f t="shared" si="121"/>
        <v>0</v>
      </c>
      <c r="Q75" s="36">
        <f t="shared" si="113"/>
        <v>0</v>
      </c>
      <c r="R75" s="35">
        <f t="shared" ref="R75:S75" si="122">R76+R77+R78</f>
        <v>0</v>
      </c>
      <c r="S75" s="35">
        <f t="shared" si="122"/>
        <v>0</v>
      </c>
      <c r="T75" s="37">
        <f t="shared" si="115"/>
        <v>0</v>
      </c>
      <c r="U75" s="37">
        <f t="shared" si="116"/>
        <v>0</v>
      </c>
      <c r="V75" s="35">
        <f t="shared" ref="V75:Y75" si="123">V76+V77+V78</f>
        <v>0</v>
      </c>
      <c r="W75" s="35">
        <f t="shared" si="123"/>
        <v>0</v>
      </c>
      <c r="X75" s="35">
        <f t="shared" si="123"/>
        <v>0</v>
      </c>
      <c r="Y75" s="35">
        <f t="shared" si="123"/>
        <v>2</v>
      </c>
      <c r="Z75" s="35">
        <f>H75-H176</f>
        <v>-2</v>
      </c>
      <c r="AA75" s="38"/>
      <c r="AB75" s="38"/>
      <c r="AC75" s="38"/>
      <c r="AD75" s="38"/>
    </row>
    <row r="76" spans="1:30" x14ac:dyDescent="0.3">
      <c r="A76" s="3" t="s">
        <v>66</v>
      </c>
      <c r="B76" s="3" t="s">
        <v>29</v>
      </c>
      <c r="C76" s="3" t="s">
        <v>25</v>
      </c>
      <c r="D76" s="3" t="s">
        <v>32</v>
      </c>
      <c r="E76" s="3" t="s">
        <v>30</v>
      </c>
      <c r="F76" s="3" t="s">
        <v>31</v>
      </c>
      <c r="G76" s="3">
        <v>0</v>
      </c>
      <c r="H76" s="3">
        <v>0</v>
      </c>
      <c r="I76" s="4" t="e">
        <f t="shared" si="109"/>
        <v>#DIV/0!</v>
      </c>
      <c r="J76" s="3">
        <v>0</v>
      </c>
      <c r="K76" s="32" t="e">
        <f t="shared" si="111"/>
        <v>#DIV/0!</v>
      </c>
      <c r="L76" s="3">
        <f t="shared" si="118"/>
        <v>0</v>
      </c>
      <c r="M76" s="3">
        <v>0</v>
      </c>
      <c r="N76" s="3">
        <v>0</v>
      </c>
      <c r="O76" s="3">
        <v>0</v>
      </c>
      <c r="P76" s="3">
        <v>0</v>
      </c>
      <c r="Q76" s="4" t="e">
        <f t="shared" si="113"/>
        <v>#DIV/0!</v>
      </c>
      <c r="R76" s="3">
        <v>0</v>
      </c>
      <c r="S76" s="3">
        <v>0</v>
      </c>
      <c r="T76" s="32" t="e">
        <f t="shared" si="115"/>
        <v>#DIV/0!</v>
      </c>
      <c r="U76" s="32" t="e">
        <f t="shared" si="116"/>
        <v>#DIV/0!</v>
      </c>
      <c r="V76" s="3">
        <v>0</v>
      </c>
      <c r="W76" s="3">
        <v>0</v>
      </c>
      <c r="X76" s="3">
        <v>0</v>
      </c>
      <c r="Y76" s="3">
        <v>0</v>
      </c>
      <c r="Z76" s="3"/>
    </row>
    <row r="77" spans="1:30" x14ac:dyDescent="0.3">
      <c r="A77" s="3" t="s">
        <v>67</v>
      </c>
      <c r="B77" s="3" t="s">
        <v>29</v>
      </c>
      <c r="C77" s="3" t="s">
        <v>25</v>
      </c>
      <c r="D77" s="3" t="s">
        <v>32</v>
      </c>
      <c r="E77" s="3" t="s">
        <v>30</v>
      </c>
      <c r="F77" s="3" t="s">
        <v>31</v>
      </c>
      <c r="G77" s="3">
        <v>1</v>
      </c>
      <c r="H77" s="3">
        <v>0</v>
      </c>
      <c r="I77" s="4">
        <f t="shared" si="109"/>
        <v>0</v>
      </c>
      <c r="J77" s="3">
        <v>0</v>
      </c>
      <c r="K77" s="32">
        <f t="shared" si="111"/>
        <v>0</v>
      </c>
      <c r="L77" s="3">
        <v>0</v>
      </c>
      <c r="M77" s="3">
        <v>0</v>
      </c>
      <c r="N77" s="3">
        <v>1</v>
      </c>
      <c r="O77" s="3">
        <v>0</v>
      </c>
      <c r="P77" s="3">
        <v>0</v>
      </c>
      <c r="Q77" s="4" t="e">
        <f t="shared" si="113"/>
        <v>#DIV/0!</v>
      </c>
      <c r="R77" s="3">
        <v>0</v>
      </c>
      <c r="S77" s="3">
        <v>0</v>
      </c>
      <c r="T77" s="32">
        <f t="shared" si="115"/>
        <v>0</v>
      </c>
      <c r="U77" s="32" t="e">
        <f t="shared" si="116"/>
        <v>#DIV/0!</v>
      </c>
      <c r="V77" s="3">
        <v>0</v>
      </c>
      <c r="W77" s="3">
        <v>0</v>
      </c>
      <c r="X77" s="3">
        <v>0</v>
      </c>
      <c r="Y77" s="3">
        <v>2</v>
      </c>
      <c r="Z77" s="3"/>
    </row>
    <row r="78" spans="1:30" x14ac:dyDescent="0.3">
      <c r="A78" s="3" t="s">
        <v>68</v>
      </c>
      <c r="B78" s="3" t="s">
        <v>29</v>
      </c>
      <c r="C78" s="3" t="s">
        <v>25</v>
      </c>
      <c r="D78" s="3" t="s">
        <v>32</v>
      </c>
      <c r="E78" s="3" t="s">
        <v>30</v>
      </c>
      <c r="F78" s="3" t="s">
        <v>31</v>
      </c>
      <c r="G78" s="3">
        <v>0</v>
      </c>
      <c r="H78" s="3">
        <v>0</v>
      </c>
      <c r="I78" s="4" t="e">
        <f t="shared" si="109"/>
        <v>#DIV/0!</v>
      </c>
      <c r="J78" s="3">
        <v>0</v>
      </c>
      <c r="K78" s="32" t="e">
        <f t="shared" si="111"/>
        <v>#DIV/0!</v>
      </c>
      <c r="L78" s="3">
        <f t="shared" ref="L78:L80" si="124">M78+N78</f>
        <v>0</v>
      </c>
      <c r="M78" s="3">
        <v>0</v>
      </c>
      <c r="N78" s="3">
        <v>0</v>
      </c>
      <c r="O78" s="3">
        <v>0</v>
      </c>
      <c r="P78" s="3">
        <v>0</v>
      </c>
      <c r="Q78" s="4" t="e">
        <f t="shared" si="113"/>
        <v>#DIV/0!</v>
      </c>
      <c r="R78" s="3">
        <v>0</v>
      </c>
      <c r="S78" s="3">
        <v>0</v>
      </c>
      <c r="T78" s="32" t="e">
        <f t="shared" si="115"/>
        <v>#DIV/0!</v>
      </c>
      <c r="U78" s="32" t="e">
        <f t="shared" si="116"/>
        <v>#DIV/0!</v>
      </c>
      <c r="V78" s="3">
        <v>0</v>
      </c>
      <c r="W78" s="3">
        <v>0</v>
      </c>
      <c r="X78" s="3">
        <v>0</v>
      </c>
      <c r="Y78" s="3">
        <v>0</v>
      </c>
      <c r="Z78" s="3"/>
    </row>
    <row r="79" spans="1:30" x14ac:dyDescent="0.3">
      <c r="A79" s="35">
        <v>234</v>
      </c>
      <c r="B79" s="35" t="s">
        <v>29</v>
      </c>
      <c r="C79" s="35" t="s">
        <v>25</v>
      </c>
      <c r="D79" s="35" t="s">
        <v>32</v>
      </c>
      <c r="E79" s="35" t="s">
        <v>30</v>
      </c>
      <c r="F79" s="35" t="s">
        <v>33</v>
      </c>
      <c r="G79" s="35">
        <f t="shared" ref="G79:H79" si="125">G80+G81+G82</f>
        <v>3</v>
      </c>
      <c r="H79" s="35">
        <f t="shared" si="125"/>
        <v>5</v>
      </c>
      <c r="I79" s="36">
        <f t="shared" si="109"/>
        <v>1.6666666666666667</v>
      </c>
      <c r="J79" s="35">
        <f t="shared" ref="J79" si="126">J80+J81+J82</f>
        <v>0</v>
      </c>
      <c r="K79" s="37">
        <f t="shared" si="111"/>
        <v>0</v>
      </c>
      <c r="L79" s="35">
        <f t="shared" si="124"/>
        <v>3</v>
      </c>
      <c r="M79" s="35">
        <f t="shared" ref="M79:P79" si="127">M80+M81+M82</f>
        <v>2</v>
      </c>
      <c r="N79" s="35">
        <f t="shared" si="127"/>
        <v>1</v>
      </c>
      <c r="O79" s="35">
        <f t="shared" si="127"/>
        <v>2</v>
      </c>
      <c r="P79" s="35">
        <f t="shared" si="127"/>
        <v>3</v>
      </c>
      <c r="Q79" s="36">
        <f t="shared" si="113"/>
        <v>100</v>
      </c>
      <c r="R79" s="35">
        <f t="shared" ref="R79:S79" si="128">R80+R81+R82</f>
        <v>0</v>
      </c>
      <c r="S79" s="35">
        <f t="shared" si="128"/>
        <v>0</v>
      </c>
      <c r="T79" s="37">
        <f t="shared" si="115"/>
        <v>0.66666666666666663</v>
      </c>
      <c r="U79" s="37">
        <f t="shared" si="116"/>
        <v>0.83333333333333337</v>
      </c>
      <c r="V79" s="35">
        <f t="shared" ref="V79:Y79" si="129">V80+V81+V82</f>
        <v>1</v>
      </c>
      <c r="W79" s="35">
        <f t="shared" si="129"/>
        <v>0</v>
      </c>
      <c r="X79" s="35">
        <f t="shared" si="129"/>
        <v>0</v>
      </c>
      <c r="Y79" s="35">
        <f t="shared" si="129"/>
        <v>0</v>
      </c>
      <c r="Z79" s="35">
        <f>H79-H180</f>
        <v>5</v>
      </c>
      <c r="AA79" s="38"/>
      <c r="AB79" s="38"/>
      <c r="AC79" s="38"/>
      <c r="AD79" s="38"/>
    </row>
    <row r="80" spans="1:30" x14ac:dyDescent="0.3">
      <c r="A80" s="3" t="s">
        <v>66</v>
      </c>
      <c r="B80" s="3" t="s">
        <v>29</v>
      </c>
      <c r="C80" s="3" t="s">
        <v>25</v>
      </c>
      <c r="D80" s="3" t="s">
        <v>32</v>
      </c>
      <c r="E80" s="3" t="s">
        <v>30</v>
      </c>
      <c r="F80" s="3" t="s">
        <v>33</v>
      </c>
      <c r="G80" s="3">
        <v>0</v>
      </c>
      <c r="H80" s="3">
        <v>0</v>
      </c>
      <c r="I80" s="4" t="e">
        <f t="shared" si="109"/>
        <v>#DIV/0!</v>
      </c>
      <c r="J80" s="3">
        <v>0</v>
      </c>
      <c r="K80" s="32" t="e">
        <f t="shared" si="111"/>
        <v>#DIV/0!</v>
      </c>
      <c r="L80" s="3">
        <f t="shared" si="124"/>
        <v>0</v>
      </c>
      <c r="M80" s="3">
        <v>0</v>
      </c>
      <c r="N80" s="3">
        <v>0</v>
      </c>
      <c r="O80" s="3">
        <v>0</v>
      </c>
      <c r="P80" s="3">
        <v>0</v>
      </c>
      <c r="Q80" s="4" t="e">
        <f t="shared" si="113"/>
        <v>#DIV/0!</v>
      </c>
      <c r="R80" s="3">
        <v>0</v>
      </c>
      <c r="S80" s="3">
        <v>0</v>
      </c>
      <c r="T80" s="32" t="e">
        <f t="shared" si="115"/>
        <v>#DIV/0!</v>
      </c>
      <c r="U80" s="32" t="e">
        <f t="shared" si="116"/>
        <v>#DIV/0!</v>
      </c>
      <c r="V80" s="3">
        <v>0</v>
      </c>
      <c r="W80" s="3">
        <v>0</v>
      </c>
      <c r="X80" s="3">
        <v>0</v>
      </c>
      <c r="Y80" s="3">
        <v>0</v>
      </c>
      <c r="Z80" s="3"/>
    </row>
    <row r="81" spans="1:30" x14ac:dyDescent="0.3">
      <c r="A81" s="3" t="s">
        <v>67</v>
      </c>
      <c r="B81" s="3" t="s">
        <v>29</v>
      </c>
      <c r="C81" s="3" t="s">
        <v>25</v>
      </c>
      <c r="D81" s="3" t="s">
        <v>32</v>
      </c>
      <c r="E81" s="3" t="s">
        <v>30</v>
      </c>
      <c r="F81" s="3" t="s">
        <v>33</v>
      </c>
      <c r="G81" s="3">
        <v>3</v>
      </c>
      <c r="H81" s="3">
        <v>5</v>
      </c>
      <c r="I81" s="4">
        <f t="shared" si="109"/>
        <v>1.6666666666666667</v>
      </c>
      <c r="J81" s="3">
        <v>0</v>
      </c>
      <c r="K81" s="32">
        <f t="shared" si="111"/>
        <v>0</v>
      </c>
      <c r="L81" s="3">
        <v>0</v>
      </c>
      <c r="M81" s="3">
        <v>2</v>
      </c>
      <c r="N81" s="3">
        <v>1</v>
      </c>
      <c r="O81" s="3">
        <v>2</v>
      </c>
      <c r="P81" s="3">
        <v>3</v>
      </c>
      <c r="Q81" s="4" t="e">
        <f t="shared" si="113"/>
        <v>#DIV/0!</v>
      </c>
      <c r="R81" s="3">
        <v>0</v>
      </c>
      <c r="S81" s="3">
        <v>0</v>
      </c>
      <c r="T81" s="32">
        <f t="shared" si="115"/>
        <v>0.66666666666666663</v>
      </c>
      <c r="U81" s="32" t="e">
        <f t="shared" si="116"/>
        <v>#DIV/0!</v>
      </c>
      <c r="V81" s="3">
        <v>1</v>
      </c>
      <c r="W81" s="3">
        <v>0</v>
      </c>
      <c r="X81" s="3">
        <v>0</v>
      </c>
      <c r="Y81" s="3">
        <v>0</v>
      </c>
      <c r="Z81" s="3"/>
    </row>
    <row r="82" spans="1:30" x14ac:dyDescent="0.3">
      <c r="A82" s="3" t="s">
        <v>68</v>
      </c>
      <c r="B82" s="3" t="s">
        <v>29</v>
      </c>
      <c r="C82" s="3" t="s">
        <v>25</v>
      </c>
      <c r="D82" s="3" t="s">
        <v>32</v>
      </c>
      <c r="E82" s="3" t="s">
        <v>30</v>
      </c>
      <c r="F82" s="3" t="s">
        <v>33</v>
      </c>
      <c r="G82" s="3">
        <v>0</v>
      </c>
      <c r="H82" s="3">
        <v>0</v>
      </c>
      <c r="I82" s="4" t="e">
        <f t="shared" si="109"/>
        <v>#DIV/0!</v>
      </c>
      <c r="J82" s="3">
        <v>0</v>
      </c>
      <c r="K82" s="32" t="e">
        <f t="shared" si="111"/>
        <v>#DIV/0!</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192</v>
      </c>
      <c r="B83" s="35" t="s">
        <v>29</v>
      </c>
      <c r="C83" s="35" t="s">
        <v>25</v>
      </c>
      <c r="D83" s="35" t="s">
        <v>34</v>
      </c>
      <c r="E83" s="35" t="s">
        <v>33</v>
      </c>
      <c r="F83" s="35" t="s">
        <v>32</v>
      </c>
      <c r="G83" s="35">
        <f t="shared" ref="G83:H83" si="131">G84+G85+G86</f>
        <v>5</v>
      </c>
      <c r="H83" s="35">
        <f t="shared" si="131"/>
        <v>8</v>
      </c>
      <c r="I83" s="36">
        <f t="shared" si="109"/>
        <v>1.6</v>
      </c>
      <c r="J83" s="35">
        <f t="shared" ref="J83" si="132">J84+J85+J86</f>
        <v>0</v>
      </c>
      <c r="K83" s="37">
        <f t="shared" si="111"/>
        <v>0</v>
      </c>
      <c r="L83" s="35">
        <f t="shared" si="130"/>
        <v>5</v>
      </c>
      <c r="M83" s="35">
        <f t="shared" ref="M83:P83" si="133">M84+M85+M86</f>
        <v>3</v>
      </c>
      <c r="N83" s="35">
        <f t="shared" si="133"/>
        <v>2</v>
      </c>
      <c r="O83" s="35">
        <f t="shared" si="133"/>
        <v>2</v>
      </c>
      <c r="P83" s="35">
        <f t="shared" si="133"/>
        <v>3</v>
      </c>
      <c r="Q83" s="36">
        <f t="shared" si="113"/>
        <v>60</v>
      </c>
      <c r="R83" s="35">
        <f t="shared" ref="R83:S83" si="134">R84+R85+R86</f>
        <v>0</v>
      </c>
      <c r="S83" s="35">
        <f t="shared" si="134"/>
        <v>0</v>
      </c>
      <c r="T83" s="37">
        <f t="shared" si="115"/>
        <v>0.6</v>
      </c>
      <c r="U83" s="37">
        <f t="shared" si="116"/>
        <v>0.8</v>
      </c>
      <c r="V83" s="35">
        <f t="shared" ref="V83:Y83" si="135">V84+V85+V86</f>
        <v>2</v>
      </c>
      <c r="W83" s="35">
        <f t="shared" si="135"/>
        <v>1</v>
      </c>
      <c r="X83" s="35">
        <f t="shared" si="135"/>
        <v>0</v>
      </c>
      <c r="Y83" s="35">
        <f t="shared" si="135"/>
        <v>0</v>
      </c>
      <c r="Z83" s="35">
        <f>H83-H184</f>
        <v>8</v>
      </c>
      <c r="AA83" s="38"/>
      <c r="AB83" s="38"/>
      <c r="AC83" s="38"/>
      <c r="AD83" s="38"/>
    </row>
    <row r="84" spans="1:30" x14ac:dyDescent="0.3">
      <c r="A84" s="3" t="s">
        <v>66</v>
      </c>
      <c r="B84" s="3" t="s">
        <v>29</v>
      </c>
      <c r="C84" s="3" t="s">
        <v>25</v>
      </c>
      <c r="D84" s="3" t="s">
        <v>34</v>
      </c>
      <c r="E84" s="3" t="s">
        <v>33</v>
      </c>
      <c r="F84" s="3" t="s">
        <v>32</v>
      </c>
      <c r="G84" s="3">
        <v>0</v>
      </c>
      <c r="H84" s="3">
        <v>0</v>
      </c>
      <c r="I84" s="4" t="e">
        <f t="shared" si="109"/>
        <v>#DIV/0!</v>
      </c>
      <c r="J84" s="3">
        <v>0</v>
      </c>
      <c r="K84" s="32" t="e">
        <f t="shared" si="111"/>
        <v>#DIV/0!</v>
      </c>
      <c r="L84" s="3">
        <f t="shared" si="130"/>
        <v>0</v>
      </c>
      <c r="M84" s="3">
        <v>0</v>
      </c>
      <c r="N84" s="3">
        <v>0</v>
      </c>
      <c r="O84" s="3">
        <v>0</v>
      </c>
      <c r="P84" s="3">
        <v>0</v>
      </c>
      <c r="Q84" s="4" t="e">
        <f t="shared" si="113"/>
        <v>#DIV/0!</v>
      </c>
      <c r="R84" s="3">
        <v>0</v>
      </c>
      <c r="S84" s="3">
        <v>0</v>
      </c>
      <c r="T84" s="32" t="e">
        <f t="shared" si="115"/>
        <v>#DIV/0!</v>
      </c>
      <c r="U84" s="32" t="e">
        <f t="shared" si="116"/>
        <v>#DIV/0!</v>
      </c>
      <c r="V84" s="3">
        <v>0</v>
      </c>
      <c r="W84" s="3">
        <v>0</v>
      </c>
      <c r="X84" s="3">
        <v>0</v>
      </c>
      <c r="Y84" s="3">
        <v>0</v>
      </c>
      <c r="Z84" s="3"/>
    </row>
    <row r="85" spans="1:30" x14ac:dyDescent="0.3">
      <c r="A85" s="3" t="s">
        <v>67</v>
      </c>
      <c r="B85" s="3" t="s">
        <v>29</v>
      </c>
      <c r="C85" s="3" t="s">
        <v>25</v>
      </c>
      <c r="D85" s="3" t="s">
        <v>34</v>
      </c>
      <c r="E85" s="3" t="s">
        <v>33</v>
      </c>
      <c r="F85" s="3" t="s">
        <v>32</v>
      </c>
      <c r="G85" s="3">
        <v>3</v>
      </c>
      <c r="H85" s="3">
        <v>3</v>
      </c>
      <c r="I85" s="4">
        <f t="shared" si="109"/>
        <v>1</v>
      </c>
      <c r="J85" s="3">
        <v>0</v>
      </c>
      <c r="K85" s="32">
        <f t="shared" si="111"/>
        <v>0</v>
      </c>
      <c r="L85" s="3">
        <v>0</v>
      </c>
      <c r="M85" s="3">
        <v>1</v>
      </c>
      <c r="N85" s="3">
        <v>2</v>
      </c>
      <c r="O85" s="3">
        <v>1</v>
      </c>
      <c r="P85" s="3">
        <v>1</v>
      </c>
      <c r="Q85" s="4" t="e">
        <f t="shared" si="113"/>
        <v>#DIV/0!</v>
      </c>
      <c r="R85" s="3">
        <v>0</v>
      </c>
      <c r="S85" s="3">
        <v>0</v>
      </c>
      <c r="T85" s="32">
        <f t="shared" si="115"/>
        <v>0.33333333333333331</v>
      </c>
      <c r="U85" s="32" t="e">
        <f t="shared" si="116"/>
        <v>#DIV/0!</v>
      </c>
      <c r="V85" s="3">
        <v>1</v>
      </c>
      <c r="W85" s="3">
        <v>1</v>
      </c>
      <c r="X85" s="3">
        <v>0</v>
      </c>
      <c r="Y85" s="3">
        <v>0</v>
      </c>
      <c r="Z85" s="3"/>
    </row>
    <row r="86" spans="1:30" x14ac:dyDescent="0.3">
      <c r="A86" s="3" t="s">
        <v>68</v>
      </c>
      <c r="B86" s="3" t="s">
        <v>29</v>
      </c>
      <c r="C86" s="3" t="s">
        <v>25</v>
      </c>
      <c r="D86" s="3" t="s">
        <v>34</v>
      </c>
      <c r="E86" s="3" t="s">
        <v>33</v>
      </c>
      <c r="F86" s="3" t="s">
        <v>32</v>
      </c>
      <c r="G86" s="3">
        <v>2</v>
      </c>
      <c r="H86" s="3">
        <v>5</v>
      </c>
      <c r="I86" s="4">
        <f t="shared" si="109"/>
        <v>2.5</v>
      </c>
      <c r="J86" s="3">
        <v>0</v>
      </c>
      <c r="K86" s="32">
        <f t="shared" si="111"/>
        <v>0</v>
      </c>
      <c r="L86" s="3">
        <f t="shared" ref="L86:L88" si="136">M86+N86</f>
        <v>2</v>
      </c>
      <c r="M86" s="3">
        <v>2</v>
      </c>
      <c r="N86" s="3">
        <v>0</v>
      </c>
      <c r="O86" s="3">
        <v>1</v>
      </c>
      <c r="P86" s="3">
        <v>2</v>
      </c>
      <c r="Q86" s="4">
        <f t="shared" si="113"/>
        <v>100</v>
      </c>
      <c r="R86" s="3">
        <v>0</v>
      </c>
      <c r="S86" s="3">
        <v>0</v>
      </c>
      <c r="T86" s="32">
        <f t="shared" si="115"/>
        <v>1</v>
      </c>
      <c r="U86" s="32">
        <f t="shared" si="116"/>
        <v>1.25</v>
      </c>
      <c r="V86" s="3">
        <v>1</v>
      </c>
      <c r="W86" s="3">
        <v>0</v>
      </c>
      <c r="X86" s="3">
        <v>0</v>
      </c>
      <c r="Y86" s="3">
        <v>0</v>
      </c>
      <c r="Z86" s="3"/>
    </row>
    <row r="87" spans="1:30" x14ac:dyDescent="0.3">
      <c r="A87" s="35">
        <v>121</v>
      </c>
      <c r="B87" s="35" t="s">
        <v>32</v>
      </c>
      <c r="C87" s="35" t="s">
        <v>25</v>
      </c>
      <c r="D87" s="35" t="s">
        <v>46</v>
      </c>
      <c r="E87" s="35" t="s">
        <v>33</v>
      </c>
      <c r="F87" s="35" t="s">
        <v>34</v>
      </c>
      <c r="G87" s="35">
        <f t="shared" ref="G87:H87" si="137">G88+G89+G90</f>
        <v>3</v>
      </c>
      <c r="H87" s="35">
        <f t="shared" si="137"/>
        <v>2</v>
      </c>
      <c r="I87" s="36">
        <f t="shared" si="109"/>
        <v>0.66666666666666663</v>
      </c>
      <c r="J87" s="35">
        <f t="shared" ref="J87" si="138">J88+J89+J90</f>
        <v>0</v>
      </c>
      <c r="K87" s="37">
        <f t="shared" si="111"/>
        <v>0</v>
      </c>
      <c r="L87" s="35">
        <f t="shared" si="136"/>
        <v>3</v>
      </c>
      <c r="M87" s="35">
        <f t="shared" ref="M87:P87" si="139">M88+M89+M90</f>
        <v>0</v>
      </c>
      <c r="N87" s="35">
        <f t="shared" si="139"/>
        <v>3</v>
      </c>
      <c r="O87" s="35">
        <f t="shared" si="139"/>
        <v>0</v>
      </c>
      <c r="P87" s="35">
        <f t="shared" si="139"/>
        <v>2</v>
      </c>
      <c r="Q87" s="36">
        <f t="shared" si="113"/>
        <v>66.666666666666657</v>
      </c>
      <c r="R87" s="35">
        <f t="shared" ref="R87:S87" si="140">R88+R89+R90</f>
        <v>2</v>
      </c>
      <c r="S87" s="35">
        <f t="shared" si="140"/>
        <v>2</v>
      </c>
      <c r="T87" s="37">
        <f t="shared" si="115"/>
        <v>0</v>
      </c>
      <c r="U87" s="37">
        <f t="shared" si="116"/>
        <v>0</v>
      </c>
      <c r="V87" s="35">
        <f t="shared" ref="V87:Y87" si="141">V88+V89+V90</f>
        <v>0</v>
      </c>
      <c r="W87" s="35">
        <f t="shared" si="141"/>
        <v>2</v>
      </c>
      <c r="X87" s="35">
        <f t="shared" si="141"/>
        <v>0</v>
      </c>
      <c r="Y87" s="35">
        <f t="shared" si="141"/>
        <v>2</v>
      </c>
      <c r="Z87" s="35">
        <f>H87-H188</f>
        <v>2</v>
      </c>
      <c r="AA87" s="35"/>
      <c r="AB87" s="38"/>
      <c r="AC87" s="38"/>
      <c r="AD87" s="38"/>
    </row>
    <row r="88" spans="1:30" x14ac:dyDescent="0.3">
      <c r="A88" s="3" t="s">
        <v>66</v>
      </c>
      <c r="B88" s="3" t="s">
        <v>32</v>
      </c>
      <c r="C88" s="3" t="s">
        <v>25</v>
      </c>
      <c r="D88" s="3" t="s">
        <v>46</v>
      </c>
      <c r="E88" s="3" t="s">
        <v>33</v>
      </c>
      <c r="F88" s="3" t="s">
        <v>34</v>
      </c>
      <c r="G88" s="3">
        <v>0</v>
      </c>
      <c r="H88" s="3">
        <v>0</v>
      </c>
      <c r="I88" s="4" t="e">
        <f t="shared" si="109"/>
        <v>#DIV/0!</v>
      </c>
      <c r="J88" s="3">
        <v>0</v>
      </c>
      <c r="K88" s="32" t="e">
        <f t="shared" si="111"/>
        <v>#DIV/0!</v>
      </c>
      <c r="L88" s="3">
        <f t="shared" si="136"/>
        <v>0</v>
      </c>
      <c r="M88" s="3">
        <v>0</v>
      </c>
      <c r="N88" s="3">
        <v>0</v>
      </c>
      <c r="O88" s="3">
        <v>0</v>
      </c>
      <c r="P88" s="3">
        <v>0</v>
      </c>
      <c r="Q88" s="4" t="e">
        <f t="shared" si="113"/>
        <v>#DIV/0!</v>
      </c>
      <c r="R88" s="3">
        <v>0</v>
      </c>
      <c r="S88" s="3">
        <v>0</v>
      </c>
      <c r="T88" s="32" t="e">
        <f t="shared" si="115"/>
        <v>#DIV/0!</v>
      </c>
      <c r="U88" s="32" t="e">
        <f t="shared" si="116"/>
        <v>#DIV/0!</v>
      </c>
      <c r="V88" s="3">
        <v>0</v>
      </c>
      <c r="W88" s="3">
        <v>0</v>
      </c>
      <c r="X88" s="3">
        <v>0</v>
      </c>
      <c r="Y88" s="3">
        <v>0</v>
      </c>
      <c r="Z88" s="3"/>
    </row>
    <row r="89" spans="1:30" x14ac:dyDescent="0.3">
      <c r="A89" s="3" t="s">
        <v>67</v>
      </c>
      <c r="B89" s="3" t="s">
        <v>32</v>
      </c>
      <c r="C89" s="3" t="s">
        <v>25</v>
      </c>
      <c r="D89" s="3" t="s">
        <v>46</v>
      </c>
      <c r="E89" s="3" t="s">
        <v>33</v>
      </c>
      <c r="F89" s="3" t="s">
        <v>34</v>
      </c>
      <c r="G89" s="3">
        <v>3</v>
      </c>
      <c r="H89" s="3">
        <v>2</v>
      </c>
      <c r="I89" s="4">
        <f t="shared" si="109"/>
        <v>0.66666666666666663</v>
      </c>
      <c r="J89" s="3">
        <v>0</v>
      </c>
      <c r="K89" s="32">
        <f t="shared" si="111"/>
        <v>0</v>
      </c>
      <c r="L89" s="3">
        <v>0</v>
      </c>
      <c r="M89" s="3">
        <v>0</v>
      </c>
      <c r="N89" s="3">
        <v>3</v>
      </c>
      <c r="O89" s="3">
        <v>0</v>
      </c>
      <c r="P89" s="3">
        <v>2</v>
      </c>
      <c r="Q89" s="4" t="e">
        <f t="shared" si="113"/>
        <v>#DIV/0!</v>
      </c>
      <c r="R89" s="3">
        <v>2</v>
      </c>
      <c r="S89" s="3">
        <v>2</v>
      </c>
      <c r="T89" s="32">
        <f t="shared" si="115"/>
        <v>0</v>
      </c>
      <c r="U89" s="32" t="e">
        <f t="shared" si="116"/>
        <v>#DIV/0!</v>
      </c>
      <c r="V89" s="3">
        <v>0</v>
      </c>
      <c r="W89" s="3">
        <v>2</v>
      </c>
      <c r="X89" s="3">
        <v>0</v>
      </c>
      <c r="Y89" s="3">
        <v>1</v>
      </c>
      <c r="Z89" s="3"/>
    </row>
    <row r="90" spans="1:30" x14ac:dyDescent="0.3">
      <c r="A90" s="3" t="s">
        <v>68</v>
      </c>
      <c r="B90" s="3" t="s">
        <v>32</v>
      </c>
      <c r="C90" s="3" t="s">
        <v>25</v>
      </c>
      <c r="D90" s="3" t="s">
        <v>46</v>
      </c>
      <c r="E90" s="3" t="s">
        <v>33</v>
      </c>
      <c r="F90" s="3" t="s">
        <v>34</v>
      </c>
      <c r="G90" s="3">
        <v>0</v>
      </c>
      <c r="H90" s="3">
        <v>0</v>
      </c>
      <c r="I90" s="4" t="e">
        <f t="shared" si="109"/>
        <v>#DIV/0!</v>
      </c>
      <c r="J90" s="3">
        <v>0</v>
      </c>
      <c r="K90" s="32" t="e">
        <f t="shared" si="111"/>
        <v>#DIV/0!</v>
      </c>
      <c r="L90" s="3">
        <f t="shared" ref="L90:L92" si="142">M90+N90</f>
        <v>0</v>
      </c>
      <c r="M90" s="3">
        <v>0</v>
      </c>
      <c r="N90" s="3">
        <v>0</v>
      </c>
      <c r="O90" s="3">
        <v>0</v>
      </c>
      <c r="P90" s="3">
        <v>0</v>
      </c>
      <c r="Q90" s="4" t="e">
        <f t="shared" si="113"/>
        <v>#DIV/0!</v>
      </c>
      <c r="R90" s="3">
        <v>0</v>
      </c>
      <c r="S90" s="3">
        <v>0</v>
      </c>
      <c r="T90" s="32" t="e">
        <f t="shared" si="115"/>
        <v>#DIV/0!</v>
      </c>
      <c r="U90" s="32" t="e">
        <f t="shared" si="116"/>
        <v>#DIV/0!</v>
      </c>
      <c r="V90" s="3">
        <v>0</v>
      </c>
      <c r="W90" s="3">
        <v>0</v>
      </c>
      <c r="X90" s="3">
        <v>0</v>
      </c>
      <c r="Y90" s="3">
        <v>1</v>
      </c>
      <c r="Z90" s="3"/>
    </row>
    <row r="91" spans="1:30" x14ac:dyDescent="0.3">
      <c r="A91" s="35">
        <v>237</v>
      </c>
      <c r="B91" s="35" t="s">
        <v>24</v>
      </c>
      <c r="C91" s="35" t="s">
        <v>25</v>
      </c>
      <c r="D91" s="35" t="s">
        <v>34</v>
      </c>
      <c r="E91" s="35" t="s">
        <v>33</v>
      </c>
      <c r="F91" s="35" t="s">
        <v>31</v>
      </c>
      <c r="G91" s="35">
        <f t="shared" ref="G91:H91" si="143">G92+G93+G94</f>
        <v>8</v>
      </c>
      <c r="H91" s="35">
        <f t="shared" si="143"/>
        <v>2</v>
      </c>
      <c r="I91" s="36">
        <f t="shared" si="109"/>
        <v>0.25</v>
      </c>
      <c r="J91" s="35">
        <f t="shared" ref="J91" si="144">J92+J93+J94</f>
        <v>2</v>
      </c>
      <c r="K91" s="37">
        <f t="shared" si="111"/>
        <v>0.25</v>
      </c>
      <c r="L91" s="35">
        <f t="shared" si="142"/>
        <v>6</v>
      </c>
      <c r="M91" s="35">
        <f t="shared" ref="M91:P91" si="145">M92+M93+M94</f>
        <v>1</v>
      </c>
      <c r="N91" s="35">
        <f t="shared" si="145"/>
        <v>5</v>
      </c>
      <c r="O91" s="35">
        <f t="shared" si="145"/>
        <v>1</v>
      </c>
      <c r="P91" s="35">
        <f t="shared" si="145"/>
        <v>6</v>
      </c>
      <c r="Q91" s="36">
        <f t="shared" si="113"/>
        <v>100</v>
      </c>
      <c r="R91" s="35">
        <f t="shared" ref="R91:S91" si="146">R92+R93+R94</f>
        <v>0</v>
      </c>
      <c r="S91" s="35">
        <f t="shared" si="146"/>
        <v>0</v>
      </c>
      <c r="T91" s="37">
        <f t="shared" si="115"/>
        <v>0.16666666666666666</v>
      </c>
      <c r="U91" s="37">
        <f t="shared" si="116"/>
        <v>0.16666666666666666</v>
      </c>
      <c r="V91" s="35">
        <f t="shared" ref="V91:Y91" si="147">V92+V93+V94</f>
        <v>0</v>
      </c>
      <c r="W91" s="35">
        <f t="shared" si="147"/>
        <v>3</v>
      </c>
      <c r="X91" s="35">
        <f t="shared" si="147"/>
        <v>0</v>
      </c>
      <c r="Y91" s="35">
        <f t="shared" si="147"/>
        <v>0</v>
      </c>
      <c r="Z91" s="35">
        <f>H91-H192</f>
        <v>-2</v>
      </c>
      <c r="AA91" s="38"/>
      <c r="AB91" s="38"/>
      <c r="AC91" s="38"/>
      <c r="AD91" s="38"/>
    </row>
    <row r="92" spans="1:30" x14ac:dyDescent="0.3">
      <c r="A92" s="3" t="s">
        <v>66</v>
      </c>
      <c r="B92" s="3" t="s">
        <v>24</v>
      </c>
      <c r="C92" s="3" t="s">
        <v>25</v>
      </c>
      <c r="D92" s="3" t="s">
        <v>34</v>
      </c>
      <c r="E92" s="3" t="s">
        <v>33</v>
      </c>
      <c r="F92" s="3" t="s">
        <v>31</v>
      </c>
      <c r="G92" s="3">
        <v>0</v>
      </c>
      <c r="H92" s="3">
        <v>0</v>
      </c>
      <c r="I92" s="4" t="e">
        <f t="shared" si="109"/>
        <v>#DIV/0!</v>
      </c>
      <c r="J92" s="3">
        <v>0</v>
      </c>
      <c r="K92" s="32" t="e">
        <f t="shared" si="111"/>
        <v>#DIV/0!</v>
      </c>
      <c r="L92" s="3">
        <f t="shared" si="142"/>
        <v>0</v>
      </c>
      <c r="M92" s="3">
        <v>0</v>
      </c>
      <c r="N92" s="3">
        <v>0</v>
      </c>
      <c r="O92" s="3">
        <v>0</v>
      </c>
      <c r="P92" s="3">
        <v>0</v>
      </c>
      <c r="Q92" s="4" t="e">
        <f t="shared" si="113"/>
        <v>#DIV/0!</v>
      </c>
      <c r="R92" s="3">
        <v>0</v>
      </c>
      <c r="S92" s="3">
        <v>0</v>
      </c>
      <c r="T92" s="32" t="e">
        <f t="shared" si="115"/>
        <v>#DIV/0!</v>
      </c>
      <c r="U92" s="32" t="e">
        <f t="shared" si="116"/>
        <v>#DIV/0!</v>
      </c>
      <c r="V92" s="3">
        <v>0</v>
      </c>
      <c r="W92" s="3">
        <v>0</v>
      </c>
      <c r="X92" s="3">
        <v>0</v>
      </c>
      <c r="Y92" s="3">
        <v>0</v>
      </c>
      <c r="Z92" s="3"/>
    </row>
    <row r="93" spans="1:30" x14ac:dyDescent="0.3">
      <c r="A93" s="3" t="s">
        <v>67</v>
      </c>
      <c r="B93" s="3" t="s">
        <v>24</v>
      </c>
      <c r="C93" s="3" t="s">
        <v>25</v>
      </c>
      <c r="D93" s="3" t="s">
        <v>34</v>
      </c>
      <c r="E93" s="3" t="s">
        <v>33</v>
      </c>
      <c r="F93" s="3" t="s">
        <v>31</v>
      </c>
      <c r="G93" s="3">
        <v>7</v>
      </c>
      <c r="H93" s="3">
        <v>2</v>
      </c>
      <c r="I93" s="4">
        <f t="shared" si="109"/>
        <v>0.2857142857142857</v>
      </c>
      <c r="J93" s="3">
        <v>2</v>
      </c>
      <c r="K93" s="32">
        <f t="shared" si="111"/>
        <v>0.2857142857142857</v>
      </c>
      <c r="L93" s="3">
        <v>0</v>
      </c>
      <c r="M93" s="3">
        <v>1</v>
      </c>
      <c r="N93" s="3">
        <v>4</v>
      </c>
      <c r="O93" s="3">
        <v>1</v>
      </c>
      <c r="P93" s="3">
        <v>5</v>
      </c>
      <c r="Q93" s="4" t="e">
        <f t="shared" si="113"/>
        <v>#DIV/0!</v>
      </c>
      <c r="R93" s="3">
        <v>0</v>
      </c>
      <c r="S93" s="3">
        <v>0</v>
      </c>
      <c r="T93" s="32">
        <f t="shared" si="115"/>
        <v>0.2</v>
      </c>
      <c r="U93" s="32" t="e">
        <f t="shared" si="116"/>
        <v>#DIV/0!</v>
      </c>
      <c r="V93" s="3">
        <v>0</v>
      </c>
      <c r="W93" s="3">
        <v>2</v>
      </c>
      <c r="X93" s="3">
        <v>0</v>
      </c>
      <c r="Y93" s="3">
        <v>0</v>
      </c>
      <c r="Z93" s="3"/>
    </row>
    <row r="94" spans="1:30" x14ac:dyDescent="0.3">
      <c r="A94" s="3" t="s">
        <v>68</v>
      </c>
      <c r="B94" s="3" t="s">
        <v>24</v>
      </c>
      <c r="C94" s="3" t="s">
        <v>25</v>
      </c>
      <c r="D94" s="3" t="s">
        <v>34</v>
      </c>
      <c r="E94" s="3" t="s">
        <v>33</v>
      </c>
      <c r="F94" s="3" t="s">
        <v>31</v>
      </c>
      <c r="G94" s="3">
        <v>1</v>
      </c>
      <c r="H94" s="3">
        <v>0</v>
      </c>
      <c r="I94" s="4">
        <f t="shared" si="109"/>
        <v>0</v>
      </c>
      <c r="J94" s="3">
        <v>0</v>
      </c>
      <c r="K94" s="32">
        <f t="shared" si="111"/>
        <v>0</v>
      </c>
      <c r="L94" s="3">
        <f t="shared" ref="L94" si="148">M94+N94</f>
        <v>1</v>
      </c>
      <c r="M94" s="3">
        <v>0</v>
      </c>
      <c r="N94" s="3">
        <v>1</v>
      </c>
      <c r="O94" s="3">
        <v>0</v>
      </c>
      <c r="P94" s="3">
        <v>1</v>
      </c>
      <c r="Q94" s="4">
        <f t="shared" si="113"/>
        <v>100</v>
      </c>
      <c r="R94" s="3">
        <v>0</v>
      </c>
      <c r="S94" s="3">
        <v>0</v>
      </c>
      <c r="T94" s="32">
        <f t="shared" si="115"/>
        <v>0</v>
      </c>
      <c r="U94" s="32">
        <f t="shared" si="116"/>
        <v>0</v>
      </c>
      <c r="V94" s="3">
        <v>0</v>
      </c>
      <c r="W94" s="3">
        <v>1</v>
      </c>
      <c r="X94" s="3">
        <v>0</v>
      </c>
      <c r="Y94" s="3">
        <v>0</v>
      </c>
      <c r="Z94" s="3"/>
    </row>
    <row r="95" spans="1:30" x14ac:dyDescent="0.3">
      <c r="A95" s="3"/>
      <c r="B95" s="3"/>
      <c r="C95" s="3"/>
      <c r="D95" s="3"/>
      <c r="E95" s="3"/>
      <c r="F95" s="3"/>
      <c r="G95" s="3"/>
      <c r="H95" s="3"/>
      <c r="I95" s="4"/>
      <c r="J95" s="3"/>
      <c r="K95" s="32"/>
      <c r="L95" s="3"/>
      <c r="M95" s="3"/>
      <c r="N95" s="3"/>
      <c r="O95" s="3"/>
      <c r="P95" s="3"/>
      <c r="Q95" s="3"/>
      <c r="R95" s="3"/>
      <c r="S95" s="3"/>
      <c r="T95" s="32"/>
      <c r="U95" s="32"/>
      <c r="V95" s="3"/>
      <c r="W95" s="3"/>
      <c r="X95" s="3"/>
      <c r="Y95" s="3"/>
      <c r="Z95" s="3"/>
    </row>
    <row r="96" spans="1:30" x14ac:dyDescent="0.3">
      <c r="A96" s="3"/>
      <c r="B96" s="3"/>
      <c r="C96" s="3"/>
      <c r="D96" s="3"/>
      <c r="E96" s="3"/>
      <c r="F96" s="3"/>
      <c r="G96" s="6" t="s">
        <v>7</v>
      </c>
      <c r="H96" s="6" t="s">
        <v>8</v>
      </c>
      <c r="I96" s="7" t="s">
        <v>9</v>
      </c>
      <c r="J96" s="6" t="s">
        <v>10</v>
      </c>
      <c r="K96" s="33" t="s">
        <v>11</v>
      </c>
      <c r="L96" s="6" t="s">
        <v>12</v>
      </c>
      <c r="M96" s="6" t="s">
        <v>13</v>
      </c>
      <c r="N96" s="6" t="s">
        <v>14</v>
      </c>
      <c r="O96" s="6" t="s">
        <v>38</v>
      </c>
      <c r="P96" s="6" t="s">
        <v>70</v>
      </c>
      <c r="Q96" s="6" t="s">
        <v>71</v>
      </c>
      <c r="R96" s="6" t="s">
        <v>16</v>
      </c>
      <c r="S96" s="6" t="s">
        <v>17</v>
      </c>
      <c r="T96" s="33" t="s">
        <v>18</v>
      </c>
      <c r="U96" s="33" t="s">
        <v>19</v>
      </c>
      <c r="V96" s="6" t="s">
        <v>20</v>
      </c>
      <c r="W96" s="6" t="s">
        <v>21</v>
      </c>
      <c r="X96" s="6" t="s">
        <v>22</v>
      </c>
      <c r="Y96" s="6" t="s">
        <v>23</v>
      </c>
      <c r="Z96" s="6" t="s">
        <v>72</v>
      </c>
    </row>
    <row r="97" spans="1:30" x14ac:dyDescent="0.3">
      <c r="A97" s="35"/>
      <c r="B97" s="35"/>
      <c r="C97" s="35"/>
      <c r="D97" s="35"/>
      <c r="E97" s="35"/>
      <c r="F97" s="39" t="s">
        <v>36</v>
      </c>
      <c r="G97" s="35">
        <f>G3+G7+G11+G15+G19+G23+G27+G31+G35+G39+G43+G47+G51+G55+G59+G63+G67+G71+G75+G79+G83+G87+G91</f>
        <v>87</v>
      </c>
      <c r="H97" s="35">
        <f>H3+H7+H11+H15+H19+H23+H27+H31+H35+H39+H43+H47+H51+H55+H59+H63+H67+H71+H75+H79+H83+H87+H91</f>
        <v>93</v>
      </c>
      <c r="I97" s="36">
        <f t="shared" ref="I97" si="149">H97/G97</f>
        <v>1.0689655172413792</v>
      </c>
      <c r="J97" s="35">
        <f>J3+J7+J11+J15+J19+J23+J27+J31+J35+J39+J43+J47+J51+J55+J59+J63+J67+J71+J75+J79+J83+J87+J91</f>
        <v>11</v>
      </c>
      <c r="K97" s="37">
        <f t="shared" ref="K97" si="150">J97/G97</f>
        <v>0.12643678160919541</v>
      </c>
      <c r="L97" s="35">
        <f>L3+L7+L11+L15+L19+L23+L27+L31+L35+L39+L43+L47+L51+L55+L59+L63+L67+L71+L75+L79+L83+L87+L91</f>
        <v>68</v>
      </c>
      <c r="M97" s="35">
        <f>M3+M7+M11+M15+M19+M23+M27+M31+M35+M39+M43+M47+M51+M55+M59+M63+M67+M71+M75+M79+M83+M87+M91</f>
        <v>33</v>
      </c>
      <c r="N97" s="35">
        <f>N3+N7+N11+N15+N19+N23+N27+N31+N35+N39+N43+N47+N51+N55+N59+N63+N67+N71+N75+N79+N83+N87+N91</f>
        <v>35</v>
      </c>
      <c r="O97" s="35">
        <f>O3+O7+O11+O15+O19+O23+O27+O31+O35+O39+O43+O47+O51+O55+O59+O63+O67+O71+O75+O79+O83+O87+O91</f>
        <v>28</v>
      </c>
      <c r="P97" s="35">
        <f>P3+P7+P11+P15+P19+P23+P27+P31+P35+P39+P43+P47+P51+P55+P59+P63+P67+P71+P75+P79+P83+P87+P91</f>
        <v>59</v>
      </c>
      <c r="Q97" s="36">
        <f>P97/L97*100</f>
        <v>86.764705882352942</v>
      </c>
      <c r="R97" s="35">
        <f>R3+R7+R11+R15+R19+R23+R27+R31+R35+R39+R43+R47+R51+R55+R59+R63+R67+R71+R75+R79+R83+R87+R91</f>
        <v>20</v>
      </c>
      <c r="S97" s="35">
        <f>S3+S7+S11+S15+S19+S23+S27+S31+S35+S39+S43+S47+S51+S55+S59+S63+S67+S71+S75+S79+S83+S87+S91</f>
        <v>15</v>
      </c>
      <c r="T97" s="37">
        <f>M97/(M97+N97)</f>
        <v>0.48529411764705882</v>
      </c>
      <c r="U97" s="37">
        <f>((0.5*V97)+M97)/L97</f>
        <v>0.57352941176470584</v>
      </c>
      <c r="V97" s="35">
        <f>V3+V7+V11+V15+V19+V23+V27+V31+V35+V39+V43+V47+V51+V55+V59+V63+V67+V71+V75+V79+V83+V87+V91</f>
        <v>12</v>
      </c>
      <c r="W97" s="35">
        <f>W3+W7+W11+W15+W19+W23+W27+W31+W35+W39+W43+W47+W51+W55+W59+W63+W67+W71+W75+W79+W83+W87+W91</f>
        <v>15</v>
      </c>
      <c r="X97" s="35">
        <f>X3+X7+X11+X15+X19+X23+X27+X31+X35+X39+X43+X47+X51+X55+X59+X63+X67+X71+X75+X79+X83+X87+X91</f>
        <v>0</v>
      </c>
      <c r="Y97" s="35">
        <f>Y3+Y7+Y11+Y15+Y19+Y23+Y27+Y31+Y35+Y39+Y43+Y47+Y51+Y55+Y59+Y63+Y67+Y71+Y75+Y79+Y83+Y87+Y91</f>
        <v>13</v>
      </c>
      <c r="Z97" s="35">
        <f>Z3+Z7+Z11+Z15+Z19+Z23+Z27+Z31+Z35+Z39+Z43+Z47+Z51+Z55+Z59+Z63+Z67+Z71+Z75+Z79+Z83+Z87+Z91</f>
        <v>69</v>
      </c>
      <c r="AA97" s="38"/>
      <c r="AB97" s="38"/>
      <c r="AC97" s="38"/>
      <c r="AD97" s="38"/>
    </row>
    <row r="98" spans="1:30" x14ac:dyDescent="0.3">
      <c r="A98" s="6"/>
      <c r="B98" s="6"/>
      <c r="C98" s="6"/>
      <c r="D98" s="6"/>
      <c r="E98" s="6"/>
      <c r="F98" s="6" t="s">
        <v>66</v>
      </c>
      <c r="G98" s="3">
        <f t="shared" ref="G98:H98" si="151">G4+G8+G12+G16+G20+G24+G28+G32+G36+G40+G44+G48+G52+G56+G60+G64+G68+G72+G76+G80+G84+G88+G92</f>
        <v>34</v>
      </c>
      <c r="H98" s="3">
        <f t="shared" si="151"/>
        <v>33</v>
      </c>
      <c r="I98" s="4">
        <f t="shared" ref="I98:I100" si="152">H98/G98</f>
        <v>0.97058823529411764</v>
      </c>
      <c r="J98" s="3">
        <f t="shared" ref="J98:J100" si="153">J4+J8+J12+J16+J20+J24+J28+J32+J36+J40+J44+J48+J52+J56+J60+J64+J68+J72+J76+J80+J84+J88+J92</f>
        <v>5</v>
      </c>
      <c r="K98" s="32">
        <f t="shared" ref="K98:K100" si="154">J98/G98</f>
        <v>0.14705882352941177</v>
      </c>
      <c r="L98" s="3">
        <f t="shared" ref="L98:P98" si="155">L4+L8+L12+L16+L20+L24+L28+L32+L36+L40+L44+L48+L52+L56+L60+L64+L68+L72+L76+L80+L84+L88+L92</f>
        <v>25</v>
      </c>
      <c r="M98" s="3">
        <f t="shared" si="155"/>
        <v>13</v>
      </c>
      <c r="N98" s="3">
        <f t="shared" si="155"/>
        <v>12</v>
      </c>
      <c r="O98" s="3">
        <f t="shared" si="155"/>
        <v>13</v>
      </c>
      <c r="P98" s="3">
        <f t="shared" si="155"/>
        <v>22</v>
      </c>
      <c r="Q98" s="4">
        <f t="shared" ref="Q98:Q100" si="156">P98/L98*100</f>
        <v>88</v>
      </c>
      <c r="R98" s="3">
        <f t="shared" ref="R98:S98" si="157">R4+R8+R12+R16+R20+R24+R28+R32+R36+R40+R44+R48+R52+R56+R60+R64+R68+R72+R76+R80+R84+R88+R92</f>
        <v>8</v>
      </c>
      <c r="S98" s="3">
        <f t="shared" si="157"/>
        <v>6</v>
      </c>
      <c r="T98" s="32">
        <f t="shared" ref="T98:T100" si="158">M98/(M98+N98)</f>
        <v>0.52</v>
      </c>
      <c r="U98" s="32">
        <f t="shared" ref="U98:U100" si="159">((0.5*V98)+M98)/L98</f>
        <v>0.54</v>
      </c>
      <c r="V98" s="3">
        <f t="shared" ref="V98:Z98" si="160">V4+V8+V12+V16+V20+V24+V28+V32+V36+V40+V44+V48+V52+V56+V60+V64+V68+V72+V76+V80+V84+V88+V92</f>
        <v>1</v>
      </c>
      <c r="W98" s="3">
        <f t="shared" si="160"/>
        <v>5</v>
      </c>
      <c r="X98" s="3">
        <f t="shared" si="160"/>
        <v>0</v>
      </c>
      <c r="Y98" s="3">
        <f t="shared" si="160"/>
        <v>5</v>
      </c>
      <c r="Z98" s="3">
        <f t="shared" si="160"/>
        <v>0</v>
      </c>
    </row>
    <row r="99" spans="1:30" x14ac:dyDescent="0.3">
      <c r="F99" s="6" t="s">
        <v>67</v>
      </c>
      <c r="G99" s="3">
        <f t="shared" ref="G99:H99" si="161">G5+G9+G13+G17+G21+G25+G29+G33+G37+G41+G45+G49+G53+G57+G61+G65+G69+G73+G77+G81+G85+G89+G93</f>
        <v>30</v>
      </c>
      <c r="H99" s="3">
        <f t="shared" si="161"/>
        <v>27</v>
      </c>
      <c r="I99" s="4">
        <f t="shared" si="152"/>
        <v>0.9</v>
      </c>
      <c r="J99" s="3">
        <f t="shared" si="153"/>
        <v>3</v>
      </c>
      <c r="K99" s="32">
        <f t="shared" si="154"/>
        <v>0.1</v>
      </c>
      <c r="L99" s="3">
        <f t="shared" ref="L99:P99" si="162">L5+L9+L13+L17+L21+L25+L29+L33+L37+L41+L45+L49+L53+L57+L61+L65+L69+L73+L77+L81+L85+L89+L93</f>
        <v>0</v>
      </c>
      <c r="M99" s="3">
        <f t="shared" si="162"/>
        <v>9</v>
      </c>
      <c r="N99" s="3">
        <f t="shared" si="162"/>
        <v>17</v>
      </c>
      <c r="O99" s="3">
        <f t="shared" si="162"/>
        <v>8</v>
      </c>
      <c r="P99" s="3">
        <f t="shared" si="162"/>
        <v>21</v>
      </c>
      <c r="Q99" s="4" t="e">
        <f t="shared" si="156"/>
        <v>#DIV/0!</v>
      </c>
      <c r="R99" s="3">
        <f t="shared" ref="R99:S99" si="163">R5+R9+R13+R17+R21+R25+R29+R33+R37+R41+R45+R49+R53+R57+R61+R65+R69+R73+R77+R81+R85+R89+R93</f>
        <v>4</v>
      </c>
      <c r="S99" s="3">
        <f t="shared" si="163"/>
        <v>4</v>
      </c>
      <c r="T99" s="32">
        <f t="shared" si="158"/>
        <v>0.34615384615384615</v>
      </c>
      <c r="U99" s="32" t="e">
        <f t="shared" si="159"/>
        <v>#DIV/0!</v>
      </c>
      <c r="V99" s="3">
        <f t="shared" ref="V99:Z99" si="164">V5+V9+V13+V17+V21+V25+V29+V33+V37+V41+V45+V49+V53+V57+V61+V65+V69+V73+V77+V81+V85+V89+V93</f>
        <v>5</v>
      </c>
      <c r="W99" s="3">
        <f t="shared" si="164"/>
        <v>7</v>
      </c>
      <c r="X99" s="3">
        <f t="shared" si="164"/>
        <v>0</v>
      </c>
      <c r="Y99" s="3">
        <f t="shared" si="164"/>
        <v>4</v>
      </c>
      <c r="Z99" s="3">
        <f t="shared" si="164"/>
        <v>0</v>
      </c>
    </row>
    <row r="100" spans="1:30" x14ac:dyDescent="0.3">
      <c r="F100" s="6" t="s">
        <v>68</v>
      </c>
      <c r="G100" s="3">
        <f t="shared" ref="G100:H100" si="165">G6+G10+G14+G18+G22+G26+G30+G34+G38+G42+G46+G50+G54+G58+G62+G66+G70+G74+G78+G82+G86+G90+G94</f>
        <v>23</v>
      </c>
      <c r="H100" s="3">
        <f t="shared" si="165"/>
        <v>33</v>
      </c>
      <c r="I100" s="4">
        <f t="shared" si="152"/>
        <v>1.4347826086956521</v>
      </c>
      <c r="J100" s="3">
        <f t="shared" si="153"/>
        <v>3</v>
      </c>
      <c r="K100" s="32">
        <f t="shared" si="154"/>
        <v>0.13043478260869565</v>
      </c>
      <c r="L100" s="3">
        <f t="shared" ref="L100:P100" si="166">L6+L10+L14+L18+L22+L26+L30+L34+L38+L42+L46+L50+L54+L58+L62+L66+L70+L74+L78+L82+L86+L90+L94</f>
        <v>17</v>
      </c>
      <c r="M100" s="3">
        <f t="shared" si="166"/>
        <v>11</v>
      </c>
      <c r="N100" s="3">
        <f t="shared" si="166"/>
        <v>6</v>
      </c>
      <c r="O100" s="3">
        <f t="shared" si="166"/>
        <v>7</v>
      </c>
      <c r="P100" s="3">
        <f t="shared" si="166"/>
        <v>16</v>
      </c>
      <c r="Q100" s="4">
        <f t="shared" si="156"/>
        <v>94.117647058823522</v>
      </c>
      <c r="R100" s="3">
        <f t="shared" ref="R100:S100" si="167">R6+R10+R14+R18+R22+R26+R30+R34+R38+R42+R46+R50+R54+R58+R62+R66+R70+R74+R78+R82+R86+R90+R94</f>
        <v>8</v>
      </c>
      <c r="S100" s="3">
        <f t="shared" si="167"/>
        <v>5</v>
      </c>
      <c r="T100" s="32">
        <f t="shared" si="158"/>
        <v>0.6470588235294118</v>
      </c>
      <c r="U100" s="32">
        <f t="shared" si="159"/>
        <v>0.82352941176470584</v>
      </c>
      <c r="V100" s="3">
        <f t="shared" ref="V100:Z100" si="168">V6+V10+V14+V18+V22+V26+V30+V34+V38+V42+V46+V50+V54+V58+V62+V66+V70+V74+V78+V82+V86+V90+V94</f>
        <v>6</v>
      </c>
      <c r="W100" s="3">
        <f t="shared" si="168"/>
        <v>3</v>
      </c>
      <c r="X100" s="3">
        <f t="shared" si="168"/>
        <v>0</v>
      </c>
      <c r="Y100" s="3">
        <f t="shared" si="168"/>
        <v>4</v>
      </c>
      <c r="Z100" s="3">
        <f t="shared" si="168"/>
        <v>0</v>
      </c>
    </row>
    <row r="101" spans="1:30" x14ac:dyDescent="0.3">
      <c r="I101" s="2"/>
      <c r="K101" s="34"/>
      <c r="T101" s="34"/>
      <c r="U101" s="34"/>
      <c r="Z101" s="3"/>
    </row>
    <row r="102" spans="1:30" x14ac:dyDescent="0.3">
      <c r="A102" s="49" t="s">
        <v>37</v>
      </c>
      <c r="B102" s="49"/>
      <c r="C102" s="49"/>
      <c r="D102" s="3"/>
      <c r="E102" s="3"/>
      <c r="F102" s="3"/>
      <c r="G102" s="3"/>
      <c r="H102" s="3"/>
      <c r="I102" s="4"/>
      <c r="J102" s="3"/>
      <c r="K102" s="32"/>
      <c r="L102" s="3"/>
      <c r="M102" s="3"/>
      <c r="N102" s="3"/>
      <c r="O102" s="3"/>
      <c r="P102" s="3"/>
      <c r="Q102" s="3"/>
      <c r="R102" s="3"/>
      <c r="S102" s="3"/>
      <c r="T102" s="32"/>
      <c r="U102" s="32"/>
      <c r="V102" s="3"/>
      <c r="W102" s="3"/>
      <c r="X102" s="3"/>
      <c r="Y102" s="3"/>
      <c r="Z102" s="3"/>
      <c r="AA102" s="3"/>
      <c r="AB102" s="3"/>
      <c r="AC102" s="3"/>
      <c r="AD102" s="3"/>
    </row>
    <row r="103" spans="1:30" x14ac:dyDescent="0.3">
      <c r="A103" s="6" t="s">
        <v>1</v>
      </c>
      <c r="B103" s="6" t="s">
        <v>2</v>
      </c>
      <c r="C103" s="6" t="s">
        <v>3</v>
      </c>
      <c r="D103" s="6" t="s">
        <v>4</v>
      </c>
      <c r="E103" s="6" t="s">
        <v>5</v>
      </c>
      <c r="F103" s="6" t="s">
        <v>6</v>
      </c>
      <c r="G103" s="6" t="s">
        <v>7</v>
      </c>
      <c r="H103" s="6" t="s">
        <v>8</v>
      </c>
      <c r="I103" s="7" t="s">
        <v>9</v>
      </c>
      <c r="J103" s="6" t="s">
        <v>10</v>
      </c>
      <c r="K103" s="33" t="s">
        <v>11</v>
      </c>
      <c r="L103" s="6" t="s">
        <v>12</v>
      </c>
      <c r="M103" s="6" t="s">
        <v>13</v>
      </c>
      <c r="N103" s="6" t="s">
        <v>14</v>
      </c>
      <c r="O103" s="6" t="s">
        <v>38</v>
      </c>
      <c r="P103" s="6" t="s">
        <v>70</v>
      </c>
      <c r="Q103" s="6" t="s">
        <v>71</v>
      </c>
      <c r="R103" s="6" t="s">
        <v>16</v>
      </c>
      <c r="S103" s="6" t="s">
        <v>17</v>
      </c>
      <c r="T103" s="33" t="s">
        <v>18</v>
      </c>
      <c r="U103" s="33" t="s">
        <v>19</v>
      </c>
      <c r="V103" s="6" t="s">
        <v>20</v>
      </c>
      <c r="W103" s="6" t="s">
        <v>39</v>
      </c>
      <c r="X103" s="6" t="s">
        <v>40</v>
      </c>
      <c r="Y103" s="6" t="s">
        <v>41</v>
      </c>
      <c r="Z103" s="6" t="s">
        <v>22</v>
      </c>
      <c r="AA103" s="6" t="s">
        <v>42</v>
      </c>
      <c r="AB103" s="6"/>
      <c r="AC103" s="6"/>
    </row>
    <row r="104" spans="1:30" x14ac:dyDescent="0.3">
      <c r="A104" s="35">
        <v>1</v>
      </c>
      <c r="B104" s="35" t="s">
        <v>24</v>
      </c>
      <c r="C104" s="35" t="s">
        <v>25</v>
      </c>
      <c r="D104" s="35" t="s">
        <v>26</v>
      </c>
      <c r="E104" s="35" t="s">
        <v>27</v>
      </c>
      <c r="F104" s="35" t="s">
        <v>28</v>
      </c>
      <c r="G104" s="35">
        <f t="shared" ref="G104" si="169">G105+G106+G107</f>
        <v>11</v>
      </c>
      <c r="H104" s="35">
        <f>H105+H106+H107</f>
        <v>5</v>
      </c>
      <c r="I104" s="36">
        <f t="shared" ref="I104:I107" si="170">H104/G104</f>
        <v>0.45454545454545453</v>
      </c>
      <c r="J104" s="35">
        <f>J105+J106+J107</f>
        <v>6</v>
      </c>
      <c r="K104" s="37">
        <f t="shared" ref="K104:K107" si="171">J104/G104</f>
        <v>0.54545454545454541</v>
      </c>
      <c r="L104" s="35">
        <f t="shared" ref="L104:L107" si="172">M104+N104</f>
        <v>5</v>
      </c>
      <c r="M104" s="35">
        <f>M105+M106+M107</f>
        <v>2</v>
      </c>
      <c r="N104" s="35">
        <f>N105+N106+N107</f>
        <v>3</v>
      </c>
      <c r="O104" s="35">
        <f>O105+O106+O107</f>
        <v>2</v>
      </c>
      <c r="P104" s="35">
        <f>P105+P106+P107</f>
        <v>4</v>
      </c>
      <c r="Q104" s="36">
        <f t="shared" ref="Q104:Q107" si="173">P104/L104*100</f>
        <v>80</v>
      </c>
      <c r="R104" s="35">
        <f>R105+R106+R107</f>
        <v>0</v>
      </c>
      <c r="S104" s="35">
        <f>S105+S106+S107</f>
        <v>0</v>
      </c>
      <c r="T104" s="37">
        <f t="shared" ref="T104:T107" si="174">M104/(M104+N104)</f>
        <v>0.4</v>
      </c>
      <c r="U104" s="37">
        <f t="shared" ref="U104:U107" si="175">((0.5*V104)+M104)/L104</f>
        <v>0.5</v>
      </c>
      <c r="V104" s="35">
        <f t="shared" ref="V104:AA104" si="176">V105+V106+V107</f>
        <v>1</v>
      </c>
      <c r="W104" s="35">
        <f t="shared" si="176"/>
        <v>0</v>
      </c>
      <c r="X104" s="35">
        <f t="shared" si="176"/>
        <v>3</v>
      </c>
      <c r="Y104" s="35">
        <f t="shared" si="176"/>
        <v>4</v>
      </c>
      <c r="Z104" s="35">
        <f t="shared" si="176"/>
        <v>1</v>
      </c>
      <c r="AA104" s="35">
        <f t="shared" si="176"/>
        <v>0</v>
      </c>
      <c r="AB104" s="3"/>
      <c r="AC104" s="3"/>
    </row>
    <row r="105" spans="1:30" x14ac:dyDescent="0.3">
      <c r="A105" s="3" t="s">
        <v>66</v>
      </c>
      <c r="B105" s="3" t="s">
        <v>24</v>
      </c>
      <c r="C105" s="3" t="s">
        <v>25</v>
      </c>
      <c r="D105" s="3" t="s">
        <v>26</v>
      </c>
      <c r="E105" s="3" t="s">
        <v>27</v>
      </c>
      <c r="F105" s="3" t="s">
        <v>28</v>
      </c>
      <c r="G105" s="3">
        <v>7</v>
      </c>
      <c r="H105" s="3">
        <v>2</v>
      </c>
      <c r="I105" s="4">
        <f t="shared" si="170"/>
        <v>0.2857142857142857</v>
      </c>
      <c r="J105" s="3">
        <v>4</v>
      </c>
      <c r="K105" s="32">
        <f t="shared" si="171"/>
        <v>0.5714285714285714</v>
      </c>
      <c r="L105" s="3">
        <f t="shared" si="172"/>
        <v>3</v>
      </c>
      <c r="M105" s="3">
        <v>1</v>
      </c>
      <c r="N105" s="3">
        <v>2</v>
      </c>
      <c r="O105" s="3">
        <v>1</v>
      </c>
      <c r="P105" s="3">
        <v>2</v>
      </c>
      <c r="Q105" s="4">
        <f t="shared" si="173"/>
        <v>66.666666666666657</v>
      </c>
      <c r="R105" s="3">
        <v>0</v>
      </c>
      <c r="S105" s="3">
        <v>0</v>
      </c>
      <c r="T105" s="32">
        <f t="shared" si="174"/>
        <v>0.33333333333333331</v>
      </c>
      <c r="U105" s="32">
        <f t="shared" si="175"/>
        <v>0.33333333333333331</v>
      </c>
      <c r="V105" s="3">
        <v>0</v>
      </c>
      <c r="W105" s="3">
        <v>0</v>
      </c>
      <c r="X105" s="3">
        <v>2</v>
      </c>
      <c r="Y105" s="3">
        <v>3</v>
      </c>
      <c r="Z105" s="3">
        <v>0</v>
      </c>
      <c r="AA105" s="3">
        <v>0</v>
      </c>
      <c r="AB105" s="3"/>
      <c r="AC105" s="3"/>
    </row>
    <row r="106" spans="1:30" x14ac:dyDescent="0.3">
      <c r="A106" s="3" t="s">
        <v>67</v>
      </c>
      <c r="B106" s="3" t="s">
        <v>24</v>
      </c>
      <c r="C106" s="3" t="s">
        <v>25</v>
      </c>
      <c r="D106" s="3" t="s">
        <v>26</v>
      </c>
      <c r="E106" s="3" t="s">
        <v>27</v>
      </c>
      <c r="F106" s="3" t="s">
        <v>28</v>
      </c>
      <c r="G106" s="3">
        <v>3</v>
      </c>
      <c r="H106" s="3">
        <v>3</v>
      </c>
      <c r="I106" s="4">
        <f t="shared" si="170"/>
        <v>1</v>
      </c>
      <c r="J106" s="3">
        <v>1</v>
      </c>
      <c r="K106" s="32">
        <f t="shared" si="171"/>
        <v>0.33333333333333331</v>
      </c>
      <c r="L106" s="3">
        <f t="shared" si="172"/>
        <v>2</v>
      </c>
      <c r="M106" s="3">
        <v>1</v>
      </c>
      <c r="N106" s="3">
        <v>1</v>
      </c>
      <c r="O106" s="3">
        <v>1</v>
      </c>
      <c r="P106" s="3">
        <v>2</v>
      </c>
      <c r="Q106" s="4">
        <f t="shared" si="173"/>
        <v>100</v>
      </c>
      <c r="R106" s="3">
        <v>0</v>
      </c>
      <c r="S106" s="3">
        <v>0</v>
      </c>
      <c r="T106" s="32">
        <f t="shared" si="174"/>
        <v>0.5</v>
      </c>
      <c r="U106" s="32">
        <f t="shared" si="175"/>
        <v>0.75</v>
      </c>
      <c r="V106" s="3">
        <v>1</v>
      </c>
      <c r="W106" s="3">
        <v>0</v>
      </c>
      <c r="X106" s="3">
        <v>1</v>
      </c>
      <c r="Y106" s="3">
        <v>1</v>
      </c>
      <c r="Z106" s="3">
        <v>1</v>
      </c>
      <c r="AA106" s="3">
        <v>0</v>
      </c>
      <c r="AB106" s="3"/>
      <c r="AC106" s="3"/>
    </row>
    <row r="107" spans="1:30" x14ac:dyDescent="0.3">
      <c r="A107" s="3" t="s">
        <v>68</v>
      </c>
      <c r="B107" s="3" t="s">
        <v>24</v>
      </c>
      <c r="C107" s="3" t="s">
        <v>25</v>
      </c>
      <c r="D107" s="3" t="s">
        <v>26</v>
      </c>
      <c r="E107" s="3" t="s">
        <v>27</v>
      </c>
      <c r="F107" s="3" t="s">
        <v>28</v>
      </c>
      <c r="G107" s="3">
        <v>1</v>
      </c>
      <c r="H107" s="3">
        <v>0</v>
      </c>
      <c r="I107" s="4">
        <f t="shared" si="170"/>
        <v>0</v>
      </c>
      <c r="J107" s="3">
        <v>1</v>
      </c>
      <c r="K107" s="32">
        <f t="shared" si="171"/>
        <v>1</v>
      </c>
      <c r="L107" s="3">
        <f t="shared" si="172"/>
        <v>0</v>
      </c>
      <c r="M107" s="3">
        <v>0</v>
      </c>
      <c r="N107" s="3">
        <v>0</v>
      </c>
      <c r="O107" s="3">
        <v>0</v>
      </c>
      <c r="P107" s="3">
        <v>0</v>
      </c>
      <c r="Q107" s="4" t="e">
        <f t="shared" si="173"/>
        <v>#DIV/0!</v>
      </c>
      <c r="R107" s="3">
        <v>0</v>
      </c>
      <c r="S107" s="3">
        <v>0</v>
      </c>
      <c r="T107" s="32" t="e">
        <f t="shared" si="174"/>
        <v>#DIV/0!</v>
      </c>
      <c r="U107" s="32" t="e">
        <f t="shared" si="175"/>
        <v>#DIV/0!</v>
      </c>
      <c r="V107" s="3">
        <v>0</v>
      </c>
      <c r="W107" s="3">
        <v>0</v>
      </c>
      <c r="X107" s="3">
        <v>0</v>
      </c>
      <c r="Y107" s="3">
        <v>0</v>
      </c>
      <c r="Z107" s="3">
        <v>0</v>
      </c>
      <c r="AA107" s="3">
        <v>0</v>
      </c>
      <c r="AB107" s="3"/>
      <c r="AC107" s="3"/>
    </row>
    <row r="108" spans="1:30" x14ac:dyDescent="0.3">
      <c r="A108" s="35">
        <v>6</v>
      </c>
      <c r="B108" s="35" t="s">
        <v>29</v>
      </c>
      <c r="C108" s="35" t="s">
        <v>25</v>
      </c>
      <c r="D108" s="35" t="s">
        <v>26</v>
      </c>
      <c r="E108" s="35" t="s">
        <v>27</v>
      </c>
      <c r="F108" s="35" t="s">
        <v>28</v>
      </c>
      <c r="G108" s="35">
        <f t="shared" ref="G108:H168" si="177">G109+G110+G111</f>
        <v>10</v>
      </c>
      <c r="H108" s="35">
        <f t="shared" si="177"/>
        <v>0</v>
      </c>
      <c r="I108" s="36">
        <f t="shared" ref="I108:I171" si="178">H108/G108</f>
        <v>0</v>
      </c>
      <c r="J108" s="35">
        <f t="shared" ref="J108" si="179">J109+J110+J111</f>
        <v>3</v>
      </c>
      <c r="K108" s="37">
        <f t="shared" ref="K108:K171" si="180">J108/G108</f>
        <v>0.3</v>
      </c>
      <c r="L108" s="35">
        <f t="shared" ref="L108:L171" si="181">M108+N108</f>
        <v>7</v>
      </c>
      <c r="M108" s="35">
        <f t="shared" ref="M108:P108" si="182">M109+M110+M111</f>
        <v>0</v>
      </c>
      <c r="N108" s="35">
        <f t="shared" si="182"/>
        <v>7</v>
      </c>
      <c r="O108" s="35">
        <f t="shared" si="182"/>
        <v>0</v>
      </c>
      <c r="P108" s="35">
        <f t="shared" si="182"/>
        <v>3</v>
      </c>
      <c r="Q108" s="36">
        <f t="shared" ref="Q108:Q171" si="183">P108/L108*100</f>
        <v>42.857142857142854</v>
      </c>
      <c r="R108" s="35">
        <f t="shared" ref="R108:S108" si="184">R109+R110+R111</f>
        <v>0</v>
      </c>
      <c r="S108" s="35">
        <f t="shared" si="184"/>
        <v>0</v>
      </c>
      <c r="T108" s="37">
        <f t="shared" ref="T108:T171" si="185">M108/(M108+N108)</f>
        <v>0</v>
      </c>
      <c r="U108" s="37">
        <f t="shared" ref="U108:U171" si="186">((0.5*V108)+M108)/L108</f>
        <v>0</v>
      </c>
      <c r="V108" s="35">
        <f t="shared" ref="V108:AA108" si="187">V109+V110+V111</f>
        <v>0</v>
      </c>
      <c r="W108" s="35">
        <f t="shared" si="187"/>
        <v>1</v>
      </c>
      <c r="X108" s="35">
        <f t="shared" si="187"/>
        <v>5</v>
      </c>
      <c r="Y108" s="35">
        <f t="shared" si="187"/>
        <v>3</v>
      </c>
      <c r="Z108" s="35">
        <f t="shared" si="187"/>
        <v>1</v>
      </c>
      <c r="AA108" s="35">
        <f t="shared" si="187"/>
        <v>1</v>
      </c>
      <c r="AB108" s="3"/>
      <c r="AC108" s="3"/>
    </row>
    <row r="109" spans="1:30" x14ac:dyDescent="0.3">
      <c r="A109" s="3" t="s">
        <v>66</v>
      </c>
      <c r="B109" s="3" t="s">
        <v>29</v>
      </c>
      <c r="C109" s="3" t="s">
        <v>25</v>
      </c>
      <c r="D109" s="3" t="s">
        <v>26</v>
      </c>
      <c r="E109" s="3" t="s">
        <v>27</v>
      </c>
      <c r="F109" s="3" t="s">
        <v>28</v>
      </c>
      <c r="G109" s="3">
        <v>9</v>
      </c>
      <c r="H109" s="3">
        <v>0</v>
      </c>
      <c r="I109" s="4">
        <f t="shared" si="178"/>
        <v>0</v>
      </c>
      <c r="J109" s="3">
        <v>3</v>
      </c>
      <c r="K109" s="32">
        <f t="shared" si="180"/>
        <v>0.33333333333333331</v>
      </c>
      <c r="L109" s="3">
        <f t="shared" si="181"/>
        <v>6</v>
      </c>
      <c r="M109" s="3">
        <v>0</v>
      </c>
      <c r="N109" s="3">
        <v>6</v>
      </c>
      <c r="O109" s="3">
        <v>0</v>
      </c>
      <c r="P109" s="3">
        <v>2</v>
      </c>
      <c r="Q109" s="4">
        <f t="shared" si="183"/>
        <v>33.333333333333329</v>
      </c>
      <c r="R109" s="3">
        <v>0</v>
      </c>
      <c r="S109" s="3">
        <v>0</v>
      </c>
      <c r="T109" s="32">
        <f t="shared" si="185"/>
        <v>0</v>
      </c>
      <c r="U109" s="32">
        <f t="shared" si="186"/>
        <v>0</v>
      </c>
      <c r="V109" s="3">
        <v>0</v>
      </c>
      <c r="W109" s="3">
        <v>1</v>
      </c>
      <c r="X109" s="3">
        <v>4</v>
      </c>
      <c r="Y109" s="3">
        <v>3</v>
      </c>
      <c r="Z109" s="3">
        <v>1</v>
      </c>
      <c r="AA109" s="3">
        <v>1</v>
      </c>
      <c r="AB109" s="3"/>
      <c r="AC109" s="3"/>
    </row>
    <row r="110" spans="1:30" x14ac:dyDescent="0.3">
      <c r="A110" s="3" t="s">
        <v>67</v>
      </c>
      <c r="B110" s="3" t="s">
        <v>29</v>
      </c>
      <c r="C110" s="3" t="s">
        <v>25</v>
      </c>
      <c r="D110" s="3" t="s">
        <v>26</v>
      </c>
      <c r="E110" s="3" t="s">
        <v>27</v>
      </c>
      <c r="F110" s="3" t="s">
        <v>28</v>
      </c>
      <c r="G110" s="3">
        <v>0</v>
      </c>
      <c r="H110" s="3">
        <v>0</v>
      </c>
      <c r="I110" s="4" t="e">
        <f t="shared" si="178"/>
        <v>#DIV/0!</v>
      </c>
      <c r="J110" s="3">
        <v>0</v>
      </c>
      <c r="K110" s="32" t="e">
        <f t="shared" si="180"/>
        <v>#DIV/0!</v>
      </c>
      <c r="L110" s="3">
        <f t="shared" si="181"/>
        <v>0</v>
      </c>
      <c r="M110" s="3">
        <v>0</v>
      </c>
      <c r="N110" s="3">
        <v>0</v>
      </c>
      <c r="O110" s="3">
        <v>0</v>
      </c>
      <c r="P110" s="3">
        <v>0</v>
      </c>
      <c r="Q110" s="4" t="e">
        <f t="shared" si="183"/>
        <v>#DIV/0!</v>
      </c>
      <c r="R110" s="3">
        <v>0</v>
      </c>
      <c r="S110" s="3">
        <v>0</v>
      </c>
      <c r="T110" s="32" t="e">
        <f t="shared" si="185"/>
        <v>#DIV/0!</v>
      </c>
      <c r="U110" s="32" t="e">
        <f t="shared" si="186"/>
        <v>#DIV/0!</v>
      </c>
      <c r="V110" s="3">
        <v>0</v>
      </c>
      <c r="W110" s="3">
        <v>0</v>
      </c>
      <c r="X110" s="3">
        <v>0</v>
      </c>
      <c r="Y110" s="3">
        <v>0</v>
      </c>
      <c r="Z110" s="3">
        <v>0</v>
      </c>
      <c r="AA110" s="3">
        <v>0</v>
      </c>
      <c r="AB110" s="3"/>
      <c r="AC110" s="3"/>
    </row>
    <row r="111" spans="1:30" x14ac:dyDescent="0.3">
      <c r="A111" s="3" t="s">
        <v>68</v>
      </c>
      <c r="B111" s="3" t="s">
        <v>29</v>
      </c>
      <c r="C111" s="3" t="s">
        <v>25</v>
      </c>
      <c r="D111" s="3" t="s">
        <v>26</v>
      </c>
      <c r="E111" s="3" t="s">
        <v>27</v>
      </c>
      <c r="F111" s="3" t="s">
        <v>28</v>
      </c>
      <c r="G111" s="3">
        <v>1</v>
      </c>
      <c r="H111" s="3">
        <v>0</v>
      </c>
      <c r="I111" s="4">
        <f t="shared" si="178"/>
        <v>0</v>
      </c>
      <c r="J111" s="3">
        <v>0</v>
      </c>
      <c r="K111" s="32">
        <f t="shared" si="180"/>
        <v>0</v>
      </c>
      <c r="L111" s="3">
        <f t="shared" si="181"/>
        <v>1</v>
      </c>
      <c r="M111" s="3">
        <v>0</v>
      </c>
      <c r="N111" s="3">
        <v>1</v>
      </c>
      <c r="O111" s="3">
        <v>0</v>
      </c>
      <c r="P111" s="3">
        <v>1</v>
      </c>
      <c r="Q111" s="4">
        <f t="shared" si="183"/>
        <v>100</v>
      </c>
      <c r="R111" s="3">
        <v>0</v>
      </c>
      <c r="S111" s="3">
        <v>0</v>
      </c>
      <c r="T111" s="32">
        <f t="shared" si="185"/>
        <v>0</v>
      </c>
      <c r="U111" s="32">
        <f t="shared" si="186"/>
        <v>0</v>
      </c>
      <c r="V111" s="3">
        <v>0</v>
      </c>
      <c r="W111" s="3">
        <v>0</v>
      </c>
      <c r="X111" s="3">
        <v>1</v>
      </c>
      <c r="Y111" s="3">
        <v>0</v>
      </c>
      <c r="Z111" s="3">
        <v>0</v>
      </c>
      <c r="AA111" s="3">
        <v>0</v>
      </c>
      <c r="AB111" s="3"/>
      <c r="AC111" s="3"/>
    </row>
    <row r="112" spans="1:30" x14ac:dyDescent="0.3">
      <c r="A112" s="35">
        <v>138</v>
      </c>
      <c r="B112" s="35" t="s">
        <v>29</v>
      </c>
      <c r="C112" s="35" t="s">
        <v>32</v>
      </c>
      <c r="D112" s="35" t="s">
        <v>34</v>
      </c>
      <c r="E112" s="35" t="s">
        <v>30</v>
      </c>
      <c r="F112" s="35" t="s">
        <v>28</v>
      </c>
      <c r="G112" s="35">
        <f t="shared" si="177"/>
        <v>3</v>
      </c>
      <c r="H112" s="35">
        <f t="shared" si="177"/>
        <v>3</v>
      </c>
      <c r="I112" s="36">
        <f t="shared" si="178"/>
        <v>1</v>
      </c>
      <c r="J112" s="35">
        <f t="shared" ref="J112" si="188">J113+J114+J115</f>
        <v>0</v>
      </c>
      <c r="K112" s="37">
        <f t="shared" si="180"/>
        <v>0</v>
      </c>
      <c r="L112" s="35">
        <f t="shared" si="181"/>
        <v>3</v>
      </c>
      <c r="M112" s="35">
        <f t="shared" ref="M112:P112" si="189">M113+M114+M115</f>
        <v>1</v>
      </c>
      <c r="N112" s="35">
        <f t="shared" si="189"/>
        <v>2</v>
      </c>
      <c r="O112" s="35">
        <f t="shared" si="189"/>
        <v>1</v>
      </c>
      <c r="P112" s="35">
        <f t="shared" si="189"/>
        <v>3</v>
      </c>
      <c r="Q112" s="36">
        <f t="shared" si="183"/>
        <v>100</v>
      </c>
      <c r="R112" s="35">
        <f t="shared" ref="R112:S112" si="190">R113+R114+R115</f>
        <v>0</v>
      </c>
      <c r="S112" s="35">
        <f t="shared" si="190"/>
        <v>0</v>
      </c>
      <c r="T112" s="37">
        <f t="shared" si="185"/>
        <v>0.33333333333333331</v>
      </c>
      <c r="U112" s="37">
        <f t="shared" si="186"/>
        <v>0.5</v>
      </c>
      <c r="V112" s="35">
        <f t="shared" ref="V112:AA112" si="191">V113+V114+V115</f>
        <v>1</v>
      </c>
      <c r="W112" s="35">
        <f t="shared" si="191"/>
        <v>0</v>
      </c>
      <c r="X112" s="35">
        <f t="shared" si="191"/>
        <v>2</v>
      </c>
      <c r="Y112" s="35">
        <f t="shared" si="191"/>
        <v>0</v>
      </c>
      <c r="Z112" s="35">
        <f t="shared" si="191"/>
        <v>0</v>
      </c>
      <c r="AA112" s="35">
        <f t="shared" si="191"/>
        <v>0</v>
      </c>
      <c r="AB112" s="3"/>
      <c r="AC112" s="3"/>
    </row>
    <row r="113" spans="1:29" x14ac:dyDescent="0.3">
      <c r="A113" s="3" t="s">
        <v>66</v>
      </c>
      <c r="B113" s="3" t="s">
        <v>29</v>
      </c>
      <c r="C113" s="3" t="s">
        <v>32</v>
      </c>
      <c r="D113" s="3" t="s">
        <v>34</v>
      </c>
      <c r="E113" s="3" t="s">
        <v>30</v>
      </c>
      <c r="F113" s="3" t="s">
        <v>28</v>
      </c>
      <c r="G113" s="3">
        <v>3</v>
      </c>
      <c r="H113" s="3">
        <v>3</v>
      </c>
      <c r="I113" s="4">
        <f t="shared" si="178"/>
        <v>1</v>
      </c>
      <c r="J113" s="3">
        <v>0</v>
      </c>
      <c r="K113" s="32">
        <f t="shared" si="180"/>
        <v>0</v>
      </c>
      <c r="L113" s="3">
        <f t="shared" si="181"/>
        <v>3</v>
      </c>
      <c r="M113" s="3">
        <v>1</v>
      </c>
      <c r="N113" s="3">
        <v>2</v>
      </c>
      <c r="O113" s="3">
        <v>1</v>
      </c>
      <c r="P113" s="3">
        <v>3</v>
      </c>
      <c r="Q113" s="4">
        <f t="shared" si="183"/>
        <v>100</v>
      </c>
      <c r="R113" s="3">
        <v>0</v>
      </c>
      <c r="S113" s="3">
        <v>0</v>
      </c>
      <c r="T113" s="32">
        <f t="shared" si="185"/>
        <v>0.33333333333333331</v>
      </c>
      <c r="U113" s="32">
        <f t="shared" si="186"/>
        <v>0.5</v>
      </c>
      <c r="V113" s="3">
        <v>1</v>
      </c>
      <c r="W113" s="3">
        <v>0</v>
      </c>
      <c r="X113" s="3">
        <v>2</v>
      </c>
      <c r="Y113" s="3">
        <v>0</v>
      </c>
      <c r="Z113" s="3">
        <v>0</v>
      </c>
      <c r="AA113" s="3">
        <v>0</v>
      </c>
      <c r="AB113" s="3"/>
      <c r="AC113" s="3"/>
    </row>
    <row r="114" spans="1:29" x14ac:dyDescent="0.3">
      <c r="A114" s="3" t="s">
        <v>67</v>
      </c>
      <c r="B114" s="3" t="s">
        <v>29</v>
      </c>
      <c r="C114" s="3" t="s">
        <v>32</v>
      </c>
      <c r="D114" s="3" t="s">
        <v>34</v>
      </c>
      <c r="E114" s="3" t="s">
        <v>30</v>
      </c>
      <c r="F114" s="3" t="s">
        <v>28</v>
      </c>
      <c r="G114" s="3">
        <v>0</v>
      </c>
      <c r="H114" s="3">
        <v>0</v>
      </c>
      <c r="I114" s="4" t="e">
        <f t="shared" si="178"/>
        <v>#DIV/0!</v>
      </c>
      <c r="J114" s="3">
        <v>0</v>
      </c>
      <c r="K114" s="32" t="e">
        <f t="shared" si="180"/>
        <v>#DIV/0!</v>
      </c>
      <c r="L114" s="3">
        <f t="shared" si="181"/>
        <v>0</v>
      </c>
      <c r="M114" s="3">
        <v>0</v>
      </c>
      <c r="N114" s="3">
        <v>0</v>
      </c>
      <c r="O114" s="3">
        <v>0</v>
      </c>
      <c r="P114" s="3">
        <v>0</v>
      </c>
      <c r="Q114" s="4" t="e">
        <f t="shared" si="183"/>
        <v>#DIV/0!</v>
      </c>
      <c r="R114" s="3">
        <v>0</v>
      </c>
      <c r="S114" s="3">
        <v>0</v>
      </c>
      <c r="T114" s="32" t="e">
        <f t="shared" si="185"/>
        <v>#DIV/0!</v>
      </c>
      <c r="U114" s="32" t="e">
        <f t="shared" si="186"/>
        <v>#DIV/0!</v>
      </c>
      <c r="V114" s="3">
        <v>0</v>
      </c>
      <c r="W114" s="3">
        <v>0</v>
      </c>
      <c r="X114" s="3">
        <v>0</v>
      </c>
      <c r="Y114" s="3">
        <v>0</v>
      </c>
      <c r="Z114" s="3">
        <v>0</v>
      </c>
      <c r="AA114" s="3">
        <v>0</v>
      </c>
      <c r="AB114" s="3"/>
      <c r="AC114" s="3"/>
    </row>
    <row r="115" spans="1:29" x14ac:dyDescent="0.3">
      <c r="A115" s="3" t="s">
        <v>68</v>
      </c>
      <c r="B115" s="3" t="s">
        <v>29</v>
      </c>
      <c r="C115" s="3" t="s">
        <v>32</v>
      </c>
      <c r="D115" s="3" t="s">
        <v>34</v>
      </c>
      <c r="E115" s="3" t="s">
        <v>30</v>
      </c>
      <c r="F115" s="3" t="s">
        <v>28</v>
      </c>
      <c r="G115" s="3">
        <v>0</v>
      </c>
      <c r="H115" s="3">
        <v>0</v>
      </c>
      <c r="I115" s="4" t="e">
        <f t="shared" si="178"/>
        <v>#DIV/0!</v>
      </c>
      <c r="J115" s="3">
        <v>0</v>
      </c>
      <c r="K115" s="32" t="e">
        <f t="shared" si="180"/>
        <v>#DIV/0!</v>
      </c>
      <c r="L115" s="3">
        <f t="shared" si="181"/>
        <v>0</v>
      </c>
      <c r="M115" s="3">
        <v>0</v>
      </c>
      <c r="N115" s="3">
        <v>0</v>
      </c>
      <c r="O115" s="3">
        <v>0</v>
      </c>
      <c r="P115" s="3">
        <v>0</v>
      </c>
      <c r="Q115" s="4" t="e">
        <f t="shared" si="183"/>
        <v>#DIV/0!</v>
      </c>
      <c r="R115" s="3">
        <v>0</v>
      </c>
      <c r="S115" s="3">
        <v>0</v>
      </c>
      <c r="T115" s="32" t="e">
        <f t="shared" si="185"/>
        <v>#DIV/0!</v>
      </c>
      <c r="U115" s="32" t="e">
        <f t="shared" si="186"/>
        <v>#DIV/0!</v>
      </c>
      <c r="V115" s="3">
        <v>0</v>
      </c>
      <c r="W115" s="3">
        <v>0</v>
      </c>
      <c r="X115" s="3">
        <v>0</v>
      </c>
      <c r="Y115" s="3">
        <v>0</v>
      </c>
      <c r="Z115" s="3">
        <v>0</v>
      </c>
      <c r="AA115" s="3">
        <v>0</v>
      </c>
      <c r="AB115" s="3"/>
      <c r="AC115" s="3"/>
    </row>
    <row r="116" spans="1:29" x14ac:dyDescent="0.3">
      <c r="A116" s="35">
        <v>267</v>
      </c>
      <c r="B116" s="35" t="s">
        <v>24</v>
      </c>
      <c r="C116" s="35" t="s">
        <v>32</v>
      </c>
      <c r="D116" s="35" t="s">
        <v>34</v>
      </c>
      <c r="E116" s="35" t="s">
        <v>30</v>
      </c>
      <c r="F116" s="35" t="s">
        <v>28</v>
      </c>
      <c r="G116" s="35">
        <f t="shared" si="177"/>
        <v>1</v>
      </c>
      <c r="H116" s="35">
        <f t="shared" si="177"/>
        <v>0</v>
      </c>
      <c r="I116" s="36">
        <f t="shared" si="178"/>
        <v>0</v>
      </c>
      <c r="J116" s="35">
        <f t="shared" ref="J116" si="192">J117+J118+J119</f>
        <v>1</v>
      </c>
      <c r="K116" s="37">
        <f t="shared" si="180"/>
        <v>1</v>
      </c>
      <c r="L116" s="35">
        <f t="shared" si="181"/>
        <v>0</v>
      </c>
      <c r="M116" s="35">
        <f t="shared" ref="M116:P116" si="193">M117+M118+M119</f>
        <v>0</v>
      </c>
      <c r="N116" s="35">
        <f t="shared" si="193"/>
        <v>0</v>
      </c>
      <c r="O116" s="35">
        <f t="shared" si="193"/>
        <v>0</v>
      </c>
      <c r="P116" s="35">
        <f t="shared" si="193"/>
        <v>0</v>
      </c>
      <c r="Q116" s="36" t="e">
        <f t="shared" si="183"/>
        <v>#DIV/0!</v>
      </c>
      <c r="R116" s="35">
        <f t="shared" ref="R116:S116" si="194">R117+R118+R119</f>
        <v>0</v>
      </c>
      <c r="S116" s="35">
        <f t="shared" si="194"/>
        <v>0</v>
      </c>
      <c r="T116" s="37" t="e">
        <f t="shared" si="185"/>
        <v>#DIV/0!</v>
      </c>
      <c r="U116" s="37" t="e">
        <f t="shared" si="186"/>
        <v>#DIV/0!</v>
      </c>
      <c r="V116" s="35">
        <f t="shared" ref="V116:AA116" si="195">V117+V118+V119</f>
        <v>0</v>
      </c>
      <c r="W116" s="35">
        <f t="shared" si="195"/>
        <v>0</v>
      </c>
      <c r="X116" s="35">
        <f t="shared" si="195"/>
        <v>0</v>
      </c>
      <c r="Y116" s="35">
        <f t="shared" si="195"/>
        <v>0</v>
      </c>
      <c r="Z116" s="35">
        <f t="shared" si="195"/>
        <v>0</v>
      </c>
      <c r="AA116" s="35">
        <f t="shared" si="195"/>
        <v>0</v>
      </c>
      <c r="AB116" s="3"/>
      <c r="AC116" s="3"/>
    </row>
    <row r="117" spans="1:29" x14ac:dyDescent="0.3">
      <c r="A117" s="3" t="s">
        <v>66</v>
      </c>
      <c r="B117" s="3" t="s">
        <v>24</v>
      </c>
      <c r="C117" s="3" t="s">
        <v>32</v>
      </c>
      <c r="D117" s="3" t="s">
        <v>34</v>
      </c>
      <c r="E117" s="3" t="s">
        <v>30</v>
      </c>
      <c r="F117" s="3" t="s">
        <v>28</v>
      </c>
      <c r="G117" s="3">
        <v>1</v>
      </c>
      <c r="H117" s="3">
        <v>0</v>
      </c>
      <c r="I117" s="4">
        <f t="shared" si="178"/>
        <v>0</v>
      </c>
      <c r="J117" s="3">
        <v>1</v>
      </c>
      <c r="K117" s="32">
        <f t="shared" si="180"/>
        <v>1</v>
      </c>
      <c r="L117" s="3">
        <f t="shared" si="181"/>
        <v>0</v>
      </c>
      <c r="M117" s="3">
        <v>0</v>
      </c>
      <c r="N117" s="3">
        <v>0</v>
      </c>
      <c r="O117" s="3">
        <v>0</v>
      </c>
      <c r="P117" s="3">
        <v>0</v>
      </c>
      <c r="Q117" s="4" t="e">
        <f t="shared" si="183"/>
        <v>#DIV/0!</v>
      </c>
      <c r="R117" s="3">
        <v>0</v>
      </c>
      <c r="S117" s="3">
        <v>0</v>
      </c>
      <c r="T117" s="32" t="e">
        <f t="shared" si="185"/>
        <v>#DIV/0!</v>
      </c>
      <c r="U117" s="32" t="e">
        <f t="shared" si="186"/>
        <v>#DIV/0!</v>
      </c>
      <c r="V117" s="3">
        <v>0</v>
      </c>
      <c r="W117" s="3">
        <v>0</v>
      </c>
      <c r="X117" s="3">
        <v>0</v>
      </c>
      <c r="Y117" s="3">
        <v>0</v>
      </c>
      <c r="Z117" s="3">
        <v>0</v>
      </c>
      <c r="AA117" s="3">
        <v>0</v>
      </c>
      <c r="AB117" s="3"/>
      <c r="AC117" s="3"/>
    </row>
    <row r="118" spans="1:29" x14ac:dyDescent="0.3">
      <c r="A118" s="3" t="s">
        <v>67</v>
      </c>
      <c r="B118" s="3" t="s">
        <v>24</v>
      </c>
      <c r="C118" s="3" t="s">
        <v>32</v>
      </c>
      <c r="D118" s="3" t="s">
        <v>34</v>
      </c>
      <c r="E118" s="3" t="s">
        <v>30</v>
      </c>
      <c r="F118" s="3" t="s">
        <v>28</v>
      </c>
      <c r="G118" s="3">
        <v>0</v>
      </c>
      <c r="H118" s="3">
        <v>0</v>
      </c>
      <c r="I118" s="4" t="e">
        <f t="shared" si="178"/>
        <v>#DIV/0!</v>
      </c>
      <c r="J118" s="3">
        <v>0</v>
      </c>
      <c r="K118" s="32" t="e">
        <f t="shared" si="180"/>
        <v>#DIV/0!</v>
      </c>
      <c r="L118" s="3">
        <f t="shared" si="181"/>
        <v>0</v>
      </c>
      <c r="M118" s="3">
        <v>0</v>
      </c>
      <c r="N118" s="3">
        <v>0</v>
      </c>
      <c r="O118" s="3">
        <v>0</v>
      </c>
      <c r="P118" s="3">
        <v>0</v>
      </c>
      <c r="Q118" s="4" t="e">
        <f t="shared" si="183"/>
        <v>#DIV/0!</v>
      </c>
      <c r="R118" s="3">
        <v>0</v>
      </c>
      <c r="S118" s="3">
        <v>0</v>
      </c>
      <c r="T118" s="32" t="e">
        <f t="shared" si="185"/>
        <v>#DIV/0!</v>
      </c>
      <c r="U118" s="32" t="e">
        <f t="shared" si="186"/>
        <v>#DIV/0!</v>
      </c>
      <c r="V118" s="3">
        <v>0</v>
      </c>
      <c r="W118" s="3">
        <v>0</v>
      </c>
      <c r="X118" s="3">
        <v>0</v>
      </c>
      <c r="Y118" s="3">
        <v>0</v>
      </c>
      <c r="Z118" s="3">
        <v>0</v>
      </c>
      <c r="AA118" s="3">
        <v>0</v>
      </c>
      <c r="AB118" s="3"/>
      <c r="AC118" s="3"/>
    </row>
    <row r="119" spans="1:29" x14ac:dyDescent="0.3">
      <c r="A119" s="3" t="s">
        <v>68</v>
      </c>
      <c r="B119" s="3" t="s">
        <v>24</v>
      </c>
      <c r="C119" s="3" t="s">
        <v>32</v>
      </c>
      <c r="D119" s="3" t="s">
        <v>34</v>
      </c>
      <c r="E119" s="3" t="s">
        <v>30</v>
      </c>
      <c r="F119" s="3" t="s">
        <v>28</v>
      </c>
      <c r="G119" s="3">
        <v>0</v>
      </c>
      <c r="H119" s="3">
        <v>0</v>
      </c>
      <c r="I119" s="4" t="e">
        <f t="shared" si="178"/>
        <v>#DIV/0!</v>
      </c>
      <c r="J119" s="3">
        <v>0</v>
      </c>
      <c r="K119" s="32" t="e">
        <f t="shared" si="180"/>
        <v>#DIV/0!</v>
      </c>
      <c r="L119" s="3">
        <f t="shared" si="181"/>
        <v>0</v>
      </c>
      <c r="M119" s="3">
        <v>0</v>
      </c>
      <c r="N119" s="3">
        <v>0</v>
      </c>
      <c r="O119" s="3">
        <v>0</v>
      </c>
      <c r="P119" s="3">
        <v>0</v>
      </c>
      <c r="Q119" s="4" t="e">
        <f t="shared" si="183"/>
        <v>#DIV/0!</v>
      </c>
      <c r="R119" s="3">
        <v>0</v>
      </c>
      <c r="S119" s="3">
        <v>0</v>
      </c>
      <c r="T119" s="32" t="e">
        <f t="shared" si="185"/>
        <v>#DIV/0!</v>
      </c>
      <c r="U119" s="32" t="e">
        <f t="shared" si="186"/>
        <v>#DIV/0!</v>
      </c>
      <c r="V119" s="3">
        <v>0</v>
      </c>
      <c r="W119" s="3">
        <v>0</v>
      </c>
      <c r="X119" s="3">
        <v>0</v>
      </c>
      <c r="Y119" s="3">
        <v>0</v>
      </c>
      <c r="Z119" s="3">
        <v>0</v>
      </c>
      <c r="AA119" s="3">
        <v>0</v>
      </c>
      <c r="AB119" s="3"/>
      <c r="AC119" s="3"/>
    </row>
    <row r="120" spans="1:29" x14ac:dyDescent="0.3">
      <c r="A120" s="35">
        <v>169</v>
      </c>
      <c r="B120" s="35" t="s">
        <v>24</v>
      </c>
      <c r="C120" s="35" t="s">
        <v>25</v>
      </c>
      <c r="D120" s="35" t="s">
        <v>32</v>
      </c>
      <c r="E120" s="35" t="s">
        <v>33</v>
      </c>
      <c r="F120" s="35" t="s">
        <v>34</v>
      </c>
      <c r="G120" s="35">
        <f t="shared" si="177"/>
        <v>3</v>
      </c>
      <c r="H120" s="35">
        <f t="shared" si="177"/>
        <v>0</v>
      </c>
      <c r="I120" s="36">
        <f t="shared" si="178"/>
        <v>0</v>
      </c>
      <c r="J120" s="35">
        <f t="shared" ref="J120" si="196">J121+J122+J123</f>
        <v>1</v>
      </c>
      <c r="K120" s="37">
        <f t="shared" si="180"/>
        <v>0.33333333333333331</v>
      </c>
      <c r="L120" s="35">
        <f t="shared" si="181"/>
        <v>2</v>
      </c>
      <c r="M120" s="35">
        <f t="shared" ref="M120:P120" si="197">M121+M122+M123</f>
        <v>0</v>
      </c>
      <c r="N120" s="35">
        <f t="shared" si="197"/>
        <v>2</v>
      </c>
      <c r="O120" s="35">
        <f t="shared" si="197"/>
        <v>0</v>
      </c>
      <c r="P120" s="35">
        <f t="shared" si="197"/>
        <v>2</v>
      </c>
      <c r="Q120" s="36">
        <f t="shared" si="183"/>
        <v>100</v>
      </c>
      <c r="R120" s="35">
        <f t="shared" ref="R120:S120" si="198">R121+R122+R123</f>
        <v>0</v>
      </c>
      <c r="S120" s="35">
        <f t="shared" si="198"/>
        <v>0</v>
      </c>
      <c r="T120" s="37">
        <f t="shared" si="185"/>
        <v>0</v>
      </c>
      <c r="U120" s="37">
        <f t="shared" si="186"/>
        <v>0</v>
      </c>
      <c r="V120" s="35">
        <f t="shared" ref="V120:AA120" si="199">V121+V122+V123</f>
        <v>0</v>
      </c>
      <c r="W120" s="35">
        <f t="shared" si="199"/>
        <v>1</v>
      </c>
      <c r="X120" s="35">
        <f t="shared" si="199"/>
        <v>1</v>
      </c>
      <c r="Y120" s="35">
        <f t="shared" si="199"/>
        <v>1</v>
      </c>
      <c r="Z120" s="35">
        <f t="shared" si="199"/>
        <v>0</v>
      </c>
      <c r="AA120" s="35">
        <f t="shared" si="199"/>
        <v>0</v>
      </c>
      <c r="AB120" s="3"/>
      <c r="AC120" s="3"/>
    </row>
    <row r="121" spans="1:29" x14ac:dyDescent="0.3">
      <c r="A121" s="3" t="s">
        <v>66</v>
      </c>
      <c r="B121" s="3" t="s">
        <v>24</v>
      </c>
      <c r="C121" s="3" t="s">
        <v>25</v>
      </c>
      <c r="D121" s="3" t="s">
        <v>32</v>
      </c>
      <c r="E121" s="3" t="s">
        <v>33</v>
      </c>
      <c r="F121" s="3" t="s">
        <v>34</v>
      </c>
      <c r="G121" s="3">
        <v>3</v>
      </c>
      <c r="H121" s="3">
        <v>0</v>
      </c>
      <c r="I121" s="4">
        <f t="shared" si="178"/>
        <v>0</v>
      </c>
      <c r="J121" s="3">
        <v>1</v>
      </c>
      <c r="K121" s="32">
        <f t="shared" si="180"/>
        <v>0.33333333333333331</v>
      </c>
      <c r="L121" s="3">
        <f t="shared" si="181"/>
        <v>2</v>
      </c>
      <c r="M121" s="3">
        <v>0</v>
      </c>
      <c r="N121" s="3">
        <v>2</v>
      </c>
      <c r="O121" s="3">
        <v>0</v>
      </c>
      <c r="P121" s="3">
        <v>2</v>
      </c>
      <c r="Q121" s="4">
        <f t="shared" si="183"/>
        <v>100</v>
      </c>
      <c r="R121" s="3">
        <v>0</v>
      </c>
      <c r="S121" s="3">
        <v>0</v>
      </c>
      <c r="T121" s="32">
        <f t="shared" si="185"/>
        <v>0</v>
      </c>
      <c r="U121" s="32">
        <f t="shared" si="186"/>
        <v>0</v>
      </c>
      <c r="V121" s="3">
        <v>0</v>
      </c>
      <c r="W121" s="3">
        <v>1</v>
      </c>
      <c r="X121" s="3">
        <v>1</v>
      </c>
      <c r="Y121" s="3">
        <v>1</v>
      </c>
      <c r="Z121" s="3">
        <v>0</v>
      </c>
      <c r="AA121" s="3">
        <v>0</v>
      </c>
      <c r="AB121" s="3"/>
      <c r="AC121" s="3"/>
    </row>
    <row r="122" spans="1:29" x14ac:dyDescent="0.3">
      <c r="A122" s="3" t="s">
        <v>67</v>
      </c>
      <c r="B122" s="3" t="s">
        <v>24</v>
      </c>
      <c r="C122" s="3" t="s">
        <v>25</v>
      </c>
      <c r="D122" s="3" t="s">
        <v>32</v>
      </c>
      <c r="E122" s="3" t="s">
        <v>33</v>
      </c>
      <c r="F122" s="3" t="s">
        <v>34</v>
      </c>
      <c r="G122" s="3">
        <v>0</v>
      </c>
      <c r="H122" s="3">
        <v>0</v>
      </c>
      <c r="I122" s="4" t="e">
        <f t="shared" si="178"/>
        <v>#DIV/0!</v>
      </c>
      <c r="J122" s="3">
        <v>0</v>
      </c>
      <c r="K122" s="32" t="e">
        <f t="shared" si="180"/>
        <v>#DIV/0!</v>
      </c>
      <c r="L122" s="3">
        <f t="shared" si="181"/>
        <v>0</v>
      </c>
      <c r="M122" s="3">
        <v>0</v>
      </c>
      <c r="N122" s="3">
        <v>0</v>
      </c>
      <c r="O122" s="3">
        <v>0</v>
      </c>
      <c r="P122" s="3">
        <v>0</v>
      </c>
      <c r="Q122" s="4" t="e">
        <f t="shared" si="183"/>
        <v>#DIV/0!</v>
      </c>
      <c r="R122" s="3">
        <v>0</v>
      </c>
      <c r="S122" s="3">
        <v>0</v>
      </c>
      <c r="T122" s="32" t="e">
        <f t="shared" si="185"/>
        <v>#DIV/0!</v>
      </c>
      <c r="U122" s="32" t="e">
        <f t="shared" si="186"/>
        <v>#DIV/0!</v>
      </c>
      <c r="V122" s="3">
        <v>0</v>
      </c>
      <c r="W122" s="3">
        <v>0</v>
      </c>
      <c r="X122" s="3">
        <v>0</v>
      </c>
      <c r="Y122" s="3">
        <v>0</v>
      </c>
      <c r="Z122" s="3">
        <v>0</v>
      </c>
      <c r="AA122" s="3">
        <v>0</v>
      </c>
      <c r="AB122" s="3"/>
      <c r="AC122" s="3"/>
    </row>
    <row r="123" spans="1:29" x14ac:dyDescent="0.3">
      <c r="A123" s="3" t="s">
        <v>68</v>
      </c>
      <c r="B123" s="3" t="s">
        <v>24</v>
      </c>
      <c r="C123" s="3" t="s">
        <v>25</v>
      </c>
      <c r="D123" s="3" t="s">
        <v>32</v>
      </c>
      <c r="E123" s="3" t="s">
        <v>33</v>
      </c>
      <c r="F123" s="3" t="s">
        <v>34</v>
      </c>
      <c r="G123" s="3">
        <v>0</v>
      </c>
      <c r="H123" s="3">
        <v>0</v>
      </c>
      <c r="I123" s="4" t="e">
        <f t="shared" si="178"/>
        <v>#DIV/0!</v>
      </c>
      <c r="J123" s="3">
        <v>0</v>
      </c>
      <c r="K123" s="32" t="e">
        <f t="shared" si="180"/>
        <v>#DIV/0!</v>
      </c>
      <c r="L123" s="3">
        <f t="shared" si="181"/>
        <v>0</v>
      </c>
      <c r="M123" s="3">
        <v>0</v>
      </c>
      <c r="N123" s="3">
        <v>0</v>
      </c>
      <c r="O123" s="3">
        <v>0</v>
      </c>
      <c r="P123" s="3">
        <v>0</v>
      </c>
      <c r="Q123" s="4" t="e">
        <f t="shared" si="183"/>
        <v>#DIV/0!</v>
      </c>
      <c r="R123" s="3">
        <v>0</v>
      </c>
      <c r="S123" s="3">
        <v>0</v>
      </c>
      <c r="T123" s="32" t="e">
        <f t="shared" si="185"/>
        <v>#DIV/0!</v>
      </c>
      <c r="U123" s="32" t="e">
        <f t="shared" si="186"/>
        <v>#DIV/0!</v>
      </c>
      <c r="V123" s="3">
        <v>0</v>
      </c>
      <c r="W123" s="3">
        <v>0</v>
      </c>
      <c r="X123" s="3">
        <v>0</v>
      </c>
      <c r="Y123" s="3">
        <v>0</v>
      </c>
      <c r="Z123" s="3">
        <v>0</v>
      </c>
      <c r="AA123" s="3">
        <v>0</v>
      </c>
      <c r="AB123" s="3"/>
      <c r="AC123" s="3"/>
    </row>
    <row r="124" spans="1:29" x14ac:dyDescent="0.3">
      <c r="A124" s="35">
        <v>137</v>
      </c>
      <c r="B124" s="35" t="s">
        <v>24</v>
      </c>
      <c r="C124" s="35" t="s">
        <v>25</v>
      </c>
      <c r="D124" s="35" t="s">
        <v>26</v>
      </c>
      <c r="E124" s="35" t="s">
        <v>27</v>
      </c>
      <c r="F124" s="35" t="s">
        <v>33</v>
      </c>
      <c r="G124" s="35">
        <f t="shared" si="177"/>
        <v>2</v>
      </c>
      <c r="H124" s="35">
        <f t="shared" si="177"/>
        <v>0</v>
      </c>
      <c r="I124" s="36">
        <f t="shared" si="178"/>
        <v>0</v>
      </c>
      <c r="J124" s="35">
        <f t="shared" ref="J124" si="200">J125+J126+J127</f>
        <v>2</v>
      </c>
      <c r="K124" s="37">
        <f t="shared" si="180"/>
        <v>1</v>
      </c>
      <c r="L124" s="35">
        <f t="shared" si="181"/>
        <v>0</v>
      </c>
      <c r="M124" s="35">
        <f t="shared" ref="M124:P124" si="201">M125+M126+M127</f>
        <v>0</v>
      </c>
      <c r="N124" s="35">
        <f t="shared" si="201"/>
        <v>0</v>
      </c>
      <c r="O124" s="35">
        <f t="shared" si="201"/>
        <v>0</v>
      </c>
      <c r="P124" s="35">
        <f t="shared" si="201"/>
        <v>0</v>
      </c>
      <c r="Q124" s="36" t="e">
        <f t="shared" si="183"/>
        <v>#DIV/0!</v>
      </c>
      <c r="R124" s="35">
        <f t="shared" ref="R124:S124" si="202">R125+R126+R127</f>
        <v>0</v>
      </c>
      <c r="S124" s="35">
        <f t="shared" si="202"/>
        <v>0</v>
      </c>
      <c r="T124" s="37" t="e">
        <f t="shared" si="185"/>
        <v>#DIV/0!</v>
      </c>
      <c r="U124" s="37" t="e">
        <f t="shared" si="186"/>
        <v>#DIV/0!</v>
      </c>
      <c r="V124" s="35">
        <f t="shared" ref="V124:AA124" si="203">V125+V126+V127</f>
        <v>0</v>
      </c>
      <c r="W124" s="35">
        <f t="shared" si="203"/>
        <v>0</v>
      </c>
      <c r="X124" s="35">
        <f t="shared" si="203"/>
        <v>0</v>
      </c>
      <c r="Y124" s="35">
        <f t="shared" si="203"/>
        <v>1</v>
      </c>
      <c r="Z124" s="35">
        <f t="shared" si="203"/>
        <v>0</v>
      </c>
      <c r="AA124" s="35">
        <f t="shared" si="203"/>
        <v>0</v>
      </c>
      <c r="AB124" s="3"/>
      <c r="AC124" s="3"/>
    </row>
    <row r="125" spans="1:29" x14ac:dyDescent="0.3">
      <c r="A125" s="3" t="s">
        <v>66</v>
      </c>
      <c r="B125" s="3" t="s">
        <v>24</v>
      </c>
      <c r="C125" s="3" t="s">
        <v>25</v>
      </c>
      <c r="D125" s="3" t="s">
        <v>26</v>
      </c>
      <c r="E125" s="3" t="s">
        <v>27</v>
      </c>
      <c r="F125" s="3" t="s">
        <v>33</v>
      </c>
      <c r="G125" s="3">
        <v>1</v>
      </c>
      <c r="H125" s="3">
        <v>0</v>
      </c>
      <c r="I125" s="4">
        <f t="shared" si="178"/>
        <v>0</v>
      </c>
      <c r="J125" s="3">
        <v>1</v>
      </c>
      <c r="K125" s="32">
        <f t="shared" si="180"/>
        <v>1</v>
      </c>
      <c r="L125" s="3">
        <f t="shared" si="181"/>
        <v>0</v>
      </c>
      <c r="M125" s="3">
        <v>0</v>
      </c>
      <c r="N125" s="3">
        <v>0</v>
      </c>
      <c r="O125" s="3">
        <v>0</v>
      </c>
      <c r="P125" s="3">
        <v>0</v>
      </c>
      <c r="Q125" s="4" t="e">
        <f t="shared" si="183"/>
        <v>#DIV/0!</v>
      </c>
      <c r="R125" s="3">
        <v>0</v>
      </c>
      <c r="S125" s="3">
        <v>0</v>
      </c>
      <c r="T125" s="32" t="e">
        <f t="shared" si="185"/>
        <v>#DIV/0!</v>
      </c>
      <c r="U125" s="32" t="e">
        <f t="shared" si="186"/>
        <v>#DIV/0!</v>
      </c>
      <c r="V125" s="3">
        <v>0</v>
      </c>
      <c r="W125" s="3">
        <v>0</v>
      </c>
      <c r="X125" s="3">
        <v>0</v>
      </c>
      <c r="Y125" s="3">
        <v>0</v>
      </c>
      <c r="Z125" s="3">
        <v>0</v>
      </c>
      <c r="AA125" s="3">
        <v>0</v>
      </c>
      <c r="AB125" s="3"/>
      <c r="AC125" s="3"/>
    </row>
    <row r="126" spans="1:29" x14ac:dyDescent="0.3">
      <c r="A126" s="3" t="s">
        <v>67</v>
      </c>
      <c r="B126" s="3" t="s">
        <v>24</v>
      </c>
      <c r="C126" s="3" t="s">
        <v>25</v>
      </c>
      <c r="D126" s="3" t="s">
        <v>26</v>
      </c>
      <c r="E126" s="3" t="s">
        <v>27</v>
      </c>
      <c r="F126" s="3" t="s">
        <v>33</v>
      </c>
      <c r="G126" s="3">
        <v>0</v>
      </c>
      <c r="H126" s="3">
        <v>0</v>
      </c>
      <c r="I126" s="4" t="e">
        <f t="shared" si="178"/>
        <v>#DIV/0!</v>
      </c>
      <c r="J126" s="3">
        <v>0</v>
      </c>
      <c r="K126" s="32" t="e">
        <f t="shared" si="180"/>
        <v>#DIV/0!</v>
      </c>
      <c r="L126" s="3">
        <f t="shared" si="181"/>
        <v>0</v>
      </c>
      <c r="M126" s="3">
        <v>0</v>
      </c>
      <c r="N126" s="3">
        <v>0</v>
      </c>
      <c r="O126" s="3">
        <v>0</v>
      </c>
      <c r="P126" s="3">
        <v>0</v>
      </c>
      <c r="Q126" s="4" t="e">
        <f t="shared" si="183"/>
        <v>#DIV/0!</v>
      </c>
      <c r="R126" s="3">
        <v>0</v>
      </c>
      <c r="S126" s="3">
        <v>0</v>
      </c>
      <c r="T126" s="32" t="e">
        <f t="shared" si="185"/>
        <v>#DIV/0!</v>
      </c>
      <c r="U126" s="32" t="e">
        <f t="shared" si="186"/>
        <v>#DIV/0!</v>
      </c>
      <c r="V126" s="3">
        <v>0</v>
      </c>
      <c r="W126" s="3">
        <v>0</v>
      </c>
      <c r="X126" s="3">
        <v>0</v>
      </c>
      <c r="Y126" s="3">
        <v>0</v>
      </c>
      <c r="Z126" s="3">
        <v>0</v>
      </c>
      <c r="AA126" s="3">
        <v>0</v>
      </c>
      <c r="AB126" s="3"/>
      <c r="AC126" s="3"/>
    </row>
    <row r="127" spans="1:29" x14ac:dyDescent="0.3">
      <c r="A127" s="3" t="s">
        <v>68</v>
      </c>
      <c r="B127" s="3" t="s">
        <v>24</v>
      </c>
      <c r="C127" s="3" t="s">
        <v>25</v>
      </c>
      <c r="D127" s="3" t="s">
        <v>26</v>
      </c>
      <c r="E127" s="3" t="s">
        <v>27</v>
      </c>
      <c r="F127" s="3" t="s">
        <v>33</v>
      </c>
      <c r="G127" s="3">
        <v>1</v>
      </c>
      <c r="H127" s="3">
        <v>0</v>
      </c>
      <c r="I127" s="4">
        <f t="shared" si="178"/>
        <v>0</v>
      </c>
      <c r="J127" s="3">
        <v>1</v>
      </c>
      <c r="K127" s="32">
        <f t="shared" si="180"/>
        <v>1</v>
      </c>
      <c r="L127" s="3">
        <f t="shared" si="181"/>
        <v>0</v>
      </c>
      <c r="M127" s="3">
        <v>0</v>
      </c>
      <c r="N127" s="3">
        <v>0</v>
      </c>
      <c r="O127" s="3">
        <v>0</v>
      </c>
      <c r="P127" s="3">
        <v>0</v>
      </c>
      <c r="Q127" s="4" t="e">
        <f t="shared" si="183"/>
        <v>#DIV/0!</v>
      </c>
      <c r="R127" s="3">
        <v>0</v>
      </c>
      <c r="S127" s="3">
        <v>0</v>
      </c>
      <c r="T127" s="32" t="e">
        <f t="shared" si="185"/>
        <v>#DIV/0!</v>
      </c>
      <c r="U127" s="32" t="e">
        <f t="shared" si="186"/>
        <v>#DIV/0!</v>
      </c>
      <c r="V127" s="3">
        <v>0</v>
      </c>
      <c r="W127" s="3">
        <v>0</v>
      </c>
      <c r="X127" s="3">
        <v>0</v>
      </c>
      <c r="Y127" s="3">
        <v>1</v>
      </c>
      <c r="Z127" s="3">
        <v>0</v>
      </c>
      <c r="AA127" s="3">
        <v>0</v>
      </c>
      <c r="AB127" s="3"/>
      <c r="AC127" s="3"/>
    </row>
    <row r="128" spans="1:29" x14ac:dyDescent="0.3">
      <c r="A128" s="35">
        <v>29</v>
      </c>
      <c r="B128" s="35" t="s">
        <v>29</v>
      </c>
      <c r="C128" s="35" t="s">
        <v>32</v>
      </c>
      <c r="D128" s="35" t="s">
        <v>26</v>
      </c>
      <c r="E128" s="35" t="s">
        <v>30</v>
      </c>
      <c r="F128" s="35" t="s">
        <v>28</v>
      </c>
      <c r="G128" s="35">
        <f t="shared" si="177"/>
        <v>7</v>
      </c>
      <c r="H128" s="35">
        <f t="shared" si="177"/>
        <v>4</v>
      </c>
      <c r="I128" s="36">
        <f t="shared" si="178"/>
        <v>0.5714285714285714</v>
      </c>
      <c r="J128" s="35">
        <f t="shared" ref="J128" si="204">J129+J130+J131</f>
        <v>1</v>
      </c>
      <c r="K128" s="37">
        <f t="shared" si="180"/>
        <v>0.14285714285714285</v>
      </c>
      <c r="L128" s="35">
        <f t="shared" si="181"/>
        <v>5</v>
      </c>
      <c r="M128" s="35">
        <f t="shared" ref="M128:P128" si="205">M129+M130+M131</f>
        <v>1</v>
      </c>
      <c r="N128" s="35">
        <f t="shared" si="205"/>
        <v>4</v>
      </c>
      <c r="O128" s="35">
        <f t="shared" si="205"/>
        <v>1</v>
      </c>
      <c r="P128" s="35">
        <f t="shared" si="205"/>
        <v>4</v>
      </c>
      <c r="Q128" s="36">
        <f t="shared" si="183"/>
        <v>80</v>
      </c>
      <c r="R128" s="35">
        <f t="shared" ref="R128:S128" si="206">R129+R130+R131</f>
        <v>2</v>
      </c>
      <c r="S128" s="35">
        <f t="shared" si="206"/>
        <v>2</v>
      </c>
      <c r="T128" s="37">
        <f t="shared" si="185"/>
        <v>0.2</v>
      </c>
      <c r="U128" s="37">
        <f t="shared" si="186"/>
        <v>0.2</v>
      </c>
      <c r="V128" s="35">
        <f t="shared" ref="V128:AA128" si="207">V129+V130+V131</f>
        <v>0</v>
      </c>
      <c r="W128" s="35">
        <f t="shared" si="207"/>
        <v>0</v>
      </c>
      <c r="X128" s="35">
        <f t="shared" si="207"/>
        <v>4</v>
      </c>
      <c r="Y128" s="35">
        <f t="shared" si="207"/>
        <v>0</v>
      </c>
      <c r="Z128" s="35">
        <f t="shared" si="207"/>
        <v>2</v>
      </c>
      <c r="AA128" s="35">
        <f t="shared" si="207"/>
        <v>0</v>
      </c>
      <c r="AB128" s="3"/>
      <c r="AC128" s="3"/>
    </row>
    <row r="129" spans="1:29" x14ac:dyDescent="0.3">
      <c r="A129" s="3" t="s">
        <v>66</v>
      </c>
      <c r="B129" s="3" t="s">
        <v>29</v>
      </c>
      <c r="C129" s="3" t="s">
        <v>32</v>
      </c>
      <c r="D129" s="3" t="s">
        <v>26</v>
      </c>
      <c r="E129" s="3" t="s">
        <v>30</v>
      </c>
      <c r="F129" s="3" t="s">
        <v>28</v>
      </c>
      <c r="G129" s="3">
        <v>7</v>
      </c>
      <c r="H129" s="3">
        <v>4</v>
      </c>
      <c r="I129" s="4">
        <f t="shared" si="178"/>
        <v>0.5714285714285714</v>
      </c>
      <c r="J129" s="3">
        <v>1</v>
      </c>
      <c r="K129" s="32">
        <f t="shared" si="180"/>
        <v>0.14285714285714285</v>
      </c>
      <c r="L129" s="3">
        <f t="shared" si="181"/>
        <v>5</v>
      </c>
      <c r="M129" s="3">
        <v>1</v>
      </c>
      <c r="N129" s="3">
        <v>4</v>
      </c>
      <c r="O129" s="3">
        <v>1</v>
      </c>
      <c r="P129" s="3">
        <v>4</v>
      </c>
      <c r="Q129" s="4">
        <f t="shared" si="183"/>
        <v>80</v>
      </c>
      <c r="R129" s="3">
        <v>2</v>
      </c>
      <c r="S129" s="3">
        <v>2</v>
      </c>
      <c r="T129" s="32">
        <f t="shared" si="185"/>
        <v>0.2</v>
      </c>
      <c r="U129" s="32">
        <f t="shared" si="186"/>
        <v>0.2</v>
      </c>
      <c r="V129" s="3">
        <v>0</v>
      </c>
      <c r="W129" s="3">
        <v>0</v>
      </c>
      <c r="X129" s="3">
        <v>4</v>
      </c>
      <c r="Y129" s="3">
        <v>0</v>
      </c>
      <c r="Z129" s="3">
        <v>2</v>
      </c>
      <c r="AA129" s="3">
        <v>0</v>
      </c>
      <c r="AB129" s="3"/>
      <c r="AC129" s="3"/>
    </row>
    <row r="130" spans="1:29" x14ac:dyDescent="0.3">
      <c r="A130" s="3" t="s">
        <v>67</v>
      </c>
      <c r="B130" s="3" t="s">
        <v>29</v>
      </c>
      <c r="C130" s="3" t="s">
        <v>32</v>
      </c>
      <c r="D130" s="3" t="s">
        <v>26</v>
      </c>
      <c r="E130" s="3" t="s">
        <v>30</v>
      </c>
      <c r="F130" s="3" t="s">
        <v>28</v>
      </c>
      <c r="G130" s="3">
        <v>0</v>
      </c>
      <c r="H130" s="3">
        <v>0</v>
      </c>
      <c r="I130" s="4" t="e">
        <f t="shared" si="178"/>
        <v>#DIV/0!</v>
      </c>
      <c r="J130" s="3">
        <v>0</v>
      </c>
      <c r="K130" s="32" t="e">
        <f t="shared" si="180"/>
        <v>#DIV/0!</v>
      </c>
      <c r="L130" s="3">
        <f t="shared" si="181"/>
        <v>0</v>
      </c>
      <c r="M130" s="3">
        <v>0</v>
      </c>
      <c r="N130" s="3">
        <v>0</v>
      </c>
      <c r="O130" s="3">
        <v>0</v>
      </c>
      <c r="P130" s="3">
        <v>0</v>
      </c>
      <c r="Q130" s="4" t="e">
        <f t="shared" si="183"/>
        <v>#DIV/0!</v>
      </c>
      <c r="R130" s="3">
        <v>0</v>
      </c>
      <c r="S130" s="3">
        <v>0</v>
      </c>
      <c r="T130" s="32" t="e">
        <f t="shared" si="185"/>
        <v>#DIV/0!</v>
      </c>
      <c r="U130" s="32" t="e">
        <f t="shared" si="186"/>
        <v>#DIV/0!</v>
      </c>
      <c r="V130" s="3">
        <v>0</v>
      </c>
      <c r="W130" s="3">
        <v>0</v>
      </c>
      <c r="X130" s="3">
        <v>0</v>
      </c>
      <c r="Y130" s="3">
        <v>0</v>
      </c>
      <c r="Z130" s="3">
        <v>0</v>
      </c>
      <c r="AA130" s="3">
        <v>0</v>
      </c>
      <c r="AB130" s="3"/>
      <c r="AC130" s="3"/>
    </row>
    <row r="131" spans="1:29" x14ac:dyDescent="0.3">
      <c r="A131" s="3" t="s">
        <v>68</v>
      </c>
      <c r="B131" s="3" t="s">
        <v>29</v>
      </c>
      <c r="C131" s="3" t="s">
        <v>32</v>
      </c>
      <c r="D131" s="3" t="s">
        <v>26</v>
      </c>
      <c r="E131" s="3" t="s">
        <v>30</v>
      </c>
      <c r="F131" s="3" t="s">
        <v>28</v>
      </c>
      <c r="G131" s="3">
        <v>0</v>
      </c>
      <c r="H131" s="3">
        <v>0</v>
      </c>
      <c r="I131" s="4" t="e">
        <f t="shared" si="178"/>
        <v>#DIV/0!</v>
      </c>
      <c r="J131" s="3">
        <v>0</v>
      </c>
      <c r="K131" s="32" t="e">
        <f t="shared" si="180"/>
        <v>#DIV/0!</v>
      </c>
      <c r="L131" s="3">
        <f t="shared" si="181"/>
        <v>0</v>
      </c>
      <c r="M131" s="3">
        <v>0</v>
      </c>
      <c r="N131" s="3">
        <v>0</v>
      </c>
      <c r="O131" s="3">
        <v>0</v>
      </c>
      <c r="P131" s="3">
        <v>0</v>
      </c>
      <c r="Q131" s="4" t="e">
        <f t="shared" si="183"/>
        <v>#DIV/0!</v>
      </c>
      <c r="R131" s="3">
        <v>0</v>
      </c>
      <c r="S131" s="3">
        <v>0</v>
      </c>
      <c r="T131" s="32" t="e">
        <f t="shared" si="185"/>
        <v>#DIV/0!</v>
      </c>
      <c r="U131" s="32" t="e">
        <f t="shared" si="186"/>
        <v>#DIV/0!</v>
      </c>
      <c r="V131" s="3">
        <v>0</v>
      </c>
      <c r="W131" s="3">
        <v>0</v>
      </c>
      <c r="X131" s="3">
        <v>0</v>
      </c>
      <c r="Y131" s="3">
        <v>0</v>
      </c>
      <c r="Z131" s="3">
        <v>0</v>
      </c>
      <c r="AA131" s="3">
        <v>0</v>
      </c>
      <c r="AB131" s="3"/>
      <c r="AC131" s="3"/>
    </row>
    <row r="132" spans="1:29" x14ac:dyDescent="0.3">
      <c r="A132" s="35">
        <v>12</v>
      </c>
      <c r="B132" s="35" t="s">
        <v>24</v>
      </c>
      <c r="C132" s="35" t="s">
        <v>32</v>
      </c>
      <c r="D132" s="35" t="s">
        <v>33</v>
      </c>
      <c r="E132" s="35" t="s">
        <v>30</v>
      </c>
      <c r="F132" s="35" t="s">
        <v>28</v>
      </c>
      <c r="G132" s="35">
        <f t="shared" si="177"/>
        <v>2</v>
      </c>
      <c r="H132" s="35">
        <f t="shared" si="177"/>
        <v>0</v>
      </c>
      <c r="I132" s="36">
        <f t="shared" si="178"/>
        <v>0</v>
      </c>
      <c r="J132" s="35">
        <f t="shared" ref="J132" si="208">J133+J134+J135</f>
        <v>0</v>
      </c>
      <c r="K132" s="37">
        <f t="shared" si="180"/>
        <v>0</v>
      </c>
      <c r="L132" s="35">
        <f t="shared" si="181"/>
        <v>2</v>
      </c>
      <c r="M132" s="35">
        <f t="shared" ref="M132:P132" si="209">M133+M134+M135</f>
        <v>0</v>
      </c>
      <c r="N132" s="35">
        <f t="shared" si="209"/>
        <v>2</v>
      </c>
      <c r="O132" s="35">
        <f t="shared" si="209"/>
        <v>0</v>
      </c>
      <c r="P132" s="35">
        <f t="shared" si="209"/>
        <v>1</v>
      </c>
      <c r="Q132" s="36">
        <f t="shared" si="183"/>
        <v>50</v>
      </c>
      <c r="R132" s="35">
        <f t="shared" ref="R132:S132" si="210">R133+R134+R135</f>
        <v>0</v>
      </c>
      <c r="S132" s="35">
        <f t="shared" si="210"/>
        <v>0</v>
      </c>
      <c r="T132" s="37">
        <f t="shared" si="185"/>
        <v>0</v>
      </c>
      <c r="U132" s="37">
        <f t="shared" si="186"/>
        <v>0</v>
      </c>
      <c r="V132" s="35">
        <f t="shared" ref="V132:AA132" si="211">V133+V134+V135</f>
        <v>0</v>
      </c>
      <c r="W132" s="35">
        <f t="shared" si="211"/>
        <v>0</v>
      </c>
      <c r="X132" s="35">
        <f t="shared" si="211"/>
        <v>2</v>
      </c>
      <c r="Y132" s="35">
        <f t="shared" si="211"/>
        <v>0</v>
      </c>
      <c r="Z132" s="35">
        <f t="shared" si="211"/>
        <v>1</v>
      </c>
      <c r="AA132" s="35">
        <f t="shared" si="211"/>
        <v>0</v>
      </c>
      <c r="AB132" s="3"/>
      <c r="AC132" s="3"/>
    </row>
    <row r="133" spans="1:29" x14ac:dyDescent="0.3">
      <c r="A133" s="3" t="s">
        <v>66</v>
      </c>
      <c r="B133" s="3" t="s">
        <v>24</v>
      </c>
      <c r="C133" s="3" t="s">
        <v>32</v>
      </c>
      <c r="D133" s="3" t="s">
        <v>33</v>
      </c>
      <c r="E133" s="3" t="s">
        <v>30</v>
      </c>
      <c r="F133" s="3" t="s">
        <v>28</v>
      </c>
      <c r="G133" s="3">
        <v>2</v>
      </c>
      <c r="H133" s="3">
        <v>0</v>
      </c>
      <c r="I133" s="4">
        <f t="shared" si="178"/>
        <v>0</v>
      </c>
      <c r="J133" s="3">
        <v>0</v>
      </c>
      <c r="K133" s="32">
        <f t="shared" si="180"/>
        <v>0</v>
      </c>
      <c r="L133" s="3">
        <f t="shared" si="181"/>
        <v>2</v>
      </c>
      <c r="M133" s="3">
        <v>0</v>
      </c>
      <c r="N133" s="3">
        <v>2</v>
      </c>
      <c r="O133" s="3">
        <v>0</v>
      </c>
      <c r="P133" s="3">
        <v>1</v>
      </c>
      <c r="Q133" s="4">
        <f t="shared" si="183"/>
        <v>50</v>
      </c>
      <c r="R133" s="3">
        <v>0</v>
      </c>
      <c r="S133" s="3">
        <v>0</v>
      </c>
      <c r="T133" s="32">
        <f t="shared" si="185"/>
        <v>0</v>
      </c>
      <c r="U133" s="32">
        <f t="shared" si="186"/>
        <v>0</v>
      </c>
      <c r="V133" s="3">
        <v>0</v>
      </c>
      <c r="W133" s="3">
        <v>0</v>
      </c>
      <c r="X133" s="3">
        <v>2</v>
      </c>
      <c r="Y133" s="3">
        <v>0</v>
      </c>
      <c r="Z133" s="3">
        <v>1</v>
      </c>
      <c r="AA133" s="3">
        <v>0</v>
      </c>
      <c r="AB133" s="3"/>
      <c r="AC133" s="3"/>
    </row>
    <row r="134" spans="1:29" x14ac:dyDescent="0.3">
      <c r="A134" s="3" t="s">
        <v>67</v>
      </c>
      <c r="B134" s="3" t="s">
        <v>24</v>
      </c>
      <c r="C134" s="3" t="s">
        <v>32</v>
      </c>
      <c r="D134" s="3" t="s">
        <v>33</v>
      </c>
      <c r="E134" s="3" t="s">
        <v>30</v>
      </c>
      <c r="F134" s="3" t="s">
        <v>28</v>
      </c>
      <c r="G134" s="3">
        <v>0</v>
      </c>
      <c r="H134" s="3">
        <v>0</v>
      </c>
      <c r="I134" s="4" t="e">
        <f t="shared" si="178"/>
        <v>#DIV/0!</v>
      </c>
      <c r="J134" s="3">
        <v>0</v>
      </c>
      <c r="K134" s="32" t="e">
        <f t="shared" si="180"/>
        <v>#DIV/0!</v>
      </c>
      <c r="L134" s="3">
        <f t="shared" si="181"/>
        <v>0</v>
      </c>
      <c r="M134" s="3">
        <v>0</v>
      </c>
      <c r="N134" s="3">
        <v>0</v>
      </c>
      <c r="O134" s="3">
        <v>0</v>
      </c>
      <c r="P134" s="3">
        <v>0</v>
      </c>
      <c r="Q134" s="4" t="e">
        <f t="shared" si="183"/>
        <v>#DIV/0!</v>
      </c>
      <c r="R134" s="3">
        <v>0</v>
      </c>
      <c r="S134" s="3">
        <v>0</v>
      </c>
      <c r="T134" s="32" t="e">
        <f t="shared" si="185"/>
        <v>#DIV/0!</v>
      </c>
      <c r="U134" s="32" t="e">
        <f t="shared" si="186"/>
        <v>#DIV/0!</v>
      </c>
      <c r="V134" s="3">
        <v>0</v>
      </c>
      <c r="W134" s="3">
        <v>0</v>
      </c>
      <c r="X134" s="3">
        <v>0</v>
      </c>
      <c r="Y134" s="3">
        <v>0</v>
      </c>
      <c r="Z134" s="3">
        <v>0</v>
      </c>
      <c r="AA134" s="3">
        <v>0</v>
      </c>
      <c r="AB134" s="3"/>
      <c r="AC134" s="3"/>
    </row>
    <row r="135" spans="1:29" x14ac:dyDescent="0.3">
      <c r="A135" s="3" t="s">
        <v>68</v>
      </c>
      <c r="B135" s="3" t="s">
        <v>24</v>
      </c>
      <c r="C135" s="3" t="s">
        <v>32</v>
      </c>
      <c r="D135" s="3" t="s">
        <v>33</v>
      </c>
      <c r="E135" s="3" t="s">
        <v>30</v>
      </c>
      <c r="F135" s="11" t="s">
        <v>28</v>
      </c>
      <c r="G135" s="3">
        <v>0</v>
      </c>
      <c r="H135" s="3">
        <v>0</v>
      </c>
      <c r="I135" s="4" t="e">
        <f t="shared" si="178"/>
        <v>#DIV/0!</v>
      </c>
      <c r="J135" s="3">
        <v>0</v>
      </c>
      <c r="K135" s="32" t="e">
        <f t="shared" si="180"/>
        <v>#DIV/0!</v>
      </c>
      <c r="L135" s="3">
        <f t="shared" si="181"/>
        <v>0</v>
      </c>
      <c r="M135" s="3">
        <v>0</v>
      </c>
      <c r="N135" s="3">
        <v>0</v>
      </c>
      <c r="O135" s="3">
        <v>0</v>
      </c>
      <c r="P135" s="3">
        <v>0</v>
      </c>
      <c r="Q135" s="4" t="e">
        <f t="shared" si="183"/>
        <v>#DIV/0!</v>
      </c>
      <c r="R135" s="3">
        <v>0</v>
      </c>
      <c r="S135" s="3">
        <v>0</v>
      </c>
      <c r="T135" s="32" t="e">
        <f t="shared" si="185"/>
        <v>#DIV/0!</v>
      </c>
      <c r="U135" s="32" t="e">
        <f t="shared" si="186"/>
        <v>#DIV/0!</v>
      </c>
      <c r="V135" s="3">
        <v>0</v>
      </c>
      <c r="W135" s="3">
        <v>0</v>
      </c>
      <c r="X135" s="3">
        <v>0</v>
      </c>
      <c r="Y135" s="3">
        <v>0</v>
      </c>
      <c r="Z135" s="3">
        <v>0</v>
      </c>
      <c r="AA135" s="3">
        <v>0</v>
      </c>
      <c r="AB135" s="3"/>
      <c r="AC135" s="3"/>
    </row>
    <row r="136" spans="1:29" x14ac:dyDescent="0.3">
      <c r="A136" s="35">
        <v>110</v>
      </c>
      <c r="B136" s="35" t="s">
        <v>24</v>
      </c>
      <c r="C136" s="35" t="s">
        <v>25</v>
      </c>
      <c r="D136" s="35" t="s">
        <v>26</v>
      </c>
      <c r="E136" s="35" t="s">
        <v>30</v>
      </c>
      <c r="F136" s="35" t="s">
        <v>34</v>
      </c>
      <c r="G136" s="35">
        <f t="shared" si="177"/>
        <v>2</v>
      </c>
      <c r="H136" s="35">
        <f t="shared" si="177"/>
        <v>0</v>
      </c>
      <c r="I136" s="36">
        <f t="shared" si="178"/>
        <v>0</v>
      </c>
      <c r="J136" s="35">
        <f t="shared" ref="J136" si="212">J137+J138+J139</f>
        <v>1</v>
      </c>
      <c r="K136" s="37">
        <f t="shared" si="180"/>
        <v>0.5</v>
      </c>
      <c r="L136" s="35">
        <f t="shared" si="181"/>
        <v>1</v>
      </c>
      <c r="M136" s="35">
        <f t="shared" ref="M136:P136" si="213">M137+M138+M139</f>
        <v>0</v>
      </c>
      <c r="N136" s="35">
        <f t="shared" si="213"/>
        <v>1</v>
      </c>
      <c r="O136" s="35">
        <f t="shared" si="213"/>
        <v>0</v>
      </c>
      <c r="P136" s="35">
        <f t="shared" si="213"/>
        <v>1</v>
      </c>
      <c r="Q136" s="36">
        <f t="shared" si="183"/>
        <v>100</v>
      </c>
      <c r="R136" s="35">
        <f t="shared" ref="R136:S136" si="214">R137+R138+R139</f>
        <v>0</v>
      </c>
      <c r="S136" s="35">
        <f t="shared" si="214"/>
        <v>0</v>
      </c>
      <c r="T136" s="37">
        <f t="shared" si="185"/>
        <v>0</v>
      </c>
      <c r="U136" s="37">
        <f t="shared" si="186"/>
        <v>0</v>
      </c>
      <c r="V136" s="35">
        <f t="shared" ref="V136:AA136" si="215">V137+V138+V139</f>
        <v>0</v>
      </c>
      <c r="W136" s="35">
        <f t="shared" si="215"/>
        <v>0</v>
      </c>
      <c r="X136" s="35">
        <f t="shared" si="215"/>
        <v>1</v>
      </c>
      <c r="Y136" s="35">
        <f t="shared" si="215"/>
        <v>1</v>
      </c>
      <c r="Z136" s="35">
        <f t="shared" si="215"/>
        <v>1</v>
      </c>
      <c r="AA136" s="35">
        <f t="shared" si="215"/>
        <v>0</v>
      </c>
      <c r="AB136" s="3"/>
      <c r="AC136" s="3"/>
    </row>
    <row r="137" spans="1:29" x14ac:dyDescent="0.3">
      <c r="A137" s="3" t="s">
        <v>66</v>
      </c>
      <c r="B137" s="3" t="s">
        <v>24</v>
      </c>
      <c r="C137" s="3" t="s">
        <v>25</v>
      </c>
      <c r="D137" s="3" t="s">
        <v>26</v>
      </c>
      <c r="E137" s="3" t="s">
        <v>30</v>
      </c>
      <c r="F137" s="3" t="s">
        <v>34</v>
      </c>
      <c r="G137" s="3">
        <v>1</v>
      </c>
      <c r="H137" s="3">
        <v>0</v>
      </c>
      <c r="I137" s="4">
        <f t="shared" si="178"/>
        <v>0</v>
      </c>
      <c r="J137" s="3">
        <v>0</v>
      </c>
      <c r="K137" s="32">
        <f t="shared" si="180"/>
        <v>0</v>
      </c>
      <c r="L137" s="3">
        <f t="shared" si="181"/>
        <v>1</v>
      </c>
      <c r="M137" s="3">
        <v>0</v>
      </c>
      <c r="N137" s="3">
        <v>1</v>
      </c>
      <c r="O137" s="3">
        <v>0</v>
      </c>
      <c r="P137" s="3">
        <v>1</v>
      </c>
      <c r="Q137" s="4">
        <f t="shared" si="183"/>
        <v>100</v>
      </c>
      <c r="R137" s="3">
        <v>0</v>
      </c>
      <c r="S137" s="3">
        <v>0</v>
      </c>
      <c r="T137" s="32">
        <f t="shared" si="185"/>
        <v>0</v>
      </c>
      <c r="U137" s="32">
        <f t="shared" si="186"/>
        <v>0</v>
      </c>
      <c r="V137" s="3">
        <v>0</v>
      </c>
      <c r="W137" s="3">
        <v>0</v>
      </c>
      <c r="X137" s="3">
        <v>1</v>
      </c>
      <c r="Y137" s="3">
        <v>0</v>
      </c>
      <c r="Z137" s="3">
        <v>0</v>
      </c>
      <c r="AA137" s="3">
        <v>0</v>
      </c>
      <c r="AB137" s="3"/>
      <c r="AC137" s="3"/>
    </row>
    <row r="138" spans="1:29" x14ac:dyDescent="0.3">
      <c r="A138" s="3" t="s">
        <v>67</v>
      </c>
      <c r="B138" s="3" t="s">
        <v>24</v>
      </c>
      <c r="C138" s="3" t="s">
        <v>25</v>
      </c>
      <c r="D138" s="3" t="s">
        <v>26</v>
      </c>
      <c r="E138" s="3" t="s">
        <v>30</v>
      </c>
      <c r="F138" s="3" t="s">
        <v>34</v>
      </c>
      <c r="G138" s="3">
        <v>0</v>
      </c>
      <c r="H138" s="3">
        <v>0</v>
      </c>
      <c r="I138" s="4" t="e">
        <f t="shared" si="178"/>
        <v>#DIV/0!</v>
      </c>
      <c r="J138" s="3">
        <v>0</v>
      </c>
      <c r="K138" s="32" t="e">
        <f t="shared" si="180"/>
        <v>#DIV/0!</v>
      </c>
      <c r="L138" s="3">
        <f t="shared" si="181"/>
        <v>0</v>
      </c>
      <c r="M138" s="3">
        <v>0</v>
      </c>
      <c r="N138" s="3">
        <v>0</v>
      </c>
      <c r="O138" s="3">
        <v>0</v>
      </c>
      <c r="P138" s="3">
        <v>0</v>
      </c>
      <c r="Q138" s="4" t="e">
        <f t="shared" si="183"/>
        <v>#DIV/0!</v>
      </c>
      <c r="R138" s="3">
        <v>0</v>
      </c>
      <c r="S138" s="3">
        <v>0</v>
      </c>
      <c r="T138" s="32" t="e">
        <f t="shared" si="185"/>
        <v>#DIV/0!</v>
      </c>
      <c r="U138" s="32" t="e">
        <f t="shared" si="186"/>
        <v>#DIV/0!</v>
      </c>
      <c r="V138" s="3">
        <v>0</v>
      </c>
      <c r="W138" s="3">
        <v>0</v>
      </c>
      <c r="X138" s="3">
        <v>0</v>
      </c>
      <c r="Y138" s="3">
        <v>0</v>
      </c>
      <c r="Z138" s="3">
        <v>0</v>
      </c>
      <c r="AA138" s="3">
        <v>0</v>
      </c>
      <c r="AB138" s="3"/>
      <c r="AC138" s="3"/>
    </row>
    <row r="139" spans="1:29" x14ac:dyDescent="0.3">
      <c r="A139" s="3" t="s">
        <v>68</v>
      </c>
      <c r="B139" s="3" t="s">
        <v>24</v>
      </c>
      <c r="C139" s="3" t="s">
        <v>25</v>
      </c>
      <c r="D139" s="3" t="s">
        <v>26</v>
      </c>
      <c r="E139" s="3" t="s">
        <v>30</v>
      </c>
      <c r="F139" s="3" t="s">
        <v>34</v>
      </c>
      <c r="G139" s="3">
        <v>1</v>
      </c>
      <c r="H139" s="3">
        <v>0</v>
      </c>
      <c r="I139" s="4">
        <f t="shared" si="178"/>
        <v>0</v>
      </c>
      <c r="J139" s="3">
        <v>1</v>
      </c>
      <c r="K139" s="32">
        <f t="shared" si="180"/>
        <v>1</v>
      </c>
      <c r="L139" s="3">
        <f t="shared" si="181"/>
        <v>0</v>
      </c>
      <c r="M139" s="3">
        <v>0</v>
      </c>
      <c r="N139" s="3">
        <v>0</v>
      </c>
      <c r="O139" s="3">
        <v>0</v>
      </c>
      <c r="P139" s="3">
        <v>0</v>
      </c>
      <c r="Q139" s="4" t="e">
        <f t="shared" si="183"/>
        <v>#DIV/0!</v>
      </c>
      <c r="R139" s="3">
        <v>0</v>
      </c>
      <c r="S139" s="3">
        <v>0</v>
      </c>
      <c r="T139" s="32" t="e">
        <f t="shared" si="185"/>
        <v>#DIV/0!</v>
      </c>
      <c r="U139" s="32" t="e">
        <f t="shared" si="186"/>
        <v>#DIV/0!</v>
      </c>
      <c r="V139" s="3">
        <v>0</v>
      </c>
      <c r="W139" s="3">
        <v>0</v>
      </c>
      <c r="X139" s="3">
        <v>0</v>
      </c>
      <c r="Y139" s="3">
        <v>1</v>
      </c>
      <c r="Z139" s="3">
        <v>1</v>
      </c>
      <c r="AA139" s="3">
        <v>0</v>
      </c>
      <c r="AB139" s="3"/>
      <c r="AC139" s="3"/>
    </row>
    <row r="140" spans="1:29" x14ac:dyDescent="0.3">
      <c r="A140" s="35">
        <v>62</v>
      </c>
      <c r="B140" s="35" t="s">
        <v>24</v>
      </c>
      <c r="C140" s="35" t="s">
        <v>25</v>
      </c>
      <c r="D140" s="35" t="s">
        <v>26</v>
      </c>
      <c r="E140" s="35" t="s">
        <v>27</v>
      </c>
      <c r="F140" s="35" t="s">
        <v>34</v>
      </c>
      <c r="G140" s="35">
        <f t="shared" si="177"/>
        <v>3</v>
      </c>
      <c r="H140" s="35">
        <f t="shared" si="177"/>
        <v>0</v>
      </c>
      <c r="I140" s="36">
        <f t="shared" si="178"/>
        <v>0</v>
      </c>
      <c r="J140" s="35">
        <f t="shared" ref="J140" si="216">J141+J142+J143</f>
        <v>2</v>
      </c>
      <c r="K140" s="37">
        <f t="shared" si="180"/>
        <v>0.66666666666666663</v>
      </c>
      <c r="L140" s="35">
        <f t="shared" si="181"/>
        <v>1</v>
      </c>
      <c r="M140" s="35">
        <f t="shared" ref="M140:P140" si="217">M141+M142+M143</f>
        <v>0</v>
      </c>
      <c r="N140" s="35">
        <f t="shared" si="217"/>
        <v>1</v>
      </c>
      <c r="O140" s="35">
        <f t="shared" si="217"/>
        <v>0</v>
      </c>
      <c r="P140" s="35">
        <f t="shared" si="217"/>
        <v>1</v>
      </c>
      <c r="Q140" s="36">
        <f t="shared" si="183"/>
        <v>100</v>
      </c>
      <c r="R140" s="35">
        <f t="shared" ref="R140:S140" si="218">R141+R142+R143</f>
        <v>0</v>
      </c>
      <c r="S140" s="35">
        <f t="shared" si="218"/>
        <v>0</v>
      </c>
      <c r="T140" s="37">
        <f t="shared" si="185"/>
        <v>0</v>
      </c>
      <c r="U140" s="37">
        <f t="shared" si="186"/>
        <v>0</v>
      </c>
      <c r="V140" s="35">
        <f t="shared" ref="V140:AA140" si="219">V141+V142+V143</f>
        <v>0</v>
      </c>
      <c r="W140" s="35">
        <f t="shared" si="219"/>
        <v>0</v>
      </c>
      <c r="X140" s="35">
        <f t="shared" si="219"/>
        <v>1</v>
      </c>
      <c r="Y140" s="35">
        <f t="shared" si="219"/>
        <v>0</v>
      </c>
      <c r="Z140" s="35">
        <f t="shared" si="219"/>
        <v>0</v>
      </c>
      <c r="AA140" s="35">
        <f t="shared" si="219"/>
        <v>0</v>
      </c>
      <c r="AB140" s="3"/>
      <c r="AC140" s="3"/>
    </row>
    <row r="141" spans="1:29" x14ac:dyDescent="0.3">
      <c r="A141" s="3" t="s">
        <v>66</v>
      </c>
      <c r="B141" s="3" t="s">
        <v>24</v>
      </c>
      <c r="C141" s="3" t="s">
        <v>25</v>
      </c>
      <c r="D141" s="3" t="s">
        <v>26</v>
      </c>
      <c r="E141" s="3" t="s">
        <v>27</v>
      </c>
      <c r="F141" s="3" t="s">
        <v>34</v>
      </c>
      <c r="G141" s="3">
        <v>1</v>
      </c>
      <c r="H141" s="3">
        <v>0</v>
      </c>
      <c r="I141" s="4">
        <f t="shared" si="178"/>
        <v>0</v>
      </c>
      <c r="J141" s="3">
        <v>0</v>
      </c>
      <c r="K141" s="32">
        <f t="shared" si="180"/>
        <v>0</v>
      </c>
      <c r="L141" s="3">
        <f t="shared" si="181"/>
        <v>1</v>
      </c>
      <c r="M141" s="3">
        <v>0</v>
      </c>
      <c r="N141" s="3">
        <v>1</v>
      </c>
      <c r="O141" s="3">
        <v>0</v>
      </c>
      <c r="P141" s="3">
        <v>1</v>
      </c>
      <c r="Q141" s="4">
        <f t="shared" si="183"/>
        <v>100</v>
      </c>
      <c r="R141" s="3">
        <v>0</v>
      </c>
      <c r="S141" s="3">
        <v>0</v>
      </c>
      <c r="T141" s="32">
        <f t="shared" si="185"/>
        <v>0</v>
      </c>
      <c r="U141" s="32">
        <f t="shared" si="186"/>
        <v>0</v>
      </c>
      <c r="V141" s="3">
        <v>0</v>
      </c>
      <c r="W141" s="3">
        <v>0</v>
      </c>
      <c r="X141" s="3">
        <v>1</v>
      </c>
      <c r="Y141" s="3">
        <v>0</v>
      </c>
      <c r="Z141" s="3">
        <v>0</v>
      </c>
      <c r="AA141" s="3">
        <v>0</v>
      </c>
      <c r="AB141" s="3"/>
      <c r="AC141" s="3"/>
    </row>
    <row r="142" spans="1:29" x14ac:dyDescent="0.3">
      <c r="A142" s="3" t="s">
        <v>67</v>
      </c>
      <c r="B142" s="3" t="s">
        <v>24</v>
      </c>
      <c r="C142" s="3" t="s">
        <v>25</v>
      </c>
      <c r="D142" s="3" t="s">
        <v>26</v>
      </c>
      <c r="E142" s="3" t="s">
        <v>27</v>
      </c>
      <c r="F142" s="3" t="s">
        <v>34</v>
      </c>
      <c r="G142" s="3">
        <v>0</v>
      </c>
      <c r="H142" s="3">
        <v>0</v>
      </c>
      <c r="I142" s="4" t="e">
        <f t="shared" si="178"/>
        <v>#DIV/0!</v>
      </c>
      <c r="J142" s="3">
        <v>0</v>
      </c>
      <c r="K142" s="32" t="e">
        <f t="shared" si="180"/>
        <v>#DIV/0!</v>
      </c>
      <c r="L142" s="3">
        <f t="shared" si="181"/>
        <v>0</v>
      </c>
      <c r="M142" s="3">
        <v>0</v>
      </c>
      <c r="N142" s="3">
        <v>0</v>
      </c>
      <c r="O142" s="3">
        <v>0</v>
      </c>
      <c r="P142" s="3">
        <v>0</v>
      </c>
      <c r="Q142" s="4" t="e">
        <f t="shared" si="183"/>
        <v>#DIV/0!</v>
      </c>
      <c r="R142" s="3">
        <v>0</v>
      </c>
      <c r="S142" s="3">
        <v>0</v>
      </c>
      <c r="T142" s="32" t="e">
        <f t="shared" si="185"/>
        <v>#DIV/0!</v>
      </c>
      <c r="U142" s="32" t="e">
        <f t="shared" si="186"/>
        <v>#DIV/0!</v>
      </c>
      <c r="V142" s="3">
        <v>0</v>
      </c>
      <c r="W142" s="3">
        <v>0</v>
      </c>
      <c r="X142" s="3">
        <v>0</v>
      </c>
      <c r="Y142" s="3">
        <v>0</v>
      </c>
      <c r="Z142" s="3">
        <v>0</v>
      </c>
      <c r="AA142" s="3">
        <v>0</v>
      </c>
      <c r="AB142" s="3"/>
      <c r="AC142" s="3"/>
    </row>
    <row r="143" spans="1:29" x14ac:dyDescent="0.3">
      <c r="A143" s="3" t="s">
        <v>68</v>
      </c>
      <c r="B143" s="3" t="s">
        <v>24</v>
      </c>
      <c r="C143" s="3" t="s">
        <v>25</v>
      </c>
      <c r="D143" s="3" t="s">
        <v>26</v>
      </c>
      <c r="E143" s="3" t="s">
        <v>27</v>
      </c>
      <c r="F143" s="3" t="s">
        <v>34</v>
      </c>
      <c r="G143" s="3">
        <v>2</v>
      </c>
      <c r="H143" s="3">
        <v>0</v>
      </c>
      <c r="I143" s="4">
        <f t="shared" si="178"/>
        <v>0</v>
      </c>
      <c r="J143" s="3">
        <v>2</v>
      </c>
      <c r="K143" s="32">
        <f t="shared" si="180"/>
        <v>1</v>
      </c>
      <c r="L143" s="3">
        <f t="shared" si="181"/>
        <v>0</v>
      </c>
      <c r="M143" s="3">
        <v>0</v>
      </c>
      <c r="N143" s="3">
        <v>0</v>
      </c>
      <c r="O143" s="3">
        <v>0</v>
      </c>
      <c r="P143" s="3">
        <v>0</v>
      </c>
      <c r="Q143" s="4" t="e">
        <f t="shared" si="183"/>
        <v>#DIV/0!</v>
      </c>
      <c r="R143" s="3">
        <v>0</v>
      </c>
      <c r="S143" s="3">
        <v>0</v>
      </c>
      <c r="T143" s="32" t="e">
        <f t="shared" si="185"/>
        <v>#DIV/0!</v>
      </c>
      <c r="U143" s="32" t="e">
        <f t="shared" si="186"/>
        <v>#DIV/0!</v>
      </c>
      <c r="V143" s="3">
        <v>0</v>
      </c>
      <c r="W143" s="3">
        <v>0</v>
      </c>
      <c r="X143" s="3">
        <v>0</v>
      </c>
      <c r="Y143" s="3">
        <v>0</v>
      </c>
      <c r="Z143" s="3">
        <v>0</v>
      </c>
      <c r="AA143" s="3">
        <v>0</v>
      </c>
      <c r="AB143" s="3"/>
      <c r="AC143" s="3"/>
    </row>
    <row r="144" spans="1:29" x14ac:dyDescent="0.3">
      <c r="A144" s="35">
        <v>242</v>
      </c>
      <c r="B144" s="35" t="s">
        <v>24</v>
      </c>
      <c r="C144" s="35" t="s">
        <v>25</v>
      </c>
      <c r="D144" s="35" t="s">
        <v>34</v>
      </c>
      <c r="E144" s="35" t="s">
        <v>27</v>
      </c>
      <c r="F144" s="35" t="s">
        <v>28</v>
      </c>
      <c r="G144" s="35">
        <f t="shared" si="177"/>
        <v>2</v>
      </c>
      <c r="H144" s="35">
        <f t="shared" si="177"/>
        <v>0</v>
      </c>
      <c r="I144" s="36">
        <f t="shared" si="178"/>
        <v>0</v>
      </c>
      <c r="J144" s="35">
        <f t="shared" ref="J144" si="220">J145+J146+J147</f>
        <v>1</v>
      </c>
      <c r="K144" s="37">
        <f t="shared" si="180"/>
        <v>0.5</v>
      </c>
      <c r="L144" s="35">
        <f t="shared" si="181"/>
        <v>1</v>
      </c>
      <c r="M144" s="35">
        <f t="shared" ref="M144:P144" si="221">M145+M146+M147</f>
        <v>0</v>
      </c>
      <c r="N144" s="35">
        <f t="shared" si="221"/>
        <v>1</v>
      </c>
      <c r="O144" s="35">
        <f t="shared" si="221"/>
        <v>0</v>
      </c>
      <c r="P144" s="35">
        <f t="shared" si="221"/>
        <v>1</v>
      </c>
      <c r="Q144" s="36">
        <f t="shared" si="183"/>
        <v>100</v>
      </c>
      <c r="R144" s="35">
        <f t="shared" ref="R144:S144" si="222">R145+R146+R147</f>
        <v>0</v>
      </c>
      <c r="S144" s="35">
        <f t="shared" si="222"/>
        <v>0</v>
      </c>
      <c r="T144" s="37">
        <f t="shared" si="185"/>
        <v>0</v>
      </c>
      <c r="U144" s="37">
        <f t="shared" si="186"/>
        <v>0</v>
      </c>
      <c r="V144" s="35">
        <f t="shared" ref="V144:AA144" si="223">V145+V146+V147</f>
        <v>0</v>
      </c>
      <c r="W144" s="35">
        <f t="shared" si="223"/>
        <v>0</v>
      </c>
      <c r="X144" s="35">
        <f t="shared" si="223"/>
        <v>1</v>
      </c>
      <c r="Y144" s="35">
        <f t="shared" si="223"/>
        <v>1</v>
      </c>
      <c r="Z144" s="35">
        <f t="shared" si="223"/>
        <v>0</v>
      </c>
      <c r="AA144" s="35">
        <f t="shared" si="223"/>
        <v>0</v>
      </c>
      <c r="AB144" s="3"/>
      <c r="AC144" s="3"/>
    </row>
    <row r="145" spans="1:29" x14ac:dyDescent="0.3">
      <c r="A145" s="3" t="s">
        <v>66</v>
      </c>
      <c r="B145" s="3" t="s">
        <v>24</v>
      </c>
      <c r="C145" s="3" t="s">
        <v>25</v>
      </c>
      <c r="D145" s="3" t="s">
        <v>34</v>
      </c>
      <c r="E145" s="3" t="s">
        <v>27</v>
      </c>
      <c r="F145" s="3" t="s">
        <v>28</v>
      </c>
      <c r="G145" s="3">
        <v>2</v>
      </c>
      <c r="H145" s="3">
        <v>0</v>
      </c>
      <c r="I145" s="4">
        <f t="shared" si="178"/>
        <v>0</v>
      </c>
      <c r="J145" s="3">
        <v>1</v>
      </c>
      <c r="K145" s="32">
        <f t="shared" si="180"/>
        <v>0.5</v>
      </c>
      <c r="L145" s="3">
        <f t="shared" si="181"/>
        <v>1</v>
      </c>
      <c r="M145" s="3">
        <v>0</v>
      </c>
      <c r="N145" s="3">
        <v>1</v>
      </c>
      <c r="O145" s="3">
        <v>0</v>
      </c>
      <c r="P145" s="3">
        <v>1</v>
      </c>
      <c r="Q145" s="4">
        <f t="shared" si="183"/>
        <v>100</v>
      </c>
      <c r="R145" s="3">
        <v>0</v>
      </c>
      <c r="S145" s="3">
        <v>0</v>
      </c>
      <c r="T145" s="32">
        <f t="shared" si="185"/>
        <v>0</v>
      </c>
      <c r="U145" s="32">
        <f t="shared" si="186"/>
        <v>0</v>
      </c>
      <c r="V145" s="3">
        <v>0</v>
      </c>
      <c r="W145" s="3">
        <v>0</v>
      </c>
      <c r="X145" s="3">
        <v>1</v>
      </c>
      <c r="Y145" s="3">
        <v>1</v>
      </c>
      <c r="Z145" s="3">
        <v>0</v>
      </c>
      <c r="AA145" s="3">
        <v>0</v>
      </c>
      <c r="AB145" s="3"/>
      <c r="AC145" s="3"/>
    </row>
    <row r="146" spans="1:29" x14ac:dyDescent="0.3">
      <c r="A146" s="3" t="s">
        <v>67</v>
      </c>
      <c r="B146" s="3" t="s">
        <v>24</v>
      </c>
      <c r="C146" s="3" t="s">
        <v>25</v>
      </c>
      <c r="D146" s="3" t="s">
        <v>34</v>
      </c>
      <c r="E146" s="3" t="s">
        <v>27</v>
      </c>
      <c r="F146" s="3" t="s">
        <v>28</v>
      </c>
      <c r="G146" s="3">
        <v>0</v>
      </c>
      <c r="H146" s="3">
        <v>0</v>
      </c>
      <c r="I146" s="4" t="e">
        <f t="shared" si="178"/>
        <v>#DIV/0!</v>
      </c>
      <c r="J146" s="3">
        <v>0</v>
      </c>
      <c r="K146" s="32" t="e">
        <f t="shared" si="180"/>
        <v>#DIV/0!</v>
      </c>
      <c r="L146" s="3">
        <f t="shared" si="181"/>
        <v>0</v>
      </c>
      <c r="M146" s="3">
        <v>0</v>
      </c>
      <c r="N146" s="3">
        <v>0</v>
      </c>
      <c r="O146" s="3">
        <v>0</v>
      </c>
      <c r="P146" s="3">
        <v>0</v>
      </c>
      <c r="Q146" s="4" t="e">
        <f t="shared" si="183"/>
        <v>#DIV/0!</v>
      </c>
      <c r="R146" s="3">
        <v>0</v>
      </c>
      <c r="S146" s="3">
        <v>0</v>
      </c>
      <c r="T146" s="32" t="e">
        <f t="shared" si="185"/>
        <v>#DIV/0!</v>
      </c>
      <c r="U146" s="32" t="e">
        <f t="shared" si="186"/>
        <v>#DIV/0!</v>
      </c>
      <c r="V146" s="3">
        <v>0</v>
      </c>
      <c r="W146" s="3">
        <v>0</v>
      </c>
      <c r="X146" s="3">
        <v>0</v>
      </c>
      <c r="Y146" s="3">
        <v>0</v>
      </c>
      <c r="Z146" s="3">
        <v>0</v>
      </c>
      <c r="AA146" s="3">
        <v>0</v>
      </c>
      <c r="AB146" s="3"/>
      <c r="AC146" s="3"/>
    </row>
    <row r="147" spans="1:29" x14ac:dyDescent="0.3">
      <c r="A147" s="3" t="s">
        <v>68</v>
      </c>
      <c r="B147" s="3" t="s">
        <v>24</v>
      </c>
      <c r="C147" s="3" t="s">
        <v>25</v>
      </c>
      <c r="D147" s="3" t="s">
        <v>34</v>
      </c>
      <c r="E147" s="3" t="s">
        <v>27</v>
      </c>
      <c r="F147" s="3" t="s">
        <v>28</v>
      </c>
      <c r="G147" s="3">
        <v>0</v>
      </c>
      <c r="H147" s="3">
        <v>0</v>
      </c>
      <c r="I147" s="4" t="e">
        <f t="shared" si="178"/>
        <v>#DIV/0!</v>
      </c>
      <c r="J147" s="3">
        <v>0</v>
      </c>
      <c r="K147" s="32" t="e">
        <f t="shared" si="180"/>
        <v>#DIV/0!</v>
      </c>
      <c r="L147" s="3">
        <f t="shared" si="181"/>
        <v>0</v>
      </c>
      <c r="M147" s="3">
        <v>0</v>
      </c>
      <c r="N147" s="3">
        <v>0</v>
      </c>
      <c r="O147" s="3">
        <v>0</v>
      </c>
      <c r="P147" s="3">
        <v>0</v>
      </c>
      <c r="Q147" s="4" t="e">
        <f t="shared" si="183"/>
        <v>#DIV/0!</v>
      </c>
      <c r="R147" s="3">
        <v>0</v>
      </c>
      <c r="S147" s="3">
        <v>0</v>
      </c>
      <c r="T147" s="32" t="e">
        <f t="shared" si="185"/>
        <v>#DIV/0!</v>
      </c>
      <c r="U147" s="32" t="e">
        <f t="shared" si="186"/>
        <v>#DIV/0!</v>
      </c>
      <c r="V147" s="3">
        <v>0</v>
      </c>
      <c r="W147" s="3">
        <v>0</v>
      </c>
      <c r="X147" s="3">
        <v>0</v>
      </c>
      <c r="Y147" s="3">
        <v>0</v>
      </c>
      <c r="Z147" s="3">
        <v>0</v>
      </c>
      <c r="AA147" s="3">
        <v>0</v>
      </c>
      <c r="AB147" s="3"/>
      <c r="AC147" s="3"/>
    </row>
    <row r="148" spans="1:29" x14ac:dyDescent="0.3">
      <c r="A148" s="35">
        <v>240</v>
      </c>
      <c r="B148" s="35" t="s">
        <v>24</v>
      </c>
      <c r="C148" s="35" t="s">
        <v>29</v>
      </c>
      <c r="D148" s="35" t="s">
        <v>33</v>
      </c>
      <c r="E148" s="35" t="s">
        <v>30</v>
      </c>
      <c r="F148" s="35" t="s">
        <v>28</v>
      </c>
      <c r="G148" s="35">
        <f t="shared" si="177"/>
        <v>1</v>
      </c>
      <c r="H148" s="35">
        <f t="shared" si="177"/>
        <v>0</v>
      </c>
      <c r="I148" s="36">
        <f t="shared" si="178"/>
        <v>0</v>
      </c>
      <c r="J148" s="35">
        <f t="shared" ref="J148" si="224">J149+J150+J151</f>
        <v>0</v>
      </c>
      <c r="K148" s="37">
        <f t="shared" si="180"/>
        <v>0</v>
      </c>
      <c r="L148" s="35">
        <f t="shared" si="181"/>
        <v>1</v>
      </c>
      <c r="M148" s="35">
        <f t="shared" ref="M148:P148" si="225">M149+M150+M151</f>
        <v>0</v>
      </c>
      <c r="N148" s="35">
        <f t="shared" si="225"/>
        <v>1</v>
      </c>
      <c r="O148" s="35">
        <f t="shared" si="225"/>
        <v>0</v>
      </c>
      <c r="P148" s="35">
        <f t="shared" si="225"/>
        <v>0</v>
      </c>
      <c r="Q148" s="36">
        <f t="shared" si="183"/>
        <v>0</v>
      </c>
      <c r="R148" s="35">
        <f t="shared" ref="R148:S148" si="226">R149+R150+R151</f>
        <v>0</v>
      </c>
      <c r="S148" s="35">
        <f t="shared" si="226"/>
        <v>0</v>
      </c>
      <c r="T148" s="37">
        <f t="shared" si="185"/>
        <v>0</v>
      </c>
      <c r="U148" s="37">
        <f t="shared" si="186"/>
        <v>0</v>
      </c>
      <c r="V148" s="35">
        <f t="shared" ref="V148:AA148" si="227">V149+V150+V151</f>
        <v>0</v>
      </c>
      <c r="W148" s="35">
        <f t="shared" si="227"/>
        <v>0</v>
      </c>
      <c r="X148" s="35">
        <f t="shared" si="227"/>
        <v>1</v>
      </c>
      <c r="Y148" s="35">
        <f t="shared" si="227"/>
        <v>0</v>
      </c>
      <c r="Z148" s="35">
        <f t="shared" si="227"/>
        <v>0</v>
      </c>
      <c r="AA148" s="35">
        <f t="shared" si="227"/>
        <v>1</v>
      </c>
      <c r="AB148" s="3"/>
      <c r="AC148" s="3"/>
    </row>
    <row r="149" spans="1:29" x14ac:dyDescent="0.3">
      <c r="A149" s="3" t="s">
        <v>66</v>
      </c>
      <c r="B149" s="3" t="s">
        <v>24</v>
      </c>
      <c r="C149" s="3" t="s">
        <v>29</v>
      </c>
      <c r="D149" s="3" t="s">
        <v>33</v>
      </c>
      <c r="E149" s="3" t="s">
        <v>30</v>
      </c>
      <c r="F149" s="3" t="s">
        <v>28</v>
      </c>
      <c r="G149" s="3">
        <v>0</v>
      </c>
      <c r="H149" s="3">
        <v>0</v>
      </c>
      <c r="I149" s="4" t="e">
        <f t="shared" si="178"/>
        <v>#DIV/0!</v>
      </c>
      <c r="J149" s="3">
        <v>0</v>
      </c>
      <c r="K149" s="32" t="e">
        <f t="shared" si="180"/>
        <v>#DIV/0!</v>
      </c>
      <c r="L149" s="3">
        <f t="shared" si="181"/>
        <v>0</v>
      </c>
      <c r="M149" s="3">
        <v>0</v>
      </c>
      <c r="N149" s="3">
        <v>0</v>
      </c>
      <c r="O149" s="3">
        <v>0</v>
      </c>
      <c r="P149" s="3">
        <v>0</v>
      </c>
      <c r="Q149" s="4" t="e">
        <f t="shared" si="183"/>
        <v>#DIV/0!</v>
      </c>
      <c r="R149" s="3">
        <v>0</v>
      </c>
      <c r="S149" s="3">
        <v>0</v>
      </c>
      <c r="T149" s="32" t="e">
        <f t="shared" si="185"/>
        <v>#DIV/0!</v>
      </c>
      <c r="U149" s="32" t="e">
        <f t="shared" si="186"/>
        <v>#DIV/0!</v>
      </c>
      <c r="V149" s="3">
        <v>0</v>
      </c>
      <c r="W149" s="3">
        <v>0</v>
      </c>
      <c r="X149" s="3">
        <v>0</v>
      </c>
      <c r="Y149" s="3">
        <v>0</v>
      </c>
      <c r="Z149" s="3">
        <v>0</v>
      </c>
      <c r="AA149" s="3">
        <v>0</v>
      </c>
      <c r="AB149" s="3"/>
      <c r="AC149" s="3"/>
    </row>
    <row r="150" spans="1:29" x14ac:dyDescent="0.3">
      <c r="A150" s="3" t="s">
        <v>67</v>
      </c>
      <c r="B150" s="3" t="s">
        <v>24</v>
      </c>
      <c r="C150" s="3" t="s">
        <v>29</v>
      </c>
      <c r="D150" s="3" t="s">
        <v>33</v>
      </c>
      <c r="E150" s="3" t="s">
        <v>30</v>
      </c>
      <c r="F150" s="3" t="s">
        <v>28</v>
      </c>
      <c r="G150" s="3">
        <v>1</v>
      </c>
      <c r="H150" s="3">
        <v>0</v>
      </c>
      <c r="I150" s="4">
        <f t="shared" si="178"/>
        <v>0</v>
      </c>
      <c r="J150" s="3">
        <v>0</v>
      </c>
      <c r="K150" s="32">
        <f t="shared" si="180"/>
        <v>0</v>
      </c>
      <c r="L150" s="3">
        <f t="shared" si="181"/>
        <v>1</v>
      </c>
      <c r="M150" s="3">
        <v>0</v>
      </c>
      <c r="N150" s="3">
        <v>1</v>
      </c>
      <c r="O150" s="3">
        <v>0</v>
      </c>
      <c r="P150" s="3">
        <v>0</v>
      </c>
      <c r="Q150" s="4">
        <f t="shared" si="183"/>
        <v>0</v>
      </c>
      <c r="R150" s="3">
        <v>0</v>
      </c>
      <c r="S150" s="3">
        <v>0</v>
      </c>
      <c r="T150" s="32">
        <f t="shared" si="185"/>
        <v>0</v>
      </c>
      <c r="U150" s="32">
        <f t="shared" si="186"/>
        <v>0</v>
      </c>
      <c r="V150" s="3">
        <v>0</v>
      </c>
      <c r="W150" s="3">
        <v>0</v>
      </c>
      <c r="X150" s="3">
        <v>1</v>
      </c>
      <c r="Y150" s="3">
        <v>0</v>
      </c>
      <c r="Z150" s="3">
        <v>0</v>
      </c>
      <c r="AA150" s="3">
        <v>1</v>
      </c>
      <c r="AB150" s="3"/>
      <c r="AC150" s="3"/>
    </row>
    <row r="151" spans="1:29" x14ac:dyDescent="0.3">
      <c r="A151" s="3" t="s">
        <v>68</v>
      </c>
      <c r="B151" s="3" t="s">
        <v>24</v>
      </c>
      <c r="C151" s="3" t="s">
        <v>29</v>
      </c>
      <c r="D151" s="3" t="s">
        <v>33</v>
      </c>
      <c r="E151" s="3" t="s">
        <v>30</v>
      </c>
      <c r="F151" s="3" t="s">
        <v>28</v>
      </c>
      <c r="G151" s="3">
        <v>0</v>
      </c>
      <c r="H151" s="3">
        <v>0</v>
      </c>
      <c r="I151" s="4" t="e">
        <f t="shared" si="178"/>
        <v>#DIV/0!</v>
      </c>
      <c r="J151" s="3">
        <v>0</v>
      </c>
      <c r="K151" s="32" t="e">
        <f t="shared" si="180"/>
        <v>#DIV/0!</v>
      </c>
      <c r="L151" s="3">
        <f t="shared" si="181"/>
        <v>0</v>
      </c>
      <c r="M151" s="3">
        <v>0</v>
      </c>
      <c r="N151" s="3">
        <v>0</v>
      </c>
      <c r="O151" s="3">
        <v>0</v>
      </c>
      <c r="P151" s="3">
        <v>0</v>
      </c>
      <c r="Q151" s="4" t="e">
        <f t="shared" si="183"/>
        <v>#DIV/0!</v>
      </c>
      <c r="R151" s="3">
        <v>0</v>
      </c>
      <c r="S151" s="3">
        <v>0</v>
      </c>
      <c r="T151" s="32" t="e">
        <f t="shared" si="185"/>
        <v>#DIV/0!</v>
      </c>
      <c r="U151" s="32" t="e">
        <f t="shared" si="186"/>
        <v>#DIV/0!</v>
      </c>
      <c r="V151" s="3">
        <v>0</v>
      </c>
      <c r="W151" s="3">
        <v>0</v>
      </c>
      <c r="X151" s="3">
        <v>0</v>
      </c>
      <c r="Y151" s="3">
        <v>0</v>
      </c>
      <c r="Z151" s="3">
        <v>0</v>
      </c>
      <c r="AA151" s="3">
        <v>0</v>
      </c>
      <c r="AB151" s="3"/>
      <c r="AC151" s="3"/>
    </row>
    <row r="152" spans="1:29" x14ac:dyDescent="0.3">
      <c r="A152" s="35">
        <v>38</v>
      </c>
      <c r="B152" s="35" t="s">
        <v>29</v>
      </c>
      <c r="C152" s="35" t="s">
        <v>30</v>
      </c>
      <c r="D152" s="35" t="s">
        <v>32</v>
      </c>
      <c r="E152" s="35" t="s">
        <v>33</v>
      </c>
      <c r="F152" s="35" t="s">
        <v>28</v>
      </c>
      <c r="G152" s="35">
        <f t="shared" si="177"/>
        <v>4</v>
      </c>
      <c r="H152" s="35">
        <f t="shared" si="177"/>
        <v>0</v>
      </c>
      <c r="I152" s="36">
        <f t="shared" si="178"/>
        <v>0</v>
      </c>
      <c r="J152" s="35">
        <f t="shared" ref="J152" si="228">J153+J154+J155</f>
        <v>2</v>
      </c>
      <c r="K152" s="37">
        <f t="shared" si="180"/>
        <v>0.5</v>
      </c>
      <c r="L152" s="35">
        <f t="shared" si="181"/>
        <v>2</v>
      </c>
      <c r="M152" s="35">
        <f t="shared" ref="M152:P152" si="229">M153+M154+M155</f>
        <v>0</v>
      </c>
      <c r="N152" s="35">
        <f t="shared" si="229"/>
        <v>2</v>
      </c>
      <c r="O152" s="35">
        <f t="shared" si="229"/>
        <v>0</v>
      </c>
      <c r="P152" s="35">
        <f t="shared" si="229"/>
        <v>1</v>
      </c>
      <c r="Q152" s="36">
        <f t="shared" si="183"/>
        <v>50</v>
      </c>
      <c r="R152" s="35">
        <f t="shared" ref="R152:S152" si="230">R153+R154+R155</f>
        <v>0</v>
      </c>
      <c r="S152" s="35">
        <f t="shared" si="230"/>
        <v>0</v>
      </c>
      <c r="T152" s="37">
        <f t="shared" si="185"/>
        <v>0</v>
      </c>
      <c r="U152" s="37">
        <f t="shared" si="186"/>
        <v>0</v>
      </c>
      <c r="V152" s="35">
        <f t="shared" ref="V152:AA152" si="231">V153+V154+V155</f>
        <v>0</v>
      </c>
      <c r="W152" s="35">
        <f t="shared" si="231"/>
        <v>1</v>
      </c>
      <c r="X152" s="35">
        <f t="shared" si="231"/>
        <v>1</v>
      </c>
      <c r="Y152" s="35">
        <f t="shared" si="231"/>
        <v>2</v>
      </c>
      <c r="Z152" s="35">
        <f t="shared" si="231"/>
        <v>0</v>
      </c>
      <c r="AA152" s="35">
        <f t="shared" si="231"/>
        <v>0</v>
      </c>
      <c r="AB152" s="3"/>
      <c r="AC152" s="3"/>
    </row>
    <row r="153" spans="1:29" x14ac:dyDescent="0.3">
      <c r="A153" s="3" t="s">
        <v>66</v>
      </c>
      <c r="B153" s="3" t="s">
        <v>29</v>
      </c>
      <c r="C153" s="3" t="s">
        <v>30</v>
      </c>
      <c r="D153" s="3" t="s">
        <v>32</v>
      </c>
      <c r="E153" s="3" t="s">
        <v>33</v>
      </c>
      <c r="F153" s="3" t="s">
        <v>28</v>
      </c>
      <c r="G153" s="3">
        <v>0</v>
      </c>
      <c r="H153" s="3">
        <v>0</v>
      </c>
      <c r="I153" s="4" t="e">
        <f t="shared" si="178"/>
        <v>#DIV/0!</v>
      </c>
      <c r="J153" s="3">
        <v>0</v>
      </c>
      <c r="K153" s="32" t="e">
        <f t="shared" si="180"/>
        <v>#DIV/0!</v>
      </c>
      <c r="L153" s="3">
        <f t="shared" si="181"/>
        <v>0</v>
      </c>
      <c r="M153" s="3">
        <v>0</v>
      </c>
      <c r="N153" s="3">
        <v>0</v>
      </c>
      <c r="O153" s="3">
        <v>0</v>
      </c>
      <c r="P153" s="3">
        <v>0</v>
      </c>
      <c r="Q153" s="4" t="e">
        <f t="shared" si="183"/>
        <v>#DIV/0!</v>
      </c>
      <c r="R153" s="3">
        <v>0</v>
      </c>
      <c r="S153" s="3">
        <v>0</v>
      </c>
      <c r="T153" s="32" t="e">
        <f t="shared" si="185"/>
        <v>#DIV/0!</v>
      </c>
      <c r="U153" s="32" t="e">
        <f t="shared" si="186"/>
        <v>#DIV/0!</v>
      </c>
      <c r="V153" s="3">
        <v>0</v>
      </c>
      <c r="W153" s="3">
        <v>0</v>
      </c>
      <c r="X153" s="3">
        <v>0</v>
      </c>
      <c r="Y153" s="3">
        <v>0</v>
      </c>
      <c r="Z153" s="3">
        <v>0</v>
      </c>
      <c r="AA153" s="3">
        <v>0</v>
      </c>
      <c r="AB153" s="3"/>
      <c r="AC153" s="3"/>
    </row>
    <row r="154" spans="1:29" x14ac:dyDescent="0.3">
      <c r="A154" s="3" t="s">
        <v>67</v>
      </c>
      <c r="B154" s="3" t="s">
        <v>29</v>
      </c>
      <c r="C154" s="3" t="s">
        <v>30</v>
      </c>
      <c r="D154" s="3" t="s">
        <v>32</v>
      </c>
      <c r="E154" s="3" t="s">
        <v>33</v>
      </c>
      <c r="F154" s="3" t="s">
        <v>28</v>
      </c>
      <c r="G154" s="3">
        <v>4</v>
      </c>
      <c r="H154" s="3">
        <v>0</v>
      </c>
      <c r="I154" s="4">
        <f t="shared" si="178"/>
        <v>0</v>
      </c>
      <c r="J154" s="3">
        <v>2</v>
      </c>
      <c r="K154" s="32">
        <f t="shared" si="180"/>
        <v>0.5</v>
      </c>
      <c r="L154" s="3">
        <f t="shared" si="181"/>
        <v>2</v>
      </c>
      <c r="M154" s="3">
        <v>0</v>
      </c>
      <c r="N154" s="3">
        <v>2</v>
      </c>
      <c r="O154" s="3">
        <v>0</v>
      </c>
      <c r="P154" s="3">
        <v>1</v>
      </c>
      <c r="Q154" s="4">
        <f t="shared" si="183"/>
        <v>50</v>
      </c>
      <c r="R154" s="3">
        <v>0</v>
      </c>
      <c r="S154" s="3">
        <v>0</v>
      </c>
      <c r="T154" s="32">
        <f t="shared" si="185"/>
        <v>0</v>
      </c>
      <c r="U154" s="32">
        <f t="shared" si="186"/>
        <v>0</v>
      </c>
      <c r="V154" s="3">
        <v>0</v>
      </c>
      <c r="W154" s="3">
        <v>1</v>
      </c>
      <c r="X154" s="3">
        <v>1</v>
      </c>
      <c r="Y154" s="3">
        <v>2</v>
      </c>
      <c r="Z154" s="3">
        <v>0</v>
      </c>
      <c r="AA154" s="3">
        <v>0</v>
      </c>
      <c r="AB154" s="3"/>
      <c r="AC154" s="3"/>
    </row>
    <row r="155" spans="1:29" x14ac:dyDescent="0.3">
      <c r="A155" s="3" t="s">
        <v>68</v>
      </c>
      <c r="B155" s="3" t="s">
        <v>29</v>
      </c>
      <c r="C155" s="3" t="s">
        <v>30</v>
      </c>
      <c r="D155" s="3" t="s">
        <v>32</v>
      </c>
      <c r="E155" s="3" t="s">
        <v>33</v>
      </c>
      <c r="F155" s="3" t="s">
        <v>28</v>
      </c>
      <c r="G155" s="3">
        <v>0</v>
      </c>
      <c r="H155" s="3">
        <v>0</v>
      </c>
      <c r="I155" s="4" t="e">
        <f t="shared" si="178"/>
        <v>#DIV/0!</v>
      </c>
      <c r="J155" s="3">
        <v>0</v>
      </c>
      <c r="K155" s="32" t="e">
        <f t="shared" si="180"/>
        <v>#DIV/0!</v>
      </c>
      <c r="L155" s="3">
        <f t="shared" si="181"/>
        <v>0</v>
      </c>
      <c r="M155" s="3">
        <v>0</v>
      </c>
      <c r="N155" s="3">
        <v>0</v>
      </c>
      <c r="O155" s="3">
        <v>0</v>
      </c>
      <c r="P155" s="3">
        <v>0</v>
      </c>
      <c r="Q155" s="4" t="e">
        <f t="shared" si="183"/>
        <v>#DIV/0!</v>
      </c>
      <c r="R155" s="3">
        <v>0</v>
      </c>
      <c r="S155" s="3">
        <v>0</v>
      </c>
      <c r="T155" s="32" t="e">
        <f t="shared" si="185"/>
        <v>#DIV/0!</v>
      </c>
      <c r="U155" s="32" t="e">
        <f t="shared" si="186"/>
        <v>#DIV/0!</v>
      </c>
      <c r="V155" s="3">
        <v>0</v>
      </c>
      <c r="W155" s="3">
        <v>0</v>
      </c>
      <c r="X155" s="3">
        <v>0</v>
      </c>
      <c r="Y155" s="3">
        <v>0</v>
      </c>
      <c r="Z155" s="3">
        <v>0</v>
      </c>
      <c r="AA155" s="3">
        <v>0</v>
      </c>
      <c r="AB155" s="3"/>
      <c r="AC155" s="3"/>
    </row>
    <row r="156" spans="1:29" x14ac:dyDescent="0.3">
      <c r="A156" s="35">
        <v>92</v>
      </c>
      <c r="B156" s="35" t="s">
        <v>29</v>
      </c>
      <c r="C156" s="35" t="s">
        <v>32</v>
      </c>
      <c r="D156" s="35" t="s">
        <v>26</v>
      </c>
      <c r="E156" s="35" t="s">
        <v>27</v>
      </c>
      <c r="F156" s="35" t="s">
        <v>31</v>
      </c>
      <c r="G156" s="35">
        <f t="shared" si="177"/>
        <v>4</v>
      </c>
      <c r="H156" s="35">
        <f t="shared" si="177"/>
        <v>2</v>
      </c>
      <c r="I156" s="36">
        <f t="shared" si="178"/>
        <v>0.5</v>
      </c>
      <c r="J156" s="35">
        <f t="shared" ref="J156" si="232">J157+J158+J159</f>
        <v>1</v>
      </c>
      <c r="K156" s="37">
        <f t="shared" si="180"/>
        <v>0.25</v>
      </c>
      <c r="L156" s="35">
        <f t="shared" si="181"/>
        <v>3</v>
      </c>
      <c r="M156" s="35">
        <f t="shared" ref="M156:P156" si="233">M157+M158+M159</f>
        <v>1</v>
      </c>
      <c r="N156" s="35">
        <f t="shared" si="233"/>
        <v>2</v>
      </c>
      <c r="O156" s="35">
        <f t="shared" si="233"/>
        <v>1</v>
      </c>
      <c r="P156" s="35">
        <f t="shared" si="233"/>
        <v>3</v>
      </c>
      <c r="Q156" s="36">
        <f t="shared" si="183"/>
        <v>100</v>
      </c>
      <c r="R156" s="35">
        <f t="shared" ref="R156:S156" si="234">R157+R158+R159</f>
        <v>0</v>
      </c>
      <c r="S156" s="35">
        <f t="shared" si="234"/>
        <v>0</v>
      </c>
      <c r="T156" s="37">
        <f t="shared" si="185"/>
        <v>0.33333333333333331</v>
      </c>
      <c r="U156" s="37">
        <f t="shared" si="186"/>
        <v>0.33333333333333331</v>
      </c>
      <c r="V156" s="35">
        <f t="shared" ref="V156:AA156" si="235">V157+V158+V159</f>
        <v>0</v>
      </c>
      <c r="W156" s="35">
        <f t="shared" si="235"/>
        <v>0</v>
      </c>
      <c r="X156" s="35">
        <f t="shared" si="235"/>
        <v>2</v>
      </c>
      <c r="Y156" s="35">
        <f t="shared" si="235"/>
        <v>1</v>
      </c>
      <c r="Z156" s="35">
        <f t="shared" si="235"/>
        <v>0</v>
      </c>
      <c r="AA156" s="35">
        <f t="shared" si="235"/>
        <v>0</v>
      </c>
      <c r="AB156" s="3"/>
      <c r="AC156" s="3"/>
    </row>
    <row r="157" spans="1:29" x14ac:dyDescent="0.3">
      <c r="A157" s="3" t="s">
        <v>66</v>
      </c>
      <c r="B157" s="3" t="s">
        <v>29</v>
      </c>
      <c r="C157" s="3" t="s">
        <v>32</v>
      </c>
      <c r="D157" s="3" t="s">
        <v>26</v>
      </c>
      <c r="E157" s="3" t="s">
        <v>27</v>
      </c>
      <c r="F157" s="3" t="s">
        <v>31</v>
      </c>
      <c r="G157" s="3">
        <v>0</v>
      </c>
      <c r="H157" s="3">
        <v>0</v>
      </c>
      <c r="I157" s="4" t="e">
        <f t="shared" si="178"/>
        <v>#DIV/0!</v>
      </c>
      <c r="J157" s="3">
        <v>0</v>
      </c>
      <c r="K157" s="32" t="e">
        <f t="shared" si="180"/>
        <v>#DIV/0!</v>
      </c>
      <c r="L157" s="3">
        <f t="shared" si="181"/>
        <v>0</v>
      </c>
      <c r="M157" s="3">
        <v>0</v>
      </c>
      <c r="N157" s="3">
        <v>0</v>
      </c>
      <c r="O157" s="3">
        <v>0</v>
      </c>
      <c r="P157" s="3">
        <v>0</v>
      </c>
      <c r="Q157" s="4" t="e">
        <f t="shared" si="183"/>
        <v>#DIV/0!</v>
      </c>
      <c r="R157" s="3">
        <v>0</v>
      </c>
      <c r="S157" s="3">
        <v>0</v>
      </c>
      <c r="T157" s="32" t="e">
        <f t="shared" si="185"/>
        <v>#DIV/0!</v>
      </c>
      <c r="U157" s="32" t="e">
        <f t="shared" si="186"/>
        <v>#DIV/0!</v>
      </c>
      <c r="V157" s="3">
        <v>0</v>
      </c>
      <c r="W157" s="3">
        <v>0</v>
      </c>
      <c r="X157" s="3">
        <v>0</v>
      </c>
      <c r="Y157" s="3">
        <v>0</v>
      </c>
      <c r="Z157" s="3">
        <v>0</v>
      </c>
      <c r="AA157" s="3">
        <v>0</v>
      </c>
      <c r="AB157" s="3"/>
      <c r="AC157" s="3"/>
    </row>
    <row r="158" spans="1:29" x14ac:dyDescent="0.3">
      <c r="A158" s="3" t="s">
        <v>67</v>
      </c>
      <c r="B158" s="3" t="s">
        <v>29</v>
      </c>
      <c r="C158" s="3" t="s">
        <v>32</v>
      </c>
      <c r="D158" s="3" t="s">
        <v>26</v>
      </c>
      <c r="E158" s="3" t="s">
        <v>27</v>
      </c>
      <c r="F158" s="3" t="s">
        <v>31</v>
      </c>
      <c r="G158" s="3">
        <v>4</v>
      </c>
      <c r="H158" s="3">
        <v>2</v>
      </c>
      <c r="I158" s="4">
        <f t="shared" si="178"/>
        <v>0.5</v>
      </c>
      <c r="J158" s="3">
        <v>1</v>
      </c>
      <c r="K158" s="32">
        <f t="shared" si="180"/>
        <v>0.25</v>
      </c>
      <c r="L158" s="3">
        <f t="shared" si="181"/>
        <v>3</v>
      </c>
      <c r="M158" s="3">
        <v>1</v>
      </c>
      <c r="N158" s="3">
        <v>2</v>
      </c>
      <c r="O158" s="3">
        <v>1</v>
      </c>
      <c r="P158" s="3">
        <v>3</v>
      </c>
      <c r="Q158" s="4">
        <f t="shared" si="183"/>
        <v>100</v>
      </c>
      <c r="R158" s="3">
        <v>0</v>
      </c>
      <c r="S158" s="3">
        <v>0</v>
      </c>
      <c r="T158" s="32">
        <f t="shared" si="185"/>
        <v>0.33333333333333331</v>
      </c>
      <c r="U158" s="32">
        <f t="shared" si="186"/>
        <v>0.33333333333333331</v>
      </c>
      <c r="V158" s="3">
        <v>0</v>
      </c>
      <c r="W158" s="3">
        <v>0</v>
      </c>
      <c r="X158" s="3">
        <v>2</v>
      </c>
      <c r="Y158" s="3">
        <v>1</v>
      </c>
      <c r="Z158" s="3">
        <v>0</v>
      </c>
      <c r="AA158" s="3">
        <v>0</v>
      </c>
      <c r="AB158" s="3"/>
      <c r="AC158" s="3"/>
    </row>
    <row r="159" spans="1:29" x14ac:dyDescent="0.3">
      <c r="A159" s="3" t="s">
        <v>68</v>
      </c>
      <c r="B159" s="3" t="s">
        <v>29</v>
      </c>
      <c r="C159" s="3" t="s">
        <v>32</v>
      </c>
      <c r="D159" s="3" t="s">
        <v>26</v>
      </c>
      <c r="E159" s="3" t="s">
        <v>27</v>
      </c>
      <c r="F159" s="3" t="s">
        <v>31</v>
      </c>
      <c r="G159" s="3">
        <v>0</v>
      </c>
      <c r="H159" s="3">
        <v>0</v>
      </c>
      <c r="I159" s="4" t="e">
        <f t="shared" si="178"/>
        <v>#DIV/0!</v>
      </c>
      <c r="J159" s="3">
        <v>0</v>
      </c>
      <c r="K159" s="32" t="e">
        <f t="shared" si="180"/>
        <v>#DIV/0!</v>
      </c>
      <c r="L159" s="3">
        <f t="shared" si="181"/>
        <v>0</v>
      </c>
      <c r="M159" s="3">
        <v>0</v>
      </c>
      <c r="N159" s="3">
        <v>0</v>
      </c>
      <c r="O159" s="3">
        <v>0</v>
      </c>
      <c r="P159" s="3">
        <v>0</v>
      </c>
      <c r="Q159" s="4" t="e">
        <f t="shared" si="183"/>
        <v>#DIV/0!</v>
      </c>
      <c r="R159" s="3">
        <v>0</v>
      </c>
      <c r="S159" s="3">
        <v>0</v>
      </c>
      <c r="T159" s="32" t="e">
        <f t="shared" si="185"/>
        <v>#DIV/0!</v>
      </c>
      <c r="U159" s="32" t="e">
        <f t="shared" si="186"/>
        <v>#DIV/0!</v>
      </c>
      <c r="V159" s="3">
        <v>0</v>
      </c>
      <c r="W159" s="3">
        <v>0</v>
      </c>
      <c r="X159" s="3">
        <v>0</v>
      </c>
      <c r="Y159" s="3">
        <v>0</v>
      </c>
      <c r="Z159" s="3">
        <v>0</v>
      </c>
      <c r="AA159" s="3">
        <v>0</v>
      </c>
      <c r="AB159" s="3"/>
      <c r="AC159" s="3"/>
    </row>
    <row r="160" spans="1:29" x14ac:dyDescent="0.3">
      <c r="A160" s="35">
        <v>33</v>
      </c>
      <c r="B160" s="35" t="s">
        <v>24</v>
      </c>
      <c r="C160" s="35" t="s">
        <v>25</v>
      </c>
      <c r="D160" s="35" t="s">
        <v>26</v>
      </c>
      <c r="E160" s="35" t="s">
        <v>30</v>
      </c>
      <c r="F160" s="35" t="s">
        <v>28</v>
      </c>
      <c r="G160" s="35">
        <f t="shared" si="177"/>
        <v>2</v>
      </c>
      <c r="H160" s="35">
        <f t="shared" si="177"/>
        <v>2</v>
      </c>
      <c r="I160" s="36">
        <f t="shared" si="178"/>
        <v>1</v>
      </c>
      <c r="J160" s="35">
        <f t="shared" ref="J160" si="236">J161+J162+J163</f>
        <v>0</v>
      </c>
      <c r="K160" s="37">
        <f t="shared" si="180"/>
        <v>0</v>
      </c>
      <c r="L160" s="35">
        <f t="shared" si="181"/>
        <v>2</v>
      </c>
      <c r="M160" s="35">
        <f t="shared" ref="M160:P160" si="237">M161+M162+M163</f>
        <v>1</v>
      </c>
      <c r="N160" s="35">
        <f t="shared" si="237"/>
        <v>1</v>
      </c>
      <c r="O160" s="35">
        <f t="shared" si="237"/>
        <v>1</v>
      </c>
      <c r="P160" s="35">
        <f t="shared" si="237"/>
        <v>2</v>
      </c>
      <c r="Q160" s="36">
        <f t="shared" si="183"/>
        <v>100</v>
      </c>
      <c r="R160" s="35">
        <f t="shared" ref="R160:S160" si="238">R161+R162+R163</f>
        <v>0</v>
      </c>
      <c r="S160" s="35">
        <f t="shared" si="238"/>
        <v>0</v>
      </c>
      <c r="T160" s="37">
        <f t="shared" si="185"/>
        <v>0.5</v>
      </c>
      <c r="U160" s="37">
        <f t="shared" si="186"/>
        <v>0.5</v>
      </c>
      <c r="V160" s="35">
        <f t="shared" ref="V160:AA160" si="239">V161+V162+V163</f>
        <v>0</v>
      </c>
      <c r="W160" s="35">
        <f t="shared" si="239"/>
        <v>1</v>
      </c>
      <c r="X160" s="35">
        <f t="shared" si="239"/>
        <v>0</v>
      </c>
      <c r="Y160" s="35">
        <f t="shared" si="239"/>
        <v>0</v>
      </c>
      <c r="Z160" s="35">
        <f t="shared" si="239"/>
        <v>1</v>
      </c>
      <c r="AA160" s="35">
        <f t="shared" si="239"/>
        <v>0</v>
      </c>
      <c r="AB160" s="3"/>
      <c r="AC160" s="3"/>
    </row>
    <row r="161" spans="1:29" x14ac:dyDescent="0.3">
      <c r="A161" s="3" t="s">
        <v>66</v>
      </c>
      <c r="B161" s="3" t="s">
        <v>24</v>
      </c>
      <c r="C161" s="3" t="s">
        <v>25</v>
      </c>
      <c r="D161" s="3" t="s">
        <v>26</v>
      </c>
      <c r="E161" s="3" t="s">
        <v>30</v>
      </c>
      <c r="F161" s="3" t="s">
        <v>28</v>
      </c>
      <c r="G161" s="3">
        <v>2</v>
      </c>
      <c r="H161" s="3">
        <v>2</v>
      </c>
      <c r="I161" s="4">
        <f t="shared" si="178"/>
        <v>1</v>
      </c>
      <c r="J161" s="3">
        <v>0</v>
      </c>
      <c r="K161" s="32">
        <f t="shared" si="180"/>
        <v>0</v>
      </c>
      <c r="L161" s="3">
        <f t="shared" si="181"/>
        <v>2</v>
      </c>
      <c r="M161" s="3">
        <v>1</v>
      </c>
      <c r="N161" s="3">
        <v>1</v>
      </c>
      <c r="O161" s="3">
        <v>1</v>
      </c>
      <c r="P161" s="3">
        <v>2</v>
      </c>
      <c r="Q161" s="4">
        <f t="shared" si="183"/>
        <v>100</v>
      </c>
      <c r="R161" s="3">
        <v>0</v>
      </c>
      <c r="S161" s="3">
        <v>0</v>
      </c>
      <c r="T161" s="32">
        <f t="shared" si="185"/>
        <v>0.5</v>
      </c>
      <c r="U161" s="32">
        <f t="shared" si="186"/>
        <v>0.5</v>
      </c>
      <c r="V161" s="3">
        <v>0</v>
      </c>
      <c r="W161" s="3">
        <v>1</v>
      </c>
      <c r="X161" s="3">
        <v>0</v>
      </c>
      <c r="Y161" s="3">
        <v>0</v>
      </c>
      <c r="Z161" s="3">
        <v>1</v>
      </c>
      <c r="AA161" s="3">
        <v>0</v>
      </c>
      <c r="AB161" s="3"/>
      <c r="AC161" s="3"/>
    </row>
    <row r="162" spans="1:29" x14ac:dyDescent="0.3">
      <c r="A162" s="3" t="s">
        <v>67</v>
      </c>
      <c r="B162" s="3" t="s">
        <v>24</v>
      </c>
      <c r="C162" s="3" t="s">
        <v>25</v>
      </c>
      <c r="D162" s="3" t="s">
        <v>26</v>
      </c>
      <c r="E162" s="3" t="s">
        <v>30</v>
      </c>
      <c r="F162" s="3" t="s">
        <v>28</v>
      </c>
      <c r="G162" s="3">
        <v>0</v>
      </c>
      <c r="H162" s="3">
        <v>0</v>
      </c>
      <c r="I162" s="4" t="e">
        <f t="shared" si="178"/>
        <v>#DIV/0!</v>
      </c>
      <c r="J162" s="3">
        <v>0</v>
      </c>
      <c r="K162" s="32" t="e">
        <f t="shared" si="180"/>
        <v>#DIV/0!</v>
      </c>
      <c r="L162" s="3">
        <f t="shared" si="181"/>
        <v>0</v>
      </c>
      <c r="M162" s="3">
        <v>0</v>
      </c>
      <c r="N162" s="3">
        <v>0</v>
      </c>
      <c r="O162" s="3">
        <v>0</v>
      </c>
      <c r="P162" s="3">
        <v>0</v>
      </c>
      <c r="Q162" s="4" t="e">
        <f t="shared" si="183"/>
        <v>#DIV/0!</v>
      </c>
      <c r="R162" s="3">
        <v>0</v>
      </c>
      <c r="S162" s="3">
        <v>0</v>
      </c>
      <c r="T162" s="32" t="e">
        <f t="shared" si="185"/>
        <v>#DIV/0!</v>
      </c>
      <c r="U162" s="32" t="e">
        <f t="shared" si="186"/>
        <v>#DIV/0!</v>
      </c>
      <c r="V162" s="3">
        <v>0</v>
      </c>
      <c r="W162" s="3">
        <v>0</v>
      </c>
      <c r="X162" s="3">
        <v>0</v>
      </c>
      <c r="Y162" s="3">
        <v>0</v>
      </c>
      <c r="Z162" s="3">
        <v>0</v>
      </c>
      <c r="AA162" s="3">
        <v>0</v>
      </c>
      <c r="AB162" s="3"/>
      <c r="AC162" s="3"/>
    </row>
    <row r="163" spans="1:29" x14ac:dyDescent="0.3">
      <c r="A163" s="3" t="s">
        <v>68</v>
      </c>
      <c r="B163" s="3" t="s">
        <v>24</v>
      </c>
      <c r="C163" s="3" t="s">
        <v>25</v>
      </c>
      <c r="D163" s="3" t="s">
        <v>26</v>
      </c>
      <c r="E163" s="3" t="s">
        <v>30</v>
      </c>
      <c r="F163" s="3" t="s">
        <v>28</v>
      </c>
      <c r="G163" s="3">
        <v>0</v>
      </c>
      <c r="H163" s="3">
        <v>0</v>
      </c>
      <c r="I163" s="4" t="e">
        <f t="shared" si="178"/>
        <v>#DIV/0!</v>
      </c>
      <c r="J163" s="3">
        <v>0</v>
      </c>
      <c r="K163" s="32" t="e">
        <f t="shared" si="180"/>
        <v>#DIV/0!</v>
      </c>
      <c r="L163" s="3">
        <f t="shared" si="181"/>
        <v>0</v>
      </c>
      <c r="M163" s="3">
        <v>0</v>
      </c>
      <c r="N163" s="3">
        <v>0</v>
      </c>
      <c r="O163" s="3">
        <v>0</v>
      </c>
      <c r="P163" s="3">
        <v>0</v>
      </c>
      <c r="Q163" s="4" t="e">
        <f t="shared" si="183"/>
        <v>#DIV/0!</v>
      </c>
      <c r="R163" s="3">
        <v>0</v>
      </c>
      <c r="S163" s="3">
        <v>0</v>
      </c>
      <c r="T163" s="32" t="e">
        <f t="shared" si="185"/>
        <v>#DIV/0!</v>
      </c>
      <c r="U163" s="32" t="e">
        <f t="shared" si="186"/>
        <v>#DIV/0!</v>
      </c>
      <c r="V163" s="3">
        <v>0</v>
      </c>
      <c r="W163" s="3">
        <v>0</v>
      </c>
      <c r="X163" s="3">
        <v>0</v>
      </c>
      <c r="Y163" s="3">
        <v>0</v>
      </c>
      <c r="Z163" s="3">
        <v>0</v>
      </c>
      <c r="AA163" s="3">
        <v>0</v>
      </c>
      <c r="AB163" s="3"/>
      <c r="AC163" s="3"/>
    </row>
    <row r="164" spans="1:29" x14ac:dyDescent="0.3">
      <c r="A164" s="35">
        <v>85</v>
      </c>
      <c r="B164" s="35" t="s">
        <v>29</v>
      </c>
      <c r="C164" s="35" t="s">
        <v>32</v>
      </c>
      <c r="D164" s="35" t="s">
        <v>26</v>
      </c>
      <c r="E164" s="35" t="s">
        <v>33</v>
      </c>
      <c r="F164" s="35" t="s">
        <v>34</v>
      </c>
      <c r="G164" s="35">
        <f t="shared" si="177"/>
        <v>2</v>
      </c>
      <c r="H164" s="35">
        <f t="shared" si="177"/>
        <v>0</v>
      </c>
      <c r="I164" s="36">
        <f t="shared" si="178"/>
        <v>0</v>
      </c>
      <c r="J164" s="35">
        <f t="shared" ref="J164" si="240">J165+J166+J167</f>
        <v>1</v>
      </c>
      <c r="K164" s="37">
        <f t="shared" si="180"/>
        <v>0.5</v>
      </c>
      <c r="L164" s="35">
        <f t="shared" si="181"/>
        <v>1</v>
      </c>
      <c r="M164" s="35">
        <f t="shared" ref="M164:P164" si="241">M165+M166+M167</f>
        <v>0</v>
      </c>
      <c r="N164" s="35">
        <f t="shared" si="241"/>
        <v>1</v>
      </c>
      <c r="O164" s="35">
        <f t="shared" si="241"/>
        <v>0</v>
      </c>
      <c r="P164" s="35">
        <f t="shared" si="241"/>
        <v>0</v>
      </c>
      <c r="Q164" s="36">
        <f t="shared" si="183"/>
        <v>0</v>
      </c>
      <c r="R164" s="35">
        <f t="shared" ref="R164:S164" si="242">R165+R166+R167</f>
        <v>0</v>
      </c>
      <c r="S164" s="35">
        <f t="shared" si="242"/>
        <v>0</v>
      </c>
      <c r="T164" s="37">
        <f t="shared" si="185"/>
        <v>0</v>
      </c>
      <c r="U164" s="37">
        <f t="shared" si="186"/>
        <v>0</v>
      </c>
      <c r="V164" s="35">
        <f t="shared" ref="V164:AA164" si="243">V165+V166+V167</f>
        <v>0</v>
      </c>
      <c r="W164" s="35">
        <f t="shared" si="243"/>
        <v>0</v>
      </c>
      <c r="X164" s="35">
        <f t="shared" si="243"/>
        <v>1</v>
      </c>
      <c r="Y164" s="35">
        <f t="shared" si="243"/>
        <v>0</v>
      </c>
      <c r="Z164" s="35">
        <f t="shared" si="243"/>
        <v>0</v>
      </c>
      <c r="AA164" s="35">
        <f t="shared" si="243"/>
        <v>0</v>
      </c>
      <c r="AB164" s="3"/>
      <c r="AC164" s="3"/>
    </row>
    <row r="165" spans="1:29" x14ac:dyDescent="0.3">
      <c r="A165" s="3" t="s">
        <v>66</v>
      </c>
      <c r="B165" s="3" t="s">
        <v>29</v>
      </c>
      <c r="C165" s="3" t="s">
        <v>32</v>
      </c>
      <c r="D165" s="3" t="s">
        <v>26</v>
      </c>
      <c r="E165" s="3" t="s">
        <v>33</v>
      </c>
      <c r="F165" s="3" t="s">
        <v>34</v>
      </c>
      <c r="G165" s="3">
        <v>0</v>
      </c>
      <c r="H165" s="3">
        <v>0</v>
      </c>
      <c r="I165" s="4" t="e">
        <f t="shared" si="178"/>
        <v>#DIV/0!</v>
      </c>
      <c r="J165" s="3">
        <v>0</v>
      </c>
      <c r="K165" s="32" t="e">
        <f t="shared" si="180"/>
        <v>#DIV/0!</v>
      </c>
      <c r="L165" s="3">
        <f t="shared" si="181"/>
        <v>0</v>
      </c>
      <c r="M165" s="3">
        <v>0</v>
      </c>
      <c r="N165" s="3">
        <v>0</v>
      </c>
      <c r="O165" s="3">
        <v>0</v>
      </c>
      <c r="P165" s="3">
        <v>0</v>
      </c>
      <c r="Q165" s="4" t="e">
        <f t="shared" si="183"/>
        <v>#DIV/0!</v>
      </c>
      <c r="R165" s="3">
        <v>0</v>
      </c>
      <c r="S165" s="3">
        <v>0</v>
      </c>
      <c r="T165" s="32" t="e">
        <f t="shared" si="185"/>
        <v>#DIV/0!</v>
      </c>
      <c r="U165" s="32" t="e">
        <f t="shared" si="186"/>
        <v>#DIV/0!</v>
      </c>
      <c r="V165" s="3">
        <v>0</v>
      </c>
      <c r="W165" s="3">
        <v>0</v>
      </c>
      <c r="X165" s="3">
        <v>0</v>
      </c>
      <c r="Y165" s="3">
        <v>0</v>
      </c>
      <c r="Z165" s="3">
        <v>0</v>
      </c>
      <c r="AA165" s="3">
        <v>0</v>
      </c>
      <c r="AB165" s="3"/>
      <c r="AC165" s="3"/>
    </row>
    <row r="166" spans="1:29" x14ac:dyDescent="0.3">
      <c r="A166" s="3" t="s">
        <v>67</v>
      </c>
      <c r="B166" s="3" t="s">
        <v>29</v>
      </c>
      <c r="C166" s="3" t="s">
        <v>32</v>
      </c>
      <c r="D166" s="3" t="s">
        <v>26</v>
      </c>
      <c r="E166" s="3" t="s">
        <v>33</v>
      </c>
      <c r="F166" s="3" t="s">
        <v>34</v>
      </c>
      <c r="G166" s="3">
        <v>2</v>
      </c>
      <c r="H166" s="3">
        <v>0</v>
      </c>
      <c r="I166" s="4">
        <f t="shared" si="178"/>
        <v>0</v>
      </c>
      <c r="J166" s="3">
        <v>1</v>
      </c>
      <c r="K166" s="32">
        <f t="shared" si="180"/>
        <v>0.5</v>
      </c>
      <c r="L166" s="3">
        <f t="shared" si="181"/>
        <v>1</v>
      </c>
      <c r="M166" s="3">
        <v>0</v>
      </c>
      <c r="N166" s="3">
        <v>1</v>
      </c>
      <c r="O166" s="3">
        <v>0</v>
      </c>
      <c r="P166" s="3">
        <v>0</v>
      </c>
      <c r="Q166" s="4">
        <f t="shared" si="183"/>
        <v>0</v>
      </c>
      <c r="R166" s="3">
        <v>0</v>
      </c>
      <c r="S166" s="3">
        <v>0</v>
      </c>
      <c r="T166" s="32">
        <f t="shared" si="185"/>
        <v>0</v>
      </c>
      <c r="U166" s="32">
        <f t="shared" si="186"/>
        <v>0</v>
      </c>
      <c r="V166" s="3">
        <v>0</v>
      </c>
      <c r="W166" s="3">
        <v>0</v>
      </c>
      <c r="X166" s="3">
        <v>1</v>
      </c>
      <c r="Y166" s="3">
        <v>0</v>
      </c>
      <c r="Z166" s="3">
        <v>0</v>
      </c>
      <c r="AA166" s="3">
        <v>0</v>
      </c>
      <c r="AB166" s="3"/>
      <c r="AC166" s="3"/>
    </row>
    <row r="167" spans="1:29" x14ac:dyDescent="0.3">
      <c r="A167" s="3" t="s">
        <v>68</v>
      </c>
      <c r="B167" s="3" t="s">
        <v>29</v>
      </c>
      <c r="C167" s="3" t="s">
        <v>32</v>
      </c>
      <c r="D167" s="3" t="s">
        <v>26</v>
      </c>
      <c r="E167" s="3" t="s">
        <v>33</v>
      </c>
      <c r="F167" s="3" t="s">
        <v>34</v>
      </c>
      <c r="G167" s="3">
        <v>0</v>
      </c>
      <c r="H167" s="3">
        <v>0</v>
      </c>
      <c r="I167" s="4" t="e">
        <f t="shared" si="178"/>
        <v>#DIV/0!</v>
      </c>
      <c r="J167" s="3">
        <v>0</v>
      </c>
      <c r="K167" s="32" t="e">
        <f t="shared" si="180"/>
        <v>#DIV/0!</v>
      </c>
      <c r="L167" s="3">
        <f t="shared" si="181"/>
        <v>0</v>
      </c>
      <c r="M167" s="3">
        <v>0</v>
      </c>
      <c r="N167" s="3">
        <v>0</v>
      </c>
      <c r="O167" s="3">
        <v>0</v>
      </c>
      <c r="P167" s="3">
        <v>0</v>
      </c>
      <c r="Q167" s="4" t="e">
        <f t="shared" si="183"/>
        <v>#DIV/0!</v>
      </c>
      <c r="R167" s="3">
        <v>0</v>
      </c>
      <c r="S167" s="3">
        <v>0</v>
      </c>
      <c r="T167" s="32" t="e">
        <f t="shared" si="185"/>
        <v>#DIV/0!</v>
      </c>
      <c r="U167" s="32" t="e">
        <f t="shared" si="186"/>
        <v>#DIV/0!</v>
      </c>
      <c r="V167" s="3">
        <v>0</v>
      </c>
      <c r="W167" s="3">
        <v>0</v>
      </c>
      <c r="X167" s="3">
        <v>0</v>
      </c>
      <c r="Y167" s="3">
        <v>0</v>
      </c>
      <c r="Z167" s="3">
        <v>0</v>
      </c>
      <c r="AA167" s="3">
        <v>0</v>
      </c>
      <c r="AB167" s="3"/>
      <c r="AC167" s="3"/>
    </row>
    <row r="168" spans="1:29" x14ac:dyDescent="0.3">
      <c r="A168" s="35">
        <v>238</v>
      </c>
      <c r="B168" s="35" t="s">
        <v>29</v>
      </c>
      <c r="C168" s="35" t="s">
        <v>25</v>
      </c>
      <c r="D168" s="35" t="s">
        <v>26</v>
      </c>
      <c r="E168" s="35" t="s">
        <v>33</v>
      </c>
      <c r="F168" s="35" t="s">
        <v>34</v>
      </c>
      <c r="G168" s="35">
        <f t="shared" si="177"/>
        <v>3</v>
      </c>
      <c r="H168" s="35">
        <f t="shared" si="177"/>
        <v>2</v>
      </c>
      <c r="I168" s="36">
        <f t="shared" si="178"/>
        <v>0.66666666666666663</v>
      </c>
      <c r="J168" s="35">
        <f t="shared" ref="J168" si="244">J169+J170+J171</f>
        <v>0</v>
      </c>
      <c r="K168" s="37">
        <f t="shared" si="180"/>
        <v>0</v>
      </c>
      <c r="L168" s="35">
        <f t="shared" si="181"/>
        <v>3</v>
      </c>
      <c r="M168" s="35">
        <f t="shared" ref="M168:P168" si="245">M169+M170+M171</f>
        <v>1</v>
      </c>
      <c r="N168" s="35">
        <f t="shared" si="245"/>
        <v>2</v>
      </c>
      <c r="O168" s="35">
        <f t="shared" si="245"/>
        <v>1</v>
      </c>
      <c r="P168" s="35">
        <f t="shared" si="245"/>
        <v>3</v>
      </c>
      <c r="Q168" s="36">
        <f t="shared" si="183"/>
        <v>100</v>
      </c>
      <c r="R168" s="35">
        <f t="shared" ref="R168:S168" si="246">R169+R170+R171</f>
        <v>0</v>
      </c>
      <c r="S168" s="35">
        <f t="shared" si="246"/>
        <v>0</v>
      </c>
      <c r="T168" s="37">
        <f t="shared" si="185"/>
        <v>0.33333333333333331</v>
      </c>
      <c r="U168" s="37">
        <f t="shared" si="186"/>
        <v>0.33333333333333331</v>
      </c>
      <c r="V168" s="35">
        <f t="shared" ref="V168:AA168" si="247">V169+V170+V171</f>
        <v>0</v>
      </c>
      <c r="W168" s="35">
        <f t="shared" si="247"/>
        <v>1</v>
      </c>
      <c r="X168" s="35">
        <f t="shared" si="247"/>
        <v>1</v>
      </c>
      <c r="Y168" s="35">
        <f t="shared" si="247"/>
        <v>0</v>
      </c>
      <c r="Z168" s="35">
        <f t="shared" si="247"/>
        <v>0</v>
      </c>
      <c r="AA168" s="35">
        <f t="shared" si="247"/>
        <v>0</v>
      </c>
      <c r="AB168" s="3"/>
      <c r="AC168" s="3"/>
    </row>
    <row r="169" spans="1:29" x14ac:dyDescent="0.3">
      <c r="A169" s="3" t="s">
        <v>66</v>
      </c>
      <c r="B169" s="3" t="s">
        <v>29</v>
      </c>
      <c r="C169" s="3" t="s">
        <v>25</v>
      </c>
      <c r="D169" s="3" t="s">
        <v>26</v>
      </c>
      <c r="E169" s="3" t="s">
        <v>33</v>
      </c>
      <c r="F169" s="3" t="s">
        <v>34</v>
      </c>
      <c r="G169" s="3">
        <v>0</v>
      </c>
      <c r="H169" s="3">
        <v>0</v>
      </c>
      <c r="I169" s="4" t="e">
        <f t="shared" si="178"/>
        <v>#DIV/0!</v>
      </c>
      <c r="J169" s="3">
        <v>0</v>
      </c>
      <c r="K169" s="32" t="e">
        <f t="shared" si="180"/>
        <v>#DIV/0!</v>
      </c>
      <c r="L169" s="3">
        <f t="shared" si="181"/>
        <v>0</v>
      </c>
      <c r="M169" s="3">
        <v>0</v>
      </c>
      <c r="N169" s="3">
        <v>0</v>
      </c>
      <c r="O169" s="3">
        <v>0</v>
      </c>
      <c r="P169" s="3">
        <v>0</v>
      </c>
      <c r="Q169" s="4" t="e">
        <f t="shared" si="183"/>
        <v>#DIV/0!</v>
      </c>
      <c r="R169" s="3">
        <v>0</v>
      </c>
      <c r="S169" s="3">
        <v>0</v>
      </c>
      <c r="T169" s="32" t="e">
        <f t="shared" si="185"/>
        <v>#DIV/0!</v>
      </c>
      <c r="U169" s="32" t="e">
        <f t="shared" si="186"/>
        <v>#DIV/0!</v>
      </c>
      <c r="V169" s="3">
        <v>0</v>
      </c>
      <c r="W169" s="3">
        <v>0</v>
      </c>
      <c r="X169" s="3">
        <v>0</v>
      </c>
      <c r="Y169" s="3">
        <v>0</v>
      </c>
      <c r="Z169" s="3">
        <v>0</v>
      </c>
      <c r="AA169" s="3">
        <v>0</v>
      </c>
      <c r="AB169" s="3"/>
      <c r="AC169" s="3"/>
    </row>
    <row r="170" spans="1:29" x14ac:dyDescent="0.3">
      <c r="A170" s="3" t="s">
        <v>67</v>
      </c>
      <c r="B170" s="3" t="s">
        <v>29</v>
      </c>
      <c r="C170" s="3" t="s">
        <v>25</v>
      </c>
      <c r="D170" s="3" t="s">
        <v>26</v>
      </c>
      <c r="E170" s="3" t="s">
        <v>33</v>
      </c>
      <c r="F170" s="3" t="s">
        <v>34</v>
      </c>
      <c r="G170" s="3">
        <v>3</v>
      </c>
      <c r="H170" s="3">
        <v>2</v>
      </c>
      <c r="I170" s="4">
        <f t="shared" si="178"/>
        <v>0.66666666666666663</v>
      </c>
      <c r="J170" s="3">
        <v>0</v>
      </c>
      <c r="K170" s="32">
        <f t="shared" si="180"/>
        <v>0</v>
      </c>
      <c r="L170" s="3">
        <f t="shared" si="181"/>
        <v>3</v>
      </c>
      <c r="M170" s="3">
        <v>1</v>
      </c>
      <c r="N170" s="3">
        <v>2</v>
      </c>
      <c r="O170" s="3">
        <v>1</v>
      </c>
      <c r="P170" s="3">
        <v>3</v>
      </c>
      <c r="Q170" s="4">
        <f t="shared" si="183"/>
        <v>100</v>
      </c>
      <c r="R170" s="3">
        <v>0</v>
      </c>
      <c r="S170" s="3">
        <v>0</v>
      </c>
      <c r="T170" s="32">
        <f t="shared" si="185"/>
        <v>0.33333333333333331</v>
      </c>
      <c r="U170" s="32">
        <f t="shared" si="186"/>
        <v>0.33333333333333331</v>
      </c>
      <c r="V170" s="3">
        <v>0</v>
      </c>
      <c r="W170" s="3">
        <v>1</v>
      </c>
      <c r="X170" s="3">
        <v>1</v>
      </c>
      <c r="Y170" s="3">
        <v>0</v>
      </c>
      <c r="Z170" s="3">
        <v>0</v>
      </c>
      <c r="AA170" s="3">
        <v>0</v>
      </c>
      <c r="AB170" s="3"/>
      <c r="AC170" s="3"/>
    </row>
    <row r="171" spans="1:29" x14ac:dyDescent="0.3">
      <c r="A171" s="3" t="s">
        <v>68</v>
      </c>
      <c r="B171" s="3" t="s">
        <v>29</v>
      </c>
      <c r="C171" s="3" t="s">
        <v>25</v>
      </c>
      <c r="D171" s="3" t="s">
        <v>26</v>
      </c>
      <c r="E171" s="3" t="s">
        <v>33</v>
      </c>
      <c r="F171" s="3" t="s">
        <v>34</v>
      </c>
      <c r="G171" s="3">
        <v>0</v>
      </c>
      <c r="H171" s="3">
        <v>0</v>
      </c>
      <c r="I171" s="4" t="e">
        <f t="shared" si="178"/>
        <v>#DIV/0!</v>
      </c>
      <c r="J171" s="3">
        <v>0</v>
      </c>
      <c r="K171" s="32" t="e">
        <f t="shared" si="180"/>
        <v>#DIV/0!</v>
      </c>
      <c r="L171" s="3">
        <f t="shared" si="181"/>
        <v>0</v>
      </c>
      <c r="M171" s="3">
        <v>0</v>
      </c>
      <c r="N171" s="3">
        <v>0</v>
      </c>
      <c r="O171" s="3">
        <v>0</v>
      </c>
      <c r="P171" s="3">
        <v>0</v>
      </c>
      <c r="Q171" s="4" t="e">
        <f t="shared" si="183"/>
        <v>#DIV/0!</v>
      </c>
      <c r="R171" s="3">
        <v>0</v>
      </c>
      <c r="S171" s="3">
        <v>0</v>
      </c>
      <c r="T171" s="32" t="e">
        <f t="shared" si="185"/>
        <v>#DIV/0!</v>
      </c>
      <c r="U171" s="32" t="e">
        <f t="shared" si="186"/>
        <v>#DIV/0!</v>
      </c>
      <c r="V171" s="3">
        <v>0</v>
      </c>
      <c r="W171" s="3">
        <v>0</v>
      </c>
      <c r="X171" s="3">
        <v>0</v>
      </c>
      <c r="Y171" s="3">
        <v>0</v>
      </c>
      <c r="Z171" s="3">
        <v>0</v>
      </c>
      <c r="AA171" s="3">
        <v>0</v>
      </c>
      <c r="AB171" s="3"/>
      <c r="AC171" s="3"/>
    </row>
    <row r="172" spans="1:29" x14ac:dyDescent="0.3">
      <c r="A172" s="35">
        <v>158</v>
      </c>
      <c r="B172" s="35" t="s">
        <v>32</v>
      </c>
      <c r="C172" s="35" t="s">
        <v>25</v>
      </c>
      <c r="D172" s="35" t="s">
        <v>31</v>
      </c>
      <c r="E172" s="35" t="s">
        <v>30</v>
      </c>
      <c r="F172" s="35" t="s">
        <v>28</v>
      </c>
      <c r="G172" s="35">
        <f t="shared" ref="G172:H192" si="248">G173+G174+G175</f>
        <v>0</v>
      </c>
      <c r="H172" s="35">
        <f t="shared" si="248"/>
        <v>0</v>
      </c>
      <c r="I172" s="36" t="e">
        <f t="shared" ref="I172:I195" si="249">H172/G172</f>
        <v>#DIV/0!</v>
      </c>
      <c r="J172" s="35">
        <f t="shared" ref="J172" si="250">J173+J174+J175</f>
        <v>0</v>
      </c>
      <c r="K172" s="37" t="e">
        <f t="shared" ref="K172:K195" si="251">J172/G172</f>
        <v>#DIV/0!</v>
      </c>
      <c r="L172" s="35">
        <f t="shared" ref="L172:L195" si="252">M172+N172</f>
        <v>0</v>
      </c>
      <c r="M172" s="35">
        <f t="shared" ref="M172:P172" si="253">M173+M174+M175</f>
        <v>0</v>
      </c>
      <c r="N172" s="35">
        <f t="shared" si="253"/>
        <v>0</v>
      </c>
      <c r="O172" s="35">
        <f t="shared" si="253"/>
        <v>0</v>
      </c>
      <c r="P172" s="35">
        <f t="shared" si="253"/>
        <v>0</v>
      </c>
      <c r="Q172" s="36" t="e">
        <f t="shared" ref="Q172:Q195" si="254">P172/L172*100</f>
        <v>#DIV/0!</v>
      </c>
      <c r="R172" s="35">
        <f t="shared" ref="R172:S172" si="255">R173+R174+R175</f>
        <v>0</v>
      </c>
      <c r="S172" s="35">
        <f t="shared" si="255"/>
        <v>0</v>
      </c>
      <c r="T172" s="37" t="e">
        <f t="shared" ref="T172:T195" si="256">M172/(M172+N172)</f>
        <v>#DIV/0!</v>
      </c>
      <c r="U172" s="37" t="e">
        <f t="shared" ref="U172:U195" si="257">((0.5*V172)+M172)/L172</f>
        <v>#DIV/0!</v>
      </c>
      <c r="V172" s="35">
        <f t="shared" ref="V172:AA172" si="258">V173+V174+V175</f>
        <v>0</v>
      </c>
      <c r="W172" s="35">
        <f t="shared" si="258"/>
        <v>0</v>
      </c>
      <c r="X172" s="35">
        <f t="shared" si="258"/>
        <v>0</v>
      </c>
      <c r="Y172" s="35">
        <f t="shared" si="258"/>
        <v>0</v>
      </c>
      <c r="Z172" s="35">
        <f t="shared" si="258"/>
        <v>1</v>
      </c>
      <c r="AA172" s="35">
        <f t="shared" si="258"/>
        <v>0</v>
      </c>
      <c r="AB172" s="3"/>
      <c r="AC172" s="3"/>
    </row>
    <row r="173" spans="1:29" x14ac:dyDescent="0.3">
      <c r="A173" s="3" t="s">
        <v>66</v>
      </c>
      <c r="B173" s="3" t="s">
        <v>32</v>
      </c>
      <c r="C173" s="3" t="s">
        <v>25</v>
      </c>
      <c r="D173" s="3" t="s">
        <v>31</v>
      </c>
      <c r="E173" s="3" t="s">
        <v>30</v>
      </c>
      <c r="F173" s="3" t="s">
        <v>28</v>
      </c>
      <c r="G173" s="3">
        <v>0</v>
      </c>
      <c r="H173" s="3">
        <v>0</v>
      </c>
      <c r="I173" s="4" t="e">
        <f t="shared" si="249"/>
        <v>#DIV/0!</v>
      </c>
      <c r="J173" s="3">
        <v>0</v>
      </c>
      <c r="K173" s="32" t="e">
        <f t="shared" si="251"/>
        <v>#DIV/0!</v>
      </c>
      <c r="L173" s="3">
        <f t="shared" si="252"/>
        <v>0</v>
      </c>
      <c r="M173" s="3">
        <v>0</v>
      </c>
      <c r="N173" s="3">
        <v>0</v>
      </c>
      <c r="O173" s="3">
        <v>0</v>
      </c>
      <c r="P173" s="3">
        <v>0</v>
      </c>
      <c r="Q173" s="4" t="e">
        <f t="shared" si="254"/>
        <v>#DIV/0!</v>
      </c>
      <c r="R173" s="3">
        <v>0</v>
      </c>
      <c r="S173" s="3">
        <v>0</v>
      </c>
      <c r="T173" s="32" t="e">
        <f t="shared" si="256"/>
        <v>#DIV/0!</v>
      </c>
      <c r="U173" s="32" t="e">
        <f t="shared" si="257"/>
        <v>#DIV/0!</v>
      </c>
      <c r="V173" s="3">
        <v>0</v>
      </c>
      <c r="W173" s="3">
        <v>0</v>
      </c>
      <c r="X173" s="3">
        <v>0</v>
      </c>
      <c r="Y173" s="3">
        <v>0</v>
      </c>
      <c r="Z173" s="3">
        <v>0</v>
      </c>
      <c r="AA173" s="3">
        <v>0</v>
      </c>
      <c r="AB173" s="3"/>
      <c r="AC173" s="3"/>
    </row>
    <row r="174" spans="1:29" x14ac:dyDescent="0.3">
      <c r="A174" s="3" t="s">
        <v>67</v>
      </c>
      <c r="B174" s="3" t="s">
        <v>32</v>
      </c>
      <c r="C174" s="3" t="s">
        <v>25</v>
      </c>
      <c r="D174" s="3" t="s">
        <v>31</v>
      </c>
      <c r="E174" s="3" t="s">
        <v>30</v>
      </c>
      <c r="F174" s="3" t="s">
        <v>28</v>
      </c>
      <c r="G174" s="3">
        <v>0</v>
      </c>
      <c r="H174" s="3">
        <v>0</v>
      </c>
      <c r="I174" s="4" t="e">
        <f t="shared" si="249"/>
        <v>#DIV/0!</v>
      </c>
      <c r="J174" s="3">
        <v>0</v>
      </c>
      <c r="K174" s="32" t="e">
        <f t="shared" si="251"/>
        <v>#DIV/0!</v>
      </c>
      <c r="L174" s="3">
        <f t="shared" si="252"/>
        <v>0</v>
      </c>
      <c r="M174" s="3">
        <v>0</v>
      </c>
      <c r="N174" s="3">
        <v>0</v>
      </c>
      <c r="O174" s="3">
        <v>0</v>
      </c>
      <c r="P174" s="3">
        <v>0</v>
      </c>
      <c r="Q174" s="4" t="e">
        <f t="shared" si="254"/>
        <v>#DIV/0!</v>
      </c>
      <c r="R174" s="3">
        <v>0</v>
      </c>
      <c r="S174" s="3">
        <v>0</v>
      </c>
      <c r="T174" s="32" t="e">
        <f t="shared" si="256"/>
        <v>#DIV/0!</v>
      </c>
      <c r="U174" s="32" t="e">
        <f t="shared" si="257"/>
        <v>#DIV/0!</v>
      </c>
      <c r="V174" s="3">
        <v>0</v>
      </c>
      <c r="W174" s="3">
        <v>0</v>
      </c>
      <c r="X174" s="3">
        <v>0</v>
      </c>
      <c r="Y174" s="3">
        <v>0</v>
      </c>
      <c r="Z174" s="3">
        <v>0</v>
      </c>
      <c r="AA174" s="3">
        <v>0</v>
      </c>
      <c r="AB174" s="3"/>
      <c r="AC174" s="3"/>
    </row>
    <row r="175" spans="1:29" x14ac:dyDescent="0.3">
      <c r="A175" s="3" t="s">
        <v>68</v>
      </c>
      <c r="B175" s="3" t="s">
        <v>32</v>
      </c>
      <c r="C175" s="3" t="s">
        <v>25</v>
      </c>
      <c r="D175" s="3" t="s">
        <v>31</v>
      </c>
      <c r="E175" s="3" t="s">
        <v>30</v>
      </c>
      <c r="F175" s="3" t="s">
        <v>28</v>
      </c>
      <c r="G175" s="3">
        <v>0</v>
      </c>
      <c r="H175" s="3">
        <v>0</v>
      </c>
      <c r="I175" s="4" t="e">
        <f t="shared" si="249"/>
        <v>#DIV/0!</v>
      </c>
      <c r="J175" s="3">
        <v>0</v>
      </c>
      <c r="K175" s="32" t="e">
        <f t="shared" si="251"/>
        <v>#DIV/0!</v>
      </c>
      <c r="L175" s="3">
        <f t="shared" si="252"/>
        <v>0</v>
      </c>
      <c r="M175" s="3">
        <v>0</v>
      </c>
      <c r="N175" s="3">
        <v>0</v>
      </c>
      <c r="O175" s="3">
        <v>0</v>
      </c>
      <c r="P175" s="3">
        <v>0</v>
      </c>
      <c r="Q175" s="4" t="e">
        <f t="shared" si="254"/>
        <v>#DIV/0!</v>
      </c>
      <c r="R175" s="3">
        <v>0</v>
      </c>
      <c r="S175" s="3">
        <v>0</v>
      </c>
      <c r="T175" s="32" t="e">
        <f t="shared" si="256"/>
        <v>#DIV/0!</v>
      </c>
      <c r="U175" s="32" t="e">
        <f t="shared" si="257"/>
        <v>#DIV/0!</v>
      </c>
      <c r="V175" s="3">
        <v>0</v>
      </c>
      <c r="W175" s="3">
        <v>0</v>
      </c>
      <c r="X175" s="3">
        <v>0</v>
      </c>
      <c r="Y175" s="3">
        <v>0</v>
      </c>
      <c r="Z175" s="3">
        <v>1</v>
      </c>
      <c r="AA175" s="3">
        <v>0</v>
      </c>
      <c r="AB175" s="3"/>
      <c r="AC175" s="3"/>
    </row>
    <row r="176" spans="1:29" x14ac:dyDescent="0.3">
      <c r="A176" s="35">
        <v>165</v>
      </c>
      <c r="B176" s="35" t="s">
        <v>29</v>
      </c>
      <c r="C176" s="35" t="s">
        <v>25</v>
      </c>
      <c r="D176" s="35" t="s">
        <v>32</v>
      </c>
      <c r="E176" s="35" t="s">
        <v>30</v>
      </c>
      <c r="F176" s="35" t="s">
        <v>31</v>
      </c>
      <c r="G176" s="35">
        <f t="shared" si="248"/>
        <v>3</v>
      </c>
      <c r="H176" s="35">
        <f t="shared" si="248"/>
        <v>2</v>
      </c>
      <c r="I176" s="36">
        <f t="shared" si="249"/>
        <v>0.66666666666666663</v>
      </c>
      <c r="J176" s="35">
        <f t="shared" ref="J176" si="259">J177+J178+J179</f>
        <v>0</v>
      </c>
      <c r="K176" s="37">
        <f t="shared" si="251"/>
        <v>0</v>
      </c>
      <c r="L176" s="35">
        <f t="shared" si="252"/>
        <v>3</v>
      </c>
      <c r="M176" s="35">
        <f t="shared" ref="M176:P176" si="260">M177+M178+M179</f>
        <v>1</v>
      </c>
      <c r="N176" s="35">
        <f t="shared" si="260"/>
        <v>2</v>
      </c>
      <c r="O176" s="35">
        <f t="shared" si="260"/>
        <v>0</v>
      </c>
      <c r="P176" s="35">
        <f t="shared" si="260"/>
        <v>3</v>
      </c>
      <c r="Q176" s="36">
        <f t="shared" si="254"/>
        <v>100</v>
      </c>
      <c r="R176" s="35">
        <f t="shared" ref="R176:S176" si="261">R177+R178+R179</f>
        <v>0</v>
      </c>
      <c r="S176" s="35">
        <f t="shared" si="261"/>
        <v>0</v>
      </c>
      <c r="T176" s="37">
        <f t="shared" si="256"/>
        <v>0.33333333333333331</v>
      </c>
      <c r="U176" s="37">
        <f t="shared" si="257"/>
        <v>0.33333333333333331</v>
      </c>
      <c r="V176" s="35">
        <f t="shared" ref="V176:AA176" si="262">V177+V178+V179</f>
        <v>0</v>
      </c>
      <c r="W176" s="35">
        <f t="shared" si="262"/>
        <v>1</v>
      </c>
      <c r="X176" s="35">
        <f t="shared" si="262"/>
        <v>1</v>
      </c>
      <c r="Y176" s="35">
        <f t="shared" si="262"/>
        <v>0</v>
      </c>
      <c r="Z176" s="35">
        <f t="shared" si="262"/>
        <v>1</v>
      </c>
      <c r="AA176" s="35">
        <f t="shared" si="262"/>
        <v>0</v>
      </c>
      <c r="AB176" s="3"/>
      <c r="AC176" s="3"/>
    </row>
    <row r="177" spans="1:29" x14ac:dyDescent="0.3">
      <c r="A177" s="3" t="s">
        <v>66</v>
      </c>
      <c r="B177" s="3" t="s">
        <v>29</v>
      </c>
      <c r="C177" s="3" t="s">
        <v>25</v>
      </c>
      <c r="D177" s="3" t="s">
        <v>32</v>
      </c>
      <c r="E177" s="3" t="s">
        <v>30</v>
      </c>
      <c r="F177" s="3" t="s">
        <v>31</v>
      </c>
      <c r="G177" s="3">
        <v>0</v>
      </c>
      <c r="H177" s="3">
        <v>0</v>
      </c>
      <c r="I177" s="4" t="e">
        <f t="shared" si="249"/>
        <v>#DIV/0!</v>
      </c>
      <c r="J177" s="3">
        <v>0</v>
      </c>
      <c r="K177" s="32" t="e">
        <f t="shared" si="251"/>
        <v>#DIV/0!</v>
      </c>
      <c r="L177" s="3">
        <f t="shared" si="252"/>
        <v>0</v>
      </c>
      <c r="M177" s="3">
        <v>0</v>
      </c>
      <c r="N177" s="3">
        <v>0</v>
      </c>
      <c r="O177" s="3">
        <v>0</v>
      </c>
      <c r="P177" s="3">
        <v>0</v>
      </c>
      <c r="Q177" s="4" t="e">
        <f t="shared" si="254"/>
        <v>#DIV/0!</v>
      </c>
      <c r="R177" s="3">
        <v>0</v>
      </c>
      <c r="S177" s="3">
        <v>0</v>
      </c>
      <c r="T177" s="32" t="e">
        <f t="shared" si="256"/>
        <v>#DIV/0!</v>
      </c>
      <c r="U177" s="32" t="e">
        <f t="shared" si="257"/>
        <v>#DIV/0!</v>
      </c>
      <c r="V177" s="3">
        <v>0</v>
      </c>
      <c r="W177" s="3">
        <v>0</v>
      </c>
      <c r="X177" s="3">
        <v>0</v>
      </c>
      <c r="Y177" s="3">
        <v>0</v>
      </c>
      <c r="Z177" s="3">
        <v>0</v>
      </c>
      <c r="AA177" s="3">
        <v>0</v>
      </c>
      <c r="AB177" s="3"/>
      <c r="AC177" s="3"/>
    </row>
    <row r="178" spans="1:29" x14ac:dyDescent="0.3">
      <c r="A178" s="3" t="s">
        <v>67</v>
      </c>
      <c r="B178" s="3" t="s">
        <v>29</v>
      </c>
      <c r="C178" s="3" t="s">
        <v>25</v>
      </c>
      <c r="D178" s="3" t="s">
        <v>32</v>
      </c>
      <c r="E178" s="3" t="s">
        <v>30</v>
      </c>
      <c r="F178" s="3" t="s">
        <v>31</v>
      </c>
      <c r="G178" s="3">
        <v>3</v>
      </c>
      <c r="H178" s="3">
        <v>2</v>
      </c>
      <c r="I178" s="4">
        <f t="shared" si="249"/>
        <v>0.66666666666666663</v>
      </c>
      <c r="J178" s="3">
        <v>0</v>
      </c>
      <c r="K178" s="32">
        <f t="shared" si="251"/>
        <v>0</v>
      </c>
      <c r="L178" s="3">
        <f t="shared" si="252"/>
        <v>3</v>
      </c>
      <c r="M178" s="3">
        <v>1</v>
      </c>
      <c r="N178" s="3">
        <v>2</v>
      </c>
      <c r="O178" s="3">
        <v>0</v>
      </c>
      <c r="P178" s="3">
        <v>3</v>
      </c>
      <c r="Q178" s="4">
        <f t="shared" si="254"/>
        <v>100</v>
      </c>
      <c r="R178" s="3">
        <v>0</v>
      </c>
      <c r="S178" s="3">
        <v>0</v>
      </c>
      <c r="T178" s="32">
        <f t="shared" si="256"/>
        <v>0.33333333333333331</v>
      </c>
      <c r="U178" s="32">
        <f t="shared" si="257"/>
        <v>0.33333333333333331</v>
      </c>
      <c r="V178" s="3">
        <v>0</v>
      </c>
      <c r="W178" s="3">
        <v>1</v>
      </c>
      <c r="X178" s="3">
        <v>1</v>
      </c>
      <c r="Y178" s="3">
        <v>0</v>
      </c>
      <c r="Z178" s="3">
        <v>0</v>
      </c>
      <c r="AA178" s="3">
        <v>0</v>
      </c>
      <c r="AB178" s="3"/>
      <c r="AC178" s="3"/>
    </row>
    <row r="179" spans="1:29" x14ac:dyDescent="0.3">
      <c r="A179" s="3" t="s">
        <v>68</v>
      </c>
      <c r="B179" s="3" t="s">
        <v>29</v>
      </c>
      <c r="C179" s="3" t="s">
        <v>25</v>
      </c>
      <c r="D179" s="3" t="s">
        <v>32</v>
      </c>
      <c r="E179" s="3" t="s">
        <v>30</v>
      </c>
      <c r="F179" s="3" t="s">
        <v>31</v>
      </c>
      <c r="G179" s="3">
        <v>0</v>
      </c>
      <c r="H179" s="3">
        <v>0</v>
      </c>
      <c r="I179" s="4" t="e">
        <f t="shared" si="249"/>
        <v>#DIV/0!</v>
      </c>
      <c r="J179" s="3">
        <v>0</v>
      </c>
      <c r="K179" s="32" t="e">
        <f t="shared" si="251"/>
        <v>#DIV/0!</v>
      </c>
      <c r="L179" s="3">
        <f t="shared" si="252"/>
        <v>0</v>
      </c>
      <c r="M179" s="3">
        <v>0</v>
      </c>
      <c r="N179" s="3">
        <v>0</v>
      </c>
      <c r="O179" s="3">
        <v>0</v>
      </c>
      <c r="P179" s="3">
        <v>0</v>
      </c>
      <c r="Q179" s="4" t="e">
        <f t="shared" si="254"/>
        <v>#DIV/0!</v>
      </c>
      <c r="R179" s="3">
        <v>0</v>
      </c>
      <c r="S179" s="3">
        <v>0</v>
      </c>
      <c r="T179" s="32" t="e">
        <f t="shared" si="256"/>
        <v>#DIV/0!</v>
      </c>
      <c r="U179" s="32" t="e">
        <f t="shared" si="257"/>
        <v>#DIV/0!</v>
      </c>
      <c r="V179" s="3">
        <v>0</v>
      </c>
      <c r="W179" s="3">
        <v>0</v>
      </c>
      <c r="X179" s="3">
        <v>0</v>
      </c>
      <c r="Y179" s="3">
        <v>0</v>
      </c>
      <c r="Z179" s="3">
        <v>1</v>
      </c>
      <c r="AA179" s="3">
        <v>0</v>
      </c>
      <c r="AB179" s="3"/>
      <c r="AC179" s="3"/>
    </row>
    <row r="180" spans="1:29" x14ac:dyDescent="0.3">
      <c r="A180" s="35">
        <v>234</v>
      </c>
      <c r="B180" s="35" t="s">
        <v>29</v>
      </c>
      <c r="C180" s="35" t="s">
        <v>25</v>
      </c>
      <c r="D180" s="35" t="s">
        <v>32</v>
      </c>
      <c r="E180" s="35" t="s">
        <v>30</v>
      </c>
      <c r="F180" s="35" t="s">
        <v>33</v>
      </c>
      <c r="G180" s="35">
        <f t="shared" si="248"/>
        <v>2</v>
      </c>
      <c r="H180" s="35">
        <f t="shared" si="248"/>
        <v>0</v>
      </c>
      <c r="I180" s="36">
        <f t="shared" si="249"/>
        <v>0</v>
      </c>
      <c r="J180" s="35">
        <f t="shared" ref="J180" si="263">J181+J182+J183</f>
        <v>1</v>
      </c>
      <c r="K180" s="37">
        <f t="shared" si="251"/>
        <v>0.5</v>
      </c>
      <c r="L180" s="35">
        <f t="shared" si="252"/>
        <v>1</v>
      </c>
      <c r="M180" s="35">
        <f t="shared" ref="M180:P180" si="264">M181+M182+M183</f>
        <v>0</v>
      </c>
      <c r="N180" s="35">
        <f t="shared" si="264"/>
        <v>1</v>
      </c>
      <c r="O180" s="35">
        <f t="shared" si="264"/>
        <v>0</v>
      </c>
      <c r="P180" s="35">
        <f t="shared" si="264"/>
        <v>1</v>
      </c>
      <c r="Q180" s="36">
        <f t="shared" si="254"/>
        <v>100</v>
      </c>
      <c r="R180" s="35">
        <f t="shared" ref="R180:S180" si="265">R181+R182+R183</f>
        <v>0</v>
      </c>
      <c r="S180" s="35">
        <f t="shared" si="265"/>
        <v>0</v>
      </c>
      <c r="T180" s="37">
        <f t="shared" si="256"/>
        <v>0</v>
      </c>
      <c r="U180" s="37">
        <f t="shared" si="257"/>
        <v>0</v>
      </c>
      <c r="V180" s="35">
        <f t="shared" ref="V180:AA180" si="266">V181+V182+V183</f>
        <v>0</v>
      </c>
      <c r="W180" s="35">
        <f t="shared" si="266"/>
        <v>0</v>
      </c>
      <c r="X180" s="35">
        <f t="shared" si="266"/>
        <v>1</v>
      </c>
      <c r="Y180" s="35">
        <f t="shared" si="266"/>
        <v>1</v>
      </c>
      <c r="Z180" s="35">
        <f t="shared" si="266"/>
        <v>0</v>
      </c>
      <c r="AA180" s="35">
        <f t="shared" si="266"/>
        <v>0</v>
      </c>
      <c r="AB180" s="3"/>
      <c r="AC180" s="3"/>
    </row>
    <row r="181" spans="1:29" x14ac:dyDescent="0.3">
      <c r="A181" s="3" t="s">
        <v>66</v>
      </c>
      <c r="B181" s="3" t="s">
        <v>29</v>
      </c>
      <c r="C181" s="3" t="s">
        <v>25</v>
      </c>
      <c r="D181" s="3" t="s">
        <v>32</v>
      </c>
      <c r="E181" s="3" t="s">
        <v>30</v>
      </c>
      <c r="F181" s="3" t="s">
        <v>33</v>
      </c>
      <c r="G181" s="3">
        <v>2</v>
      </c>
      <c r="H181" s="3">
        <v>0</v>
      </c>
      <c r="I181" s="4">
        <f t="shared" si="249"/>
        <v>0</v>
      </c>
      <c r="J181" s="3">
        <v>1</v>
      </c>
      <c r="K181" s="32">
        <f t="shared" si="251"/>
        <v>0.5</v>
      </c>
      <c r="L181" s="3">
        <f t="shared" si="252"/>
        <v>1</v>
      </c>
      <c r="M181" s="3">
        <v>0</v>
      </c>
      <c r="N181" s="3">
        <v>1</v>
      </c>
      <c r="O181" s="3">
        <v>0</v>
      </c>
      <c r="P181" s="3">
        <v>1</v>
      </c>
      <c r="Q181" s="4">
        <f t="shared" si="254"/>
        <v>100</v>
      </c>
      <c r="R181" s="3">
        <v>0</v>
      </c>
      <c r="S181" s="3">
        <v>0</v>
      </c>
      <c r="T181" s="32">
        <f t="shared" si="256"/>
        <v>0</v>
      </c>
      <c r="U181" s="32">
        <f t="shared" si="257"/>
        <v>0</v>
      </c>
      <c r="V181" s="3">
        <v>0</v>
      </c>
      <c r="W181" s="3">
        <v>0</v>
      </c>
      <c r="X181" s="3">
        <v>1</v>
      </c>
      <c r="Y181" s="3">
        <v>1</v>
      </c>
      <c r="Z181" s="3">
        <v>0</v>
      </c>
      <c r="AA181" s="3">
        <v>0</v>
      </c>
      <c r="AB181" s="3"/>
      <c r="AC181" s="3"/>
    </row>
    <row r="182" spans="1:29" x14ac:dyDescent="0.3">
      <c r="A182" s="3" t="s">
        <v>67</v>
      </c>
      <c r="B182" s="3" t="s">
        <v>29</v>
      </c>
      <c r="C182" s="3" t="s">
        <v>25</v>
      </c>
      <c r="D182" s="3" t="s">
        <v>32</v>
      </c>
      <c r="E182" s="3" t="s">
        <v>30</v>
      </c>
      <c r="F182" s="3" t="s">
        <v>33</v>
      </c>
      <c r="G182" s="3">
        <v>0</v>
      </c>
      <c r="H182" s="3">
        <v>0</v>
      </c>
      <c r="I182" s="4" t="e">
        <f t="shared" si="249"/>
        <v>#DIV/0!</v>
      </c>
      <c r="J182" s="3">
        <v>0</v>
      </c>
      <c r="K182" s="32" t="e">
        <f t="shared" si="251"/>
        <v>#DIV/0!</v>
      </c>
      <c r="L182" s="3">
        <f t="shared" si="252"/>
        <v>0</v>
      </c>
      <c r="M182" s="3">
        <v>0</v>
      </c>
      <c r="N182" s="3">
        <v>0</v>
      </c>
      <c r="O182" s="3">
        <v>0</v>
      </c>
      <c r="P182" s="3">
        <v>0</v>
      </c>
      <c r="Q182" s="4" t="e">
        <f t="shared" si="254"/>
        <v>#DIV/0!</v>
      </c>
      <c r="R182" s="3">
        <v>0</v>
      </c>
      <c r="S182" s="3">
        <v>0</v>
      </c>
      <c r="T182" s="32" t="e">
        <f t="shared" si="256"/>
        <v>#DIV/0!</v>
      </c>
      <c r="U182" s="32" t="e">
        <f t="shared" si="257"/>
        <v>#DIV/0!</v>
      </c>
      <c r="V182" s="3">
        <v>0</v>
      </c>
      <c r="W182" s="3">
        <v>0</v>
      </c>
      <c r="X182" s="3">
        <v>0</v>
      </c>
      <c r="Y182" s="3">
        <v>0</v>
      </c>
      <c r="Z182" s="3">
        <v>0</v>
      </c>
      <c r="AA182" s="3">
        <v>0</v>
      </c>
      <c r="AB182" s="3"/>
      <c r="AC182" s="3"/>
    </row>
    <row r="183" spans="1:29" x14ac:dyDescent="0.3">
      <c r="A183" s="3" t="s">
        <v>68</v>
      </c>
      <c r="B183" s="3" t="s">
        <v>29</v>
      </c>
      <c r="C183" s="3" t="s">
        <v>25</v>
      </c>
      <c r="D183" s="3" t="s">
        <v>32</v>
      </c>
      <c r="E183" s="3" t="s">
        <v>30</v>
      </c>
      <c r="F183" s="3" t="s">
        <v>33</v>
      </c>
      <c r="G183" s="3">
        <v>0</v>
      </c>
      <c r="H183" s="3">
        <v>0</v>
      </c>
      <c r="I183" s="4" t="e">
        <f t="shared" si="249"/>
        <v>#DIV/0!</v>
      </c>
      <c r="J183" s="3">
        <v>0</v>
      </c>
      <c r="K183" s="32" t="e">
        <f t="shared" si="251"/>
        <v>#DIV/0!</v>
      </c>
      <c r="L183" s="3">
        <f t="shared" si="252"/>
        <v>0</v>
      </c>
      <c r="M183" s="3">
        <v>0</v>
      </c>
      <c r="N183" s="3">
        <v>0</v>
      </c>
      <c r="O183" s="3">
        <v>0</v>
      </c>
      <c r="P183" s="3">
        <v>0</v>
      </c>
      <c r="Q183" s="4" t="e">
        <f t="shared" si="254"/>
        <v>#DIV/0!</v>
      </c>
      <c r="R183" s="3">
        <v>0</v>
      </c>
      <c r="S183" s="3">
        <v>0</v>
      </c>
      <c r="T183" s="32" t="e">
        <f t="shared" si="256"/>
        <v>#DIV/0!</v>
      </c>
      <c r="U183" s="32" t="e">
        <f t="shared" si="257"/>
        <v>#DIV/0!</v>
      </c>
      <c r="V183" s="3">
        <v>0</v>
      </c>
      <c r="W183" s="3">
        <v>0</v>
      </c>
      <c r="X183" s="3">
        <v>0</v>
      </c>
      <c r="Y183" s="3">
        <v>0</v>
      </c>
      <c r="Z183" s="3">
        <v>0</v>
      </c>
      <c r="AA183" s="3">
        <v>0</v>
      </c>
      <c r="AB183" s="3"/>
      <c r="AC183" s="3"/>
    </row>
    <row r="184" spans="1:29" x14ac:dyDescent="0.3">
      <c r="A184" s="35">
        <v>192</v>
      </c>
      <c r="B184" s="35" t="s">
        <v>29</v>
      </c>
      <c r="C184" s="35" t="s">
        <v>25</v>
      </c>
      <c r="D184" s="35" t="s">
        <v>34</v>
      </c>
      <c r="E184" s="35" t="s">
        <v>33</v>
      </c>
      <c r="F184" s="35" t="s">
        <v>32</v>
      </c>
      <c r="G184" s="35">
        <f t="shared" si="248"/>
        <v>5</v>
      </c>
      <c r="H184" s="35">
        <f t="shared" si="248"/>
        <v>0</v>
      </c>
      <c r="I184" s="36">
        <f t="shared" si="249"/>
        <v>0</v>
      </c>
      <c r="J184" s="35">
        <f t="shared" ref="J184" si="267">J185+J186+J187</f>
        <v>3</v>
      </c>
      <c r="K184" s="37">
        <f t="shared" si="251"/>
        <v>0.6</v>
      </c>
      <c r="L184" s="35">
        <f t="shared" si="252"/>
        <v>2</v>
      </c>
      <c r="M184" s="35">
        <f t="shared" ref="M184:P184" si="268">M185+M186+M187</f>
        <v>0</v>
      </c>
      <c r="N184" s="35">
        <f t="shared" si="268"/>
        <v>2</v>
      </c>
      <c r="O184" s="35">
        <f t="shared" si="268"/>
        <v>0</v>
      </c>
      <c r="P184" s="35">
        <f t="shared" si="268"/>
        <v>2</v>
      </c>
      <c r="Q184" s="36">
        <f t="shared" si="254"/>
        <v>100</v>
      </c>
      <c r="R184" s="35">
        <f t="shared" ref="R184:S184" si="269">R185+R186+R187</f>
        <v>0</v>
      </c>
      <c r="S184" s="35">
        <f t="shared" si="269"/>
        <v>0</v>
      </c>
      <c r="T184" s="37">
        <f t="shared" si="256"/>
        <v>0</v>
      </c>
      <c r="U184" s="37">
        <f t="shared" si="257"/>
        <v>0</v>
      </c>
      <c r="V184" s="35">
        <f t="shared" ref="V184:AA184" si="270">V185+V186+V187</f>
        <v>0</v>
      </c>
      <c r="W184" s="35">
        <f t="shared" si="270"/>
        <v>0</v>
      </c>
      <c r="X184" s="35">
        <f t="shared" si="270"/>
        <v>2</v>
      </c>
      <c r="Y184" s="35">
        <f t="shared" si="270"/>
        <v>1</v>
      </c>
      <c r="Z184" s="35">
        <f t="shared" si="270"/>
        <v>0</v>
      </c>
      <c r="AA184" s="35">
        <f t="shared" si="270"/>
        <v>0</v>
      </c>
      <c r="AB184" s="3"/>
    </row>
    <row r="185" spans="1:29" x14ac:dyDescent="0.3">
      <c r="A185" s="3" t="s">
        <v>66</v>
      </c>
      <c r="B185" s="3" t="s">
        <v>29</v>
      </c>
      <c r="C185" s="3" t="s">
        <v>25</v>
      </c>
      <c r="D185" s="3" t="s">
        <v>34</v>
      </c>
      <c r="E185" s="3" t="s">
        <v>33</v>
      </c>
      <c r="F185" s="3" t="s">
        <v>32</v>
      </c>
      <c r="G185" s="3">
        <v>5</v>
      </c>
      <c r="H185" s="3">
        <v>0</v>
      </c>
      <c r="I185" s="4">
        <f t="shared" si="249"/>
        <v>0</v>
      </c>
      <c r="J185" s="3">
        <v>3</v>
      </c>
      <c r="K185" s="32">
        <f t="shared" si="251"/>
        <v>0.6</v>
      </c>
      <c r="L185" s="3">
        <f t="shared" si="252"/>
        <v>2</v>
      </c>
      <c r="M185" s="3">
        <v>0</v>
      </c>
      <c r="N185" s="3">
        <v>2</v>
      </c>
      <c r="O185" s="3">
        <v>0</v>
      </c>
      <c r="P185" s="3">
        <v>2</v>
      </c>
      <c r="Q185" s="4">
        <f t="shared" si="254"/>
        <v>100</v>
      </c>
      <c r="R185" s="3">
        <v>0</v>
      </c>
      <c r="S185" s="3">
        <v>0</v>
      </c>
      <c r="T185" s="32">
        <f t="shared" si="256"/>
        <v>0</v>
      </c>
      <c r="U185" s="32">
        <f t="shared" si="257"/>
        <v>0</v>
      </c>
      <c r="V185" s="3">
        <v>0</v>
      </c>
      <c r="W185" s="3">
        <v>0</v>
      </c>
      <c r="X185" s="3">
        <v>2</v>
      </c>
      <c r="Y185" s="3">
        <v>1</v>
      </c>
      <c r="Z185" s="3">
        <v>0</v>
      </c>
      <c r="AA185" s="3">
        <v>0</v>
      </c>
      <c r="AB185" s="3"/>
    </row>
    <row r="186" spans="1:29" x14ac:dyDescent="0.3">
      <c r="A186" s="3" t="s">
        <v>67</v>
      </c>
      <c r="B186" s="3" t="s">
        <v>29</v>
      </c>
      <c r="C186" s="3" t="s">
        <v>25</v>
      </c>
      <c r="D186" s="3" t="s">
        <v>34</v>
      </c>
      <c r="E186" s="3" t="s">
        <v>33</v>
      </c>
      <c r="F186" s="3" t="s">
        <v>32</v>
      </c>
      <c r="G186" s="3">
        <v>0</v>
      </c>
      <c r="H186" s="3">
        <v>0</v>
      </c>
      <c r="I186" s="4" t="e">
        <f t="shared" si="249"/>
        <v>#DIV/0!</v>
      </c>
      <c r="J186" s="3">
        <v>0</v>
      </c>
      <c r="K186" s="32" t="e">
        <f t="shared" si="251"/>
        <v>#DIV/0!</v>
      </c>
      <c r="L186" s="3">
        <f t="shared" si="252"/>
        <v>0</v>
      </c>
      <c r="M186" s="3">
        <v>0</v>
      </c>
      <c r="N186" s="3">
        <v>0</v>
      </c>
      <c r="O186" s="3">
        <v>0</v>
      </c>
      <c r="P186" s="3">
        <v>0</v>
      </c>
      <c r="Q186" s="4" t="e">
        <f t="shared" si="254"/>
        <v>#DIV/0!</v>
      </c>
      <c r="R186" s="3">
        <v>0</v>
      </c>
      <c r="S186" s="3">
        <v>0</v>
      </c>
      <c r="T186" s="32" t="e">
        <f t="shared" si="256"/>
        <v>#DIV/0!</v>
      </c>
      <c r="U186" s="32" t="e">
        <f t="shared" si="257"/>
        <v>#DIV/0!</v>
      </c>
      <c r="V186" s="3">
        <v>0</v>
      </c>
      <c r="W186" s="3">
        <v>0</v>
      </c>
      <c r="X186" s="3">
        <v>0</v>
      </c>
      <c r="Y186" s="3">
        <v>0</v>
      </c>
      <c r="Z186" s="3">
        <v>0</v>
      </c>
      <c r="AA186" s="3">
        <v>0</v>
      </c>
      <c r="AB186" s="3"/>
    </row>
    <row r="187" spans="1:29" x14ac:dyDescent="0.3">
      <c r="A187" s="3" t="s">
        <v>68</v>
      </c>
      <c r="B187" s="3" t="s">
        <v>29</v>
      </c>
      <c r="C187" s="3" t="s">
        <v>25</v>
      </c>
      <c r="D187" s="3" t="s">
        <v>34</v>
      </c>
      <c r="E187" s="3" t="s">
        <v>33</v>
      </c>
      <c r="F187" s="3" t="s">
        <v>32</v>
      </c>
      <c r="G187" s="3">
        <v>0</v>
      </c>
      <c r="H187" s="3">
        <v>0</v>
      </c>
      <c r="I187" s="4" t="e">
        <f t="shared" si="249"/>
        <v>#DIV/0!</v>
      </c>
      <c r="J187" s="3">
        <v>0</v>
      </c>
      <c r="K187" s="32" t="e">
        <f t="shared" si="251"/>
        <v>#DIV/0!</v>
      </c>
      <c r="L187" s="3">
        <f t="shared" si="252"/>
        <v>0</v>
      </c>
      <c r="M187" s="3">
        <v>0</v>
      </c>
      <c r="N187" s="3">
        <v>0</v>
      </c>
      <c r="O187" s="3">
        <v>0</v>
      </c>
      <c r="P187" s="3">
        <v>0</v>
      </c>
      <c r="Q187" s="4" t="e">
        <f t="shared" si="254"/>
        <v>#DIV/0!</v>
      </c>
      <c r="R187" s="3">
        <v>0</v>
      </c>
      <c r="S187" s="3">
        <v>0</v>
      </c>
      <c r="T187" s="32" t="e">
        <f t="shared" si="256"/>
        <v>#DIV/0!</v>
      </c>
      <c r="U187" s="32" t="e">
        <f t="shared" si="257"/>
        <v>#DIV/0!</v>
      </c>
      <c r="V187" s="3">
        <v>0</v>
      </c>
      <c r="W187" s="3">
        <v>0</v>
      </c>
      <c r="X187" s="3">
        <v>0</v>
      </c>
      <c r="Y187" s="3">
        <v>0</v>
      </c>
      <c r="Z187" s="3">
        <v>0</v>
      </c>
      <c r="AA187" s="3">
        <v>0</v>
      </c>
      <c r="AB187" s="3"/>
    </row>
    <row r="188" spans="1:29" x14ac:dyDescent="0.3">
      <c r="A188" s="35">
        <v>121</v>
      </c>
      <c r="B188" s="35" t="s">
        <v>32</v>
      </c>
      <c r="C188" s="35" t="s">
        <v>25</v>
      </c>
      <c r="D188" s="35" t="s">
        <v>46</v>
      </c>
      <c r="E188" s="35" t="s">
        <v>33</v>
      </c>
      <c r="F188" s="35" t="s">
        <v>34</v>
      </c>
      <c r="G188" s="35">
        <f t="shared" si="248"/>
        <v>2</v>
      </c>
      <c r="H188" s="35">
        <f t="shared" si="248"/>
        <v>0</v>
      </c>
      <c r="I188" s="36">
        <f t="shared" si="249"/>
        <v>0</v>
      </c>
      <c r="J188" s="35">
        <f t="shared" ref="J188" si="271">J189+J190+J191</f>
        <v>2</v>
      </c>
      <c r="K188" s="37">
        <f t="shared" si="251"/>
        <v>1</v>
      </c>
      <c r="L188" s="35">
        <f t="shared" si="252"/>
        <v>0</v>
      </c>
      <c r="M188" s="35">
        <f t="shared" ref="M188:P188" si="272">M189+M190+M191</f>
        <v>0</v>
      </c>
      <c r="N188" s="35">
        <f t="shared" si="272"/>
        <v>0</v>
      </c>
      <c r="O188" s="35">
        <f t="shared" si="272"/>
        <v>0</v>
      </c>
      <c r="P188" s="35">
        <f t="shared" si="272"/>
        <v>0</v>
      </c>
      <c r="Q188" s="36" t="e">
        <f t="shared" si="254"/>
        <v>#DIV/0!</v>
      </c>
      <c r="R188" s="35">
        <f t="shared" ref="R188:S188" si="273">R189+R190+R191</f>
        <v>0</v>
      </c>
      <c r="S188" s="35">
        <f t="shared" si="273"/>
        <v>0</v>
      </c>
      <c r="T188" s="37" t="e">
        <f t="shared" si="256"/>
        <v>#DIV/0!</v>
      </c>
      <c r="U188" s="37" t="e">
        <f t="shared" si="257"/>
        <v>#DIV/0!</v>
      </c>
      <c r="V188" s="35">
        <f t="shared" ref="V188:AA188" si="274">V189+V190+V191</f>
        <v>0</v>
      </c>
      <c r="W188" s="35">
        <f t="shared" si="274"/>
        <v>0</v>
      </c>
      <c r="X188" s="35">
        <f t="shared" si="274"/>
        <v>0</v>
      </c>
      <c r="Y188" s="35">
        <f t="shared" si="274"/>
        <v>1</v>
      </c>
      <c r="Z188" s="35">
        <f t="shared" si="274"/>
        <v>2</v>
      </c>
      <c r="AA188" s="35">
        <f t="shared" si="274"/>
        <v>0</v>
      </c>
      <c r="AB188" s="3"/>
    </row>
    <row r="189" spans="1:29" x14ac:dyDescent="0.3">
      <c r="A189" s="3" t="s">
        <v>66</v>
      </c>
      <c r="B189" s="3" t="s">
        <v>32</v>
      </c>
      <c r="C189" s="3" t="s">
        <v>25</v>
      </c>
      <c r="D189" s="3" t="s">
        <v>46</v>
      </c>
      <c r="E189" s="3" t="s">
        <v>33</v>
      </c>
      <c r="F189" s="3" t="s">
        <v>34</v>
      </c>
      <c r="G189" s="3">
        <v>2</v>
      </c>
      <c r="H189" s="3">
        <v>0</v>
      </c>
      <c r="I189" s="4">
        <f t="shared" si="249"/>
        <v>0</v>
      </c>
      <c r="J189" s="3">
        <v>2</v>
      </c>
      <c r="K189" s="32">
        <f t="shared" si="251"/>
        <v>1</v>
      </c>
      <c r="L189" s="3">
        <f t="shared" si="252"/>
        <v>0</v>
      </c>
      <c r="M189" s="3">
        <v>0</v>
      </c>
      <c r="N189" s="3">
        <v>0</v>
      </c>
      <c r="O189" s="3">
        <v>0</v>
      </c>
      <c r="P189" s="3">
        <v>0</v>
      </c>
      <c r="Q189" s="4" t="e">
        <f t="shared" si="254"/>
        <v>#DIV/0!</v>
      </c>
      <c r="R189" s="3">
        <v>0</v>
      </c>
      <c r="S189" s="3">
        <v>0</v>
      </c>
      <c r="T189" s="32" t="e">
        <f t="shared" si="256"/>
        <v>#DIV/0!</v>
      </c>
      <c r="U189" s="32" t="e">
        <f t="shared" si="257"/>
        <v>#DIV/0!</v>
      </c>
      <c r="V189" s="3">
        <v>0</v>
      </c>
      <c r="W189" s="3">
        <v>0</v>
      </c>
      <c r="X189" s="3">
        <v>0</v>
      </c>
      <c r="Y189" s="3">
        <v>1</v>
      </c>
      <c r="Z189" s="3">
        <v>1</v>
      </c>
      <c r="AA189" s="3">
        <v>0</v>
      </c>
      <c r="AB189" s="3"/>
    </row>
    <row r="190" spans="1:29" x14ac:dyDescent="0.3">
      <c r="A190" s="3" t="s">
        <v>67</v>
      </c>
      <c r="B190" s="3" t="s">
        <v>32</v>
      </c>
      <c r="C190" s="3" t="s">
        <v>25</v>
      </c>
      <c r="D190" s="3" t="s">
        <v>46</v>
      </c>
      <c r="E190" s="3" t="s">
        <v>33</v>
      </c>
      <c r="F190" s="3" t="s">
        <v>34</v>
      </c>
      <c r="G190" s="3">
        <v>0</v>
      </c>
      <c r="H190" s="3">
        <v>0</v>
      </c>
      <c r="I190" s="4" t="e">
        <f t="shared" si="249"/>
        <v>#DIV/0!</v>
      </c>
      <c r="J190" s="3">
        <v>0</v>
      </c>
      <c r="K190" s="32" t="e">
        <f t="shared" si="251"/>
        <v>#DIV/0!</v>
      </c>
      <c r="L190" s="3">
        <f t="shared" si="252"/>
        <v>0</v>
      </c>
      <c r="M190" s="3">
        <v>0</v>
      </c>
      <c r="N190" s="3">
        <v>0</v>
      </c>
      <c r="O190" s="3">
        <v>0</v>
      </c>
      <c r="P190" s="3">
        <v>0</v>
      </c>
      <c r="Q190" s="4" t="e">
        <f t="shared" si="254"/>
        <v>#DIV/0!</v>
      </c>
      <c r="R190" s="3">
        <v>0</v>
      </c>
      <c r="S190" s="3">
        <v>0</v>
      </c>
      <c r="T190" s="32" t="e">
        <f t="shared" si="256"/>
        <v>#DIV/0!</v>
      </c>
      <c r="U190" s="32" t="e">
        <f t="shared" si="257"/>
        <v>#DIV/0!</v>
      </c>
      <c r="V190" s="3">
        <v>0</v>
      </c>
      <c r="W190" s="3">
        <v>0</v>
      </c>
      <c r="X190" s="3">
        <v>0</v>
      </c>
      <c r="Y190" s="3">
        <v>0</v>
      </c>
      <c r="Z190" s="3">
        <v>0</v>
      </c>
      <c r="AA190" s="3">
        <v>0</v>
      </c>
      <c r="AB190" s="3"/>
    </row>
    <row r="191" spans="1:29" x14ac:dyDescent="0.3">
      <c r="A191" s="3" t="s">
        <v>68</v>
      </c>
      <c r="B191" s="3" t="s">
        <v>32</v>
      </c>
      <c r="C191" s="3" t="s">
        <v>25</v>
      </c>
      <c r="D191" s="3" t="s">
        <v>46</v>
      </c>
      <c r="E191" s="3" t="s">
        <v>33</v>
      </c>
      <c r="F191" s="3" t="s">
        <v>34</v>
      </c>
      <c r="G191" s="3">
        <v>0</v>
      </c>
      <c r="H191" s="3">
        <v>0</v>
      </c>
      <c r="I191" s="4" t="e">
        <f t="shared" si="249"/>
        <v>#DIV/0!</v>
      </c>
      <c r="J191" s="3">
        <v>0</v>
      </c>
      <c r="K191" s="32" t="e">
        <f t="shared" si="251"/>
        <v>#DIV/0!</v>
      </c>
      <c r="L191" s="3">
        <f t="shared" si="252"/>
        <v>0</v>
      </c>
      <c r="M191" s="3">
        <v>0</v>
      </c>
      <c r="N191" s="3">
        <v>0</v>
      </c>
      <c r="O191" s="3">
        <v>0</v>
      </c>
      <c r="P191" s="3">
        <v>0</v>
      </c>
      <c r="Q191" s="4" t="e">
        <f t="shared" si="254"/>
        <v>#DIV/0!</v>
      </c>
      <c r="R191" s="3">
        <v>0</v>
      </c>
      <c r="S191" s="3">
        <v>0</v>
      </c>
      <c r="T191" s="32" t="e">
        <f t="shared" si="256"/>
        <v>#DIV/0!</v>
      </c>
      <c r="U191" s="32" t="e">
        <f t="shared" si="257"/>
        <v>#DIV/0!</v>
      </c>
      <c r="V191" s="3">
        <v>0</v>
      </c>
      <c r="W191" s="3">
        <v>0</v>
      </c>
      <c r="X191" s="3">
        <v>0</v>
      </c>
      <c r="Y191" s="3">
        <v>0</v>
      </c>
      <c r="Z191" s="3">
        <v>1</v>
      </c>
      <c r="AA191" s="3">
        <v>0</v>
      </c>
      <c r="AB191" s="3"/>
    </row>
    <row r="192" spans="1:29" x14ac:dyDescent="0.3">
      <c r="A192" s="35">
        <v>237</v>
      </c>
      <c r="B192" s="35" t="s">
        <v>24</v>
      </c>
      <c r="C192" s="35" t="s">
        <v>25</v>
      </c>
      <c r="D192" s="35" t="s">
        <v>34</v>
      </c>
      <c r="E192" s="35" t="s">
        <v>33</v>
      </c>
      <c r="F192" s="35" t="s">
        <v>31</v>
      </c>
      <c r="G192" s="35">
        <f t="shared" si="248"/>
        <v>5</v>
      </c>
      <c r="H192" s="35">
        <f t="shared" si="248"/>
        <v>4</v>
      </c>
      <c r="I192" s="36">
        <f t="shared" si="249"/>
        <v>0.8</v>
      </c>
      <c r="J192" s="35">
        <f t="shared" ref="J192" si="275">J193+J194+J195</f>
        <v>1</v>
      </c>
      <c r="K192" s="37">
        <f t="shared" si="251"/>
        <v>0.2</v>
      </c>
      <c r="L192" s="35">
        <f t="shared" si="252"/>
        <v>3</v>
      </c>
      <c r="M192" s="35">
        <f t="shared" ref="M192:P192" si="276">M193+M194+M195</f>
        <v>2</v>
      </c>
      <c r="N192" s="35">
        <f t="shared" si="276"/>
        <v>1</v>
      </c>
      <c r="O192" s="35">
        <f t="shared" si="276"/>
        <v>1</v>
      </c>
      <c r="P192" s="35">
        <f t="shared" si="276"/>
        <v>3</v>
      </c>
      <c r="Q192" s="36">
        <f t="shared" si="254"/>
        <v>100</v>
      </c>
      <c r="R192" s="35">
        <f t="shared" ref="R192:S192" si="277">R193+R194+R195</f>
        <v>2</v>
      </c>
      <c r="S192" s="35">
        <f t="shared" si="277"/>
        <v>2</v>
      </c>
      <c r="T192" s="37">
        <f t="shared" si="256"/>
        <v>0.66666666666666663</v>
      </c>
      <c r="U192" s="37">
        <f t="shared" si="257"/>
        <v>0.66666666666666663</v>
      </c>
      <c r="V192" s="35">
        <f t="shared" ref="V192:AA192" si="278">V193+V194+V195</f>
        <v>0</v>
      </c>
      <c r="W192" s="35">
        <f t="shared" si="278"/>
        <v>0</v>
      </c>
      <c r="X192" s="35">
        <f t="shared" si="278"/>
        <v>2</v>
      </c>
      <c r="Y192" s="35">
        <f t="shared" si="278"/>
        <v>1</v>
      </c>
      <c r="Z192" s="35">
        <f t="shared" si="278"/>
        <v>1</v>
      </c>
      <c r="AA192" s="35">
        <f t="shared" si="278"/>
        <v>0</v>
      </c>
      <c r="AB192" s="3"/>
    </row>
    <row r="193" spans="1:30" x14ac:dyDescent="0.3">
      <c r="A193" s="3" t="s">
        <v>66</v>
      </c>
      <c r="B193" s="3" t="s">
        <v>24</v>
      </c>
      <c r="C193" s="3" t="s">
        <v>25</v>
      </c>
      <c r="D193" s="3" t="s">
        <v>34</v>
      </c>
      <c r="E193" s="3" t="s">
        <v>33</v>
      </c>
      <c r="F193" s="3" t="s">
        <v>31</v>
      </c>
      <c r="G193" s="3">
        <v>4</v>
      </c>
      <c r="H193" s="3">
        <v>2</v>
      </c>
      <c r="I193" s="4">
        <f t="shared" si="249"/>
        <v>0.5</v>
      </c>
      <c r="J193" s="3">
        <v>1</v>
      </c>
      <c r="K193" s="32">
        <f t="shared" si="251"/>
        <v>0.25</v>
      </c>
      <c r="L193" s="3">
        <f t="shared" si="252"/>
        <v>2</v>
      </c>
      <c r="M193" s="3">
        <v>1</v>
      </c>
      <c r="N193" s="3">
        <v>1</v>
      </c>
      <c r="O193" s="3">
        <v>0</v>
      </c>
      <c r="P193" s="3">
        <v>2</v>
      </c>
      <c r="Q193" s="4">
        <f t="shared" si="254"/>
        <v>100</v>
      </c>
      <c r="R193" s="3">
        <v>2</v>
      </c>
      <c r="S193" s="3">
        <v>2</v>
      </c>
      <c r="T193" s="32">
        <f t="shared" si="256"/>
        <v>0.5</v>
      </c>
      <c r="U193" s="32">
        <f t="shared" si="257"/>
        <v>0.5</v>
      </c>
      <c r="V193" s="3">
        <v>0</v>
      </c>
      <c r="W193" s="3">
        <v>0</v>
      </c>
      <c r="X193" s="3">
        <v>2</v>
      </c>
      <c r="Y193" s="3">
        <v>1</v>
      </c>
      <c r="Z193" s="3">
        <v>1</v>
      </c>
      <c r="AA193" s="3">
        <v>0</v>
      </c>
      <c r="AB193" s="3"/>
    </row>
    <row r="194" spans="1:30" x14ac:dyDescent="0.3">
      <c r="A194" s="3" t="s">
        <v>67</v>
      </c>
      <c r="B194" s="3" t="s">
        <v>24</v>
      </c>
      <c r="C194" s="3" t="s">
        <v>25</v>
      </c>
      <c r="D194" s="3" t="s">
        <v>34</v>
      </c>
      <c r="E194" s="3" t="s">
        <v>33</v>
      </c>
      <c r="F194" s="3" t="s">
        <v>31</v>
      </c>
      <c r="G194" s="3">
        <v>0</v>
      </c>
      <c r="H194" s="3">
        <v>0</v>
      </c>
      <c r="I194" s="4" t="e">
        <f t="shared" si="249"/>
        <v>#DIV/0!</v>
      </c>
      <c r="J194" s="3">
        <v>0</v>
      </c>
      <c r="K194" s="32" t="e">
        <f t="shared" si="251"/>
        <v>#DIV/0!</v>
      </c>
      <c r="L194" s="3">
        <f t="shared" si="252"/>
        <v>0</v>
      </c>
      <c r="M194" s="3">
        <v>0</v>
      </c>
      <c r="N194" s="3">
        <v>0</v>
      </c>
      <c r="O194" s="3">
        <v>0</v>
      </c>
      <c r="P194" s="3">
        <v>0</v>
      </c>
      <c r="Q194" s="4" t="e">
        <f t="shared" si="254"/>
        <v>#DIV/0!</v>
      </c>
      <c r="R194" s="3">
        <v>0</v>
      </c>
      <c r="S194" s="3">
        <v>0</v>
      </c>
      <c r="T194" s="32" t="e">
        <f t="shared" si="256"/>
        <v>#DIV/0!</v>
      </c>
      <c r="U194" s="32" t="e">
        <f t="shared" si="257"/>
        <v>#DIV/0!</v>
      </c>
      <c r="V194" s="3">
        <v>0</v>
      </c>
      <c r="W194" s="3">
        <v>0</v>
      </c>
      <c r="X194" s="3">
        <v>0</v>
      </c>
      <c r="Y194" s="3">
        <v>0</v>
      </c>
      <c r="Z194" s="3">
        <v>0</v>
      </c>
      <c r="AA194" s="3">
        <v>0</v>
      </c>
      <c r="AB194" s="3"/>
    </row>
    <row r="195" spans="1:30" x14ac:dyDescent="0.3">
      <c r="A195" s="3" t="s">
        <v>68</v>
      </c>
      <c r="B195" s="3" t="s">
        <v>24</v>
      </c>
      <c r="C195" s="3" t="s">
        <v>25</v>
      </c>
      <c r="D195" s="3" t="s">
        <v>34</v>
      </c>
      <c r="E195" s="3" t="s">
        <v>33</v>
      </c>
      <c r="F195" s="3" t="s">
        <v>31</v>
      </c>
      <c r="G195" s="3">
        <v>1</v>
      </c>
      <c r="H195" s="3">
        <v>2</v>
      </c>
      <c r="I195" s="4">
        <f t="shared" si="249"/>
        <v>2</v>
      </c>
      <c r="J195" s="3">
        <v>0</v>
      </c>
      <c r="K195" s="32">
        <f t="shared" si="251"/>
        <v>0</v>
      </c>
      <c r="L195" s="3">
        <f t="shared" si="252"/>
        <v>1</v>
      </c>
      <c r="M195" s="3">
        <v>1</v>
      </c>
      <c r="N195" s="3">
        <v>0</v>
      </c>
      <c r="O195" s="3">
        <v>1</v>
      </c>
      <c r="P195" s="3">
        <v>1</v>
      </c>
      <c r="Q195" s="4">
        <f t="shared" si="254"/>
        <v>100</v>
      </c>
      <c r="R195" s="3">
        <v>0</v>
      </c>
      <c r="S195" s="3">
        <v>0</v>
      </c>
      <c r="T195" s="32">
        <f t="shared" si="256"/>
        <v>1</v>
      </c>
      <c r="U195" s="32">
        <f t="shared" si="257"/>
        <v>1</v>
      </c>
      <c r="V195" s="3">
        <v>0</v>
      </c>
      <c r="W195" s="3">
        <v>0</v>
      </c>
      <c r="X195" s="3">
        <v>0</v>
      </c>
      <c r="Y195" s="3">
        <v>0</v>
      </c>
      <c r="Z195" s="3">
        <v>0</v>
      </c>
      <c r="AA195" s="3">
        <v>0</v>
      </c>
      <c r="AB195" s="3"/>
    </row>
    <row r="196" spans="1:30" x14ac:dyDescent="0.3">
      <c r="A196" s="3"/>
      <c r="B196" s="3"/>
      <c r="C196" s="3"/>
      <c r="D196" s="3"/>
      <c r="E196" s="3"/>
      <c r="G196" s="3"/>
      <c r="H196" s="3"/>
      <c r="I196" s="4"/>
      <c r="J196" s="3"/>
      <c r="K196" s="32"/>
      <c r="L196" s="3"/>
      <c r="M196" s="3"/>
      <c r="N196" s="3"/>
      <c r="O196" s="3"/>
      <c r="P196" s="3"/>
      <c r="Q196" s="3"/>
      <c r="R196" s="3"/>
      <c r="S196" s="3"/>
      <c r="T196" s="32"/>
      <c r="U196" s="32"/>
      <c r="V196" s="3"/>
      <c r="W196" s="3"/>
      <c r="X196" s="3"/>
      <c r="Y196" s="3"/>
      <c r="Z196" s="3"/>
      <c r="AA196" s="3"/>
      <c r="AB196" s="3"/>
      <c r="AC196" s="3"/>
    </row>
    <row r="197" spans="1:30" x14ac:dyDescent="0.3">
      <c r="A197" s="3"/>
      <c r="B197" s="3"/>
      <c r="C197" s="3"/>
      <c r="D197" s="3"/>
      <c r="E197" s="3"/>
      <c r="G197" s="6" t="s">
        <v>7</v>
      </c>
      <c r="H197" s="6" t="s">
        <v>8</v>
      </c>
      <c r="I197" s="7" t="s">
        <v>9</v>
      </c>
      <c r="J197" s="6" t="s">
        <v>10</v>
      </c>
      <c r="K197" s="33" t="s">
        <v>11</v>
      </c>
      <c r="L197" s="6" t="s">
        <v>12</v>
      </c>
      <c r="M197" s="6" t="s">
        <v>13</v>
      </c>
      <c r="N197" s="6" t="s">
        <v>14</v>
      </c>
      <c r="O197" s="6" t="s">
        <v>38</v>
      </c>
      <c r="P197" s="6" t="s">
        <v>70</v>
      </c>
      <c r="Q197" s="6" t="s">
        <v>71</v>
      </c>
      <c r="R197" s="6" t="s">
        <v>16</v>
      </c>
      <c r="S197" s="6" t="s">
        <v>17</v>
      </c>
      <c r="T197" s="33" t="s">
        <v>18</v>
      </c>
      <c r="U197" s="33" t="s">
        <v>19</v>
      </c>
      <c r="V197" s="6" t="s">
        <v>20</v>
      </c>
      <c r="W197" s="6" t="s">
        <v>39</v>
      </c>
      <c r="X197" s="6" t="s">
        <v>40</v>
      </c>
      <c r="Y197" s="6" t="s">
        <v>41</v>
      </c>
      <c r="Z197" s="6" t="s">
        <v>22</v>
      </c>
      <c r="AA197" s="6" t="s">
        <v>42</v>
      </c>
      <c r="AB197" s="3"/>
      <c r="AC197" s="3"/>
    </row>
    <row r="198" spans="1:30" x14ac:dyDescent="0.3">
      <c r="A198" s="35"/>
      <c r="B198" s="35"/>
      <c r="C198" s="35"/>
      <c r="D198" s="35"/>
      <c r="E198" s="35"/>
      <c r="F198" s="39" t="s">
        <v>36</v>
      </c>
      <c r="G198" s="35">
        <f>G104+G108+G112+G116+G120+G124+G128+G132+G136+G140+G144+G148+G152+G156+G160+G164+G168+G172+G176+G180+G184+G188+G192</f>
        <v>79</v>
      </c>
      <c r="H198" s="35">
        <f>H104+H108+H112+H116+H120+H124+H128+H132+H136+H140+H144+H148+H152+H156+H160+H164+H168+H172+H176+H180+H184+H188+H192</f>
        <v>24</v>
      </c>
      <c r="I198" s="36">
        <f t="shared" ref="I198" si="279">H198/G198</f>
        <v>0.30379746835443039</v>
      </c>
      <c r="J198" s="35">
        <f>J104+J108+J112+J116+J120+J124+J128+J132+J136+J140+J144+J148+J152+J156+J160+J164+J168+J172+J176+J180+J184+J188+J192</f>
        <v>29</v>
      </c>
      <c r="K198" s="37">
        <f t="shared" ref="K198" si="280">J198/G198</f>
        <v>0.36708860759493672</v>
      </c>
      <c r="L198" s="35">
        <f>L104+L108+L112+L116+L120+L124+L128+L132+L136+L140+L144+L148+L152+L156+L160+L164+L168+L172+L176+L180+L184+L188+L192</f>
        <v>48</v>
      </c>
      <c r="M198" s="35">
        <f>M104+M108+M112+M116+M120+M124+M128+M132+M136+M140+M144+M148+M152+M156+M160+M164+M168+M172+M176+M180+M184+M188+M192</f>
        <v>10</v>
      </c>
      <c r="N198" s="35">
        <f>N104+N108+N112+N116+N120+N124+N128+N132+N136+N140+N144+N148+N152+N156+N160+N164+N168+N172+N176+N180+N184+N188+N192</f>
        <v>38</v>
      </c>
      <c r="O198" s="35">
        <f>O104+O108+O112+O116+O120+O124+O128+O132+O136+O140+O144+O148+O152+O156+O160+O164+O168+O172+O176+O180+O184+O188+O192</f>
        <v>8</v>
      </c>
      <c r="P198" s="35">
        <f>P104+P108+P112+P116+P120+P124+P128+P132+P136+P140+P144+P148+P152+P156+P160+P164+P168+P172+P176+P180+P184+P188+P192</f>
        <v>38</v>
      </c>
      <c r="Q198" s="36">
        <f>P198/L198*100</f>
        <v>79.166666666666657</v>
      </c>
      <c r="R198" s="35">
        <f>R104+R108+R112+R116+R120+R124+R128+R132+R136+R140+R144+R148+R152+R156+R160+R164+R168+R172+R176+R180+R184+R188+R192</f>
        <v>4</v>
      </c>
      <c r="S198" s="35">
        <f>S104+S108+S112+S116+S120+S124+S128+S132+S136+S140+S144+S148+S152+S156+S160+S164+S168+S172+S176+S180+S184+S188+S192</f>
        <v>4</v>
      </c>
      <c r="T198" s="37">
        <f>M198/(M198+N198)</f>
        <v>0.20833333333333334</v>
      </c>
      <c r="U198" s="37">
        <f>((0.5*V198)+M198)/L198</f>
        <v>0.22916666666666666</v>
      </c>
      <c r="V198" s="35">
        <f t="shared" ref="V198:AA198" si="281">V104+V108+V112+V116+V120+V124+V128+V132+V136+V140+V144+V148+V152+V156+V160+V164+V168+V172+V176+V180+V184+V188+V192</f>
        <v>2</v>
      </c>
      <c r="W198" s="35">
        <f t="shared" si="281"/>
        <v>6</v>
      </c>
      <c r="X198" s="35">
        <f t="shared" si="281"/>
        <v>32</v>
      </c>
      <c r="Y198" s="35">
        <f t="shared" si="281"/>
        <v>18</v>
      </c>
      <c r="Z198" s="35">
        <f t="shared" si="281"/>
        <v>12</v>
      </c>
      <c r="AA198" s="35">
        <f t="shared" si="281"/>
        <v>2</v>
      </c>
      <c r="AB198" s="3"/>
      <c r="AC198" s="3"/>
      <c r="AD198" s="3"/>
    </row>
    <row r="199" spans="1:30" x14ac:dyDescent="0.3">
      <c r="A199" s="6"/>
      <c r="B199" s="6"/>
      <c r="C199" s="6"/>
      <c r="D199" s="6"/>
      <c r="E199" s="6"/>
      <c r="F199" s="6" t="s">
        <v>66</v>
      </c>
      <c r="G199" s="3">
        <f t="shared" ref="G199:H199" si="282">G105+G109+G113+G117+G121+G125+G129+G133+G137+G141+G145+G149+G153+G157+G161+G165+G169+G173+G177+G181+G185+G189+G193</f>
        <v>52</v>
      </c>
      <c r="H199" s="3">
        <f t="shared" si="282"/>
        <v>13</v>
      </c>
      <c r="I199" s="4">
        <f t="shared" ref="I199:I201" si="283">H199/G199</f>
        <v>0.25</v>
      </c>
      <c r="J199" s="3">
        <f t="shared" ref="J199:J201" si="284">J105+J109+J113+J117+J121+J125+J129+J133+J137+J141+J145+J149+J153+J157+J161+J165+J169+J173+J177+J181+J185+J189+J193</f>
        <v>19</v>
      </c>
      <c r="K199" s="32">
        <f t="shared" ref="K199:K201" si="285">J199/G199</f>
        <v>0.36538461538461536</v>
      </c>
      <c r="L199" s="3">
        <f t="shared" ref="L199:P199" si="286">L105+L109+L113+L117+L121+L125+L129+L133+L137+L141+L145+L149+L153+L157+L161+L165+L169+L173+L177+L181+L185+L189+L193</f>
        <v>31</v>
      </c>
      <c r="M199" s="3">
        <f t="shared" si="286"/>
        <v>5</v>
      </c>
      <c r="N199" s="3">
        <f t="shared" si="286"/>
        <v>26</v>
      </c>
      <c r="O199" s="3">
        <f t="shared" si="286"/>
        <v>4</v>
      </c>
      <c r="P199" s="3">
        <f t="shared" si="286"/>
        <v>24</v>
      </c>
      <c r="Q199" s="4">
        <f t="shared" ref="Q199:Q201" si="287">P199/L199*100</f>
        <v>77.41935483870968</v>
      </c>
      <c r="R199" s="3">
        <f t="shared" ref="R199:S199" si="288">R105+R109+R113+R117+R121+R125+R129+R133+R137+R141+R145+R149+R153+R157+R161+R165+R169+R173+R177+R181+R185+R189+R193</f>
        <v>4</v>
      </c>
      <c r="S199" s="3">
        <f t="shared" si="288"/>
        <v>4</v>
      </c>
      <c r="T199" s="32">
        <f t="shared" ref="T199:T201" si="289">M199/(M199+N199)</f>
        <v>0.16129032258064516</v>
      </c>
      <c r="U199" s="32">
        <f t="shared" ref="U199:U201" si="290">((0.5*V199)+M199)/L199</f>
        <v>0.17741935483870969</v>
      </c>
      <c r="V199" s="3">
        <f t="shared" ref="V199:AA199" si="291">V105+V109+V113+V117+V121+V125+V129+V133+V137+V141+V145+V149+V153+V157+V161+V165+V169+V173+V177+V181+V185+V189+V193</f>
        <v>1</v>
      </c>
      <c r="W199" s="3">
        <f t="shared" si="291"/>
        <v>3</v>
      </c>
      <c r="X199" s="3">
        <f t="shared" si="291"/>
        <v>23</v>
      </c>
      <c r="Y199" s="3">
        <f t="shared" si="291"/>
        <v>12</v>
      </c>
      <c r="Z199" s="3">
        <f t="shared" si="291"/>
        <v>7</v>
      </c>
      <c r="AA199" s="3">
        <f t="shared" si="291"/>
        <v>1</v>
      </c>
      <c r="AB199" s="6"/>
      <c r="AC199" s="6"/>
    </row>
    <row r="200" spans="1:30" x14ac:dyDescent="0.3">
      <c r="F200" s="6" t="s">
        <v>67</v>
      </c>
      <c r="G200" s="3">
        <f t="shared" ref="G200:H200" si="292">G106+G110+G114+G118+G122+G126+G130+G134+G138+G142+G146+G150+G154+G158+G162+G166+G170+G174+G178+G182+G186+G190+G194</f>
        <v>20</v>
      </c>
      <c r="H200" s="3">
        <f t="shared" si="292"/>
        <v>9</v>
      </c>
      <c r="I200" s="4">
        <f t="shared" si="283"/>
        <v>0.45</v>
      </c>
      <c r="J200" s="3">
        <f t="shared" si="284"/>
        <v>5</v>
      </c>
      <c r="K200" s="32">
        <f t="shared" si="285"/>
        <v>0.25</v>
      </c>
      <c r="L200" s="3">
        <f t="shared" ref="L200:P200" si="293">L106+L110+L114+L118+L122+L126+L130+L134+L138+L142+L146+L150+L154+L158+L162+L166+L170+L174+L178+L182+L186+L190+L194</f>
        <v>15</v>
      </c>
      <c r="M200" s="3">
        <f t="shared" si="293"/>
        <v>4</v>
      </c>
      <c r="N200" s="3">
        <f t="shared" si="293"/>
        <v>11</v>
      </c>
      <c r="O200" s="3">
        <f t="shared" si="293"/>
        <v>3</v>
      </c>
      <c r="P200" s="3">
        <f t="shared" si="293"/>
        <v>12</v>
      </c>
      <c r="Q200" s="4">
        <f t="shared" si="287"/>
        <v>80</v>
      </c>
      <c r="R200" s="3">
        <f t="shared" ref="R200:S200" si="294">R106+R110+R114+R118+R122+R126+R130+R134+R138+R142+R146+R150+R154+R158+R162+R166+R170+R174+R178+R182+R186+R190+R194</f>
        <v>0</v>
      </c>
      <c r="S200" s="3">
        <f t="shared" si="294"/>
        <v>0</v>
      </c>
      <c r="T200" s="32">
        <f t="shared" si="289"/>
        <v>0.26666666666666666</v>
      </c>
      <c r="U200" s="32">
        <f t="shared" si="290"/>
        <v>0.3</v>
      </c>
      <c r="V200" s="3">
        <f t="shared" ref="V200:AA200" si="295">V106+V110+V114+V118+V122+V126+V130+V134+V138+V142+V146+V150+V154+V158+V162+V166+V170+V174+V178+V182+V186+V190+V194</f>
        <v>1</v>
      </c>
      <c r="W200" s="3">
        <f t="shared" si="295"/>
        <v>3</v>
      </c>
      <c r="X200" s="3">
        <f t="shared" si="295"/>
        <v>8</v>
      </c>
      <c r="Y200" s="3">
        <f t="shared" si="295"/>
        <v>4</v>
      </c>
      <c r="Z200" s="3">
        <f t="shared" si="295"/>
        <v>1</v>
      </c>
      <c r="AA200" s="3">
        <f t="shared" si="295"/>
        <v>1</v>
      </c>
    </row>
    <row r="201" spans="1:30" x14ac:dyDescent="0.3">
      <c r="F201" s="6" t="s">
        <v>68</v>
      </c>
      <c r="G201" s="3">
        <f t="shared" ref="G201:H201" si="296">G107+G111+G115+G119+G123+G127+G131+G135+G139+G143+G147+G151+G155+G159+G163+G167+G171+G175+G179+G183+G187+G191+G195</f>
        <v>7</v>
      </c>
      <c r="H201" s="3">
        <f t="shared" si="296"/>
        <v>2</v>
      </c>
      <c r="I201" s="4">
        <f t="shared" si="283"/>
        <v>0.2857142857142857</v>
      </c>
      <c r="J201" s="3">
        <f t="shared" si="284"/>
        <v>5</v>
      </c>
      <c r="K201" s="32">
        <f t="shared" si="285"/>
        <v>0.7142857142857143</v>
      </c>
      <c r="L201" s="3">
        <f t="shared" ref="L201:P201" si="297">L107+L111+L115+L119+L123+L127+L131+L135+L139+L143+L147+L151+L155+L159+L163+L167+L171+L175+L179+L183+L187+L191+L195</f>
        <v>2</v>
      </c>
      <c r="M201" s="3">
        <f t="shared" si="297"/>
        <v>1</v>
      </c>
      <c r="N201" s="3">
        <f t="shared" si="297"/>
        <v>1</v>
      </c>
      <c r="O201" s="3">
        <f t="shared" si="297"/>
        <v>1</v>
      </c>
      <c r="P201" s="3">
        <f t="shared" si="297"/>
        <v>2</v>
      </c>
      <c r="Q201" s="4">
        <f t="shared" si="287"/>
        <v>100</v>
      </c>
      <c r="R201" s="3">
        <f t="shared" ref="R201:S201" si="298">R107+R111+R115+R119+R123+R127+R131+R135+R139+R143+R147+R151+R155+R159+R163+R167+R171+R175+R179+R183+R187+R191+R195</f>
        <v>0</v>
      </c>
      <c r="S201" s="3">
        <f t="shared" si="298"/>
        <v>0</v>
      </c>
      <c r="T201" s="32">
        <f t="shared" si="289"/>
        <v>0.5</v>
      </c>
      <c r="U201" s="32">
        <f t="shared" si="290"/>
        <v>0.5</v>
      </c>
      <c r="V201" s="3">
        <f t="shared" ref="V201:AA201" si="299">V107+V111+V115+V119+V123+V127+V131+V135+V139+V143+V147+V151+V155+V159+V163+V167+V171+V175+V179+V183+V187+V191+V195</f>
        <v>0</v>
      </c>
      <c r="W201" s="3">
        <f t="shared" si="299"/>
        <v>0</v>
      </c>
      <c r="X201" s="3">
        <f t="shared" si="299"/>
        <v>1</v>
      </c>
      <c r="Y201" s="3">
        <f t="shared" si="299"/>
        <v>2</v>
      </c>
      <c r="Z201" s="3">
        <f t="shared" si="299"/>
        <v>4</v>
      </c>
      <c r="AA201" s="3">
        <f t="shared" si="299"/>
        <v>0</v>
      </c>
    </row>
  </sheetData>
  <mergeCells count="2">
    <mergeCell ref="A1:C1"/>
    <mergeCell ref="A102:C102"/>
  </mergeCells>
  <conditionalFormatting sqref="G3 G7 G11 G15 G19 G23 G27 G31 G35 G39 G43 G47 G51 G55 G59 G63 G67 G71 G75 G79 G83 G87 G91">
    <cfRule type="colorScale" priority="1354">
      <colorScale>
        <cfvo type="min"/>
        <cfvo type="max"/>
        <color rgb="FFFCFCFF"/>
        <color rgb="FF63BE7B"/>
      </colorScale>
    </cfRule>
    <cfRule type="colorScale" priority="1355">
      <colorScale>
        <cfvo type="min"/>
        <cfvo type="max"/>
        <color rgb="FFFCFCFF"/>
        <color rgb="FF63BE7B"/>
      </colorScale>
    </cfRule>
  </conditionalFormatting>
  <conditionalFormatting sqref="G104 G108 G112 G116 G120 G124 G128 G132 G136 G140 G144 G148 G152 G156 G160 G164 G168 G172 G176 G180 G184 G188 G192">
    <cfRule type="colorScale" priority="1353">
      <colorScale>
        <cfvo type="min"/>
        <cfvo type="max"/>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366CA-53C0-444B-B6C2-57D74F8A4F44}">
  <dimension ref="A1:AD257"/>
  <sheetViews>
    <sheetView workbookViewId="0">
      <selection sqref="A1:C1"/>
    </sheetView>
  </sheetViews>
  <sheetFormatPr defaultRowHeight="14.4" x14ac:dyDescent="0.3"/>
  <cols>
    <col min="2" max="2" width="13.88671875" bestFit="1" customWidth="1"/>
    <col min="3" max="6" width="15.5546875" bestFit="1" customWidth="1"/>
    <col min="16" max="16" width="12.44140625" bestFit="1" customWidth="1"/>
    <col min="17" max="17" width="10.109375" customWidth="1"/>
    <col min="28" max="28" width="8.88671875" customWidth="1"/>
  </cols>
  <sheetData>
    <row r="1" spans="1:30" x14ac:dyDescent="0.3">
      <c r="A1" s="49" t="s">
        <v>0</v>
      </c>
      <c r="B1" s="49"/>
      <c r="C1" s="49"/>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14</v>
      </c>
      <c r="H3" s="35">
        <f>H4+H5+H6</f>
        <v>14</v>
      </c>
      <c r="I3" s="36">
        <f t="shared" ref="I3:I6" si="0">H3/G3</f>
        <v>1</v>
      </c>
      <c r="J3" s="35">
        <f>J4+J5+J6</f>
        <v>4</v>
      </c>
      <c r="K3" s="37">
        <f t="shared" ref="K3:K6" si="1">J3/G3</f>
        <v>0.2857142857142857</v>
      </c>
      <c r="L3" s="35">
        <f t="shared" ref="L3:L6" si="2">M3+N3</f>
        <v>9</v>
      </c>
      <c r="M3" s="35">
        <f>M4+M5+M6</f>
        <v>5</v>
      </c>
      <c r="N3" s="35">
        <f>N4+N5+N6</f>
        <v>4</v>
      </c>
      <c r="O3" s="35">
        <f>O4+O5+O6</f>
        <v>4</v>
      </c>
      <c r="P3" s="35">
        <f>P4+P5+P6</f>
        <v>9</v>
      </c>
      <c r="Q3" s="36">
        <f t="shared" ref="Q3:Q6" si="3">P3/L3*100</f>
        <v>100</v>
      </c>
      <c r="R3" s="35">
        <f>R4+R5+R6</f>
        <v>3</v>
      </c>
      <c r="S3" s="35">
        <f>S4+S5+S6</f>
        <v>2</v>
      </c>
      <c r="T3" s="37">
        <f t="shared" ref="T3:T6" si="4">M3/(M3+N3)</f>
        <v>0.55555555555555558</v>
      </c>
      <c r="U3" s="37">
        <f t="shared" ref="U3:U6" si="5">((0.5*V3)+M3)/L3</f>
        <v>0.66666666666666663</v>
      </c>
      <c r="V3" s="35">
        <f>V4+V5+V6</f>
        <v>2</v>
      </c>
      <c r="W3" s="35">
        <f>W4+W5+W6</f>
        <v>0</v>
      </c>
      <c r="X3" s="35">
        <f>X4+X5+X6</f>
        <v>1</v>
      </c>
      <c r="Y3" s="35">
        <f>Y4+Y5+Y6</f>
        <v>2</v>
      </c>
      <c r="Z3" s="35">
        <f>H3-H132</f>
        <v>6</v>
      </c>
      <c r="AA3" s="38"/>
      <c r="AB3" s="41">
        <f>(COUNT(A3:A122))</f>
        <v>30</v>
      </c>
      <c r="AC3" s="35">
        <v>32</v>
      </c>
      <c r="AD3" s="38">
        <f>AC3/40</f>
        <v>0.8</v>
      </c>
    </row>
    <row r="4" spans="1:30" x14ac:dyDescent="0.3">
      <c r="A4" s="3" t="s">
        <v>66</v>
      </c>
      <c r="B4" s="3" t="s">
        <v>24</v>
      </c>
      <c r="C4" s="3" t="s">
        <v>25</v>
      </c>
      <c r="D4" s="3" t="s">
        <v>26</v>
      </c>
      <c r="E4" s="3" t="s">
        <v>27</v>
      </c>
      <c r="F4" s="3" t="s">
        <v>28</v>
      </c>
      <c r="G4" s="3">
        <v>9</v>
      </c>
      <c r="H4" s="3">
        <v>7</v>
      </c>
      <c r="I4" s="4">
        <f t="shared" si="0"/>
        <v>0.77777777777777779</v>
      </c>
      <c r="J4" s="3">
        <v>3</v>
      </c>
      <c r="K4" s="32">
        <f t="shared" si="1"/>
        <v>0.33333333333333331</v>
      </c>
      <c r="L4" s="3">
        <f t="shared" si="2"/>
        <v>5</v>
      </c>
      <c r="M4" s="3">
        <v>2</v>
      </c>
      <c r="N4" s="3">
        <v>3</v>
      </c>
      <c r="O4" s="3">
        <v>2</v>
      </c>
      <c r="P4" s="3">
        <v>5</v>
      </c>
      <c r="Q4" s="4">
        <f t="shared" si="3"/>
        <v>100</v>
      </c>
      <c r="R4" s="3">
        <v>2</v>
      </c>
      <c r="S4" s="3">
        <v>1</v>
      </c>
      <c r="T4" s="32">
        <f t="shared" si="4"/>
        <v>0.4</v>
      </c>
      <c r="U4" s="32">
        <f t="shared" si="5"/>
        <v>0.6</v>
      </c>
      <c r="V4" s="3">
        <v>2</v>
      </c>
      <c r="W4" s="3">
        <v>0</v>
      </c>
      <c r="X4" s="3">
        <v>1</v>
      </c>
      <c r="Y4" s="3">
        <v>1</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7</v>
      </c>
      <c r="I6" s="4">
        <f t="shared" si="0"/>
        <v>1.4</v>
      </c>
      <c r="J6" s="3">
        <v>1</v>
      </c>
      <c r="K6" s="32">
        <f t="shared" si="1"/>
        <v>0.2</v>
      </c>
      <c r="L6" s="3">
        <f t="shared" si="2"/>
        <v>4</v>
      </c>
      <c r="M6" s="3">
        <v>3</v>
      </c>
      <c r="N6" s="3">
        <v>1</v>
      </c>
      <c r="O6" s="3">
        <v>2</v>
      </c>
      <c r="P6" s="3">
        <v>4</v>
      </c>
      <c r="Q6" s="4">
        <f t="shared" si="3"/>
        <v>100</v>
      </c>
      <c r="R6" s="3">
        <v>1</v>
      </c>
      <c r="S6" s="3">
        <v>1</v>
      </c>
      <c r="T6" s="32">
        <f t="shared" si="4"/>
        <v>0.75</v>
      </c>
      <c r="U6" s="32">
        <f t="shared" si="5"/>
        <v>0.75</v>
      </c>
      <c r="V6" s="3">
        <v>0</v>
      </c>
      <c r="W6" s="3">
        <v>0</v>
      </c>
      <c r="X6" s="3">
        <v>0</v>
      </c>
      <c r="Y6" s="3">
        <v>1</v>
      </c>
      <c r="Z6" s="3"/>
      <c r="AD6" s="3"/>
    </row>
    <row r="7" spans="1:30" x14ac:dyDescent="0.3">
      <c r="A7" s="35">
        <v>2</v>
      </c>
      <c r="B7" s="35" t="s">
        <v>29</v>
      </c>
      <c r="C7" s="35" t="s">
        <v>30</v>
      </c>
      <c r="D7" s="35" t="s">
        <v>26</v>
      </c>
      <c r="E7" s="35" t="s">
        <v>27</v>
      </c>
      <c r="F7" s="35" t="s">
        <v>28</v>
      </c>
      <c r="G7" s="35">
        <f t="shared" ref="G7:H7" si="6">G8+G9+G10</f>
        <v>1</v>
      </c>
      <c r="H7" s="35">
        <f t="shared" si="6"/>
        <v>2</v>
      </c>
      <c r="I7" s="36">
        <f t="shared" ref="I7:I70" si="7">H7/G7</f>
        <v>2</v>
      </c>
      <c r="J7" s="35">
        <f t="shared" ref="J7" si="8">J8+J9+J10</f>
        <v>0</v>
      </c>
      <c r="K7" s="37">
        <f t="shared" ref="K7:K70" si="9">J7/G7</f>
        <v>0</v>
      </c>
      <c r="L7" s="35">
        <f t="shared" ref="L7:L8" si="10">M7+N7</f>
        <v>1</v>
      </c>
      <c r="M7" s="35">
        <f t="shared" ref="M7:P7" si="11">M8+M9+M10</f>
        <v>1</v>
      </c>
      <c r="N7" s="35">
        <f t="shared" si="11"/>
        <v>0</v>
      </c>
      <c r="O7" s="35">
        <f t="shared" si="11"/>
        <v>0</v>
      </c>
      <c r="P7" s="35">
        <f t="shared" si="11"/>
        <v>1</v>
      </c>
      <c r="Q7" s="36">
        <f t="shared" ref="Q7:Q70" si="12">P7/L7*100</f>
        <v>100</v>
      </c>
      <c r="R7" s="35">
        <f t="shared" ref="R7:S7" si="13">R8+R9+R10</f>
        <v>0</v>
      </c>
      <c r="S7" s="35">
        <f t="shared" si="13"/>
        <v>0</v>
      </c>
      <c r="T7" s="37">
        <f t="shared" ref="T7:T70" si="14">M7/(M7+N7)</f>
        <v>1</v>
      </c>
      <c r="U7" s="37">
        <f t="shared" ref="U7:U70" si="15">((0.5*V7)+M7)/L7</f>
        <v>1</v>
      </c>
      <c r="V7" s="35">
        <f t="shared" ref="V7:Y7" si="16">V8+V9+V10</f>
        <v>0</v>
      </c>
      <c r="W7" s="35">
        <f t="shared" si="16"/>
        <v>0</v>
      </c>
      <c r="X7" s="35">
        <f t="shared" si="16"/>
        <v>0</v>
      </c>
      <c r="Y7" s="35">
        <f t="shared" si="16"/>
        <v>0</v>
      </c>
      <c r="Z7" s="35">
        <f>H7-H136</f>
        <v>-1</v>
      </c>
      <c r="AA7" s="38"/>
      <c r="AB7" s="38"/>
      <c r="AC7" s="38"/>
      <c r="AD7" s="38"/>
    </row>
    <row r="8" spans="1:30" x14ac:dyDescent="0.3">
      <c r="A8" s="3" t="s">
        <v>66</v>
      </c>
      <c r="B8" s="3" t="s">
        <v>29</v>
      </c>
      <c r="C8" s="3" t="s">
        <v>30</v>
      </c>
      <c r="D8" s="3" t="s">
        <v>26</v>
      </c>
      <c r="E8" s="3" t="s">
        <v>27</v>
      </c>
      <c r="F8" s="3" t="s">
        <v>28</v>
      </c>
      <c r="G8" s="3">
        <v>1</v>
      </c>
      <c r="H8" s="3">
        <v>2</v>
      </c>
      <c r="I8" s="4">
        <f t="shared" si="7"/>
        <v>2</v>
      </c>
      <c r="J8" s="3">
        <v>0</v>
      </c>
      <c r="K8" s="32">
        <f t="shared" si="9"/>
        <v>0</v>
      </c>
      <c r="L8" s="3">
        <f t="shared" si="10"/>
        <v>1</v>
      </c>
      <c r="M8" s="3">
        <v>1</v>
      </c>
      <c r="N8" s="3">
        <v>0</v>
      </c>
      <c r="O8" s="3">
        <v>0</v>
      </c>
      <c r="P8" s="3">
        <v>1</v>
      </c>
      <c r="Q8" s="4">
        <f t="shared" si="12"/>
        <v>100</v>
      </c>
      <c r="R8" s="3">
        <v>0</v>
      </c>
      <c r="S8" s="3">
        <v>0</v>
      </c>
      <c r="T8" s="32">
        <f t="shared" si="14"/>
        <v>1</v>
      </c>
      <c r="U8" s="32">
        <f t="shared" si="15"/>
        <v>1</v>
      </c>
      <c r="V8" s="3">
        <v>0</v>
      </c>
      <c r="W8" s="3">
        <v>0</v>
      </c>
      <c r="X8" s="3">
        <v>0</v>
      </c>
      <c r="Y8" s="3">
        <v>0</v>
      </c>
      <c r="Z8" s="3"/>
      <c r="AB8" s="3"/>
      <c r="AC8" s="3"/>
      <c r="AD8" s="3"/>
    </row>
    <row r="9" spans="1:30" x14ac:dyDescent="0.3">
      <c r="A9" s="3" t="s">
        <v>67</v>
      </c>
      <c r="B9" s="3" t="s">
        <v>29</v>
      </c>
      <c r="C9" s="3" t="s">
        <v>30</v>
      </c>
      <c r="D9" s="3" t="s">
        <v>26</v>
      </c>
      <c r="E9" s="3" t="s">
        <v>27</v>
      </c>
      <c r="F9" s="3" t="s">
        <v>28</v>
      </c>
      <c r="G9" s="3">
        <v>0</v>
      </c>
      <c r="H9" s="3">
        <v>0</v>
      </c>
      <c r="I9" s="4" t="e">
        <f t="shared" si="7"/>
        <v>#DIV/0!</v>
      </c>
      <c r="J9" s="3">
        <v>0</v>
      </c>
      <c r="K9" s="32" t="e">
        <f t="shared" si="9"/>
        <v>#DIV/0!</v>
      </c>
      <c r="L9" s="3">
        <v>0</v>
      </c>
      <c r="M9" s="3">
        <v>0</v>
      </c>
      <c r="N9" s="3">
        <v>0</v>
      </c>
      <c r="O9" s="3">
        <v>0</v>
      </c>
      <c r="P9" s="3">
        <v>0</v>
      </c>
      <c r="Q9" s="4" t="e">
        <f t="shared" si="12"/>
        <v>#DIV/0!</v>
      </c>
      <c r="R9" s="3">
        <v>0</v>
      </c>
      <c r="S9" s="3">
        <v>0</v>
      </c>
      <c r="T9" s="32" t="e">
        <f t="shared" si="14"/>
        <v>#DIV/0!</v>
      </c>
      <c r="U9" s="32" t="e">
        <f t="shared" si="15"/>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7"/>
        <v>#DIV/0!</v>
      </c>
      <c r="J10" s="3">
        <v>0</v>
      </c>
      <c r="K10" s="32" t="e">
        <f t="shared" si="9"/>
        <v>#DIV/0!</v>
      </c>
      <c r="L10" s="3">
        <f t="shared" ref="L10:L12" si="17">M10+N10</f>
        <v>0</v>
      </c>
      <c r="M10" s="3">
        <v>0</v>
      </c>
      <c r="N10" s="3">
        <v>0</v>
      </c>
      <c r="O10" s="3">
        <v>0</v>
      </c>
      <c r="P10" s="3">
        <v>0</v>
      </c>
      <c r="Q10" s="4" t="e">
        <f t="shared" si="12"/>
        <v>#DIV/0!</v>
      </c>
      <c r="R10" s="3">
        <v>0</v>
      </c>
      <c r="S10" s="3">
        <v>0</v>
      </c>
      <c r="T10" s="32" t="e">
        <f t="shared" si="14"/>
        <v>#DIV/0!</v>
      </c>
      <c r="U10" s="32" t="e">
        <f t="shared" si="15"/>
        <v>#DIV/0!</v>
      </c>
      <c r="V10" s="3">
        <v>0</v>
      </c>
      <c r="W10" s="3">
        <v>0</v>
      </c>
      <c r="X10" s="3">
        <v>0</v>
      </c>
      <c r="Y10" s="3">
        <v>0</v>
      </c>
      <c r="Z10" s="3"/>
    </row>
    <row r="11" spans="1:30" x14ac:dyDescent="0.3">
      <c r="A11" s="35">
        <v>29</v>
      </c>
      <c r="B11" s="35" t="s">
        <v>29</v>
      </c>
      <c r="C11" s="35" t="s">
        <v>32</v>
      </c>
      <c r="D11" s="35" t="s">
        <v>26</v>
      </c>
      <c r="E11" s="35" t="s">
        <v>30</v>
      </c>
      <c r="F11" s="35" t="s">
        <v>28</v>
      </c>
      <c r="G11" s="35">
        <f t="shared" ref="G11:H11" si="18">G12+G13+G14</f>
        <v>4</v>
      </c>
      <c r="H11" s="35">
        <f t="shared" si="18"/>
        <v>4</v>
      </c>
      <c r="I11" s="36">
        <f t="shared" si="7"/>
        <v>1</v>
      </c>
      <c r="J11" s="35">
        <f t="shared" ref="J11" si="19">J12+J13+J14</f>
        <v>1</v>
      </c>
      <c r="K11" s="37">
        <f t="shared" si="9"/>
        <v>0.25</v>
      </c>
      <c r="L11" s="35">
        <f t="shared" si="17"/>
        <v>3</v>
      </c>
      <c r="M11" s="35">
        <f t="shared" ref="M11:P11" si="20">M12+M13+M14</f>
        <v>2</v>
      </c>
      <c r="N11" s="35">
        <f t="shared" si="20"/>
        <v>1</v>
      </c>
      <c r="O11" s="35">
        <f t="shared" si="20"/>
        <v>2</v>
      </c>
      <c r="P11" s="35">
        <f t="shared" si="20"/>
        <v>3</v>
      </c>
      <c r="Q11" s="36">
        <f t="shared" si="12"/>
        <v>100</v>
      </c>
      <c r="R11" s="35">
        <f t="shared" ref="R11:S11" si="21">R12+R13+R14</f>
        <v>0</v>
      </c>
      <c r="S11" s="35">
        <f t="shared" si="21"/>
        <v>0</v>
      </c>
      <c r="T11" s="37">
        <f t="shared" si="14"/>
        <v>0.66666666666666663</v>
      </c>
      <c r="U11" s="37">
        <f t="shared" si="15"/>
        <v>0.66666666666666663</v>
      </c>
      <c r="V11" s="35">
        <f t="shared" ref="V11:Y11" si="22">V12+V13+V14</f>
        <v>0</v>
      </c>
      <c r="W11" s="35">
        <f t="shared" si="22"/>
        <v>1</v>
      </c>
      <c r="X11" s="35">
        <f t="shared" si="22"/>
        <v>0</v>
      </c>
      <c r="Y11" s="35">
        <f t="shared" si="22"/>
        <v>0</v>
      </c>
      <c r="Z11" s="35">
        <f>H11-H140</f>
        <v>2</v>
      </c>
      <c r="AA11" s="38"/>
      <c r="AB11" s="35"/>
      <c r="AC11" s="35"/>
      <c r="AD11" s="35"/>
    </row>
    <row r="12" spans="1:30" x14ac:dyDescent="0.3">
      <c r="A12" s="3" t="s">
        <v>66</v>
      </c>
      <c r="B12" s="3" t="s">
        <v>29</v>
      </c>
      <c r="C12" s="3" t="s">
        <v>32</v>
      </c>
      <c r="D12" s="3" t="s">
        <v>26</v>
      </c>
      <c r="E12" s="3" t="s">
        <v>30</v>
      </c>
      <c r="F12" s="3" t="s">
        <v>28</v>
      </c>
      <c r="G12" s="3">
        <v>4</v>
      </c>
      <c r="H12" s="3">
        <v>4</v>
      </c>
      <c r="I12" s="4">
        <f t="shared" si="7"/>
        <v>1</v>
      </c>
      <c r="J12" s="3">
        <v>1</v>
      </c>
      <c r="K12" s="32">
        <f t="shared" si="9"/>
        <v>0.25</v>
      </c>
      <c r="L12" s="3">
        <f t="shared" si="17"/>
        <v>3</v>
      </c>
      <c r="M12" s="3">
        <v>2</v>
      </c>
      <c r="N12" s="3">
        <v>1</v>
      </c>
      <c r="O12" s="3">
        <v>2</v>
      </c>
      <c r="P12" s="3">
        <v>3</v>
      </c>
      <c r="Q12" s="4">
        <f t="shared" si="12"/>
        <v>100</v>
      </c>
      <c r="R12" s="3">
        <v>0</v>
      </c>
      <c r="S12" s="3">
        <v>0</v>
      </c>
      <c r="T12" s="32">
        <f t="shared" si="14"/>
        <v>0.66666666666666663</v>
      </c>
      <c r="U12" s="32">
        <f t="shared" si="15"/>
        <v>0.66666666666666663</v>
      </c>
      <c r="V12" s="3">
        <v>0</v>
      </c>
      <c r="W12" s="3">
        <v>1</v>
      </c>
      <c r="X12" s="3">
        <v>0</v>
      </c>
      <c r="Y12" s="3">
        <v>0</v>
      </c>
      <c r="Z12" s="3"/>
    </row>
    <row r="13" spans="1:30" x14ac:dyDescent="0.3">
      <c r="A13" s="3" t="s">
        <v>67</v>
      </c>
      <c r="B13" s="3" t="s">
        <v>29</v>
      </c>
      <c r="C13" s="3" t="s">
        <v>32</v>
      </c>
      <c r="D13" s="3" t="s">
        <v>26</v>
      </c>
      <c r="E13" s="3" t="s">
        <v>30</v>
      </c>
      <c r="F13" s="3" t="s">
        <v>28</v>
      </c>
      <c r="G13" s="3">
        <v>0</v>
      </c>
      <c r="H13" s="3">
        <v>0</v>
      </c>
      <c r="I13" s="4" t="e">
        <f t="shared" si="7"/>
        <v>#DIV/0!</v>
      </c>
      <c r="J13" s="3">
        <v>0</v>
      </c>
      <c r="K13" s="32" t="e">
        <f t="shared" si="9"/>
        <v>#DIV/0!</v>
      </c>
      <c r="L13" s="3">
        <v>0</v>
      </c>
      <c r="M13" s="3">
        <v>0</v>
      </c>
      <c r="N13" s="3">
        <v>0</v>
      </c>
      <c r="O13" s="3">
        <v>0</v>
      </c>
      <c r="P13" s="3">
        <v>0</v>
      </c>
      <c r="Q13" s="4" t="e">
        <f t="shared" si="12"/>
        <v>#DIV/0!</v>
      </c>
      <c r="R13" s="3">
        <v>0</v>
      </c>
      <c r="S13" s="3">
        <v>0</v>
      </c>
      <c r="T13" s="32" t="e">
        <f t="shared" si="14"/>
        <v>#DIV/0!</v>
      </c>
      <c r="U13" s="32" t="e">
        <f t="shared" si="15"/>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0</v>
      </c>
      <c r="H14" s="3">
        <v>0</v>
      </c>
      <c r="I14" s="4" t="e">
        <f t="shared" si="7"/>
        <v>#DIV/0!</v>
      </c>
      <c r="J14" s="3">
        <v>0</v>
      </c>
      <c r="K14" s="32" t="e">
        <f t="shared" si="9"/>
        <v>#DIV/0!</v>
      </c>
      <c r="L14" s="3">
        <f t="shared" ref="L14:L16" si="23">M14+N14</f>
        <v>0</v>
      </c>
      <c r="M14" s="3">
        <v>0</v>
      </c>
      <c r="N14" s="3">
        <v>0</v>
      </c>
      <c r="O14" s="3">
        <v>0</v>
      </c>
      <c r="P14" s="3">
        <v>0</v>
      </c>
      <c r="Q14" s="4" t="e">
        <f t="shared" si="12"/>
        <v>#DIV/0!</v>
      </c>
      <c r="R14" s="3">
        <v>0</v>
      </c>
      <c r="S14" s="3">
        <v>0</v>
      </c>
      <c r="T14" s="32" t="e">
        <f t="shared" si="14"/>
        <v>#DIV/0!</v>
      </c>
      <c r="U14" s="32" t="e">
        <f t="shared" si="15"/>
        <v>#DIV/0!</v>
      </c>
      <c r="V14" s="3">
        <v>0</v>
      </c>
      <c r="W14" s="3">
        <v>0</v>
      </c>
      <c r="X14" s="3">
        <v>0</v>
      </c>
      <c r="Y14" s="3">
        <v>0</v>
      </c>
      <c r="Z14" s="3"/>
    </row>
    <row r="15" spans="1:30" x14ac:dyDescent="0.3">
      <c r="A15" s="35">
        <v>157</v>
      </c>
      <c r="B15" s="35" t="s">
        <v>29</v>
      </c>
      <c r="C15" s="35" t="s">
        <v>25</v>
      </c>
      <c r="D15" s="35" t="s">
        <v>26</v>
      </c>
      <c r="E15" s="35" t="s">
        <v>30</v>
      </c>
      <c r="F15" s="35" t="s">
        <v>32</v>
      </c>
      <c r="G15" s="35">
        <f t="shared" ref="G15:H15" si="24">G16+G17+G18</f>
        <v>4</v>
      </c>
      <c r="H15" s="35">
        <f t="shared" si="24"/>
        <v>2</v>
      </c>
      <c r="I15" s="36">
        <f t="shared" si="7"/>
        <v>0.5</v>
      </c>
      <c r="J15" s="35">
        <f t="shared" ref="J15" si="25">J16+J17+J18</f>
        <v>1</v>
      </c>
      <c r="K15" s="37">
        <f t="shared" si="9"/>
        <v>0.25</v>
      </c>
      <c r="L15" s="35">
        <f t="shared" si="23"/>
        <v>3</v>
      </c>
      <c r="M15" s="35">
        <f t="shared" ref="M15:P15" si="26">M16+M17+M18</f>
        <v>1</v>
      </c>
      <c r="N15" s="35">
        <f t="shared" si="26"/>
        <v>2</v>
      </c>
      <c r="O15" s="35">
        <f t="shared" si="26"/>
        <v>0</v>
      </c>
      <c r="P15" s="35">
        <f t="shared" si="26"/>
        <v>3</v>
      </c>
      <c r="Q15" s="36">
        <f t="shared" si="12"/>
        <v>100</v>
      </c>
      <c r="R15" s="35">
        <f t="shared" ref="R15:S15" si="27">R16+R17+R18</f>
        <v>0</v>
      </c>
      <c r="S15" s="35">
        <f t="shared" si="27"/>
        <v>0</v>
      </c>
      <c r="T15" s="37">
        <f t="shared" si="14"/>
        <v>0.33333333333333331</v>
      </c>
      <c r="U15" s="37">
        <f t="shared" si="15"/>
        <v>0.33333333333333331</v>
      </c>
      <c r="V15" s="35">
        <f t="shared" ref="V15:Y15" si="28">V16+V17+V18</f>
        <v>0</v>
      </c>
      <c r="W15" s="35">
        <f t="shared" si="28"/>
        <v>0</v>
      </c>
      <c r="X15" s="35">
        <f t="shared" si="28"/>
        <v>0</v>
      </c>
      <c r="Y15" s="35">
        <f t="shared" si="28"/>
        <v>1</v>
      </c>
      <c r="Z15" s="35">
        <f>H15-H144</f>
        <v>0</v>
      </c>
      <c r="AA15" s="38"/>
      <c r="AB15" s="38"/>
      <c r="AC15" s="38"/>
      <c r="AD15" s="38"/>
    </row>
    <row r="16" spans="1:30" x14ac:dyDescent="0.3">
      <c r="A16" s="3" t="s">
        <v>66</v>
      </c>
      <c r="B16" s="3" t="s">
        <v>29</v>
      </c>
      <c r="C16" s="3" t="s">
        <v>25</v>
      </c>
      <c r="D16" s="3" t="s">
        <v>26</v>
      </c>
      <c r="E16" s="3" t="s">
        <v>30</v>
      </c>
      <c r="F16" s="3" t="s">
        <v>32</v>
      </c>
      <c r="G16" s="3">
        <v>2</v>
      </c>
      <c r="H16" s="3">
        <v>0</v>
      </c>
      <c r="I16" s="4">
        <f t="shared" si="7"/>
        <v>0</v>
      </c>
      <c r="J16" s="3">
        <v>1</v>
      </c>
      <c r="K16" s="32">
        <f t="shared" si="9"/>
        <v>0.5</v>
      </c>
      <c r="L16" s="3">
        <f t="shared" si="23"/>
        <v>1</v>
      </c>
      <c r="M16" s="3">
        <v>0</v>
      </c>
      <c r="N16" s="3">
        <v>1</v>
      </c>
      <c r="O16" s="3">
        <v>0</v>
      </c>
      <c r="P16" s="3">
        <v>1</v>
      </c>
      <c r="Q16" s="4">
        <f t="shared" si="12"/>
        <v>100</v>
      </c>
      <c r="R16" s="3">
        <v>0</v>
      </c>
      <c r="S16" s="3">
        <v>0</v>
      </c>
      <c r="T16" s="32">
        <f t="shared" si="14"/>
        <v>0</v>
      </c>
      <c r="U16" s="32">
        <f t="shared" si="15"/>
        <v>0</v>
      </c>
      <c r="V16" s="3">
        <v>0</v>
      </c>
      <c r="W16" s="3">
        <v>0</v>
      </c>
      <c r="X16" s="3">
        <v>0</v>
      </c>
      <c r="Y16" s="3">
        <v>0</v>
      </c>
      <c r="Z16" s="3"/>
    </row>
    <row r="17" spans="1:30" x14ac:dyDescent="0.3">
      <c r="A17" s="3" t="s">
        <v>67</v>
      </c>
      <c r="B17" s="3" t="s">
        <v>29</v>
      </c>
      <c r="C17" s="3" t="s">
        <v>25</v>
      </c>
      <c r="D17" s="3" t="s">
        <v>26</v>
      </c>
      <c r="E17" s="3" t="s">
        <v>30</v>
      </c>
      <c r="F17" s="3" t="s">
        <v>32</v>
      </c>
      <c r="G17" s="3">
        <v>0</v>
      </c>
      <c r="H17" s="3">
        <v>0</v>
      </c>
      <c r="I17" s="4" t="e">
        <f t="shared" si="7"/>
        <v>#DIV/0!</v>
      </c>
      <c r="J17" s="3">
        <v>0</v>
      </c>
      <c r="K17" s="32" t="e">
        <f t="shared" si="9"/>
        <v>#DIV/0!</v>
      </c>
      <c r="L17" s="3">
        <v>0</v>
      </c>
      <c r="M17" s="3">
        <v>0</v>
      </c>
      <c r="N17" s="3">
        <v>0</v>
      </c>
      <c r="O17" s="3">
        <v>0</v>
      </c>
      <c r="P17" s="3">
        <v>0</v>
      </c>
      <c r="Q17" s="4" t="e">
        <f t="shared" si="12"/>
        <v>#DIV/0!</v>
      </c>
      <c r="R17" s="3">
        <v>0</v>
      </c>
      <c r="S17" s="3">
        <v>0</v>
      </c>
      <c r="T17" s="32" t="e">
        <f t="shared" si="14"/>
        <v>#DIV/0!</v>
      </c>
      <c r="U17" s="32" t="e">
        <f t="shared" si="15"/>
        <v>#DIV/0!</v>
      </c>
      <c r="V17" s="3">
        <v>0</v>
      </c>
      <c r="W17" s="3">
        <v>0</v>
      </c>
      <c r="X17" s="3">
        <v>0</v>
      </c>
      <c r="Y17" s="3">
        <v>0</v>
      </c>
      <c r="Z17" s="3"/>
    </row>
    <row r="18" spans="1:30" x14ac:dyDescent="0.3">
      <c r="A18" s="3" t="s">
        <v>68</v>
      </c>
      <c r="B18" s="3" t="s">
        <v>29</v>
      </c>
      <c r="C18" s="3" t="s">
        <v>25</v>
      </c>
      <c r="D18" s="3" t="s">
        <v>26</v>
      </c>
      <c r="E18" s="3" t="s">
        <v>30</v>
      </c>
      <c r="F18" s="3" t="s">
        <v>32</v>
      </c>
      <c r="G18" s="3">
        <v>2</v>
      </c>
      <c r="H18" s="3">
        <v>2</v>
      </c>
      <c r="I18" s="4">
        <f t="shared" si="7"/>
        <v>1</v>
      </c>
      <c r="J18" s="3">
        <v>0</v>
      </c>
      <c r="K18" s="32">
        <f t="shared" si="9"/>
        <v>0</v>
      </c>
      <c r="L18" s="3">
        <f t="shared" ref="L18:L20" si="29">M18+N18</f>
        <v>2</v>
      </c>
      <c r="M18" s="3">
        <v>1</v>
      </c>
      <c r="N18" s="3">
        <v>1</v>
      </c>
      <c r="O18" s="3">
        <v>0</v>
      </c>
      <c r="P18" s="3">
        <v>2</v>
      </c>
      <c r="Q18" s="4">
        <f t="shared" si="12"/>
        <v>100</v>
      </c>
      <c r="R18" s="3">
        <v>0</v>
      </c>
      <c r="S18" s="3">
        <v>0</v>
      </c>
      <c r="T18" s="32">
        <f t="shared" si="14"/>
        <v>0.5</v>
      </c>
      <c r="U18" s="32">
        <f t="shared" si="15"/>
        <v>0.5</v>
      </c>
      <c r="V18" s="3">
        <v>0</v>
      </c>
      <c r="W18" s="3">
        <v>0</v>
      </c>
      <c r="X18" s="3">
        <v>0</v>
      </c>
      <c r="Y18" s="3">
        <v>1</v>
      </c>
      <c r="Z18" s="3"/>
    </row>
    <row r="19" spans="1:30" x14ac:dyDescent="0.3">
      <c r="A19" s="35">
        <v>100</v>
      </c>
      <c r="B19" s="35" t="s">
        <v>29</v>
      </c>
      <c r="C19" s="35" t="s">
        <v>25</v>
      </c>
      <c r="D19" s="35" t="s">
        <v>32</v>
      </c>
      <c r="E19" s="35" t="s">
        <v>30</v>
      </c>
      <c r="F19" s="35" t="s">
        <v>28</v>
      </c>
      <c r="G19" s="35">
        <f t="shared" ref="G19:H19" si="30">G20+G21+G22</f>
        <v>3</v>
      </c>
      <c r="H19" s="35">
        <f t="shared" si="30"/>
        <v>4</v>
      </c>
      <c r="I19" s="36">
        <f t="shared" si="7"/>
        <v>1.3333333333333333</v>
      </c>
      <c r="J19" s="35">
        <f t="shared" ref="J19" si="31">J20+J21+J22</f>
        <v>1</v>
      </c>
      <c r="K19" s="37">
        <f t="shared" si="9"/>
        <v>0.33333333333333331</v>
      </c>
      <c r="L19" s="35">
        <f t="shared" si="29"/>
        <v>2</v>
      </c>
      <c r="M19" s="35">
        <f t="shared" ref="M19:P19" si="32">M20+M21+M22</f>
        <v>2</v>
      </c>
      <c r="N19" s="35">
        <f t="shared" si="32"/>
        <v>0</v>
      </c>
      <c r="O19" s="35">
        <f t="shared" si="32"/>
        <v>1</v>
      </c>
      <c r="P19" s="35">
        <f t="shared" si="32"/>
        <v>2</v>
      </c>
      <c r="Q19" s="36">
        <f t="shared" si="12"/>
        <v>100</v>
      </c>
      <c r="R19" s="35">
        <f t="shared" ref="R19:S19" si="33">R20+R21+R22</f>
        <v>0</v>
      </c>
      <c r="S19" s="35">
        <f t="shared" si="33"/>
        <v>0</v>
      </c>
      <c r="T19" s="37">
        <f t="shared" si="14"/>
        <v>1</v>
      </c>
      <c r="U19" s="37">
        <f t="shared" si="15"/>
        <v>1</v>
      </c>
      <c r="V19" s="35">
        <f t="shared" ref="V19:Y19" si="34">V20+V21+V22</f>
        <v>0</v>
      </c>
      <c r="W19" s="35">
        <f t="shared" si="34"/>
        <v>0</v>
      </c>
      <c r="X19" s="35">
        <f t="shared" si="34"/>
        <v>0</v>
      </c>
      <c r="Y19" s="35">
        <f t="shared" si="34"/>
        <v>0</v>
      </c>
      <c r="Z19" s="35">
        <f>H19-H148</f>
        <v>4</v>
      </c>
      <c r="AA19" s="38"/>
      <c r="AB19" s="38"/>
      <c r="AC19" s="38"/>
      <c r="AD19" s="38"/>
    </row>
    <row r="20" spans="1:30" x14ac:dyDescent="0.3">
      <c r="A20" s="3" t="s">
        <v>66</v>
      </c>
      <c r="B20" s="3" t="s">
        <v>29</v>
      </c>
      <c r="C20" s="3" t="s">
        <v>25</v>
      </c>
      <c r="D20" s="3" t="s">
        <v>32</v>
      </c>
      <c r="E20" s="3" t="s">
        <v>30</v>
      </c>
      <c r="F20" s="3" t="s">
        <v>28</v>
      </c>
      <c r="G20" s="3">
        <v>3</v>
      </c>
      <c r="H20" s="3">
        <v>4</v>
      </c>
      <c r="I20" s="4">
        <f t="shared" si="7"/>
        <v>1.3333333333333333</v>
      </c>
      <c r="J20" s="3">
        <v>1</v>
      </c>
      <c r="K20" s="32">
        <f t="shared" si="9"/>
        <v>0.33333333333333331</v>
      </c>
      <c r="L20" s="3">
        <f t="shared" si="29"/>
        <v>2</v>
      </c>
      <c r="M20" s="3">
        <v>2</v>
      </c>
      <c r="N20" s="3">
        <v>0</v>
      </c>
      <c r="O20" s="3">
        <v>1</v>
      </c>
      <c r="P20" s="3">
        <v>2</v>
      </c>
      <c r="Q20" s="4">
        <f t="shared" si="12"/>
        <v>100</v>
      </c>
      <c r="R20" s="3">
        <v>0</v>
      </c>
      <c r="S20" s="3">
        <v>0</v>
      </c>
      <c r="T20" s="32">
        <f t="shared" si="14"/>
        <v>1</v>
      </c>
      <c r="U20" s="32">
        <f t="shared" si="15"/>
        <v>1</v>
      </c>
      <c r="V20" s="3">
        <v>0</v>
      </c>
      <c r="W20" s="3">
        <v>0</v>
      </c>
      <c r="X20" s="3">
        <v>0</v>
      </c>
      <c r="Y20" s="3">
        <v>0</v>
      </c>
      <c r="Z20" s="3"/>
    </row>
    <row r="21" spans="1:30" x14ac:dyDescent="0.3">
      <c r="A21" s="3" t="s">
        <v>67</v>
      </c>
      <c r="B21" s="3" t="s">
        <v>29</v>
      </c>
      <c r="C21" s="3" t="s">
        <v>25</v>
      </c>
      <c r="D21" s="3" t="s">
        <v>32</v>
      </c>
      <c r="E21" s="3" t="s">
        <v>30</v>
      </c>
      <c r="F21" s="3" t="s">
        <v>28</v>
      </c>
      <c r="G21" s="3">
        <v>0</v>
      </c>
      <c r="H21" s="3">
        <v>0</v>
      </c>
      <c r="I21" s="4" t="e">
        <f t="shared" si="7"/>
        <v>#DIV/0!</v>
      </c>
      <c r="J21" s="3">
        <v>0</v>
      </c>
      <c r="K21" s="32" t="e">
        <f t="shared" si="9"/>
        <v>#DIV/0!</v>
      </c>
      <c r="L21" s="3">
        <v>0</v>
      </c>
      <c r="M21" s="3">
        <v>0</v>
      </c>
      <c r="N21" s="3">
        <v>0</v>
      </c>
      <c r="O21" s="3">
        <v>0</v>
      </c>
      <c r="P21" s="3">
        <v>0</v>
      </c>
      <c r="Q21" s="4" t="e">
        <f t="shared" si="12"/>
        <v>#DIV/0!</v>
      </c>
      <c r="R21" s="3">
        <v>0</v>
      </c>
      <c r="S21" s="3">
        <v>0</v>
      </c>
      <c r="T21" s="32" t="e">
        <f t="shared" si="14"/>
        <v>#DIV/0!</v>
      </c>
      <c r="U21" s="32" t="e">
        <f t="shared" si="15"/>
        <v>#DIV/0!</v>
      </c>
      <c r="V21" s="3">
        <v>0</v>
      </c>
      <c r="W21" s="3">
        <v>0</v>
      </c>
      <c r="X21" s="3">
        <v>0</v>
      </c>
      <c r="Y21" s="3">
        <v>0</v>
      </c>
      <c r="Z21" s="3"/>
    </row>
    <row r="22" spans="1:30" x14ac:dyDescent="0.3">
      <c r="A22" s="3" t="s">
        <v>68</v>
      </c>
      <c r="B22" s="3" t="s">
        <v>29</v>
      </c>
      <c r="C22" s="3" t="s">
        <v>25</v>
      </c>
      <c r="D22" s="3" t="s">
        <v>32</v>
      </c>
      <c r="E22" s="3" t="s">
        <v>30</v>
      </c>
      <c r="F22" s="3" t="s">
        <v>28</v>
      </c>
      <c r="G22" s="3">
        <v>0</v>
      </c>
      <c r="H22" s="3">
        <v>0</v>
      </c>
      <c r="I22" s="4" t="e">
        <f t="shared" si="7"/>
        <v>#DIV/0!</v>
      </c>
      <c r="J22" s="3">
        <v>0</v>
      </c>
      <c r="K22" s="32" t="e">
        <f t="shared" si="9"/>
        <v>#DIV/0!</v>
      </c>
      <c r="L22" s="3">
        <f t="shared" ref="L22:L24" si="35">M22+N22</f>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4</v>
      </c>
      <c r="B23" s="35" t="s">
        <v>24</v>
      </c>
      <c r="C23" s="35" t="s">
        <v>29</v>
      </c>
      <c r="D23" s="35" t="s">
        <v>26</v>
      </c>
      <c r="E23" s="35" t="s">
        <v>27</v>
      </c>
      <c r="F23" s="35" t="s">
        <v>28</v>
      </c>
      <c r="G23" s="35">
        <f t="shared" ref="G23:H23" si="36">G24+G25+G26</f>
        <v>7</v>
      </c>
      <c r="H23" s="35">
        <f t="shared" si="36"/>
        <v>7</v>
      </c>
      <c r="I23" s="36">
        <f t="shared" si="7"/>
        <v>1</v>
      </c>
      <c r="J23" s="35">
        <f t="shared" ref="J23" si="37">J24+J25+J26</f>
        <v>2</v>
      </c>
      <c r="K23" s="37">
        <f t="shared" si="9"/>
        <v>0.2857142857142857</v>
      </c>
      <c r="L23" s="35">
        <f t="shared" si="35"/>
        <v>5</v>
      </c>
      <c r="M23" s="35">
        <f t="shared" ref="M23:P23" si="38">M24+M25+M26</f>
        <v>3</v>
      </c>
      <c r="N23" s="35">
        <f t="shared" si="38"/>
        <v>2</v>
      </c>
      <c r="O23" s="35">
        <f t="shared" si="38"/>
        <v>1</v>
      </c>
      <c r="P23" s="35">
        <f t="shared" si="38"/>
        <v>5</v>
      </c>
      <c r="Q23" s="36">
        <f t="shared" si="12"/>
        <v>100</v>
      </c>
      <c r="R23" s="35">
        <f t="shared" ref="R23:S23" si="39">R24+R25+R26</f>
        <v>0</v>
      </c>
      <c r="S23" s="35">
        <f t="shared" si="39"/>
        <v>0</v>
      </c>
      <c r="T23" s="37">
        <f t="shared" si="14"/>
        <v>0.6</v>
      </c>
      <c r="U23" s="37">
        <f t="shared" si="15"/>
        <v>0.7</v>
      </c>
      <c r="V23" s="35">
        <f t="shared" ref="V23:Y23" si="40">V24+V25+V26</f>
        <v>1</v>
      </c>
      <c r="W23" s="35">
        <f t="shared" si="40"/>
        <v>1</v>
      </c>
      <c r="X23" s="35">
        <f t="shared" si="40"/>
        <v>0</v>
      </c>
      <c r="Y23" s="35">
        <f t="shared" si="40"/>
        <v>0</v>
      </c>
      <c r="Z23" s="35">
        <f>H23-H152</f>
        <v>2</v>
      </c>
      <c r="AA23" s="38"/>
      <c r="AB23" s="38"/>
      <c r="AC23" s="38"/>
      <c r="AD23" s="38"/>
    </row>
    <row r="24" spans="1:30" x14ac:dyDescent="0.3">
      <c r="A24" s="3" t="s">
        <v>66</v>
      </c>
      <c r="B24" s="3" t="s">
        <v>24</v>
      </c>
      <c r="C24" s="3" t="s">
        <v>29</v>
      </c>
      <c r="D24" s="3" t="s">
        <v>26</v>
      </c>
      <c r="E24" s="3" t="s">
        <v>27</v>
      </c>
      <c r="F24" s="3" t="s">
        <v>28</v>
      </c>
      <c r="G24" s="3">
        <v>6</v>
      </c>
      <c r="H24" s="3">
        <v>5</v>
      </c>
      <c r="I24" s="4">
        <f t="shared" si="7"/>
        <v>0.83333333333333337</v>
      </c>
      <c r="J24" s="3">
        <v>2</v>
      </c>
      <c r="K24" s="32">
        <f t="shared" si="9"/>
        <v>0.33333333333333331</v>
      </c>
      <c r="L24" s="3">
        <f t="shared" si="35"/>
        <v>4</v>
      </c>
      <c r="M24" s="3">
        <v>2</v>
      </c>
      <c r="N24" s="3">
        <v>2</v>
      </c>
      <c r="O24" s="3">
        <v>1</v>
      </c>
      <c r="P24" s="3">
        <v>4</v>
      </c>
      <c r="Q24" s="4">
        <f t="shared" si="12"/>
        <v>100</v>
      </c>
      <c r="R24" s="3">
        <v>0</v>
      </c>
      <c r="S24" s="3">
        <v>0</v>
      </c>
      <c r="T24" s="32">
        <f t="shared" si="14"/>
        <v>0.5</v>
      </c>
      <c r="U24" s="32">
        <f t="shared" si="15"/>
        <v>0.625</v>
      </c>
      <c r="V24" s="3">
        <v>1</v>
      </c>
      <c r="W24" s="3">
        <v>1</v>
      </c>
      <c r="X24" s="3">
        <v>0</v>
      </c>
      <c r="Y24" s="3">
        <v>0</v>
      </c>
      <c r="Z24" s="3"/>
    </row>
    <row r="25" spans="1:30" x14ac:dyDescent="0.3">
      <c r="A25" s="3" t="s">
        <v>67</v>
      </c>
      <c r="B25" s="3" t="s">
        <v>24</v>
      </c>
      <c r="C25" s="3" t="s">
        <v>29</v>
      </c>
      <c r="D25" s="3" t="s">
        <v>26</v>
      </c>
      <c r="E25" s="3" t="s">
        <v>27</v>
      </c>
      <c r="F25" s="3" t="s">
        <v>28</v>
      </c>
      <c r="G25" s="3">
        <v>0</v>
      </c>
      <c r="H25" s="3">
        <v>0</v>
      </c>
      <c r="I25" s="4" t="e">
        <f t="shared" si="7"/>
        <v>#DIV/0!</v>
      </c>
      <c r="J25" s="3">
        <v>0</v>
      </c>
      <c r="K25" s="32" t="e">
        <f t="shared" si="9"/>
        <v>#DIV/0!</v>
      </c>
      <c r="L25" s="3">
        <v>0</v>
      </c>
      <c r="M25" s="3">
        <v>0</v>
      </c>
      <c r="N25" s="3">
        <v>0</v>
      </c>
      <c r="O25" s="3">
        <v>0</v>
      </c>
      <c r="P25" s="3">
        <v>0</v>
      </c>
      <c r="Q25" s="4" t="e">
        <f t="shared" si="12"/>
        <v>#DIV/0!</v>
      </c>
      <c r="R25" s="3">
        <v>0</v>
      </c>
      <c r="S25" s="3">
        <v>0</v>
      </c>
      <c r="T25" s="32" t="e">
        <f t="shared" si="14"/>
        <v>#DIV/0!</v>
      </c>
      <c r="U25" s="32" t="e">
        <f t="shared" si="15"/>
        <v>#DIV/0!</v>
      </c>
      <c r="V25" s="3">
        <v>0</v>
      </c>
      <c r="W25" s="3">
        <v>0</v>
      </c>
      <c r="X25" s="3">
        <v>0</v>
      </c>
      <c r="Y25" s="3">
        <v>0</v>
      </c>
      <c r="Z25" s="3"/>
    </row>
    <row r="26" spans="1:30" x14ac:dyDescent="0.3">
      <c r="A26" s="3" t="s">
        <v>68</v>
      </c>
      <c r="B26" s="3" t="s">
        <v>24</v>
      </c>
      <c r="C26" s="3" t="s">
        <v>29</v>
      </c>
      <c r="D26" s="3" t="s">
        <v>26</v>
      </c>
      <c r="E26" s="3" t="s">
        <v>27</v>
      </c>
      <c r="F26" s="3" t="s">
        <v>28</v>
      </c>
      <c r="G26" s="3">
        <v>1</v>
      </c>
      <c r="H26" s="3">
        <v>2</v>
      </c>
      <c r="I26" s="4">
        <f t="shared" si="7"/>
        <v>2</v>
      </c>
      <c r="J26" s="3">
        <v>0</v>
      </c>
      <c r="K26" s="32">
        <f t="shared" si="9"/>
        <v>0</v>
      </c>
      <c r="L26" s="3">
        <f t="shared" ref="L26:L28" si="41">M26+N26</f>
        <v>1</v>
      </c>
      <c r="M26" s="3">
        <v>1</v>
      </c>
      <c r="N26" s="3">
        <v>0</v>
      </c>
      <c r="O26" s="3">
        <v>0</v>
      </c>
      <c r="P26" s="3">
        <v>1</v>
      </c>
      <c r="Q26" s="4">
        <f t="shared" si="12"/>
        <v>100</v>
      </c>
      <c r="R26" s="3">
        <v>0</v>
      </c>
      <c r="S26" s="3">
        <v>0</v>
      </c>
      <c r="T26" s="32">
        <f t="shared" si="14"/>
        <v>1</v>
      </c>
      <c r="U26" s="32">
        <f t="shared" si="15"/>
        <v>1</v>
      </c>
      <c r="V26" s="3">
        <v>0</v>
      </c>
      <c r="W26" s="3">
        <v>0</v>
      </c>
      <c r="X26" s="3">
        <v>0</v>
      </c>
      <c r="Y26" s="3">
        <v>0</v>
      </c>
      <c r="Z26" s="3"/>
    </row>
    <row r="27" spans="1:30" x14ac:dyDescent="0.3">
      <c r="A27" s="35">
        <v>7</v>
      </c>
      <c r="B27" s="35" t="s">
        <v>24</v>
      </c>
      <c r="C27" s="35" t="s">
        <v>30</v>
      </c>
      <c r="D27" s="35" t="s">
        <v>26</v>
      </c>
      <c r="E27" s="35" t="s">
        <v>27</v>
      </c>
      <c r="F27" s="35" t="s">
        <v>28</v>
      </c>
      <c r="G27" s="35">
        <f t="shared" ref="G27:H27" si="42">G28+G29+G30</f>
        <v>2</v>
      </c>
      <c r="H27" s="35">
        <f t="shared" si="42"/>
        <v>0</v>
      </c>
      <c r="I27" s="36">
        <f t="shared" si="7"/>
        <v>0</v>
      </c>
      <c r="J27" s="35">
        <f t="shared" ref="J27" si="43">J28+J29+J30</f>
        <v>1</v>
      </c>
      <c r="K27" s="37">
        <f t="shared" si="9"/>
        <v>0.5</v>
      </c>
      <c r="L27" s="35">
        <f t="shared" si="41"/>
        <v>1</v>
      </c>
      <c r="M27" s="35">
        <f t="shared" ref="M27:P27" si="44">M28+M29+M30</f>
        <v>0</v>
      </c>
      <c r="N27" s="35">
        <f t="shared" si="44"/>
        <v>1</v>
      </c>
      <c r="O27" s="35">
        <f t="shared" si="44"/>
        <v>0</v>
      </c>
      <c r="P27" s="35">
        <f t="shared" si="44"/>
        <v>1</v>
      </c>
      <c r="Q27" s="36">
        <f t="shared" si="12"/>
        <v>100</v>
      </c>
      <c r="R27" s="35">
        <f t="shared" ref="R27:S27" si="45">R28+R29+R30</f>
        <v>0</v>
      </c>
      <c r="S27" s="35">
        <f t="shared" si="45"/>
        <v>0</v>
      </c>
      <c r="T27" s="37">
        <f t="shared" si="14"/>
        <v>0</v>
      </c>
      <c r="U27" s="37">
        <f t="shared" si="15"/>
        <v>0</v>
      </c>
      <c r="V27" s="35">
        <f t="shared" ref="V27:Y27" si="46">V28+V29+V30</f>
        <v>0</v>
      </c>
      <c r="W27" s="35">
        <f t="shared" si="46"/>
        <v>0</v>
      </c>
      <c r="X27" s="35">
        <f t="shared" si="46"/>
        <v>0</v>
      </c>
      <c r="Y27" s="35">
        <f t="shared" si="46"/>
        <v>0</v>
      </c>
      <c r="Z27" s="35">
        <f>H27-H156</f>
        <v>-2</v>
      </c>
      <c r="AA27" s="38"/>
      <c r="AB27" s="38"/>
      <c r="AC27" s="38"/>
      <c r="AD27" s="38"/>
    </row>
    <row r="28" spans="1:30" x14ac:dyDescent="0.3">
      <c r="A28" s="3" t="s">
        <v>66</v>
      </c>
      <c r="B28" s="3" t="s">
        <v>24</v>
      </c>
      <c r="C28" s="3" t="s">
        <v>30</v>
      </c>
      <c r="D28" s="3" t="s">
        <v>26</v>
      </c>
      <c r="E28" s="3" t="s">
        <v>27</v>
      </c>
      <c r="F28" s="3" t="s">
        <v>28</v>
      </c>
      <c r="G28" s="3">
        <v>2</v>
      </c>
      <c r="H28" s="3">
        <v>0</v>
      </c>
      <c r="I28" s="4">
        <f t="shared" si="7"/>
        <v>0</v>
      </c>
      <c r="J28" s="3">
        <v>1</v>
      </c>
      <c r="K28" s="32">
        <f t="shared" si="9"/>
        <v>0.5</v>
      </c>
      <c r="L28" s="3">
        <f t="shared" si="41"/>
        <v>1</v>
      </c>
      <c r="M28" s="3">
        <v>0</v>
      </c>
      <c r="N28" s="3">
        <v>1</v>
      </c>
      <c r="O28" s="3">
        <v>0</v>
      </c>
      <c r="P28" s="3">
        <v>1</v>
      </c>
      <c r="Q28" s="4">
        <f t="shared" si="12"/>
        <v>100</v>
      </c>
      <c r="R28" s="3">
        <v>0</v>
      </c>
      <c r="S28" s="3">
        <v>0</v>
      </c>
      <c r="T28" s="32">
        <f t="shared" si="14"/>
        <v>0</v>
      </c>
      <c r="U28" s="32">
        <f t="shared" si="15"/>
        <v>0</v>
      </c>
      <c r="V28" s="3">
        <v>0</v>
      </c>
      <c r="W28" s="3">
        <v>0</v>
      </c>
      <c r="X28" s="3">
        <v>0</v>
      </c>
      <c r="Y28" s="3">
        <v>0</v>
      </c>
      <c r="Z28" s="3"/>
    </row>
    <row r="29" spans="1:30" x14ac:dyDescent="0.3">
      <c r="A29" s="3" t="s">
        <v>67</v>
      </c>
      <c r="B29" s="3" t="s">
        <v>24</v>
      </c>
      <c r="C29" s="3" t="s">
        <v>30</v>
      </c>
      <c r="D29" s="3" t="s">
        <v>26</v>
      </c>
      <c r="E29" s="3" t="s">
        <v>27</v>
      </c>
      <c r="F29" s="3" t="s">
        <v>28</v>
      </c>
      <c r="G29" s="3">
        <v>0</v>
      </c>
      <c r="H29" s="3">
        <v>0</v>
      </c>
      <c r="I29" s="4" t="e">
        <f t="shared" si="7"/>
        <v>#DIV/0!</v>
      </c>
      <c r="J29" s="3">
        <v>0</v>
      </c>
      <c r="K29" s="32" t="e">
        <f t="shared" si="9"/>
        <v>#DIV/0!</v>
      </c>
      <c r="L29" s="3">
        <v>0</v>
      </c>
      <c r="M29" s="3">
        <v>0</v>
      </c>
      <c r="N29" s="3">
        <v>0</v>
      </c>
      <c r="O29" s="3">
        <v>0</v>
      </c>
      <c r="P29" s="3">
        <v>0</v>
      </c>
      <c r="Q29" s="4" t="e">
        <f t="shared" si="12"/>
        <v>#DIV/0!</v>
      </c>
      <c r="R29" s="3">
        <v>0</v>
      </c>
      <c r="S29" s="3">
        <v>0</v>
      </c>
      <c r="T29" s="32" t="e">
        <f t="shared" si="14"/>
        <v>#DIV/0!</v>
      </c>
      <c r="U29" s="32" t="e">
        <f t="shared" si="15"/>
        <v>#DIV/0!</v>
      </c>
      <c r="V29" s="3">
        <v>0</v>
      </c>
      <c r="W29" s="3">
        <v>0</v>
      </c>
      <c r="X29" s="3">
        <v>0</v>
      </c>
      <c r="Y29" s="3">
        <v>0</v>
      </c>
      <c r="Z29" s="3"/>
    </row>
    <row r="30" spans="1:30" x14ac:dyDescent="0.3">
      <c r="A30" s="3" t="s">
        <v>68</v>
      </c>
      <c r="B30" s="3" t="s">
        <v>24</v>
      </c>
      <c r="C30" s="3" t="s">
        <v>30</v>
      </c>
      <c r="D30" s="3" t="s">
        <v>26</v>
      </c>
      <c r="E30" s="3" t="s">
        <v>27</v>
      </c>
      <c r="F30" s="3" t="s">
        <v>28</v>
      </c>
      <c r="G30" s="3">
        <v>0</v>
      </c>
      <c r="H30" s="3">
        <v>0</v>
      </c>
      <c r="I30" s="4" t="e">
        <f t="shared" si="7"/>
        <v>#DIV/0!</v>
      </c>
      <c r="J30" s="3">
        <v>0</v>
      </c>
      <c r="K30" s="32" t="e">
        <f t="shared" si="9"/>
        <v>#DIV/0!</v>
      </c>
      <c r="L30" s="3">
        <f t="shared" ref="L30:L32" si="47">M30+N30</f>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c r="Z30" s="3"/>
    </row>
    <row r="31" spans="1:30" x14ac:dyDescent="0.3">
      <c r="A31" s="35">
        <v>13</v>
      </c>
      <c r="B31" s="35" t="s">
        <v>30</v>
      </c>
      <c r="C31" s="35" t="s">
        <v>25</v>
      </c>
      <c r="D31" s="35" t="s">
        <v>26</v>
      </c>
      <c r="E31" s="35" t="s">
        <v>27</v>
      </c>
      <c r="F31" s="35" t="s">
        <v>28</v>
      </c>
      <c r="G31" s="35">
        <f t="shared" ref="G31:H31" si="48">G32+G33+G34</f>
        <v>1</v>
      </c>
      <c r="H31" s="35">
        <f t="shared" si="48"/>
        <v>1</v>
      </c>
      <c r="I31" s="36">
        <f t="shared" si="7"/>
        <v>1</v>
      </c>
      <c r="J31" s="35">
        <f t="shared" ref="J31" si="49">J32+J33+J34</f>
        <v>0</v>
      </c>
      <c r="K31" s="37">
        <f t="shared" si="9"/>
        <v>0</v>
      </c>
      <c r="L31" s="35">
        <f t="shared" si="47"/>
        <v>0</v>
      </c>
      <c r="M31" s="35">
        <f t="shared" ref="M31:P31" si="50">M32+M33+M34</f>
        <v>0</v>
      </c>
      <c r="N31" s="35">
        <f t="shared" si="50"/>
        <v>0</v>
      </c>
      <c r="O31" s="35">
        <f t="shared" si="50"/>
        <v>0</v>
      </c>
      <c r="P31" s="35">
        <f t="shared" si="50"/>
        <v>0</v>
      </c>
      <c r="Q31" s="36" t="e">
        <f t="shared" si="12"/>
        <v>#DIV/0!</v>
      </c>
      <c r="R31" s="35">
        <f t="shared" ref="R31:S31" si="51">R32+R33+R34</f>
        <v>2</v>
      </c>
      <c r="S31" s="35">
        <f t="shared" si="51"/>
        <v>1</v>
      </c>
      <c r="T31" s="37" t="e">
        <f t="shared" si="14"/>
        <v>#DIV/0!</v>
      </c>
      <c r="U31" s="37" t="e">
        <f t="shared" si="15"/>
        <v>#DIV/0!</v>
      </c>
      <c r="V31" s="35">
        <f t="shared" ref="V31:Y31" si="52">V32+V33+V34</f>
        <v>0</v>
      </c>
      <c r="W31" s="35">
        <f t="shared" si="52"/>
        <v>0</v>
      </c>
      <c r="X31" s="35">
        <f t="shared" si="52"/>
        <v>0</v>
      </c>
      <c r="Y31" s="35">
        <f t="shared" si="52"/>
        <v>1</v>
      </c>
      <c r="Z31" s="35">
        <f>H31-H160</f>
        <v>1</v>
      </c>
      <c r="AA31" s="38"/>
      <c r="AB31" s="38"/>
      <c r="AC31" s="38"/>
      <c r="AD31" s="38"/>
    </row>
    <row r="32" spans="1:30" x14ac:dyDescent="0.3">
      <c r="A32" s="3" t="s">
        <v>66</v>
      </c>
      <c r="B32" s="3" t="s">
        <v>30</v>
      </c>
      <c r="C32" s="3" t="s">
        <v>25</v>
      </c>
      <c r="D32" s="3" t="s">
        <v>26</v>
      </c>
      <c r="E32" s="3" t="s">
        <v>27</v>
      </c>
      <c r="F32" s="3" t="s">
        <v>28</v>
      </c>
      <c r="G32" s="3">
        <v>0</v>
      </c>
      <c r="H32" s="3">
        <v>0</v>
      </c>
      <c r="I32" s="4" t="e">
        <f t="shared" si="7"/>
        <v>#DIV/0!</v>
      </c>
      <c r="J32" s="3">
        <v>0</v>
      </c>
      <c r="K32" s="32" t="e">
        <f t="shared" si="9"/>
        <v>#DIV/0!</v>
      </c>
      <c r="L32" s="3">
        <f t="shared" si="47"/>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30" x14ac:dyDescent="0.3">
      <c r="A33" s="3" t="s">
        <v>67</v>
      </c>
      <c r="B33" s="3" t="s">
        <v>30</v>
      </c>
      <c r="C33" s="3" t="s">
        <v>25</v>
      </c>
      <c r="D33" s="3" t="s">
        <v>26</v>
      </c>
      <c r="E33" s="3" t="s">
        <v>27</v>
      </c>
      <c r="F33" s="3" t="s">
        <v>28</v>
      </c>
      <c r="G33" s="3">
        <v>0</v>
      </c>
      <c r="H33" s="3">
        <v>0</v>
      </c>
      <c r="I33" s="4" t="e">
        <f t="shared" si="7"/>
        <v>#DIV/0!</v>
      </c>
      <c r="J33" s="3">
        <v>0</v>
      </c>
      <c r="K33" s="32" t="e">
        <f t="shared" si="9"/>
        <v>#DIV/0!</v>
      </c>
      <c r="L33" s="3">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30" x14ac:dyDescent="0.3">
      <c r="A34" s="3" t="s">
        <v>68</v>
      </c>
      <c r="B34" s="3" t="s">
        <v>30</v>
      </c>
      <c r="C34" s="3" t="s">
        <v>25</v>
      </c>
      <c r="D34" s="3" t="s">
        <v>26</v>
      </c>
      <c r="E34" s="3" t="s">
        <v>27</v>
      </c>
      <c r="F34" s="3" t="s">
        <v>28</v>
      </c>
      <c r="G34" s="3">
        <v>1</v>
      </c>
      <c r="H34" s="3">
        <v>1</v>
      </c>
      <c r="I34" s="4">
        <f t="shared" si="7"/>
        <v>1</v>
      </c>
      <c r="J34" s="3">
        <v>0</v>
      </c>
      <c r="K34" s="32">
        <f t="shared" si="9"/>
        <v>0</v>
      </c>
      <c r="L34" s="3">
        <f t="shared" ref="L34:L36" si="53">M34+N34</f>
        <v>0</v>
      </c>
      <c r="M34" s="3">
        <v>0</v>
      </c>
      <c r="N34" s="3">
        <v>0</v>
      </c>
      <c r="O34" s="3">
        <v>0</v>
      </c>
      <c r="P34" s="3">
        <v>0</v>
      </c>
      <c r="Q34" s="4" t="e">
        <f t="shared" si="12"/>
        <v>#DIV/0!</v>
      </c>
      <c r="R34" s="3">
        <v>2</v>
      </c>
      <c r="S34" s="3">
        <v>1</v>
      </c>
      <c r="T34" s="32" t="e">
        <f t="shared" si="14"/>
        <v>#DIV/0!</v>
      </c>
      <c r="U34" s="32" t="e">
        <f t="shared" si="15"/>
        <v>#DIV/0!</v>
      </c>
      <c r="V34" s="3">
        <v>0</v>
      </c>
      <c r="W34" s="3">
        <v>0</v>
      </c>
      <c r="X34" s="3">
        <v>0</v>
      </c>
      <c r="Y34" s="3">
        <v>1</v>
      </c>
      <c r="Z34" s="3"/>
    </row>
    <row r="35" spans="1:30" x14ac:dyDescent="0.3">
      <c r="A35" s="35">
        <v>18</v>
      </c>
      <c r="B35" s="35" t="s">
        <v>32</v>
      </c>
      <c r="C35" s="35" t="s">
        <v>25</v>
      </c>
      <c r="D35" s="35" t="s">
        <v>26</v>
      </c>
      <c r="E35" s="35" t="s">
        <v>30</v>
      </c>
      <c r="F35" s="35" t="s">
        <v>28</v>
      </c>
      <c r="G35" s="35">
        <f t="shared" ref="G35:H35" si="54">G36+G37+G38</f>
        <v>1</v>
      </c>
      <c r="H35" s="35">
        <f t="shared" si="54"/>
        <v>0</v>
      </c>
      <c r="I35" s="36">
        <f t="shared" si="7"/>
        <v>0</v>
      </c>
      <c r="J35" s="35">
        <f t="shared" ref="J35" si="55">J36+J37+J38</f>
        <v>0</v>
      </c>
      <c r="K35" s="37">
        <f t="shared" si="9"/>
        <v>0</v>
      </c>
      <c r="L35" s="35">
        <f t="shared" si="53"/>
        <v>1</v>
      </c>
      <c r="M35" s="35">
        <f t="shared" ref="M35:P35" si="56">M36+M37+M38</f>
        <v>0</v>
      </c>
      <c r="N35" s="35">
        <f t="shared" si="56"/>
        <v>1</v>
      </c>
      <c r="O35" s="35">
        <f t="shared" si="56"/>
        <v>0</v>
      </c>
      <c r="P35" s="35">
        <f t="shared" si="56"/>
        <v>0</v>
      </c>
      <c r="Q35" s="36">
        <f t="shared" si="12"/>
        <v>0</v>
      </c>
      <c r="R35" s="35">
        <f t="shared" ref="R35:S35" si="57">R36+R37+R38</f>
        <v>0</v>
      </c>
      <c r="S35" s="35">
        <f t="shared" si="57"/>
        <v>0</v>
      </c>
      <c r="T35" s="37">
        <f t="shared" si="14"/>
        <v>0</v>
      </c>
      <c r="U35" s="37">
        <f t="shared" si="15"/>
        <v>0.5</v>
      </c>
      <c r="V35" s="35">
        <f t="shared" ref="V35:Y35" si="58">V36+V37+V38</f>
        <v>1</v>
      </c>
      <c r="W35" s="35">
        <f t="shared" si="58"/>
        <v>0</v>
      </c>
      <c r="X35" s="35">
        <f t="shared" si="58"/>
        <v>0</v>
      </c>
      <c r="Y35" s="35">
        <f t="shared" si="58"/>
        <v>0</v>
      </c>
      <c r="Z35" s="35">
        <f>H35-H164</f>
        <v>-2</v>
      </c>
      <c r="AA35" s="38"/>
      <c r="AB35" s="38"/>
      <c r="AC35" s="38"/>
      <c r="AD35" s="38"/>
    </row>
    <row r="36" spans="1:30" x14ac:dyDescent="0.3">
      <c r="A36" s="3" t="s">
        <v>66</v>
      </c>
      <c r="B36" s="3" t="s">
        <v>32</v>
      </c>
      <c r="C36" s="3" t="s">
        <v>25</v>
      </c>
      <c r="D36" s="3" t="s">
        <v>26</v>
      </c>
      <c r="E36" s="3" t="s">
        <v>30</v>
      </c>
      <c r="F36" s="3" t="s">
        <v>28</v>
      </c>
      <c r="G36" s="3">
        <v>0</v>
      </c>
      <c r="H36" s="3">
        <v>0</v>
      </c>
      <c r="I36" s="4" t="e">
        <f t="shared" si="7"/>
        <v>#DIV/0!</v>
      </c>
      <c r="J36" s="3">
        <v>0</v>
      </c>
      <c r="K36" s="32" t="e">
        <f t="shared" si="9"/>
        <v>#DIV/0!</v>
      </c>
      <c r="L36" s="3">
        <f t="shared" si="53"/>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30" x14ac:dyDescent="0.3">
      <c r="A37" s="3" t="s">
        <v>67</v>
      </c>
      <c r="B37" s="3" t="s">
        <v>32</v>
      </c>
      <c r="C37" s="3" t="s">
        <v>25</v>
      </c>
      <c r="D37" s="3" t="s">
        <v>26</v>
      </c>
      <c r="E37" s="3" t="s">
        <v>30</v>
      </c>
      <c r="F37" s="3" t="s">
        <v>28</v>
      </c>
      <c r="G37" s="3">
        <v>1</v>
      </c>
      <c r="H37" s="3">
        <v>0</v>
      </c>
      <c r="I37" s="4">
        <f t="shared" si="7"/>
        <v>0</v>
      </c>
      <c r="J37" s="3">
        <v>0</v>
      </c>
      <c r="K37" s="32">
        <f t="shared" si="9"/>
        <v>0</v>
      </c>
      <c r="L37" s="3">
        <v>0</v>
      </c>
      <c r="M37" s="3">
        <v>0</v>
      </c>
      <c r="N37" s="3">
        <v>1</v>
      </c>
      <c r="O37" s="3">
        <v>0</v>
      </c>
      <c r="P37" s="3">
        <v>0</v>
      </c>
      <c r="Q37" s="4" t="e">
        <f t="shared" si="12"/>
        <v>#DIV/0!</v>
      </c>
      <c r="R37" s="3">
        <v>0</v>
      </c>
      <c r="S37" s="3">
        <v>0</v>
      </c>
      <c r="T37" s="32">
        <f t="shared" si="14"/>
        <v>0</v>
      </c>
      <c r="U37" s="32" t="e">
        <f t="shared" si="15"/>
        <v>#DIV/0!</v>
      </c>
      <c r="V37" s="3">
        <v>1</v>
      </c>
      <c r="W37" s="3">
        <v>0</v>
      </c>
      <c r="X37" s="3">
        <v>0</v>
      </c>
      <c r="Y37" s="3">
        <v>0</v>
      </c>
      <c r="Z37" s="3"/>
    </row>
    <row r="38" spans="1:30" x14ac:dyDescent="0.3">
      <c r="A38" s="3" t="s">
        <v>68</v>
      </c>
      <c r="B38" s="3" t="s">
        <v>32</v>
      </c>
      <c r="C38" s="3" t="s">
        <v>25</v>
      </c>
      <c r="D38" s="3" t="s">
        <v>26</v>
      </c>
      <c r="E38" s="3" t="s">
        <v>30</v>
      </c>
      <c r="F38" s="3" t="s">
        <v>28</v>
      </c>
      <c r="G38" s="3">
        <v>0</v>
      </c>
      <c r="H38" s="3">
        <v>0</v>
      </c>
      <c r="I38" s="4" t="e">
        <f t="shared" si="7"/>
        <v>#DIV/0!</v>
      </c>
      <c r="J38" s="3">
        <v>0</v>
      </c>
      <c r="K38" s="32" t="e">
        <f t="shared" si="9"/>
        <v>#DIV/0!</v>
      </c>
      <c r="L38" s="3">
        <f t="shared" ref="L38:L40" si="59">M38+N38</f>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c r="Z38" s="3"/>
    </row>
    <row r="39" spans="1:30" x14ac:dyDescent="0.3">
      <c r="A39" s="35">
        <v>120</v>
      </c>
      <c r="B39" s="35" t="s">
        <v>32</v>
      </c>
      <c r="C39" s="35" t="s">
        <v>25</v>
      </c>
      <c r="D39" s="35" t="s">
        <v>26</v>
      </c>
      <c r="E39" s="35" t="s">
        <v>27</v>
      </c>
      <c r="F39" s="35" t="s">
        <v>30</v>
      </c>
      <c r="G39" s="35">
        <f t="shared" ref="G39:H39" si="60">G40+G41+G42</f>
        <v>2</v>
      </c>
      <c r="H39" s="35">
        <f t="shared" si="60"/>
        <v>5</v>
      </c>
      <c r="I39" s="36">
        <f t="shared" si="7"/>
        <v>2.5</v>
      </c>
      <c r="J39" s="35">
        <f t="shared" ref="J39" si="61">J40+J41+J42</f>
        <v>0</v>
      </c>
      <c r="K39" s="37">
        <f t="shared" si="9"/>
        <v>0</v>
      </c>
      <c r="L39" s="35">
        <f t="shared" si="59"/>
        <v>1</v>
      </c>
      <c r="M39" s="35">
        <f t="shared" ref="M39:P39" si="62">M40+M41+M42</f>
        <v>1</v>
      </c>
      <c r="N39" s="35">
        <f t="shared" si="62"/>
        <v>0</v>
      </c>
      <c r="O39" s="35">
        <f t="shared" si="62"/>
        <v>1</v>
      </c>
      <c r="P39" s="35">
        <f t="shared" si="62"/>
        <v>1</v>
      </c>
      <c r="Q39" s="36">
        <f t="shared" si="12"/>
        <v>100</v>
      </c>
      <c r="R39" s="35">
        <f t="shared" ref="R39:S39" si="63">R40+R41+R42</f>
        <v>2</v>
      </c>
      <c r="S39" s="35">
        <f t="shared" si="63"/>
        <v>2</v>
      </c>
      <c r="T39" s="37">
        <f t="shared" si="14"/>
        <v>1</v>
      </c>
      <c r="U39" s="37">
        <f t="shared" si="15"/>
        <v>1.5</v>
      </c>
      <c r="V39" s="35">
        <f t="shared" ref="V39:Y39" si="64">V40+V41+V42</f>
        <v>1</v>
      </c>
      <c r="W39" s="35">
        <f t="shared" si="64"/>
        <v>0</v>
      </c>
      <c r="X39" s="35">
        <f t="shared" si="64"/>
        <v>0</v>
      </c>
      <c r="Y39" s="35">
        <f t="shared" si="64"/>
        <v>1</v>
      </c>
      <c r="Z39" s="35">
        <f>H39-H168</f>
        <v>2</v>
      </c>
      <c r="AA39" s="38"/>
      <c r="AB39" s="38"/>
      <c r="AC39" s="38"/>
      <c r="AD39" s="38"/>
    </row>
    <row r="40" spans="1:30" x14ac:dyDescent="0.3">
      <c r="A40" s="3" t="s">
        <v>66</v>
      </c>
      <c r="B40" s="3" t="s">
        <v>32</v>
      </c>
      <c r="C40" s="3" t="s">
        <v>25</v>
      </c>
      <c r="D40" s="3" t="s">
        <v>26</v>
      </c>
      <c r="E40" s="3" t="s">
        <v>27</v>
      </c>
      <c r="F40" s="3" t="s">
        <v>30</v>
      </c>
      <c r="G40" s="3">
        <v>1</v>
      </c>
      <c r="H40" s="3">
        <v>2</v>
      </c>
      <c r="I40" s="4">
        <f t="shared" si="7"/>
        <v>2</v>
      </c>
      <c r="J40" s="3">
        <v>0</v>
      </c>
      <c r="K40" s="32">
        <f t="shared" si="9"/>
        <v>0</v>
      </c>
      <c r="L40" s="3">
        <f t="shared" si="59"/>
        <v>0</v>
      </c>
      <c r="M40" s="3">
        <v>0</v>
      </c>
      <c r="N40" s="3">
        <v>0</v>
      </c>
      <c r="O40" s="3">
        <v>0</v>
      </c>
      <c r="P40" s="3">
        <v>0</v>
      </c>
      <c r="Q40" s="4" t="e">
        <f t="shared" si="12"/>
        <v>#DIV/0!</v>
      </c>
      <c r="R40" s="3">
        <v>2</v>
      </c>
      <c r="S40" s="3">
        <v>2</v>
      </c>
      <c r="T40" s="32" t="e">
        <f t="shared" si="14"/>
        <v>#DIV/0!</v>
      </c>
      <c r="U40" s="32" t="e">
        <f t="shared" si="15"/>
        <v>#DIV/0!</v>
      </c>
      <c r="V40" s="3">
        <v>0</v>
      </c>
      <c r="W40" s="3">
        <v>0</v>
      </c>
      <c r="X40" s="3">
        <v>0</v>
      </c>
      <c r="Y40" s="3">
        <v>1</v>
      </c>
      <c r="Z40" s="3"/>
    </row>
    <row r="41" spans="1:30" x14ac:dyDescent="0.3">
      <c r="A41" s="3" t="s">
        <v>67</v>
      </c>
      <c r="B41" s="3" t="s">
        <v>32</v>
      </c>
      <c r="C41" s="3" t="s">
        <v>25</v>
      </c>
      <c r="D41" s="3" t="s">
        <v>26</v>
      </c>
      <c r="E41" s="3" t="s">
        <v>27</v>
      </c>
      <c r="F41" s="3" t="s">
        <v>30</v>
      </c>
      <c r="G41" s="3">
        <v>1</v>
      </c>
      <c r="H41" s="3">
        <v>3</v>
      </c>
      <c r="I41" s="4">
        <f t="shared" si="7"/>
        <v>3</v>
      </c>
      <c r="J41" s="3">
        <v>0</v>
      </c>
      <c r="K41" s="32">
        <f t="shared" si="9"/>
        <v>0</v>
      </c>
      <c r="L41" s="3">
        <v>0</v>
      </c>
      <c r="M41" s="3">
        <v>1</v>
      </c>
      <c r="N41" s="3">
        <v>0</v>
      </c>
      <c r="O41" s="3">
        <v>1</v>
      </c>
      <c r="P41" s="3">
        <v>1</v>
      </c>
      <c r="Q41" s="4" t="e">
        <f t="shared" si="12"/>
        <v>#DIV/0!</v>
      </c>
      <c r="R41" s="3">
        <v>0</v>
      </c>
      <c r="S41" s="3">
        <v>0</v>
      </c>
      <c r="T41" s="32">
        <f t="shared" si="14"/>
        <v>1</v>
      </c>
      <c r="U41" s="32" t="e">
        <f t="shared" si="15"/>
        <v>#DIV/0!</v>
      </c>
      <c r="V41" s="3">
        <v>1</v>
      </c>
      <c r="W41" s="3">
        <v>0</v>
      </c>
      <c r="X41" s="3">
        <v>0</v>
      </c>
      <c r="Y41" s="3">
        <v>0</v>
      </c>
      <c r="Z41" s="3"/>
    </row>
    <row r="42" spans="1:30" x14ac:dyDescent="0.3">
      <c r="A42" s="3" t="s">
        <v>68</v>
      </c>
      <c r="B42" s="3" t="s">
        <v>32</v>
      </c>
      <c r="C42" s="3" t="s">
        <v>25</v>
      </c>
      <c r="D42" s="3" t="s">
        <v>26</v>
      </c>
      <c r="E42" s="3" t="s">
        <v>27</v>
      </c>
      <c r="F42" s="3" t="s">
        <v>30</v>
      </c>
      <c r="G42" s="3">
        <v>0</v>
      </c>
      <c r="H42" s="3">
        <v>0</v>
      </c>
      <c r="I42" s="4" t="e">
        <f t="shared" si="7"/>
        <v>#DIV/0!</v>
      </c>
      <c r="J42" s="3">
        <v>0</v>
      </c>
      <c r="K42" s="32" t="e">
        <f t="shared" si="9"/>
        <v>#DIV/0!</v>
      </c>
      <c r="L42" s="3">
        <f t="shared" ref="L42:L44" si="65">M42+N42</f>
        <v>0</v>
      </c>
      <c r="M42" s="3">
        <v>0</v>
      </c>
      <c r="N42" s="3">
        <v>0</v>
      </c>
      <c r="O42" s="3">
        <v>0</v>
      </c>
      <c r="P42" s="3">
        <v>0</v>
      </c>
      <c r="Q42" s="4" t="e">
        <f t="shared" si="12"/>
        <v>#DIV/0!</v>
      </c>
      <c r="R42" s="3">
        <v>0</v>
      </c>
      <c r="S42" s="3">
        <v>0</v>
      </c>
      <c r="T42" s="32" t="e">
        <f t="shared" si="14"/>
        <v>#DIV/0!</v>
      </c>
      <c r="U42" s="32" t="e">
        <f t="shared" si="15"/>
        <v>#DIV/0!</v>
      </c>
      <c r="V42" s="3">
        <v>0</v>
      </c>
      <c r="W42" s="3">
        <v>0</v>
      </c>
      <c r="X42" s="3">
        <v>0</v>
      </c>
      <c r="Y42" s="3">
        <v>0</v>
      </c>
      <c r="Z42" s="3"/>
    </row>
    <row r="43" spans="1:30" x14ac:dyDescent="0.3">
      <c r="A43" s="35">
        <v>9</v>
      </c>
      <c r="B43" s="35" t="s">
        <v>32</v>
      </c>
      <c r="C43" s="35" t="s">
        <v>25</v>
      </c>
      <c r="D43" s="35" t="s">
        <v>26</v>
      </c>
      <c r="E43" s="35" t="s">
        <v>27</v>
      </c>
      <c r="F43" s="35" t="s">
        <v>28</v>
      </c>
      <c r="G43" s="35">
        <f t="shared" ref="G43:H43" si="66">G44+G45+G46</f>
        <v>1</v>
      </c>
      <c r="H43" s="35">
        <f t="shared" si="66"/>
        <v>0</v>
      </c>
      <c r="I43" s="36">
        <f t="shared" si="7"/>
        <v>0</v>
      </c>
      <c r="J43" s="35">
        <f t="shared" ref="J43" si="67">J44+J45+J46</f>
        <v>1</v>
      </c>
      <c r="K43" s="37">
        <f t="shared" si="9"/>
        <v>1</v>
      </c>
      <c r="L43" s="35">
        <f t="shared" si="65"/>
        <v>0</v>
      </c>
      <c r="M43" s="35">
        <f t="shared" ref="M43:P43" si="68">M44+M45+M46</f>
        <v>0</v>
      </c>
      <c r="N43" s="35">
        <f t="shared" si="68"/>
        <v>0</v>
      </c>
      <c r="O43" s="35">
        <f t="shared" si="68"/>
        <v>0</v>
      </c>
      <c r="P43" s="35">
        <f t="shared" si="68"/>
        <v>0</v>
      </c>
      <c r="Q43" s="36" t="e">
        <f t="shared" si="12"/>
        <v>#DIV/0!</v>
      </c>
      <c r="R43" s="35">
        <f t="shared" ref="R43:S43" si="69">R44+R45+R46</f>
        <v>0</v>
      </c>
      <c r="S43" s="35">
        <f t="shared" si="69"/>
        <v>0</v>
      </c>
      <c r="T43" s="37" t="e">
        <f t="shared" si="14"/>
        <v>#DIV/0!</v>
      </c>
      <c r="U43" s="37" t="e">
        <f t="shared" si="15"/>
        <v>#DIV/0!</v>
      </c>
      <c r="V43" s="35">
        <f t="shared" ref="V43:Y43" si="70">V44+V45+V46</f>
        <v>0</v>
      </c>
      <c r="W43" s="35">
        <f t="shared" si="70"/>
        <v>0</v>
      </c>
      <c r="X43" s="35">
        <f t="shared" si="70"/>
        <v>0</v>
      </c>
      <c r="Y43" s="35">
        <f t="shared" si="70"/>
        <v>0</v>
      </c>
      <c r="Z43" s="35">
        <f>H43-H172</f>
        <v>0</v>
      </c>
      <c r="AA43" s="38"/>
      <c r="AB43" s="38"/>
      <c r="AC43" s="38"/>
      <c r="AD43" s="38"/>
    </row>
    <row r="44" spans="1:30" x14ac:dyDescent="0.3">
      <c r="A44" s="3" t="s">
        <v>66</v>
      </c>
      <c r="B44" s="3" t="s">
        <v>32</v>
      </c>
      <c r="C44" s="3" t="s">
        <v>25</v>
      </c>
      <c r="D44" s="3" t="s">
        <v>26</v>
      </c>
      <c r="E44" s="3" t="s">
        <v>27</v>
      </c>
      <c r="F44" s="3" t="s">
        <v>28</v>
      </c>
      <c r="G44" s="3">
        <v>1</v>
      </c>
      <c r="H44" s="3">
        <v>0</v>
      </c>
      <c r="I44" s="4">
        <f t="shared" si="7"/>
        <v>0</v>
      </c>
      <c r="J44" s="3">
        <v>1</v>
      </c>
      <c r="K44" s="32">
        <f t="shared" si="9"/>
        <v>1</v>
      </c>
      <c r="L44" s="3">
        <f t="shared" si="65"/>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32</v>
      </c>
      <c r="C45" s="3" t="s">
        <v>25</v>
      </c>
      <c r="D45" s="3" t="s">
        <v>26</v>
      </c>
      <c r="E45" s="3" t="s">
        <v>27</v>
      </c>
      <c r="F45" s="3" t="s">
        <v>28</v>
      </c>
      <c r="G45" s="3">
        <v>0</v>
      </c>
      <c r="H45" s="3">
        <v>0</v>
      </c>
      <c r="I45" s="4" t="e">
        <f t="shared" si="7"/>
        <v>#DIV/0!</v>
      </c>
      <c r="J45" s="3">
        <v>0</v>
      </c>
      <c r="K45" s="32" t="e">
        <f t="shared" si="9"/>
        <v>#DIV/0!</v>
      </c>
      <c r="L45" s="3">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c r="Z45" s="3"/>
    </row>
    <row r="46" spans="1:30" x14ac:dyDescent="0.3">
      <c r="A46" s="3" t="s">
        <v>68</v>
      </c>
      <c r="B46" s="3" t="s">
        <v>32</v>
      </c>
      <c r="C46" s="3" t="s">
        <v>25</v>
      </c>
      <c r="D46" s="3" t="s">
        <v>26</v>
      </c>
      <c r="E46" s="3" t="s">
        <v>27</v>
      </c>
      <c r="F46" s="3" t="s">
        <v>28</v>
      </c>
      <c r="G46" s="3">
        <v>0</v>
      </c>
      <c r="H46" s="3">
        <v>0</v>
      </c>
      <c r="I46" s="4" t="e">
        <f t="shared" si="7"/>
        <v>#DIV/0!</v>
      </c>
      <c r="J46" s="3">
        <v>0</v>
      </c>
      <c r="K46" s="32" t="e">
        <f t="shared" si="9"/>
        <v>#DIV/0!</v>
      </c>
      <c r="L46" s="3">
        <f t="shared" ref="L46:L48" si="71">M46+N46</f>
        <v>0</v>
      </c>
      <c r="M46" s="3">
        <v>0</v>
      </c>
      <c r="N46" s="3">
        <v>0</v>
      </c>
      <c r="O46" s="3">
        <v>0</v>
      </c>
      <c r="P46" s="3">
        <v>0</v>
      </c>
      <c r="Q46" s="4" t="e">
        <f t="shared" si="12"/>
        <v>#DIV/0!</v>
      </c>
      <c r="R46" s="3">
        <v>0</v>
      </c>
      <c r="S46" s="3">
        <v>0</v>
      </c>
      <c r="T46" s="32" t="e">
        <f t="shared" si="14"/>
        <v>#DIV/0!</v>
      </c>
      <c r="U46" s="32" t="e">
        <f t="shared" si="15"/>
        <v>#DIV/0!</v>
      </c>
      <c r="V46" s="3">
        <v>0</v>
      </c>
      <c r="W46" s="3">
        <v>0</v>
      </c>
      <c r="X46" s="3">
        <v>0</v>
      </c>
      <c r="Y46" s="3">
        <v>0</v>
      </c>
      <c r="Z46" s="3"/>
    </row>
    <row r="47" spans="1:30" x14ac:dyDescent="0.3">
      <c r="A47" s="35">
        <v>6</v>
      </c>
      <c r="B47" s="35" t="s">
        <v>29</v>
      </c>
      <c r="C47" s="35" t="s">
        <v>25</v>
      </c>
      <c r="D47" s="35" t="s">
        <v>26</v>
      </c>
      <c r="E47" s="35" t="s">
        <v>27</v>
      </c>
      <c r="F47" s="35" t="s">
        <v>28</v>
      </c>
      <c r="G47" s="35">
        <f t="shared" ref="G47:H47" si="72">G48+G49+G50</f>
        <v>2</v>
      </c>
      <c r="H47" s="35">
        <f t="shared" si="72"/>
        <v>0</v>
      </c>
      <c r="I47" s="36">
        <f t="shared" si="7"/>
        <v>0</v>
      </c>
      <c r="J47" s="35">
        <f t="shared" ref="J47" si="73">J48+J49+J50</f>
        <v>1</v>
      </c>
      <c r="K47" s="37">
        <f t="shared" si="9"/>
        <v>0.5</v>
      </c>
      <c r="L47" s="35">
        <f t="shared" si="71"/>
        <v>1</v>
      </c>
      <c r="M47" s="35">
        <f t="shared" ref="M47:P47" si="74">M48+M49+M50</f>
        <v>0</v>
      </c>
      <c r="N47" s="35">
        <f t="shared" si="74"/>
        <v>1</v>
      </c>
      <c r="O47" s="35">
        <f t="shared" si="74"/>
        <v>0</v>
      </c>
      <c r="P47" s="35">
        <f t="shared" si="74"/>
        <v>0</v>
      </c>
      <c r="Q47" s="36">
        <f t="shared" si="12"/>
        <v>0</v>
      </c>
      <c r="R47" s="35">
        <f t="shared" ref="R47:S47" si="75">R48+R49+R50</f>
        <v>0</v>
      </c>
      <c r="S47" s="35">
        <f t="shared" si="75"/>
        <v>0</v>
      </c>
      <c r="T47" s="37">
        <f t="shared" si="14"/>
        <v>0</v>
      </c>
      <c r="U47" s="37">
        <f t="shared" si="15"/>
        <v>0</v>
      </c>
      <c r="V47" s="35">
        <f t="shared" ref="V47:Y47" si="76">V48+V49+V50</f>
        <v>0</v>
      </c>
      <c r="W47" s="35">
        <f t="shared" si="76"/>
        <v>0</v>
      </c>
      <c r="X47" s="35">
        <f t="shared" si="76"/>
        <v>0</v>
      </c>
      <c r="Y47" s="35">
        <f t="shared" si="76"/>
        <v>1</v>
      </c>
      <c r="Z47" s="35">
        <f>H47-H176</f>
        <v>0</v>
      </c>
      <c r="AA47" s="38"/>
      <c r="AB47" s="38"/>
      <c r="AC47" s="38"/>
      <c r="AD47" s="38"/>
    </row>
    <row r="48" spans="1:30" x14ac:dyDescent="0.3">
      <c r="A48" s="3" t="s">
        <v>66</v>
      </c>
      <c r="B48" s="3" t="s">
        <v>29</v>
      </c>
      <c r="C48" s="3" t="s">
        <v>25</v>
      </c>
      <c r="D48" s="3" t="s">
        <v>26</v>
      </c>
      <c r="E48" s="3" t="s">
        <v>27</v>
      </c>
      <c r="F48" s="3" t="s">
        <v>28</v>
      </c>
      <c r="G48" s="3">
        <v>1</v>
      </c>
      <c r="H48" s="3">
        <v>0</v>
      </c>
      <c r="I48" s="4">
        <f t="shared" si="7"/>
        <v>0</v>
      </c>
      <c r="J48" s="3">
        <v>1</v>
      </c>
      <c r="K48" s="32">
        <f t="shared" si="9"/>
        <v>1</v>
      </c>
      <c r="L48" s="3">
        <f t="shared" si="71"/>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29</v>
      </c>
      <c r="C49" s="3" t="s">
        <v>25</v>
      </c>
      <c r="D49" s="3" t="s">
        <v>26</v>
      </c>
      <c r="E49" s="3" t="s">
        <v>27</v>
      </c>
      <c r="F49" s="3" t="s">
        <v>28</v>
      </c>
      <c r="G49" s="3">
        <v>0</v>
      </c>
      <c r="H49" s="3">
        <v>0</v>
      </c>
      <c r="I49" s="4" t="e">
        <f t="shared" si="7"/>
        <v>#DIV/0!</v>
      </c>
      <c r="J49" s="3">
        <v>0</v>
      </c>
      <c r="K49" s="32" t="e">
        <f t="shared" si="9"/>
        <v>#DIV/0!</v>
      </c>
      <c r="L49" s="3">
        <v>0</v>
      </c>
      <c r="M49" s="3">
        <v>0</v>
      </c>
      <c r="N49" s="3">
        <v>0</v>
      </c>
      <c r="O49" s="3">
        <v>0</v>
      </c>
      <c r="P49" s="3">
        <v>0</v>
      </c>
      <c r="Q49" s="4" t="e">
        <f t="shared" si="12"/>
        <v>#DIV/0!</v>
      </c>
      <c r="R49" s="3">
        <v>0</v>
      </c>
      <c r="S49" s="3">
        <v>0</v>
      </c>
      <c r="T49" s="32" t="e">
        <f t="shared" si="14"/>
        <v>#DIV/0!</v>
      </c>
      <c r="U49" s="32" t="e">
        <f t="shared" si="15"/>
        <v>#DIV/0!</v>
      </c>
      <c r="V49" s="3">
        <v>0</v>
      </c>
      <c r="W49" s="3">
        <v>0</v>
      </c>
      <c r="X49" s="3">
        <v>0</v>
      </c>
      <c r="Y49" s="3">
        <v>0</v>
      </c>
      <c r="Z49" s="3"/>
    </row>
    <row r="50" spans="1:30" x14ac:dyDescent="0.3">
      <c r="A50" s="3" t="s">
        <v>68</v>
      </c>
      <c r="B50" s="3" t="s">
        <v>29</v>
      </c>
      <c r="C50" s="3" t="s">
        <v>25</v>
      </c>
      <c r="D50" s="3" t="s">
        <v>26</v>
      </c>
      <c r="E50" s="3" t="s">
        <v>27</v>
      </c>
      <c r="F50" s="3" t="s">
        <v>28</v>
      </c>
      <c r="G50" s="3">
        <v>1</v>
      </c>
      <c r="H50" s="3">
        <v>0</v>
      </c>
      <c r="I50" s="4">
        <f t="shared" si="7"/>
        <v>0</v>
      </c>
      <c r="J50" s="3">
        <v>0</v>
      </c>
      <c r="K50" s="32">
        <f t="shared" si="9"/>
        <v>0</v>
      </c>
      <c r="L50" s="3">
        <f t="shared" ref="L50:L52" si="77">M50+N50</f>
        <v>1</v>
      </c>
      <c r="M50" s="3">
        <v>0</v>
      </c>
      <c r="N50" s="3">
        <v>1</v>
      </c>
      <c r="O50" s="3">
        <v>0</v>
      </c>
      <c r="P50" s="3">
        <v>0</v>
      </c>
      <c r="Q50" s="4">
        <f t="shared" si="12"/>
        <v>0</v>
      </c>
      <c r="R50" s="3">
        <v>0</v>
      </c>
      <c r="S50" s="3">
        <v>0</v>
      </c>
      <c r="T50" s="32">
        <f t="shared" si="14"/>
        <v>0</v>
      </c>
      <c r="U50" s="32">
        <f t="shared" si="15"/>
        <v>0</v>
      </c>
      <c r="V50" s="3">
        <v>0</v>
      </c>
      <c r="W50" s="3">
        <v>0</v>
      </c>
      <c r="X50" s="3">
        <v>0</v>
      </c>
      <c r="Y50" s="3">
        <v>1</v>
      </c>
      <c r="Z50" s="3"/>
    </row>
    <row r="51" spans="1:30" x14ac:dyDescent="0.3">
      <c r="A51" s="35">
        <v>34</v>
      </c>
      <c r="B51" s="35" t="s">
        <v>24</v>
      </c>
      <c r="C51" s="35" t="s">
        <v>25</v>
      </c>
      <c r="D51" s="35" t="s">
        <v>29</v>
      </c>
      <c r="E51" s="35" t="s">
        <v>27</v>
      </c>
      <c r="F51" s="35" t="s">
        <v>28</v>
      </c>
      <c r="G51" s="35">
        <f t="shared" ref="G51:H51" si="78">G52+G53+G54</f>
        <v>0</v>
      </c>
      <c r="H51" s="35">
        <f t="shared" si="78"/>
        <v>0</v>
      </c>
      <c r="I51" s="36" t="e">
        <f t="shared" si="7"/>
        <v>#DIV/0!</v>
      </c>
      <c r="J51" s="35">
        <f t="shared" ref="J51" si="79">J52+J53+J54</f>
        <v>0</v>
      </c>
      <c r="K51" s="37" t="e">
        <f t="shared" si="9"/>
        <v>#DIV/0!</v>
      </c>
      <c r="L51" s="35">
        <f t="shared" si="77"/>
        <v>0</v>
      </c>
      <c r="M51" s="35">
        <f t="shared" ref="M51:P51" si="80">M52+M53+M54</f>
        <v>0</v>
      </c>
      <c r="N51" s="35">
        <f t="shared" si="80"/>
        <v>0</v>
      </c>
      <c r="O51" s="35">
        <f t="shared" si="80"/>
        <v>0</v>
      </c>
      <c r="P51" s="35">
        <f t="shared" si="80"/>
        <v>0</v>
      </c>
      <c r="Q51" s="36" t="e">
        <f t="shared" si="12"/>
        <v>#DIV/0!</v>
      </c>
      <c r="R51" s="35">
        <f t="shared" ref="R51:S51" si="81">R52+R53+R54</f>
        <v>0</v>
      </c>
      <c r="S51" s="35">
        <f t="shared" si="81"/>
        <v>0</v>
      </c>
      <c r="T51" s="37" t="e">
        <f t="shared" si="14"/>
        <v>#DIV/0!</v>
      </c>
      <c r="U51" s="37" t="e">
        <f t="shared" si="15"/>
        <v>#DIV/0!</v>
      </c>
      <c r="V51" s="35">
        <f t="shared" ref="V51:Y51" si="82">V52+V53+V54</f>
        <v>0</v>
      </c>
      <c r="W51" s="35">
        <f t="shared" si="82"/>
        <v>0</v>
      </c>
      <c r="X51" s="35">
        <f t="shared" si="82"/>
        <v>0</v>
      </c>
      <c r="Y51" s="35">
        <f t="shared" si="82"/>
        <v>0</v>
      </c>
      <c r="Z51" s="35">
        <f>H51-H180</f>
        <v>0</v>
      </c>
      <c r="AA51" s="38"/>
      <c r="AB51" s="38"/>
      <c r="AC51" s="38"/>
      <c r="AD51" s="38"/>
    </row>
    <row r="52" spans="1:30" x14ac:dyDescent="0.3">
      <c r="A52" s="3" t="s">
        <v>66</v>
      </c>
      <c r="B52" s="3" t="s">
        <v>24</v>
      </c>
      <c r="C52" s="3" t="s">
        <v>25</v>
      </c>
      <c r="D52" s="3" t="s">
        <v>29</v>
      </c>
      <c r="E52" s="3" t="s">
        <v>27</v>
      </c>
      <c r="F52" s="3" t="s">
        <v>28</v>
      </c>
      <c r="G52" s="3">
        <v>0</v>
      </c>
      <c r="H52" s="3">
        <v>0</v>
      </c>
      <c r="I52" s="4" t="e">
        <f t="shared" si="7"/>
        <v>#DIV/0!</v>
      </c>
      <c r="J52" s="3">
        <v>0</v>
      </c>
      <c r="K52" s="32" t="e">
        <f t="shared" si="9"/>
        <v>#DIV/0!</v>
      </c>
      <c r="L52" s="3">
        <f t="shared" si="7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30" x14ac:dyDescent="0.3">
      <c r="A53" s="3" t="s">
        <v>67</v>
      </c>
      <c r="B53" s="3" t="s">
        <v>24</v>
      </c>
      <c r="C53" s="3" t="s">
        <v>25</v>
      </c>
      <c r="D53" s="3" t="s">
        <v>29</v>
      </c>
      <c r="E53" s="3" t="s">
        <v>27</v>
      </c>
      <c r="F53" s="3" t="s">
        <v>28</v>
      </c>
      <c r="G53" s="3">
        <v>0</v>
      </c>
      <c r="H53" s="3">
        <v>0</v>
      </c>
      <c r="I53" s="4" t="e">
        <f t="shared" si="7"/>
        <v>#DIV/0!</v>
      </c>
      <c r="J53" s="3">
        <v>0</v>
      </c>
      <c r="K53" s="32" t="e">
        <f t="shared" si="9"/>
        <v>#DIV/0!</v>
      </c>
      <c r="L53" s="3">
        <v>0</v>
      </c>
      <c r="M53" s="3">
        <v>0</v>
      </c>
      <c r="N53" s="3">
        <v>0</v>
      </c>
      <c r="O53" s="3">
        <v>0</v>
      </c>
      <c r="P53" s="3">
        <v>0</v>
      </c>
      <c r="Q53" s="4" t="e">
        <f t="shared" si="12"/>
        <v>#DIV/0!</v>
      </c>
      <c r="R53" s="3">
        <v>0</v>
      </c>
      <c r="S53" s="3">
        <v>0</v>
      </c>
      <c r="T53" s="32" t="e">
        <f t="shared" si="14"/>
        <v>#DIV/0!</v>
      </c>
      <c r="U53" s="32" t="e">
        <f t="shared" si="15"/>
        <v>#DIV/0!</v>
      </c>
      <c r="V53" s="3">
        <v>0</v>
      </c>
      <c r="W53" s="3">
        <v>0</v>
      </c>
      <c r="X53" s="3">
        <v>0</v>
      </c>
      <c r="Y53" s="3">
        <v>0</v>
      </c>
      <c r="Z53" s="3"/>
    </row>
    <row r="54" spans="1:30" x14ac:dyDescent="0.3">
      <c r="A54" s="3" t="s">
        <v>68</v>
      </c>
      <c r="B54" s="3" t="s">
        <v>24</v>
      </c>
      <c r="C54" s="3" t="s">
        <v>25</v>
      </c>
      <c r="D54" s="3" t="s">
        <v>29</v>
      </c>
      <c r="E54" s="3" t="s">
        <v>27</v>
      </c>
      <c r="F54" s="3" t="s">
        <v>28</v>
      </c>
      <c r="G54" s="3">
        <v>0</v>
      </c>
      <c r="H54" s="3">
        <v>0</v>
      </c>
      <c r="I54" s="4" t="e">
        <f t="shared" si="7"/>
        <v>#DIV/0!</v>
      </c>
      <c r="J54" s="3">
        <v>0</v>
      </c>
      <c r="K54" s="32" t="e">
        <f t="shared" si="9"/>
        <v>#DIV/0!</v>
      </c>
      <c r="L54" s="3">
        <f t="shared" ref="L54:L56" si="83">M54+N54</f>
        <v>0</v>
      </c>
      <c r="M54" s="3">
        <v>0</v>
      </c>
      <c r="N54" s="3">
        <v>0</v>
      </c>
      <c r="O54" s="3">
        <v>0</v>
      </c>
      <c r="P54" s="3">
        <v>0</v>
      </c>
      <c r="Q54" s="4" t="e">
        <f t="shared" si="12"/>
        <v>#DIV/0!</v>
      </c>
      <c r="R54" s="3">
        <v>0</v>
      </c>
      <c r="S54" s="3">
        <v>0</v>
      </c>
      <c r="T54" s="32" t="e">
        <f t="shared" si="14"/>
        <v>#DIV/0!</v>
      </c>
      <c r="U54" s="32" t="e">
        <f t="shared" si="15"/>
        <v>#DIV/0!</v>
      </c>
      <c r="V54" s="3">
        <v>0</v>
      </c>
      <c r="W54" s="3">
        <v>0</v>
      </c>
      <c r="X54" s="3">
        <v>0</v>
      </c>
      <c r="Y54" s="3">
        <v>0</v>
      </c>
      <c r="Z54" s="3"/>
    </row>
    <row r="55" spans="1:30" x14ac:dyDescent="0.3">
      <c r="A55" s="35">
        <v>104</v>
      </c>
      <c r="B55" s="35" t="s">
        <v>24</v>
      </c>
      <c r="C55" s="35" t="s">
        <v>29</v>
      </c>
      <c r="D55" s="35" t="s">
        <v>33</v>
      </c>
      <c r="E55" s="35" t="s">
        <v>27</v>
      </c>
      <c r="F55" s="35" t="s">
        <v>28</v>
      </c>
      <c r="G55" s="35">
        <f t="shared" ref="G55:H55" si="84">G56+G57+G58</f>
        <v>3</v>
      </c>
      <c r="H55" s="35">
        <f t="shared" si="84"/>
        <v>2</v>
      </c>
      <c r="I55" s="36">
        <f t="shared" si="7"/>
        <v>0.66666666666666663</v>
      </c>
      <c r="J55" s="35">
        <f t="shared" ref="J55" si="85">J56+J57+J58</f>
        <v>1</v>
      </c>
      <c r="K55" s="37">
        <f t="shared" si="9"/>
        <v>0.33333333333333331</v>
      </c>
      <c r="L55" s="35">
        <f t="shared" si="83"/>
        <v>2</v>
      </c>
      <c r="M55" s="35">
        <f t="shared" ref="M55:P55" si="86">M56+M57+M58</f>
        <v>1</v>
      </c>
      <c r="N55" s="35">
        <f t="shared" si="86"/>
        <v>1</v>
      </c>
      <c r="O55" s="35">
        <f t="shared" si="86"/>
        <v>0</v>
      </c>
      <c r="P55" s="35">
        <f t="shared" si="86"/>
        <v>1</v>
      </c>
      <c r="Q55" s="36">
        <f t="shared" si="12"/>
        <v>50</v>
      </c>
      <c r="R55" s="35">
        <f t="shared" ref="R55:S55" si="87">R56+R57+R58</f>
        <v>0</v>
      </c>
      <c r="S55" s="35">
        <f t="shared" si="87"/>
        <v>0</v>
      </c>
      <c r="T55" s="37">
        <f t="shared" si="14"/>
        <v>0.5</v>
      </c>
      <c r="U55" s="37">
        <f t="shared" si="15"/>
        <v>0.5</v>
      </c>
      <c r="V55" s="35">
        <f t="shared" ref="V55:Y55" si="88">V56+V57+V58</f>
        <v>0</v>
      </c>
      <c r="W55" s="35">
        <f t="shared" si="88"/>
        <v>1</v>
      </c>
      <c r="X55" s="35">
        <f t="shared" si="88"/>
        <v>0</v>
      </c>
      <c r="Y55" s="35">
        <f t="shared" si="88"/>
        <v>0</v>
      </c>
      <c r="Z55" s="35">
        <f>H55-H184</f>
        <v>2</v>
      </c>
      <c r="AA55" s="38"/>
      <c r="AB55" s="38"/>
      <c r="AC55" s="38"/>
      <c r="AD55" s="38"/>
    </row>
    <row r="56" spans="1:30" x14ac:dyDescent="0.3">
      <c r="A56" s="3" t="s">
        <v>66</v>
      </c>
      <c r="B56" s="3" t="s">
        <v>24</v>
      </c>
      <c r="C56" s="3" t="s">
        <v>29</v>
      </c>
      <c r="D56" s="3" t="s">
        <v>33</v>
      </c>
      <c r="E56" s="3" t="s">
        <v>27</v>
      </c>
      <c r="F56" s="3" t="s">
        <v>28</v>
      </c>
      <c r="G56" s="3">
        <v>3</v>
      </c>
      <c r="H56" s="3">
        <v>2</v>
      </c>
      <c r="I56" s="4">
        <f t="shared" si="7"/>
        <v>0.66666666666666663</v>
      </c>
      <c r="J56" s="3">
        <v>1</v>
      </c>
      <c r="K56" s="32">
        <f t="shared" si="9"/>
        <v>0.33333333333333331</v>
      </c>
      <c r="L56" s="3">
        <f t="shared" si="83"/>
        <v>2</v>
      </c>
      <c r="M56" s="3">
        <v>1</v>
      </c>
      <c r="N56" s="3">
        <v>1</v>
      </c>
      <c r="O56" s="3">
        <v>0</v>
      </c>
      <c r="P56" s="3">
        <v>1</v>
      </c>
      <c r="Q56" s="4">
        <f t="shared" si="12"/>
        <v>50</v>
      </c>
      <c r="R56" s="3">
        <v>0</v>
      </c>
      <c r="S56" s="3">
        <v>0</v>
      </c>
      <c r="T56" s="32">
        <f t="shared" si="14"/>
        <v>0.5</v>
      </c>
      <c r="U56" s="32">
        <f t="shared" si="15"/>
        <v>0.5</v>
      </c>
      <c r="V56" s="3">
        <v>0</v>
      </c>
      <c r="W56" s="3">
        <v>1</v>
      </c>
      <c r="X56" s="3">
        <v>0</v>
      </c>
      <c r="Y56" s="3">
        <v>0</v>
      </c>
      <c r="Z56" s="3"/>
    </row>
    <row r="57" spans="1:30" x14ac:dyDescent="0.3">
      <c r="A57" s="3" t="s">
        <v>67</v>
      </c>
      <c r="B57" s="3" t="s">
        <v>24</v>
      </c>
      <c r="C57" s="3" t="s">
        <v>29</v>
      </c>
      <c r="D57" s="3" t="s">
        <v>33</v>
      </c>
      <c r="E57" s="3" t="s">
        <v>27</v>
      </c>
      <c r="F57" s="3" t="s">
        <v>28</v>
      </c>
      <c r="G57" s="3">
        <v>0</v>
      </c>
      <c r="H57" s="3">
        <v>0</v>
      </c>
      <c r="I57" s="4" t="e">
        <f t="shared" si="7"/>
        <v>#DIV/0!</v>
      </c>
      <c r="J57" s="3">
        <v>0</v>
      </c>
      <c r="K57" s="32" t="e">
        <f t="shared" si="9"/>
        <v>#DIV/0!</v>
      </c>
      <c r="L57" s="3">
        <v>0</v>
      </c>
      <c r="M57" s="3">
        <v>0</v>
      </c>
      <c r="N57" s="3">
        <v>0</v>
      </c>
      <c r="O57" s="3">
        <v>0</v>
      </c>
      <c r="P57" s="3">
        <v>0</v>
      </c>
      <c r="Q57" s="4" t="e">
        <f t="shared" si="12"/>
        <v>#DIV/0!</v>
      </c>
      <c r="R57" s="3">
        <v>0</v>
      </c>
      <c r="S57" s="3">
        <v>0</v>
      </c>
      <c r="T57" s="32" t="e">
        <f t="shared" si="14"/>
        <v>#DIV/0!</v>
      </c>
      <c r="U57" s="32" t="e">
        <f t="shared" si="15"/>
        <v>#DIV/0!</v>
      </c>
      <c r="V57" s="3">
        <v>0</v>
      </c>
      <c r="W57" s="3">
        <v>0</v>
      </c>
      <c r="X57" s="3">
        <v>0</v>
      </c>
      <c r="Y57" s="3">
        <v>0</v>
      </c>
      <c r="Z57" s="3"/>
    </row>
    <row r="58" spans="1:30" x14ac:dyDescent="0.3">
      <c r="A58" s="3" t="s">
        <v>68</v>
      </c>
      <c r="B58" s="3" t="s">
        <v>24</v>
      </c>
      <c r="C58" s="3" t="s">
        <v>29</v>
      </c>
      <c r="D58" s="3" t="s">
        <v>33</v>
      </c>
      <c r="E58" s="3" t="s">
        <v>27</v>
      </c>
      <c r="F58" s="3" t="s">
        <v>28</v>
      </c>
      <c r="G58" s="3">
        <v>0</v>
      </c>
      <c r="H58" s="3">
        <v>0</v>
      </c>
      <c r="I58" s="4" t="e">
        <f t="shared" si="7"/>
        <v>#DIV/0!</v>
      </c>
      <c r="J58" s="3">
        <v>0</v>
      </c>
      <c r="K58" s="32" t="e">
        <f t="shared" si="9"/>
        <v>#DIV/0!</v>
      </c>
      <c r="L58" s="3">
        <f t="shared" ref="L58:L60" si="89">M58+N58</f>
        <v>0</v>
      </c>
      <c r="M58" s="3">
        <v>0</v>
      </c>
      <c r="N58" s="3">
        <v>0</v>
      </c>
      <c r="O58" s="3">
        <v>0</v>
      </c>
      <c r="P58" s="3">
        <v>0</v>
      </c>
      <c r="Q58" s="4" t="e">
        <f t="shared" si="12"/>
        <v>#DIV/0!</v>
      </c>
      <c r="R58" s="3">
        <v>0</v>
      </c>
      <c r="S58" s="3">
        <v>0</v>
      </c>
      <c r="T58" s="32" t="e">
        <f t="shared" si="14"/>
        <v>#DIV/0!</v>
      </c>
      <c r="U58" s="32" t="e">
        <f t="shared" si="15"/>
        <v>#DIV/0!</v>
      </c>
      <c r="V58" s="3">
        <v>0</v>
      </c>
      <c r="W58" s="3">
        <v>0</v>
      </c>
      <c r="X58" s="3">
        <v>0</v>
      </c>
      <c r="Y58" s="3">
        <v>0</v>
      </c>
      <c r="Z58" s="3"/>
    </row>
    <row r="59" spans="1:30" x14ac:dyDescent="0.3">
      <c r="A59" s="35">
        <v>31</v>
      </c>
      <c r="B59" s="35" t="s">
        <v>24</v>
      </c>
      <c r="C59" s="35" t="s">
        <v>33</v>
      </c>
      <c r="D59" s="35" t="s">
        <v>26</v>
      </c>
      <c r="E59" s="35" t="s">
        <v>27</v>
      </c>
      <c r="F59" s="35" t="s">
        <v>28</v>
      </c>
      <c r="G59" s="35">
        <f t="shared" ref="G59:H59" si="90">G60+G61+G62</f>
        <v>7</v>
      </c>
      <c r="H59" s="35">
        <f t="shared" si="90"/>
        <v>9</v>
      </c>
      <c r="I59" s="36">
        <f t="shared" si="7"/>
        <v>1.2857142857142858</v>
      </c>
      <c r="J59" s="35">
        <f t="shared" ref="J59" si="91">J60+J61+J62</f>
        <v>0</v>
      </c>
      <c r="K59" s="37">
        <f t="shared" si="9"/>
        <v>0</v>
      </c>
      <c r="L59" s="35">
        <f t="shared" si="89"/>
        <v>7</v>
      </c>
      <c r="M59" s="35">
        <f t="shared" ref="M59:P59" si="92">M60+M61+M62</f>
        <v>4</v>
      </c>
      <c r="N59" s="35">
        <f t="shared" si="92"/>
        <v>3</v>
      </c>
      <c r="O59" s="35">
        <f t="shared" si="92"/>
        <v>2</v>
      </c>
      <c r="P59" s="35">
        <f t="shared" si="92"/>
        <v>6</v>
      </c>
      <c r="Q59" s="36">
        <f t="shared" si="12"/>
        <v>85.714285714285708</v>
      </c>
      <c r="R59" s="35">
        <f t="shared" ref="R59:S59" si="93">R60+R61+R62</f>
        <v>0</v>
      </c>
      <c r="S59" s="35">
        <f t="shared" si="93"/>
        <v>0</v>
      </c>
      <c r="T59" s="37">
        <f t="shared" si="14"/>
        <v>0.5714285714285714</v>
      </c>
      <c r="U59" s="37">
        <f t="shared" si="15"/>
        <v>0.6428571428571429</v>
      </c>
      <c r="V59" s="35">
        <f t="shared" ref="V59:Y59" si="94">V60+V61+V62</f>
        <v>1</v>
      </c>
      <c r="W59" s="35">
        <f t="shared" si="94"/>
        <v>3</v>
      </c>
      <c r="X59" s="35">
        <f t="shared" si="94"/>
        <v>0</v>
      </c>
      <c r="Y59" s="35">
        <f t="shared" si="94"/>
        <v>0</v>
      </c>
      <c r="Z59" s="35">
        <f>H59-H188</f>
        <v>6</v>
      </c>
      <c r="AA59" s="38"/>
      <c r="AB59" s="38"/>
      <c r="AC59" s="38"/>
      <c r="AD59" s="38"/>
    </row>
    <row r="60" spans="1:30" x14ac:dyDescent="0.3">
      <c r="A60" s="3" t="s">
        <v>66</v>
      </c>
      <c r="B60" s="3" t="s">
        <v>24</v>
      </c>
      <c r="C60" s="3" t="s">
        <v>33</v>
      </c>
      <c r="D60" s="3" t="s">
        <v>26</v>
      </c>
      <c r="E60" s="3" t="s">
        <v>27</v>
      </c>
      <c r="F60" s="3" t="s">
        <v>28</v>
      </c>
      <c r="G60" s="3">
        <v>5</v>
      </c>
      <c r="H60" s="3">
        <v>7</v>
      </c>
      <c r="I60" s="4">
        <f t="shared" si="7"/>
        <v>1.4</v>
      </c>
      <c r="J60" s="3">
        <v>0</v>
      </c>
      <c r="K60" s="32">
        <f t="shared" si="9"/>
        <v>0</v>
      </c>
      <c r="L60" s="3">
        <f t="shared" si="89"/>
        <v>5</v>
      </c>
      <c r="M60" s="3">
        <v>3</v>
      </c>
      <c r="N60" s="3">
        <v>2</v>
      </c>
      <c r="O60" s="3">
        <v>2</v>
      </c>
      <c r="P60" s="3">
        <v>4</v>
      </c>
      <c r="Q60" s="4">
        <f t="shared" si="12"/>
        <v>80</v>
      </c>
      <c r="R60" s="3">
        <v>0</v>
      </c>
      <c r="S60" s="3">
        <v>0</v>
      </c>
      <c r="T60" s="32">
        <f t="shared" si="14"/>
        <v>0.6</v>
      </c>
      <c r="U60" s="32">
        <f t="shared" si="15"/>
        <v>0.7</v>
      </c>
      <c r="V60" s="3">
        <v>1</v>
      </c>
      <c r="W60" s="3">
        <v>2</v>
      </c>
      <c r="X60" s="3">
        <v>0</v>
      </c>
      <c r="Y60" s="3">
        <v>0</v>
      </c>
      <c r="Z60" s="3"/>
    </row>
    <row r="61" spans="1:30" x14ac:dyDescent="0.3">
      <c r="A61" s="3" t="s">
        <v>67</v>
      </c>
      <c r="B61" s="3" t="s">
        <v>24</v>
      </c>
      <c r="C61" s="3" t="s">
        <v>33</v>
      </c>
      <c r="D61" s="3" t="s">
        <v>26</v>
      </c>
      <c r="E61" s="3" t="s">
        <v>27</v>
      </c>
      <c r="F61" s="3" t="s">
        <v>28</v>
      </c>
      <c r="G61" s="3">
        <v>0</v>
      </c>
      <c r="H61" s="3">
        <v>0</v>
      </c>
      <c r="I61" s="4" t="e">
        <f t="shared" si="7"/>
        <v>#DIV/0!</v>
      </c>
      <c r="J61" s="3">
        <v>0</v>
      </c>
      <c r="K61" s="32" t="e">
        <f t="shared" si="9"/>
        <v>#DIV/0!</v>
      </c>
      <c r="L61" s="3">
        <v>0</v>
      </c>
      <c r="M61" s="3">
        <v>0</v>
      </c>
      <c r="N61" s="3">
        <v>0</v>
      </c>
      <c r="O61" s="3">
        <v>0</v>
      </c>
      <c r="P61" s="3">
        <v>0</v>
      </c>
      <c r="Q61" s="4" t="e">
        <f t="shared" si="12"/>
        <v>#DIV/0!</v>
      </c>
      <c r="R61" s="3">
        <v>0</v>
      </c>
      <c r="S61" s="3">
        <v>0</v>
      </c>
      <c r="T61" s="32" t="e">
        <f t="shared" si="14"/>
        <v>#DIV/0!</v>
      </c>
      <c r="U61" s="32" t="e">
        <f t="shared" si="15"/>
        <v>#DIV/0!</v>
      </c>
      <c r="V61" s="3">
        <v>0</v>
      </c>
      <c r="W61" s="3">
        <v>0</v>
      </c>
      <c r="X61" s="3">
        <v>0</v>
      </c>
      <c r="Y61" s="3">
        <v>0</v>
      </c>
      <c r="Z61" s="3"/>
    </row>
    <row r="62" spans="1:30" x14ac:dyDescent="0.3">
      <c r="A62" s="3" t="s">
        <v>68</v>
      </c>
      <c r="B62" s="3" t="s">
        <v>24</v>
      </c>
      <c r="C62" s="3" t="s">
        <v>33</v>
      </c>
      <c r="D62" s="3" t="s">
        <v>26</v>
      </c>
      <c r="E62" s="3" t="s">
        <v>27</v>
      </c>
      <c r="F62" s="3" t="s">
        <v>28</v>
      </c>
      <c r="G62" s="3">
        <v>2</v>
      </c>
      <c r="H62" s="3">
        <v>2</v>
      </c>
      <c r="I62" s="4">
        <f t="shared" si="7"/>
        <v>1</v>
      </c>
      <c r="J62" s="3">
        <v>0</v>
      </c>
      <c r="K62" s="32">
        <f t="shared" si="9"/>
        <v>0</v>
      </c>
      <c r="L62" s="3">
        <f t="shared" ref="L62:L64" si="95">M62+N62</f>
        <v>2</v>
      </c>
      <c r="M62" s="3">
        <v>1</v>
      </c>
      <c r="N62" s="3">
        <v>1</v>
      </c>
      <c r="O62" s="3">
        <v>0</v>
      </c>
      <c r="P62" s="3">
        <v>2</v>
      </c>
      <c r="Q62" s="4">
        <f t="shared" si="12"/>
        <v>100</v>
      </c>
      <c r="R62" s="3">
        <v>0</v>
      </c>
      <c r="S62" s="3">
        <v>0</v>
      </c>
      <c r="T62" s="32">
        <f t="shared" si="14"/>
        <v>0.5</v>
      </c>
      <c r="U62" s="32">
        <f t="shared" si="15"/>
        <v>0.5</v>
      </c>
      <c r="V62" s="3">
        <v>0</v>
      </c>
      <c r="W62" s="3">
        <v>1</v>
      </c>
      <c r="X62" s="3">
        <v>0</v>
      </c>
      <c r="Y62" s="3">
        <v>0</v>
      </c>
      <c r="Z62" s="3"/>
    </row>
    <row r="63" spans="1:30" x14ac:dyDescent="0.3">
      <c r="A63" s="35">
        <v>200</v>
      </c>
      <c r="B63" s="35" t="s">
        <v>29</v>
      </c>
      <c r="C63" s="35" t="s">
        <v>25</v>
      </c>
      <c r="D63" s="35" t="s">
        <v>26</v>
      </c>
      <c r="E63" s="35" t="s">
        <v>34</v>
      </c>
      <c r="F63" s="35" t="s">
        <v>32</v>
      </c>
      <c r="G63" s="35">
        <f t="shared" ref="G63:H63" si="96">G64+G65+G66</f>
        <v>2</v>
      </c>
      <c r="H63" s="35">
        <f t="shared" si="96"/>
        <v>6</v>
      </c>
      <c r="I63" s="36">
        <f t="shared" si="7"/>
        <v>3</v>
      </c>
      <c r="J63" s="35">
        <f t="shared" ref="J63" si="97">J64+J65+J66</f>
        <v>0</v>
      </c>
      <c r="K63" s="37">
        <f t="shared" si="9"/>
        <v>0</v>
      </c>
      <c r="L63" s="35">
        <f t="shared" si="95"/>
        <v>2</v>
      </c>
      <c r="M63" s="35">
        <f t="shared" ref="M63:P63" si="98">M64+M65+M66</f>
        <v>2</v>
      </c>
      <c r="N63" s="35">
        <f t="shared" si="98"/>
        <v>0</v>
      </c>
      <c r="O63" s="35">
        <f t="shared" si="98"/>
        <v>2</v>
      </c>
      <c r="P63" s="35">
        <f t="shared" si="98"/>
        <v>2</v>
      </c>
      <c r="Q63" s="36">
        <f t="shared" si="12"/>
        <v>100</v>
      </c>
      <c r="R63" s="35">
        <f t="shared" ref="R63:S63" si="99">R64+R65+R66</f>
        <v>0</v>
      </c>
      <c r="S63" s="35">
        <f t="shared" si="99"/>
        <v>0</v>
      </c>
      <c r="T63" s="37">
        <f t="shared" si="14"/>
        <v>1</v>
      </c>
      <c r="U63" s="37">
        <f t="shared" si="15"/>
        <v>1.5</v>
      </c>
      <c r="V63" s="35">
        <f t="shared" ref="V63:Y63" si="100">V64+V65+V66</f>
        <v>2</v>
      </c>
      <c r="W63" s="35">
        <f t="shared" si="100"/>
        <v>0</v>
      </c>
      <c r="X63" s="35">
        <f t="shared" si="100"/>
        <v>0</v>
      </c>
      <c r="Y63" s="35">
        <f t="shared" si="100"/>
        <v>0</v>
      </c>
      <c r="Z63" s="35">
        <f>H63-H192</f>
        <v>4</v>
      </c>
      <c r="AA63" s="38"/>
      <c r="AB63" s="38"/>
      <c r="AC63" s="38"/>
      <c r="AD63" s="38"/>
    </row>
    <row r="64" spans="1:30" x14ac:dyDescent="0.3">
      <c r="A64" s="3" t="s">
        <v>66</v>
      </c>
      <c r="B64" s="3" t="s">
        <v>29</v>
      </c>
      <c r="C64" s="3" t="s">
        <v>25</v>
      </c>
      <c r="D64" s="3" t="s">
        <v>26</v>
      </c>
      <c r="E64" s="3" t="s">
        <v>34</v>
      </c>
      <c r="F64" s="3" t="s">
        <v>32</v>
      </c>
      <c r="G64" s="3">
        <v>2</v>
      </c>
      <c r="H64" s="3">
        <v>6</v>
      </c>
      <c r="I64" s="4">
        <f t="shared" si="7"/>
        <v>3</v>
      </c>
      <c r="J64" s="3">
        <v>0</v>
      </c>
      <c r="K64" s="32">
        <f t="shared" si="9"/>
        <v>0</v>
      </c>
      <c r="L64" s="3">
        <f t="shared" si="95"/>
        <v>2</v>
      </c>
      <c r="M64" s="3">
        <v>2</v>
      </c>
      <c r="N64" s="3">
        <v>0</v>
      </c>
      <c r="O64" s="3">
        <v>2</v>
      </c>
      <c r="P64" s="3">
        <v>2</v>
      </c>
      <c r="Q64" s="4">
        <f t="shared" si="12"/>
        <v>100</v>
      </c>
      <c r="R64" s="3">
        <v>0</v>
      </c>
      <c r="S64" s="3">
        <v>0</v>
      </c>
      <c r="T64" s="32">
        <f t="shared" si="14"/>
        <v>1</v>
      </c>
      <c r="U64" s="32">
        <f t="shared" si="15"/>
        <v>1.5</v>
      </c>
      <c r="V64" s="3">
        <v>2</v>
      </c>
      <c r="W64" s="3">
        <v>0</v>
      </c>
      <c r="X64" s="3">
        <v>0</v>
      </c>
      <c r="Y64" s="3">
        <v>0</v>
      </c>
      <c r="Z64" s="3"/>
    </row>
    <row r="65" spans="1:30" x14ac:dyDescent="0.3">
      <c r="A65" s="3" t="s">
        <v>67</v>
      </c>
      <c r="B65" s="3" t="s">
        <v>29</v>
      </c>
      <c r="C65" s="3" t="s">
        <v>25</v>
      </c>
      <c r="D65" s="3" t="s">
        <v>26</v>
      </c>
      <c r="E65" s="3" t="s">
        <v>34</v>
      </c>
      <c r="F65" s="3" t="s">
        <v>32</v>
      </c>
      <c r="G65" s="3">
        <v>0</v>
      </c>
      <c r="H65" s="3">
        <v>0</v>
      </c>
      <c r="I65" s="4" t="e">
        <f t="shared" si="7"/>
        <v>#DIV/0!</v>
      </c>
      <c r="J65" s="3">
        <v>0</v>
      </c>
      <c r="K65" s="32" t="e">
        <f t="shared" si="9"/>
        <v>#DIV/0!</v>
      </c>
      <c r="L65" s="3">
        <v>0</v>
      </c>
      <c r="M65" s="3">
        <v>0</v>
      </c>
      <c r="N65" s="3">
        <v>0</v>
      </c>
      <c r="O65" s="3">
        <v>0</v>
      </c>
      <c r="P65" s="3">
        <v>0</v>
      </c>
      <c r="Q65" s="4" t="e">
        <f t="shared" si="12"/>
        <v>#DIV/0!</v>
      </c>
      <c r="R65" s="3">
        <v>0</v>
      </c>
      <c r="S65" s="3">
        <v>0</v>
      </c>
      <c r="T65" s="32" t="e">
        <f t="shared" si="14"/>
        <v>#DIV/0!</v>
      </c>
      <c r="U65" s="32" t="e">
        <f t="shared" si="15"/>
        <v>#DIV/0!</v>
      </c>
      <c r="V65" s="3">
        <v>0</v>
      </c>
      <c r="W65" s="3">
        <v>0</v>
      </c>
      <c r="X65" s="3">
        <v>0</v>
      </c>
      <c r="Y65" s="3">
        <v>0</v>
      </c>
      <c r="Z65" s="3"/>
    </row>
    <row r="66" spans="1:30" x14ac:dyDescent="0.3">
      <c r="A66" s="3" t="s">
        <v>68</v>
      </c>
      <c r="B66" s="3" t="s">
        <v>29</v>
      </c>
      <c r="C66" s="3" t="s">
        <v>25</v>
      </c>
      <c r="D66" s="3" t="s">
        <v>26</v>
      </c>
      <c r="E66" s="3" t="s">
        <v>34</v>
      </c>
      <c r="F66" s="3" t="s">
        <v>32</v>
      </c>
      <c r="G66" s="3">
        <v>0</v>
      </c>
      <c r="H66" s="3">
        <v>0</v>
      </c>
      <c r="I66" s="4" t="e">
        <f t="shared" si="7"/>
        <v>#DIV/0!</v>
      </c>
      <c r="J66" s="3">
        <v>0</v>
      </c>
      <c r="K66" s="32" t="e">
        <f t="shared" si="9"/>
        <v>#DIV/0!</v>
      </c>
      <c r="L66" s="3">
        <f t="shared" ref="L66:L68" si="101">M66+N66</f>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v>33</v>
      </c>
      <c r="B67" s="35" t="s">
        <v>24</v>
      </c>
      <c r="C67" s="35" t="s">
        <v>25</v>
      </c>
      <c r="D67" s="35" t="s">
        <v>26</v>
      </c>
      <c r="E67" s="35" t="s">
        <v>30</v>
      </c>
      <c r="F67" s="35" t="s">
        <v>28</v>
      </c>
      <c r="G67" s="35">
        <f t="shared" ref="G67:H67" si="102">G68+G69+G70</f>
        <v>2</v>
      </c>
      <c r="H67" s="35">
        <f t="shared" si="102"/>
        <v>3</v>
      </c>
      <c r="I67" s="36">
        <f t="shared" si="7"/>
        <v>1.5</v>
      </c>
      <c r="J67" s="35">
        <f t="shared" ref="J67" si="103">J68+J69+J70</f>
        <v>0</v>
      </c>
      <c r="K67" s="37">
        <f t="shared" si="9"/>
        <v>0</v>
      </c>
      <c r="L67" s="35">
        <f t="shared" si="101"/>
        <v>2</v>
      </c>
      <c r="M67" s="35">
        <f t="shared" ref="M67:P67" si="104">M68+M69+M70</f>
        <v>1</v>
      </c>
      <c r="N67" s="35">
        <f t="shared" si="104"/>
        <v>1</v>
      </c>
      <c r="O67" s="35">
        <f t="shared" si="104"/>
        <v>1</v>
      </c>
      <c r="P67" s="35">
        <f t="shared" si="104"/>
        <v>2</v>
      </c>
      <c r="Q67" s="36">
        <f t="shared" si="12"/>
        <v>100</v>
      </c>
      <c r="R67" s="35">
        <f t="shared" ref="R67:S67" si="105">R68+R69+R70</f>
        <v>0</v>
      </c>
      <c r="S67" s="35">
        <f t="shared" si="105"/>
        <v>0</v>
      </c>
      <c r="T67" s="37">
        <f t="shared" si="14"/>
        <v>0.5</v>
      </c>
      <c r="U67" s="37">
        <f t="shared" si="15"/>
        <v>0.75</v>
      </c>
      <c r="V67" s="35">
        <f t="shared" ref="V67:Y67" si="106">V68+V69+V70</f>
        <v>1</v>
      </c>
      <c r="W67" s="35">
        <f t="shared" si="106"/>
        <v>1</v>
      </c>
      <c r="X67" s="35">
        <f t="shared" si="106"/>
        <v>0</v>
      </c>
      <c r="Y67" s="35">
        <f t="shared" si="106"/>
        <v>1</v>
      </c>
      <c r="Z67" s="35">
        <f>H67-H196</f>
        <v>3</v>
      </c>
      <c r="AA67" s="38"/>
      <c r="AB67" s="38"/>
      <c r="AC67" s="38"/>
      <c r="AD67" s="38"/>
    </row>
    <row r="68" spans="1:30" x14ac:dyDescent="0.3">
      <c r="A68" s="3" t="s">
        <v>66</v>
      </c>
      <c r="B68" s="3" t="s">
        <v>24</v>
      </c>
      <c r="C68" s="3" t="s">
        <v>25</v>
      </c>
      <c r="D68" s="3" t="s">
        <v>26</v>
      </c>
      <c r="E68" s="3" t="s">
        <v>30</v>
      </c>
      <c r="F68" s="3" t="s">
        <v>28</v>
      </c>
      <c r="G68" s="3">
        <v>2</v>
      </c>
      <c r="H68" s="3">
        <v>3</v>
      </c>
      <c r="I68" s="4">
        <f t="shared" si="7"/>
        <v>1.5</v>
      </c>
      <c r="J68" s="3">
        <v>0</v>
      </c>
      <c r="K68" s="32">
        <f t="shared" si="9"/>
        <v>0</v>
      </c>
      <c r="L68" s="3">
        <f t="shared" si="101"/>
        <v>2</v>
      </c>
      <c r="M68" s="3">
        <v>1</v>
      </c>
      <c r="N68" s="3">
        <v>1</v>
      </c>
      <c r="O68" s="3">
        <v>1</v>
      </c>
      <c r="P68" s="3">
        <v>2</v>
      </c>
      <c r="Q68" s="4">
        <f t="shared" si="12"/>
        <v>100</v>
      </c>
      <c r="R68" s="3">
        <v>0</v>
      </c>
      <c r="S68" s="3">
        <v>0</v>
      </c>
      <c r="T68" s="32">
        <f t="shared" si="14"/>
        <v>0.5</v>
      </c>
      <c r="U68" s="32">
        <f t="shared" si="15"/>
        <v>0.75</v>
      </c>
      <c r="V68" s="3">
        <v>1</v>
      </c>
      <c r="W68" s="3">
        <v>1</v>
      </c>
      <c r="X68" s="3">
        <v>0</v>
      </c>
      <c r="Y68" s="3">
        <v>0</v>
      </c>
      <c r="Z68" s="3"/>
    </row>
    <row r="69" spans="1:30" x14ac:dyDescent="0.3">
      <c r="A69" s="3" t="s">
        <v>67</v>
      </c>
      <c r="B69" s="3" t="s">
        <v>24</v>
      </c>
      <c r="C69" s="3" t="s">
        <v>25</v>
      </c>
      <c r="D69" s="3" t="s">
        <v>26</v>
      </c>
      <c r="E69" s="3" t="s">
        <v>30</v>
      </c>
      <c r="F69" s="3" t="s">
        <v>28</v>
      </c>
      <c r="G69" s="3">
        <v>0</v>
      </c>
      <c r="H69" s="3">
        <v>0</v>
      </c>
      <c r="I69" s="4" t="e">
        <f t="shared" si="7"/>
        <v>#DIV/0!</v>
      </c>
      <c r="J69" s="3">
        <v>0</v>
      </c>
      <c r="K69" s="32" t="e">
        <f t="shared" si="9"/>
        <v>#DIV/0!</v>
      </c>
      <c r="L69" s="3">
        <v>0</v>
      </c>
      <c r="M69" s="3">
        <v>0</v>
      </c>
      <c r="N69" s="3">
        <v>0</v>
      </c>
      <c r="O69" s="3">
        <v>0</v>
      </c>
      <c r="P69" s="3">
        <v>0</v>
      </c>
      <c r="Q69" s="4" t="e">
        <f t="shared" si="12"/>
        <v>#DIV/0!</v>
      </c>
      <c r="R69" s="3">
        <v>0</v>
      </c>
      <c r="S69" s="3">
        <v>0</v>
      </c>
      <c r="T69" s="32" t="e">
        <f t="shared" si="14"/>
        <v>#DIV/0!</v>
      </c>
      <c r="U69" s="32" t="e">
        <f t="shared" si="15"/>
        <v>#DIV/0!</v>
      </c>
      <c r="V69" s="3">
        <v>0</v>
      </c>
      <c r="W69" s="3">
        <v>0</v>
      </c>
      <c r="X69" s="3">
        <v>0</v>
      </c>
      <c r="Y69" s="3">
        <v>0</v>
      </c>
      <c r="Z69" s="3"/>
    </row>
    <row r="70" spans="1:30" x14ac:dyDescent="0.3">
      <c r="A70" s="3" t="s">
        <v>68</v>
      </c>
      <c r="B70" s="3" t="s">
        <v>24</v>
      </c>
      <c r="C70" s="3" t="s">
        <v>25</v>
      </c>
      <c r="D70" s="3" t="s">
        <v>26</v>
      </c>
      <c r="E70" s="3" t="s">
        <v>30</v>
      </c>
      <c r="F70" s="3" t="s">
        <v>28</v>
      </c>
      <c r="G70" s="3">
        <v>0</v>
      </c>
      <c r="H70" s="3">
        <v>0</v>
      </c>
      <c r="I70" s="4" t="e">
        <f t="shared" si="7"/>
        <v>#DIV/0!</v>
      </c>
      <c r="J70" s="3">
        <v>0</v>
      </c>
      <c r="K70" s="32" t="e">
        <f t="shared" si="9"/>
        <v>#DIV/0!</v>
      </c>
      <c r="L70" s="3">
        <f t="shared" ref="L70:L72" si="107">M70+N70</f>
        <v>0</v>
      </c>
      <c r="M70" s="3">
        <v>0</v>
      </c>
      <c r="N70" s="3">
        <v>0</v>
      </c>
      <c r="O70" s="3">
        <v>0</v>
      </c>
      <c r="P70" s="3">
        <v>0</v>
      </c>
      <c r="Q70" s="4" t="e">
        <f t="shared" si="12"/>
        <v>#DIV/0!</v>
      </c>
      <c r="R70" s="3">
        <v>0</v>
      </c>
      <c r="S70" s="3">
        <v>0</v>
      </c>
      <c r="T70" s="32" t="e">
        <f t="shared" si="14"/>
        <v>#DIV/0!</v>
      </c>
      <c r="U70" s="32" t="e">
        <f t="shared" si="15"/>
        <v>#DIV/0!</v>
      </c>
      <c r="V70" s="3">
        <v>0</v>
      </c>
      <c r="W70" s="3">
        <v>0</v>
      </c>
      <c r="X70" s="3">
        <v>0</v>
      </c>
      <c r="Y70" s="3">
        <v>1</v>
      </c>
      <c r="Z70" s="3"/>
    </row>
    <row r="71" spans="1:30" x14ac:dyDescent="0.3">
      <c r="A71" s="35">
        <v>38</v>
      </c>
      <c r="B71" s="35" t="s">
        <v>29</v>
      </c>
      <c r="C71" s="35" t="s">
        <v>32</v>
      </c>
      <c r="D71" s="35" t="s">
        <v>30</v>
      </c>
      <c r="E71" s="35" t="s">
        <v>33</v>
      </c>
      <c r="F71" s="35" t="s">
        <v>28</v>
      </c>
      <c r="G71" s="35">
        <f t="shared" ref="G71:H71" si="108">G72+G73+G74</f>
        <v>5</v>
      </c>
      <c r="H71" s="35">
        <f t="shared" si="108"/>
        <v>3</v>
      </c>
      <c r="I71" s="36">
        <f t="shared" ref="I71:I122" si="109">H71/G71</f>
        <v>0.6</v>
      </c>
      <c r="J71" s="35">
        <f t="shared" ref="J71" si="110">J72+J73+J74</f>
        <v>0</v>
      </c>
      <c r="K71" s="37">
        <f t="shared" ref="K71:K122" si="111">J71/G71</f>
        <v>0</v>
      </c>
      <c r="L71" s="35">
        <f t="shared" si="107"/>
        <v>4</v>
      </c>
      <c r="M71" s="35">
        <f t="shared" ref="M71:P71" si="112">M72+M73+M74</f>
        <v>1</v>
      </c>
      <c r="N71" s="35">
        <f t="shared" si="112"/>
        <v>3</v>
      </c>
      <c r="O71" s="35">
        <f t="shared" si="112"/>
        <v>0</v>
      </c>
      <c r="P71" s="35">
        <f t="shared" si="112"/>
        <v>3</v>
      </c>
      <c r="Q71" s="36">
        <f t="shared" ref="Q71:Q122" si="113">P71/L71*100</f>
        <v>75</v>
      </c>
      <c r="R71" s="35">
        <f t="shared" ref="R71:S71" si="114">R72+R73+R74</f>
        <v>2</v>
      </c>
      <c r="S71" s="35">
        <f t="shared" si="114"/>
        <v>1</v>
      </c>
      <c r="T71" s="37">
        <f t="shared" ref="T71:T122" si="115">M71/(M71+N71)</f>
        <v>0.25</v>
      </c>
      <c r="U71" s="37">
        <f t="shared" ref="U71:U122" si="116">((0.5*V71)+M71)/L71</f>
        <v>0.25</v>
      </c>
      <c r="V71" s="35">
        <f t="shared" ref="V71:Y71" si="117">V72+V73+V74</f>
        <v>0</v>
      </c>
      <c r="W71" s="35">
        <f t="shared" si="117"/>
        <v>1</v>
      </c>
      <c r="X71" s="35">
        <f t="shared" si="117"/>
        <v>0</v>
      </c>
      <c r="Y71" s="35">
        <f t="shared" si="117"/>
        <v>1</v>
      </c>
      <c r="Z71" s="35">
        <f>H71-H200</f>
        <v>1</v>
      </c>
      <c r="AA71" s="38"/>
      <c r="AB71" s="38"/>
      <c r="AC71" s="38"/>
      <c r="AD71" s="38"/>
    </row>
    <row r="72" spans="1:30" x14ac:dyDescent="0.3">
      <c r="A72" s="3" t="s">
        <v>66</v>
      </c>
      <c r="B72" s="3" t="s">
        <v>29</v>
      </c>
      <c r="C72" s="3" t="s">
        <v>32</v>
      </c>
      <c r="D72" s="3" t="s">
        <v>30</v>
      </c>
      <c r="E72" s="3" t="s">
        <v>33</v>
      </c>
      <c r="F72" s="3" t="s">
        <v>28</v>
      </c>
      <c r="G72" s="3">
        <v>4</v>
      </c>
      <c r="H72" s="3">
        <v>1</v>
      </c>
      <c r="I72" s="4">
        <f t="shared" si="109"/>
        <v>0.25</v>
      </c>
      <c r="J72" s="3">
        <v>0</v>
      </c>
      <c r="K72" s="32">
        <f t="shared" si="111"/>
        <v>0</v>
      </c>
      <c r="L72" s="3">
        <f t="shared" si="107"/>
        <v>3</v>
      </c>
      <c r="M72" s="3">
        <v>0</v>
      </c>
      <c r="N72" s="3">
        <v>3</v>
      </c>
      <c r="O72" s="3">
        <v>0</v>
      </c>
      <c r="P72" s="3">
        <v>2</v>
      </c>
      <c r="Q72" s="4">
        <f t="shared" si="113"/>
        <v>66.666666666666657</v>
      </c>
      <c r="R72" s="3">
        <v>2</v>
      </c>
      <c r="S72" s="3">
        <v>1</v>
      </c>
      <c r="T72" s="32">
        <f t="shared" si="115"/>
        <v>0</v>
      </c>
      <c r="U72" s="32">
        <f t="shared" si="116"/>
        <v>0</v>
      </c>
      <c r="V72" s="3">
        <v>0</v>
      </c>
      <c r="W72" s="3">
        <v>1</v>
      </c>
      <c r="X72" s="3">
        <v>0</v>
      </c>
      <c r="Y72" s="3">
        <v>1</v>
      </c>
      <c r="Z72" s="3"/>
    </row>
    <row r="73" spans="1:30" x14ac:dyDescent="0.3">
      <c r="A73" s="3" t="s">
        <v>67</v>
      </c>
      <c r="B73" s="3" t="s">
        <v>29</v>
      </c>
      <c r="C73" s="3" t="s">
        <v>32</v>
      </c>
      <c r="D73" s="3" t="s">
        <v>30</v>
      </c>
      <c r="E73" s="3" t="s">
        <v>33</v>
      </c>
      <c r="F73" s="3" t="s">
        <v>28</v>
      </c>
      <c r="G73" s="3">
        <v>0</v>
      </c>
      <c r="H73" s="3">
        <v>0</v>
      </c>
      <c r="I73" s="4" t="e">
        <f t="shared" si="109"/>
        <v>#DIV/0!</v>
      </c>
      <c r="J73" s="3">
        <v>0</v>
      </c>
      <c r="K73" s="32" t="e">
        <f t="shared" si="111"/>
        <v>#DIV/0!</v>
      </c>
      <c r="L73" s="3">
        <v>0</v>
      </c>
      <c r="M73" s="3">
        <v>0</v>
      </c>
      <c r="N73" s="3">
        <v>0</v>
      </c>
      <c r="O73" s="3">
        <v>0</v>
      </c>
      <c r="P73" s="3">
        <v>0</v>
      </c>
      <c r="Q73" s="4" t="e">
        <f t="shared" si="113"/>
        <v>#DIV/0!</v>
      </c>
      <c r="R73" s="3">
        <v>0</v>
      </c>
      <c r="S73" s="3">
        <v>0</v>
      </c>
      <c r="T73" s="32" t="e">
        <f t="shared" si="115"/>
        <v>#DIV/0!</v>
      </c>
      <c r="U73" s="32" t="e">
        <f t="shared" si="116"/>
        <v>#DIV/0!</v>
      </c>
      <c r="V73" s="3">
        <v>0</v>
      </c>
      <c r="W73" s="3">
        <v>0</v>
      </c>
      <c r="X73" s="3">
        <v>0</v>
      </c>
      <c r="Y73" s="3">
        <v>0</v>
      </c>
      <c r="Z73" s="3"/>
    </row>
    <row r="74" spans="1:30" x14ac:dyDescent="0.3">
      <c r="A74" s="3" t="s">
        <v>68</v>
      </c>
      <c r="B74" s="3" t="s">
        <v>29</v>
      </c>
      <c r="C74" s="3" t="s">
        <v>32</v>
      </c>
      <c r="D74" s="3" t="s">
        <v>30</v>
      </c>
      <c r="E74" s="3" t="s">
        <v>33</v>
      </c>
      <c r="F74" s="3" t="s">
        <v>28</v>
      </c>
      <c r="G74" s="3">
        <v>1</v>
      </c>
      <c r="H74" s="3">
        <v>2</v>
      </c>
      <c r="I74" s="4">
        <f t="shared" si="109"/>
        <v>2</v>
      </c>
      <c r="J74" s="3">
        <v>0</v>
      </c>
      <c r="K74" s="32">
        <f t="shared" si="111"/>
        <v>0</v>
      </c>
      <c r="L74" s="3">
        <f t="shared" ref="L74:L76" si="118">M74+N74</f>
        <v>1</v>
      </c>
      <c r="M74" s="3">
        <v>1</v>
      </c>
      <c r="N74" s="3">
        <v>0</v>
      </c>
      <c r="O74" s="3">
        <v>0</v>
      </c>
      <c r="P74" s="3">
        <v>1</v>
      </c>
      <c r="Q74" s="4">
        <f t="shared" si="113"/>
        <v>100</v>
      </c>
      <c r="R74" s="3">
        <v>0</v>
      </c>
      <c r="S74" s="3">
        <v>0</v>
      </c>
      <c r="T74" s="32">
        <f t="shared" si="115"/>
        <v>1</v>
      </c>
      <c r="U74" s="32">
        <f t="shared" si="116"/>
        <v>1</v>
      </c>
      <c r="V74" s="3">
        <v>0</v>
      </c>
      <c r="W74" s="3">
        <v>0</v>
      </c>
      <c r="X74" s="3">
        <v>0</v>
      </c>
      <c r="Y74" s="3">
        <v>0</v>
      </c>
      <c r="Z74" s="3"/>
    </row>
    <row r="75" spans="1:30" x14ac:dyDescent="0.3">
      <c r="A75" s="35">
        <v>95</v>
      </c>
      <c r="B75" s="35" t="s">
        <v>29</v>
      </c>
      <c r="C75" s="35" t="s">
        <v>25</v>
      </c>
      <c r="D75" s="35" t="s">
        <v>26</v>
      </c>
      <c r="E75" s="35" t="s">
        <v>27</v>
      </c>
      <c r="F75" s="35" t="s">
        <v>33</v>
      </c>
      <c r="G75" s="35">
        <f t="shared" ref="G75:H75" si="119">G76+G77+G78</f>
        <v>2</v>
      </c>
      <c r="H75" s="35">
        <f t="shared" si="119"/>
        <v>5</v>
      </c>
      <c r="I75" s="36">
        <f t="shared" si="109"/>
        <v>2.5</v>
      </c>
      <c r="J75" s="35">
        <f t="shared" ref="J75" si="120">J76+J77+J78</f>
        <v>0</v>
      </c>
      <c r="K75" s="37">
        <f t="shared" si="111"/>
        <v>0</v>
      </c>
      <c r="L75" s="35">
        <f t="shared" si="118"/>
        <v>2</v>
      </c>
      <c r="M75" s="35">
        <f t="shared" ref="M75:P75" si="121">M76+M77+M78</f>
        <v>2</v>
      </c>
      <c r="N75" s="35">
        <f t="shared" si="121"/>
        <v>0</v>
      </c>
      <c r="O75" s="35">
        <f t="shared" si="121"/>
        <v>2</v>
      </c>
      <c r="P75" s="35">
        <f t="shared" si="121"/>
        <v>2</v>
      </c>
      <c r="Q75" s="36">
        <f t="shared" si="113"/>
        <v>100</v>
      </c>
      <c r="R75" s="35">
        <f t="shared" ref="R75:S75" si="122">R76+R77+R78</f>
        <v>0</v>
      </c>
      <c r="S75" s="35">
        <f t="shared" si="122"/>
        <v>0</v>
      </c>
      <c r="T75" s="37">
        <f t="shared" si="115"/>
        <v>1</v>
      </c>
      <c r="U75" s="37">
        <f t="shared" si="116"/>
        <v>1.25</v>
      </c>
      <c r="V75" s="35">
        <f t="shared" ref="V75:Y75" si="123">V76+V77+V78</f>
        <v>1</v>
      </c>
      <c r="W75" s="35">
        <f t="shared" si="123"/>
        <v>0</v>
      </c>
      <c r="X75" s="35">
        <f t="shared" si="123"/>
        <v>0</v>
      </c>
      <c r="Y75" s="35">
        <f t="shared" si="123"/>
        <v>0</v>
      </c>
      <c r="Z75" s="35">
        <f>H75-H204</f>
        <v>3</v>
      </c>
      <c r="AA75" s="38"/>
      <c r="AB75" s="38"/>
      <c r="AC75" s="38"/>
      <c r="AD75" s="38"/>
    </row>
    <row r="76" spans="1:30" x14ac:dyDescent="0.3">
      <c r="A76" s="3" t="s">
        <v>66</v>
      </c>
      <c r="B76" s="3" t="s">
        <v>29</v>
      </c>
      <c r="C76" s="3" t="s">
        <v>25</v>
      </c>
      <c r="D76" s="3" t="s">
        <v>26</v>
      </c>
      <c r="E76" s="3" t="s">
        <v>27</v>
      </c>
      <c r="F76" s="3" t="s">
        <v>33</v>
      </c>
      <c r="G76" s="3">
        <v>1</v>
      </c>
      <c r="H76" s="3">
        <v>2</v>
      </c>
      <c r="I76" s="4">
        <f t="shared" si="109"/>
        <v>2</v>
      </c>
      <c r="J76" s="3">
        <v>0</v>
      </c>
      <c r="K76" s="32">
        <f t="shared" si="111"/>
        <v>0</v>
      </c>
      <c r="L76" s="3">
        <f t="shared" si="118"/>
        <v>1</v>
      </c>
      <c r="M76" s="3">
        <v>1</v>
      </c>
      <c r="N76" s="3">
        <v>0</v>
      </c>
      <c r="O76" s="3">
        <v>1</v>
      </c>
      <c r="P76" s="3">
        <v>1</v>
      </c>
      <c r="Q76" s="4">
        <f t="shared" si="113"/>
        <v>100</v>
      </c>
      <c r="R76" s="3">
        <v>0</v>
      </c>
      <c r="S76" s="3">
        <v>0</v>
      </c>
      <c r="T76" s="32">
        <f t="shared" si="115"/>
        <v>1</v>
      </c>
      <c r="U76" s="32">
        <f t="shared" si="116"/>
        <v>1</v>
      </c>
      <c r="V76" s="3">
        <v>0</v>
      </c>
      <c r="W76" s="3">
        <v>0</v>
      </c>
      <c r="X76" s="3">
        <v>0</v>
      </c>
      <c r="Y76" s="3">
        <v>0</v>
      </c>
      <c r="Z76" s="3"/>
    </row>
    <row r="77" spans="1:30" x14ac:dyDescent="0.3">
      <c r="A77" s="3" t="s">
        <v>67</v>
      </c>
      <c r="B77" s="3" t="s">
        <v>29</v>
      </c>
      <c r="C77" s="3" t="s">
        <v>25</v>
      </c>
      <c r="D77" s="3" t="s">
        <v>26</v>
      </c>
      <c r="E77" s="3" t="s">
        <v>27</v>
      </c>
      <c r="F77" s="3" t="s">
        <v>33</v>
      </c>
      <c r="G77" s="3">
        <v>0</v>
      </c>
      <c r="H77" s="3">
        <v>0</v>
      </c>
      <c r="I77" s="4" t="e">
        <f t="shared" si="109"/>
        <v>#DIV/0!</v>
      </c>
      <c r="J77" s="3">
        <v>0</v>
      </c>
      <c r="K77" s="32" t="e">
        <f t="shared" si="111"/>
        <v>#DIV/0!</v>
      </c>
      <c r="L77" s="3">
        <v>0</v>
      </c>
      <c r="M77" s="3">
        <v>0</v>
      </c>
      <c r="N77" s="3">
        <v>0</v>
      </c>
      <c r="O77" s="3">
        <v>0</v>
      </c>
      <c r="P77" s="3">
        <v>0</v>
      </c>
      <c r="Q77" s="4" t="e">
        <f t="shared" si="113"/>
        <v>#DIV/0!</v>
      </c>
      <c r="R77" s="3">
        <v>0</v>
      </c>
      <c r="S77" s="3">
        <v>0</v>
      </c>
      <c r="T77" s="32" t="e">
        <f t="shared" si="115"/>
        <v>#DIV/0!</v>
      </c>
      <c r="U77" s="32" t="e">
        <f t="shared" si="116"/>
        <v>#DIV/0!</v>
      </c>
      <c r="V77" s="3">
        <v>0</v>
      </c>
      <c r="W77" s="3">
        <v>0</v>
      </c>
      <c r="X77" s="3">
        <v>0</v>
      </c>
      <c r="Y77" s="3">
        <v>0</v>
      </c>
      <c r="Z77" s="3"/>
    </row>
    <row r="78" spans="1:30" x14ac:dyDescent="0.3">
      <c r="A78" s="3" t="s">
        <v>68</v>
      </c>
      <c r="B78" s="3" t="s">
        <v>29</v>
      </c>
      <c r="C78" s="3" t="s">
        <v>25</v>
      </c>
      <c r="D78" s="3" t="s">
        <v>26</v>
      </c>
      <c r="E78" s="3" t="s">
        <v>27</v>
      </c>
      <c r="F78" s="3" t="s">
        <v>33</v>
      </c>
      <c r="G78" s="3">
        <v>1</v>
      </c>
      <c r="H78" s="3">
        <v>3</v>
      </c>
      <c r="I78" s="4">
        <f t="shared" si="109"/>
        <v>3</v>
      </c>
      <c r="J78" s="3">
        <v>0</v>
      </c>
      <c r="K78" s="32">
        <f t="shared" si="111"/>
        <v>0</v>
      </c>
      <c r="L78" s="3">
        <f t="shared" ref="L78:L80" si="124">M78+N78</f>
        <v>1</v>
      </c>
      <c r="M78" s="3">
        <v>1</v>
      </c>
      <c r="N78" s="3">
        <v>0</v>
      </c>
      <c r="O78" s="3">
        <v>1</v>
      </c>
      <c r="P78" s="3">
        <v>1</v>
      </c>
      <c r="Q78" s="4">
        <f t="shared" si="113"/>
        <v>100</v>
      </c>
      <c r="R78" s="3">
        <v>0</v>
      </c>
      <c r="S78" s="3">
        <v>0</v>
      </c>
      <c r="T78" s="32">
        <f t="shared" si="115"/>
        <v>1</v>
      </c>
      <c r="U78" s="32">
        <f t="shared" si="116"/>
        <v>1.5</v>
      </c>
      <c r="V78" s="3">
        <v>1</v>
      </c>
      <c r="W78" s="3">
        <v>0</v>
      </c>
      <c r="X78" s="3">
        <v>0</v>
      </c>
      <c r="Y78" s="3">
        <v>0</v>
      </c>
      <c r="Z78" s="3"/>
    </row>
    <row r="79" spans="1:30" x14ac:dyDescent="0.3">
      <c r="A79" s="35">
        <v>186</v>
      </c>
      <c r="B79" s="35" t="s">
        <v>34</v>
      </c>
      <c r="C79" s="35" t="s">
        <v>25</v>
      </c>
      <c r="D79" s="35" t="s">
        <v>26</v>
      </c>
      <c r="E79" s="35" t="s">
        <v>27</v>
      </c>
      <c r="F79" s="35" t="s">
        <v>28</v>
      </c>
      <c r="G79" s="35">
        <f t="shared" ref="G79:H79" si="125">G80+G81+G82</f>
        <v>1</v>
      </c>
      <c r="H79" s="35">
        <f t="shared" si="125"/>
        <v>0</v>
      </c>
      <c r="I79" s="36">
        <f t="shared" si="109"/>
        <v>0</v>
      </c>
      <c r="J79" s="35">
        <f t="shared" ref="J79" si="126">J80+J81+J82</f>
        <v>1</v>
      </c>
      <c r="K79" s="37">
        <f t="shared" si="111"/>
        <v>1</v>
      </c>
      <c r="L79" s="35">
        <f t="shared" si="124"/>
        <v>0</v>
      </c>
      <c r="M79" s="35">
        <f t="shared" ref="M79:P79" si="127">M80+M81+M82</f>
        <v>0</v>
      </c>
      <c r="N79" s="35">
        <f t="shared" si="127"/>
        <v>0</v>
      </c>
      <c r="O79" s="35">
        <f t="shared" si="127"/>
        <v>0</v>
      </c>
      <c r="P79" s="35">
        <f t="shared" si="127"/>
        <v>0</v>
      </c>
      <c r="Q79" s="36" t="e">
        <f t="shared" si="113"/>
        <v>#DIV/0!</v>
      </c>
      <c r="R79" s="35">
        <f t="shared" ref="R79:S79" si="128">R80+R81+R82</f>
        <v>0</v>
      </c>
      <c r="S79" s="35">
        <f t="shared" si="128"/>
        <v>0</v>
      </c>
      <c r="T79" s="37" t="e">
        <f t="shared" si="115"/>
        <v>#DIV/0!</v>
      </c>
      <c r="U79" s="37" t="e">
        <f t="shared" si="116"/>
        <v>#DIV/0!</v>
      </c>
      <c r="V79" s="35">
        <f t="shared" ref="V79:Y79" si="129">V80+V81+V82</f>
        <v>0</v>
      </c>
      <c r="W79" s="35">
        <f t="shared" si="129"/>
        <v>0</v>
      </c>
      <c r="X79" s="35">
        <f t="shared" si="129"/>
        <v>0</v>
      </c>
      <c r="Y79" s="35">
        <f t="shared" si="129"/>
        <v>0</v>
      </c>
      <c r="Z79" s="35">
        <f>H79-H208</f>
        <v>0</v>
      </c>
      <c r="AA79" s="38"/>
      <c r="AB79" s="38"/>
      <c r="AC79" s="38"/>
      <c r="AD79" s="38"/>
    </row>
    <row r="80" spans="1:30" x14ac:dyDescent="0.3">
      <c r="A80" s="3" t="s">
        <v>66</v>
      </c>
      <c r="B80" s="3" t="s">
        <v>34</v>
      </c>
      <c r="C80" s="3" t="s">
        <v>25</v>
      </c>
      <c r="D80" s="3" t="s">
        <v>26</v>
      </c>
      <c r="E80" s="3" t="s">
        <v>27</v>
      </c>
      <c r="F80" s="3" t="s">
        <v>28</v>
      </c>
      <c r="G80" s="3">
        <v>1</v>
      </c>
      <c r="H80" s="3">
        <v>0</v>
      </c>
      <c r="I80" s="4">
        <f t="shared" si="109"/>
        <v>0</v>
      </c>
      <c r="J80" s="3">
        <v>1</v>
      </c>
      <c r="K80" s="32">
        <f t="shared" si="111"/>
        <v>1</v>
      </c>
      <c r="L80" s="3">
        <f t="shared" si="124"/>
        <v>0</v>
      </c>
      <c r="M80" s="3">
        <v>0</v>
      </c>
      <c r="N80" s="3">
        <v>0</v>
      </c>
      <c r="O80" s="3">
        <v>0</v>
      </c>
      <c r="P80" s="3">
        <v>0</v>
      </c>
      <c r="Q80" s="4" t="e">
        <f t="shared" si="113"/>
        <v>#DIV/0!</v>
      </c>
      <c r="R80" s="3">
        <v>0</v>
      </c>
      <c r="S80" s="3">
        <v>0</v>
      </c>
      <c r="T80" s="32" t="e">
        <f t="shared" si="115"/>
        <v>#DIV/0!</v>
      </c>
      <c r="U80" s="32" t="e">
        <f t="shared" si="116"/>
        <v>#DIV/0!</v>
      </c>
      <c r="V80" s="3">
        <v>0</v>
      </c>
      <c r="W80" s="3">
        <v>0</v>
      </c>
      <c r="X80" s="3">
        <v>0</v>
      </c>
      <c r="Y80" s="3">
        <v>0</v>
      </c>
      <c r="Z80" s="3"/>
    </row>
    <row r="81" spans="1:30" x14ac:dyDescent="0.3">
      <c r="A81" s="3" t="s">
        <v>67</v>
      </c>
      <c r="B81" s="3" t="s">
        <v>34</v>
      </c>
      <c r="C81" s="3" t="s">
        <v>25</v>
      </c>
      <c r="D81" s="3" t="s">
        <v>26</v>
      </c>
      <c r="E81" s="3" t="s">
        <v>27</v>
      </c>
      <c r="F81" s="3" t="s">
        <v>28</v>
      </c>
      <c r="G81" s="3">
        <v>0</v>
      </c>
      <c r="H81" s="3">
        <v>0</v>
      </c>
      <c r="I81" s="4" t="e">
        <f t="shared" si="109"/>
        <v>#DIV/0!</v>
      </c>
      <c r="J81" s="3">
        <v>0</v>
      </c>
      <c r="K81" s="32" t="e">
        <f t="shared" si="111"/>
        <v>#DIV/0!</v>
      </c>
      <c r="L81" s="3">
        <v>0</v>
      </c>
      <c r="M81" s="3">
        <v>0</v>
      </c>
      <c r="N81" s="3">
        <v>0</v>
      </c>
      <c r="O81" s="3">
        <v>0</v>
      </c>
      <c r="P81" s="3">
        <v>0</v>
      </c>
      <c r="Q81" s="4" t="e">
        <f t="shared" si="113"/>
        <v>#DIV/0!</v>
      </c>
      <c r="R81" s="3">
        <v>0</v>
      </c>
      <c r="S81" s="3">
        <v>0</v>
      </c>
      <c r="T81" s="32" t="e">
        <f t="shared" si="115"/>
        <v>#DIV/0!</v>
      </c>
      <c r="U81" s="32" t="e">
        <f t="shared" si="116"/>
        <v>#DIV/0!</v>
      </c>
      <c r="V81" s="3">
        <v>0</v>
      </c>
      <c r="W81" s="3">
        <v>0</v>
      </c>
      <c r="X81" s="3">
        <v>0</v>
      </c>
      <c r="Y81" s="3">
        <v>0</v>
      </c>
      <c r="Z81" s="3"/>
    </row>
    <row r="82" spans="1:30" x14ac:dyDescent="0.3">
      <c r="A82" s="3" t="s">
        <v>68</v>
      </c>
      <c r="B82" s="3" t="s">
        <v>34</v>
      </c>
      <c r="C82" s="3" t="s">
        <v>25</v>
      </c>
      <c r="D82" s="3" t="s">
        <v>26</v>
      </c>
      <c r="E82" s="3" t="s">
        <v>27</v>
      </c>
      <c r="F82" s="3" t="s">
        <v>28</v>
      </c>
      <c r="G82" s="3">
        <v>0</v>
      </c>
      <c r="H82" s="3">
        <v>0</v>
      </c>
      <c r="I82" s="4" t="e">
        <f t="shared" si="109"/>
        <v>#DIV/0!</v>
      </c>
      <c r="J82" s="3">
        <v>0</v>
      </c>
      <c r="K82" s="32" t="e">
        <f t="shared" si="111"/>
        <v>#DIV/0!</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174</v>
      </c>
      <c r="B83" s="35" t="s">
        <v>34</v>
      </c>
      <c r="C83" s="35" t="s">
        <v>25</v>
      </c>
      <c r="D83" s="35" t="s">
        <v>26</v>
      </c>
      <c r="E83" s="35" t="s">
        <v>30</v>
      </c>
      <c r="F83" s="35" t="s">
        <v>28</v>
      </c>
      <c r="G83" s="35">
        <f t="shared" ref="G83:H83" si="131">G84+G85+G86</f>
        <v>0</v>
      </c>
      <c r="H83" s="35">
        <f t="shared" si="131"/>
        <v>0</v>
      </c>
      <c r="I83" s="36" t="e">
        <f t="shared" si="109"/>
        <v>#DIV/0!</v>
      </c>
      <c r="J83" s="35">
        <f t="shared" ref="J83" si="132">J84+J85+J86</f>
        <v>0</v>
      </c>
      <c r="K83" s="37" t="e">
        <f t="shared" si="111"/>
        <v>#DIV/0!</v>
      </c>
      <c r="L83" s="35">
        <f t="shared" si="130"/>
        <v>0</v>
      </c>
      <c r="M83" s="35">
        <f t="shared" ref="M83:P83" si="133">M84+M85+M86</f>
        <v>0</v>
      </c>
      <c r="N83" s="35">
        <f t="shared" si="133"/>
        <v>0</v>
      </c>
      <c r="O83" s="35">
        <f t="shared" si="133"/>
        <v>0</v>
      </c>
      <c r="P83" s="35">
        <f t="shared" si="133"/>
        <v>0</v>
      </c>
      <c r="Q83" s="36" t="e">
        <f t="shared" si="113"/>
        <v>#DIV/0!</v>
      </c>
      <c r="R83" s="35">
        <f t="shared" ref="R83:S83" si="134">R84+R85+R86</f>
        <v>0</v>
      </c>
      <c r="S83" s="35">
        <f t="shared" si="134"/>
        <v>0</v>
      </c>
      <c r="T83" s="37" t="e">
        <f t="shared" si="115"/>
        <v>#DIV/0!</v>
      </c>
      <c r="U83" s="37" t="e">
        <f t="shared" si="116"/>
        <v>#DIV/0!</v>
      </c>
      <c r="V83" s="35">
        <f t="shared" ref="V83:Y83" si="135">V84+V85+V86</f>
        <v>0</v>
      </c>
      <c r="W83" s="35">
        <f t="shared" si="135"/>
        <v>0</v>
      </c>
      <c r="X83" s="35">
        <f t="shared" si="135"/>
        <v>0</v>
      </c>
      <c r="Y83" s="35">
        <f t="shared" si="135"/>
        <v>0</v>
      </c>
      <c r="Z83" s="35">
        <f>H83-H212</f>
        <v>-2</v>
      </c>
      <c r="AA83" s="38"/>
      <c r="AB83" s="38"/>
      <c r="AC83" s="38"/>
      <c r="AD83" s="38"/>
    </row>
    <row r="84" spans="1:30" x14ac:dyDescent="0.3">
      <c r="A84" s="3" t="s">
        <v>66</v>
      </c>
      <c r="B84" s="3" t="s">
        <v>34</v>
      </c>
      <c r="C84" s="3" t="s">
        <v>25</v>
      </c>
      <c r="D84" s="3" t="s">
        <v>26</v>
      </c>
      <c r="E84" s="3" t="s">
        <v>30</v>
      </c>
      <c r="F84" s="3" t="s">
        <v>28</v>
      </c>
      <c r="G84" s="3">
        <v>0</v>
      </c>
      <c r="H84" s="3">
        <v>0</v>
      </c>
      <c r="I84" s="4" t="e">
        <f t="shared" si="109"/>
        <v>#DIV/0!</v>
      </c>
      <c r="J84" s="3">
        <v>0</v>
      </c>
      <c r="K84" s="32" t="e">
        <f t="shared" si="111"/>
        <v>#DIV/0!</v>
      </c>
      <c r="L84" s="3">
        <f t="shared" si="130"/>
        <v>0</v>
      </c>
      <c r="M84" s="3">
        <v>0</v>
      </c>
      <c r="N84" s="3">
        <v>0</v>
      </c>
      <c r="O84" s="3">
        <v>0</v>
      </c>
      <c r="P84" s="3">
        <v>0</v>
      </c>
      <c r="Q84" s="4" t="e">
        <f t="shared" si="113"/>
        <v>#DIV/0!</v>
      </c>
      <c r="R84" s="3">
        <v>0</v>
      </c>
      <c r="S84" s="3">
        <v>0</v>
      </c>
      <c r="T84" s="32" t="e">
        <f t="shared" si="115"/>
        <v>#DIV/0!</v>
      </c>
      <c r="U84" s="32" t="e">
        <f t="shared" si="116"/>
        <v>#DIV/0!</v>
      </c>
      <c r="V84" s="3">
        <v>0</v>
      </c>
      <c r="W84" s="3">
        <v>0</v>
      </c>
      <c r="X84" s="3">
        <v>0</v>
      </c>
      <c r="Y84" s="3">
        <v>0</v>
      </c>
      <c r="Z84" s="3"/>
    </row>
    <row r="85" spans="1:30" x14ac:dyDescent="0.3">
      <c r="A85" s="3" t="s">
        <v>67</v>
      </c>
      <c r="B85" s="3" t="s">
        <v>34</v>
      </c>
      <c r="C85" s="3" t="s">
        <v>25</v>
      </c>
      <c r="D85" s="3" t="s">
        <v>26</v>
      </c>
      <c r="E85" s="3" t="s">
        <v>30</v>
      </c>
      <c r="F85" s="3" t="s">
        <v>28</v>
      </c>
      <c r="G85" s="3">
        <v>0</v>
      </c>
      <c r="H85" s="3">
        <v>0</v>
      </c>
      <c r="I85" s="4" t="e">
        <f t="shared" si="109"/>
        <v>#DIV/0!</v>
      </c>
      <c r="J85" s="3">
        <v>0</v>
      </c>
      <c r="K85" s="32" t="e">
        <f t="shared" si="111"/>
        <v>#DIV/0!</v>
      </c>
      <c r="L85" s="3">
        <v>0</v>
      </c>
      <c r="M85" s="3">
        <v>0</v>
      </c>
      <c r="N85" s="3">
        <v>0</v>
      </c>
      <c r="O85" s="3">
        <v>0</v>
      </c>
      <c r="P85" s="3">
        <v>0</v>
      </c>
      <c r="Q85" s="4" t="e">
        <f t="shared" si="113"/>
        <v>#DIV/0!</v>
      </c>
      <c r="R85" s="3">
        <v>0</v>
      </c>
      <c r="S85" s="3">
        <v>0</v>
      </c>
      <c r="T85" s="32" t="e">
        <f t="shared" si="115"/>
        <v>#DIV/0!</v>
      </c>
      <c r="U85" s="32" t="e">
        <f t="shared" si="116"/>
        <v>#DIV/0!</v>
      </c>
      <c r="V85" s="3">
        <v>0</v>
      </c>
      <c r="W85" s="3">
        <v>0</v>
      </c>
      <c r="X85" s="3">
        <v>0</v>
      </c>
      <c r="Y85" s="3">
        <v>0</v>
      </c>
      <c r="Z85" s="3"/>
    </row>
    <row r="86" spans="1:30" x14ac:dyDescent="0.3">
      <c r="A86" s="3" t="s">
        <v>68</v>
      </c>
      <c r="B86" s="3" t="s">
        <v>34</v>
      </c>
      <c r="C86" s="3" t="s">
        <v>25</v>
      </c>
      <c r="D86" s="3" t="s">
        <v>26</v>
      </c>
      <c r="E86" s="3" t="s">
        <v>30</v>
      </c>
      <c r="F86" s="3" t="s">
        <v>28</v>
      </c>
      <c r="G86" s="3">
        <v>0</v>
      </c>
      <c r="H86" s="3">
        <v>0</v>
      </c>
      <c r="I86" s="4" t="e">
        <f t="shared" si="109"/>
        <v>#DIV/0!</v>
      </c>
      <c r="J86" s="3">
        <v>0</v>
      </c>
      <c r="K86" s="32" t="e">
        <f t="shared" si="111"/>
        <v>#DIV/0!</v>
      </c>
      <c r="L86" s="3">
        <f t="shared" ref="L86:L88" si="136">M86+N86</f>
        <v>0</v>
      </c>
      <c r="M86" s="3">
        <v>0</v>
      </c>
      <c r="N86" s="3">
        <v>0</v>
      </c>
      <c r="O86" s="3">
        <v>0</v>
      </c>
      <c r="P86" s="3">
        <v>0</v>
      </c>
      <c r="Q86" s="4" t="e">
        <f t="shared" si="113"/>
        <v>#DIV/0!</v>
      </c>
      <c r="R86" s="3">
        <v>0</v>
      </c>
      <c r="S86" s="3">
        <v>0</v>
      </c>
      <c r="T86" s="32" t="e">
        <f t="shared" si="115"/>
        <v>#DIV/0!</v>
      </c>
      <c r="U86" s="32" t="e">
        <f t="shared" si="116"/>
        <v>#DIV/0!</v>
      </c>
      <c r="V86" s="3">
        <v>0</v>
      </c>
      <c r="W86" s="3">
        <v>0</v>
      </c>
      <c r="X86" s="3">
        <v>0</v>
      </c>
      <c r="Y86" s="3">
        <v>0</v>
      </c>
      <c r="Z86" s="3"/>
    </row>
    <row r="87" spans="1:30" x14ac:dyDescent="0.3">
      <c r="A87" s="35">
        <v>101</v>
      </c>
      <c r="B87" s="35" t="s">
        <v>24</v>
      </c>
      <c r="C87" s="35" t="s">
        <v>34</v>
      </c>
      <c r="D87" s="35" t="s">
        <v>26</v>
      </c>
      <c r="E87" s="35" t="s">
        <v>30</v>
      </c>
      <c r="F87" s="35" t="s">
        <v>28</v>
      </c>
      <c r="G87" s="35">
        <f t="shared" ref="G87:H87" si="137">G88+G89+G90</f>
        <v>1</v>
      </c>
      <c r="H87" s="35">
        <f t="shared" si="137"/>
        <v>3</v>
      </c>
      <c r="I87" s="36">
        <f t="shared" si="109"/>
        <v>3</v>
      </c>
      <c r="J87" s="35">
        <f t="shared" ref="J87" si="138">J88+J89+J90</f>
        <v>0</v>
      </c>
      <c r="K87" s="37">
        <f t="shared" si="111"/>
        <v>0</v>
      </c>
      <c r="L87" s="35">
        <f t="shared" si="136"/>
        <v>1</v>
      </c>
      <c r="M87" s="35">
        <f t="shared" ref="M87:P87" si="139">M88+M89+M90</f>
        <v>1</v>
      </c>
      <c r="N87" s="35">
        <f t="shared" si="139"/>
        <v>0</v>
      </c>
      <c r="O87" s="35">
        <f t="shared" si="139"/>
        <v>0</v>
      </c>
      <c r="P87" s="35">
        <f t="shared" si="139"/>
        <v>1</v>
      </c>
      <c r="Q87" s="36">
        <f t="shared" si="113"/>
        <v>100</v>
      </c>
      <c r="R87" s="35">
        <f t="shared" ref="R87:S87" si="140">R88+R89+R90</f>
        <v>1</v>
      </c>
      <c r="S87" s="35">
        <f t="shared" si="140"/>
        <v>1</v>
      </c>
      <c r="T87" s="37">
        <f t="shared" si="115"/>
        <v>1</v>
      </c>
      <c r="U87" s="37">
        <f t="shared" si="116"/>
        <v>1</v>
      </c>
      <c r="V87" s="35">
        <f t="shared" ref="V87:Y87" si="141">V88+V89+V90</f>
        <v>0</v>
      </c>
      <c r="W87" s="35">
        <f t="shared" si="141"/>
        <v>0</v>
      </c>
      <c r="X87" s="35">
        <f t="shared" si="141"/>
        <v>0</v>
      </c>
      <c r="Y87" s="35">
        <f t="shared" si="141"/>
        <v>1</v>
      </c>
      <c r="Z87" s="35">
        <f>H87-H216</f>
        <v>3</v>
      </c>
      <c r="AA87" s="35"/>
      <c r="AB87" s="38"/>
      <c r="AC87" s="38"/>
      <c r="AD87" s="38"/>
    </row>
    <row r="88" spans="1:30" x14ac:dyDescent="0.3">
      <c r="A88" s="3" t="s">
        <v>66</v>
      </c>
      <c r="B88" s="3" t="s">
        <v>24</v>
      </c>
      <c r="C88" s="3" t="s">
        <v>34</v>
      </c>
      <c r="D88" s="3" t="s">
        <v>26</v>
      </c>
      <c r="E88" s="3" t="s">
        <v>30</v>
      </c>
      <c r="F88" s="3" t="s">
        <v>28</v>
      </c>
      <c r="G88" s="3">
        <v>1</v>
      </c>
      <c r="H88" s="3">
        <v>3</v>
      </c>
      <c r="I88" s="4">
        <f t="shared" si="109"/>
        <v>3</v>
      </c>
      <c r="J88" s="3">
        <v>0</v>
      </c>
      <c r="K88" s="32">
        <f t="shared" si="111"/>
        <v>0</v>
      </c>
      <c r="L88" s="3">
        <f t="shared" si="136"/>
        <v>1</v>
      </c>
      <c r="M88" s="3">
        <v>1</v>
      </c>
      <c r="N88" s="3">
        <v>0</v>
      </c>
      <c r="O88" s="3">
        <v>0</v>
      </c>
      <c r="P88" s="3">
        <v>1</v>
      </c>
      <c r="Q88" s="4">
        <f t="shared" si="113"/>
        <v>100</v>
      </c>
      <c r="R88" s="3">
        <v>1</v>
      </c>
      <c r="S88" s="3">
        <v>1</v>
      </c>
      <c r="T88" s="32">
        <f t="shared" si="115"/>
        <v>1</v>
      </c>
      <c r="U88" s="32">
        <f t="shared" si="116"/>
        <v>1</v>
      </c>
      <c r="V88" s="3">
        <v>0</v>
      </c>
      <c r="W88" s="3">
        <v>0</v>
      </c>
      <c r="X88" s="3">
        <v>0</v>
      </c>
      <c r="Y88" s="3">
        <v>1</v>
      </c>
      <c r="Z88" s="3"/>
    </row>
    <row r="89" spans="1:30" x14ac:dyDescent="0.3">
      <c r="A89" s="3" t="s">
        <v>67</v>
      </c>
      <c r="B89" s="3" t="s">
        <v>24</v>
      </c>
      <c r="C89" s="3" t="s">
        <v>34</v>
      </c>
      <c r="D89" s="3" t="s">
        <v>26</v>
      </c>
      <c r="E89" s="3" t="s">
        <v>30</v>
      </c>
      <c r="F89" s="3" t="s">
        <v>28</v>
      </c>
      <c r="G89" s="3">
        <v>0</v>
      </c>
      <c r="H89" s="3">
        <v>0</v>
      </c>
      <c r="I89" s="4" t="e">
        <f t="shared" si="109"/>
        <v>#DIV/0!</v>
      </c>
      <c r="J89" s="3">
        <v>0</v>
      </c>
      <c r="K89" s="32" t="e">
        <f t="shared" si="111"/>
        <v>#DIV/0!</v>
      </c>
      <c r="L89" s="3">
        <v>0</v>
      </c>
      <c r="M89" s="3">
        <v>0</v>
      </c>
      <c r="N89" s="3">
        <v>0</v>
      </c>
      <c r="O89" s="3">
        <v>0</v>
      </c>
      <c r="P89" s="3">
        <v>0</v>
      </c>
      <c r="Q89" s="4" t="e">
        <f t="shared" si="113"/>
        <v>#DIV/0!</v>
      </c>
      <c r="R89" s="3">
        <v>0</v>
      </c>
      <c r="S89" s="3">
        <v>0</v>
      </c>
      <c r="T89" s="32" t="e">
        <f t="shared" si="115"/>
        <v>#DIV/0!</v>
      </c>
      <c r="U89" s="32" t="e">
        <f t="shared" si="116"/>
        <v>#DIV/0!</v>
      </c>
      <c r="V89" s="3">
        <v>0</v>
      </c>
      <c r="W89" s="3">
        <v>0</v>
      </c>
      <c r="X89" s="3">
        <v>0</v>
      </c>
      <c r="Y89" s="3">
        <v>0</v>
      </c>
      <c r="Z89" s="3"/>
    </row>
    <row r="90" spans="1:30" x14ac:dyDescent="0.3">
      <c r="A90" s="3" t="s">
        <v>68</v>
      </c>
      <c r="B90" s="3" t="s">
        <v>24</v>
      </c>
      <c r="C90" s="3" t="s">
        <v>34</v>
      </c>
      <c r="D90" s="3" t="s">
        <v>26</v>
      </c>
      <c r="E90" s="3" t="s">
        <v>30</v>
      </c>
      <c r="F90" s="3" t="s">
        <v>28</v>
      </c>
      <c r="G90" s="3">
        <v>0</v>
      </c>
      <c r="H90" s="3">
        <v>0</v>
      </c>
      <c r="I90" s="4" t="e">
        <f t="shared" si="109"/>
        <v>#DIV/0!</v>
      </c>
      <c r="J90" s="3">
        <v>0</v>
      </c>
      <c r="K90" s="32" t="e">
        <f t="shared" si="111"/>
        <v>#DIV/0!</v>
      </c>
      <c r="L90" s="3">
        <f t="shared" ref="L90:L92" si="142">M90+N90</f>
        <v>0</v>
      </c>
      <c r="M90" s="3">
        <v>0</v>
      </c>
      <c r="N90" s="3">
        <v>0</v>
      </c>
      <c r="O90" s="3">
        <v>0</v>
      </c>
      <c r="P90" s="3">
        <v>0</v>
      </c>
      <c r="Q90" s="4" t="e">
        <f t="shared" si="113"/>
        <v>#DIV/0!</v>
      </c>
      <c r="R90" s="3">
        <v>0</v>
      </c>
      <c r="S90" s="3">
        <v>0</v>
      </c>
      <c r="T90" s="32" t="e">
        <f t="shared" si="115"/>
        <v>#DIV/0!</v>
      </c>
      <c r="U90" s="32" t="e">
        <f t="shared" si="116"/>
        <v>#DIV/0!</v>
      </c>
      <c r="V90" s="3">
        <v>0</v>
      </c>
      <c r="W90" s="3">
        <v>0</v>
      </c>
      <c r="X90" s="3">
        <v>0</v>
      </c>
      <c r="Y90" s="3">
        <v>0</v>
      </c>
      <c r="Z90" s="3"/>
    </row>
    <row r="91" spans="1:30" x14ac:dyDescent="0.3">
      <c r="A91" s="35">
        <v>267</v>
      </c>
      <c r="B91" s="35" t="s">
        <v>24</v>
      </c>
      <c r="C91" s="35" t="s">
        <v>32</v>
      </c>
      <c r="D91" s="35" t="s">
        <v>34</v>
      </c>
      <c r="E91" s="35" t="s">
        <v>30</v>
      </c>
      <c r="F91" s="35" t="s">
        <v>28</v>
      </c>
      <c r="G91" s="35">
        <f t="shared" ref="G91:H91" si="143">G92+G93+G94</f>
        <v>2</v>
      </c>
      <c r="H91" s="35">
        <f t="shared" si="143"/>
        <v>3</v>
      </c>
      <c r="I91" s="36">
        <f t="shared" si="109"/>
        <v>1.5</v>
      </c>
      <c r="J91" s="35">
        <f t="shared" ref="J91" si="144">J92+J93+J94</f>
        <v>1</v>
      </c>
      <c r="K91" s="37">
        <f t="shared" si="111"/>
        <v>0.5</v>
      </c>
      <c r="L91" s="35">
        <f t="shared" si="142"/>
        <v>1</v>
      </c>
      <c r="M91" s="35">
        <f t="shared" ref="M91:P91" si="145">M92+M93+M94</f>
        <v>1</v>
      </c>
      <c r="N91" s="35">
        <f t="shared" si="145"/>
        <v>0</v>
      </c>
      <c r="O91" s="35">
        <f t="shared" si="145"/>
        <v>1</v>
      </c>
      <c r="P91" s="35">
        <f t="shared" si="145"/>
        <v>1</v>
      </c>
      <c r="Q91" s="36">
        <f t="shared" si="113"/>
        <v>100</v>
      </c>
      <c r="R91" s="35">
        <f t="shared" ref="R91:S91" si="146">R92+R93+R94</f>
        <v>0</v>
      </c>
      <c r="S91" s="35">
        <f t="shared" si="146"/>
        <v>0</v>
      </c>
      <c r="T91" s="37">
        <f t="shared" si="115"/>
        <v>1</v>
      </c>
      <c r="U91" s="37">
        <f t="shared" si="116"/>
        <v>1.5</v>
      </c>
      <c r="V91" s="35">
        <f t="shared" ref="V91:Y91" si="147">V92+V93+V94</f>
        <v>1</v>
      </c>
      <c r="W91" s="35">
        <f t="shared" si="147"/>
        <v>0</v>
      </c>
      <c r="X91" s="35">
        <f t="shared" si="147"/>
        <v>0</v>
      </c>
      <c r="Y91" s="35">
        <f t="shared" si="147"/>
        <v>0</v>
      </c>
      <c r="Z91" s="35">
        <f>H91-H220</f>
        <v>1</v>
      </c>
      <c r="AA91" s="38"/>
      <c r="AB91" s="38"/>
      <c r="AC91" s="38"/>
      <c r="AD91" s="38"/>
    </row>
    <row r="92" spans="1:30" x14ac:dyDescent="0.3">
      <c r="A92" s="3" t="s">
        <v>66</v>
      </c>
      <c r="B92" s="3" t="s">
        <v>24</v>
      </c>
      <c r="C92" s="3" t="s">
        <v>32</v>
      </c>
      <c r="D92" s="3" t="s">
        <v>34</v>
      </c>
      <c r="E92" s="3" t="s">
        <v>30</v>
      </c>
      <c r="F92" s="3" t="s">
        <v>28</v>
      </c>
      <c r="G92" s="3">
        <v>1</v>
      </c>
      <c r="H92" s="3">
        <v>3</v>
      </c>
      <c r="I92" s="4">
        <f t="shared" si="109"/>
        <v>3</v>
      </c>
      <c r="J92" s="3">
        <v>0</v>
      </c>
      <c r="K92" s="32">
        <f t="shared" si="111"/>
        <v>0</v>
      </c>
      <c r="L92" s="3">
        <f t="shared" si="142"/>
        <v>1</v>
      </c>
      <c r="M92" s="3">
        <v>1</v>
      </c>
      <c r="N92" s="3">
        <v>0</v>
      </c>
      <c r="O92" s="3">
        <v>1</v>
      </c>
      <c r="P92" s="3">
        <v>1</v>
      </c>
      <c r="Q92" s="4">
        <f t="shared" si="113"/>
        <v>100</v>
      </c>
      <c r="R92" s="3">
        <v>0</v>
      </c>
      <c r="S92" s="3">
        <v>0</v>
      </c>
      <c r="T92" s="32">
        <f t="shared" si="115"/>
        <v>1</v>
      </c>
      <c r="U92" s="32">
        <f t="shared" si="116"/>
        <v>1.5</v>
      </c>
      <c r="V92" s="3">
        <v>1</v>
      </c>
      <c r="W92" s="3">
        <v>0</v>
      </c>
      <c r="X92" s="3">
        <v>0</v>
      </c>
      <c r="Y92" s="3">
        <v>0</v>
      </c>
      <c r="Z92" s="3"/>
    </row>
    <row r="93" spans="1:30" x14ac:dyDescent="0.3">
      <c r="A93" s="3" t="s">
        <v>67</v>
      </c>
      <c r="B93" s="3" t="s">
        <v>24</v>
      </c>
      <c r="C93" s="3" t="s">
        <v>32</v>
      </c>
      <c r="D93" s="3" t="s">
        <v>34</v>
      </c>
      <c r="E93" s="3" t="s">
        <v>30</v>
      </c>
      <c r="F93" s="3" t="s">
        <v>28</v>
      </c>
      <c r="G93" s="3">
        <v>0</v>
      </c>
      <c r="H93" s="3">
        <v>0</v>
      </c>
      <c r="I93" s="4" t="e">
        <f t="shared" si="109"/>
        <v>#DIV/0!</v>
      </c>
      <c r="J93" s="3">
        <v>0</v>
      </c>
      <c r="K93" s="32" t="e">
        <f t="shared" si="111"/>
        <v>#DIV/0!</v>
      </c>
      <c r="L93" s="3">
        <v>0</v>
      </c>
      <c r="M93" s="3">
        <v>0</v>
      </c>
      <c r="N93" s="3">
        <v>0</v>
      </c>
      <c r="O93" s="3">
        <v>0</v>
      </c>
      <c r="P93" s="3">
        <v>0</v>
      </c>
      <c r="Q93" s="4" t="e">
        <f t="shared" si="113"/>
        <v>#DIV/0!</v>
      </c>
      <c r="R93" s="3">
        <v>0</v>
      </c>
      <c r="S93" s="3">
        <v>0</v>
      </c>
      <c r="T93" s="32" t="e">
        <f t="shared" si="115"/>
        <v>#DIV/0!</v>
      </c>
      <c r="U93" s="32" t="e">
        <f t="shared" si="116"/>
        <v>#DIV/0!</v>
      </c>
      <c r="V93" s="3">
        <v>0</v>
      </c>
      <c r="W93" s="3">
        <v>0</v>
      </c>
      <c r="X93" s="3">
        <v>0</v>
      </c>
      <c r="Y93" s="3">
        <v>0</v>
      </c>
      <c r="Z93" s="3"/>
    </row>
    <row r="94" spans="1:30" x14ac:dyDescent="0.3">
      <c r="A94" s="3" t="s">
        <v>68</v>
      </c>
      <c r="B94" s="3" t="s">
        <v>24</v>
      </c>
      <c r="C94" s="3" t="s">
        <v>32</v>
      </c>
      <c r="D94" s="3" t="s">
        <v>34</v>
      </c>
      <c r="E94" s="3" t="s">
        <v>30</v>
      </c>
      <c r="F94" s="3" t="s">
        <v>28</v>
      </c>
      <c r="G94" s="3">
        <v>1</v>
      </c>
      <c r="H94" s="3">
        <v>0</v>
      </c>
      <c r="I94" s="4">
        <f t="shared" si="109"/>
        <v>0</v>
      </c>
      <c r="J94" s="3">
        <v>1</v>
      </c>
      <c r="K94" s="32">
        <f t="shared" si="111"/>
        <v>1</v>
      </c>
      <c r="L94" s="3">
        <f t="shared" ref="L94:L96" si="148">M94+N94</f>
        <v>0</v>
      </c>
      <c r="M94" s="3">
        <v>0</v>
      </c>
      <c r="N94" s="3">
        <v>0</v>
      </c>
      <c r="O94" s="3">
        <v>0</v>
      </c>
      <c r="P94" s="3">
        <v>0</v>
      </c>
      <c r="Q94" s="4" t="e">
        <f t="shared" si="113"/>
        <v>#DIV/0!</v>
      </c>
      <c r="R94" s="3">
        <v>0</v>
      </c>
      <c r="S94" s="3">
        <v>0</v>
      </c>
      <c r="T94" s="32" t="e">
        <f t="shared" si="115"/>
        <v>#DIV/0!</v>
      </c>
      <c r="U94" s="32" t="e">
        <f t="shared" si="116"/>
        <v>#DIV/0!</v>
      </c>
      <c r="V94" s="3">
        <v>0</v>
      </c>
      <c r="W94" s="3">
        <v>0</v>
      </c>
      <c r="X94" s="3">
        <v>0</v>
      </c>
      <c r="Y94" s="3">
        <v>0</v>
      </c>
      <c r="Z94" s="3"/>
    </row>
    <row r="95" spans="1:30" x14ac:dyDescent="0.3">
      <c r="A95" s="35">
        <v>56</v>
      </c>
      <c r="B95" s="35" t="s">
        <v>24</v>
      </c>
      <c r="C95" s="35" t="s">
        <v>29</v>
      </c>
      <c r="D95" s="35" t="s">
        <v>32</v>
      </c>
      <c r="E95" s="35" t="s">
        <v>30</v>
      </c>
      <c r="F95" s="45" t="s">
        <v>28</v>
      </c>
      <c r="G95" s="35">
        <f t="shared" ref="G95:H95" si="149">G96+G97+G98</f>
        <v>3</v>
      </c>
      <c r="H95" s="35">
        <f t="shared" si="149"/>
        <v>4</v>
      </c>
      <c r="I95" s="36">
        <f t="shared" si="109"/>
        <v>1.3333333333333333</v>
      </c>
      <c r="J95" s="35">
        <f t="shared" ref="J95" si="150">J96+J97+J98</f>
        <v>0</v>
      </c>
      <c r="K95" s="37">
        <f t="shared" si="111"/>
        <v>0</v>
      </c>
      <c r="L95" s="35">
        <f t="shared" si="148"/>
        <v>2</v>
      </c>
      <c r="M95" s="35">
        <f t="shared" ref="M95:P95" si="151">M96+M97+M98</f>
        <v>1</v>
      </c>
      <c r="N95" s="35">
        <f t="shared" si="151"/>
        <v>1</v>
      </c>
      <c r="O95" s="35">
        <f t="shared" si="151"/>
        <v>0</v>
      </c>
      <c r="P95" s="35">
        <f t="shared" si="151"/>
        <v>1</v>
      </c>
      <c r="Q95" s="36">
        <f t="shared" si="113"/>
        <v>50</v>
      </c>
      <c r="R95" s="35">
        <f t="shared" ref="R95:S95" si="152">R96+R97+R98</f>
        <v>3</v>
      </c>
      <c r="S95" s="35">
        <f t="shared" si="152"/>
        <v>2</v>
      </c>
      <c r="T95" s="37">
        <f t="shared" si="115"/>
        <v>0.5</v>
      </c>
      <c r="U95" s="37">
        <f t="shared" si="116"/>
        <v>0.5</v>
      </c>
      <c r="V95" s="35">
        <f t="shared" ref="V95:Y95" si="153">V96+V97+V98</f>
        <v>0</v>
      </c>
      <c r="W95" s="35">
        <f t="shared" si="153"/>
        <v>1</v>
      </c>
      <c r="X95" s="35">
        <f t="shared" si="153"/>
        <v>0</v>
      </c>
      <c r="Y95" s="35">
        <f t="shared" si="153"/>
        <v>2</v>
      </c>
      <c r="Z95" s="35">
        <f>H95-H224</f>
        <v>4</v>
      </c>
      <c r="AA95" s="38"/>
      <c r="AB95" s="38"/>
      <c r="AC95" s="38"/>
      <c r="AD95" s="38"/>
    </row>
    <row r="96" spans="1:30" x14ac:dyDescent="0.3">
      <c r="A96" s="3" t="s">
        <v>66</v>
      </c>
      <c r="B96" s="3" t="s">
        <v>24</v>
      </c>
      <c r="C96" s="3" t="s">
        <v>29</v>
      </c>
      <c r="D96" s="3" t="s">
        <v>32</v>
      </c>
      <c r="E96" s="3" t="s">
        <v>30</v>
      </c>
      <c r="F96" s="16" t="s">
        <v>28</v>
      </c>
      <c r="G96" s="3">
        <v>2</v>
      </c>
      <c r="H96" s="3">
        <v>1</v>
      </c>
      <c r="I96" s="4">
        <f t="shared" si="109"/>
        <v>0.5</v>
      </c>
      <c r="J96" s="3">
        <v>0</v>
      </c>
      <c r="K96" s="32">
        <f t="shared" si="111"/>
        <v>0</v>
      </c>
      <c r="L96" s="3">
        <f t="shared" si="148"/>
        <v>1</v>
      </c>
      <c r="M96" s="3">
        <v>0</v>
      </c>
      <c r="N96" s="3">
        <v>1</v>
      </c>
      <c r="O96" s="3">
        <v>0</v>
      </c>
      <c r="P96" s="3">
        <v>0</v>
      </c>
      <c r="Q96" s="4">
        <f t="shared" si="113"/>
        <v>0</v>
      </c>
      <c r="R96" s="3">
        <v>2</v>
      </c>
      <c r="S96" s="3">
        <v>1</v>
      </c>
      <c r="T96" s="32">
        <f t="shared" si="115"/>
        <v>0</v>
      </c>
      <c r="U96" s="32">
        <f t="shared" si="116"/>
        <v>0</v>
      </c>
      <c r="V96" s="3">
        <v>0</v>
      </c>
      <c r="W96" s="3">
        <v>1</v>
      </c>
      <c r="X96" s="3">
        <v>0</v>
      </c>
      <c r="Y96" s="3">
        <v>1</v>
      </c>
      <c r="Z96" s="3"/>
    </row>
    <row r="97" spans="1:30" x14ac:dyDescent="0.3">
      <c r="A97" s="3" t="s">
        <v>67</v>
      </c>
      <c r="B97" s="3" t="s">
        <v>24</v>
      </c>
      <c r="C97" s="3" t="s">
        <v>29</v>
      </c>
      <c r="D97" s="3" t="s">
        <v>32</v>
      </c>
      <c r="E97" s="3" t="s">
        <v>30</v>
      </c>
      <c r="F97" s="3" t="s">
        <v>28</v>
      </c>
      <c r="G97" s="3">
        <v>0</v>
      </c>
      <c r="H97" s="3">
        <v>0</v>
      </c>
      <c r="I97" s="4" t="e">
        <f t="shared" si="109"/>
        <v>#DIV/0!</v>
      </c>
      <c r="J97" s="3">
        <v>0</v>
      </c>
      <c r="K97" s="32" t="e">
        <f t="shared" si="111"/>
        <v>#DIV/0!</v>
      </c>
      <c r="L97" s="3">
        <v>0</v>
      </c>
      <c r="M97" s="3">
        <v>0</v>
      </c>
      <c r="N97" s="3">
        <v>0</v>
      </c>
      <c r="O97" s="3">
        <v>0</v>
      </c>
      <c r="P97" s="3">
        <v>0</v>
      </c>
      <c r="Q97" s="4" t="e">
        <f t="shared" si="113"/>
        <v>#DIV/0!</v>
      </c>
      <c r="R97" s="3">
        <v>0</v>
      </c>
      <c r="S97" s="3">
        <v>0</v>
      </c>
      <c r="T97" s="32" t="e">
        <f t="shared" si="115"/>
        <v>#DIV/0!</v>
      </c>
      <c r="U97" s="32" t="e">
        <f t="shared" si="116"/>
        <v>#DIV/0!</v>
      </c>
      <c r="V97" s="3">
        <v>0</v>
      </c>
      <c r="W97" s="3">
        <v>0</v>
      </c>
      <c r="X97" s="3">
        <v>0</v>
      </c>
      <c r="Y97" s="3">
        <v>0</v>
      </c>
      <c r="Z97" s="3"/>
    </row>
    <row r="98" spans="1:30" x14ac:dyDescent="0.3">
      <c r="A98" s="3" t="s">
        <v>68</v>
      </c>
      <c r="B98" s="3" t="s">
        <v>24</v>
      </c>
      <c r="C98" s="3" t="s">
        <v>29</v>
      </c>
      <c r="D98" s="3" t="s">
        <v>32</v>
      </c>
      <c r="E98" s="3" t="s">
        <v>30</v>
      </c>
      <c r="F98" s="3" t="s">
        <v>28</v>
      </c>
      <c r="G98" s="3">
        <v>1</v>
      </c>
      <c r="H98" s="3">
        <v>3</v>
      </c>
      <c r="I98" s="4">
        <f t="shared" si="109"/>
        <v>3</v>
      </c>
      <c r="J98" s="3">
        <v>0</v>
      </c>
      <c r="K98" s="32">
        <f t="shared" si="111"/>
        <v>0</v>
      </c>
      <c r="L98" s="3">
        <f t="shared" ref="L98:L100" si="154">M98+N98</f>
        <v>1</v>
      </c>
      <c r="M98" s="3">
        <v>1</v>
      </c>
      <c r="N98" s="3">
        <v>0</v>
      </c>
      <c r="O98" s="3">
        <v>0</v>
      </c>
      <c r="P98" s="3">
        <v>1</v>
      </c>
      <c r="Q98" s="4">
        <f t="shared" si="113"/>
        <v>100</v>
      </c>
      <c r="R98" s="3">
        <v>1</v>
      </c>
      <c r="S98" s="3">
        <v>1</v>
      </c>
      <c r="T98" s="32">
        <f t="shared" si="115"/>
        <v>1</v>
      </c>
      <c r="U98" s="32">
        <f t="shared" si="116"/>
        <v>1</v>
      </c>
      <c r="V98" s="3">
        <v>0</v>
      </c>
      <c r="W98" s="3">
        <v>0</v>
      </c>
      <c r="X98" s="3">
        <v>0</v>
      </c>
      <c r="Y98" s="3">
        <v>1</v>
      </c>
      <c r="Z98" s="3"/>
    </row>
    <row r="99" spans="1:30" x14ac:dyDescent="0.3">
      <c r="A99" s="35">
        <v>112</v>
      </c>
      <c r="B99" s="35" t="s">
        <v>29</v>
      </c>
      <c r="C99" s="35" t="s">
        <v>32</v>
      </c>
      <c r="D99" s="35" t="s">
        <v>26</v>
      </c>
      <c r="E99" s="35" t="s">
        <v>30</v>
      </c>
      <c r="F99" s="35" t="s">
        <v>31</v>
      </c>
      <c r="G99" s="35">
        <f t="shared" ref="G99:H99" si="155">G100+G101+G102</f>
        <v>3</v>
      </c>
      <c r="H99" s="35">
        <f t="shared" si="155"/>
        <v>4</v>
      </c>
      <c r="I99" s="36">
        <f t="shared" si="109"/>
        <v>1.3333333333333333</v>
      </c>
      <c r="J99" s="35">
        <f t="shared" ref="J99" si="156">J100+J101+J102</f>
        <v>1</v>
      </c>
      <c r="K99" s="37">
        <f t="shared" si="111"/>
        <v>0.33333333333333331</v>
      </c>
      <c r="L99" s="35">
        <f t="shared" si="154"/>
        <v>2</v>
      </c>
      <c r="M99" s="35">
        <f t="shared" ref="M99:P99" si="157">M100+M101+M102</f>
        <v>2</v>
      </c>
      <c r="N99" s="35">
        <f t="shared" si="157"/>
        <v>0</v>
      </c>
      <c r="O99" s="35">
        <f t="shared" si="157"/>
        <v>2</v>
      </c>
      <c r="P99" s="35">
        <f t="shared" si="157"/>
        <v>1</v>
      </c>
      <c r="Q99" s="36">
        <f t="shared" si="113"/>
        <v>50</v>
      </c>
      <c r="R99" s="35">
        <f t="shared" ref="R99:S99" si="158">R100+R101+R102</f>
        <v>0</v>
      </c>
      <c r="S99" s="35">
        <f t="shared" si="158"/>
        <v>0</v>
      </c>
      <c r="T99" s="37">
        <f t="shared" si="115"/>
        <v>1</v>
      </c>
      <c r="U99" s="37">
        <f t="shared" si="116"/>
        <v>1</v>
      </c>
      <c r="V99" s="35">
        <f t="shared" ref="V99:Y99" si="159">V100+V101+V102</f>
        <v>0</v>
      </c>
      <c r="W99" s="35">
        <f t="shared" si="159"/>
        <v>0</v>
      </c>
      <c r="X99" s="35">
        <f t="shared" si="159"/>
        <v>1</v>
      </c>
      <c r="Y99" s="35">
        <f t="shared" si="159"/>
        <v>0</v>
      </c>
      <c r="Z99" s="35">
        <f>H99-H228</f>
        <v>2</v>
      </c>
      <c r="AA99" s="38"/>
      <c r="AB99" s="38"/>
      <c r="AC99" s="38"/>
      <c r="AD99" s="38"/>
    </row>
    <row r="100" spans="1:30" x14ac:dyDescent="0.3">
      <c r="A100" s="3" t="s">
        <v>66</v>
      </c>
      <c r="B100" s="3" t="s">
        <v>29</v>
      </c>
      <c r="C100" s="3" t="s">
        <v>32</v>
      </c>
      <c r="D100" s="3" t="s">
        <v>26</v>
      </c>
      <c r="E100" s="3" t="s">
        <v>30</v>
      </c>
      <c r="F100" s="3" t="s">
        <v>31</v>
      </c>
      <c r="G100" s="3">
        <v>3</v>
      </c>
      <c r="H100" s="3">
        <v>4</v>
      </c>
      <c r="I100" s="4">
        <f t="shared" si="109"/>
        <v>1.3333333333333333</v>
      </c>
      <c r="J100" s="3">
        <v>1</v>
      </c>
      <c r="K100" s="32">
        <f t="shared" si="111"/>
        <v>0.33333333333333331</v>
      </c>
      <c r="L100" s="3">
        <f t="shared" si="154"/>
        <v>2</v>
      </c>
      <c r="M100" s="3">
        <v>2</v>
      </c>
      <c r="N100" s="3">
        <v>0</v>
      </c>
      <c r="O100" s="3">
        <v>2</v>
      </c>
      <c r="P100" s="3">
        <v>1</v>
      </c>
      <c r="Q100" s="4">
        <f t="shared" si="113"/>
        <v>50</v>
      </c>
      <c r="R100" s="3">
        <v>0</v>
      </c>
      <c r="S100" s="3">
        <v>0</v>
      </c>
      <c r="T100" s="32">
        <f t="shared" si="115"/>
        <v>1</v>
      </c>
      <c r="U100" s="32">
        <f t="shared" si="116"/>
        <v>1</v>
      </c>
      <c r="V100" s="3">
        <v>0</v>
      </c>
      <c r="W100" s="3">
        <v>0</v>
      </c>
      <c r="X100" s="3">
        <v>1</v>
      </c>
      <c r="Y100" s="3">
        <v>0</v>
      </c>
      <c r="Z100" s="3"/>
    </row>
    <row r="101" spans="1:30" x14ac:dyDescent="0.3">
      <c r="A101" s="3" t="s">
        <v>67</v>
      </c>
      <c r="B101" s="3" t="s">
        <v>29</v>
      </c>
      <c r="C101" s="3" t="s">
        <v>32</v>
      </c>
      <c r="D101" s="3" t="s">
        <v>26</v>
      </c>
      <c r="E101" s="3" t="s">
        <v>30</v>
      </c>
      <c r="F101" s="3" t="s">
        <v>31</v>
      </c>
      <c r="G101" s="3">
        <v>0</v>
      </c>
      <c r="H101" s="3">
        <v>0</v>
      </c>
      <c r="I101" s="4" t="e">
        <f t="shared" si="109"/>
        <v>#DIV/0!</v>
      </c>
      <c r="J101" s="3">
        <v>0</v>
      </c>
      <c r="K101" s="32" t="e">
        <f t="shared" si="111"/>
        <v>#DIV/0!</v>
      </c>
      <c r="L101" s="3">
        <v>0</v>
      </c>
      <c r="M101" s="3">
        <v>0</v>
      </c>
      <c r="N101" s="3">
        <v>0</v>
      </c>
      <c r="O101" s="3">
        <v>0</v>
      </c>
      <c r="P101" s="3">
        <v>0</v>
      </c>
      <c r="Q101" s="4" t="e">
        <f t="shared" si="113"/>
        <v>#DIV/0!</v>
      </c>
      <c r="R101" s="3">
        <v>0</v>
      </c>
      <c r="S101" s="3">
        <v>0</v>
      </c>
      <c r="T101" s="32" t="e">
        <f t="shared" si="115"/>
        <v>#DIV/0!</v>
      </c>
      <c r="U101" s="32" t="e">
        <f t="shared" si="116"/>
        <v>#DIV/0!</v>
      </c>
      <c r="V101" s="3">
        <v>0</v>
      </c>
      <c r="W101" s="3">
        <v>0</v>
      </c>
      <c r="X101" s="3">
        <v>0</v>
      </c>
      <c r="Y101" s="3">
        <v>0</v>
      </c>
      <c r="Z101" s="3"/>
    </row>
    <row r="102" spans="1:30" x14ac:dyDescent="0.3">
      <c r="A102" s="3" t="s">
        <v>68</v>
      </c>
      <c r="B102" s="3" t="s">
        <v>29</v>
      </c>
      <c r="C102" s="3" t="s">
        <v>32</v>
      </c>
      <c r="D102" s="3" t="s">
        <v>26</v>
      </c>
      <c r="E102" s="3" t="s">
        <v>30</v>
      </c>
      <c r="F102" s="3" t="s">
        <v>31</v>
      </c>
      <c r="G102" s="3">
        <v>0</v>
      </c>
      <c r="H102" s="3">
        <v>0</v>
      </c>
      <c r="I102" s="4" t="e">
        <f t="shared" si="109"/>
        <v>#DIV/0!</v>
      </c>
      <c r="J102" s="3">
        <v>0</v>
      </c>
      <c r="K102" s="32" t="e">
        <f t="shared" si="111"/>
        <v>#DIV/0!</v>
      </c>
      <c r="L102" s="3">
        <f t="shared" ref="L102:L104" si="160">M102+N102</f>
        <v>0</v>
      </c>
      <c r="M102" s="3">
        <v>0</v>
      </c>
      <c r="N102" s="3">
        <v>0</v>
      </c>
      <c r="O102" s="3">
        <v>0</v>
      </c>
      <c r="P102" s="3">
        <v>0</v>
      </c>
      <c r="Q102" s="4" t="e">
        <f t="shared" si="113"/>
        <v>#DIV/0!</v>
      </c>
      <c r="R102" s="3">
        <v>0</v>
      </c>
      <c r="S102" s="3">
        <v>0</v>
      </c>
      <c r="T102" s="32" t="e">
        <f t="shared" si="115"/>
        <v>#DIV/0!</v>
      </c>
      <c r="U102" s="32" t="e">
        <f t="shared" si="116"/>
        <v>#DIV/0!</v>
      </c>
      <c r="V102" s="3">
        <v>0</v>
      </c>
      <c r="W102" s="3">
        <v>0</v>
      </c>
      <c r="X102" s="3">
        <v>0</v>
      </c>
      <c r="Y102" s="3">
        <v>0</v>
      </c>
      <c r="Z102" s="3"/>
    </row>
    <row r="103" spans="1:30" x14ac:dyDescent="0.3">
      <c r="A103" s="35">
        <v>228</v>
      </c>
      <c r="B103" s="35" t="s">
        <v>34</v>
      </c>
      <c r="C103" s="35" t="s">
        <v>25</v>
      </c>
      <c r="D103" s="35" t="s">
        <v>26</v>
      </c>
      <c r="E103" s="35" t="s">
        <v>33</v>
      </c>
      <c r="F103" s="35" t="s">
        <v>31</v>
      </c>
      <c r="G103" s="35">
        <f t="shared" ref="G103:H103" si="161">G104+G105+G106</f>
        <v>2</v>
      </c>
      <c r="H103" s="35">
        <f t="shared" si="161"/>
        <v>5</v>
      </c>
      <c r="I103" s="36">
        <f t="shared" si="109"/>
        <v>2.5</v>
      </c>
      <c r="J103" s="35">
        <f t="shared" ref="J103" si="162">J104+J105+J106</f>
        <v>0</v>
      </c>
      <c r="K103" s="37">
        <f t="shared" si="111"/>
        <v>0</v>
      </c>
      <c r="L103" s="35">
        <f t="shared" si="160"/>
        <v>2</v>
      </c>
      <c r="M103" s="35">
        <f t="shared" ref="M103:P103" si="163">M104+M105+M106</f>
        <v>2</v>
      </c>
      <c r="N103" s="35">
        <f t="shared" si="163"/>
        <v>0</v>
      </c>
      <c r="O103" s="35">
        <f t="shared" si="163"/>
        <v>2</v>
      </c>
      <c r="P103" s="35">
        <f t="shared" si="163"/>
        <v>2</v>
      </c>
      <c r="Q103" s="36">
        <f t="shared" si="113"/>
        <v>100</v>
      </c>
      <c r="R103" s="35">
        <f t="shared" ref="R103:S103" si="164">R104+R105+R106</f>
        <v>1</v>
      </c>
      <c r="S103" s="35">
        <f t="shared" si="164"/>
        <v>1</v>
      </c>
      <c r="T103" s="37">
        <f t="shared" si="115"/>
        <v>1</v>
      </c>
      <c r="U103" s="37">
        <f t="shared" si="116"/>
        <v>1</v>
      </c>
      <c r="V103" s="35">
        <f t="shared" ref="V103:Y103" si="165">V104+V105+V106</f>
        <v>0</v>
      </c>
      <c r="W103" s="35">
        <f t="shared" si="165"/>
        <v>0</v>
      </c>
      <c r="X103" s="35">
        <f t="shared" si="165"/>
        <v>0</v>
      </c>
      <c r="Y103" s="35">
        <f t="shared" si="165"/>
        <v>2</v>
      </c>
      <c r="Z103" s="35">
        <f>H103-H232</f>
        <v>5</v>
      </c>
      <c r="AA103" s="35"/>
      <c r="AB103" s="38"/>
      <c r="AC103" s="38"/>
      <c r="AD103" s="38"/>
    </row>
    <row r="104" spans="1:30" x14ac:dyDescent="0.3">
      <c r="A104" s="3" t="s">
        <v>66</v>
      </c>
      <c r="B104" s="3" t="s">
        <v>34</v>
      </c>
      <c r="C104" s="3" t="s">
        <v>25</v>
      </c>
      <c r="D104" s="3" t="s">
        <v>26</v>
      </c>
      <c r="E104" s="3" t="s">
        <v>33</v>
      </c>
      <c r="F104" s="3" t="s">
        <v>31</v>
      </c>
      <c r="G104" s="3">
        <v>2</v>
      </c>
      <c r="H104" s="3">
        <v>5</v>
      </c>
      <c r="I104" s="4">
        <f t="shared" si="109"/>
        <v>2.5</v>
      </c>
      <c r="J104" s="3">
        <v>0</v>
      </c>
      <c r="K104" s="32">
        <f t="shared" si="111"/>
        <v>0</v>
      </c>
      <c r="L104" s="3">
        <f t="shared" si="160"/>
        <v>2</v>
      </c>
      <c r="M104" s="3">
        <v>2</v>
      </c>
      <c r="N104" s="3">
        <v>0</v>
      </c>
      <c r="O104" s="3">
        <v>2</v>
      </c>
      <c r="P104" s="3">
        <v>2</v>
      </c>
      <c r="Q104" s="4">
        <f t="shared" si="113"/>
        <v>100</v>
      </c>
      <c r="R104" s="3">
        <v>1</v>
      </c>
      <c r="S104" s="3">
        <v>1</v>
      </c>
      <c r="T104" s="32">
        <f t="shared" si="115"/>
        <v>1</v>
      </c>
      <c r="U104" s="32">
        <f t="shared" si="116"/>
        <v>1</v>
      </c>
      <c r="V104" s="3">
        <v>0</v>
      </c>
      <c r="W104" s="3">
        <v>0</v>
      </c>
      <c r="X104" s="3">
        <v>0</v>
      </c>
      <c r="Y104" s="3">
        <v>2</v>
      </c>
      <c r="Z104" s="3"/>
    </row>
    <row r="105" spans="1:30" x14ac:dyDescent="0.3">
      <c r="A105" s="3" t="s">
        <v>67</v>
      </c>
      <c r="B105" s="3" t="s">
        <v>34</v>
      </c>
      <c r="C105" s="3" t="s">
        <v>25</v>
      </c>
      <c r="D105" s="3" t="s">
        <v>26</v>
      </c>
      <c r="E105" s="3" t="s">
        <v>33</v>
      </c>
      <c r="F105" s="3" t="s">
        <v>31</v>
      </c>
      <c r="G105" s="3">
        <v>0</v>
      </c>
      <c r="H105" s="3">
        <v>0</v>
      </c>
      <c r="I105" s="4" t="e">
        <f t="shared" si="109"/>
        <v>#DIV/0!</v>
      </c>
      <c r="J105" s="3">
        <v>0</v>
      </c>
      <c r="K105" s="32" t="e">
        <f t="shared" si="111"/>
        <v>#DIV/0!</v>
      </c>
      <c r="L105" s="3">
        <v>0</v>
      </c>
      <c r="M105" s="3">
        <v>0</v>
      </c>
      <c r="N105" s="3">
        <v>0</v>
      </c>
      <c r="O105" s="3">
        <v>0</v>
      </c>
      <c r="P105" s="3">
        <v>0</v>
      </c>
      <c r="Q105" s="4" t="e">
        <f t="shared" si="113"/>
        <v>#DIV/0!</v>
      </c>
      <c r="R105" s="3">
        <v>0</v>
      </c>
      <c r="S105" s="3">
        <v>0</v>
      </c>
      <c r="T105" s="32" t="e">
        <f t="shared" si="115"/>
        <v>#DIV/0!</v>
      </c>
      <c r="U105" s="32" t="e">
        <f t="shared" si="116"/>
        <v>#DIV/0!</v>
      </c>
      <c r="V105" s="3">
        <v>0</v>
      </c>
      <c r="W105" s="3">
        <v>0</v>
      </c>
      <c r="X105" s="3">
        <v>0</v>
      </c>
      <c r="Y105" s="3">
        <v>0</v>
      </c>
      <c r="Z105" s="3"/>
    </row>
    <row r="106" spans="1:30" x14ac:dyDescent="0.3">
      <c r="A106" s="3" t="s">
        <v>68</v>
      </c>
      <c r="B106" s="3" t="s">
        <v>34</v>
      </c>
      <c r="C106" s="3" t="s">
        <v>25</v>
      </c>
      <c r="D106" s="3" t="s">
        <v>26</v>
      </c>
      <c r="E106" s="3" t="s">
        <v>33</v>
      </c>
      <c r="F106" s="3" t="s">
        <v>31</v>
      </c>
      <c r="G106" s="3">
        <v>0</v>
      </c>
      <c r="H106" s="3">
        <v>0</v>
      </c>
      <c r="I106" s="4" t="e">
        <f t="shared" si="109"/>
        <v>#DIV/0!</v>
      </c>
      <c r="J106" s="3">
        <v>0</v>
      </c>
      <c r="K106" s="32" t="e">
        <f t="shared" si="111"/>
        <v>#DIV/0!</v>
      </c>
      <c r="L106" s="3">
        <f t="shared" ref="L106:L108" si="166">M106+N106</f>
        <v>0</v>
      </c>
      <c r="M106" s="3">
        <v>0</v>
      </c>
      <c r="N106" s="3">
        <v>0</v>
      </c>
      <c r="O106" s="3">
        <v>0</v>
      </c>
      <c r="P106" s="3">
        <v>0</v>
      </c>
      <c r="Q106" s="4" t="e">
        <f t="shared" si="113"/>
        <v>#DIV/0!</v>
      </c>
      <c r="R106" s="3">
        <v>0</v>
      </c>
      <c r="S106" s="3">
        <v>0</v>
      </c>
      <c r="T106" s="32" t="e">
        <f t="shared" si="115"/>
        <v>#DIV/0!</v>
      </c>
      <c r="U106" s="32" t="e">
        <f t="shared" si="116"/>
        <v>#DIV/0!</v>
      </c>
      <c r="V106" s="3">
        <v>0</v>
      </c>
      <c r="W106" s="3">
        <v>0</v>
      </c>
      <c r="X106" s="3">
        <v>0</v>
      </c>
      <c r="Y106" s="3">
        <v>0</v>
      </c>
      <c r="Z106" s="3"/>
    </row>
    <row r="107" spans="1:30" x14ac:dyDescent="0.3">
      <c r="A107" s="35">
        <v>237</v>
      </c>
      <c r="B107" s="35" t="s">
        <v>24</v>
      </c>
      <c r="C107" s="35" t="s">
        <v>25</v>
      </c>
      <c r="D107" s="35" t="s">
        <v>34</v>
      </c>
      <c r="E107" s="35" t="s">
        <v>33</v>
      </c>
      <c r="F107" s="35" t="s">
        <v>31</v>
      </c>
      <c r="G107" s="35">
        <f t="shared" ref="G107:H107" si="167">G108+G109+G110</f>
        <v>3</v>
      </c>
      <c r="H107" s="35">
        <f t="shared" si="167"/>
        <v>3</v>
      </c>
      <c r="I107" s="36">
        <f t="shared" si="109"/>
        <v>1</v>
      </c>
      <c r="J107" s="35">
        <f t="shared" ref="J107" si="168">J108+J109+J110</f>
        <v>0</v>
      </c>
      <c r="K107" s="37">
        <f t="shared" si="111"/>
        <v>0</v>
      </c>
      <c r="L107" s="35">
        <f t="shared" si="166"/>
        <v>3</v>
      </c>
      <c r="M107" s="35">
        <f t="shared" ref="M107:P107" si="169">M108+M109+M110</f>
        <v>1</v>
      </c>
      <c r="N107" s="35">
        <f t="shared" si="169"/>
        <v>2</v>
      </c>
      <c r="O107" s="35">
        <f t="shared" si="169"/>
        <v>0</v>
      </c>
      <c r="P107" s="35">
        <f t="shared" si="169"/>
        <v>2</v>
      </c>
      <c r="Q107" s="36">
        <f t="shared" si="113"/>
        <v>66.666666666666657</v>
      </c>
      <c r="R107" s="35">
        <f t="shared" ref="R107:S107" si="170">R108+R109+R110</f>
        <v>0</v>
      </c>
      <c r="S107" s="35">
        <f t="shared" si="170"/>
        <v>0</v>
      </c>
      <c r="T107" s="37">
        <f t="shared" si="115"/>
        <v>0.33333333333333331</v>
      </c>
      <c r="U107" s="37">
        <f t="shared" si="116"/>
        <v>0.5</v>
      </c>
      <c r="V107" s="35">
        <f t="shared" ref="V107:Y107" si="171">V108+V109+V110</f>
        <v>1</v>
      </c>
      <c r="W107" s="35">
        <f t="shared" si="171"/>
        <v>0</v>
      </c>
      <c r="X107" s="35">
        <f t="shared" si="171"/>
        <v>0</v>
      </c>
      <c r="Y107" s="35">
        <f t="shared" si="171"/>
        <v>0</v>
      </c>
      <c r="Z107" s="35">
        <f>H107-H236</f>
        <v>-1</v>
      </c>
      <c r="AA107" s="35"/>
      <c r="AB107" s="38"/>
      <c r="AC107" s="38"/>
      <c r="AD107" s="38"/>
    </row>
    <row r="108" spans="1:30" x14ac:dyDescent="0.3">
      <c r="A108" s="3" t="s">
        <v>66</v>
      </c>
      <c r="B108" s="3" t="s">
        <v>24</v>
      </c>
      <c r="C108" s="3" t="s">
        <v>25</v>
      </c>
      <c r="D108" s="3" t="s">
        <v>34</v>
      </c>
      <c r="E108" s="3" t="s">
        <v>33</v>
      </c>
      <c r="F108" s="3" t="s">
        <v>31</v>
      </c>
      <c r="G108" s="3">
        <v>2</v>
      </c>
      <c r="H108" s="3">
        <v>3</v>
      </c>
      <c r="I108" s="4">
        <f t="shared" si="109"/>
        <v>1.5</v>
      </c>
      <c r="J108" s="3">
        <v>0</v>
      </c>
      <c r="K108" s="32">
        <f t="shared" si="111"/>
        <v>0</v>
      </c>
      <c r="L108" s="3">
        <f t="shared" si="166"/>
        <v>2</v>
      </c>
      <c r="M108" s="3">
        <v>1</v>
      </c>
      <c r="N108" s="3">
        <v>1</v>
      </c>
      <c r="O108" s="3">
        <v>0</v>
      </c>
      <c r="P108" s="3">
        <v>1</v>
      </c>
      <c r="Q108" s="4">
        <f t="shared" si="113"/>
        <v>50</v>
      </c>
      <c r="R108" s="3">
        <v>0</v>
      </c>
      <c r="S108" s="3">
        <v>0</v>
      </c>
      <c r="T108" s="32">
        <f t="shared" si="115"/>
        <v>0.5</v>
      </c>
      <c r="U108" s="32">
        <f t="shared" si="116"/>
        <v>0.75</v>
      </c>
      <c r="V108" s="3">
        <v>1</v>
      </c>
      <c r="W108" s="3">
        <v>0</v>
      </c>
      <c r="X108" s="3">
        <v>0</v>
      </c>
      <c r="Y108" s="3">
        <v>0</v>
      </c>
      <c r="Z108" s="3"/>
    </row>
    <row r="109" spans="1:30" x14ac:dyDescent="0.3">
      <c r="A109" s="3" t="s">
        <v>67</v>
      </c>
      <c r="B109" s="3" t="s">
        <v>24</v>
      </c>
      <c r="C109" s="3" t="s">
        <v>25</v>
      </c>
      <c r="D109" s="3" t="s">
        <v>34</v>
      </c>
      <c r="E109" s="3" t="s">
        <v>33</v>
      </c>
      <c r="F109" s="3" t="s">
        <v>31</v>
      </c>
      <c r="G109" s="3">
        <v>0</v>
      </c>
      <c r="H109" s="3">
        <v>0</v>
      </c>
      <c r="I109" s="4" t="e">
        <f t="shared" si="109"/>
        <v>#DIV/0!</v>
      </c>
      <c r="J109" s="3">
        <v>0</v>
      </c>
      <c r="K109" s="32" t="e">
        <f t="shared" si="111"/>
        <v>#DIV/0!</v>
      </c>
      <c r="L109" s="3">
        <v>0</v>
      </c>
      <c r="M109" s="3">
        <v>0</v>
      </c>
      <c r="N109" s="3">
        <v>0</v>
      </c>
      <c r="O109" s="3">
        <v>0</v>
      </c>
      <c r="P109" s="3">
        <v>0</v>
      </c>
      <c r="Q109" s="4" t="e">
        <f t="shared" si="113"/>
        <v>#DIV/0!</v>
      </c>
      <c r="R109" s="3">
        <v>0</v>
      </c>
      <c r="S109" s="3">
        <v>0</v>
      </c>
      <c r="T109" s="32" t="e">
        <f t="shared" si="115"/>
        <v>#DIV/0!</v>
      </c>
      <c r="U109" s="32" t="e">
        <f t="shared" si="116"/>
        <v>#DIV/0!</v>
      </c>
      <c r="V109" s="3">
        <v>0</v>
      </c>
      <c r="W109" s="3">
        <v>0</v>
      </c>
      <c r="X109" s="3">
        <v>0</v>
      </c>
      <c r="Y109" s="3">
        <v>0</v>
      </c>
      <c r="Z109" s="3"/>
    </row>
    <row r="110" spans="1:30" x14ac:dyDescent="0.3">
      <c r="A110" s="3" t="s">
        <v>68</v>
      </c>
      <c r="B110" s="3" t="s">
        <v>24</v>
      </c>
      <c r="C110" s="3" t="s">
        <v>25</v>
      </c>
      <c r="D110" s="3" t="s">
        <v>34</v>
      </c>
      <c r="E110" s="3" t="s">
        <v>33</v>
      </c>
      <c r="F110" s="3" t="s">
        <v>31</v>
      </c>
      <c r="G110" s="3">
        <v>1</v>
      </c>
      <c r="H110" s="3">
        <v>0</v>
      </c>
      <c r="I110" s="4">
        <f t="shared" si="109"/>
        <v>0</v>
      </c>
      <c r="J110" s="3">
        <v>0</v>
      </c>
      <c r="K110" s="32">
        <f t="shared" si="111"/>
        <v>0</v>
      </c>
      <c r="L110" s="3">
        <f t="shared" ref="L110:L112" si="172">M110+N110</f>
        <v>1</v>
      </c>
      <c r="M110" s="3">
        <v>0</v>
      </c>
      <c r="N110" s="3">
        <v>1</v>
      </c>
      <c r="O110" s="3">
        <v>0</v>
      </c>
      <c r="P110" s="3">
        <v>1</v>
      </c>
      <c r="Q110" s="4">
        <f t="shared" si="113"/>
        <v>100</v>
      </c>
      <c r="R110" s="3">
        <v>0</v>
      </c>
      <c r="S110" s="3">
        <v>0</v>
      </c>
      <c r="T110" s="32">
        <f t="shared" si="115"/>
        <v>0</v>
      </c>
      <c r="U110" s="32">
        <f t="shared" si="116"/>
        <v>0</v>
      </c>
      <c r="V110" s="3">
        <v>0</v>
      </c>
      <c r="W110" s="3">
        <v>0</v>
      </c>
      <c r="X110" s="3">
        <v>0</v>
      </c>
      <c r="Y110" s="3">
        <v>0</v>
      </c>
      <c r="Z110" s="3"/>
    </row>
    <row r="111" spans="1:30" x14ac:dyDescent="0.3">
      <c r="A111" s="35">
        <v>268</v>
      </c>
      <c r="B111" s="35" t="s">
        <v>29</v>
      </c>
      <c r="C111" s="35" t="s">
        <v>25</v>
      </c>
      <c r="D111" s="35" t="s">
        <v>30</v>
      </c>
      <c r="E111" s="35" t="s">
        <v>27</v>
      </c>
      <c r="F111" s="35" t="s">
        <v>31</v>
      </c>
      <c r="G111" s="35">
        <f t="shared" ref="G111:H111" si="173">G112+G113+G114</f>
        <v>4</v>
      </c>
      <c r="H111" s="35">
        <f t="shared" si="173"/>
        <v>2</v>
      </c>
      <c r="I111" s="36">
        <f t="shared" si="109"/>
        <v>0.5</v>
      </c>
      <c r="J111" s="35">
        <f t="shared" ref="J111" si="174">J112+J113+J114</f>
        <v>2</v>
      </c>
      <c r="K111" s="37">
        <f t="shared" si="111"/>
        <v>0.5</v>
      </c>
      <c r="L111" s="35">
        <f t="shared" si="172"/>
        <v>2</v>
      </c>
      <c r="M111" s="35">
        <f t="shared" ref="M111:P111" si="175">M112+M113+M114</f>
        <v>1</v>
      </c>
      <c r="N111" s="35">
        <f t="shared" si="175"/>
        <v>1</v>
      </c>
      <c r="O111" s="35">
        <f t="shared" si="175"/>
        <v>0</v>
      </c>
      <c r="P111" s="35">
        <f t="shared" si="175"/>
        <v>1</v>
      </c>
      <c r="Q111" s="36">
        <f t="shared" si="113"/>
        <v>50</v>
      </c>
      <c r="R111" s="35">
        <f t="shared" ref="R111:S111" si="176">R112+R113+R114</f>
        <v>0</v>
      </c>
      <c r="S111" s="35">
        <f t="shared" si="176"/>
        <v>0</v>
      </c>
      <c r="T111" s="37">
        <f t="shared" si="115"/>
        <v>0.5</v>
      </c>
      <c r="U111" s="37">
        <f t="shared" si="116"/>
        <v>0.5</v>
      </c>
      <c r="V111" s="35">
        <f t="shared" ref="V111:Y111" si="177">V112+V113+V114</f>
        <v>0</v>
      </c>
      <c r="W111" s="35">
        <f t="shared" si="177"/>
        <v>1</v>
      </c>
      <c r="X111" s="35">
        <f t="shared" si="177"/>
        <v>0</v>
      </c>
      <c r="Y111" s="35">
        <f t="shared" si="177"/>
        <v>0</v>
      </c>
      <c r="Z111" s="35">
        <f>H111-H240</f>
        <v>0</v>
      </c>
      <c r="AA111" s="35"/>
      <c r="AB111" s="38"/>
      <c r="AC111" s="38"/>
      <c r="AD111" s="38"/>
    </row>
    <row r="112" spans="1:30" x14ac:dyDescent="0.3">
      <c r="A112" s="3" t="s">
        <v>66</v>
      </c>
      <c r="B112" s="3" t="s">
        <v>29</v>
      </c>
      <c r="C112" s="3" t="s">
        <v>25</v>
      </c>
      <c r="D112" s="3" t="s">
        <v>30</v>
      </c>
      <c r="E112" s="3" t="s">
        <v>27</v>
      </c>
      <c r="F112" s="3" t="s">
        <v>31</v>
      </c>
      <c r="G112" s="3">
        <v>3</v>
      </c>
      <c r="H112" s="3">
        <v>2</v>
      </c>
      <c r="I112" s="4">
        <f t="shared" si="109"/>
        <v>0.66666666666666663</v>
      </c>
      <c r="J112" s="3">
        <v>2</v>
      </c>
      <c r="K112" s="32">
        <f t="shared" si="111"/>
        <v>0.66666666666666663</v>
      </c>
      <c r="L112" s="3">
        <f t="shared" si="172"/>
        <v>1</v>
      </c>
      <c r="M112" s="3">
        <v>1</v>
      </c>
      <c r="N112" s="3">
        <v>0</v>
      </c>
      <c r="O112" s="3">
        <v>0</v>
      </c>
      <c r="P112" s="3">
        <v>0</v>
      </c>
      <c r="Q112" s="4">
        <f t="shared" si="113"/>
        <v>0</v>
      </c>
      <c r="R112" s="3">
        <v>0</v>
      </c>
      <c r="S112" s="3">
        <v>0</v>
      </c>
      <c r="T112" s="32">
        <f t="shared" si="115"/>
        <v>1</v>
      </c>
      <c r="U112" s="32">
        <f t="shared" si="116"/>
        <v>1</v>
      </c>
      <c r="V112" s="3">
        <v>0</v>
      </c>
      <c r="W112" s="3">
        <v>0</v>
      </c>
      <c r="X112" s="3">
        <v>0</v>
      </c>
      <c r="Y112" s="3">
        <v>0</v>
      </c>
      <c r="Z112" s="3"/>
    </row>
    <row r="113" spans="1:30" x14ac:dyDescent="0.3">
      <c r="A113" s="3" t="s">
        <v>67</v>
      </c>
      <c r="B113" s="3" t="s">
        <v>29</v>
      </c>
      <c r="C113" s="3" t="s">
        <v>25</v>
      </c>
      <c r="D113" s="3" t="s">
        <v>30</v>
      </c>
      <c r="E113" s="3" t="s">
        <v>27</v>
      </c>
      <c r="F113" s="3" t="s">
        <v>31</v>
      </c>
      <c r="G113" s="3">
        <v>0</v>
      </c>
      <c r="H113" s="3">
        <v>0</v>
      </c>
      <c r="I113" s="4" t="e">
        <f t="shared" si="109"/>
        <v>#DIV/0!</v>
      </c>
      <c r="J113" s="3">
        <v>0</v>
      </c>
      <c r="K113" s="32" t="e">
        <f t="shared" si="111"/>
        <v>#DIV/0!</v>
      </c>
      <c r="L113" s="3">
        <v>0</v>
      </c>
      <c r="M113" s="3">
        <v>0</v>
      </c>
      <c r="N113" s="3">
        <v>0</v>
      </c>
      <c r="O113" s="3">
        <v>0</v>
      </c>
      <c r="P113" s="3">
        <v>0</v>
      </c>
      <c r="Q113" s="4" t="e">
        <f t="shared" si="113"/>
        <v>#DIV/0!</v>
      </c>
      <c r="R113" s="3">
        <v>0</v>
      </c>
      <c r="S113" s="3">
        <v>0</v>
      </c>
      <c r="T113" s="32" t="e">
        <f t="shared" si="115"/>
        <v>#DIV/0!</v>
      </c>
      <c r="U113" s="32" t="e">
        <f t="shared" si="116"/>
        <v>#DIV/0!</v>
      </c>
      <c r="V113" s="3">
        <v>0</v>
      </c>
      <c r="W113" s="3">
        <v>0</v>
      </c>
      <c r="X113" s="3">
        <v>0</v>
      </c>
      <c r="Y113" s="3">
        <v>0</v>
      </c>
      <c r="Z113" s="3"/>
    </row>
    <row r="114" spans="1:30" x14ac:dyDescent="0.3">
      <c r="A114" s="3" t="s">
        <v>68</v>
      </c>
      <c r="B114" s="3" t="s">
        <v>29</v>
      </c>
      <c r="C114" s="3" t="s">
        <v>25</v>
      </c>
      <c r="D114" s="3" t="s">
        <v>30</v>
      </c>
      <c r="E114" s="3" t="s">
        <v>27</v>
      </c>
      <c r="F114" s="3" t="s">
        <v>31</v>
      </c>
      <c r="G114" s="3">
        <v>1</v>
      </c>
      <c r="H114" s="3">
        <v>0</v>
      </c>
      <c r="I114" s="4">
        <f t="shared" si="109"/>
        <v>0</v>
      </c>
      <c r="J114" s="3">
        <v>0</v>
      </c>
      <c r="K114" s="32">
        <f t="shared" si="111"/>
        <v>0</v>
      </c>
      <c r="L114" s="3">
        <f t="shared" ref="L114:L116" si="178">M114+N114</f>
        <v>1</v>
      </c>
      <c r="M114" s="3">
        <v>0</v>
      </c>
      <c r="N114" s="3">
        <v>1</v>
      </c>
      <c r="O114" s="3">
        <v>0</v>
      </c>
      <c r="P114" s="3">
        <v>1</v>
      </c>
      <c r="Q114" s="4">
        <f t="shared" si="113"/>
        <v>100</v>
      </c>
      <c r="R114" s="3">
        <v>0</v>
      </c>
      <c r="S114" s="3">
        <v>0</v>
      </c>
      <c r="T114" s="32">
        <f t="shared" si="115"/>
        <v>0</v>
      </c>
      <c r="U114" s="32">
        <f t="shared" si="116"/>
        <v>0</v>
      </c>
      <c r="V114" s="3">
        <v>0</v>
      </c>
      <c r="W114" s="3">
        <v>1</v>
      </c>
      <c r="X114" s="3">
        <v>0</v>
      </c>
      <c r="Y114" s="3">
        <v>0</v>
      </c>
      <c r="Z114" s="3"/>
    </row>
    <row r="115" spans="1:30" x14ac:dyDescent="0.3">
      <c r="A115" s="35">
        <v>205</v>
      </c>
      <c r="B115" s="35" t="s">
        <v>29</v>
      </c>
      <c r="C115" s="35" t="s">
        <v>25</v>
      </c>
      <c r="D115" s="35" t="s">
        <v>32</v>
      </c>
      <c r="E115" s="35" t="s">
        <v>30</v>
      </c>
      <c r="F115" s="35" t="s">
        <v>34</v>
      </c>
      <c r="G115" s="35">
        <f t="shared" ref="G115:H115" si="179">G116+G117+G118</f>
        <v>2</v>
      </c>
      <c r="H115" s="35">
        <f t="shared" si="179"/>
        <v>1</v>
      </c>
      <c r="I115" s="36">
        <f t="shared" si="109"/>
        <v>0.5</v>
      </c>
      <c r="J115" s="35">
        <f t="shared" ref="J115" si="180">J116+J117+J118</f>
        <v>0</v>
      </c>
      <c r="K115" s="37">
        <f t="shared" si="111"/>
        <v>0</v>
      </c>
      <c r="L115" s="35">
        <f t="shared" si="178"/>
        <v>1</v>
      </c>
      <c r="M115" s="35">
        <f t="shared" ref="M115:P115" si="181">M116+M117+M118</f>
        <v>0</v>
      </c>
      <c r="N115" s="35">
        <f t="shared" si="181"/>
        <v>1</v>
      </c>
      <c r="O115" s="35">
        <f t="shared" si="181"/>
        <v>0</v>
      </c>
      <c r="P115" s="35">
        <f t="shared" si="181"/>
        <v>0</v>
      </c>
      <c r="Q115" s="36">
        <f t="shared" si="113"/>
        <v>0</v>
      </c>
      <c r="R115" s="35">
        <f t="shared" ref="R115:S115" si="182">R116+R117+R118</f>
        <v>2</v>
      </c>
      <c r="S115" s="35">
        <f t="shared" si="182"/>
        <v>1</v>
      </c>
      <c r="T115" s="37">
        <f t="shared" si="115"/>
        <v>0</v>
      </c>
      <c r="U115" s="37">
        <f t="shared" si="116"/>
        <v>0</v>
      </c>
      <c r="V115" s="35">
        <f t="shared" ref="V115:Y115" si="183">V116+V117+V118</f>
        <v>0</v>
      </c>
      <c r="W115" s="35">
        <f t="shared" si="183"/>
        <v>0</v>
      </c>
      <c r="X115" s="35">
        <f t="shared" si="183"/>
        <v>0</v>
      </c>
      <c r="Y115" s="35">
        <f t="shared" si="183"/>
        <v>1</v>
      </c>
      <c r="Z115" s="35">
        <f>H115-H244</f>
        <v>-1</v>
      </c>
      <c r="AA115" s="35"/>
      <c r="AB115" s="38"/>
      <c r="AC115" s="38"/>
      <c r="AD115" s="38"/>
    </row>
    <row r="116" spans="1:30" x14ac:dyDescent="0.3">
      <c r="A116" s="3" t="s">
        <v>66</v>
      </c>
      <c r="B116" s="3" t="s">
        <v>29</v>
      </c>
      <c r="C116" s="3" t="s">
        <v>25</v>
      </c>
      <c r="D116" s="3" t="s">
        <v>32</v>
      </c>
      <c r="E116" s="3" t="s">
        <v>30</v>
      </c>
      <c r="F116" s="3" t="s">
        <v>34</v>
      </c>
      <c r="G116" s="3">
        <v>2</v>
      </c>
      <c r="H116" s="3">
        <v>1</v>
      </c>
      <c r="I116" s="4">
        <f t="shared" si="109"/>
        <v>0.5</v>
      </c>
      <c r="J116" s="3">
        <v>0</v>
      </c>
      <c r="K116" s="32">
        <f t="shared" si="111"/>
        <v>0</v>
      </c>
      <c r="L116" s="3">
        <f t="shared" si="178"/>
        <v>1</v>
      </c>
      <c r="M116" s="3">
        <v>0</v>
      </c>
      <c r="N116" s="3">
        <v>1</v>
      </c>
      <c r="O116" s="3">
        <v>0</v>
      </c>
      <c r="P116" s="3">
        <v>0</v>
      </c>
      <c r="Q116" s="4">
        <f t="shared" si="113"/>
        <v>0</v>
      </c>
      <c r="R116" s="3">
        <v>2</v>
      </c>
      <c r="S116" s="3">
        <v>1</v>
      </c>
      <c r="T116" s="32">
        <f t="shared" si="115"/>
        <v>0</v>
      </c>
      <c r="U116" s="32">
        <f t="shared" si="116"/>
        <v>0</v>
      </c>
      <c r="V116" s="3">
        <v>0</v>
      </c>
      <c r="W116" s="3">
        <v>0</v>
      </c>
      <c r="X116" s="3">
        <v>0</v>
      </c>
      <c r="Y116" s="3">
        <v>1</v>
      </c>
      <c r="Z116" s="3"/>
    </row>
    <row r="117" spans="1:30" x14ac:dyDescent="0.3">
      <c r="A117" s="3" t="s">
        <v>67</v>
      </c>
      <c r="B117" s="3" t="s">
        <v>29</v>
      </c>
      <c r="C117" s="3" t="s">
        <v>25</v>
      </c>
      <c r="D117" s="3" t="s">
        <v>32</v>
      </c>
      <c r="E117" s="3" t="s">
        <v>30</v>
      </c>
      <c r="F117" s="3" t="s">
        <v>34</v>
      </c>
      <c r="G117" s="3">
        <v>0</v>
      </c>
      <c r="H117" s="3">
        <v>0</v>
      </c>
      <c r="I117" s="4" t="e">
        <f t="shared" si="109"/>
        <v>#DIV/0!</v>
      </c>
      <c r="J117" s="3">
        <v>0</v>
      </c>
      <c r="K117" s="32" t="e">
        <f t="shared" si="111"/>
        <v>#DIV/0!</v>
      </c>
      <c r="L117" s="3">
        <v>0</v>
      </c>
      <c r="M117" s="3">
        <v>0</v>
      </c>
      <c r="N117" s="3">
        <v>0</v>
      </c>
      <c r="O117" s="3">
        <v>0</v>
      </c>
      <c r="P117" s="3">
        <v>0</v>
      </c>
      <c r="Q117" s="4" t="e">
        <f t="shared" si="113"/>
        <v>#DIV/0!</v>
      </c>
      <c r="R117" s="3">
        <v>0</v>
      </c>
      <c r="S117" s="3">
        <v>0</v>
      </c>
      <c r="T117" s="32" t="e">
        <f t="shared" si="115"/>
        <v>#DIV/0!</v>
      </c>
      <c r="U117" s="32" t="e">
        <f t="shared" si="116"/>
        <v>#DIV/0!</v>
      </c>
      <c r="V117" s="3">
        <v>0</v>
      </c>
      <c r="W117" s="3">
        <v>0</v>
      </c>
      <c r="X117" s="3">
        <v>0</v>
      </c>
      <c r="Y117" s="3">
        <v>0</v>
      </c>
      <c r="Z117" s="3"/>
    </row>
    <row r="118" spans="1:30" x14ac:dyDescent="0.3">
      <c r="A118" s="3" t="s">
        <v>68</v>
      </c>
      <c r="B118" s="3" t="s">
        <v>29</v>
      </c>
      <c r="C118" s="3" t="s">
        <v>25</v>
      </c>
      <c r="D118" s="3" t="s">
        <v>32</v>
      </c>
      <c r="E118" s="3" t="s">
        <v>30</v>
      </c>
      <c r="F118" s="3" t="s">
        <v>34</v>
      </c>
      <c r="G118" s="3">
        <v>0</v>
      </c>
      <c r="H118" s="3">
        <v>0</v>
      </c>
      <c r="I118" s="4" t="e">
        <f t="shared" si="109"/>
        <v>#DIV/0!</v>
      </c>
      <c r="J118" s="3">
        <v>0</v>
      </c>
      <c r="K118" s="32" t="e">
        <f t="shared" si="111"/>
        <v>#DIV/0!</v>
      </c>
      <c r="L118" s="3">
        <f t="shared" ref="L118:L120" si="184">M118+N118</f>
        <v>0</v>
      </c>
      <c r="M118" s="3">
        <v>0</v>
      </c>
      <c r="N118" s="3">
        <v>0</v>
      </c>
      <c r="O118" s="3">
        <v>0</v>
      </c>
      <c r="P118" s="3">
        <v>0</v>
      </c>
      <c r="Q118" s="4" t="e">
        <f t="shared" si="113"/>
        <v>#DIV/0!</v>
      </c>
      <c r="R118" s="3">
        <v>0</v>
      </c>
      <c r="S118" s="3">
        <v>0</v>
      </c>
      <c r="T118" s="32" t="e">
        <f t="shared" si="115"/>
        <v>#DIV/0!</v>
      </c>
      <c r="U118" s="32" t="e">
        <f t="shared" si="116"/>
        <v>#DIV/0!</v>
      </c>
      <c r="V118" s="3">
        <v>0</v>
      </c>
      <c r="W118" s="3">
        <v>0</v>
      </c>
      <c r="X118" s="3">
        <v>0</v>
      </c>
      <c r="Y118" s="3">
        <v>0</v>
      </c>
      <c r="Z118" s="3"/>
    </row>
    <row r="119" spans="1:30" x14ac:dyDescent="0.3">
      <c r="A119" s="35">
        <v>69</v>
      </c>
      <c r="B119" s="35" t="s">
        <v>29</v>
      </c>
      <c r="C119" s="35" t="s">
        <v>32</v>
      </c>
      <c r="D119" s="35" t="s">
        <v>34</v>
      </c>
      <c r="E119" s="35" t="s">
        <v>33</v>
      </c>
      <c r="F119" s="35" t="s">
        <v>31</v>
      </c>
      <c r="G119" s="35">
        <f t="shared" ref="G119:H119" si="185">G120+G121+G122</f>
        <v>2</v>
      </c>
      <c r="H119" s="35">
        <f t="shared" si="185"/>
        <v>1</v>
      </c>
      <c r="I119" s="36">
        <f t="shared" si="109"/>
        <v>0.5</v>
      </c>
      <c r="J119" s="35">
        <f t="shared" ref="J119" si="186">J120+J121+J122</f>
        <v>0</v>
      </c>
      <c r="K119" s="37">
        <f t="shared" si="111"/>
        <v>0</v>
      </c>
      <c r="L119" s="35">
        <f t="shared" si="184"/>
        <v>1</v>
      </c>
      <c r="M119" s="35">
        <f t="shared" ref="M119:P119" si="187">M120+M121+M122</f>
        <v>0</v>
      </c>
      <c r="N119" s="35">
        <f t="shared" si="187"/>
        <v>1</v>
      </c>
      <c r="O119" s="35">
        <f t="shared" si="187"/>
        <v>0</v>
      </c>
      <c r="P119" s="35">
        <f t="shared" si="187"/>
        <v>0</v>
      </c>
      <c r="Q119" s="36">
        <f t="shared" si="113"/>
        <v>0</v>
      </c>
      <c r="R119" s="35">
        <f t="shared" ref="R119:S119" si="188">R120+R121+R122</f>
        <v>2</v>
      </c>
      <c r="S119" s="35">
        <f t="shared" si="188"/>
        <v>1</v>
      </c>
      <c r="T119" s="37">
        <f t="shared" si="115"/>
        <v>0</v>
      </c>
      <c r="U119" s="37">
        <f t="shared" si="116"/>
        <v>0</v>
      </c>
      <c r="V119" s="35">
        <f t="shared" ref="V119:Y119" si="189">V120+V121+V122</f>
        <v>0</v>
      </c>
      <c r="W119" s="35">
        <f t="shared" si="189"/>
        <v>0</v>
      </c>
      <c r="X119" s="35">
        <f t="shared" si="189"/>
        <v>0</v>
      </c>
      <c r="Y119" s="35">
        <f t="shared" si="189"/>
        <v>1</v>
      </c>
      <c r="Z119" s="35">
        <f>H119-H248</f>
        <v>1</v>
      </c>
      <c r="AA119" s="35"/>
      <c r="AB119" s="38"/>
      <c r="AC119" s="38"/>
      <c r="AD119" s="38"/>
    </row>
    <row r="120" spans="1:30" x14ac:dyDescent="0.3">
      <c r="A120" s="3" t="s">
        <v>66</v>
      </c>
      <c r="B120" s="3" t="s">
        <v>29</v>
      </c>
      <c r="C120" s="3" t="s">
        <v>32</v>
      </c>
      <c r="D120" s="3" t="s">
        <v>34</v>
      </c>
      <c r="E120" s="3" t="s">
        <v>33</v>
      </c>
      <c r="F120" s="3" t="s">
        <v>31</v>
      </c>
      <c r="G120" s="3">
        <v>1</v>
      </c>
      <c r="H120" s="3">
        <v>0</v>
      </c>
      <c r="I120" s="4">
        <f t="shared" si="109"/>
        <v>0</v>
      </c>
      <c r="J120" s="3">
        <v>0</v>
      </c>
      <c r="K120" s="32">
        <f t="shared" si="111"/>
        <v>0</v>
      </c>
      <c r="L120" s="3">
        <f t="shared" si="184"/>
        <v>1</v>
      </c>
      <c r="M120" s="3">
        <v>0</v>
      </c>
      <c r="N120" s="3">
        <v>1</v>
      </c>
      <c r="O120" s="3">
        <v>0</v>
      </c>
      <c r="P120" s="3">
        <v>0</v>
      </c>
      <c r="Q120" s="4">
        <f t="shared" si="113"/>
        <v>0</v>
      </c>
      <c r="R120" s="3">
        <v>0</v>
      </c>
      <c r="S120" s="3">
        <v>0</v>
      </c>
      <c r="T120" s="32">
        <f t="shared" si="115"/>
        <v>0</v>
      </c>
      <c r="U120" s="32">
        <f t="shared" si="116"/>
        <v>0</v>
      </c>
      <c r="V120" s="3">
        <v>0</v>
      </c>
      <c r="W120" s="3">
        <v>0</v>
      </c>
      <c r="X120" s="3">
        <v>0</v>
      </c>
      <c r="Y120" s="3">
        <v>0</v>
      </c>
      <c r="Z120" s="3"/>
    </row>
    <row r="121" spans="1:30" x14ac:dyDescent="0.3">
      <c r="A121" s="3" t="s">
        <v>67</v>
      </c>
      <c r="B121" s="3" t="s">
        <v>29</v>
      </c>
      <c r="C121" s="3" t="s">
        <v>32</v>
      </c>
      <c r="D121" s="3" t="s">
        <v>34</v>
      </c>
      <c r="E121" s="3" t="s">
        <v>33</v>
      </c>
      <c r="F121" s="3" t="s">
        <v>31</v>
      </c>
      <c r="G121" s="3">
        <v>0</v>
      </c>
      <c r="H121" s="3">
        <v>0</v>
      </c>
      <c r="I121" s="4" t="e">
        <f t="shared" si="109"/>
        <v>#DIV/0!</v>
      </c>
      <c r="J121" s="3">
        <v>0</v>
      </c>
      <c r="K121" s="32" t="e">
        <f t="shared" si="111"/>
        <v>#DIV/0!</v>
      </c>
      <c r="L121" s="3">
        <v>0</v>
      </c>
      <c r="M121" s="3">
        <v>0</v>
      </c>
      <c r="N121" s="3">
        <v>0</v>
      </c>
      <c r="O121" s="3">
        <v>0</v>
      </c>
      <c r="P121" s="3">
        <v>0</v>
      </c>
      <c r="Q121" s="4" t="e">
        <f t="shared" si="113"/>
        <v>#DIV/0!</v>
      </c>
      <c r="R121" s="3">
        <v>0</v>
      </c>
      <c r="S121" s="3">
        <v>0</v>
      </c>
      <c r="T121" s="32" t="e">
        <f t="shared" si="115"/>
        <v>#DIV/0!</v>
      </c>
      <c r="U121" s="32" t="e">
        <f t="shared" si="116"/>
        <v>#DIV/0!</v>
      </c>
      <c r="V121" s="3">
        <v>0</v>
      </c>
      <c r="W121" s="3">
        <v>0</v>
      </c>
      <c r="X121" s="3">
        <v>0</v>
      </c>
      <c r="Y121" s="3">
        <v>0</v>
      </c>
      <c r="Z121" s="3"/>
    </row>
    <row r="122" spans="1:30" x14ac:dyDescent="0.3">
      <c r="A122" s="3" t="s">
        <v>68</v>
      </c>
      <c r="B122" s="3" t="s">
        <v>29</v>
      </c>
      <c r="C122" s="3" t="s">
        <v>32</v>
      </c>
      <c r="D122" s="3" t="s">
        <v>34</v>
      </c>
      <c r="E122" s="3" t="s">
        <v>33</v>
      </c>
      <c r="F122" s="3" t="s">
        <v>31</v>
      </c>
      <c r="G122" s="3">
        <v>1</v>
      </c>
      <c r="H122" s="3">
        <v>1</v>
      </c>
      <c r="I122" s="4">
        <f t="shared" si="109"/>
        <v>1</v>
      </c>
      <c r="J122" s="3">
        <v>0</v>
      </c>
      <c r="K122" s="32">
        <f t="shared" si="111"/>
        <v>0</v>
      </c>
      <c r="L122" s="3">
        <f t="shared" ref="L122" si="190">M122+N122</f>
        <v>0</v>
      </c>
      <c r="M122" s="3">
        <v>0</v>
      </c>
      <c r="N122" s="3">
        <v>0</v>
      </c>
      <c r="O122" s="3">
        <v>0</v>
      </c>
      <c r="P122" s="3">
        <v>0</v>
      </c>
      <c r="Q122" s="4" t="e">
        <f t="shared" si="113"/>
        <v>#DIV/0!</v>
      </c>
      <c r="R122" s="3">
        <v>2</v>
      </c>
      <c r="S122" s="3">
        <v>1</v>
      </c>
      <c r="T122" s="32" t="e">
        <f t="shared" si="115"/>
        <v>#DIV/0!</v>
      </c>
      <c r="U122" s="32" t="e">
        <f t="shared" si="116"/>
        <v>#DIV/0!</v>
      </c>
      <c r="V122" s="3">
        <v>0</v>
      </c>
      <c r="W122" s="3">
        <v>0</v>
      </c>
      <c r="X122" s="3">
        <v>0</v>
      </c>
      <c r="Y122" s="3">
        <v>1</v>
      </c>
      <c r="Z122" s="3"/>
    </row>
    <row r="123" spans="1:30" x14ac:dyDescent="0.3">
      <c r="A123" s="3"/>
      <c r="B123" s="3"/>
      <c r="C123" s="3"/>
      <c r="D123" s="3"/>
      <c r="E123" s="3"/>
      <c r="F123" s="3"/>
      <c r="G123" s="3"/>
      <c r="H123" s="3"/>
      <c r="I123" s="4"/>
      <c r="J123" s="3"/>
      <c r="K123" s="32"/>
      <c r="L123" s="3"/>
      <c r="M123" s="3"/>
      <c r="N123" s="3"/>
      <c r="O123" s="3"/>
      <c r="P123" s="3"/>
      <c r="Q123" s="3"/>
      <c r="R123" s="3"/>
      <c r="S123" s="3"/>
      <c r="T123" s="32"/>
      <c r="U123" s="32"/>
      <c r="V123" s="3"/>
      <c r="W123" s="3"/>
      <c r="X123" s="3"/>
      <c r="Y123" s="3"/>
      <c r="Z123" s="3"/>
    </row>
    <row r="124" spans="1:30" x14ac:dyDescent="0.3">
      <c r="A124" s="3"/>
      <c r="B124" s="3"/>
      <c r="C124" s="3"/>
      <c r="D124" s="3"/>
      <c r="E124" s="3"/>
      <c r="F124" s="3"/>
      <c r="G124" s="6" t="s">
        <v>7</v>
      </c>
      <c r="H124" s="6" t="s">
        <v>8</v>
      </c>
      <c r="I124" s="7" t="s">
        <v>9</v>
      </c>
      <c r="J124" s="6" t="s">
        <v>10</v>
      </c>
      <c r="K124" s="33" t="s">
        <v>11</v>
      </c>
      <c r="L124" s="6" t="s">
        <v>12</v>
      </c>
      <c r="M124" s="6" t="s">
        <v>13</v>
      </c>
      <c r="N124" s="6" t="s">
        <v>14</v>
      </c>
      <c r="O124" s="6" t="s">
        <v>38</v>
      </c>
      <c r="P124" s="6" t="s">
        <v>70</v>
      </c>
      <c r="Q124" s="6" t="s">
        <v>71</v>
      </c>
      <c r="R124" s="6" t="s">
        <v>16</v>
      </c>
      <c r="S124" s="6" t="s">
        <v>17</v>
      </c>
      <c r="T124" s="33" t="s">
        <v>18</v>
      </c>
      <c r="U124" s="33" t="s">
        <v>19</v>
      </c>
      <c r="V124" s="6" t="s">
        <v>20</v>
      </c>
      <c r="W124" s="6" t="s">
        <v>21</v>
      </c>
      <c r="X124" s="6" t="s">
        <v>22</v>
      </c>
      <c r="Y124" s="6" t="s">
        <v>23</v>
      </c>
      <c r="Z124" s="6" t="s">
        <v>72</v>
      </c>
    </row>
    <row r="125" spans="1:30" x14ac:dyDescent="0.3">
      <c r="A125" s="35"/>
      <c r="B125" s="35"/>
      <c r="C125" s="35"/>
      <c r="D125" s="35"/>
      <c r="E125" s="35"/>
      <c r="F125" s="39" t="s">
        <v>36</v>
      </c>
      <c r="G125" s="35">
        <f>G3+G7+G11+G15+G19+G23+G27+G31+G35+G39+G43+G47+G51+G55+G59+G63+G67+G71+G75+G79+G83+G87+G91+G95+G99+G103+G107+G111+G115+G119</f>
        <v>86</v>
      </c>
      <c r="H125" s="35">
        <f>H3+H7+H11+H15+H19+H23+H27+H31+H35+H39+H43+H47+H51+H55+H59+H63+H67+H71+H75+H79+H83+H87+H91+H95+H99+H103+H107+H111+H115+H119</f>
        <v>93</v>
      </c>
      <c r="I125" s="36">
        <f t="shared" ref="I125" si="191">H125/G125</f>
        <v>1.0813953488372092</v>
      </c>
      <c r="J125" s="35">
        <f>J3+J7+J11+J15+J19+J23+J27+J31+J35+J39+J43+J47+J51+J55+J59+J63+J67+J71+J75+J79+J83+J87+J91+J95+J99+J103+J107+J111+J115+J119</f>
        <v>18</v>
      </c>
      <c r="K125" s="37">
        <f t="shared" ref="K125" si="192">J125/G125</f>
        <v>0.20930232558139536</v>
      </c>
      <c r="L125" s="35">
        <f>L3+L7+L11+L15+L19+L23+L27+L31+L35+L39+L43+L47+L51+L55+L59+L63+L67+L71+L75+L79+L83+L87+L91+L95+L99+L103+L107+L111+L115+L119</f>
        <v>61</v>
      </c>
      <c r="M125" s="35">
        <f>M3+M7+M11+M15+M19+M23+M27+M31+M35+M39+M43+M47+M51+M55+M59+M63+M67+M71+M75+M79+M83+M87+M91+M95+M99+M103+M107+M111+M115+M119</f>
        <v>35</v>
      </c>
      <c r="N125" s="35">
        <f>N3+N7+N11+N15+N19+N23+N27+N31+N35+N39+N43+N47+N51+N55+N59+N63+N67+N71+N75+N79+N83+N87+N91+N95+N99+N103+N107+N111+N115+N119</f>
        <v>26</v>
      </c>
      <c r="O125" s="35">
        <f>O3+O7+O11+O15+O19+O23+O27+O31+O35+O39+O43+O47+O51+O55+O59+O63+O67+O71+O75+O79+O83+O87+O91+O95+O99+O103+O107+O111+O115+O119</f>
        <v>21</v>
      </c>
      <c r="P125" s="35">
        <f>P3+P7+P11+P15+P19+P23+P27+P31+P35+P39+P43+P47+P51+P55+P59+P63+P67+P71+P75+P79+P83+P87+P91+P95+P99+P103+P107+P111+P115+P119</f>
        <v>50</v>
      </c>
      <c r="Q125" s="36">
        <f>P125/L125*100</f>
        <v>81.967213114754102</v>
      </c>
      <c r="R125" s="35">
        <f>R3+R7+R11+R15+R19+R23+R27+R31+R35+R39+R43+R47+R51+R55+R59+R63+R67+R71+R75+R79+R83+R87+R91+R95+R99+R103+R107+R111+R115+R119</f>
        <v>18</v>
      </c>
      <c r="S125" s="35">
        <f>S3+S7+S11+S15+S19+S23+S27+S31+S35+S39+S43+S47+S51+S55+S59+S63+S67+S71+S75+S79+S83+S87+S91+S95+S99+S103+S107+S111+S115+S119</f>
        <v>12</v>
      </c>
      <c r="T125" s="37">
        <f>M125/(M125+N125)</f>
        <v>0.57377049180327866</v>
      </c>
      <c r="U125" s="37">
        <f>((0.5*V125)+M125)/L125</f>
        <v>0.67213114754098358</v>
      </c>
      <c r="V125" s="35">
        <f>V3+V7+V11+V15+V19+V23+V27+V31+V35+V39+V43+V47+V51+V55+V59+V63+V67+V71+V75+V79+V83+V87+V91+V95+V99+V103+V107+V111+V115+V119</f>
        <v>12</v>
      </c>
      <c r="W125" s="35">
        <f>W3+W7+W11+W15+W19+W23+W27+W31+W35+W39+W43+W47+W51+W55+W59+W63+W67+W71+W75+W79+W83+W87+W91+W95+W99+W103+W107+W111+W115+W119</f>
        <v>10</v>
      </c>
      <c r="X125" s="35">
        <f>X3+X7+X11+X15+X19+X23+X27+X31+X35+X39+X43+X47+X51+X55+X59+X63+X67+X71+X75+X79+X83+X87+X91+X95+X99+X103+X107+X111+X115+X119</f>
        <v>2</v>
      </c>
      <c r="Y125" s="35">
        <f>Y3+Y7+Y11+Y15+Y19+Y23+Y27+Y31+Y35+Y39+Y43+Y47+Y51+Y55+Y59+Y63+Y67+Y71+Y75+Y79+Y83+Y87+Y91+Y95+Y99+Y103+Y107+Y111+Y115+Y119</f>
        <v>15</v>
      </c>
      <c r="Z125" s="35">
        <f>Z3+Z7+Z11+Z15+Z19+Z23+Z27+Z31+Z35+Z39+Z43+Z47+Z51+Z55+Z59+Z63+Z67+Z71+Z75+Z79+Z83+Z87+Z91+Z95+Z99+Z103+Z107+Z111+Z115+Z119</f>
        <v>43</v>
      </c>
      <c r="AA125" s="38"/>
      <c r="AB125" s="38"/>
      <c r="AC125" s="38"/>
      <c r="AD125" s="38"/>
    </row>
    <row r="126" spans="1:30" x14ac:dyDescent="0.3">
      <c r="A126" s="6"/>
      <c r="B126" s="6"/>
      <c r="C126" s="6"/>
      <c r="D126" s="6"/>
      <c r="E126" s="6"/>
      <c r="F126" s="6" t="s">
        <v>66</v>
      </c>
      <c r="G126" s="3">
        <f t="shared" ref="G126:H126" si="193">G4+G8+G12+G16+G20+G24+G28+G32+G36+G40+G44+G48+G52+G56+G60+G64+G68+G72+G76+G80+G84+G88+G92+G96+G100+G104+G108+G112+G116+G120</f>
        <v>65</v>
      </c>
      <c r="H126" s="3">
        <f t="shared" si="193"/>
        <v>67</v>
      </c>
      <c r="I126" s="4">
        <f t="shared" ref="I126:I128" si="194">H126/G126</f>
        <v>1.0307692307692307</v>
      </c>
      <c r="J126" s="3">
        <f t="shared" ref="J126:J128" si="195">J4+J8+J12+J16+J20+J24+J28+J32+J36+J40+J44+J48+J52+J56+J60+J64+J68+J72+J76+J80+J84+J88+J92+J96+J100+J104+J108+J112+J116+J120</f>
        <v>16</v>
      </c>
      <c r="K126" s="32">
        <f t="shared" ref="K126:K128" si="196">J126/G126</f>
        <v>0.24615384615384617</v>
      </c>
      <c r="L126" s="3">
        <f t="shared" ref="L126:P126" si="197">L4+L8+L12+L16+L20+L24+L28+L32+L36+L40+L44+L48+L52+L56+L60+L64+L68+L72+L76+L80+L84+L88+L92+L96+L100+L104+L108+L112+L116+L120</f>
        <v>44</v>
      </c>
      <c r="M126" s="3">
        <f t="shared" si="197"/>
        <v>25</v>
      </c>
      <c r="N126" s="3">
        <f t="shared" si="197"/>
        <v>19</v>
      </c>
      <c r="O126" s="3">
        <f t="shared" si="197"/>
        <v>17</v>
      </c>
      <c r="P126" s="3">
        <f t="shared" si="197"/>
        <v>35</v>
      </c>
      <c r="Q126" s="4">
        <f t="shared" ref="Q126:Q128" si="198">P126/L126*100</f>
        <v>79.545454545454547</v>
      </c>
      <c r="R126" s="3">
        <f t="shared" ref="R126:S126" si="199">R4+R8+R12+R16+R20+R24+R28+R32+R36+R40+R44+R48+R52+R56+R60+R64+R68+R72+R76+R80+R84+R88+R92+R96+R100+R104+R108+R112+R116+R120</f>
        <v>12</v>
      </c>
      <c r="S126" s="3">
        <f t="shared" si="199"/>
        <v>8</v>
      </c>
      <c r="T126" s="32">
        <f t="shared" ref="T126:T128" si="200">M126/(M126+N126)</f>
        <v>0.56818181818181823</v>
      </c>
      <c r="U126" s="32">
        <f t="shared" ref="U126:U128" si="201">((0.5*V126)+M126)/L126</f>
        <v>0.67045454545454541</v>
      </c>
      <c r="V126" s="3">
        <f t="shared" ref="V126:Z126" si="202">V4+V8+V12+V16+V20+V24+V28+V32+V36+V40+V44+V48+V52+V56+V60+V64+V68+V72+V76+V80+V84+V88+V92+V96+V100+V104+V108+V112+V116+V120</f>
        <v>9</v>
      </c>
      <c r="W126" s="3">
        <f t="shared" si="202"/>
        <v>8</v>
      </c>
      <c r="X126" s="3">
        <f t="shared" si="202"/>
        <v>2</v>
      </c>
      <c r="Y126" s="3">
        <f t="shared" si="202"/>
        <v>8</v>
      </c>
      <c r="Z126" s="3">
        <f t="shared" si="202"/>
        <v>0</v>
      </c>
    </row>
    <row r="127" spans="1:30" x14ac:dyDescent="0.3">
      <c r="F127" s="6" t="s">
        <v>67</v>
      </c>
      <c r="G127" s="3">
        <f t="shared" ref="G127:H127" si="203">G5+G9+G13+G17+G21+G25+G29+G33+G37+G41+G45+G49+G53+G57+G61+G65+G69+G73+G77+G81+G85+G89+G93+G97+G101+G105+G109+G113+G117+G121</f>
        <v>2</v>
      </c>
      <c r="H127" s="3">
        <f t="shared" si="203"/>
        <v>3</v>
      </c>
      <c r="I127" s="4">
        <f t="shared" si="194"/>
        <v>1.5</v>
      </c>
      <c r="J127" s="3">
        <f t="shared" si="195"/>
        <v>0</v>
      </c>
      <c r="K127" s="32">
        <f t="shared" si="196"/>
        <v>0</v>
      </c>
      <c r="L127" s="3">
        <f t="shared" ref="L127:P127" si="204">L5+L9+L13+L17+L21+L25+L29+L33+L37+L41+L45+L49+L53+L57+L61+L65+L69+L73+L77+L81+L85+L89+L93+L97+L101+L105+L109+L113+L117+L121</f>
        <v>0</v>
      </c>
      <c r="M127" s="3">
        <f t="shared" si="204"/>
        <v>1</v>
      </c>
      <c r="N127" s="3">
        <f t="shared" si="204"/>
        <v>1</v>
      </c>
      <c r="O127" s="3">
        <f t="shared" si="204"/>
        <v>1</v>
      </c>
      <c r="P127" s="3">
        <f t="shared" si="204"/>
        <v>1</v>
      </c>
      <c r="Q127" s="4" t="e">
        <f t="shared" si="198"/>
        <v>#DIV/0!</v>
      </c>
      <c r="R127" s="3">
        <f t="shared" ref="R127:S127" si="205">R5+R9+R13+R17+R21+R25+R29+R33+R37+R41+R45+R49+R53+R57+R61+R65+R69+R73+R77+R81+R85+R89+R93+R97+R101+R105+R109+R113+R117+R121</f>
        <v>0</v>
      </c>
      <c r="S127" s="3">
        <f t="shared" si="205"/>
        <v>0</v>
      </c>
      <c r="T127" s="32">
        <f t="shared" si="200"/>
        <v>0.5</v>
      </c>
      <c r="U127" s="32" t="e">
        <f t="shared" si="201"/>
        <v>#DIV/0!</v>
      </c>
      <c r="V127" s="3">
        <f t="shared" ref="V127:Z127" si="206">V5+V9+V13+V17+V21+V25+V29+V33+V37+V41+V45+V49+V53+V57+V61+V65+V69+V73+V77+V81+V85+V89+V93+V97+V101+V105+V109+V113+V117+V121</f>
        <v>2</v>
      </c>
      <c r="W127" s="3">
        <f t="shared" si="206"/>
        <v>0</v>
      </c>
      <c r="X127" s="3">
        <f t="shared" si="206"/>
        <v>0</v>
      </c>
      <c r="Y127" s="3">
        <f t="shared" si="206"/>
        <v>0</v>
      </c>
      <c r="Z127" s="3">
        <f t="shared" si="206"/>
        <v>0</v>
      </c>
    </row>
    <row r="128" spans="1:30" x14ac:dyDescent="0.3">
      <c r="F128" s="6" t="s">
        <v>68</v>
      </c>
      <c r="G128" s="3">
        <f t="shared" ref="G128:H128" si="207">G6+G10+G14+G18+G22+G26+G30+G34+G38+G42+G46+G50+G54+G58+G62+G66+G70+G74+G78+G82+G86+G90+G94+G98+G102+G106+G110+G114+G118+G122</f>
        <v>19</v>
      </c>
      <c r="H128" s="3">
        <f t="shared" si="207"/>
        <v>23</v>
      </c>
      <c r="I128" s="4">
        <f t="shared" si="194"/>
        <v>1.2105263157894737</v>
      </c>
      <c r="J128" s="3">
        <f t="shared" si="195"/>
        <v>2</v>
      </c>
      <c r="K128" s="32">
        <f t="shared" si="196"/>
        <v>0.10526315789473684</v>
      </c>
      <c r="L128" s="3">
        <f t="shared" ref="L128:P128" si="208">L6+L10+L14+L18+L22+L26+L30+L34+L38+L42+L46+L50+L54+L58+L62+L66+L70+L74+L78+L82+L86+L90+L94+L98+L102+L106+L110+L114+L118+L122</f>
        <v>15</v>
      </c>
      <c r="M128" s="3">
        <f t="shared" si="208"/>
        <v>9</v>
      </c>
      <c r="N128" s="3">
        <f t="shared" si="208"/>
        <v>6</v>
      </c>
      <c r="O128" s="3">
        <f t="shared" si="208"/>
        <v>3</v>
      </c>
      <c r="P128" s="3">
        <f t="shared" si="208"/>
        <v>14</v>
      </c>
      <c r="Q128" s="4">
        <f t="shared" si="198"/>
        <v>93.333333333333329</v>
      </c>
      <c r="R128" s="3">
        <f t="shared" ref="R128:S128" si="209">R6+R10+R14+R18+R22+R26+R30+R34+R38+R42+R46+R50+R54+R58+R62+R66+R70+R74+R78+R82+R86+R90+R94+R98+R102+R106+R110+R114+R118+R122</f>
        <v>6</v>
      </c>
      <c r="S128" s="3">
        <f t="shared" si="209"/>
        <v>4</v>
      </c>
      <c r="T128" s="32">
        <f t="shared" si="200"/>
        <v>0.6</v>
      </c>
      <c r="U128" s="32">
        <f t="shared" si="201"/>
        <v>0.6333333333333333</v>
      </c>
      <c r="V128" s="3">
        <f t="shared" ref="V128:Z128" si="210">V6+V10+V14+V18+V22+V26+V30+V34+V38+V42+V46+V50+V54+V58+V62+V66+V70+V74+V78+V82+V86+V90+V94+V98+V102+V106+V110+V114+V118+V122</f>
        <v>1</v>
      </c>
      <c r="W128" s="3">
        <f t="shared" si="210"/>
        <v>2</v>
      </c>
      <c r="X128" s="3">
        <f t="shared" si="210"/>
        <v>0</v>
      </c>
      <c r="Y128" s="3">
        <f t="shared" si="210"/>
        <v>7</v>
      </c>
      <c r="Z128" s="3">
        <f t="shared" si="210"/>
        <v>0</v>
      </c>
    </row>
    <row r="129" spans="1:30" x14ac:dyDescent="0.3">
      <c r="I129" s="2"/>
      <c r="K129" s="34"/>
      <c r="T129" s="34"/>
      <c r="U129" s="34"/>
      <c r="Z129" s="3"/>
    </row>
    <row r="130" spans="1:30" x14ac:dyDescent="0.3">
      <c r="A130" s="49" t="s">
        <v>37</v>
      </c>
      <c r="B130" s="49"/>
      <c r="C130" s="49"/>
      <c r="D130" s="3"/>
      <c r="E130" s="3"/>
      <c r="F130" s="3"/>
      <c r="G130" s="3"/>
      <c r="H130" s="3"/>
      <c r="I130" s="4"/>
      <c r="J130" s="3"/>
      <c r="K130" s="32"/>
      <c r="L130" s="3"/>
      <c r="M130" s="3"/>
      <c r="N130" s="3"/>
      <c r="O130" s="3"/>
      <c r="P130" s="3"/>
      <c r="Q130" s="3"/>
      <c r="R130" s="3"/>
      <c r="S130" s="3"/>
      <c r="T130" s="32"/>
      <c r="U130" s="32"/>
      <c r="V130" s="3"/>
      <c r="W130" s="3"/>
      <c r="X130" s="3"/>
      <c r="Y130" s="3"/>
      <c r="Z130" s="3"/>
      <c r="AA130" s="3"/>
      <c r="AB130" s="3"/>
      <c r="AC130" s="3"/>
      <c r="AD130" s="3"/>
    </row>
    <row r="131" spans="1:30" x14ac:dyDescent="0.3">
      <c r="A131" s="6" t="s">
        <v>1</v>
      </c>
      <c r="B131" s="6" t="s">
        <v>2</v>
      </c>
      <c r="C131" s="6" t="s">
        <v>3</v>
      </c>
      <c r="D131" s="6" t="s">
        <v>4</v>
      </c>
      <c r="E131" s="6" t="s">
        <v>5</v>
      </c>
      <c r="F131" s="6" t="s">
        <v>6</v>
      </c>
      <c r="G131" s="6" t="s">
        <v>7</v>
      </c>
      <c r="H131" s="6" t="s">
        <v>8</v>
      </c>
      <c r="I131" s="7" t="s">
        <v>9</v>
      </c>
      <c r="J131" s="6" t="s">
        <v>10</v>
      </c>
      <c r="K131" s="33" t="s">
        <v>11</v>
      </c>
      <c r="L131" s="6" t="s">
        <v>12</v>
      </c>
      <c r="M131" s="6" t="s">
        <v>13</v>
      </c>
      <c r="N131" s="6" t="s">
        <v>14</v>
      </c>
      <c r="O131" s="6" t="s">
        <v>38</v>
      </c>
      <c r="P131" s="6" t="s">
        <v>70</v>
      </c>
      <c r="Q131" s="6" t="s">
        <v>71</v>
      </c>
      <c r="R131" s="6" t="s">
        <v>16</v>
      </c>
      <c r="S131" s="6" t="s">
        <v>17</v>
      </c>
      <c r="T131" s="33" t="s">
        <v>18</v>
      </c>
      <c r="U131" s="33" t="s">
        <v>19</v>
      </c>
      <c r="V131" s="6" t="s">
        <v>20</v>
      </c>
      <c r="W131" s="6" t="s">
        <v>39</v>
      </c>
      <c r="X131" s="6" t="s">
        <v>40</v>
      </c>
      <c r="Y131" s="6" t="s">
        <v>41</v>
      </c>
      <c r="Z131" s="6" t="s">
        <v>22</v>
      </c>
      <c r="AA131" s="6" t="s">
        <v>42</v>
      </c>
      <c r="AB131" s="6"/>
      <c r="AC131" s="6"/>
    </row>
    <row r="132" spans="1:30" x14ac:dyDescent="0.3">
      <c r="A132" s="35">
        <v>1</v>
      </c>
      <c r="B132" s="35" t="s">
        <v>24</v>
      </c>
      <c r="C132" s="35" t="s">
        <v>25</v>
      </c>
      <c r="D132" s="35" t="s">
        <v>26</v>
      </c>
      <c r="E132" s="35" t="s">
        <v>27</v>
      </c>
      <c r="F132" s="35" t="s">
        <v>28</v>
      </c>
      <c r="G132" s="35">
        <f t="shared" ref="G132:H132" si="211">G133+G134+G135</f>
        <v>14</v>
      </c>
      <c r="H132" s="35">
        <f t="shared" si="211"/>
        <v>8</v>
      </c>
      <c r="I132" s="36">
        <f t="shared" ref="I132:I135" si="212">H132/G132</f>
        <v>0.5714285714285714</v>
      </c>
      <c r="J132" s="35">
        <f>J133+J134+J135</f>
        <v>3</v>
      </c>
      <c r="K132" s="37">
        <f t="shared" ref="K132:K135" si="213">J132/G132</f>
        <v>0.21428571428571427</v>
      </c>
      <c r="L132" s="35">
        <f t="shared" ref="L132:L135" si="214">M132+N132</f>
        <v>10</v>
      </c>
      <c r="M132" s="35">
        <f>M133+M134+M135</f>
        <v>3</v>
      </c>
      <c r="N132" s="35">
        <f>N133+N134+N135</f>
        <v>7</v>
      </c>
      <c r="O132" s="35">
        <f>O133+O134+O135</f>
        <v>3</v>
      </c>
      <c r="P132" s="35">
        <f>P133+P134+P135</f>
        <v>5</v>
      </c>
      <c r="Q132" s="36">
        <f t="shared" ref="Q132:Q135" si="215">P132/L132*100</f>
        <v>50</v>
      </c>
      <c r="R132" s="35">
        <f>R133+R134+R135</f>
        <v>0</v>
      </c>
      <c r="S132" s="35">
        <f>S133+S134+S135</f>
        <v>0</v>
      </c>
      <c r="T132" s="37">
        <f t="shared" ref="T132:T135" si="216">M132/(M132+N132)</f>
        <v>0.3</v>
      </c>
      <c r="U132" s="37">
        <f t="shared" ref="U132:U135" si="217">((0.5*V132)+M132)/L132</f>
        <v>0.4</v>
      </c>
      <c r="V132" s="35">
        <f t="shared" ref="V132:AA132" si="218">V133+V134+V135</f>
        <v>2</v>
      </c>
      <c r="W132" s="35">
        <f t="shared" si="218"/>
        <v>1</v>
      </c>
      <c r="X132" s="35">
        <f t="shared" si="218"/>
        <v>6</v>
      </c>
      <c r="Y132" s="35">
        <f t="shared" si="218"/>
        <v>1</v>
      </c>
      <c r="Z132" s="35">
        <f t="shared" si="218"/>
        <v>1</v>
      </c>
      <c r="AA132" s="35">
        <f t="shared" si="218"/>
        <v>1</v>
      </c>
      <c r="AB132" s="35"/>
      <c r="AC132" s="35"/>
      <c r="AD132" s="38"/>
    </row>
    <row r="133" spans="1:30" x14ac:dyDescent="0.3">
      <c r="A133" s="3" t="s">
        <v>66</v>
      </c>
      <c r="B133" s="3" t="s">
        <v>24</v>
      </c>
      <c r="C133" s="3" t="s">
        <v>25</v>
      </c>
      <c r="D133" s="3" t="s">
        <v>26</v>
      </c>
      <c r="E133" s="3" t="s">
        <v>27</v>
      </c>
      <c r="F133" s="3" t="s">
        <v>28</v>
      </c>
      <c r="G133" s="3">
        <v>13</v>
      </c>
      <c r="H133" s="3">
        <v>8</v>
      </c>
      <c r="I133" s="4">
        <f t="shared" si="212"/>
        <v>0.61538461538461542</v>
      </c>
      <c r="J133" s="3">
        <v>2</v>
      </c>
      <c r="K133" s="32">
        <f t="shared" si="213"/>
        <v>0.15384615384615385</v>
      </c>
      <c r="L133" s="3">
        <f t="shared" si="214"/>
        <v>10</v>
      </c>
      <c r="M133" s="3">
        <v>3</v>
      </c>
      <c r="N133" s="3">
        <v>7</v>
      </c>
      <c r="O133" s="3">
        <v>3</v>
      </c>
      <c r="P133" s="3">
        <v>5</v>
      </c>
      <c r="Q133" s="4">
        <f t="shared" si="215"/>
        <v>50</v>
      </c>
      <c r="R133" s="3">
        <v>0</v>
      </c>
      <c r="S133" s="3">
        <v>0</v>
      </c>
      <c r="T133" s="32">
        <f t="shared" si="216"/>
        <v>0.3</v>
      </c>
      <c r="U133" s="32">
        <f t="shared" si="217"/>
        <v>0.4</v>
      </c>
      <c r="V133" s="3">
        <v>2</v>
      </c>
      <c r="W133" s="3">
        <v>1</v>
      </c>
      <c r="X133" s="3">
        <v>6</v>
      </c>
      <c r="Y133" s="3">
        <v>0</v>
      </c>
      <c r="Z133" s="3">
        <v>0</v>
      </c>
      <c r="AA133" s="3">
        <v>1</v>
      </c>
      <c r="AB133" s="3"/>
      <c r="AC133" s="3"/>
    </row>
    <row r="134" spans="1:30" x14ac:dyDescent="0.3">
      <c r="A134" s="3" t="s">
        <v>67</v>
      </c>
      <c r="B134" s="3" t="s">
        <v>24</v>
      </c>
      <c r="C134" s="3" t="s">
        <v>25</v>
      </c>
      <c r="D134" s="3" t="s">
        <v>26</v>
      </c>
      <c r="E134" s="3" t="s">
        <v>27</v>
      </c>
      <c r="F134" s="3" t="s">
        <v>28</v>
      </c>
      <c r="G134" s="3">
        <v>0</v>
      </c>
      <c r="H134" s="3">
        <v>0</v>
      </c>
      <c r="I134" s="4" t="e">
        <f t="shared" si="212"/>
        <v>#DIV/0!</v>
      </c>
      <c r="J134" s="3">
        <v>0</v>
      </c>
      <c r="K134" s="32" t="e">
        <f t="shared" si="213"/>
        <v>#DIV/0!</v>
      </c>
      <c r="L134" s="3">
        <f t="shared" si="214"/>
        <v>0</v>
      </c>
      <c r="M134" s="3">
        <v>0</v>
      </c>
      <c r="N134" s="3">
        <v>0</v>
      </c>
      <c r="O134" s="3">
        <v>0</v>
      </c>
      <c r="P134" s="3">
        <v>0</v>
      </c>
      <c r="Q134" s="4" t="e">
        <f t="shared" si="215"/>
        <v>#DIV/0!</v>
      </c>
      <c r="R134" s="3">
        <v>0</v>
      </c>
      <c r="S134" s="3">
        <v>0</v>
      </c>
      <c r="T134" s="32" t="e">
        <f t="shared" si="216"/>
        <v>#DIV/0!</v>
      </c>
      <c r="U134" s="32" t="e">
        <f t="shared" si="217"/>
        <v>#DIV/0!</v>
      </c>
      <c r="V134" s="3">
        <v>0</v>
      </c>
      <c r="W134" s="3">
        <v>0</v>
      </c>
      <c r="X134" s="3">
        <v>0</v>
      </c>
      <c r="Y134" s="3">
        <v>0</v>
      </c>
      <c r="Z134" s="3">
        <v>0</v>
      </c>
      <c r="AA134" s="3">
        <v>0</v>
      </c>
      <c r="AB134" s="3"/>
      <c r="AC134" s="3"/>
    </row>
    <row r="135" spans="1:30" x14ac:dyDescent="0.3">
      <c r="A135" s="3" t="s">
        <v>68</v>
      </c>
      <c r="B135" s="3" t="s">
        <v>24</v>
      </c>
      <c r="C135" s="3" t="s">
        <v>25</v>
      </c>
      <c r="D135" s="3" t="s">
        <v>26</v>
      </c>
      <c r="E135" s="3" t="s">
        <v>27</v>
      </c>
      <c r="F135" s="3" t="s">
        <v>28</v>
      </c>
      <c r="G135" s="3">
        <v>1</v>
      </c>
      <c r="H135" s="3">
        <v>0</v>
      </c>
      <c r="I135" s="4">
        <f t="shared" si="212"/>
        <v>0</v>
      </c>
      <c r="J135" s="3">
        <v>1</v>
      </c>
      <c r="K135" s="32">
        <f t="shared" si="213"/>
        <v>1</v>
      </c>
      <c r="L135" s="3">
        <f t="shared" si="214"/>
        <v>0</v>
      </c>
      <c r="M135" s="3">
        <v>0</v>
      </c>
      <c r="N135" s="3">
        <v>0</v>
      </c>
      <c r="O135" s="3">
        <v>0</v>
      </c>
      <c r="P135" s="3">
        <v>0</v>
      </c>
      <c r="Q135" s="4" t="e">
        <f t="shared" si="215"/>
        <v>#DIV/0!</v>
      </c>
      <c r="R135" s="3">
        <v>0</v>
      </c>
      <c r="S135" s="3">
        <v>0</v>
      </c>
      <c r="T135" s="32" t="e">
        <f t="shared" si="216"/>
        <v>#DIV/0!</v>
      </c>
      <c r="U135" s="32" t="e">
        <f t="shared" si="217"/>
        <v>#DIV/0!</v>
      </c>
      <c r="V135" s="3">
        <v>0</v>
      </c>
      <c r="W135" s="3">
        <v>0</v>
      </c>
      <c r="X135" s="3">
        <v>0</v>
      </c>
      <c r="Y135" s="3">
        <v>1</v>
      </c>
      <c r="Z135" s="3">
        <v>1</v>
      </c>
      <c r="AA135" s="3">
        <v>0</v>
      </c>
      <c r="AB135" s="3"/>
      <c r="AC135" s="3"/>
    </row>
    <row r="136" spans="1:30" x14ac:dyDescent="0.3">
      <c r="A136" s="35">
        <v>2</v>
      </c>
      <c r="B136" s="35" t="s">
        <v>29</v>
      </c>
      <c r="C136" s="35" t="s">
        <v>30</v>
      </c>
      <c r="D136" s="35" t="s">
        <v>26</v>
      </c>
      <c r="E136" s="35" t="s">
        <v>27</v>
      </c>
      <c r="F136" s="35" t="s">
        <v>28</v>
      </c>
      <c r="G136" s="35">
        <f t="shared" ref="G136:H136" si="219">G137+G138+G139</f>
        <v>2</v>
      </c>
      <c r="H136" s="35">
        <f t="shared" si="219"/>
        <v>3</v>
      </c>
      <c r="I136" s="36">
        <f t="shared" ref="I136:I199" si="220">H136/G136</f>
        <v>1.5</v>
      </c>
      <c r="J136" s="35">
        <f t="shared" ref="J136" si="221">J137+J138+J139</f>
        <v>1</v>
      </c>
      <c r="K136" s="37">
        <f t="shared" ref="K136:K199" si="222">J136/G136</f>
        <v>0.5</v>
      </c>
      <c r="L136" s="35">
        <f t="shared" ref="L136:L199" si="223">M136+N136</f>
        <v>1</v>
      </c>
      <c r="M136" s="35">
        <f t="shared" ref="M136:P136" si="224">M137+M138+M139</f>
        <v>1</v>
      </c>
      <c r="N136" s="35">
        <f t="shared" si="224"/>
        <v>0</v>
      </c>
      <c r="O136" s="35">
        <f t="shared" si="224"/>
        <v>1</v>
      </c>
      <c r="P136" s="35">
        <f t="shared" si="224"/>
        <v>1</v>
      </c>
      <c r="Q136" s="36">
        <f t="shared" ref="Q136:Q199" si="225">P136/L136*100</f>
        <v>100</v>
      </c>
      <c r="R136" s="35">
        <f t="shared" ref="R136:S136" si="226">R137+R138+R139</f>
        <v>0</v>
      </c>
      <c r="S136" s="35">
        <f t="shared" si="226"/>
        <v>0</v>
      </c>
      <c r="T136" s="37">
        <f t="shared" ref="T136:T199" si="227">M136/(M136+N136)</f>
        <v>1</v>
      </c>
      <c r="U136" s="37">
        <f t="shared" ref="U136:U199" si="228">((0.5*V136)+M136)/L136</f>
        <v>1.5</v>
      </c>
      <c r="V136" s="35">
        <f t="shared" ref="V136:AA136" si="229">V137+V138+V139</f>
        <v>1</v>
      </c>
      <c r="W136" s="35">
        <f t="shared" si="229"/>
        <v>0</v>
      </c>
      <c r="X136" s="35">
        <f t="shared" si="229"/>
        <v>0</v>
      </c>
      <c r="Y136" s="35">
        <f t="shared" si="229"/>
        <v>0</v>
      </c>
      <c r="Z136" s="35">
        <f t="shared" si="229"/>
        <v>0</v>
      </c>
      <c r="AA136" s="35">
        <f t="shared" si="229"/>
        <v>0</v>
      </c>
      <c r="AB136" s="35"/>
      <c r="AC136" s="35"/>
      <c r="AD136" s="38"/>
    </row>
    <row r="137" spans="1:30" x14ac:dyDescent="0.3">
      <c r="A137" s="3" t="s">
        <v>66</v>
      </c>
      <c r="B137" s="3" t="s">
        <v>29</v>
      </c>
      <c r="C137" s="3" t="s">
        <v>30</v>
      </c>
      <c r="D137" s="3" t="s">
        <v>26</v>
      </c>
      <c r="E137" s="3" t="s">
        <v>27</v>
      </c>
      <c r="F137" s="3" t="s">
        <v>28</v>
      </c>
      <c r="G137" s="3">
        <v>2</v>
      </c>
      <c r="H137" s="3">
        <v>3</v>
      </c>
      <c r="I137" s="4">
        <f t="shared" si="220"/>
        <v>1.5</v>
      </c>
      <c r="J137" s="3">
        <v>1</v>
      </c>
      <c r="K137" s="32">
        <f t="shared" si="222"/>
        <v>0.5</v>
      </c>
      <c r="L137" s="3">
        <f t="shared" si="223"/>
        <v>1</v>
      </c>
      <c r="M137" s="3">
        <v>1</v>
      </c>
      <c r="N137" s="3">
        <v>0</v>
      </c>
      <c r="O137" s="3">
        <v>1</v>
      </c>
      <c r="P137" s="3">
        <v>1</v>
      </c>
      <c r="Q137" s="4">
        <f t="shared" si="225"/>
        <v>100</v>
      </c>
      <c r="R137" s="3">
        <v>0</v>
      </c>
      <c r="S137" s="3">
        <v>0</v>
      </c>
      <c r="T137" s="32">
        <f t="shared" si="227"/>
        <v>1</v>
      </c>
      <c r="U137" s="32">
        <f t="shared" si="228"/>
        <v>1.5</v>
      </c>
      <c r="V137" s="3">
        <v>1</v>
      </c>
      <c r="W137" s="3">
        <v>0</v>
      </c>
      <c r="X137" s="3">
        <v>0</v>
      </c>
      <c r="Y137" s="3">
        <v>0</v>
      </c>
      <c r="Z137" s="3">
        <v>0</v>
      </c>
      <c r="AA137" s="3">
        <v>0</v>
      </c>
      <c r="AB137" s="3"/>
      <c r="AC137" s="3"/>
    </row>
    <row r="138" spans="1:30" x14ac:dyDescent="0.3">
      <c r="A138" s="3" t="s">
        <v>67</v>
      </c>
      <c r="B138" s="3" t="s">
        <v>29</v>
      </c>
      <c r="C138" s="3" t="s">
        <v>30</v>
      </c>
      <c r="D138" s="3" t="s">
        <v>26</v>
      </c>
      <c r="E138" s="3" t="s">
        <v>27</v>
      </c>
      <c r="F138" s="3" t="s">
        <v>28</v>
      </c>
      <c r="G138" s="3">
        <v>0</v>
      </c>
      <c r="H138" s="3">
        <v>0</v>
      </c>
      <c r="I138" s="4" t="e">
        <f t="shared" si="220"/>
        <v>#DIV/0!</v>
      </c>
      <c r="J138" s="3">
        <v>0</v>
      </c>
      <c r="K138" s="32" t="e">
        <f t="shared" si="222"/>
        <v>#DIV/0!</v>
      </c>
      <c r="L138" s="3">
        <f t="shared" si="223"/>
        <v>0</v>
      </c>
      <c r="M138" s="3">
        <v>0</v>
      </c>
      <c r="N138" s="3">
        <v>0</v>
      </c>
      <c r="O138" s="3">
        <v>0</v>
      </c>
      <c r="P138" s="3">
        <v>0</v>
      </c>
      <c r="Q138" s="4" t="e">
        <f t="shared" si="225"/>
        <v>#DIV/0!</v>
      </c>
      <c r="R138" s="3">
        <v>0</v>
      </c>
      <c r="S138" s="3">
        <v>0</v>
      </c>
      <c r="T138" s="32" t="e">
        <f t="shared" si="227"/>
        <v>#DIV/0!</v>
      </c>
      <c r="U138" s="32" t="e">
        <f t="shared" si="228"/>
        <v>#DIV/0!</v>
      </c>
      <c r="V138" s="3">
        <v>0</v>
      </c>
      <c r="W138" s="3">
        <v>0</v>
      </c>
      <c r="X138" s="3">
        <v>0</v>
      </c>
      <c r="Y138" s="3">
        <v>0</v>
      </c>
      <c r="Z138" s="3">
        <v>0</v>
      </c>
      <c r="AA138" s="3">
        <v>0</v>
      </c>
      <c r="AB138" s="3"/>
      <c r="AC138" s="3"/>
    </row>
    <row r="139" spans="1:30" x14ac:dyDescent="0.3">
      <c r="A139" s="3" t="s">
        <v>68</v>
      </c>
      <c r="B139" s="3" t="s">
        <v>29</v>
      </c>
      <c r="C139" s="3" t="s">
        <v>30</v>
      </c>
      <c r="D139" s="3" t="s">
        <v>26</v>
      </c>
      <c r="E139" s="3" t="s">
        <v>27</v>
      </c>
      <c r="F139" s="3" t="s">
        <v>28</v>
      </c>
      <c r="G139" s="3">
        <v>0</v>
      </c>
      <c r="H139" s="3">
        <v>0</v>
      </c>
      <c r="I139" s="4" t="e">
        <f t="shared" si="220"/>
        <v>#DIV/0!</v>
      </c>
      <c r="J139" s="3">
        <v>0</v>
      </c>
      <c r="K139" s="32" t="e">
        <f t="shared" si="222"/>
        <v>#DIV/0!</v>
      </c>
      <c r="L139" s="3">
        <f t="shared" si="223"/>
        <v>0</v>
      </c>
      <c r="M139" s="3">
        <v>0</v>
      </c>
      <c r="N139" s="3">
        <v>0</v>
      </c>
      <c r="O139" s="3">
        <v>0</v>
      </c>
      <c r="P139" s="3">
        <v>0</v>
      </c>
      <c r="Q139" s="4" t="e">
        <f t="shared" si="225"/>
        <v>#DIV/0!</v>
      </c>
      <c r="R139" s="3">
        <v>0</v>
      </c>
      <c r="S139" s="3">
        <v>0</v>
      </c>
      <c r="T139" s="32" t="e">
        <f t="shared" si="227"/>
        <v>#DIV/0!</v>
      </c>
      <c r="U139" s="32" t="e">
        <f t="shared" si="228"/>
        <v>#DIV/0!</v>
      </c>
      <c r="V139" s="3">
        <v>0</v>
      </c>
      <c r="W139" s="3">
        <v>0</v>
      </c>
      <c r="X139" s="3">
        <v>0</v>
      </c>
      <c r="Y139" s="3">
        <v>0</v>
      </c>
      <c r="Z139" s="3">
        <v>0</v>
      </c>
      <c r="AA139" s="3">
        <v>0</v>
      </c>
      <c r="AB139" s="3"/>
      <c r="AC139" s="3"/>
    </row>
    <row r="140" spans="1:30" x14ac:dyDescent="0.3">
      <c r="A140" s="35">
        <v>29</v>
      </c>
      <c r="B140" s="35" t="s">
        <v>29</v>
      </c>
      <c r="C140" s="35" t="s">
        <v>32</v>
      </c>
      <c r="D140" s="35" t="s">
        <v>26</v>
      </c>
      <c r="E140" s="35" t="s">
        <v>30</v>
      </c>
      <c r="F140" s="35" t="s">
        <v>28</v>
      </c>
      <c r="G140" s="35">
        <f t="shared" ref="G140:H140" si="230">G141+G142+G143</f>
        <v>2</v>
      </c>
      <c r="H140" s="35">
        <f t="shared" si="230"/>
        <v>2</v>
      </c>
      <c r="I140" s="36">
        <f t="shared" si="220"/>
        <v>1</v>
      </c>
      <c r="J140" s="35">
        <f t="shared" ref="J140" si="231">J141+J142+J143</f>
        <v>0</v>
      </c>
      <c r="K140" s="37">
        <f t="shared" si="222"/>
        <v>0</v>
      </c>
      <c r="L140" s="35">
        <f t="shared" si="223"/>
        <v>2</v>
      </c>
      <c r="M140" s="35">
        <f t="shared" ref="M140:P140" si="232">M141+M142+M143</f>
        <v>1</v>
      </c>
      <c r="N140" s="35">
        <f t="shared" si="232"/>
        <v>1</v>
      </c>
      <c r="O140" s="35">
        <f t="shared" si="232"/>
        <v>1</v>
      </c>
      <c r="P140" s="35">
        <f t="shared" si="232"/>
        <v>1</v>
      </c>
      <c r="Q140" s="36">
        <f t="shared" si="225"/>
        <v>50</v>
      </c>
      <c r="R140" s="35">
        <f t="shared" ref="R140:S140" si="233">R141+R142+R143</f>
        <v>0</v>
      </c>
      <c r="S140" s="35">
        <f t="shared" si="233"/>
        <v>0</v>
      </c>
      <c r="T140" s="37">
        <f t="shared" si="227"/>
        <v>0.5</v>
      </c>
      <c r="U140" s="37">
        <f t="shared" si="228"/>
        <v>0.5</v>
      </c>
      <c r="V140" s="35">
        <f t="shared" ref="V140:AA140" si="234">V141+V142+V143</f>
        <v>0</v>
      </c>
      <c r="W140" s="35">
        <f t="shared" si="234"/>
        <v>0</v>
      </c>
      <c r="X140" s="35">
        <f t="shared" si="234"/>
        <v>1</v>
      </c>
      <c r="Y140" s="35">
        <f t="shared" si="234"/>
        <v>0</v>
      </c>
      <c r="Z140" s="35">
        <f t="shared" si="234"/>
        <v>1</v>
      </c>
      <c r="AA140" s="35">
        <f t="shared" si="234"/>
        <v>0</v>
      </c>
      <c r="AB140" s="35"/>
      <c r="AC140" s="35"/>
      <c r="AD140" s="38"/>
    </row>
    <row r="141" spans="1:30" x14ac:dyDescent="0.3">
      <c r="A141" s="3" t="s">
        <v>66</v>
      </c>
      <c r="B141" s="3" t="s">
        <v>29</v>
      </c>
      <c r="C141" s="3" t="s">
        <v>32</v>
      </c>
      <c r="D141" s="3" t="s">
        <v>26</v>
      </c>
      <c r="E141" s="3" t="s">
        <v>30</v>
      </c>
      <c r="F141" s="3" t="s">
        <v>28</v>
      </c>
      <c r="G141" s="3">
        <v>1</v>
      </c>
      <c r="H141" s="3">
        <v>0</v>
      </c>
      <c r="I141" s="4">
        <f t="shared" si="220"/>
        <v>0</v>
      </c>
      <c r="J141" s="3">
        <v>0</v>
      </c>
      <c r="K141" s="32">
        <f t="shared" si="222"/>
        <v>0</v>
      </c>
      <c r="L141" s="3">
        <f t="shared" si="223"/>
        <v>1</v>
      </c>
      <c r="M141" s="3">
        <v>0</v>
      </c>
      <c r="N141" s="3">
        <v>1</v>
      </c>
      <c r="O141" s="3">
        <v>0</v>
      </c>
      <c r="P141" s="3">
        <v>0</v>
      </c>
      <c r="Q141" s="4">
        <f t="shared" si="225"/>
        <v>0</v>
      </c>
      <c r="R141" s="3">
        <v>0</v>
      </c>
      <c r="S141" s="3">
        <v>0</v>
      </c>
      <c r="T141" s="32">
        <f t="shared" si="227"/>
        <v>0</v>
      </c>
      <c r="U141" s="32">
        <f t="shared" si="228"/>
        <v>0</v>
      </c>
      <c r="V141" s="3">
        <v>0</v>
      </c>
      <c r="W141" s="3">
        <v>0</v>
      </c>
      <c r="X141" s="3">
        <v>1</v>
      </c>
      <c r="Y141" s="3">
        <v>0</v>
      </c>
      <c r="Z141" s="3">
        <v>0</v>
      </c>
      <c r="AA141" s="3">
        <v>0</v>
      </c>
      <c r="AB141" s="3"/>
      <c r="AC141" s="3"/>
    </row>
    <row r="142" spans="1:30" x14ac:dyDescent="0.3">
      <c r="A142" s="3" t="s">
        <v>67</v>
      </c>
      <c r="B142" s="3" t="s">
        <v>29</v>
      </c>
      <c r="C142" s="3" t="s">
        <v>32</v>
      </c>
      <c r="D142" s="3" t="s">
        <v>26</v>
      </c>
      <c r="E142" s="3" t="s">
        <v>30</v>
      </c>
      <c r="F142" s="3" t="s">
        <v>28</v>
      </c>
      <c r="G142" s="3">
        <v>0</v>
      </c>
      <c r="H142" s="3">
        <v>0</v>
      </c>
      <c r="I142" s="4" t="e">
        <f t="shared" si="220"/>
        <v>#DIV/0!</v>
      </c>
      <c r="J142" s="3">
        <v>0</v>
      </c>
      <c r="K142" s="32" t="e">
        <f t="shared" si="222"/>
        <v>#DIV/0!</v>
      </c>
      <c r="L142" s="3">
        <f t="shared" si="223"/>
        <v>0</v>
      </c>
      <c r="M142" s="3">
        <v>0</v>
      </c>
      <c r="N142" s="3">
        <v>0</v>
      </c>
      <c r="O142" s="3">
        <v>0</v>
      </c>
      <c r="P142" s="3">
        <v>0</v>
      </c>
      <c r="Q142" s="4" t="e">
        <f t="shared" si="225"/>
        <v>#DIV/0!</v>
      </c>
      <c r="R142" s="3">
        <v>0</v>
      </c>
      <c r="S142" s="3">
        <v>0</v>
      </c>
      <c r="T142" s="32" t="e">
        <f t="shared" si="227"/>
        <v>#DIV/0!</v>
      </c>
      <c r="U142" s="32" t="e">
        <f t="shared" si="228"/>
        <v>#DIV/0!</v>
      </c>
      <c r="V142" s="3">
        <v>0</v>
      </c>
      <c r="W142" s="3">
        <v>0</v>
      </c>
      <c r="X142" s="3">
        <v>0</v>
      </c>
      <c r="Y142" s="3">
        <v>0</v>
      </c>
      <c r="Z142" s="3">
        <v>0</v>
      </c>
      <c r="AA142" s="3">
        <v>0</v>
      </c>
      <c r="AB142" s="3"/>
      <c r="AC142" s="3"/>
    </row>
    <row r="143" spans="1:30" x14ac:dyDescent="0.3">
      <c r="A143" s="3" t="s">
        <v>68</v>
      </c>
      <c r="B143" s="3" t="s">
        <v>29</v>
      </c>
      <c r="C143" s="3" t="s">
        <v>32</v>
      </c>
      <c r="D143" s="3" t="s">
        <v>26</v>
      </c>
      <c r="E143" s="3" t="s">
        <v>30</v>
      </c>
      <c r="F143" s="3" t="s">
        <v>28</v>
      </c>
      <c r="G143" s="3">
        <v>1</v>
      </c>
      <c r="H143" s="3">
        <v>2</v>
      </c>
      <c r="I143" s="4">
        <f t="shared" si="220"/>
        <v>2</v>
      </c>
      <c r="J143" s="3">
        <v>0</v>
      </c>
      <c r="K143" s="32">
        <f t="shared" si="222"/>
        <v>0</v>
      </c>
      <c r="L143" s="3">
        <f t="shared" si="223"/>
        <v>1</v>
      </c>
      <c r="M143" s="3">
        <v>1</v>
      </c>
      <c r="N143" s="3">
        <v>0</v>
      </c>
      <c r="O143" s="3">
        <v>1</v>
      </c>
      <c r="P143" s="3">
        <v>1</v>
      </c>
      <c r="Q143" s="4">
        <f t="shared" si="225"/>
        <v>100</v>
      </c>
      <c r="R143" s="3">
        <v>0</v>
      </c>
      <c r="S143" s="3">
        <v>0</v>
      </c>
      <c r="T143" s="32">
        <f t="shared" si="227"/>
        <v>1</v>
      </c>
      <c r="U143" s="32">
        <f t="shared" si="228"/>
        <v>1</v>
      </c>
      <c r="V143" s="3">
        <v>0</v>
      </c>
      <c r="W143" s="3">
        <v>0</v>
      </c>
      <c r="X143" s="3">
        <v>0</v>
      </c>
      <c r="Y143" s="3">
        <v>0</v>
      </c>
      <c r="Z143" s="3">
        <v>1</v>
      </c>
      <c r="AA143" s="3">
        <v>0</v>
      </c>
      <c r="AB143" s="3"/>
      <c r="AC143" s="3"/>
    </row>
    <row r="144" spans="1:30" x14ac:dyDescent="0.3">
      <c r="A144" s="35">
        <v>157</v>
      </c>
      <c r="B144" s="35" t="s">
        <v>29</v>
      </c>
      <c r="C144" s="35" t="s">
        <v>25</v>
      </c>
      <c r="D144" s="35" t="s">
        <v>26</v>
      </c>
      <c r="E144" s="35" t="s">
        <v>30</v>
      </c>
      <c r="F144" s="35" t="s">
        <v>32</v>
      </c>
      <c r="G144" s="35">
        <f t="shared" ref="G144:H144" si="235">G145+G146+G147</f>
        <v>6</v>
      </c>
      <c r="H144" s="35">
        <f t="shared" si="235"/>
        <v>2</v>
      </c>
      <c r="I144" s="36">
        <f t="shared" si="220"/>
        <v>0.33333333333333331</v>
      </c>
      <c r="J144" s="35">
        <f t="shared" ref="J144" si="236">J145+J146+J147</f>
        <v>2</v>
      </c>
      <c r="K144" s="37">
        <f t="shared" si="222"/>
        <v>0.33333333333333331</v>
      </c>
      <c r="L144" s="35">
        <f t="shared" si="223"/>
        <v>4</v>
      </c>
      <c r="M144" s="35">
        <f t="shared" ref="M144:P144" si="237">M145+M146+M147</f>
        <v>1</v>
      </c>
      <c r="N144" s="35">
        <f t="shared" si="237"/>
        <v>3</v>
      </c>
      <c r="O144" s="35">
        <f t="shared" si="237"/>
        <v>1</v>
      </c>
      <c r="P144" s="35">
        <f t="shared" si="237"/>
        <v>3</v>
      </c>
      <c r="Q144" s="36">
        <f t="shared" si="225"/>
        <v>75</v>
      </c>
      <c r="R144" s="35">
        <f t="shared" ref="R144:S144" si="238">R145+R146+R147</f>
        <v>0</v>
      </c>
      <c r="S144" s="35">
        <f t="shared" si="238"/>
        <v>0</v>
      </c>
      <c r="T144" s="37">
        <f t="shared" si="227"/>
        <v>0.25</v>
      </c>
      <c r="U144" s="37">
        <f t="shared" si="228"/>
        <v>0.25</v>
      </c>
      <c r="V144" s="35">
        <f t="shared" ref="V144:AA144" si="239">V145+V146+V147</f>
        <v>0</v>
      </c>
      <c r="W144" s="35">
        <f t="shared" si="239"/>
        <v>1</v>
      </c>
      <c r="X144" s="35">
        <f t="shared" si="239"/>
        <v>2</v>
      </c>
      <c r="Y144" s="35">
        <f t="shared" si="239"/>
        <v>2</v>
      </c>
      <c r="Z144" s="35">
        <f t="shared" si="239"/>
        <v>0</v>
      </c>
      <c r="AA144" s="35">
        <f t="shared" si="239"/>
        <v>0</v>
      </c>
      <c r="AB144" s="35"/>
      <c r="AC144" s="35"/>
      <c r="AD144" s="38"/>
    </row>
    <row r="145" spans="1:30" x14ac:dyDescent="0.3">
      <c r="A145" s="3" t="s">
        <v>66</v>
      </c>
      <c r="B145" s="3" t="s">
        <v>29</v>
      </c>
      <c r="C145" s="3" t="s">
        <v>25</v>
      </c>
      <c r="D145" s="3" t="s">
        <v>26</v>
      </c>
      <c r="E145" s="3" t="s">
        <v>30</v>
      </c>
      <c r="F145" s="3" t="s">
        <v>32</v>
      </c>
      <c r="G145" s="3">
        <v>6</v>
      </c>
      <c r="H145" s="3">
        <v>2</v>
      </c>
      <c r="I145" s="4">
        <f t="shared" si="220"/>
        <v>0.33333333333333331</v>
      </c>
      <c r="J145" s="3">
        <v>2</v>
      </c>
      <c r="K145" s="32">
        <f t="shared" si="222"/>
        <v>0.33333333333333331</v>
      </c>
      <c r="L145" s="3">
        <f t="shared" si="223"/>
        <v>4</v>
      </c>
      <c r="M145" s="3">
        <v>1</v>
      </c>
      <c r="N145" s="3">
        <v>3</v>
      </c>
      <c r="O145" s="3">
        <v>1</v>
      </c>
      <c r="P145" s="3">
        <v>3</v>
      </c>
      <c r="Q145" s="4">
        <f t="shared" si="225"/>
        <v>75</v>
      </c>
      <c r="R145" s="3">
        <v>0</v>
      </c>
      <c r="S145" s="3">
        <v>0</v>
      </c>
      <c r="T145" s="32">
        <f t="shared" si="227"/>
        <v>0.25</v>
      </c>
      <c r="U145" s="32">
        <f t="shared" si="228"/>
        <v>0.25</v>
      </c>
      <c r="V145" s="3">
        <v>0</v>
      </c>
      <c r="W145" s="3">
        <v>1</v>
      </c>
      <c r="X145" s="3">
        <v>2</v>
      </c>
      <c r="Y145" s="3">
        <v>2</v>
      </c>
      <c r="Z145" s="3">
        <v>0</v>
      </c>
      <c r="AA145" s="3">
        <v>0</v>
      </c>
      <c r="AB145" s="3"/>
      <c r="AC145" s="3"/>
    </row>
    <row r="146" spans="1:30" x14ac:dyDescent="0.3">
      <c r="A146" s="3" t="s">
        <v>67</v>
      </c>
      <c r="B146" s="3" t="s">
        <v>29</v>
      </c>
      <c r="C146" s="3" t="s">
        <v>25</v>
      </c>
      <c r="D146" s="3" t="s">
        <v>26</v>
      </c>
      <c r="E146" s="3" t="s">
        <v>30</v>
      </c>
      <c r="F146" s="3" t="s">
        <v>32</v>
      </c>
      <c r="G146" s="3">
        <v>0</v>
      </c>
      <c r="H146" s="3">
        <v>0</v>
      </c>
      <c r="I146" s="4" t="e">
        <f t="shared" si="220"/>
        <v>#DIV/0!</v>
      </c>
      <c r="J146" s="3">
        <v>0</v>
      </c>
      <c r="K146" s="32" t="e">
        <f t="shared" si="222"/>
        <v>#DIV/0!</v>
      </c>
      <c r="L146" s="3">
        <f t="shared" si="223"/>
        <v>0</v>
      </c>
      <c r="M146" s="3">
        <v>0</v>
      </c>
      <c r="N146" s="3">
        <v>0</v>
      </c>
      <c r="O146" s="3">
        <v>0</v>
      </c>
      <c r="P146" s="3">
        <v>0</v>
      </c>
      <c r="Q146" s="4" t="e">
        <f t="shared" si="225"/>
        <v>#DIV/0!</v>
      </c>
      <c r="R146" s="3">
        <v>0</v>
      </c>
      <c r="S146" s="3">
        <v>0</v>
      </c>
      <c r="T146" s="32" t="e">
        <f t="shared" si="227"/>
        <v>#DIV/0!</v>
      </c>
      <c r="U146" s="32" t="e">
        <f t="shared" si="228"/>
        <v>#DIV/0!</v>
      </c>
      <c r="V146" s="3">
        <v>0</v>
      </c>
      <c r="W146" s="3">
        <v>0</v>
      </c>
      <c r="X146" s="3">
        <v>0</v>
      </c>
      <c r="Y146" s="3">
        <v>0</v>
      </c>
      <c r="Z146" s="3">
        <v>0</v>
      </c>
      <c r="AA146" s="3">
        <v>0</v>
      </c>
      <c r="AB146" s="3"/>
      <c r="AC146" s="3"/>
    </row>
    <row r="147" spans="1:30" x14ac:dyDescent="0.3">
      <c r="A147" s="3" t="s">
        <v>68</v>
      </c>
      <c r="B147" s="3" t="s">
        <v>29</v>
      </c>
      <c r="C147" s="3" t="s">
        <v>25</v>
      </c>
      <c r="D147" s="3" t="s">
        <v>26</v>
      </c>
      <c r="E147" s="3" t="s">
        <v>30</v>
      </c>
      <c r="F147" s="3" t="s">
        <v>32</v>
      </c>
      <c r="G147" s="3">
        <v>0</v>
      </c>
      <c r="H147" s="3">
        <v>0</v>
      </c>
      <c r="I147" s="4" t="e">
        <f t="shared" si="220"/>
        <v>#DIV/0!</v>
      </c>
      <c r="J147" s="3">
        <v>0</v>
      </c>
      <c r="K147" s="32" t="e">
        <f t="shared" si="222"/>
        <v>#DIV/0!</v>
      </c>
      <c r="L147" s="3">
        <f t="shared" si="223"/>
        <v>0</v>
      </c>
      <c r="M147" s="3">
        <v>0</v>
      </c>
      <c r="N147" s="3">
        <v>0</v>
      </c>
      <c r="O147" s="3">
        <v>0</v>
      </c>
      <c r="P147" s="3">
        <v>0</v>
      </c>
      <c r="Q147" s="4" t="e">
        <f t="shared" si="225"/>
        <v>#DIV/0!</v>
      </c>
      <c r="R147" s="3">
        <v>0</v>
      </c>
      <c r="S147" s="3">
        <v>0</v>
      </c>
      <c r="T147" s="32" t="e">
        <f t="shared" si="227"/>
        <v>#DIV/0!</v>
      </c>
      <c r="U147" s="32" t="e">
        <f t="shared" si="228"/>
        <v>#DIV/0!</v>
      </c>
      <c r="V147" s="3">
        <v>0</v>
      </c>
      <c r="W147" s="3">
        <v>0</v>
      </c>
      <c r="X147" s="3">
        <v>0</v>
      </c>
      <c r="Y147" s="3">
        <v>0</v>
      </c>
      <c r="Z147" s="3">
        <v>0</v>
      </c>
      <c r="AA147" s="3">
        <v>0</v>
      </c>
      <c r="AB147" s="3"/>
      <c r="AC147" s="3"/>
    </row>
    <row r="148" spans="1:30" x14ac:dyDescent="0.3">
      <c r="A148" s="35">
        <v>100</v>
      </c>
      <c r="B148" s="35" t="s">
        <v>29</v>
      </c>
      <c r="C148" s="35" t="s">
        <v>25</v>
      </c>
      <c r="D148" s="35" t="s">
        <v>32</v>
      </c>
      <c r="E148" s="35" t="s">
        <v>30</v>
      </c>
      <c r="F148" s="35" t="s">
        <v>28</v>
      </c>
      <c r="G148" s="35">
        <f t="shared" ref="G148:H148" si="240">G149+G150+G151</f>
        <v>2</v>
      </c>
      <c r="H148" s="35">
        <f t="shared" si="240"/>
        <v>0</v>
      </c>
      <c r="I148" s="36">
        <f t="shared" si="220"/>
        <v>0</v>
      </c>
      <c r="J148" s="35">
        <f t="shared" ref="J148" si="241">J149+J150+J151</f>
        <v>0</v>
      </c>
      <c r="K148" s="37">
        <f t="shared" si="222"/>
        <v>0</v>
      </c>
      <c r="L148" s="35">
        <f t="shared" si="223"/>
        <v>2</v>
      </c>
      <c r="M148" s="35">
        <f t="shared" ref="M148:P148" si="242">M149+M150+M151</f>
        <v>0</v>
      </c>
      <c r="N148" s="35">
        <f t="shared" si="242"/>
        <v>2</v>
      </c>
      <c r="O148" s="35">
        <f t="shared" si="242"/>
        <v>0</v>
      </c>
      <c r="P148" s="35">
        <f t="shared" si="242"/>
        <v>0</v>
      </c>
      <c r="Q148" s="36">
        <f t="shared" si="225"/>
        <v>0</v>
      </c>
      <c r="R148" s="35">
        <f t="shared" ref="R148:S148" si="243">R149+R150+R151</f>
        <v>0</v>
      </c>
      <c r="S148" s="35">
        <f t="shared" si="243"/>
        <v>0</v>
      </c>
      <c r="T148" s="37">
        <f t="shared" si="227"/>
        <v>0</v>
      </c>
      <c r="U148" s="37">
        <f t="shared" si="228"/>
        <v>0</v>
      </c>
      <c r="V148" s="35">
        <f t="shared" ref="V148:AA148" si="244">V149+V150+V151</f>
        <v>0</v>
      </c>
      <c r="W148" s="35">
        <f t="shared" si="244"/>
        <v>0</v>
      </c>
      <c r="X148" s="35">
        <f t="shared" si="244"/>
        <v>2</v>
      </c>
      <c r="Y148" s="35">
        <f t="shared" si="244"/>
        <v>0</v>
      </c>
      <c r="Z148" s="35">
        <f t="shared" si="244"/>
        <v>0</v>
      </c>
      <c r="AA148" s="35">
        <f t="shared" si="244"/>
        <v>0</v>
      </c>
      <c r="AB148" s="35"/>
      <c r="AC148" s="35"/>
      <c r="AD148" s="38"/>
    </row>
    <row r="149" spans="1:30" x14ac:dyDescent="0.3">
      <c r="A149" s="3" t="s">
        <v>66</v>
      </c>
      <c r="B149" s="3" t="s">
        <v>29</v>
      </c>
      <c r="C149" s="3" t="s">
        <v>25</v>
      </c>
      <c r="D149" s="3" t="s">
        <v>32</v>
      </c>
      <c r="E149" s="3" t="s">
        <v>30</v>
      </c>
      <c r="F149" s="3" t="s">
        <v>28</v>
      </c>
      <c r="G149" s="3">
        <v>2</v>
      </c>
      <c r="H149" s="3">
        <v>0</v>
      </c>
      <c r="I149" s="4">
        <f t="shared" si="220"/>
        <v>0</v>
      </c>
      <c r="J149" s="3">
        <v>0</v>
      </c>
      <c r="K149" s="32">
        <f t="shared" si="222"/>
        <v>0</v>
      </c>
      <c r="L149" s="3">
        <f t="shared" si="223"/>
        <v>2</v>
      </c>
      <c r="M149" s="3">
        <v>0</v>
      </c>
      <c r="N149" s="3">
        <v>2</v>
      </c>
      <c r="O149" s="3">
        <v>0</v>
      </c>
      <c r="P149" s="3">
        <v>0</v>
      </c>
      <c r="Q149" s="4">
        <f t="shared" si="225"/>
        <v>0</v>
      </c>
      <c r="R149" s="3">
        <v>0</v>
      </c>
      <c r="S149" s="3">
        <v>0</v>
      </c>
      <c r="T149" s="32">
        <f t="shared" si="227"/>
        <v>0</v>
      </c>
      <c r="U149" s="32">
        <f t="shared" si="228"/>
        <v>0</v>
      </c>
      <c r="V149" s="3">
        <v>0</v>
      </c>
      <c r="W149" s="3">
        <v>0</v>
      </c>
      <c r="X149" s="3">
        <v>2</v>
      </c>
      <c r="Y149" s="3">
        <v>0</v>
      </c>
      <c r="Z149" s="3">
        <v>0</v>
      </c>
      <c r="AA149" s="3">
        <v>0</v>
      </c>
      <c r="AB149" s="3"/>
      <c r="AC149" s="3"/>
    </row>
    <row r="150" spans="1:30" x14ac:dyDescent="0.3">
      <c r="A150" s="3" t="s">
        <v>67</v>
      </c>
      <c r="B150" s="3" t="s">
        <v>29</v>
      </c>
      <c r="C150" s="3" t="s">
        <v>25</v>
      </c>
      <c r="D150" s="3" t="s">
        <v>32</v>
      </c>
      <c r="E150" s="3" t="s">
        <v>30</v>
      </c>
      <c r="F150" s="3" t="s">
        <v>28</v>
      </c>
      <c r="G150" s="3">
        <v>0</v>
      </c>
      <c r="H150" s="3">
        <v>0</v>
      </c>
      <c r="I150" s="4" t="e">
        <f t="shared" si="220"/>
        <v>#DIV/0!</v>
      </c>
      <c r="J150" s="3">
        <v>0</v>
      </c>
      <c r="K150" s="32" t="e">
        <f t="shared" si="222"/>
        <v>#DIV/0!</v>
      </c>
      <c r="L150" s="3">
        <f t="shared" si="223"/>
        <v>0</v>
      </c>
      <c r="M150" s="3">
        <v>0</v>
      </c>
      <c r="N150" s="3">
        <v>0</v>
      </c>
      <c r="O150" s="3">
        <v>0</v>
      </c>
      <c r="P150" s="3">
        <v>0</v>
      </c>
      <c r="Q150" s="4" t="e">
        <f t="shared" si="225"/>
        <v>#DIV/0!</v>
      </c>
      <c r="R150" s="3">
        <v>0</v>
      </c>
      <c r="S150" s="3">
        <v>0</v>
      </c>
      <c r="T150" s="32" t="e">
        <f t="shared" si="227"/>
        <v>#DIV/0!</v>
      </c>
      <c r="U150" s="32" t="e">
        <f t="shared" si="228"/>
        <v>#DIV/0!</v>
      </c>
      <c r="V150" s="3">
        <v>0</v>
      </c>
      <c r="W150" s="3">
        <v>0</v>
      </c>
      <c r="X150" s="3">
        <v>0</v>
      </c>
      <c r="Y150" s="3">
        <v>0</v>
      </c>
      <c r="Z150" s="3">
        <v>0</v>
      </c>
      <c r="AA150" s="3">
        <v>0</v>
      </c>
      <c r="AB150" s="3"/>
      <c r="AC150" s="3"/>
    </row>
    <row r="151" spans="1:30" x14ac:dyDescent="0.3">
      <c r="A151" s="3" t="s">
        <v>68</v>
      </c>
      <c r="B151" s="3" t="s">
        <v>29</v>
      </c>
      <c r="C151" s="3" t="s">
        <v>25</v>
      </c>
      <c r="D151" s="3" t="s">
        <v>32</v>
      </c>
      <c r="E151" s="3" t="s">
        <v>30</v>
      </c>
      <c r="F151" s="3" t="s">
        <v>28</v>
      </c>
      <c r="G151" s="3">
        <v>0</v>
      </c>
      <c r="H151" s="3">
        <v>0</v>
      </c>
      <c r="I151" s="4" t="e">
        <f t="shared" si="220"/>
        <v>#DIV/0!</v>
      </c>
      <c r="J151" s="3">
        <v>0</v>
      </c>
      <c r="K151" s="32" t="e">
        <f t="shared" si="222"/>
        <v>#DIV/0!</v>
      </c>
      <c r="L151" s="3">
        <f t="shared" si="223"/>
        <v>0</v>
      </c>
      <c r="M151" s="3">
        <v>0</v>
      </c>
      <c r="N151" s="3">
        <v>0</v>
      </c>
      <c r="O151" s="3">
        <v>0</v>
      </c>
      <c r="P151" s="3">
        <v>0</v>
      </c>
      <c r="Q151" s="4" t="e">
        <f t="shared" si="225"/>
        <v>#DIV/0!</v>
      </c>
      <c r="R151" s="3">
        <v>0</v>
      </c>
      <c r="S151" s="3">
        <v>0</v>
      </c>
      <c r="T151" s="32" t="e">
        <f t="shared" si="227"/>
        <v>#DIV/0!</v>
      </c>
      <c r="U151" s="32" t="e">
        <f t="shared" si="228"/>
        <v>#DIV/0!</v>
      </c>
      <c r="V151" s="3">
        <v>0</v>
      </c>
      <c r="W151" s="3">
        <v>0</v>
      </c>
      <c r="X151" s="3">
        <v>0</v>
      </c>
      <c r="Y151" s="3">
        <v>0</v>
      </c>
      <c r="Z151" s="3">
        <v>0</v>
      </c>
      <c r="AA151" s="3">
        <v>0</v>
      </c>
      <c r="AB151" s="3"/>
      <c r="AC151" s="3"/>
    </row>
    <row r="152" spans="1:30" x14ac:dyDescent="0.3">
      <c r="A152" s="35">
        <v>4</v>
      </c>
      <c r="B152" s="35" t="s">
        <v>24</v>
      </c>
      <c r="C152" s="35" t="s">
        <v>29</v>
      </c>
      <c r="D152" s="35" t="s">
        <v>26</v>
      </c>
      <c r="E152" s="35" t="s">
        <v>27</v>
      </c>
      <c r="F152" s="35" t="s">
        <v>28</v>
      </c>
      <c r="G152" s="35">
        <f t="shared" ref="G152:H152" si="245">G153+G154+G155</f>
        <v>8</v>
      </c>
      <c r="H152" s="35">
        <f t="shared" si="245"/>
        <v>5</v>
      </c>
      <c r="I152" s="36">
        <f t="shared" si="220"/>
        <v>0.625</v>
      </c>
      <c r="J152" s="35">
        <f t="shared" ref="J152" si="246">J153+J154+J155</f>
        <v>2</v>
      </c>
      <c r="K152" s="37">
        <f t="shared" si="222"/>
        <v>0.25</v>
      </c>
      <c r="L152" s="35">
        <f t="shared" si="223"/>
        <v>6</v>
      </c>
      <c r="M152" s="35">
        <f t="shared" ref="M152:P152" si="247">M153+M154+M155</f>
        <v>2</v>
      </c>
      <c r="N152" s="35">
        <f t="shared" si="247"/>
        <v>4</v>
      </c>
      <c r="O152" s="35">
        <f t="shared" si="247"/>
        <v>1</v>
      </c>
      <c r="P152" s="35">
        <f t="shared" si="247"/>
        <v>4</v>
      </c>
      <c r="Q152" s="36">
        <f t="shared" si="225"/>
        <v>66.666666666666657</v>
      </c>
      <c r="R152" s="35">
        <f t="shared" ref="R152:S152" si="248">R153+R154+R155</f>
        <v>0</v>
      </c>
      <c r="S152" s="35">
        <f t="shared" si="248"/>
        <v>0</v>
      </c>
      <c r="T152" s="37">
        <f t="shared" si="227"/>
        <v>0.33333333333333331</v>
      </c>
      <c r="U152" s="37">
        <f t="shared" si="228"/>
        <v>0.41666666666666669</v>
      </c>
      <c r="V152" s="35">
        <f t="shared" ref="V152:AA152" si="249">V153+V154+V155</f>
        <v>1</v>
      </c>
      <c r="W152" s="35">
        <f t="shared" si="249"/>
        <v>1</v>
      </c>
      <c r="X152" s="35">
        <f t="shared" si="249"/>
        <v>3</v>
      </c>
      <c r="Y152" s="35">
        <f t="shared" si="249"/>
        <v>2</v>
      </c>
      <c r="Z152" s="35">
        <f t="shared" si="249"/>
        <v>0</v>
      </c>
      <c r="AA152" s="35">
        <f t="shared" si="249"/>
        <v>0</v>
      </c>
      <c r="AB152" s="35"/>
      <c r="AC152" s="35"/>
      <c r="AD152" s="38"/>
    </row>
    <row r="153" spans="1:30" x14ac:dyDescent="0.3">
      <c r="A153" s="3" t="s">
        <v>66</v>
      </c>
      <c r="B153" s="3" t="s">
        <v>24</v>
      </c>
      <c r="C153" s="3" t="s">
        <v>29</v>
      </c>
      <c r="D153" s="3" t="s">
        <v>26</v>
      </c>
      <c r="E153" s="3" t="s">
        <v>27</v>
      </c>
      <c r="F153" s="3" t="s">
        <v>28</v>
      </c>
      <c r="G153" s="3">
        <v>6</v>
      </c>
      <c r="H153" s="3">
        <v>2</v>
      </c>
      <c r="I153" s="4">
        <f t="shared" si="220"/>
        <v>0.33333333333333331</v>
      </c>
      <c r="J153" s="3">
        <v>2</v>
      </c>
      <c r="K153" s="32">
        <f t="shared" si="222"/>
        <v>0.33333333333333331</v>
      </c>
      <c r="L153" s="3">
        <f t="shared" si="223"/>
        <v>4</v>
      </c>
      <c r="M153" s="3">
        <v>1</v>
      </c>
      <c r="N153" s="3">
        <v>3</v>
      </c>
      <c r="O153" s="3">
        <v>0</v>
      </c>
      <c r="P153" s="3">
        <v>2</v>
      </c>
      <c r="Q153" s="4">
        <f t="shared" si="225"/>
        <v>50</v>
      </c>
      <c r="R153" s="3">
        <v>0</v>
      </c>
      <c r="S153" s="3">
        <v>0</v>
      </c>
      <c r="T153" s="32">
        <f t="shared" si="227"/>
        <v>0.25</v>
      </c>
      <c r="U153" s="32">
        <f t="shared" si="228"/>
        <v>0.25</v>
      </c>
      <c r="V153" s="3">
        <v>0</v>
      </c>
      <c r="W153" s="3">
        <v>1</v>
      </c>
      <c r="X153" s="3">
        <v>2</v>
      </c>
      <c r="Y153" s="3">
        <v>2</v>
      </c>
      <c r="Z153" s="3">
        <v>0</v>
      </c>
      <c r="AA153" s="3">
        <v>0</v>
      </c>
      <c r="AB153" s="3"/>
      <c r="AC153" s="3"/>
    </row>
    <row r="154" spans="1:30" x14ac:dyDescent="0.3">
      <c r="A154" s="3" t="s">
        <v>67</v>
      </c>
      <c r="B154" s="3" t="s">
        <v>24</v>
      </c>
      <c r="C154" s="3" t="s">
        <v>29</v>
      </c>
      <c r="D154" s="3" t="s">
        <v>26</v>
      </c>
      <c r="E154" s="3" t="s">
        <v>27</v>
      </c>
      <c r="F154" s="3" t="s">
        <v>28</v>
      </c>
      <c r="G154" s="3">
        <v>1</v>
      </c>
      <c r="H154" s="3">
        <v>3</v>
      </c>
      <c r="I154" s="4">
        <f t="shared" si="220"/>
        <v>3</v>
      </c>
      <c r="J154" s="3">
        <v>0</v>
      </c>
      <c r="K154" s="32">
        <f t="shared" si="222"/>
        <v>0</v>
      </c>
      <c r="L154" s="3">
        <f t="shared" si="223"/>
        <v>1</v>
      </c>
      <c r="M154" s="3">
        <v>1</v>
      </c>
      <c r="N154" s="3">
        <v>0</v>
      </c>
      <c r="O154" s="3">
        <v>1</v>
      </c>
      <c r="P154" s="3">
        <v>1</v>
      </c>
      <c r="Q154" s="4">
        <f t="shared" si="225"/>
        <v>100</v>
      </c>
      <c r="R154" s="3">
        <v>0</v>
      </c>
      <c r="S154" s="3">
        <v>0</v>
      </c>
      <c r="T154" s="32">
        <f t="shared" si="227"/>
        <v>1</v>
      </c>
      <c r="U154" s="32">
        <f t="shared" si="228"/>
        <v>1.5</v>
      </c>
      <c r="V154" s="3">
        <v>1</v>
      </c>
      <c r="W154" s="3">
        <v>0</v>
      </c>
      <c r="X154" s="3">
        <v>0</v>
      </c>
      <c r="Y154" s="3">
        <v>0</v>
      </c>
      <c r="Z154" s="3">
        <v>0</v>
      </c>
      <c r="AA154" s="3">
        <v>0</v>
      </c>
      <c r="AB154" s="3"/>
      <c r="AC154" s="3"/>
    </row>
    <row r="155" spans="1:30" x14ac:dyDescent="0.3">
      <c r="A155" s="3" t="s">
        <v>68</v>
      </c>
      <c r="B155" s="3" t="s">
        <v>24</v>
      </c>
      <c r="C155" s="3" t="s">
        <v>29</v>
      </c>
      <c r="D155" s="3" t="s">
        <v>26</v>
      </c>
      <c r="E155" s="3" t="s">
        <v>27</v>
      </c>
      <c r="F155" s="3" t="s">
        <v>28</v>
      </c>
      <c r="G155" s="3">
        <v>1</v>
      </c>
      <c r="H155" s="3">
        <v>0</v>
      </c>
      <c r="I155" s="4">
        <f t="shared" si="220"/>
        <v>0</v>
      </c>
      <c r="J155" s="3">
        <v>0</v>
      </c>
      <c r="K155" s="32">
        <f t="shared" si="222"/>
        <v>0</v>
      </c>
      <c r="L155" s="3">
        <f t="shared" si="223"/>
        <v>1</v>
      </c>
      <c r="M155" s="3">
        <v>0</v>
      </c>
      <c r="N155" s="3">
        <v>1</v>
      </c>
      <c r="O155" s="3">
        <v>0</v>
      </c>
      <c r="P155" s="3">
        <v>1</v>
      </c>
      <c r="Q155" s="4">
        <f t="shared" si="225"/>
        <v>100</v>
      </c>
      <c r="R155" s="3">
        <v>0</v>
      </c>
      <c r="S155" s="3">
        <v>0</v>
      </c>
      <c r="T155" s="32">
        <f t="shared" si="227"/>
        <v>0</v>
      </c>
      <c r="U155" s="32">
        <f t="shared" si="228"/>
        <v>0</v>
      </c>
      <c r="V155" s="3">
        <v>0</v>
      </c>
      <c r="W155" s="3">
        <v>0</v>
      </c>
      <c r="X155" s="3">
        <v>1</v>
      </c>
      <c r="Y155" s="3">
        <v>0</v>
      </c>
      <c r="Z155" s="3">
        <v>0</v>
      </c>
      <c r="AA155" s="3">
        <v>0</v>
      </c>
      <c r="AB155" s="3"/>
      <c r="AC155" s="3"/>
    </row>
    <row r="156" spans="1:30" x14ac:dyDescent="0.3">
      <c r="A156" s="35">
        <v>7</v>
      </c>
      <c r="B156" s="35" t="s">
        <v>24</v>
      </c>
      <c r="C156" s="35" t="s">
        <v>30</v>
      </c>
      <c r="D156" s="35" t="s">
        <v>26</v>
      </c>
      <c r="E156" s="35" t="s">
        <v>27</v>
      </c>
      <c r="F156" s="35" t="s">
        <v>28</v>
      </c>
      <c r="G156" s="35">
        <f t="shared" ref="G156:H156" si="250">G157+G158+G159</f>
        <v>1</v>
      </c>
      <c r="H156" s="35">
        <f t="shared" si="250"/>
        <v>2</v>
      </c>
      <c r="I156" s="36">
        <f t="shared" si="220"/>
        <v>2</v>
      </c>
      <c r="J156" s="35">
        <f t="shared" ref="J156" si="251">J157+J158+J159</f>
        <v>0</v>
      </c>
      <c r="K156" s="37">
        <f t="shared" si="222"/>
        <v>0</v>
      </c>
      <c r="L156" s="35">
        <f t="shared" si="223"/>
        <v>1</v>
      </c>
      <c r="M156" s="35">
        <f t="shared" ref="M156:P156" si="252">M157+M158+M159</f>
        <v>1</v>
      </c>
      <c r="N156" s="35">
        <f t="shared" si="252"/>
        <v>0</v>
      </c>
      <c r="O156" s="35">
        <f t="shared" si="252"/>
        <v>1</v>
      </c>
      <c r="P156" s="35">
        <f t="shared" si="252"/>
        <v>1</v>
      </c>
      <c r="Q156" s="36">
        <f t="shared" si="225"/>
        <v>100</v>
      </c>
      <c r="R156" s="35">
        <f t="shared" ref="R156:S156" si="253">R157+R158+R159</f>
        <v>0</v>
      </c>
      <c r="S156" s="35">
        <f t="shared" si="253"/>
        <v>0</v>
      </c>
      <c r="T156" s="37">
        <f t="shared" si="227"/>
        <v>1</v>
      </c>
      <c r="U156" s="37">
        <f t="shared" si="228"/>
        <v>1</v>
      </c>
      <c r="V156" s="35">
        <f t="shared" ref="V156:AA156" si="254">V157+V158+V159</f>
        <v>0</v>
      </c>
      <c r="W156" s="35">
        <f t="shared" si="254"/>
        <v>0</v>
      </c>
      <c r="X156" s="35">
        <f t="shared" si="254"/>
        <v>0</v>
      </c>
      <c r="Y156" s="35">
        <f t="shared" si="254"/>
        <v>0</v>
      </c>
      <c r="Z156" s="35">
        <f t="shared" si="254"/>
        <v>1</v>
      </c>
      <c r="AA156" s="35">
        <f t="shared" si="254"/>
        <v>0</v>
      </c>
      <c r="AB156" s="35"/>
      <c r="AC156" s="35"/>
      <c r="AD156" s="38"/>
    </row>
    <row r="157" spans="1:30" x14ac:dyDescent="0.3">
      <c r="A157" s="3" t="s">
        <v>66</v>
      </c>
      <c r="B157" s="3" t="s">
        <v>24</v>
      </c>
      <c r="C157" s="3" t="s">
        <v>30</v>
      </c>
      <c r="D157" s="3" t="s">
        <v>26</v>
      </c>
      <c r="E157" s="3" t="s">
        <v>27</v>
      </c>
      <c r="F157" s="3" t="s">
        <v>28</v>
      </c>
      <c r="G157" s="3">
        <v>1</v>
      </c>
      <c r="H157" s="3">
        <v>2</v>
      </c>
      <c r="I157" s="4">
        <f t="shared" si="220"/>
        <v>2</v>
      </c>
      <c r="J157" s="3">
        <v>0</v>
      </c>
      <c r="K157" s="32">
        <f t="shared" si="222"/>
        <v>0</v>
      </c>
      <c r="L157" s="3">
        <f t="shared" si="223"/>
        <v>1</v>
      </c>
      <c r="M157" s="3">
        <v>1</v>
      </c>
      <c r="N157" s="3">
        <v>0</v>
      </c>
      <c r="O157" s="3">
        <v>1</v>
      </c>
      <c r="P157" s="3">
        <v>1</v>
      </c>
      <c r="Q157" s="4">
        <f t="shared" si="225"/>
        <v>100</v>
      </c>
      <c r="R157" s="3">
        <v>0</v>
      </c>
      <c r="S157" s="3">
        <v>0</v>
      </c>
      <c r="T157" s="32">
        <f t="shared" si="227"/>
        <v>1</v>
      </c>
      <c r="U157" s="32">
        <f t="shared" si="228"/>
        <v>1</v>
      </c>
      <c r="V157" s="3">
        <v>0</v>
      </c>
      <c r="W157" s="3">
        <v>0</v>
      </c>
      <c r="X157" s="3">
        <v>0</v>
      </c>
      <c r="Y157" s="3">
        <v>0</v>
      </c>
      <c r="Z157" s="3">
        <v>0</v>
      </c>
      <c r="AA157" s="3">
        <v>0</v>
      </c>
      <c r="AB157" s="3"/>
      <c r="AC157" s="3"/>
    </row>
    <row r="158" spans="1:30" x14ac:dyDescent="0.3">
      <c r="A158" s="3" t="s">
        <v>67</v>
      </c>
      <c r="B158" s="3" t="s">
        <v>24</v>
      </c>
      <c r="C158" s="3" t="s">
        <v>30</v>
      </c>
      <c r="D158" s="3" t="s">
        <v>26</v>
      </c>
      <c r="E158" s="3" t="s">
        <v>27</v>
      </c>
      <c r="F158" s="3" t="s">
        <v>28</v>
      </c>
      <c r="G158" s="3">
        <v>0</v>
      </c>
      <c r="H158" s="3">
        <v>0</v>
      </c>
      <c r="I158" s="4" t="e">
        <f t="shared" si="220"/>
        <v>#DIV/0!</v>
      </c>
      <c r="J158" s="3">
        <v>0</v>
      </c>
      <c r="K158" s="32" t="e">
        <f t="shared" si="222"/>
        <v>#DIV/0!</v>
      </c>
      <c r="L158" s="3">
        <f t="shared" si="223"/>
        <v>0</v>
      </c>
      <c r="M158" s="3">
        <v>0</v>
      </c>
      <c r="N158" s="3">
        <v>0</v>
      </c>
      <c r="O158" s="3">
        <v>0</v>
      </c>
      <c r="P158" s="3">
        <v>0</v>
      </c>
      <c r="Q158" s="4" t="e">
        <f t="shared" si="225"/>
        <v>#DIV/0!</v>
      </c>
      <c r="R158" s="3">
        <v>0</v>
      </c>
      <c r="S158" s="3">
        <v>0</v>
      </c>
      <c r="T158" s="32" t="e">
        <f t="shared" si="227"/>
        <v>#DIV/0!</v>
      </c>
      <c r="U158" s="32" t="e">
        <f t="shared" si="228"/>
        <v>#DIV/0!</v>
      </c>
      <c r="V158" s="3">
        <v>0</v>
      </c>
      <c r="W158" s="3">
        <v>0</v>
      </c>
      <c r="X158" s="3">
        <v>0</v>
      </c>
      <c r="Y158" s="3">
        <v>0</v>
      </c>
      <c r="Z158" s="3">
        <v>0</v>
      </c>
      <c r="AA158" s="3">
        <v>0</v>
      </c>
      <c r="AB158" s="3"/>
      <c r="AC158" s="3"/>
    </row>
    <row r="159" spans="1:30" x14ac:dyDescent="0.3">
      <c r="A159" s="3" t="s">
        <v>68</v>
      </c>
      <c r="B159" s="3" t="s">
        <v>24</v>
      </c>
      <c r="C159" s="3" t="s">
        <v>30</v>
      </c>
      <c r="D159" s="3" t="s">
        <v>26</v>
      </c>
      <c r="E159" s="3" t="s">
        <v>27</v>
      </c>
      <c r="F159" s="3" t="s">
        <v>28</v>
      </c>
      <c r="G159" s="3">
        <v>0</v>
      </c>
      <c r="H159" s="3">
        <v>0</v>
      </c>
      <c r="I159" s="4" t="e">
        <f t="shared" si="220"/>
        <v>#DIV/0!</v>
      </c>
      <c r="J159" s="3">
        <v>0</v>
      </c>
      <c r="K159" s="32" t="e">
        <f t="shared" si="222"/>
        <v>#DIV/0!</v>
      </c>
      <c r="L159" s="3">
        <f t="shared" si="223"/>
        <v>0</v>
      </c>
      <c r="M159" s="3">
        <v>0</v>
      </c>
      <c r="N159" s="3">
        <v>0</v>
      </c>
      <c r="O159" s="3">
        <v>0</v>
      </c>
      <c r="P159" s="3">
        <v>0</v>
      </c>
      <c r="Q159" s="4" t="e">
        <f t="shared" si="225"/>
        <v>#DIV/0!</v>
      </c>
      <c r="R159" s="3">
        <v>0</v>
      </c>
      <c r="S159" s="3">
        <v>0</v>
      </c>
      <c r="T159" s="32" t="e">
        <f t="shared" si="227"/>
        <v>#DIV/0!</v>
      </c>
      <c r="U159" s="32" t="e">
        <f t="shared" si="228"/>
        <v>#DIV/0!</v>
      </c>
      <c r="V159" s="3">
        <v>0</v>
      </c>
      <c r="W159" s="3">
        <v>0</v>
      </c>
      <c r="X159" s="3">
        <v>0</v>
      </c>
      <c r="Y159" s="3">
        <v>0</v>
      </c>
      <c r="Z159" s="3">
        <v>1</v>
      </c>
      <c r="AA159" s="3">
        <v>0</v>
      </c>
      <c r="AB159" s="3"/>
      <c r="AC159" s="3"/>
    </row>
    <row r="160" spans="1:30" x14ac:dyDescent="0.3">
      <c r="A160" s="35">
        <v>13</v>
      </c>
      <c r="B160" s="35" t="s">
        <v>30</v>
      </c>
      <c r="C160" s="35" t="s">
        <v>25</v>
      </c>
      <c r="D160" s="35" t="s">
        <v>26</v>
      </c>
      <c r="E160" s="35" t="s">
        <v>27</v>
      </c>
      <c r="F160" s="35" t="s">
        <v>28</v>
      </c>
      <c r="G160" s="35">
        <f t="shared" ref="G160:H160" si="255">G161+G162+G163</f>
        <v>2</v>
      </c>
      <c r="H160" s="35">
        <f t="shared" si="255"/>
        <v>0</v>
      </c>
      <c r="I160" s="36">
        <f t="shared" si="220"/>
        <v>0</v>
      </c>
      <c r="J160" s="35">
        <f t="shared" ref="J160" si="256">J161+J162+J163</f>
        <v>0</v>
      </c>
      <c r="K160" s="37">
        <f t="shared" si="222"/>
        <v>0</v>
      </c>
      <c r="L160" s="35">
        <f t="shared" si="223"/>
        <v>2</v>
      </c>
      <c r="M160" s="35">
        <f t="shared" ref="M160:P160" si="257">M161+M162+M163</f>
        <v>0</v>
      </c>
      <c r="N160" s="35">
        <f t="shared" si="257"/>
        <v>2</v>
      </c>
      <c r="O160" s="35">
        <f t="shared" si="257"/>
        <v>0</v>
      </c>
      <c r="P160" s="35">
        <f t="shared" si="257"/>
        <v>1</v>
      </c>
      <c r="Q160" s="36">
        <f t="shared" si="225"/>
        <v>50</v>
      </c>
      <c r="R160" s="35">
        <f t="shared" ref="R160:S160" si="258">R161+R162+R163</f>
        <v>0</v>
      </c>
      <c r="S160" s="35">
        <f t="shared" si="258"/>
        <v>0</v>
      </c>
      <c r="T160" s="37">
        <f t="shared" si="227"/>
        <v>0</v>
      </c>
      <c r="U160" s="37">
        <f t="shared" si="228"/>
        <v>0</v>
      </c>
      <c r="V160" s="35">
        <f t="shared" ref="V160:AA160" si="259">V161+V162+V163</f>
        <v>0</v>
      </c>
      <c r="W160" s="35">
        <f t="shared" si="259"/>
        <v>1</v>
      </c>
      <c r="X160" s="35">
        <f t="shared" si="259"/>
        <v>1</v>
      </c>
      <c r="Y160" s="35">
        <f t="shared" si="259"/>
        <v>0</v>
      </c>
      <c r="Z160" s="35">
        <f t="shared" si="259"/>
        <v>0</v>
      </c>
      <c r="AA160" s="35">
        <f t="shared" si="259"/>
        <v>1</v>
      </c>
      <c r="AB160" s="35"/>
      <c r="AC160" s="35"/>
      <c r="AD160" s="38"/>
    </row>
    <row r="161" spans="1:30" x14ac:dyDescent="0.3">
      <c r="A161" s="3" t="s">
        <v>66</v>
      </c>
      <c r="B161" s="3" t="s">
        <v>30</v>
      </c>
      <c r="C161" s="3" t="s">
        <v>25</v>
      </c>
      <c r="D161" s="3" t="s">
        <v>26</v>
      </c>
      <c r="E161" s="3" t="s">
        <v>27</v>
      </c>
      <c r="F161" s="3" t="s">
        <v>28</v>
      </c>
      <c r="G161" s="3">
        <v>2</v>
      </c>
      <c r="H161" s="3">
        <v>0</v>
      </c>
      <c r="I161" s="4">
        <f t="shared" si="220"/>
        <v>0</v>
      </c>
      <c r="J161" s="3">
        <v>0</v>
      </c>
      <c r="K161" s="32">
        <f t="shared" si="222"/>
        <v>0</v>
      </c>
      <c r="L161" s="3">
        <f t="shared" si="223"/>
        <v>2</v>
      </c>
      <c r="M161" s="3">
        <v>0</v>
      </c>
      <c r="N161" s="3">
        <v>2</v>
      </c>
      <c r="O161" s="3">
        <v>0</v>
      </c>
      <c r="P161" s="3">
        <v>1</v>
      </c>
      <c r="Q161" s="4">
        <f t="shared" si="225"/>
        <v>50</v>
      </c>
      <c r="R161" s="3">
        <v>0</v>
      </c>
      <c r="S161" s="3">
        <v>0</v>
      </c>
      <c r="T161" s="32">
        <f t="shared" si="227"/>
        <v>0</v>
      </c>
      <c r="U161" s="32">
        <f t="shared" si="228"/>
        <v>0</v>
      </c>
      <c r="V161" s="3">
        <v>0</v>
      </c>
      <c r="W161" s="3">
        <v>1</v>
      </c>
      <c r="X161" s="3">
        <v>1</v>
      </c>
      <c r="Y161" s="3">
        <v>0</v>
      </c>
      <c r="Z161" s="3">
        <v>0</v>
      </c>
      <c r="AA161" s="3">
        <v>1</v>
      </c>
      <c r="AB161" s="3"/>
      <c r="AC161" s="3"/>
    </row>
    <row r="162" spans="1:30" x14ac:dyDescent="0.3">
      <c r="A162" s="3" t="s">
        <v>67</v>
      </c>
      <c r="B162" s="3" t="s">
        <v>30</v>
      </c>
      <c r="C162" s="3" t="s">
        <v>25</v>
      </c>
      <c r="D162" s="3" t="s">
        <v>26</v>
      </c>
      <c r="E162" s="3" t="s">
        <v>27</v>
      </c>
      <c r="F162" s="3" t="s">
        <v>28</v>
      </c>
      <c r="G162" s="3">
        <v>0</v>
      </c>
      <c r="H162" s="3">
        <v>0</v>
      </c>
      <c r="I162" s="4" t="e">
        <f t="shared" si="220"/>
        <v>#DIV/0!</v>
      </c>
      <c r="J162" s="3">
        <v>0</v>
      </c>
      <c r="K162" s="32" t="e">
        <f t="shared" si="222"/>
        <v>#DIV/0!</v>
      </c>
      <c r="L162" s="3">
        <f t="shared" si="223"/>
        <v>0</v>
      </c>
      <c r="M162" s="3">
        <v>0</v>
      </c>
      <c r="N162" s="3">
        <v>0</v>
      </c>
      <c r="O162" s="3">
        <v>0</v>
      </c>
      <c r="P162" s="3">
        <v>0</v>
      </c>
      <c r="Q162" s="4" t="e">
        <f t="shared" si="225"/>
        <v>#DIV/0!</v>
      </c>
      <c r="R162" s="3">
        <v>0</v>
      </c>
      <c r="S162" s="3">
        <v>0</v>
      </c>
      <c r="T162" s="32" t="e">
        <f t="shared" si="227"/>
        <v>#DIV/0!</v>
      </c>
      <c r="U162" s="32" t="e">
        <f t="shared" si="228"/>
        <v>#DIV/0!</v>
      </c>
      <c r="V162" s="3">
        <v>0</v>
      </c>
      <c r="W162" s="3">
        <v>0</v>
      </c>
      <c r="X162" s="3">
        <v>0</v>
      </c>
      <c r="Y162" s="3">
        <v>0</v>
      </c>
      <c r="Z162" s="3">
        <v>0</v>
      </c>
      <c r="AA162" s="3">
        <v>0</v>
      </c>
      <c r="AB162" s="3"/>
      <c r="AC162" s="3"/>
    </row>
    <row r="163" spans="1:30" x14ac:dyDescent="0.3">
      <c r="A163" s="3" t="s">
        <v>68</v>
      </c>
      <c r="B163" s="3" t="s">
        <v>30</v>
      </c>
      <c r="C163" s="3" t="s">
        <v>25</v>
      </c>
      <c r="D163" s="3" t="s">
        <v>26</v>
      </c>
      <c r="E163" s="3" t="s">
        <v>27</v>
      </c>
      <c r="F163" s="3" t="s">
        <v>28</v>
      </c>
      <c r="G163" s="3">
        <v>0</v>
      </c>
      <c r="H163" s="3">
        <v>0</v>
      </c>
      <c r="I163" s="4" t="e">
        <f t="shared" si="220"/>
        <v>#DIV/0!</v>
      </c>
      <c r="J163" s="3">
        <v>0</v>
      </c>
      <c r="K163" s="32" t="e">
        <f t="shared" si="222"/>
        <v>#DIV/0!</v>
      </c>
      <c r="L163" s="3">
        <f t="shared" si="223"/>
        <v>0</v>
      </c>
      <c r="M163" s="3">
        <v>0</v>
      </c>
      <c r="N163" s="3">
        <v>0</v>
      </c>
      <c r="O163" s="3">
        <v>0</v>
      </c>
      <c r="P163" s="3">
        <v>0</v>
      </c>
      <c r="Q163" s="4" t="e">
        <f t="shared" si="225"/>
        <v>#DIV/0!</v>
      </c>
      <c r="R163" s="3">
        <v>0</v>
      </c>
      <c r="S163" s="3">
        <v>0</v>
      </c>
      <c r="T163" s="32" t="e">
        <f t="shared" si="227"/>
        <v>#DIV/0!</v>
      </c>
      <c r="U163" s="32" t="e">
        <f t="shared" si="228"/>
        <v>#DIV/0!</v>
      </c>
      <c r="V163" s="3">
        <v>0</v>
      </c>
      <c r="W163" s="3">
        <v>0</v>
      </c>
      <c r="X163" s="3">
        <v>0</v>
      </c>
      <c r="Y163" s="3">
        <v>0</v>
      </c>
      <c r="Z163" s="3">
        <v>0</v>
      </c>
      <c r="AA163" s="3">
        <v>0</v>
      </c>
      <c r="AB163" s="3"/>
      <c r="AC163" s="3"/>
    </row>
    <row r="164" spans="1:30" x14ac:dyDescent="0.3">
      <c r="A164" s="35">
        <v>18</v>
      </c>
      <c r="B164" s="35" t="s">
        <v>32</v>
      </c>
      <c r="C164" s="35" t="s">
        <v>25</v>
      </c>
      <c r="D164" s="35" t="s">
        <v>26</v>
      </c>
      <c r="E164" s="35" t="s">
        <v>30</v>
      </c>
      <c r="F164" s="35" t="s">
        <v>28</v>
      </c>
      <c r="G164" s="35">
        <f t="shared" ref="G164:H164" si="260">G165+G166+G167</f>
        <v>1</v>
      </c>
      <c r="H164" s="35">
        <f t="shared" si="260"/>
        <v>2</v>
      </c>
      <c r="I164" s="36">
        <f t="shared" si="220"/>
        <v>2</v>
      </c>
      <c r="J164" s="35">
        <f t="shared" ref="J164" si="261">J165+J166+J167</f>
        <v>0</v>
      </c>
      <c r="K164" s="37">
        <f t="shared" si="222"/>
        <v>0</v>
      </c>
      <c r="L164" s="35">
        <f t="shared" si="223"/>
        <v>0</v>
      </c>
      <c r="M164" s="35">
        <f t="shared" ref="M164:P164" si="262">M165+M166+M167</f>
        <v>0</v>
      </c>
      <c r="N164" s="35">
        <f t="shared" si="262"/>
        <v>0</v>
      </c>
      <c r="O164" s="35">
        <f t="shared" si="262"/>
        <v>0</v>
      </c>
      <c r="P164" s="35">
        <f t="shared" si="262"/>
        <v>0</v>
      </c>
      <c r="Q164" s="36" t="e">
        <f t="shared" si="225"/>
        <v>#DIV/0!</v>
      </c>
      <c r="R164" s="35">
        <f t="shared" ref="R164:S164" si="263">R165+R166+R167</f>
        <v>2</v>
      </c>
      <c r="S164" s="35">
        <f t="shared" si="263"/>
        <v>2</v>
      </c>
      <c r="T164" s="37" t="e">
        <f t="shared" si="227"/>
        <v>#DIV/0!</v>
      </c>
      <c r="U164" s="37" t="e">
        <f t="shared" si="228"/>
        <v>#DIV/0!</v>
      </c>
      <c r="V164" s="35">
        <f t="shared" ref="V164:AA164" si="264">V165+V166+V167</f>
        <v>0</v>
      </c>
      <c r="W164" s="35">
        <f t="shared" si="264"/>
        <v>0</v>
      </c>
      <c r="X164" s="35">
        <f t="shared" si="264"/>
        <v>0</v>
      </c>
      <c r="Y164" s="35">
        <f t="shared" si="264"/>
        <v>0</v>
      </c>
      <c r="Z164" s="35">
        <f t="shared" si="264"/>
        <v>1</v>
      </c>
      <c r="AA164" s="35">
        <f t="shared" si="264"/>
        <v>0</v>
      </c>
      <c r="AB164" s="35"/>
      <c r="AC164" s="35"/>
      <c r="AD164" s="38"/>
    </row>
    <row r="165" spans="1:30" x14ac:dyDescent="0.3">
      <c r="A165" s="3" t="s">
        <v>66</v>
      </c>
      <c r="B165" s="3" t="s">
        <v>32</v>
      </c>
      <c r="C165" s="3" t="s">
        <v>25</v>
      </c>
      <c r="D165" s="3" t="s">
        <v>26</v>
      </c>
      <c r="E165" s="3" t="s">
        <v>30</v>
      </c>
      <c r="F165" s="3" t="s">
        <v>28</v>
      </c>
      <c r="G165" s="3">
        <v>0</v>
      </c>
      <c r="H165" s="3">
        <v>0</v>
      </c>
      <c r="I165" s="4" t="e">
        <f t="shared" si="220"/>
        <v>#DIV/0!</v>
      </c>
      <c r="J165" s="3">
        <v>0</v>
      </c>
      <c r="K165" s="32" t="e">
        <f t="shared" si="222"/>
        <v>#DIV/0!</v>
      </c>
      <c r="L165" s="3">
        <f t="shared" si="223"/>
        <v>0</v>
      </c>
      <c r="M165" s="3">
        <v>0</v>
      </c>
      <c r="N165" s="3">
        <v>0</v>
      </c>
      <c r="O165" s="3">
        <v>0</v>
      </c>
      <c r="P165" s="3">
        <v>0</v>
      </c>
      <c r="Q165" s="4" t="e">
        <f t="shared" si="225"/>
        <v>#DIV/0!</v>
      </c>
      <c r="R165" s="3">
        <v>0</v>
      </c>
      <c r="S165" s="3">
        <v>0</v>
      </c>
      <c r="T165" s="32" t="e">
        <f t="shared" si="227"/>
        <v>#DIV/0!</v>
      </c>
      <c r="U165" s="32" t="e">
        <f t="shared" si="228"/>
        <v>#DIV/0!</v>
      </c>
      <c r="V165" s="3">
        <v>0</v>
      </c>
      <c r="W165" s="3">
        <v>0</v>
      </c>
      <c r="X165" s="3">
        <v>0</v>
      </c>
      <c r="Y165" s="3">
        <v>0</v>
      </c>
      <c r="Z165" s="3">
        <v>0</v>
      </c>
      <c r="AA165" s="3">
        <v>0</v>
      </c>
      <c r="AB165" s="3"/>
      <c r="AC165" s="3"/>
    </row>
    <row r="166" spans="1:30" x14ac:dyDescent="0.3">
      <c r="A166" s="3" t="s">
        <v>67</v>
      </c>
      <c r="B166" s="3" t="s">
        <v>32</v>
      </c>
      <c r="C166" s="3" t="s">
        <v>25</v>
      </c>
      <c r="D166" s="3" t="s">
        <v>26</v>
      </c>
      <c r="E166" s="3" t="s">
        <v>30</v>
      </c>
      <c r="F166" s="3" t="s">
        <v>28</v>
      </c>
      <c r="G166" s="3">
        <v>0</v>
      </c>
      <c r="H166" s="3">
        <v>0</v>
      </c>
      <c r="I166" s="4" t="e">
        <f t="shared" si="220"/>
        <v>#DIV/0!</v>
      </c>
      <c r="J166" s="3">
        <v>0</v>
      </c>
      <c r="K166" s="32" t="e">
        <f t="shared" si="222"/>
        <v>#DIV/0!</v>
      </c>
      <c r="L166" s="3">
        <f t="shared" si="223"/>
        <v>0</v>
      </c>
      <c r="M166" s="3">
        <v>0</v>
      </c>
      <c r="N166" s="3">
        <v>0</v>
      </c>
      <c r="O166" s="3">
        <v>0</v>
      </c>
      <c r="P166" s="3">
        <v>0</v>
      </c>
      <c r="Q166" s="4" t="e">
        <f t="shared" si="225"/>
        <v>#DIV/0!</v>
      </c>
      <c r="R166" s="3">
        <v>0</v>
      </c>
      <c r="S166" s="3">
        <v>0</v>
      </c>
      <c r="T166" s="32" t="e">
        <f t="shared" si="227"/>
        <v>#DIV/0!</v>
      </c>
      <c r="U166" s="32" t="e">
        <f t="shared" si="228"/>
        <v>#DIV/0!</v>
      </c>
      <c r="V166" s="3">
        <v>0</v>
      </c>
      <c r="W166" s="3">
        <v>0</v>
      </c>
      <c r="X166" s="3">
        <v>0</v>
      </c>
      <c r="Y166" s="3">
        <v>0</v>
      </c>
      <c r="Z166" s="3">
        <v>0</v>
      </c>
      <c r="AA166" s="3">
        <v>0</v>
      </c>
      <c r="AB166" s="3"/>
      <c r="AC166" s="3"/>
    </row>
    <row r="167" spans="1:30" x14ac:dyDescent="0.3">
      <c r="A167" s="3" t="s">
        <v>68</v>
      </c>
      <c r="B167" s="3" t="s">
        <v>32</v>
      </c>
      <c r="C167" s="3" t="s">
        <v>25</v>
      </c>
      <c r="D167" s="3" t="s">
        <v>26</v>
      </c>
      <c r="E167" s="3" t="s">
        <v>30</v>
      </c>
      <c r="F167" s="3" t="s">
        <v>28</v>
      </c>
      <c r="G167" s="3">
        <v>1</v>
      </c>
      <c r="H167" s="3">
        <v>2</v>
      </c>
      <c r="I167" s="4">
        <f t="shared" si="220"/>
        <v>2</v>
      </c>
      <c r="J167" s="3">
        <v>0</v>
      </c>
      <c r="K167" s="32">
        <f t="shared" si="222"/>
        <v>0</v>
      </c>
      <c r="L167" s="3">
        <f t="shared" si="223"/>
        <v>0</v>
      </c>
      <c r="M167" s="3">
        <v>0</v>
      </c>
      <c r="N167" s="3">
        <v>0</v>
      </c>
      <c r="O167" s="3">
        <v>0</v>
      </c>
      <c r="P167" s="3">
        <v>0</v>
      </c>
      <c r="Q167" s="4" t="e">
        <f t="shared" si="225"/>
        <v>#DIV/0!</v>
      </c>
      <c r="R167" s="3">
        <v>2</v>
      </c>
      <c r="S167" s="3">
        <v>2</v>
      </c>
      <c r="T167" s="32" t="e">
        <f t="shared" si="227"/>
        <v>#DIV/0!</v>
      </c>
      <c r="U167" s="32" t="e">
        <f t="shared" si="228"/>
        <v>#DIV/0!</v>
      </c>
      <c r="V167" s="3">
        <v>0</v>
      </c>
      <c r="W167" s="3">
        <v>0</v>
      </c>
      <c r="X167" s="3">
        <v>0</v>
      </c>
      <c r="Y167" s="3">
        <v>0</v>
      </c>
      <c r="Z167" s="3">
        <v>1</v>
      </c>
      <c r="AA167" s="3">
        <v>0</v>
      </c>
      <c r="AB167" s="3"/>
      <c r="AC167" s="3"/>
    </row>
    <row r="168" spans="1:30" x14ac:dyDescent="0.3">
      <c r="A168" s="35">
        <v>120</v>
      </c>
      <c r="B168" s="35" t="s">
        <v>32</v>
      </c>
      <c r="C168" s="35" t="s">
        <v>25</v>
      </c>
      <c r="D168" s="35" t="s">
        <v>26</v>
      </c>
      <c r="E168" s="35" t="s">
        <v>27</v>
      </c>
      <c r="F168" s="35" t="s">
        <v>30</v>
      </c>
      <c r="G168" s="35">
        <f t="shared" ref="G168:H168" si="265">G169+G170+G171</f>
        <v>1</v>
      </c>
      <c r="H168" s="35">
        <f t="shared" si="265"/>
        <v>3</v>
      </c>
      <c r="I168" s="36">
        <f t="shared" si="220"/>
        <v>3</v>
      </c>
      <c r="J168" s="35">
        <f t="shared" ref="J168" si="266">J169+J170+J171</f>
        <v>0</v>
      </c>
      <c r="K168" s="37">
        <f t="shared" si="222"/>
        <v>0</v>
      </c>
      <c r="L168" s="35">
        <f t="shared" si="223"/>
        <v>1</v>
      </c>
      <c r="M168" s="35">
        <f t="shared" ref="M168:P168" si="267">M169+M170+M171</f>
        <v>1</v>
      </c>
      <c r="N168" s="35">
        <f t="shared" si="267"/>
        <v>0</v>
      </c>
      <c r="O168" s="35">
        <f t="shared" si="267"/>
        <v>1</v>
      </c>
      <c r="P168" s="35">
        <f t="shared" si="267"/>
        <v>1</v>
      </c>
      <c r="Q168" s="36">
        <f t="shared" si="225"/>
        <v>100</v>
      </c>
      <c r="R168" s="35">
        <f t="shared" ref="R168:S168" si="268">R169+R170+R171</f>
        <v>0</v>
      </c>
      <c r="S168" s="35">
        <f t="shared" si="268"/>
        <v>0</v>
      </c>
      <c r="T168" s="37">
        <f t="shared" si="227"/>
        <v>1</v>
      </c>
      <c r="U168" s="37">
        <f t="shared" si="228"/>
        <v>1.5</v>
      </c>
      <c r="V168" s="35">
        <f t="shared" ref="V168:AA168" si="269">V169+V170+V171</f>
        <v>1</v>
      </c>
      <c r="W168" s="35">
        <f t="shared" si="269"/>
        <v>0</v>
      </c>
      <c r="X168" s="35">
        <f t="shared" si="269"/>
        <v>0</v>
      </c>
      <c r="Y168" s="35">
        <f t="shared" si="269"/>
        <v>0</v>
      </c>
      <c r="Z168" s="35">
        <f t="shared" si="269"/>
        <v>0</v>
      </c>
      <c r="AA168" s="35">
        <f t="shared" si="269"/>
        <v>0</v>
      </c>
      <c r="AB168" s="35"/>
      <c r="AC168" s="35"/>
      <c r="AD168" s="38"/>
    </row>
    <row r="169" spans="1:30" x14ac:dyDescent="0.3">
      <c r="A169" s="3" t="s">
        <v>66</v>
      </c>
      <c r="B169" s="3" t="s">
        <v>32</v>
      </c>
      <c r="C169" s="3" t="s">
        <v>25</v>
      </c>
      <c r="D169" s="3" t="s">
        <v>26</v>
      </c>
      <c r="E169" s="3" t="s">
        <v>27</v>
      </c>
      <c r="F169" s="3" t="s">
        <v>30</v>
      </c>
      <c r="G169" s="3">
        <v>0</v>
      </c>
      <c r="H169" s="3">
        <v>0</v>
      </c>
      <c r="I169" s="4" t="e">
        <f t="shared" si="220"/>
        <v>#DIV/0!</v>
      </c>
      <c r="J169" s="3">
        <v>0</v>
      </c>
      <c r="K169" s="32" t="e">
        <f t="shared" si="222"/>
        <v>#DIV/0!</v>
      </c>
      <c r="L169" s="3">
        <f t="shared" si="223"/>
        <v>0</v>
      </c>
      <c r="M169" s="3">
        <v>0</v>
      </c>
      <c r="N169" s="3">
        <v>0</v>
      </c>
      <c r="O169" s="3">
        <v>0</v>
      </c>
      <c r="P169" s="3">
        <v>0</v>
      </c>
      <c r="Q169" s="4" t="e">
        <f t="shared" si="225"/>
        <v>#DIV/0!</v>
      </c>
      <c r="R169" s="3">
        <v>0</v>
      </c>
      <c r="S169" s="3">
        <v>0</v>
      </c>
      <c r="T169" s="32" t="e">
        <f t="shared" si="227"/>
        <v>#DIV/0!</v>
      </c>
      <c r="U169" s="32" t="e">
        <f t="shared" si="228"/>
        <v>#DIV/0!</v>
      </c>
      <c r="V169" s="3">
        <v>0</v>
      </c>
      <c r="W169" s="3">
        <v>0</v>
      </c>
      <c r="X169" s="3">
        <v>0</v>
      </c>
      <c r="Y169" s="3">
        <v>0</v>
      </c>
      <c r="Z169" s="3">
        <v>0</v>
      </c>
      <c r="AA169" s="3">
        <v>0</v>
      </c>
      <c r="AB169" s="3"/>
      <c r="AC169" s="3"/>
    </row>
    <row r="170" spans="1:30" x14ac:dyDescent="0.3">
      <c r="A170" s="3" t="s">
        <v>67</v>
      </c>
      <c r="B170" s="3" t="s">
        <v>32</v>
      </c>
      <c r="C170" s="3" t="s">
        <v>25</v>
      </c>
      <c r="D170" s="3" t="s">
        <v>26</v>
      </c>
      <c r="E170" s="3" t="s">
        <v>27</v>
      </c>
      <c r="F170" s="3" t="s">
        <v>30</v>
      </c>
      <c r="G170" s="3">
        <v>0</v>
      </c>
      <c r="H170" s="3">
        <v>0</v>
      </c>
      <c r="I170" s="4" t="e">
        <f t="shared" si="220"/>
        <v>#DIV/0!</v>
      </c>
      <c r="J170" s="3">
        <v>0</v>
      </c>
      <c r="K170" s="32" t="e">
        <f t="shared" si="222"/>
        <v>#DIV/0!</v>
      </c>
      <c r="L170" s="3">
        <f t="shared" si="223"/>
        <v>0</v>
      </c>
      <c r="M170" s="3">
        <v>0</v>
      </c>
      <c r="N170" s="3">
        <v>0</v>
      </c>
      <c r="O170" s="3">
        <v>0</v>
      </c>
      <c r="P170" s="3">
        <v>0</v>
      </c>
      <c r="Q170" s="4" t="e">
        <f t="shared" si="225"/>
        <v>#DIV/0!</v>
      </c>
      <c r="R170" s="3">
        <v>0</v>
      </c>
      <c r="S170" s="3">
        <v>0</v>
      </c>
      <c r="T170" s="32" t="e">
        <f t="shared" si="227"/>
        <v>#DIV/0!</v>
      </c>
      <c r="U170" s="32" t="e">
        <f t="shared" si="228"/>
        <v>#DIV/0!</v>
      </c>
      <c r="V170" s="3">
        <v>0</v>
      </c>
      <c r="W170" s="3">
        <v>0</v>
      </c>
      <c r="X170" s="3">
        <v>0</v>
      </c>
      <c r="Y170" s="3">
        <v>0</v>
      </c>
      <c r="Z170" s="3">
        <v>0</v>
      </c>
      <c r="AA170" s="3">
        <v>0</v>
      </c>
      <c r="AB170" s="3"/>
      <c r="AC170" s="3"/>
    </row>
    <row r="171" spans="1:30" x14ac:dyDescent="0.3">
      <c r="A171" s="3" t="s">
        <v>68</v>
      </c>
      <c r="B171" s="3" t="s">
        <v>32</v>
      </c>
      <c r="C171" s="3" t="s">
        <v>25</v>
      </c>
      <c r="D171" s="3" t="s">
        <v>26</v>
      </c>
      <c r="E171" s="3" t="s">
        <v>27</v>
      </c>
      <c r="F171" s="3" t="s">
        <v>30</v>
      </c>
      <c r="G171" s="3">
        <v>1</v>
      </c>
      <c r="H171" s="3">
        <v>3</v>
      </c>
      <c r="I171" s="4">
        <f t="shared" si="220"/>
        <v>3</v>
      </c>
      <c r="J171" s="3">
        <v>0</v>
      </c>
      <c r="K171" s="32">
        <f t="shared" si="222"/>
        <v>0</v>
      </c>
      <c r="L171" s="3">
        <f t="shared" si="223"/>
        <v>1</v>
      </c>
      <c r="M171" s="3">
        <v>1</v>
      </c>
      <c r="N171" s="3">
        <v>0</v>
      </c>
      <c r="O171" s="3">
        <v>1</v>
      </c>
      <c r="P171" s="3">
        <v>1</v>
      </c>
      <c r="Q171" s="4">
        <f t="shared" si="225"/>
        <v>100</v>
      </c>
      <c r="R171" s="3">
        <v>0</v>
      </c>
      <c r="S171" s="3">
        <v>0</v>
      </c>
      <c r="T171" s="32">
        <f t="shared" si="227"/>
        <v>1</v>
      </c>
      <c r="U171" s="32">
        <f t="shared" si="228"/>
        <v>1.5</v>
      </c>
      <c r="V171" s="3">
        <v>1</v>
      </c>
      <c r="W171" s="3">
        <v>0</v>
      </c>
      <c r="X171" s="3">
        <v>0</v>
      </c>
      <c r="Y171" s="3">
        <v>0</v>
      </c>
      <c r="Z171" s="3">
        <v>0</v>
      </c>
      <c r="AA171" s="3">
        <v>0</v>
      </c>
      <c r="AB171" s="3"/>
      <c r="AC171" s="3"/>
    </row>
    <row r="172" spans="1:30" x14ac:dyDescent="0.3">
      <c r="A172" s="35">
        <v>9</v>
      </c>
      <c r="B172" s="35" t="s">
        <v>32</v>
      </c>
      <c r="C172" s="35" t="s">
        <v>25</v>
      </c>
      <c r="D172" s="35" t="s">
        <v>26</v>
      </c>
      <c r="E172" s="35" t="s">
        <v>27</v>
      </c>
      <c r="F172" s="35" t="s">
        <v>28</v>
      </c>
      <c r="G172" s="35">
        <f t="shared" ref="G172:H172" si="270">G173+G174+G175</f>
        <v>1</v>
      </c>
      <c r="H172" s="35">
        <f t="shared" si="270"/>
        <v>0</v>
      </c>
      <c r="I172" s="36">
        <f t="shared" si="220"/>
        <v>0</v>
      </c>
      <c r="J172" s="35">
        <f t="shared" ref="J172" si="271">J173+J174+J175</f>
        <v>1</v>
      </c>
      <c r="K172" s="37">
        <f t="shared" si="222"/>
        <v>1</v>
      </c>
      <c r="L172" s="35">
        <f t="shared" si="223"/>
        <v>0</v>
      </c>
      <c r="M172" s="35">
        <f t="shared" ref="M172:P172" si="272">M173+M174+M175</f>
        <v>0</v>
      </c>
      <c r="N172" s="35">
        <f t="shared" si="272"/>
        <v>0</v>
      </c>
      <c r="O172" s="35">
        <f t="shared" si="272"/>
        <v>0</v>
      </c>
      <c r="P172" s="35">
        <f t="shared" si="272"/>
        <v>0</v>
      </c>
      <c r="Q172" s="36" t="e">
        <f t="shared" si="225"/>
        <v>#DIV/0!</v>
      </c>
      <c r="R172" s="35">
        <f t="shared" ref="R172:S172" si="273">R173+R174+R175</f>
        <v>0</v>
      </c>
      <c r="S172" s="35">
        <f t="shared" si="273"/>
        <v>0</v>
      </c>
      <c r="T172" s="37" t="e">
        <f t="shared" si="227"/>
        <v>#DIV/0!</v>
      </c>
      <c r="U172" s="37" t="e">
        <f t="shared" si="228"/>
        <v>#DIV/0!</v>
      </c>
      <c r="V172" s="35">
        <f t="shared" ref="V172:AA172" si="274">V173+V174+V175</f>
        <v>0</v>
      </c>
      <c r="W172" s="35">
        <f t="shared" si="274"/>
        <v>0</v>
      </c>
      <c r="X172" s="35">
        <f t="shared" si="274"/>
        <v>0</v>
      </c>
      <c r="Y172" s="35">
        <f t="shared" si="274"/>
        <v>0</v>
      </c>
      <c r="Z172" s="35">
        <f t="shared" si="274"/>
        <v>0</v>
      </c>
      <c r="AA172" s="35">
        <f t="shared" si="274"/>
        <v>0</v>
      </c>
      <c r="AB172" s="35"/>
      <c r="AC172" s="35"/>
      <c r="AD172" s="38"/>
    </row>
    <row r="173" spans="1:30" x14ac:dyDescent="0.3">
      <c r="A173" s="3" t="s">
        <v>66</v>
      </c>
      <c r="B173" s="3" t="s">
        <v>32</v>
      </c>
      <c r="C173" s="3" t="s">
        <v>25</v>
      </c>
      <c r="D173" s="3" t="s">
        <v>26</v>
      </c>
      <c r="E173" s="3" t="s">
        <v>27</v>
      </c>
      <c r="F173" s="3" t="s">
        <v>28</v>
      </c>
      <c r="G173" s="3">
        <v>0</v>
      </c>
      <c r="H173" s="3">
        <v>0</v>
      </c>
      <c r="I173" s="4" t="e">
        <f t="shared" si="220"/>
        <v>#DIV/0!</v>
      </c>
      <c r="J173" s="3">
        <v>0</v>
      </c>
      <c r="K173" s="32" t="e">
        <f t="shared" si="222"/>
        <v>#DIV/0!</v>
      </c>
      <c r="L173" s="3">
        <f t="shared" si="223"/>
        <v>0</v>
      </c>
      <c r="M173" s="3">
        <v>0</v>
      </c>
      <c r="N173" s="3">
        <v>0</v>
      </c>
      <c r="O173" s="3">
        <v>0</v>
      </c>
      <c r="P173" s="3">
        <v>0</v>
      </c>
      <c r="Q173" s="4" t="e">
        <f t="shared" si="225"/>
        <v>#DIV/0!</v>
      </c>
      <c r="R173" s="3">
        <v>0</v>
      </c>
      <c r="S173" s="3">
        <v>0</v>
      </c>
      <c r="T173" s="32" t="e">
        <f t="shared" si="227"/>
        <v>#DIV/0!</v>
      </c>
      <c r="U173" s="32" t="e">
        <f t="shared" si="228"/>
        <v>#DIV/0!</v>
      </c>
      <c r="V173" s="3">
        <v>0</v>
      </c>
      <c r="W173" s="3">
        <v>0</v>
      </c>
      <c r="X173" s="3">
        <v>0</v>
      </c>
      <c r="Y173" s="3">
        <v>0</v>
      </c>
      <c r="Z173" s="3">
        <v>0</v>
      </c>
      <c r="AA173" s="3">
        <v>0</v>
      </c>
      <c r="AB173" s="3"/>
      <c r="AC173" s="3"/>
    </row>
    <row r="174" spans="1:30" x14ac:dyDescent="0.3">
      <c r="A174" s="3" t="s">
        <v>67</v>
      </c>
      <c r="B174" s="3" t="s">
        <v>32</v>
      </c>
      <c r="C174" s="3" t="s">
        <v>25</v>
      </c>
      <c r="D174" s="3" t="s">
        <v>26</v>
      </c>
      <c r="E174" s="3" t="s">
        <v>27</v>
      </c>
      <c r="F174" s="3" t="s">
        <v>28</v>
      </c>
      <c r="G174" s="3">
        <v>0</v>
      </c>
      <c r="H174" s="3">
        <v>0</v>
      </c>
      <c r="I174" s="4" t="e">
        <f t="shared" si="220"/>
        <v>#DIV/0!</v>
      </c>
      <c r="J174" s="3">
        <v>0</v>
      </c>
      <c r="K174" s="32" t="e">
        <f t="shared" si="222"/>
        <v>#DIV/0!</v>
      </c>
      <c r="L174" s="3">
        <f t="shared" si="223"/>
        <v>0</v>
      </c>
      <c r="M174" s="3">
        <v>0</v>
      </c>
      <c r="N174" s="3">
        <v>0</v>
      </c>
      <c r="O174" s="3">
        <v>0</v>
      </c>
      <c r="P174" s="3">
        <v>0</v>
      </c>
      <c r="Q174" s="4" t="e">
        <f t="shared" si="225"/>
        <v>#DIV/0!</v>
      </c>
      <c r="R174" s="3">
        <v>0</v>
      </c>
      <c r="S174" s="3">
        <v>0</v>
      </c>
      <c r="T174" s="32" t="e">
        <f t="shared" si="227"/>
        <v>#DIV/0!</v>
      </c>
      <c r="U174" s="32" t="e">
        <f t="shared" si="228"/>
        <v>#DIV/0!</v>
      </c>
      <c r="V174" s="3">
        <v>0</v>
      </c>
      <c r="W174" s="3">
        <v>0</v>
      </c>
      <c r="X174" s="3">
        <v>0</v>
      </c>
      <c r="Y174" s="3">
        <v>0</v>
      </c>
      <c r="Z174" s="3">
        <v>0</v>
      </c>
      <c r="AA174" s="3">
        <v>0</v>
      </c>
      <c r="AB174" s="3"/>
      <c r="AC174" s="3"/>
    </row>
    <row r="175" spans="1:30" x14ac:dyDescent="0.3">
      <c r="A175" s="3" t="s">
        <v>68</v>
      </c>
      <c r="B175" s="3" t="s">
        <v>32</v>
      </c>
      <c r="C175" s="3" t="s">
        <v>25</v>
      </c>
      <c r="D175" s="3" t="s">
        <v>26</v>
      </c>
      <c r="E175" s="3" t="s">
        <v>27</v>
      </c>
      <c r="F175" s="3" t="s">
        <v>28</v>
      </c>
      <c r="G175" s="3">
        <v>1</v>
      </c>
      <c r="H175" s="3">
        <v>0</v>
      </c>
      <c r="I175" s="4">
        <f t="shared" si="220"/>
        <v>0</v>
      </c>
      <c r="J175" s="3">
        <v>1</v>
      </c>
      <c r="K175" s="32">
        <f t="shared" si="222"/>
        <v>1</v>
      </c>
      <c r="L175" s="3">
        <f t="shared" si="223"/>
        <v>0</v>
      </c>
      <c r="M175" s="3">
        <v>0</v>
      </c>
      <c r="N175" s="3">
        <v>0</v>
      </c>
      <c r="O175" s="3">
        <v>0</v>
      </c>
      <c r="P175" s="3">
        <v>0</v>
      </c>
      <c r="Q175" s="4" t="e">
        <f t="shared" si="225"/>
        <v>#DIV/0!</v>
      </c>
      <c r="R175" s="3">
        <v>0</v>
      </c>
      <c r="S175" s="3">
        <v>0</v>
      </c>
      <c r="T175" s="32" t="e">
        <f t="shared" si="227"/>
        <v>#DIV/0!</v>
      </c>
      <c r="U175" s="32" t="e">
        <f t="shared" si="228"/>
        <v>#DIV/0!</v>
      </c>
      <c r="V175" s="3">
        <v>0</v>
      </c>
      <c r="W175" s="3">
        <v>0</v>
      </c>
      <c r="X175" s="3">
        <v>0</v>
      </c>
      <c r="Y175" s="3">
        <v>0</v>
      </c>
      <c r="Z175" s="3">
        <v>0</v>
      </c>
      <c r="AA175" s="3">
        <v>0</v>
      </c>
      <c r="AB175" s="3"/>
      <c r="AC175" s="3"/>
    </row>
    <row r="176" spans="1:30" x14ac:dyDescent="0.3">
      <c r="A176" s="35">
        <v>6</v>
      </c>
      <c r="B176" s="35" t="s">
        <v>29</v>
      </c>
      <c r="C176" s="35" t="s">
        <v>25</v>
      </c>
      <c r="D176" s="35" t="s">
        <v>26</v>
      </c>
      <c r="E176" s="35" t="s">
        <v>27</v>
      </c>
      <c r="F176" s="35" t="s">
        <v>28</v>
      </c>
      <c r="G176" s="35">
        <f t="shared" ref="G176:H176" si="275">G177+G178+G179</f>
        <v>2</v>
      </c>
      <c r="H176" s="35">
        <f t="shared" si="275"/>
        <v>0</v>
      </c>
      <c r="I176" s="36">
        <f t="shared" si="220"/>
        <v>0</v>
      </c>
      <c r="J176" s="35">
        <f t="shared" ref="J176" si="276">J177+J178+J179</f>
        <v>1</v>
      </c>
      <c r="K176" s="37">
        <f t="shared" si="222"/>
        <v>0.5</v>
      </c>
      <c r="L176" s="35">
        <f t="shared" si="223"/>
        <v>1</v>
      </c>
      <c r="M176" s="35">
        <f t="shared" ref="M176:P176" si="277">M177+M178+M179</f>
        <v>0</v>
      </c>
      <c r="N176" s="35">
        <f t="shared" si="277"/>
        <v>1</v>
      </c>
      <c r="O176" s="35">
        <f t="shared" si="277"/>
        <v>0</v>
      </c>
      <c r="P176" s="35">
        <f t="shared" si="277"/>
        <v>1</v>
      </c>
      <c r="Q176" s="36">
        <f t="shared" si="225"/>
        <v>100</v>
      </c>
      <c r="R176" s="35">
        <f t="shared" ref="R176:S176" si="278">R177+R178+R179</f>
        <v>0</v>
      </c>
      <c r="S176" s="35">
        <f t="shared" si="278"/>
        <v>0</v>
      </c>
      <c r="T176" s="37">
        <f t="shared" si="227"/>
        <v>0</v>
      </c>
      <c r="U176" s="37">
        <f t="shared" si="228"/>
        <v>0</v>
      </c>
      <c r="V176" s="35">
        <f t="shared" ref="V176:AA176" si="279">V177+V178+V179</f>
        <v>0</v>
      </c>
      <c r="W176" s="35">
        <f t="shared" si="279"/>
        <v>0</v>
      </c>
      <c r="X176" s="35">
        <f t="shared" si="279"/>
        <v>1</v>
      </c>
      <c r="Y176" s="35">
        <f t="shared" si="279"/>
        <v>1</v>
      </c>
      <c r="Z176" s="35">
        <f t="shared" si="279"/>
        <v>0</v>
      </c>
      <c r="AA176" s="35">
        <f t="shared" si="279"/>
        <v>0</v>
      </c>
      <c r="AB176" s="35"/>
      <c r="AC176" s="35"/>
      <c r="AD176" s="38"/>
    </row>
    <row r="177" spans="1:30" x14ac:dyDescent="0.3">
      <c r="A177" s="3" t="s">
        <v>66</v>
      </c>
      <c r="B177" s="3" t="s">
        <v>29</v>
      </c>
      <c r="C177" s="3" t="s">
        <v>25</v>
      </c>
      <c r="D177" s="3" t="s">
        <v>26</v>
      </c>
      <c r="E177" s="3" t="s">
        <v>27</v>
      </c>
      <c r="F177" s="3" t="s">
        <v>28</v>
      </c>
      <c r="G177" s="3">
        <v>2</v>
      </c>
      <c r="H177" s="3">
        <v>0</v>
      </c>
      <c r="I177" s="4">
        <f t="shared" si="220"/>
        <v>0</v>
      </c>
      <c r="J177" s="3">
        <v>1</v>
      </c>
      <c r="K177" s="32">
        <f t="shared" si="222"/>
        <v>0.5</v>
      </c>
      <c r="L177" s="3">
        <f t="shared" si="223"/>
        <v>1</v>
      </c>
      <c r="M177" s="3">
        <v>0</v>
      </c>
      <c r="N177" s="3">
        <v>1</v>
      </c>
      <c r="O177" s="3">
        <v>0</v>
      </c>
      <c r="P177" s="3">
        <v>1</v>
      </c>
      <c r="Q177" s="4">
        <f t="shared" si="225"/>
        <v>100</v>
      </c>
      <c r="R177" s="3">
        <v>0</v>
      </c>
      <c r="S177" s="3">
        <v>0</v>
      </c>
      <c r="T177" s="32">
        <f t="shared" si="227"/>
        <v>0</v>
      </c>
      <c r="U177" s="32">
        <f t="shared" si="228"/>
        <v>0</v>
      </c>
      <c r="V177" s="3">
        <v>0</v>
      </c>
      <c r="W177" s="3">
        <v>0</v>
      </c>
      <c r="X177" s="3">
        <v>1</v>
      </c>
      <c r="Y177" s="3">
        <v>1</v>
      </c>
      <c r="Z177" s="3">
        <v>0</v>
      </c>
      <c r="AA177" s="3">
        <v>0</v>
      </c>
      <c r="AB177" s="3"/>
      <c r="AC177" s="3"/>
    </row>
    <row r="178" spans="1:30" x14ac:dyDescent="0.3">
      <c r="A178" s="3" t="s">
        <v>67</v>
      </c>
      <c r="B178" s="3" t="s">
        <v>29</v>
      </c>
      <c r="C178" s="3" t="s">
        <v>25</v>
      </c>
      <c r="D178" s="3" t="s">
        <v>26</v>
      </c>
      <c r="E178" s="3" t="s">
        <v>27</v>
      </c>
      <c r="F178" s="3" t="s">
        <v>28</v>
      </c>
      <c r="G178" s="3">
        <v>0</v>
      </c>
      <c r="H178" s="3">
        <v>0</v>
      </c>
      <c r="I178" s="4" t="e">
        <f t="shared" si="220"/>
        <v>#DIV/0!</v>
      </c>
      <c r="J178" s="3">
        <v>0</v>
      </c>
      <c r="K178" s="32" t="e">
        <f t="shared" si="222"/>
        <v>#DIV/0!</v>
      </c>
      <c r="L178" s="3">
        <f t="shared" si="223"/>
        <v>0</v>
      </c>
      <c r="M178" s="3">
        <v>0</v>
      </c>
      <c r="N178" s="3">
        <v>0</v>
      </c>
      <c r="O178" s="3">
        <v>0</v>
      </c>
      <c r="P178" s="3">
        <v>0</v>
      </c>
      <c r="Q178" s="4" t="e">
        <f t="shared" si="225"/>
        <v>#DIV/0!</v>
      </c>
      <c r="R178" s="3">
        <v>0</v>
      </c>
      <c r="S178" s="3">
        <v>0</v>
      </c>
      <c r="T178" s="32" t="e">
        <f t="shared" si="227"/>
        <v>#DIV/0!</v>
      </c>
      <c r="U178" s="32" t="e">
        <f t="shared" si="228"/>
        <v>#DIV/0!</v>
      </c>
      <c r="V178" s="3">
        <v>0</v>
      </c>
      <c r="W178" s="3">
        <v>0</v>
      </c>
      <c r="X178" s="3">
        <v>0</v>
      </c>
      <c r="Y178" s="3">
        <v>0</v>
      </c>
      <c r="Z178" s="3">
        <v>0</v>
      </c>
      <c r="AA178" s="3">
        <v>0</v>
      </c>
      <c r="AB178" s="3"/>
      <c r="AC178" s="3"/>
    </row>
    <row r="179" spans="1:30" x14ac:dyDescent="0.3">
      <c r="A179" s="3" t="s">
        <v>68</v>
      </c>
      <c r="B179" s="3" t="s">
        <v>29</v>
      </c>
      <c r="C179" s="3" t="s">
        <v>25</v>
      </c>
      <c r="D179" s="3" t="s">
        <v>26</v>
      </c>
      <c r="E179" s="3" t="s">
        <v>27</v>
      </c>
      <c r="F179" s="3" t="s">
        <v>28</v>
      </c>
      <c r="G179" s="3">
        <v>0</v>
      </c>
      <c r="H179" s="3">
        <v>0</v>
      </c>
      <c r="I179" s="4" t="e">
        <f t="shared" si="220"/>
        <v>#DIV/0!</v>
      </c>
      <c r="J179" s="3">
        <v>0</v>
      </c>
      <c r="K179" s="32" t="e">
        <f t="shared" si="222"/>
        <v>#DIV/0!</v>
      </c>
      <c r="L179" s="3">
        <f t="shared" si="223"/>
        <v>0</v>
      </c>
      <c r="M179" s="3">
        <v>0</v>
      </c>
      <c r="N179" s="3">
        <v>0</v>
      </c>
      <c r="O179" s="3">
        <v>0</v>
      </c>
      <c r="P179" s="3">
        <v>0</v>
      </c>
      <c r="Q179" s="4" t="e">
        <f t="shared" si="225"/>
        <v>#DIV/0!</v>
      </c>
      <c r="R179" s="3">
        <v>0</v>
      </c>
      <c r="S179" s="3">
        <v>0</v>
      </c>
      <c r="T179" s="32" t="e">
        <f t="shared" si="227"/>
        <v>#DIV/0!</v>
      </c>
      <c r="U179" s="32" t="e">
        <f t="shared" si="228"/>
        <v>#DIV/0!</v>
      </c>
      <c r="V179" s="3">
        <v>0</v>
      </c>
      <c r="W179" s="3">
        <v>0</v>
      </c>
      <c r="X179" s="3">
        <v>0</v>
      </c>
      <c r="Y179" s="3">
        <v>0</v>
      </c>
      <c r="Z179" s="3">
        <v>0</v>
      </c>
      <c r="AA179" s="3">
        <v>0</v>
      </c>
      <c r="AB179" s="3"/>
      <c r="AC179" s="3"/>
    </row>
    <row r="180" spans="1:30" x14ac:dyDescent="0.3">
      <c r="A180" s="35">
        <v>34</v>
      </c>
      <c r="B180" s="35" t="s">
        <v>24</v>
      </c>
      <c r="C180" s="35" t="s">
        <v>25</v>
      </c>
      <c r="D180" s="35" t="s">
        <v>29</v>
      </c>
      <c r="E180" s="35" t="s">
        <v>27</v>
      </c>
      <c r="F180" s="35" t="s">
        <v>28</v>
      </c>
      <c r="G180" s="35">
        <f t="shared" ref="G180:H180" si="280">G181+G182+G183</f>
        <v>1</v>
      </c>
      <c r="H180" s="35">
        <f t="shared" si="280"/>
        <v>0</v>
      </c>
      <c r="I180" s="36">
        <f t="shared" si="220"/>
        <v>0</v>
      </c>
      <c r="J180" s="35">
        <f t="shared" ref="J180" si="281">J181+J182+J183</f>
        <v>0</v>
      </c>
      <c r="K180" s="37">
        <f t="shared" si="222"/>
        <v>0</v>
      </c>
      <c r="L180" s="35">
        <f t="shared" si="223"/>
        <v>1</v>
      </c>
      <c r="M180" s="35">
        <f t="shared" ref="M180:P180" si="282">M181+M182+M183</f>
        <v>0</v>
      </c>
      <c r="N180" s="35">
        <f t="shared" si="282"/>
        <v>1</v>
      </c>
      <c r="O180" s="35">
        <f t="shared" si="282"/>
        <v>0</v>
      </c>
      <c r="P180" s="35">
        <f t="shared" si="282"/>
        <v>1</v>
      </c>
      <c r="Q180" s="36">
        <f t="shared" si="225"/>
        <v>100</v>
      </c>
      <c r="R180" s="35">
        <f t="shared" ref="R180:S180" si="283">R181+R182+R183</f>
        <v>0</v>
      </c>
      <c r="S180" s="35">
        <f t="shared" si="283"/>
        <v>0</v>
      </c>
      <c r="T180" s="37">
        <f t="shared" si="227"/>
        <v>0</v>
      </c>
      <c r="U180" s="37">
        <f t="shared" si="228"/>
        <v>0</v>
      </c>
      <c r="V180" s="35">
        <f t="shared" ref="V180:AA180" si="284">V181+V182+V183</f>
        <v>0</v>
      </c>
      <c r="W180" s="35">
        <f t="shared" si="284"/>
        <v>1</v>
      </c>
      <c r="X180" s="35">
        <f t="shared" si="284"/>
        <v>0</v>
      </c>
      <c r="Y180" s="35">
        <f t="shared" si="284"/>
        <v>0</v>
      </c>
      <c r="Z180" s="35">
        <f t="shared" si="284"/>
        <v>1</v>
      </c>
      <c r="AA180" s="35">
        <f t="shared" si="284"/>
        <v>0</v>
      </c>
      <c r="AB180" s="35"/>
      <c r="AC180" s="35"/>
      <c r="AD180" s="38"/>
    </row>
    <row r="181" spans="1:30" x14ac:dyDescent="0.3">
      <c r="A181" s="3" t="s">
        <v>66</v>
      </c>
      <c r="B181" s="3" t="s">
        <v>24</v>
      </c>
      <c r="C181" s="3" t="s">
        <v>25</v>
      </c>
      <c r="D181" s="3" t="s">
        <v>29</v>
      </c>
      <c r="E181" s="3" t="s">
        <v>27</v>
      </c>
      <c r="F181" s="3" t="s">
        <v>28</v>
      </c>
      <c r="G181" s="3">
        <v>0</v>
      </c>
      <c r="H181" s="3">
        <v>0</v>
      </c>
      <c r="I181" s="4" t="e">
        <f t="shared" si="220"/>
        <v>#DIV/0!</v>
      </c>
      <c r="J181" s="3">
        <v>0</v>
      </c>
      <c r="K181" s="32" t="e">
        <f t="shared" si="222"/>
        <v>#DIV/0!</v>
      </c>
      <c r="L181" s="3">
        <f t="shared" si="223"/>
        <v>0</v>
      </c>
      <c r="M181" s="3">
        <v>0</v>
      </c>
      <c r="N181" s="3">
        <v>0</v>
      </c>
      <c r="O181" s="3">
        <v>0</v>
      </c>
      <c r="P181" s="3">
        <v>0</v>
      </c>
      <c r="Q181" s="4" t="e">
        <f t="shared" si="225"/>
        <v>#DIV/0!</v>
      </c>
      <c r="R181" s="3">
        <v>0</v>
      </c>
      <c r="S181" s="3">
        <v>0</v>
      </c>
      <c r="T181" s="32" t="e">
        <f t="shared" si="227"/>
        <v>#DIV/0!</v>
      </c>
      <c r="U181" s="32" t="e">
        <f t="shared" si="228"/>
        <v>#DIV/0!</v>
      </c>
      <c r="V181" s="3">
        <v>0</v>
      </c>
      <c r="W181" s="3">
        <v>0</v>
      </c>
      <c r="X181" s="3">
        <v>0</v>
      </c>
      <c r="Y181" s="3">
        <v>0</v>
      </c>
      <c r="Z181" s="3">
        <v>1</v>
      </c>
      <c r="AA181" s="3">
        <v>0</v>
      </c>
      <c r="AB181" s="3"/>
      <c r="AC181" s="3"/>
    </row>
    <row r="182" spans="1:30" x14ac:dyDescent="0.3">
      <c r="A182" s="3" t="s">
        <v>67</v>
      </c>
      <c r="B182" s="3" t="s">
        <v>24</v>
      </c>
      <c r="C182" s="3" t="s">
        <v>25</v>
      </c>
      <c r="D182" s="3" t="s">
        <v>29</v>
      </c>
      <c r="E182" s="3" t="s">
        <v>27</v>
      </c>
      <c r="F182" s="3" t="s">
        <v>28</v>
      </c>
      <c r="G182" s="3">
        <v>0</v>
      </c>
      <c r="H182" s="3">
        <v>0</v>
      </c>
      <c r="I182" s="4" t="e">
        <f t="shared" si="220"/>
        <v>#DIV/0!</v>
      </c>
      <c r="J182" s="3">
        <v>0</v>
      </c>
      <c r="K182" s="32" t="e">
        <f t="shared" si="222"/>
        <v>#DIV/0!</v>
      </c>
      <c r="L182" s="3">
        <f t="shared" si="223"/>
        <v>0</v>
      </c>
      <c r="M182" s="3">
        <v>0</v>
      </c>
      <c r="N182" s="3">
        <v>0</v>
      </c>
      <c r="O182" s="3">
        <v>0</v>
      </c>
      <c r="P182" s="3">
        <v>0</v>
      </c>
      <c r="Q182" s="4" t="e">
        <f t="shared" si="225"/>
        <v>#DIV/0!</v>
      </c>
      <c r="R182" s="3">
        <v>0</v>
      </c>
      <c r="S182" s="3">
        <v>0</v>
      </c>
      <c r="T182" s="32" t="e">
        <f t="shared" si="227"/>
        <v>#DIV/0!</v>
      </c>
      <c r="U182" s="32" t="e">
        <f t="shared" si="228"/>
        <v>#DIV/0!</v>
      </c>
      <c r="V182" s="3">
        <v>0</v>
      </c>
      <c r="W182" s="3">
        <v>0</v>
      </c>
      <c r="X182" s="3">
        <v>0</v>
      </c>
      <c r="Y182" s="3">
        <v>0</v>
      </c>
      <c r="Z182" s="3">
        <v>0</v>
      </c>
      <c r="AA182" s="3">
        <v>0</v>
      </c>
      <c r="AB182" s="3"/>
      <c r="AC182" s="3"/>
    </row>
    <row r="183" spans="1:30" x14ac:dyDescent="0.3">
      <c r="A183" s="3" t="s">
        <v>68</v>
      </c>
      <c r="B183" s="3" t="s">
        <v>24</v>
      </c>
      <c r="C183" s="3" t="s">
        <v>25</v>
      </c>
      <c r="D183" s="3" t="s">
        <v>29</v>
      </c>
      <c r="E183" s="3" t="s">
        <v>27</v>
      </c>
      <c r="F183" s="3" t="s">
        <v>28</v>
      </c>
      <c r="G183" s="3">
        <v>1</v>
      </c>
      <c r="H183" s="3">
        <v>0</v>
      </c>
      <c r="I183" s="4">
        <f t="shared" si="220"/>
        <v>0</v>
      </c>
      <c r="J183" s="3">
        <v>0</v>
      </c>
      <c r="K183" s="32">
        <f t="shared" si="222"/>
        <v>0</v>
      </c>
      <c r="L183" s="3">
        <f t="shared" si="223"/>
        <v>1</v>
      </c>
      <c r="M183" s="3">
        <v>0</v>
      </c>
      <c r="N183" s="3">
        <v>1</v>
      </c>
      <c r="O183" s="3">
        <v>0</v>
      </c>
      <c r="P183" s="3">
        <v>1</v>
      </c>
      <c r="Q183" s="4">
        <f t="shared" si="225"/>
        <v>100</v>
      </c>
      <c r="R183" s="3">
        <v>0</v>
      </c>
      <c r="S183" s="3">
        <v>0</v>
      </c>
      <c r="T183" s="32">
        <f t="shared" si="227"/>
        <v>0</v>
      </c>
      <c r="U183" s="32">
        <f t="shared" si="228"/>
        <v>0</v>
      </c>
      <c r="V183" s="3">
        <v>0</v>
      </c>
      <c r="W183" s="3">
        <v>1</v>
      </c>
      <c r="X183" s="3">
        <v>0</v>
      </c>
      <c r="Y183" s="3">
        <v>0</v>
      </c>
      <c r="Z183" s="3">
        <v>0</v>
      </c>
      <c r="AA183" s="3">
        <v>0</v>
      </c>
      <c r="AB183" s="3"/>
      <c r="AC183" s="3"/>
    </row>
    <row r="184" spans="1:30" x14ac:dyDescent="0.3">
      <c r="A184" s="35">
        <v>104</v>
      </c>
      <c r="B184" s="35" t="s">
        <v>24</v>
      </c>
      <c r="C184" s="35" t="s">
        <v>29</v>
      </c>
      <c r="D184" s="35" t="s">
        <v>33</v>
      </c>
      <c r="E184" s="35" t="s">
        <v>27</v>
      </c>
      <c r="F184" s="35" t="s">
        <v>28</v>
      </c>
      <c r="G184" s="35">
        <f t="shared" ref="G184:H184" si="285">G185+G186+G187</f>
        <v>3</v>
      </c>
      <c r="H184" s="35">
        <f t="shared" si="285"/>
        <v>0</v>
      </c>
      <c r="I184" s="36">
        <f t="shared" si="220"/>
        <v>0</v>
      </c>
      <c r="J184" s="35">
        <f t="shared" ref="J184" si="286">J185+J186+J187</f>
        <v>0</v>
      </c>
      <c r="K184" s="37">
        <f t="shared" si="222"/>
        <v>0</v>
      </c>
      <c r="L184" s="35">
        <f t="shared" si="223"/>
        <v>3</v>
      </c>
      <c r="M184" s="35">
        <f t="shared" ref="M184:P184" si="287">M185+M186+M187</f>
        <v>0</v>
      </c>
      <c r="N184" s="35">
        <f t="shared" si="287"/>
        <v>3</v>
      </c>
      <c r="O184" s="35">
        <f t="shared" si="287"/>
        <v>0</v>
      </c>
      <c r="P184" s="35">
        <f t="shared" si="287"/>
        <v>1</v>
      </c>
      <c r="Q184" s="36">
        <f t="shared" si="225"/>
        <v>33.333333333333329</v>
      </c>
      <c r="R184" s="35">
        <f t="shared" ref="R184:S184" si="288">R185+R186+R187</f>
        <v>0</v>
      </c>
      <c r="S184" s="35">
        <f t="shared" si="288"/>
        <v>0</v>
      </c>
      <c r="T184" s="37">
        <f t="shared" si="227"/>
        <v>0</v>
      </c>
      <c r="U184" s="37">
        <f t="shared" si="228"/>
        <v>0</v>
      </c>
      <c r="V184" s="35">
        <f t="shared" ref="V184:AA184" si="289">V185+V186+V187</f>
        <v>0</v>
      </c>
      <c r="W184" s="35">
        <f t="shared" si="289"/>
        <v>1</v>
      </c>
      <c r="X184" s="35">
        <f t="shared" si="289"/>
        <v>2</v>
      </c>
      <c r="Y184" s="35">
        <f t="shared" si="289"/>
        <v>0</v>
      </c>
      <c r="Z184" s="35">
        <f t="shared" si="289"/>
        <v>0</v>
      </c>
      <c r="AA184" s="35">
        <f t="shared" si="289"/>
        <v>1</v>
      </c>
      <c r="AB184" s="35"/>
      <c r="AC184" s="35"/>
      <c r="AD184" s="38"/>
    </row>
    <row r="185" spans="1:30" x14ac:dyDescent="0.3">
      <c r="A185" s="3" t="s">
        <v>66</v>
      </c>
      <c r="B185" s="3" t="s">
        <v>24</v>
      </c>
      <c r="C185" s="3" t="s">
        <v>29</v>
      </c>
      <c r="D185" s="3" t="s">
        <v>33</v>
      </c>
      <c r="E185" s="3" t="s">
        <v>27</v>
      </c>
      <c r="F185" s="3" t="s">
        <v>28</v>
      </c>
      <c r="G185" s="3">
        <v>3</v>
      </c>
      <c r="H185" s="3">
        <v>0</v>
      </c>
      <c r="I185" s="4">
        <f t="shared" si="220"/>
        <v>0</v>
      </c>
      <c r="J185" s="3">
        <v>0</v>
      </c>
      <c r="K185" s="32">
        <f t="shared" si="222"/>
        <v>0</v>
      </c>
      <c r="L185" s="3">
        <f t="shared" si="223"/>
        <v>3</v>
      </c>
      <c r="M185" s="3">
        <v>0</v>
      </c>
      <c r="N185" s="3">
        <v>3</v>
      </c>
      <c r="O185" s="3">
        <v>0</v>
      </c>
      <c r="P185" s="3">
        <v>1</v>
      </c>
      <c r="Q185" s="4">
        <f t="shared" si="225"/>
        <v>33.333333333333329</v>
      </c>
      <c r="R185" s="3">
        <v>0</v>
      </c>
      <c r="S185" s="3">
        <v>0</v>
      </c>
      <c r="T185" s="32">
        <f t="shared" si="227"/>
        <v>0</v>
      </c>
      <c r="U185" s="32">
        <f t="shared" si="228"/>
        <v>0</v>
      </c>
      <c r="V185" s="3">
        <v>0</v>
      </c>
      <c r="W185" s="3">
        <v>1</v>
      </c>
      <c r="X185" s="3">
        <v>2</v>
      </c>
      <c r="Y185" s="3">
        <v>0</v>
      </c>
      <c r="Z185" s="3">
        <v>0</v>
      </c>
      <c r="AA185" s="3">
        <v>1</v>
      </c>
      <c r="AB185" s="3"/>
      <c r="AC185" s="3"/>
    </row>
    <row r="186" spans="1:30" x14ac:dyDescent="0.3">
      <c r="A186" s="3" t="s">
        <v>67</v>
      </c>
      <c r="B186" s="3" t="s">
        <v>24</v>
      </c>
      <c r="C186" s="3" t="s">
        <v>29</v>
      </c>
      <c r="D186" s="3" t="s">
        <v>33</v>
      </c>
      <c r="E186" s="3" t="s">
        <v>27</v>
      </c>
      <c r="F186" s="3" t="s">
        <v>28</v>
      </c>
      <c r="G186" s="3">
        <v>0</v>
      </c>
      <c r="H186" s="3">
        <v>0</v>
      </c>
      <c r="I186" s="4" t="e">
        <f t="shared" si="220"/>
        <v>#DIV/0!</v>
      </c>
      <c r="J186" s="3">
        <v>0</v>
      </c>
      <c r="K186" s="32" t="e">
        <f t="shared" si="222"/>
        <v>#DIV/0!</v>
      </c>
      <c r="L186" s="3">
        <f t="shared" si="223"/>
        <v>0</v>
      </c>
      <c r="M186" s="3">
        <v>0</v>
      </c>
      <c r="N186" s="3">
        <v>0</v>
      </c>
      <c r="O186" s="3">
        <v>0</v>
      </c>
      <c r="P186" s="3">
        <v>0</v>
      </c>
      <c r="Q186" s="4" t="e">
        <f t="shared" si="225"/>
        <v>#DIV/0!</v>
      </c>
      <c r="R186" s="3">
        <v>0</v>
      </c>
      <c r="S186" s="3">
        <v>0</v>
      </c>
      <c r="T186" s="32" t="e">
        <f t="shared" si="227"/>
        <v>#DIV/0!</v>
      </c>
      <c r="U186" s="32" t="e">
        <f t="shared" si="228"/>
        <v>#DIV/0!</v>
      </c>
      <c r="V186" s="3">
        <v>0</v>
      </c>
      <c r="W186" s="3">
        <v>0</v>
      </c>
      <c r="X186" s="3">
        <v>0</v>
      </c>
      <c r="Y186" s="3">
        <v>0</v>
      </c>
      <c r="Z186" s="3">
        <v>0</v>
      </c>
      <c r="AA186" s="3">
        <v>0</v>
      </c>
      <c r="AB186" s="3"/>
      <c r="AC186" s="3"/>
    </row>
    <row r="187" spans="1:30" x14ac:dyDescent="0.3">
      <c r="A187" s="3" t="s">
        <v>68</v>
      </c>
      <c r="B187" s="3" t="s">
        <v>24</v>
      </c>
      <c r="C187" s="3" t="s">
        <v>29</v>
      </c>
      <c r="D187" s="3" t="s">
        <v>33</v>
      </c>
      <c r="E187" s="3" t="s">
        <v>27</v>
      </c>
      <c r="F187" s="3" t="s">
        <v>28</v>
      </c>
      <c r="G187" s="3">
        <v>0</v>
      </c>
      <c r="H187" s="3">
        <v>0</v>
      </c>
      <c r="I187" s="4" t="e">
        <f t="shared" si="220"/>
        <v>#DIV/0!</v>
      </c>
      <c r="J187" s="3">
        <v>0</v>
      </c>
      <c r="K187" s="32" t="e">
        <f t="shared" si="222"/>
        <v>#DIV/0!</v>
      </c>
      <c r="L187" s="3">
        <f t="shared" si="223"/>
        <v>0</v>
      </c>
      <c r="M187" s="3">
        <v>0</v>
      </c>
      <c r="N187" s="3">
        <v>0</v>
      </c>
      <c r="O187" s="3">
        <v>0</v>
      </c>
      <c r="P187" s="3">
        <v>0</v>
      </c>
      <c r="Q187" s="4" t="e">
        <f t="shared" si="225"/>
        <v>#DIV/0!</v>
      </c>
      <c r="R187" s="3">
        <v>0</v>
      </c>
      <c r="S187" s="3">
        <v>0</v>
      </c>
      <c r="T187" s="32" t="e">
        <f t="shared" si="227"/>
        <v>#DIV/0!</v>
      </c>
      <c r="U187" s="32" t="e">
        <f t="shared" si="228"/>
        <v>#DIV/0!</v>
      </c>
      <c r="V187" s="3">
        <v>0</v>
      </c>
      <c r="W187" s="3">
        <v>0</v>
      </c>
      <c r="X187" s="3">
        <v>0</v>
      </c>
      <c r="Y187" s="3">
        <v>0</v>
      </c>
      <c r="Z187" s="3">
        <v>0</v>
      </c>
      <c r="AA187" s="3">
        <v>0</v>
      </c>
      <c r="AB187" s="3"/>
      <c r="AC187" s="3"/>
    </row>
    <row r="188" spans="1:30" x14ac:dyDescent="0.3">
      <c r="A188" s="35">
        <v>31</v>
      </c>
      <c r="B188" s="35" t="s">
        <v>24</v>
      </c>
      <c r="C188" s="35" t="s">
        <v>33</v>
      </c>
      <c r="D188" s="35" t="s">
        <v>26</v>
      </c>
      <c r="E188" s="35" t="s">
        <v>27</v>
      </c>
      <c r="F188" s="35" t="s">
        <v>28</v>
      </c>
      <c r="G188" s="35">
        <f t="shared" ref="G188:H188" si="290">G189+G190+G191</f>
        <v>5</v>
      </c>
      <c r="H188" s="35">
        <f t="shared" si="290"/>
        <v>3</v>
      </c>
      <c r="I188" s="36">
        <f t="shared" si="220"/>
        <v>0.6</v>
      </c>
      <c r="J188" s="35">
        <f t="shared" ref="J188" si="291">J189+J190+J191</f>
        <v>0</v>
      </c>
      <c r="K188" s="37">
        <f t="shared" si="222"/>
        <v>0</v>
      </c>
      <c r="L188" s="35">
        <f t="shared" si="223"/>
        <v>5</v>
      </c>
      <c r="M188" s="35">
        <f t="shared" ref="M188:P188" si="292">M189+M190+M191</f>
        <v>1</v>
      </c>
      <c r="N188" s="35">
        <f t="shared" si="292"/>
        <v>4</v>
      </c>
      <c r="O188" s="35">
        <f t="shared" si="292"/>
        <v>1</v>
      </c>
      <c r="P188" s="35">
        <f t="shared" si="292"/>
        <v>5</v>
      </c>
      <c r="Q188" s="36">
        <f t="shared" si="225"/>
        <v>100</v>
      </c>
      <c r="R188" s="35">
        <f t="shared" ref="R188:S188" si="293">R189+R190+R191</f>
        <v>0</v>
      </c>
      <c r="S188" s="35">
        <f t="shared" si="293"/>
        <v>0</v>
      </c>
      <c r="T188" s="37">
        <f t="shared" si="227"/>
        <v>0.2</v>
      </c>
      <c r="U188" s="37">
        <f t="shared" si="228"/>
        <v>0.3</v>
      </c>
      <c r="V188" s="35">
        <f t="shared" ref="V188:AA188" si="294">V189+V190+V191</f>
        <v>1</v>
      </c>
      <c r="W188" s="35">
        <f t="shared" si="294"/>
        <v>1</v>
      </c>
      <c r="X188" s="35">
        <f t="shared" si="294"/>
        <v>3</v>
      </c>
      <c r="Y188" s="35">
        <f t="shared" si="294"/>
        <v>0</v>
      </c>
      <c r="Z188" s="35">
        <f t="shared" si="294"/>
        <v>1</v>
      </c>
      <c r="AA188" s="35">
        <f t="shared" si="294"/>
        <v>0</v>
      </c>
      <c r="AB188" s="35"/>
      <c r="AC188" s="35"/>
      <c r="AD188" s="38"/>
    </row>
    <row r="189" spans="1:30" x14ac:dyDescent="0.3">
      <c r="A189" s="3" t="s">
        <v>66</v>
      </c>
      <c r="B189" s="3" t="s">
        <v>24</v>
      </c>
      <c r="C189" s="3" t="s">
        <v>33</v>
      </c>
      <c r="D189" s="3" t="s">
        <v>26</v>
      </c>
      <c r="E189" s="3" t="s">
        <v>27</v>
      </c>
      <c r="F189" s="3" t="s">
        <v>28</v>
      </c>
      <c r="G189" s="3">
        <v>3</v>
      </c>
      <c r="H189" s="3">
        <v>3</v>
      </c>
      <c r="I189" s="4">
        <f t="shared" si="220"/>
        <v>1</v>
      </c>
      <c r="J189" s="3">
        <v>0</v>
      </c>
      <c r="K189" s="32">
        <f t="shared" si="222"/>
        <v>0</v>
      </c>
      <c r="L189" s="3">
        <f t="shared" si="223"/>
        <v>3</v>
      </c>
      <c r="M189" s="3">
        <v>1</v>
      </c>
      <c r="N189" s="3">
        <v>2</v>
      </c>
      <c r="O189" s="3">
        <v>1</v>
      </c>
      <c r="P189" s="3">
        <v>3</v>
      </c>
      <c r="Q189" s="4">
        <f t="shared" si="225"/>
        <v>100</v>
      </c>
      <c r="R189" s="3">
        <v>0</v>
      </c>
      <c r="S189" s="3">
        <v>0</v>
      </c>
      <c r="T189" s="32">
        <f t="shared" si="227"/>
        <v>0.33333333333333331</v>
      </c>
      <c r="U189" s="32">
        <f t="shared" si="228"/>
        <v>0.5</v>
      </c>
      <c r="V189" s="3">
        <v>1</v>
      </c>
      <c r="W189" s="3">
        <v>0</v>
      </c>
      <c r="X189" s="3">
        <v>2</v>
      </c>
      <c r="Y189" s="3">
        <v>0</v>
      </c>
      <c r="Z189" s="3">
        <v>0</v>
      </c>
      <c r="AA189" s="3">
        <v>0</v>
      </c>
      <c r="AB189" s="3"/>
      <c r="AC189" s="3"/>
    </row>
    <row r="190" spans="1:30" x14ac:dyDescent="0.3">
      <c r="A190" s="3" t="s">
        <v>67</v>
      </c>
      <c r="B190" s="3" t="s">
        <v>24</v>
      </c>
      <c r="C190" s="3" t="s">
        <v>33</v>
      </c>
      <c r="D190" s="3" t="s">
        <v>26</v>
      </c>
      <c r="E190" s="3" t="s">
        <v>27</v>
      </c>
      <c r="F190" s="3" t="s">
        <v>28</v>
      </c>
      <c r="G190" s="3">
        <v>2</v>
      </c>
      <c r="H190" s="3">
        <v>0</v>
      </c>
      <c r="I190" s="4">
        <f t="shared" si="220"/>
        <v>0</v>
      </c>
      <c r="J190" s="3">
        <v>0</v>
      </c>
      <c r="K190" s="32">
        <f t="shared" si="222"/>
        <v>0</v>
      </c>
      <c r="L190" s="3">
        <f t="shared" si="223"/>
        <v>2</v>
      </c>
      <c r="M190" s="3">
        <v>0</v>
      </c>
      <c r="N190" s="3">
        <v>2</v>
      </c>
      <c r="O190" s="3">
        <v>0</v>
      </c>
      <c r="P190" s="3">
        <v>2</v>
      </c>
      <c r="Q190" s="4">
        <f t="shared" si="225"/>
        <v>100</v>
      </c>
      <c r="R190" s="3">
        <v>0</v>
      </c>
      <c r="S190" s="3">
        <v>0</v>
      </c>
      <c r="T190" s="32">
        <f t="shared" si="227"/>
        <v>0</v>
      </c>
      <c r="U190" s="32">
        <f t="shared" si="228"/>
        <v>0</v>
      </c>
      <c r="V190" s="3">
        <v>0</v>
      </c>
      <c r="W190" s="3">
        <v>1</v>
      </c>
      <c r="X190" s="3">
        <v>1</v>
      </c>
      <c r="Y190" s="3">
        <v>0</v>
      </c>
      <c r="Z190" s="3">
        <v>1</v>
      </c>
      <c r="AA190" s="3">
        <v>0</v>
      </c>
      <c r="AB190" s="3"/>
      <c r="AC190" s="3"/>
    </row>
    <row r="191" spans="1:30" x14ac:dyDescent="0.3">
      <c r="A191" s="3" t="s">
        <v>68</v>
      </c>
      <c r="B191" s="3" t="s">
        <v>24</v>
      </c>
      <c r="C191" s="3" t="s">
        <v>33</v>
      </c>
      <c r="D191" s="3" t="s">
        <v>26</v>
      </c>
      <c r="E191" s="3" t="s">
        <v>27</v>
      </c>
      <c r="F191" s="3" t="s">
        <v>28</v>
      </c>
      <c r="G191" s="3">
        <v>0</v>
      </c>
      <c r="H191" s="3">
        <v>0</v>
      </c>
      <c r="I191" s="4" t="e">
        <f t="shared" si="220"/>
        <v>#DIV/0!</v>
      </c>
      <c r="J191" s="3">
        <v>0</v>
      </c>
      <c r="K191" s="32" t="e">
        <f t="shared" si="222"/>
        <v>#DIV/0!</v>
      </c>
      <c r="L191" s="3">
        <f t="shared" si="223"/>
        <v>0</v>
      </c>
      <c r="M191" s="3">
        <v>0</v>
      </c>
      <c r="N191" s="3">
        <v>0</v>
      </c>
      <c r="O191" s="3">
        <v>0</v>
      </c>
      <c r="P191" s="3">
        <v>0</v>
      </c>
      <c r="Q191" s="4" t="e">
        <f t="shared" si="225"/>
        <v>#DIV/0!</v>
      </c>
      <c r="R191" s="3">
        <v>0</v>
      </c>
      <c r="S191" s="3">
        <v>0</v>
      </c>
      <c r="T191" s="32" t="e">
        <f t="shared" si="227"/>
        <v>#DIV/0!</v>
      </c>
      <c r="U191" s="32" t="e">
        <f t="shared" si="228"/>
        <v>#DIV/0!</v>
      </c>
      <c r="V191" s="3">
        <v>0</v>
      </c>
      <c r="W191" s="3">
        <v>0</v>
      </c>
      <c r="X191" s="3">
        <v>0</v>
      </c>
      <c r="Y191" s="3">
        <v>0</v>
      </c>
      <c r="Z191" s="3">
        <v>0</v>
      </c>
      <c r="AA191" s="3">
        <v>0</v>
      </c>
      <c r="AB191" s="3"/>
      <c r="AC191" s="3"/>
    </row>
    <row r="192" spans="1:30" x14ac:dyDescent="0.3">
      <c r="A192" s="35">
        <v>200</v>
      </c>
      <c r="B192" s="35" t="s">
        <v>29</v>
      </c>
      <c r="C192" s="35" t="s">
        <v>25</v>
      </c>
      <c r="D192" s="35" t="s">
        <v>26</v>
      </c>
      <c r="E192" s="35" t="s">
        <v>34</v>
      </c>
      <c r="F192" s="35" t="s">
        <v>32</v>
      </c>
      <c r="G192" s="35">
        <f t="shared" ref="G192:H192" si="295">G193+G194+G195</f>
        <v>3</v>
      </c>
      <c r="H192" s="35">
        <f t="shared" si="295"/>
        <v>2</v>
      </c>
      <c r="I192" s="36">
        <f t="shared" si="220"/>
        <v>0.66666666666666663</v>
      </c>
      <c r="J192" s="35">
        <f t="shared" ref="J192" si="296">J193+J194+J195</f>
        <v>1</v>
      </c>
      <c r="K192" s="37">
        <f t="shared" si="222"/>
        <v>0.33333333333333331</v>
      </c>
      <c r="L192" s="35">
        <f t="shared" si="223"/>
        <v>2</v>
      </c>
      <c r="M192" s="35">
        <f t="shared" ref="M192:P192" si="297">M193+M194+M195</f>
        <v>1</v>
      </c>
      <c r="N192" s="35">
        <f t="shared" si="297"/>
        <v>1</v>
      </c>
      <c r="O192" s="35">
        <f t="shared" si="297"/>
        <v>0</v>
      </c>
      <c r="P192" s="35">
        <f t="shared" si="297"/>
        <v>2</v>
      </c>
      <c r="Q192" s="36">
        <f t="shared" si="225"/>
        <v>100</v>
      </c>
      <c r="R192" s="35">
        <f t="shared" ref="R192:S192" si="298">R193+R194+R195</f>
        <v>0</v>
      </c>
      <c r="S192" s="35">
        <f t="shared" si="298"/>
        <v>0</v>
      </c>
      <c r="T192" s="37">
        <f t="shared" si="227"/>
        <v>0.5</v>
      </c>
      <c r="U192" s="37">
        <f t="shared" si="228"/>
        <v>0.5</v>
      </c>
      <c r="V192" s="35">
        <f t="shared" ref="V192:AA192" si="299">V193+V194+V195</f>
        <v>0</v>
      </c>
      <c r="W192" s="35">
        <f t="shared" si="299"/>
        <v>0</v>
      </c>
      <c r="X192" s="35">
        <f t="shared" si="299"/>
        <v>1</v>
      </c>
      <c r="Y192" s="35">
        <f t="shared" si="299"/>
        <v>1</v>
      </c>
      <c r="Z192" s="35">
        <f t="shared" si="299"/>
        <v>0</v>
      </c>
      <c r="AA192" s="35">
        <f t="shared" si="299"/>
        <v>0</v>
      </c>
      <c r="AB192" s="35"/>
      <c r="AC192" s="35"/>
      <c r="AD192" s="38"/>
    </row>
    <row r="193" spans="1:30" x14ac:dyDescent="0.3">
      <c r="A193" s="3" t="s">
        <v>66</v>
      </c>
      <c r="B193" s="3" t="s">
        <v>29</v>
      </c>
      <c r="C193" s="3" t="s">
        <v>25</v>
      </c>
      <c r="D193" s="3" t="s">
        <v>26</v>
      </c>
      <c r="E193" s="3" t="s">
        <v>34</v>
      </c>
      <c r="F193" s="3" t="s">
        <v>32</v>
      </c>
      <c r="G193" s="3">
        <v>1</v>
      </c>
      <c r="H193" s="3">
        <v>0</v>
      </c>
      <c r="I193" s="4">
        <f t="shared" si="220"/>
        <v>0</v>
      </c>
      <c r="J193" s="3">
        <v>1</v>
      </c>
      <c r="K193" s="32">
        <f t="shared" si="222"/>
        <v>1</v>
      </c>
      <c r="L193" s="3">
        <f t="shared" si="223"/>
        <v>0</v>
      </c>
      <c r="M193" s="3">
        <v>0</v>
      </c>
      <c r="N193" s="3">
        <v>0</v>
      </c>
      <c r="O193" s="3">
        <v>0</v>
      </c>
      <c r="P193" s="3">
        <v>0</v>
      </c>
      <c r="Q193" s="4" t="e">
        <f t="shared" si="225"/>
        <v>#DIV/0!</v>
      </c>
      <c r="R193" s="3">
        <v>0</v>
      </c>
      <c r="S193" s="3">
        <v>0</v>
      </c>
      <c r="T193" s="32" t="e">
        <f t="shared" si="227"/>
        <v>#DIV/0!</v>
      </c>
      <c r="U193" s="32" t="e">
        <f t="shared" si="228"/>
        <v>#DIV/0!</v>
      </c>
      <c r="V193" s="3">
        <v>0</v>
      </c>
      <c r="W193" s="3">
        <v>0</v>
      </c>
      <c r="X193" s="3">
        <v>0</v>
      </c>
      <c r="Y193" s="3">
        <v>1</v>
      </c>
      <c r="Z193" s="3">
        <v>0</v>
      </c>
      <c r="AA193" s="3">
        <v>0</v>
      </c>
      <c r="AB193" s="3"/>
      <c r="AC193" s="3"/>
    </row>
    <row r="194" spans="1:30" x14ac:dyDescent="0.3">
      <c r="A194" s="3" t="s">
        <v>67</v>
      </c>
      <c r="B194" s="3" t="s">
        <v>29</v>
      </c>
      <c r="C194" s="3" t="s">
        <v>25</v>
      </c>
      <c r="D194" s="3" t="s">
        <v>26</v>
      </c>
      <c r="E194" s="3" t="s">
        <v>34</v>
      </c>
      <c r="F194" s="3" t="s">
        <v>32</v>
      </c>
      <c r="G194" s="3">
        <v>0</v>
      </c>
      <c r="H194" s="3">
        <v>0</v>
      </c>
      <c r="I194" s="4" t="e">
        <f t="shared" si="220"/>
        <v>#DIV/0!</v>
      </c>
      <c r="J194" s="3">
        <v>0</v>
      </c>
      <c r="K194" s="32" t="e">
        <f t="shared" si="222"/>
        <v>#DIV/0!</v>
      </c>
      <c r="L194" s="3">
        <f t="shared" si="223"/>
        <v>0</v>
      </c>
      <c r="M194" s="3">
        <v>0</v>
      </c>
      <c r="N194" s="3">
        <v>0</v>
      </c>
      <c r="O194" s="3">
        <v>0</v>
      </c>
      <c r="P194" s="3">
        <v>0</v>
      </c>
      <c r="Q194" s="4" t="e">
        <f t="shared" si="225"/>
        <v>#DIV/0!</v>
      </c>
      <c r="R194" s="3">
        <v>0</v>
      </c>
      <c r="S194" s="3">
        <v>0</v>
      </c>
      <c r="T194" s="32" t="e">
        <f t="shared" si="227"/>
        <v>#DIV/0!</v>
      </c>
      <c r="U194" s="32" t="e">
        <f t="shared" si="228"/>
        <v>#DIV/0!</v>
      </c>
      <c r="V194" s="3">
        <v>0</v>
      </c>
      <c r="W194" s="3">
        <v>0</v>
      </c>
      <c r="X194" s="3">
        <v>0</v>
      </c>
      <c r="Y194" s="3">
        <v>0</v>
      </c>
      <c r="Z194" s="3">
        <v>0</v>
      </c>
      <c r="AA194" s="3">
        <v>0</v>
      </c>
      <c r="AB194" s="3"/>
      <c r="AC194" s="3"/>
    </row>
    <row r="195" spans="1:30" x14ac:dyDescent="0.3">
      <c r="A195" s="3" t="s">
        <v>68</v>
      </c>
      <c r="B195" s="3" t="s">
        <v>29</v>
      </c>
      <c r="C195" s="3" t="s">
        <v>25</v>
      </c>
      <c r="D195" s="3" t="s">
        <v>26</v>
      </c>
      <c r="E195" s="3" t="s">
        <v>34</v>
      </c>
      <c r="F195" s="3" t="s">
        <v>32</v>
      </c>
      <c r="G195" s="3">
        <v>2</v>
      </c>
      <c r="H195" s="3">
        <v>2</v>
      </c>
      <c r="I195" s="4">
        <f t="shared" si="220"/>
        <v>1</v>
      </c>
      <c r="J195" s="3">
        <v>0</v>
      </c>
      <c r="K195" s="32">
        <f t="shared" si="222"/>
        <v>0</v>
      </c>
      <c r="L195" s="3">
        <f t="shared" si="223"/>
        <v>2</v>
      </c>
      <c r="M195" s="3">
        <v>1</v>
      </c>
      <c r="N195" s="3">
        <v>1</v>
      </c>
      <c r="O195" s="3">
        <v>0</v>
      </c>
      <c r="P195" s="3">
        <v>2</v>
      </c>
      <c r="Q195" s="4">
        <f t="shared" si="225"/>
        <v>100</v>
      </c>
      <c r="R195" s="3">
        <v>0</v>
      </c>
      <c r="S195" s="3">
        <v>0</v>
      </c>
      <c r="T195" s="32">
        <f t="shared" si="227"/>
        <v>0.5</v>
      </c>
      <c r="U195" s="32">
        <f t="shared" si="228"/>
        <v>0.5</v>
      </c>
      <c r="V195" s="3">
        <v>0</v>
      </c>
      <c r="W195" s="3">
        <v>0</v>
      </c>
      <c r="X195" s="3">
        <v>1</v>
      </c>
      <c r="Y195" s="3">
        <v>0</v>
      </c>
      <c r="Z195" s="3">
        <v>0</v>
      </c>
      <c r="AA195" s="3">
        <v>0</v>
      </c>
      <c r="AB195" s="3"/>
      <c r="AC195" s="3"/>
    </row>
    <row r="196" spans="1:30" x14ac:dyDescent="0.3">
      <c r="A196" s="35">
        <v>33</v>
      </c>
      <c r="B196" s="35" t="s">
        <v>24</v>
      </c>
      <c r="C196" s="35" t="s">
        <v>25</v>
      </c>
      <c r="D196" s="35" t="s">
        <v>26</v>
      </c>
      <c r="E196" s="35" t="s">
        <v>30</v>
      </c>
      <c r="F196" s="35" t="s">
        <v>28</v>
      </c>
      <c r="G196" s="35">
        <f t="shared" ref="G196:H196" si="300">G197+G198+G199</f>
        <v>1</v>
      </c>
      <c r="H196" s="35">
        <f t="shared" si="300"/>
        <v>0</v>
      </c>
      <c r="I196" s="36">
        <f t="shared" si="220"/>
        <v>0</v>
      </c>
      <c r="J196" s="35">
        <f t="shared" ref="J196" si="301">J197+J198+J199</f>
        <v>1</v>
      </c>
      <c r="K196" s="37">
        <f t="shared" si="222"/>
        <v>1</v>
      </c>
      <c r="L196" s="35">
        <f t="shared" si="223"/>
        <v>0</v>
      </c>
      <c r="M196" s="35">
        <f t="shared" ref="M196:P196" si="302">M197+M198+M199</f>
        <v>0</v>
      </c>
      <c r="N196" s="35">
        <f t="shared" si="302"/>
        <v>0</v>
      </c>
      <c r="O196" s="35">
        <f t="shared" si="302"/>
        <v>0</v>
      </c>
      <c r="P196" s="35">
        <f t="shared" si="302"/>
        <v>0</v>
      </c>
      <c r="Q196" s="36" t="e">
        <f t="shared" si="225"/>
        <v>#DIV/0!</v>
      </c>
      <c r="R196" s="35">
        <f t="shared" ref="R196:S196" si="303">R197+R198+R199</f>
        <v>0</v>
      </c>
      <c r="S196" s="35">
        <f t="shared" si="303"/>
        <v>0</v>
      </c>
      <c r="T196" s="37" t="e">
        <f t="shared" si="227"/>
        <v>#DIV/0!</v>
      </c>
      <c r="U196" s="37" t="e">
        <f t="shared" si="228"/>
        <v>#DIV/0!</v>
      </c>
      <c r="V196" s="35">
        <f t="shared" ref="V196:AA196" si="304">V197+V198+V199</f>
        <v>0</v>
      </c>
      <c r="W196" s="35">
        <f t="shared" si="304"/>
        <v>0</v>
      </c>
      <c r="X196" s="35">
        <f t="shared" si="304"/>
        <v>0</v>
      </c>
      <c r="Y196" s="35">
        <f t="shared" si="304"/>
        <v>1</v>
      </c>
      <c r="Z196" s="35">
        <f t="shared" si="304"/>
        <v>1</v>
      </c>
      <c r="AA196" s="35">
        <f t="shared" si="304"/>
        <v>0</v>
      </c>
      <c r="AB196" s="35"/>
      <c r="AC196" s="35"/>
      <c r="AD196" s="38"/>
    </row>
    <row r="197" spans="1:30" x14ac:dyDescent="0.3">
      <c r="A197" s="3" t="s">
        <v>66</v>
      </c>
      <c r="B197" s="3" t="s">
        <v>24</v>
      </c>
      <c r="C197" s="3" t="s">
        <v>25</v>
      </c>
      <c r="D197" s="3" t="s">
        <v>26</v>
      </c>
      <c r="E197" s="3" t="s">
        <v>30</v>
      </c>
      <c r="F197" s="3" t="s">
        <v>28</v>
      </c>
      <c r="G197" s="3">
        <v>1</v>
      </c>
      <c r="H197" s="3">
        <v>0</v>
      </c>
      <c r="I197" s="4">
        <f t="shared" si="220"/>
        <v>0</v>
      </c>
      <c r="J197" s="3">
        <v>1</v>
      </c>
      <c r="K197" s="32">
        <f t="shared" si="222"/>
        <v>1</v>
      </c>
      <c r="L197" s="3">
        <f t="shared" si="223"/>
        <v>0</v>
      </c>
      <c r="M197" s="3">
        <v>0</v>
      </c>
      <c r="N197" s="3">
        <v>0</v>
      </c>
      <c r="O197" s="3">
        <v>0</v>
      </c>
      <c r="P197" s="3">
        <v>0</v>
      </c>
      <c r="Q197" s="4" t="e">
        <f t="shared" si="225"/>
        <v>#DIV/0!</v>
      </c>
      <c r="R197" s="3">
        <v>0</v>
      </c>
      <c r="S197" s="3">
        <v>0</v>
      </c>
      <c r="T197" s="32" t="e">
        <f t="shared" si="227"/>
        <v>#DIV/0!</v>
      </c>
      <c r="U197" s="32" t="e">
        <f t="shared" si="228"/>
        <v>#DIV/0!</v>
      </c>
      <c r="V197" s="3">
        <v>0</v>
      </c>
      <c r="W197" s="3">
        <v>0</v>
      </c>
      <c r="X197" s="3">
        <v>0</v>
      </c>
      <c r="Y197" s="3">
        <v>1</v>
      </c>
      <c r="Z197" s="3">
        <v>1</v>
      </c>
      <c r="AA197" s="3">
        <v>0</v>
      </c>
      <c r="AB197" s="3"/>
      <c r="AC197" s="3"/>
    </row>
    <row r="198" spans="1:30" x14ac:dyDescent="0.3">
      <c r="A198" s="3" t="s">
        <v>67</v>
      </c>
      <c r="B198" s="3" t="s">
        <v>24</v>
      </c>
      <c r="C198" s="3" t="s">
        <v>25</v>
      </c>
      <c r="D198" s="3" t="s">
        <v>26</v>
      </c>
      <c r="E198" s="3" t="s">
        <v>30</v>
      </c>
      <c r="F198" s="3" t="s">
        <v>28</v>
      </c>
      <c r="G198" s="3">
        <v>0</v>
      </c>
      <c r="H198" s="3">
        <v>0</v>
      </c>
      <c r="I198" s="4" t="e">
        <f t="shared" si="220"/>
        <v>#DIV/0!</v>
      </c>
      <c r="J198" s="3">
        <v>0</v>
      </c>
      <c r="K198" s="32" t="e">
        <f t="shared" si="222"/>
        <v>#DIV/0!</v>
      </c>
      <c r="L198" s="3">
        <f t="shared" si="223"/>
        <v>0</v>
      </c>
      <c r="M198" s="3">
        <v>0</v>
      </c>
      <c r="N198" s="3">
        <v>0</v>
      </c>
      <c r="O198" s="3">
        <v>0</v>
      </c>
      <c r="P198" s="3">
        <v>0</v>
      </c>
      <c r="Q198" s="4" t="e">
        <f t="shared" si="225"/>
        <v>#DIV/0!</v>
      </c>
      <c r="R198" s="3">
        <v>0</v>
      </c>
      <c r="S198" s="3">
        <v>0</v>
      </c>
      <c r="T198" s="32" t="e">
        <f t="shared" si="227"/>
        <v>#DIV/0!</v>
      </c>
      <c r="U198" s="32" t="e">
        <f t="shared" si="228"/>
        <v>#DIV/0!</v>
      </c>
      <c r="V198" s="3">
        <v>0</v>
      </c>
      <c r="W198" s="3">
        <v>0</v>
      </c>
      <c r="X198" s="3">
        <v>0</v>
      </c>
      <c r="Y198" s="3">
        <v>0</v>
      </c>
      <c r="Z198" s="3">
        <v>0</v>
      </c>
      <c r="AA198" s="3">
        <v>0</v>
      </c>
      <c r="AB198" s="3"/>
      <c r="AC198" s="3"/>
    </row>
    <row r="199" spans="1:30" x14ac:dyDescent="0.3">
      <c r="A199" s="3" t="s">
        <v>68</v>
      </c>
      <c r="B199" s="3" t="s">
        <v>24</v>
      </c>
      <c r="C199" s="3" t="s">
        <v>25</v>
      </c>
      <c r="D199" s="3" t="s">
        <v>26</v>
      </c>
      <c r="E199" s="3" t="s">
        <v>30</v>
      </c>
      <c r="F199" s="3" t="s">
        <v>28</v>
      </c>
      <c r="G199" s="3">
        <v>0</v>
      </c>
      <c r="H199" s="3">
        <v>0</v>
      </c>
      <c r="I199" s="4" t="e">
        <f t="shared" si="220"/>
        <v>#DIV/0!</v>
      </c>
      <c r="J199" s="3">
        <v>0</v>
      </c>
      <c r="K199" s="32" t="e">
        <f t="shared" si="222"/>
        <v>#DIV/0!</v>
      </c>
      <c r="L199" s="3">
        <f t="shared" si="223"/>
        <v>0</v>
      </c>
      <c r="M199" s="3">
        <v>0</v>
      </c>
      <c r="N199" s="3">
        <v>0</v>
      </c>
      <c r="O199" s="3">
        <v>0</v>
      </c>
      <c r="P199" s="3">
        <v>0</v>
      </c>
      <c r="Q199" s="4" t="e">
        <f t="shared" si="225"/>
        <v>#DIV/0!</v>
      </c>
      <c r="R199" s="3">
        <v>0</v>
      </c>
      <c r="S199" s="3">
        <v>0</v>
      </c>
      <c r="T199" s="32" t="e">
        <f t="shared" si="227"/>
        <v>#DIV/0!</v>
      </c>
      <c r="U199" s="32" t="e">
        <f t="shared" si="228"/>
        <v>#DIV/0!</v>
      </c>
      <c r="V199" s="3">
        <v>0</v>
      </c>
      <c r="W199" s="3">
        <v>0</v>
      </c>
      <c r="X199" s="3">
        <v>0</v>
      </c>
      <c r="Y199" s="3">
        <v>0</v>
      </c>
      <c r="Z199" s="3">
        <v>0</v>
      </c>
      <c r="AA199" s="3">
        <v>0</v>
      </c>
      <c r="AB199" s="3"/>
      <c r="AC199" s="3"/>
    </row>
    <row r="200" spans="1:30" x14ac:dyDescent="0.3">
      <c r="A200" s="35">
        <v>38</v>
      </c>
      <c r="B200" s="35" t="s">
        <v>29</v>
      </c>
      <c r="C200" s="35" t="s">
        <v>32</v>
      </c>
      <c r="D200" s="35" t="s">
        <v>30</v>
      </c>
      <c r="E200" s="35" t="s">
        <v>33</v>
      </c>
      <c r="F200" s="35" t="s">
        <v>28</v>
      </c>
      <c r="G200" s="35">
        <f t="shared" ref="G200:H200" si="305">G201+G202+G203</f>
        <v>4</v>
      </c>
      <c r="H200" s="35">
        <f t="shared" si="305"/>
        <v>2</v>
      </c>
      <c r="I200" s="36">
        <f t="shared" ref="I200:I251" si="306">H200/G200</f>
        <v>0.5</v>
      </c>
      <c r="J200" s="35">
        <f t="shared" ref="J200" si="307">J201+J202+J203</f>
        <v>1</v>
      </c>
      <c r="K200" s="37">
        <f t="shared" ref="K200:K251" si="308">J200/G200</f>
        <v>0.25</v>
      </c>
      <c r="L200" s="35">
        <f t="shared" ref="L200:L251" si="309">M200+N200</f>
        <v>3</v>
      </c>
      <c r="M200" s="35">
        <f t="shared" ref="M200:P200" si="310">M201+M202+M203</f>
        <v>1</v>
      </c>
      <c r="N200" s="35">
        <f t="shared" si="310"/>
        <v>2</v>
      </c>
      <c r="O200" s="35">
        <f t="shared" si="310"/>
        <v>0</v>
      </c>
      <c r="P200" s="35">
        <f t="shared" si="310"/>
        <v>2</v>
      </c>
      <c r="Q200" s="36">
        <f t="shared" ref="Q200:Q251" si="311">P200/L200*100</f>
        <v>66.666666666666657</v>
      </c>
      <c r="R200" s="35">
        <f t="shared" ref="R200:S200" si="312">R201+R202+R203</f>
        <v>0</v>
      </c>
      <c r="S200" s="35">
        <f t="shared" si="312"/>
        <v>0</v>
      </c>
      <c r="T200" s="37">
        <f t="shared" ref="T200:T251" si="313">M200/(M200+N200)</f>
        <v>0.33333333333333331</v>
      </c>
      <c r="U200" s="37">
        <f t="shared" ref="U200:U251" si="314">((0.5*V200)+M200)/L200</f>
        <v>0.33333333333333331</v>
      </c>
      <c r="V200" s="35">
        <f t="shared" ref="V200:AA200" si="315">V201+V202+V203</f>
        <v>0</v>
      </c>
      <c r="W200" s="35">
        <f t="shared" si="315"/>
        <v>0</v>
      </c>
      <c r="X200" s="35">
        <f t="shared" si="315"/>
        <v>2</v>
      </c>
      <c r="Y200" s="35">
        <f t="shared" si="315"/>
        <v>1</v>
      </c>
      <c r="Z200" s="35">
        <f t="shared" si="315"/>
        <v>0</v>
      </c>
      <c r="AA200" s="35">
        <f t="shared" si="315"/>
        <v>0</v>
      </c>
      <c r="AB200" s="35"/>
      <c r="AC200" s="35"/>
      <c r="AD200" s="38"/>
    </row>
    <row r="201" spans="1:30" x14ac:dyDescent="0.3">
      <c r="A201" s="3" t="s">
        <v>66</v>
      </c>
      <c r="B201" s="3" t="s">
        <v>29</v>
      </c>
      <c r="C201" s="3" t="s">
        <v>32</v>
      </c>
      <c r="D201" s="3" t="s">
        <v>30</v>
      </c>
      <c r="E201" s="3" t="s">
        <v>33</v>
      </c>
      <c r="F201" s="3" t="s">
        <v>28</v>
      </c>
      <c r="G201" s="3">
        <v>4</v>
      </c>
      <c r="H201" s="3">
        <v>2</v>
      </c>
      <c r="I201" s="4">
        <f t="shared" si="306"/>
        <v>0.5</v>
      </c>
      <c r="J201" s="3">
        <v>1</v>
      </c>
      <c r="K201" s="32">
        <f t="shared" si="308"/>
        <v>0.25</v>
      </c>
      <c r="L201" s="3">
        <f t="shared" si="309"/>
        <v>3</v>
      </c>
      <c r="M201" s="3">
        <v>1</v>
      </c>
      <c r="N201" s="3">
        <v>2</v>
      </c>
      <c r="O201" s="3">
        <v>0</v>
      </c>
      <c r="P201" s="3">
        <v>2</v>
      </c>
      <c r="Q201" s="4">
        <f t="shared" si="311"/>
        <v>66.666666666666657</v>
      </c>
      <c r="R201" s="3">
        <v>0</v>
      </c>
      <c r="S201" s="3">
        <v>0</v>
      </c>
      <c r="T201" s="32">
        <f t="shared" si="313"/>
        <v>0.33333333333333331</v>
      </c>
      <c r="U201" s="32">
        <f t="shared" si="314"/>
        <v>0.33333333333333331</v>
      </c>
      <c r="V201" s="3">
        <v>0</v>
      </c>
      <c r="W201" s="3">
        <v>0</v>
      </c>
      <c r="X201" s="3">
        <v>2</v>
      </c>
      <c r="Y201" s="3">
        <v>1</v>
      </c>
      <c r="Z201" s="3">
        <v>0</v>
      </c>
      <c r="AA201" s="3">
        <v>0</v>
      </c>
      <c r="AB201" s="3"/>
      <c r="AC201" s="3"/>
    </row>
    <row r="202" spans="1:30" x14ac:dyDescent="0.3">
      <c r="A202" s="3" t="s">
        <v>67</v>
      </c>
      <c r="B202" s="3" t="s">
        <v>29</v>
      </c>
      <c r="C202" s="3" t="s">
        <v>32</v>
      </c>
      <c r="D202" s="3" t="s">
        <v>30</v>
      </c>
      <c r="E202" s="3" t="s">
        <v>33</v>
      </c>
      <c r="F202" s="3" t="s">
        <v>28</v>
      </c>
      <c r="G202" s="3">
        <v>0</v>
      </c>
      <c r="H202" s="3">
        <v>0</v>
      </c>
      <c r="I202" s="4" t="e">
        <f t="shared" si="306"/>
        <v>#DIV/0!</v>
      </c>
      <c r="J202" s="3">
        <v>0</v>
      </c>
      <c r="K202" s="32" t="e">
        <f t="shared" si="308"/>
        <v>#DIV/0!</v>
      </c>
      <c r="L202" s="3">
        <f t="shared" si="309"/>
        <v>0</v>
      </c>
      <c r="M202" s="3">
        <v>0</v>
      </c>
      <c r="N202" s="3">
        <v>0</v>
      </c>
      <c r="O202" s="3">
        <v>0</v>
      </c>
      <c r="P202" s="3">
        <v>0</v>
      </c>
      <c r="Q202" s="4" t="e">
        <f t="shared" si="311"/>
        <v>#DIV/0!</v>
      </c>
      <c r="R202" s="3">
        <v>0</v>
      </c>
      <c r="S202" s="3">
        <v>0</v>
      </c>
      <c r="T202" s="32" t="e">
        <f t="shared" si="313"/>
        <v>#DIV/0!</v>
      </c>
      <c r="U202" s="32" t="e">
        <f t="shared" si="314"/>
        <v>#DIV/0!</v>
      </c>
      <c r="V202" s="3">
        <v>0</v>
      </c>
      <c r="W202" s="3">
        <v>0</v>
      </c>
      <c r="X202" s="3">
        <v>0</v>
      </c>
      <c r="Y202" s="3">
        <v>0</v>
      </c>
      <c r="Z202" s="3">
        <v>0</v>
      </c>
      <c r="AA202" s="3">
        <v>0</v>
      </c>
      <c r="AB202" s="3"/>
      <c r="AC202" s="3"/>
    </row>
    <row r="203" spans="1:30" x14ac:dyDescent="0.3">
      <c r="A203" s="3" t="s">
        <v>68</v>
      </c>
      <c r="B203" s="3" t="s">
        <v>29</v>
      </c>
      <c r="C203" s="3" t="s">
        <v>32</v>
      </c>
      <c r="D203" s="3" t="s">
        <v>30</v>
      </c>
      <c r="E203" s="3" t="s">
        <v>33</v>
      </c>
      <c r="F203" s="3" t="s">
        <v>28</v>
      </c>
      <c r="G203" s="3">
        <v>0</v>
      </c>
      <c r="H203" s="3">
        <v>0</v>
      </c>
      <c r="I203" s="4" t="e">
        <f t="shared" si="306"/>
        <v>#DIV/0!</v>
      </c>
      <c r="J203" s="3">
        <v>0</v>
      </c>
      <c r="K203" s="32" t="e">
        <f t="shared" si="308"/>
        <v>#DIV/0!</v>
      </c>
      <c r="L203" s="3">
        <f t="shared" si="309"/>
        <v>0</v>
      </c>
      <c r="M203" s="3">
        <v>0</v>
      </c>
      <c r="N203" s="3">
        <v>0</v>
      </c>
      <c r="O203" s="3">
        <v>0</v>
      </c>
      <c r="P203" s="3">
        <v>0</v>
      </c>
      <c r="Q203" s="4" t="e">
        <f t="shared" si="311"/>
        <v>#DIV/0!</v>
      </c>
      <c r="R203" s="3">
        <v>0</v>
      </c>
      <c r="S203" s="3">
        <v>0</v>
      </c>
      <c r="T203" s="32" t="e">
        <f t="shared" si="313"/>
        <v>#DIV/0!</v>
      </c>
      <c r="U203" s="32" t="e">
        <f t="shared" si="314"/>
        <v>#DIV/0!</v>
      </c>
      <c r="V203" s="3">
        <v>0</v>
      </c>
      <c r="W203" s="3">
        <v>0</v>
      </c>
      <c r="X203" s="3">
        <v>0</v>
      </c>
      <c r="Y203" s="3">
        <v>0</v>
      </c>
      <c r="Z203" s="3">
        <v>0</v>
      </c>
      <c r="AA203" s="3">
        <v>0</v>
      </c>
      <c r="AB203" s="3"/>
      <c r="AC203" s="3"/>
    </row>
    <row r="204" spans="1:30" x14ac:dyDescent="0.3">
      <c r="A204" s="35">
        <v>95</v>
      </c>
      <c r="B204" s="35" t="s">
        <v>29</v>
      </c>
      <c r="C204" s="35" t="s">
        <v>25</v>
      </c>
      <c r="D204" s="35" t="s">
        <v>26</v>
      </c>
      <c r="E204" s="35" t="s">
        <v>27</v>
      </c>
      <c r="F204" s="35" t="s">
        <v>33</v>
      </c>
      <c r="G204" s="35">
        <f t="shared" ref="G204:H204" si="316">G205+G206+G207</f>
        <v>3</v>
      </c>
      <c r="H204" s="35">
        <f t="shared" si="316"/>
        <v>2</v>
      </c>
      <c r="I204" s="36">
        <f t="shared" si="306"/>
        <v>0.66666666666666663</v>
      </c>
      <c r="J204" s="35">
        <f t="shared" ref="J204" si="317">J205+J206+J207</f>
        <v>1</v>
      </c>
      <c r="K204" s="37">
        <f t="shared" si="308"/>
        <v>0.33333333333333331</v>
      </c>
      <c r="L204" s="35">
        <f t="shared" si="309"/>
        <v>2</v>
      </c>
      <c r="M204" s="35">
        <f t="shared" ref="M204:P204" si="318">M205+M206+M207</f>
        <v>1</v>
      </c>
      <c r="N204" s="35">
        <f t="shared" si="318"/>
        <v>1</v>
      </c>
      <c r="O204" s="35">
        <f t="shared" si="318"/>
        <v>1</v>
      </c>
      <c r="P204" s="35">
        <f t="shared" si="318"/>
        <v>2</v>
      </c>
      <c r="Q204" s="36">
        <f t="shared" si="311"/>
        <v>100</v>
      </c>
      <c r="R204" s="35">
        <f t="shared" ref="R204:S204" si="319">R205+R206+R207</f>
        <v>0</v>
      </c>
      <c r="S204" s="35">
        <f t="shared" si="319"/>
        <v>0</v>
      </c>
      <c r="T204" s="37">
        <f t="shared" si="313"/>
        <v>0.5</v>
      </c>
      <c r="U204" s="37">
        <f t="shared" si="314"/>
        <v>0.5</v>
      </c>
      <c r="V204" s="35">
        <f t="shared" ref="V204:AA204" si="320">V205+V206+V207</f>
        <v>0</v>
      </c>
      <c r="W204" s="35">
        <f t="shared" si="320"/>
        <v>0</v>
      </c>
      <c r="X204" s="35">
        <f t="shared" si="320"/>
        <v>1</v>
      </c>
      <c r="Y204" s="35">
        <f t="shared" si="320"/>
        <v>1</v>
      </c>
      <c r="Z204" s="35">
        <f t="shared" si="320"/>
        <v>0</v>
      </c>
      <c r="AA204" s="35">
        <f t="shared" si="320"/>
        <v>0</v>
      </c>
      <c r="AB204" s="35"/>
      <c r="AC204" s="35"/>
      <c r="AD204" s="38"/>
    </row>
    <row r="205" spans="1:30" x14ac:dyDescent="0.3">
      <c r="A205" s="3" t="s">
        <v>66</v>
      </c>
      <c r="B205" s="3" t="s">
        <v>29</v>
      </c>
      <c r="C205" s="3" t="s">
        <v>25</v>
      </c>
      <c r="D205" s="3" t="s">
        <v>26</v>
      </c>
      <c r="E205" s="3" t="s">
        <v>27</v>
      </c>
      <c r="F205" s="3" t="s">
        <v>33</v>
      </c>
      <c r="G205" s="3">
        <v>1</v>
      </c>
      <c r="H205" s="3">
        <v>2</v>
      </c>
      <c r="I205" s="4">
        <f t="shared" si="306"/>
        <v>2</v>
      </c>
      <c r="J205" s="3">
        <v>0</v>
      </c>
      <c r="K205" s="32">
        <f t="shared" si="308"/>
        <v>0</v>
      </c>
      <c r="L205" s="3">
        <f t="shared" si="309"/>
        <v>1</v>
      </c>
      <c r="M205" s="3">
        <v>1</v>
      </c>
      <c r="N205" s="3">
        <v>0</v>
      </c>
      <c r="O205" s="3">
        <v>1</v>
      </c>
      <c r="P205" s="3">
        <v>1</v>
      </c>
      <c r="Q205" s="4">
        <f t="shared" si="311"/>
        <v>100</v>
      </c>
      <c r="R205" s="3">
        <v>0</v>
      </c>
      <c r="S205" s="3">
        <v>0</v>
      </c>
      <c r="T205" s="32">
        <f t="shared" si="313"/>
        <v>1</v>
      </c>
      <c r="U205" s="32">
        <f t="shared" si="314"/>
        <v>1</v>
      </c>
      <c r="V205" s="3">
        <v>0</v>
      </c>
      <c r="W205" s="3">
        <v>0</v>
      </c>
      <c r="X205" s="3">
        <v>0</v>
      </c>
      <c r="Y205" s="3">
        <v>0</v>
      </c>
      <c r="Z205" s="3">
        <v>0</v>
      </c>
      <c r="AA205" s="3">
        <v>0</v>
      </c>
      <c r="AB205" s="3"/>
      <c r="AC205" s="3"/>
    </row>
    <row r="206" spans="1:30" x14ac:dyDescent="0.3">
      <c r="A206" s="3" t="s">
        <v>67</v>
      </c>
      <c r="B206" s="3" t="s">
        <v>29</v>
      </c>
      <c r="C206" s="3" t="s">
        <v>25</v>
      </c>
      <c r="D206" s="3" t="s">
        <v>26</v>
      </c>
      <c r="E206" s="3" t="s">
        <v>27</v>
      </c>
      <c r="F206" s="3" t="s">
        <v>33</v>
      </c>
      <c r="G206" s="3">
        <v>1</v>
      </c>
      <c r="H206" s="3">
        <v>0</v>
      </c>
      <c r="I206" s="4">
        <f t="shared" si="306"/>
        <v>0</v>
      </c>
      <c r="J206" s="3">
        <v>1</v>
      </c>
      <c r="K206" s="32">
        <f t="shared" si="308"/>
        <v>1</v>
      </c>
      <c r="L206" s="3">
        <f t="shared" si="309"/>
        <v>0</v>
      </c>
      <c r="M206" s="3">
        <v>0</v>
      </c>
      <c r="N206" s="3">
        <v>0</v>
      </c>
      <c r="O206" s="3">
        <v>0</v>
      </c>
      <c r="P206" s="3">
        <v>0</v>
      </c>
      <c r="Q206" s="4" t="e">
        <f t="shared" si="311"/>
        <v>#DIV/0!</v>
      </c>
      <c r="R206" s="3">
        <v>0</v>
      </c>
      <c r="S206" s="3">
        <v>0</v>
      </c>
      <c r="T206" s="32" t="e">
        <f t="shared" si="313"/>
        <v>#DIV/0!</v>
      </c>
      <c r="U206" s="32" t="e">
        <f t="shared" si="314"/>
        <v>#DIV/0!</v>
      </c>
      <c r="V206" s="3">
        <v>0</v>
      </c>
      <c r="W206" s="3">
        <v>0</v>
      </c>
      <c r="X206" s="3">
        <v>0</v>
      </c>
      <c r="Y206" s="3">
        <v>1</v>
      </c>
      <c r="Z206" s="3">
        <v>0</v>
      </c>
      <c r="AA206" s="3">
        <v>0</v>
      </c>
      <c r="AB206" s="3"/>
      <c r="AC206" s="3"/>
    </row>
    <row r="207" spans="1:30" x14ac:dyDescent="0.3">
      <c r="A207" s="3" t="s">
        <v>68</v>
      </c>
      <c r="B207" s="3" t="s">
        <v>29</v>
      </c>
      <c r="C207" s="3" t="s">
        <v>25</v>
      </c>
      <c r="D207" s="3" t="s">
        <v>26</v>
      </c>
      <c r="E207" s="3" t="s">
        <v>27</v>
      </c>
      <c r="F207" s="3" t="s">
        <v>33</v>
      </c>
      <c r="G207" s="3">
        <v>1</v>
      </c>
      <c r="H207" s="3">
        <v>0</v>
      </c>
      <c r="I207" s="4">
        <f t="shared" si="306"/>
        <v>0</v>
      </c>
      <c r="J207" s="3">
        <v>0</v>
      </c>
      <c r="K207" s="32">
        <f t="shared" si="308"/>
        <v>0</v>
      </c>
      <c r="L207" s="3">
        <f t="shared" si="309"/>
        <v>1</v>
      </c>
      <c r="M207" s="3">
        <v>0</v>
      </c>
      <c r="N207" s="3">
        <v>1</v>
      </c>
      <c r="O207" s="3">
        <v>0</v>
      </c>
      <c r="P207" s="3">
        <v>1</v>
      </c>
      <c r="Q207" s="4">
        <f t="shared" si="311"/>
        <v>100</v>
      </c>
      <c r="R207" s="3">
        <v>0</v>
      </c>
      <c r="S207" s="3">
        <v>0</v>
      </c>
      <c r="T207" s="32">
        <f t="shared" si="313"/>
        <v>0</v>
      </c>
      <c r="U207" s="32">
        <f t="shared" si="314"/>
        <v>0</v>
      </c>
      <c r="V207" s="3">
        <v>0</v>
      </c>
      <c r="W207" s="3">
        <v>0</v>
      </c>
      <c r="X207" s="3">
        <v>1</v>
      </c>
      <c r="Y207" s="3">
        <v>0</v>
      </c>
      <c r="Z207" s="3">
        <v>0</v>
      </c>
      <c r="AA207" s="3">
        <v>0</v>
      </c>
      <c r="AB207" s="3"/>
      <c r="AC207" s="3"/>
    </row>
    <row r="208" spans="1:30" x14ac:dyDescent="0.3">
      <c r="A208" s="35">
        <v>186</v>
      </c>
      <c r="B208" s="35" t="s">
        <v>34</v>
      </c>
      <c r="C208" s="35" t="s">
        <v>25</v>
      </c>
      <c r="D208" s="35" t="s">
        <v>26</v>
      </c>
      <c r="E208" s="35" t="s">
        <v>27</v>
      </c>
      <c r="F208" s="35" t="s">
        <v>28</v>
      </c>
      <c r="G208" s="35">
        <f t="shared" ref="G208:H208" si="321">G209+G210+G211</f>
        <v>0</v>
      </c>
      <c r="H208" s="35">
        <f t="shared" si="321"/>
        <v>0</v>
      </c>
      <c r="I208" s="36" t="e">
        <f t="shared" si="306"/>
        <v>#DIV/0!</v>
      </c>
      <c r="J208" s="35">
        <f t="shared" ref="J208" si="322">J209+J210+J211</f>
        <v>0</v>
      </c>
      <c r="K208" s="37" t="e">
        <f t="shared" si="308"/>
        <v>#DIV/0!</v>
      </c>
      <c r="L208" s="35">
        <f t="shared" si="309"/>
        <v>0</v>
      </c>
      <c r="M208" s="35">
        <f t="shared" ref="M208:P208" si="323">M209+M210+M211</f>
        <v>0</v>
      </c>
      <c r="N208" s="35">
        <f t="shared" si="323"/>
        <v>0</v>
      </c>
      <c r="O208" s="35">
        <f t="shared" si="323"/>
        <v>0</v>
      </c>
      <c r="P208" s="35">
        <f t="shared" si="323"/>
        <v>0</v>
      </c>
      <c r="Q208" s="36" t="e">
        <f t="shared" si="311"/>
        <v>#DIV/0!</v>
      </c>
      <c r="R208" s="35">
        <f t="shared" ref="R208:S208" si="324">R209+R210+R211</f>
        <v>0</v>
      </c>
      <c r="S208" s="35">
        <f t="shared" si="324"/>
        <v>0</v>
      </c>
      <c r="T208" s="37" t="e">
        <f t="shared" si="313"/>
        <v>#DIV/0!</v>
      </c>
      <c r="U208" s="37" t="e">
        <f t="shared" si="314"/>
        <v>#DIV/0!</v>
      </c>
      <c r="V208" s="35">
        <f t="shared" ref="V208:AA208" si="325">V209+V210+V211</f>
        <v>0</v>
      </c>
      <c r="W208" s="35">
        <f t="shared" si="325"/>
        <v>0</v>
      </c>
      <c r="X208" s="35">
        <f t="shared" si="325"/>
        <v>0</v>
      </c>
      <c r="Y208" s="35">
        <f t="shared" si="325"/>
        <v>0</v>
      </c>
      <c r="Z208" s="35">
        <f t="shared" si="325"/>
        <v>1</v>
      </c>
      <c r="AA208" s="35">
        <f t="shared" si="325"/>
        <v>0</v>
      </c>
      <c r="AB208" s="35"/>
      <c r="AC208" s="35"/>
      <c r="AD208" s="38"/>
    </row>
    <row r="209" spans="1:30" x14ac:dyDescent="0.3">
      <c r="A209" s="3" t="s">
        <v>66</v>
      </c>
      <c r="B209" s="3" t="s">
        <v>34</v>
      </c>
      <c r="C209" s="3" t="s">
        <v>25</v>
      </c>
      <c r="D209" s="3" t="s">
        <v>26</v>
      </c>
      <c r="E209" s="3" t="s">
        <v>27</v>
      </c>
      <c r="F209" s="3" t="s">
        <v>28</v>
      </c>
      <c r="G209" s="3">
        <v>0</v>
      </c>
      <c r="H209" s="3">
        <v>0</v>
      </c>
      <c r="I209" s="4" t="e">
        <f t="shared" si="306"/>
        <v>#DIV/0!</v>
      </c>
      <c r="J209" s="3">
        <v>0</v>
      </c>
      <c r="K209" s="32" t="e">
        <f t="shared" si="308"/>
        <v>#DIV/0!</v>
      </c>
      <c r="L209" s="3">
        <f t="shared" si="309"/>
        <v>0</v>
      </c>
      <c r="M209" s="3">
        <v>0</v>
      </c>
      <c r="N209" s="3">
        <v>0</v>
      </c>
      <c r="O209" s="3">
        <v>0</v>
      </c>
      <c r="P209" s="3">
        <v>0</v>
      </c>
      <c r="Q209" s="4" t="e">
        <f t="shared" si="311"/>
        <v>#DIV/0!</v>
      </c>
      <c r="R209" s="3">
        <v>0</v>
      </c>
      <c r="S209" s="3">
        <v>0</v>
      </c>
      <c r="T209" s="32" t="e">
        <f t="shared" si="313"/>
        <v>#DIV/0!</v>
      </c>
      <c r="U209" s="32" t="e">
        <f t="shared" si="314"/>
        <v>#DIV/0!</v>
      </c>
      <c r="V209" s="3">
        <v>0</v>
      </c>
      <c r="W209" s="3">
        <v>0</v>
      </c>
      <c r="X209" s="3">
        <v>0</v>
      </c>
      <c r="Y209" s="3">
        <v>0</v>
      </c>
      <c r="Z209" s="3">
        <v>1</v>
      </c>
      <c r="AA209" s="3">
        <v>0</v>
      </c>
      <c r="AB209" s="3"/>
      <c r="AC209" s="3"/>
    </row>
    <row r="210" spans="1:30" x14ac:dyDescent="0.3">
      <c r="A210" s="3" t="s">
        <v>67</v>
      </c>
      <c r="B210" s="3" t="s">
        <v>34</v>
      </c>
      <c r="C210" s="3" t="s">
        <v>25</v>
      </c>
      <c r="D210" s="3" t="s">
        <v>26</v>
      </c>
      <c r="E210" s="3" t="s">
        <v>27</v>
      </c>
      <c r="F210" s="3" t="s">
        <v>28</v>
      </c>
      <c r="G210" s="3">
        <v>0</v>
      </c>
      <c r="H210" s="3">
        <v>0</v>
      </c>
      <c r="I210" s="4" t="e">
        <f t="shared" si="306"/>
        <v>#DIV/0!</v>
      </c>
      <c r="J210" s="3">
        <v>0</v>
      </c>
      <c r="K210" s="32" t="e">
        <f t="shared" si="308"/>
        <v>#DIV/0!</v>
      </c>
      <c r="L210" s="3">
        <f t="shared" si="309"/>
        <v>0</v>
      </c>
      <c r="M210" s="3">
        <v>0</v>
      </c>
      <c r="N210" s="3">
        <v>0</v>
      </c>
      <c r="O210" s="3">
        <v>0</v>
      </c>
      <c r="P210" s="3">
        <v>0</v>
      </c>
      <c r="Q210" s="4" t="e">
        <f t="shared" si="311"/>
        <v>#DIV/0!</v>
      </c>
      <c r="R210" s="3">
        <v>0</v>
      </c>
      <c r="S210" s="3">
        <v>0</v>
      </c>
      <c r="T210" s="32" t="e">
        <f t="shared" si="313"/>
        <v>#DIV/0!</v>
      </c>
      <c r="U210" s="32" t="e">
        <f t="shared" si="314"/>
        <v>#DIV/0!</v>
      </c>
      <c r="V210" s="3">
        <v>0</v>
      </c>
      <c r="W210" s="3">
        <v>0</v>
      </c>
      <c r="X210" s="3">
        <v>0</v>
      </c>
      <c r="Y210" s="3">
        <v>0</v>
      </c>
      <c r="Z210" s="3">
        <v>0</v>
      </c>
      <c r="AA210" s="3">
        <v>0</v>
      </c>
      <c r="AB210" s="3"/>
      <c r="AC210" s="3"/>
    </row>
    <row r="211" spans="1:30" x14ac:dyDescent="0.3">
      <c r="A211" s="3" t="s">
        <v>68</v>
      </c>
      <c r="B211" s="3" t="s">
        <v>34</v>
      </c>
      <c r="C211" s="3" t="s">
        <v>25</v>
      </c>
      <c r="D211" s="3" t="s">
        <v>26</v>
      </c>
      <c r="E211" s="3" t="s">
        <v>27</v>
      </c>
      <c r="F211" s="3" t="s">
        <v>28</v>
      </c>
      <c r="G211" s="3">
        <v>0</v>
      </c>
      <c r="H211" s="3">
        <v>0</v>
      </c>
      <c r="I211" s="4" t="e">
        <f t="shared" si="306"/>
        <v>#DIV/0!</v>
      </c>
      <c r="J211" s="3">
        <v>0</v>
      </c>
      <c r="K211" s="32" t="e">
        <f t="shared" si="308"/>
        <v>#DIV/0!</v>
      </c>
      <c r="L211" s="3">
        <f t="shared" si="309"/>
        <v>0</v>
      </c>
      <c r="M211" s="3">
        <v>0</v>
      </c>
      <c r="N211" s="3">
        <v>0</v>
      </c>
      <c r="O211" s="3">
        <v>0</v>
      </c>
      <c r="P211" s="3">
        <v>0</v>
      </c>
      <c r="Q211" s="4" t="e">
        <f t="shared" si="311"/>
        <v>#DIV/0!</v>
      </c>
      <c r="R211" s="3">
        <v>0</v>
      </c>
      <c r="S211" s="3">
        <v>0</v>
      </c>
      <c r="T211" s="32" t="e">
        <f t="shared" si="313"/>
        <v>#DIV/0!</v>
      </c>
      <c r="U211" s="32" t="e">
        <f t="shared" si="314"/>
        <v>#DIV/0!</v>
      </c>
      <c r="V211" s="3">
        <v>0</v>
      </c>
      <c r="W211" s="3">
        <v>0</v>
      </c>
      <c r="X211" s="3">
        <v>0</v>
      </c>
      <c r="Y211" s="3">
        <v>0</v>
      </c>
      <c r="Z211" s="3">
        <v>0</v>
      </c>
      <c r="AA211" s="3">
        <v>0</v>
      </c>
      <c r="AB211" s="3"/>
      <c r="AC211" s="3"/>
    </row>
    <row r="212" spans="1:30" x14ac:dyDescent="0.3">
      <c r="A212" s="35">
        <v>174</v>
      </c>
      <c r="B212" s="35" t="s">
        <v>34</v>
      </c>
      <c r="C212" s="35" t="s">
        <v>25</v>
      </c>
      <c r="D212" s="35" t="s">
        <v>26</v>
      </c>
      <c r="E212" s="35" t="s">
        <v>30</v>
      </c>
      <c r="F212" s="35" t="s">
        <v>28</v>
      </c>
      <c r="G212" s="35">
        <f t="shared" ref="G212:H212" si="326">G213+G214+G215</f>
        <v>1</v>
      </c>
      <c r="H212" s="35">
        <f t="shared" si="326"/>
        <v>2</v>
      </c>
      <c r="I212" s="36">
        <f t="shared" si="306"/>
        <v>2</v>
      </c>
      <c r="J212" s="35">
        <f t="shared" ref="J212" si="327">J213+J214+J215</f>
        <v>0</v>
      </c>
      <c r="K212" s="37">
        <f t="shared" si="308"/>
        <v>0</v>
      </c>
      <c r="L212" s="35">
        <f t="shared" si="309"/>
        <v>0</v>
      </c>
      <c r="M212" s="35">
        <f t="shared" ref="M212:P212" si="328">M213+M214+M215</f>
        <v>0</v>
      </c>
      <c r="N212" s="35">
        <f t="shared" si="328"/>
        <v>0</v>
      </c>
      <c r="O212" s="35">
        <f t="shared" si="328"/>
        <v>0</v>
      </c>
      <c r="P212" s="35">
        <f t="shared" si="328"/>
        <v>0</v>
      </c>
      <c r="Q212" s="36" t="e">
        <f t="shared" si="311"/>
        <v>#DIV/0!</v>
      </c>
      <c r="R212" s="35">
        <f t="shared" ref="R212:S212" si="329">R213+R214+R215</f>
        <v>2</v>
      </c>
      <c r="S212" s="35">
        <f t="shared" si="329"/>
        <v>2</v>
      </c>
      <c r="T212" s="37" t="e">
        <f t="shared" si="313"/>
        <v>#DIV/0!</v>
      </c>
      <c r="U212" s="37" t="e">
        <f t="shared" si="314"/>
        <v>#DIV/0!</v>
      </c>
      <c r="V212" s="35">
        <f t="shared" ref="V212:AA212" si="330">V213+V214+V215</f>
        <v>0</v>
      </c>
      <c r="W212" s="35">
        <f t="shared" si="330"/>
        <v>0</v>
      </c>
      <c r="X212" s="35">
        <f t="shared" si="330"/>
        <v>0</v>
      </c>
      <c r="Y212" s="35">
        <f t="shared" si="330"/>
        <v>0</v>
      </c>
      <c r="Z212" s="35">
        <f t="shared" si="330"/>
        <v>1</v>
      </c>
      <c r="AA212" s="35">
        <f t="shared" si="330"/>
        <v>0</v>
      </c>
      <c r="AB212" s="35"/>
      <c r="AC212" s="38"/>
      <c r="AD212" s="38"/>
    </row>
    <row r="213" spans="1:30" x14ac:dyDescent="0.3">
      <c r="A213" s="3" t="s">
        <v>66</v>
      </c>
      <c r="B213" s="3" t="s">
        <v>34</v>
      </c>
      <c r="C213" s="3" t="s">
        <v>25</v>
      </c>
      <c r="D213" s="3" t="s">
        <v>26</v>
      </c>
      <c r="E213" s="3" t="s">
        <v>30</v>
      </c>
      <c r="F213" s="3" t="s">
        <v>28</v>
      </c>
      <c r="G213" s="3">
        <v>1</v>
      </c>
      <c r="H213" s="3">
        <v>2</v>
      </c>
      <c r="I213" s="4">
        <f t="shared" si="306"/>
        <v>2</v>
      </c>
      <c r="J213" s="3">
        <v>0</v>
      </c>
      <c r="K213" s="32">
        <f t="shared" si="308"/>
        <v>0</v>
      </c>
      <c r="L213" s="3">
        <f t="shared" si="309"/>
        <v>0</v>
      </c>
      <c r="M213" s="3">
        <v>0</v>
      </c>
      <c r="N213" s="3">
        <v>0</v>
      </c>
      <c r="O213" s="3">
        <v>0</v>
      </c>
      <c r="P213" s="3">
        <v>0</v>
      </c>
      <c r="Q213" s="4" t="e">
        <f t="shared" si="311"/>
        <v>#DIV/0!</v>
      </c>
      <c r="R213" s="3">
        <v>2</v>
      </c>
      <c r="S213" s="3">
        <v>2</v>
      </c>
      <c r="T213" s="32" t="e">
        <f t="shared" si="313"/>
        <v>#DIV/0!</v>
      </c>
      <c r="U213" s="32" t="e">
        <f t="shared" si="314"/>
        <v>#DIV/0!</v>
      </c>
      <c r="V213" s="3">
        <v>0</v>
      </c>
      <c r="W213" s="3">
        <v>0</v>
      </c>
      <c r="X213" s="3">
        <v>0</v>
      </c>
      <c r="Y213" s="3">
        <v>0</v>
      </c>
      <c r="Z213" s="3">
        <v>1</v>
      </c>
      <c r="AA213" s="3">
        <v>0</v>
      </c>
      <c r="AB213" s="3"/>
    </row>
    <row r="214" spans="1:30" x14ac:dyDescent="0.3">
      <c r="A214" s="3" t="s">
        <v>67</v>
      </c>
      <c r="B214" s="3" t="s">
        <v>34</v>
      </c>
      <c r="C214" s="3" t="s">
        <v>25</v>
      </c>
      <c r="D214" s="3" t="s">
        <v>26</v>
      </c>
      <c r="E214" s="3" t="s">
        <v>30</v>
      </c>
      <c r="F214" s="3" t="s">
        <v>28</v>
      </c>
      <c r="G214" s="3">
        <v>0</v>
      </c>
      <c r="H214" s="3">
        <v>0</v>
      </c>
      <c r="I214" s="4" t="e">
        <f t="shared" si="306"/>
        <v>#DIV/0!</v>
      </c>
      <c r="J214" s="3">
        <v>0</v>
      </c>
      <c r="K214" s="32" t="e">
        <f t="shared" si="308"/>
        <v>#DIV/0!</v>
      </c>
      <c r="L214" s="3">
        <f t="shared" si="309"/>
        <v>0</v>
      </c>
      <c r="M214" s="3">
        <v>0</v>
      </c>
      <c r="N214" s="3">
        <v>0</v>
      </c>
      <c r="O214" s="3">
        <v>0</v>
      </c>
      <c r="P214" s="3">
        <v>0</v>
      </c>
      <c r="Q214" s="4" t="e">
        <f t="shared" si="311"/>
        <v>#DIV/0!</v>
      </c>
      <c r="R214" s="3">
        <v>0</v>
      </c>
      <c r="S214" s="3">
        <v>0</v>
      </c>
      <c r="T214" s="32" t="e">
        <f t="shared" si="313"/>
        <v>#DIV/0!</v>
      </c>
      <c r="U214" s="32" t="e">
        <f t="shared" si="314"/>
        <v>#DIV/0!</v>
      </c>
      <c r="V214" s="3">
        <v>0</v>
      </c>
      <c r="W214" s="3">
        <v>0</v>
      </c>
      <c r="X214" s="3">
        <v>0</v>
      </c>
      <c r="Y214" s="3">
        <v>0</v>
      </c>
      <c r="Z214" s="3">
        <v>0</v>
      </c>
      <c r="AA214" s="3">
        <v>0</v>
      </c>
      <c r="AB214" s="3"/>
    </row>
    <row r="215" spans="1:30" x14ac:dyDescent="0.3">
      <c r="A215" s="3" t="s">
        <v>68</v>
      </c>
      <c r="B215" s="3" t="s">
        <v>34</v>
      </c>
      <c r="C215" s="3" t="s">
        <v>25</v>
      </c>
      <c r="D215" s="3" t="s">
        <v>26</v>
      </c>
      <c r="E215" s="3" t="s">
        <v>30</v>
      </c>
      <c r="F215" s="3" t="s">
        <v>28</v>
      </c>
      <c r="G215" s="3">
        <v>0</v>
      </c>
      <c r="H215" s="3">
        <v>0</v>
      </c>
      <c r="I215" s="4" t="e">
        <f t="shared" si="306"/>
        <v>#DIV/0!</v>
      </c>
      <c r="J215" s="3">
        <v>0</v>
      </c>
      <c r="K215" s="32" t="e">
        <f t="shared" si="308"/>
        <v>#DIV/0!</v>
      </c>
      <c r="L215" s="3">
        <f t="shared" si="309"/>
        <v>0</v>
      </c>
      <c r="M215" s="3">
        <v>0</v>
      </c>
      <c r="N215" s="3">
        <v>0</v>
      </c>
      <c r="O215" s="3">
        <v>0</v>
      </c>
      <c r="P215" s="3">
        <v>0</v>
      </c>
      <c r="Q215" s="4" t="e">
        <f t="shared" si="311"/>
        <v>#DIV/0!</v>
      </c>
      <c r="R215" s="3">
        <v>0</v>
      </c>
      <c r="S215" s="3">
        <v>0</v>
      </c>
      <c r="T215" s="32" t="e">
        <f t="shared" si="313"/>
        <v>#DIV/0!</v>
      </c>
      <c r="U215" s="32" t="e">
        <f t="shared" si="314"/>
        <v>#DIV/0!</v>
      </c>
      <c r="V215" s="3">
        <v>0</v>
      </c>
      <c r="W215" s="3">
        <v>0</v>
      </c>
      <c r="X215" s="3">
        <v>0</v>
      </c>
      <c r="Y215" s="3">
        <v>0</v>
      </c>
      <c r="Z215" s="3">
        <v>0</v>
      </c>
      <c r="AA215" s="3">
        <v>0</v>
      </c>
      <c r="AB215" s="3"/>
    </row>
    <row r="216" spans="1:30" x14ac:dyDescent="0.3">
      <c r="A216" s="35">
        <v>101</v>
      </c>
      <c r="B216" s="35" t="s">
        <v>24</v>
      </c>
      <c r="C216" s="35" t="s">
        <v>34</v>
      </c>
      <c r="D216" s="35" t="s">
        <v>26</v>
      </c>
      <c r="E216" s="35" t="s">
        <v>30</v>
      </c>
      <c r="F216" s="35" t="s">
        <v>28</v>
      </c>
      <c r="G216" s="35">
        <f t="shared" ref="G216:H216" si="331">G217+G218+G219</f>
        <v>0</v>
      </c>
      <c r="H216" s="35">
        <f t="shared" si="331"/>
        <v>0</v>
      </c>
      <c r="I216" s="36" t="e">
        <f t="shared" si="306"/>
        <v>#DIV/0!</v>
      </c>
      <c r="J216" s="35">
        <f t="shared" ref="J216" si="332">J217+J218+J219</f>
        <v>0</v>
      </c>
      <c r="K216" s="37" t="e">
        <f t="shared" si="308"/>
        <v>#DIV/0!</v>
      </c>
      <c r="L216" s="35">
        <f t="shared" si="309"/>
        <v>0</v>
      </c>
      <c r="M216" s="35">
        <f t="shared" ref="M216:P216" si="333">M217+M218+M219</f>
        <v>0</v>
      </c>
      <c r="N216" s="35">
        <f t="shared" si="333"/>
        <v>0</v>
      </c>
      <c r="O216" s="35">
        <f t="shared" si="333"/>
        <v>0</v>
      </c>
      <c r="P216" s="35">
        <f t="shared" si="333"/>
        <v>0</v>
      </c>
      <c r="Q216" s="36" t="e">
        <f t="shared" si="311"/>
        <v>#DIV/0!</v>
      </c>
      <c r="R216" s="35">
        <f t="shared" ref="R216:S216" si="334">R217+R218+R219</f>
        <v>0</v>
      </c>
      <c r="S216" s="35">
        <f t="shared" si="334"/>
        <v>0</v>
      </c>
      <c r="T216" s="37" t="e">
        <f t="shared" si="313"/>
        <v>#DIV/0!</v>
      </c>
      <c r="U216" s="37" t="e">
        <f t="shared" si="314"/>
        <v>#DIV/0!</v>
      </c>
      <c r="V216" s="35">
        <f t="shared" ref="V216:AA216" si="335">V217+V218+V219</f>
        <v>0</v>
      </c>
      <c r="W216" s="35">
        <f t="shared" si="335"/>
        <v>0</v>
      </c>
      <c r="X216" s="35">
        <f t="shared" si="335"/>
        <v>0</v>
      </c>
      <c r="Y216" s="35">
        <f t="shared" si="335"/>
        <v>0</v>
      </c>
      <c r="Z216" s="35">
        <f t="shared" si="335"/>
        <v>0</v>
      </c>
      <c r="AA216" s="35">
        <f t="shared" si="335"/>
        <v>0</v>
      </c>
      <c r="AB216" s="35"/>
      <c r="AC216" s="38"/>
      <c r="AD216" s="38"/>
    </row>
    <row r="217" spans="1:30" x14ac:dyDescent="0.3">
      <c r="A217" s="3" t="s">
        <v>66</v>
      </c>
      <c r="B217" s="3" t="s">
        <v>24</v>
      </c>
      <c r="C217" s="3" t="s">
        <v>34</v>
      </c>
      <c r="D217" s="3" t="s">
        <v>26</v>
      </c>
      <c r="E217" s="3" t="s">
        <v>30</v>
      </c>
      <c r="F217" s="3" t="s">
        <v>28</v>
      </c>
      <c r="G217" s="3">
        <v>0</v>
      </c>
      <c r="H217" s="3">
        <v>0</v>
      </c>
      <c r="I217" s="4" t="e">
        <f t="shared" si="306"/>
        <v>#DIV/0!</v>
      </c>
      <c r="J217" s="3">
        <v>0</v>
      </c>
      <c r="K217" s="32" t="e">
        <f t="shared" si="308"/>
        <v>#DIV/0!</v>
      </c>
      <c r="L217" s="3">
        <f t="shared" si="309"/>
        <v>0</v>
      </c>
      <c r="M217" s="3">
        <v>0</v>
      </c>
      <c r="N217" s="3">
        <v>0</v>
      </c>
      <c r="O217" s="3">
        <v>0</v>
      </c>
      <c r="P217" s="3">
        <v>0</v>
      </c>
      <c r="Q217" s="4" t="e">
        <f t="shared" si="311"/>
        <v>#DIV/0!</v>
      </c>
      <c r="R217" s="3">
        <v>0</v>
      </c>
      <c r="S217" s="3">
        <v>0</v>
      </c>
      <c r="T217" s="32" t="e">
        <f t="shared" si="313"/>
        <v>#DIV/0!</v>
      </c>
      <c r="U217" s="32" t="e">
        <f t="shared" si="314"/>
        <v>#DIV/0!</v>
      </c>
      <c r="V217" s="3">
        <v>0</v>
      </c>
      <c r="W217" s="3">
        <v>0</v>
      </c>
      <c r="X217" s="3">
        <v>0</v>
      </c>
      <c r="Y217" s="3">
        <v>0</v>
      </c>
      <c r="Z217" s="3">
        <v>0</v>
      </c>
      <c r="AA217" s="3">
        <v>0</v>
      </c>
      <c r="AB217" s="3"/>
    </row>
    <row r="218" spans="1:30" x14ac:dyDescent="0.3">
      <c r="A218" s="3" t="s">
        <v>67</v>
      </c>
      <c r="B218" s="3" t="s">
        <v>24</v>
      </c>
      <c r="C218" s="3" t="s">
        <v>34</v>
      </c>
      <c r="D218" s="3" t="s">
        <v>26</v>
      </c>
      <c r="E218" s="3" t="s">
        <v>30</v>
      </c>
      <c r="F218" s="3" t="s">
        <v>28</v>
      </c>
      <c r="G218" s="3">
        <v>0</v>
      </c>
      <c r="H218" s="3">
        <v>0</v>
      </c>
      <c r="I218" s="4" t="e">
        <f t="shared" si="306"/>
        <v>#DIV/0!</v>
      </c>
      <c r="J218" s="3">
        <v>0</v>
      </c>
      <c r="K218" s="32" t="e">
        <f t="shared" si="308"/>
        <v>#DIV/0!</v>
      </c>
      <c r="L218" s="3">
        <f t="shared" si="309"/>
        <v>0</v>
      </c>
      <c r="M218" s="3">
        <v>0</v>
      </c>
      <c r="N218" s="3">
        <v>0</v>
      </c>
      <c r="O218" s="3">
        <v>0</v>
      </c>
      <c r="P218" s="3">
        <v>0</v>
      </c>
      <c r="Q218" s="4" t="e">
        <f t="shared" si="311"/>
        <v>#DIV/0!</v>
      </c>
      <c r="R218" s="3">
        <v>0</v>
      </c>
      <c r="S218" s="3">
        <v>0</v>
      </c>
      <c r="T218" s="32" t="e">
        <f t="shared" si="313"/>
        <v>#DIV/0!</v>
      </c>
      <c r="U218" s="32" t="e">
        <f t="shared" si="314"/>
        <v>#DIV/0!</v>
      </c>
      <c r="V218" s="3">
        <v>0</v>
      </c>
      <c r="W218" s="3">
        <v>0</v>
      </c>
      <c r="X218" s="3">
        <v>0</v>
      </c>
      <c r="Y218" s="3">
        <v>0</v>
      </c>
      <c r="Z218" s="3">
        <v>0</v>
      </c>
      <c r="AA218" s="3">
        <v>0</v>
      </c>
      <c r="AB218" s="3"/>
    </row>
    <row r="219" spans="1:30" x14ac:dyDescent="0.3">
      <c r="A219" s="3" t="s">
        <v>68</v>
      </c>
      <c r="B219" s="3" t="s">
        <v>24</v>
      </c>
      <c r="C219" s="3" t="s">
        <v>34</v>
      </c>
      <c r="D219" s="3" t="s">
        <v>26</v>
      </c>
      <c r="E219" s="3" t="s">
        <v>30</v>
      </c>
      <c r="F219" s="3" t="s">
        <v>28</v>
      </c>
      <c r="G219" s="3">
        <v>0</v>
      </c>
      <c r="H219" s="3">
        <v>0</v>
      </c>
      <c r="I219" s="4" t="e">
        <f t="shared" si="306"/>
        <v>#DIV/0!</v>
      </c>
      <c r="J219" s="3">
        <v>0</v>
      </c>
      <c r="K219" s="32" t="e">
        <f t="shared" si="308"/>
        <v>#DIV/0!</v>
      </c>
      <c r="L219" s="3">
        <f t="shared" si="309"/>
        <v>0</v>
      </c>
      <c r="M219" s="3">
        <v>0</v>
      </c>
      <c r="N219" s="3">
        <v>0</v>
      </c>
      <c r="O219" s="3">
        <v>0</v>
      </c>
      <c r="P219" s="3">
        <v>0</v>
      </c>
      <c r="Q219" s="4" t="e">
        <f t="shared" si="311"/>
        <v>#DIV/0!</v>
      </c>
      <c r="R219" s="3">
        <v>0</v>
      </c>
      <c r="S219" s="3">
        <v>0</v>
      </c>
      <c r="T219" s="32" t="e">
        <f t="shared" si="313"/>
        <v>#DIV/0!</v>
      </c>
      <c r="U219" s="32" t="e">
        <f t="shared" si="314"/>
        <v>#DIV/0!</v>
      </c>
      <c r="V219" s="3">
        <v>0</v>
      </c>
      <c r="W219" s="3">
        <v>0</v>
      </c>
      <c r="X219" s="3">
        <v>0</v>
      </c>
      <c r="Y219" s="3">
        <v>0</v>
      </c>
      <c r="Z219" s="3">
        <v>0</v>
      </c>
      <c r="AA219" s="3">
        <v>0</v>
      </c>
      <c r="AB219" s="3"/>
    </row>
    <row r="220" spans="1:30" x14ac:dyDescent="0.3">
      <c r="A220" s="35">
        <v>267</v>
      </c>
      <c r="B220" s="35" t="s">
        <v>24</v>
      </c>
      <c r="C220" s="35" t="s">
        <v>32</v>
      </c>
      <c r="D220" s="35" t="s">
        <v>34</v>
      </c>
      <c r="E220" s="35" t="s">
        <v>30</v>
      </c>
      <c r="F220" s="35" t="s">
        <v>28</v>
      </c>
      <c r="G220" s="35">
        <f t="shared" ref="G220:H220" si="336">G221+G222+G223</f>
        <v>2</v>
      </c>
      <c r="H220" s="35">
        <f t="shared" si="336"/>
        <v>2</v>
      </c>
      <c r="I220" s="36">
        <f t="shared" si="306"/>
        <v>1</v>
      </c>
      <c r="J220" s="35">
        <f t="shared" ref="J220" si="337">J221+J222+J223</f>
        <v>0</v>
      </c>
      <c r="K220" s="37">
        <f t="shared" si="308"/>
        <v>0</v>
      </c>
      <c r="L220" s="35">
        <f t="shared" si="309"/>
        <v>2</v>
      </c>
      <c r="M220" s="35">
        <f t="shared" ref="M220:P220" si="338">M221+M222+M223</f>
        <v>1</v>
      </c>
      <c r="N220" s="35">
        <f t="shared" si="338"/>
        <v>1</v>
      </c>
      <c r="O220" s="35">
        <f t="shared" si="338"/>
        <v>1</v>
      </c>
      <c r="P220" s="35">
        <f t="shared" si="338"/>
        <v>2</v>
      </c>
      <c r="Q220" s="36">
        <f t="shared" si="311"/>
        <v>100</v>
      </c>
      <c r="R220" s="35">
        <f t="shared" ref="R220:S220" si="339">R221+R222+R223</f>
        <v>0</v>
      </c>
      <c r="S220" s="35">
        <f t="shared" si="339"/>
        <v>0</v>
      </c>
      <c r="T220" s="37">
        <f t="shared" si="313"/>
        <v>0.5</v>
      </c>
      <c r="U220" s="37">
        <f t="shared" si="314"/>
        <v>0.5</v>
      </c>
      <c r="V220" s="35">
        <f t="shared" ref="V220:AA220" si="340">V221+V222+V223</f>
        <v>0</v>
      </c>
      <c r="W220" s="35">
        <f t="shared" si="340"/>
        <v>0</v>
      </c>
      <c r="X220" s="35">
        <f t="shared" si="340"/>
        <v>1</v>
      </c>
      <c r="Y220" s="35">
        <f t="shared" si="340"/>
        <v>0</v>
      </c>
      <c r="Z220" s="35">
        <f t="shared" si="340"/>
        <v>0</v>
      </c>
      <c r="AA220" s="35">
        <f t="shared" si="340"/>
        <v>0</v>
      </c>
      <c r="AB220" s="35"/>
      <c r="AC220" s="38"/>
      <c r="AD220" s="38"/>
    </row>
    <row r="221" spans="1:30" x14ac:dyDescent="0.3">
      <c r="A221" s="3" t="s">
        <v>66</v>
      </c>
      <c r="B221" s="3" t="s">
        <v>24</v>
      </c>
      <c r="C221" s="3" t="s">
        <v>32</v>
      </c>
      <c r="D221" s="3" t="s">
        <v>34</v>
      </c>
      <c r="E221" s="3" t="s">
        <v>30</v>
      </c>
      <c r="F221" s="3" t="s">
        <v>28</v>
      </c>
      <c r="G221" s="3">
        <v>0</v>
      </c>
      <c r="H221" s="3">
        <v>0</v>
      </c>
      <c r="I221" s="4" t="e">
        <f t="shared" si="306"/>
        <v>#DIV/0!</v>
      </c>
      <c r="J221" s="3">
        <v>0</v>
      </c>
      <c r="K221" s="32" t="e">
        <f t="shared" si="308"/>
        <v>#DIV/0!</v>
      </c>
      <c r="L221" s="3">
        <f t="shared" si="309"/>
        <v>0</v>
      </c>
      <c r="M221" s="3">
        <v>0</v>
      </c>
      <c r="N221" s="3">
        <v>0</v>
      </c>
      <c r="O221" s="3">
        <v>0</v>
      </c>
      <c r="P221" s="3">
        <v>0</v>
      </c>
      <c r="Q221" s="4" t="e">
        <f t="shared" si="311"/>
        <v>#DIV/0!</v>
      </c>
      <c r="R221" s="3">
        <v>0</v>
      </c>
      <c r="S221" s="3">
        <v>0</v>
      </c>
      <c r="T221" s="32" t="e">
        <f t="shared" si="313"/>
        <v>#DIV/0!</v>
      </c>
      <c r="U221" s="32" t="e">
        <f t="shared" si="314"/>
        <v>#DIV/0!</v>
      </c>
      <c r="V221" s="3">
        <v>0</v>
      </c>
      <c r="W221" s="3">
        <v>0</v>
      </c>
      <c r="X221" s="3">
        <v>0</v>
      </c>
      <c r="Y221" s="3">
        <v>0</v>
      </c>
      <c r="Z221" s="3">
        <v>0</v>
      </c>
      <c r="AA221" s="3">
        <v>0</v>
      </c>
      <c r="AB221" s="3"/>
    </row>
    <row r="222" spans="1:30" x14ac:dyDescent="0.3">
      <c r="A222" s="3" t="s">
        <v>67</v>
      </c>
      <c r="B222" s="3" t="s">
        <v>24</v>
      </c>
      <c r="C222" s="3" t="s">
        <v>32</v>
      </c>
      <c r="D222" s="3" t="s">
        <v>34</v>
      </c>
      <c r="E222" s="3" t="s">
        <v>30</v>
      </c>
      <c r="F222" s="3" t="s">
        <v>28</v>
      </c>
      <c r="G222" s="3">
        <v>2</v>
      </c>
      <c r="H222" s="3">
        <v>2</v>
      </c>
      <c r="I222" s="4">
        <f t="shared" si="306"/>
        <v>1</v>
      </c>
      <c r="J222" s="3">
        <v>0</v>
      </c>
      <c r="K222" s="32">
        <f t="shared" si="308"/>
        <v>0</v>
      </c>
      <c r="L222" s="3">
        <f t="shared" si="309"/>
        <v>2</v>
      </c>
      <c r="M222" s="3">
        <v>1</v>
      </c>
      <c r="N222" s="3">
        <v>1</v>
      </c>
      <c r="O222" s="3">
        <v>1</v>
      </c>
      <c r="P222" s="3">
        <v>2</v>
      </c>
      <c r="Q222" s="4">
        <f t="shared" si="311"/>
        <v>100</v>
      </c>
      <c r="R222" s="3">
        <v>0</v>
      </c>
      <c r="S222" s="3">
        <v>0</v>
      </c>
      <c r="T222" s="32">
        <f t="shared" si="313"/>
        <v>0.5</v>
      </c>
      <c r="U222" s="32">
        <f t="shared" si="314"/>
        <v>0.5</v>
      </c>
      <c r="V222" s="3">
        <v>0</v>
      </c>
      <c r="W222" s="3">
        <v>0</v>
      </c>
      <c r="X222" s="3">
        <v>1</v>
      </c>
      <c r="Y222" s="3">
        <v>0</v>
      </c>
      <c r="Z222" s="3">
        <v>0</v>
      </c>
      <c r="AA222" s="3">
        <v>0</v>
      </c>
      <c r="AB222" s="3"/>
    </row>
    <row r="223" spans="1:30" x14ac:dyDescent="0.3">
      <c r="A223" s="3" t="s">
        <v>68</v>
      </c>
      <c r="B223" s="3" t="s">
        <v>24</v>
      </c>
      <c r="C223" s="3" t="s">
        <v>32</v>
      </c>
      <c r="D223" s="3" t="s">
        <v>34</v>
      </c>
      <c r="E223" s="3" t="s">
        <v>30</v>
      </c>
      <c r="F223" s="3" t="s">
        <v>28</v>
      </c>
      <c r="G223" s="3">
        <v>0</v>
      </c>
      <c r="H223" s="3">
        <v>0</v>
      </c>
      <c r="I223" s="4" t="e">
        <f t="shared" si="306"/>
        <v>#DIV/0!</v>
      </c>
      <c r="J223" s="3">
        <v>0</v>
      </c>
      <c r="K223" s="32" t="e">
        <f t="shared" si="308"/>
        <v>#DIV/0!</v>
      </c>
      <c r="L223" s="3">
        <f t="shared" si="309"/>
        <v>0</v>
      </c>
      <c r="M223" s="3">
        <v>0</v>
      </c>
      <c r="N223" s="3">
        <v>0</v>
      </c>
      <c r="O223" s="3">
        <v>0</v>
      </c>
      <c r="P223" s="3">
        <v>0</v>
      </c>
      <c r="Q223" s="4" t="e">
        <f t="shared" si="311"/>
        <v>#DIV/0!</v>
      </c>
      <c r="R223" s="3">
        <v>0</v>
      </c>
      <c r="S223" s="3">
        <v>0</v>
      </c>
      <c r="T223" s="32" t="e">
        <f t="shared" si="313"/>
        <v>#DIV/0!</v>
      </c>
      <c r="U223" s="32" t="e">
        <f t="shared" si="314"/>
        <v>#DIV/0!</v>
      </c>
      <c r="V223" s="3">
        <v>0</v>
      </c>
      <c r="W223" s="3">
        <v>0</v>
      </c>
      <c r="X223" s="3">
        <v>0</v>
      </c>
      <c r="Y223" s="3">
        <v>0</v>
      </c>
      <c r="Z223" s="3">
        <v>0</v>
      </c>
      <c r="AA223" s="3">
        <v>0</v>
      </c>
      <c r="AB223" s="3"/>
    </row>
    <row r="224" spans="1:30" x14ac:dyDescent="0.3">
      <c r="A224" s="35">
        <v>56</v>
      </c>
      <c r="B224" s="35" t="s">
        <v>24</v>
      </c>
      <c r="C224" s="35" t="s">
        <v>29</v>
      </c>
      <c r="D224" s="35" t="s">
        <v>32</v>
      </c>
      <c r="E224" s="35" t="s">
        <v>30</v>
      </c>
      <c r="F224" s="45" t="s">
        <v>28</v>
      </c>
      <c r="G224" s="35">
        <f t="shared" ref="G224:H224" si="341">G225+G226+G227</f>
        <v>2</v>
      </c>
      <c r="H224" s="35">
        <f t="shared" si="341"/>
        <v>0</v>
      </c>
      <c r="I224" s="36">
        <f t="shared" si="306"/>
        <v>0</v>
      </c>
      <c r="J224" s="35">
        <f t="shared" ref="J224" si="342">J225+J226+J227</f>
        <v>1</v>
      </c>
      <c r="K224" s="37">
        <f t="shared" si="308"/>
        <v>0.5</v>
      </c>
      <c r="L224" s="35">
        <f t="shared" si="309"/>
        <v>1</v>
      </c>
      <c r="M224" s="35">
        <f t="shared" ref="M224:P224" si="343">M225+M226+M227</f>
        <v>0</v>
      </c>
      <c r="N224" s="35">
        <f t="shared" si="343"/>
        <v>1</v>
      </c>
      <c r="O224" s="35">
        <f t="shared" si="343"/>
        <v>0</v>
      </c>
      <c r="P224" s="35">
        <f t="shared" si="343"/>
        <v>1</v>
      </c>
      <c r="Q224" s="36">
        <f t="shared" si="311"/>
        <v>100</v>
      </c>
      <c r="R224" s="35">
        <f t="shared" ref="R224:S224" si="344">R225+R226+R227</f>
        <v>0</v>
      </c>
      <c r="S224" s="35">
        <f t="shared" si="344"/>
        <v>0</v>
      </c>
      <c r="T224" s="37">
        <f t="shared" si="313"/>
        <v>0</v>
      </c>
      <c r="U224" s="37">
        <f t="shared" si="314"/>
        <v>0</v>
      </c>
      <c r="V224" s="35">
        <f t="shared" ref="V224:AA224" si="345">V225+V226+V227</f>
        <v>0</v>
      </c>
      <c r="W224" s="35">
        <f t="shared" si="345"/>
        <v>0</v>
      </c>
      <c r="X224" s="35">
        <f t="shared" si="345"/>
        <v>0</v>
      </c>
      <c r="Y224" s="35">
        <f t="shared" si="345"/>
        <v>1</v>
      </c>
      <c r="Z224" s="35">
        <f t="shared" si="345"/>
        <v>0</v>
      </c>
      <c r="AA224" s="35">
        <f t="shared" si="345"/>
        <v>0</v>
      </c>
      <c r="AB224" s="35"/>
      <c r="AC224" s="38"/>
      <c r="AD224" s="38"/>
    </row>
    <row r="225" spans="1:30" x14ac:dyDescent="0.3">
      <c r="A225" s="3" t="s">
        <v>66</v>
      </c>
      <c r="B225" s="3" t="s">
        <v>24</v>
      </c>
      <c r="C225" s="3" t="s">
        <v>29</v>
      </c>
      <c r="D225" s="3" t="s">
        <v>32</v>
      </c>
      <c r="E225" s="3" t="s">
        <v>30</v>
      </c>
      <c r="F225" s="16" t="s">
        <v>28</v>
      </c>
      <c r="G225" s="3">
        <v>1</v>
      </c>
      <c r="H225" s="3">
        <v>0</v>
      </c>
      <c r="I225" s="4">
        <f t="shared" si="306"/>
        <v>0</v>
      </c>
      <c r="J225" s="3">
        <v>1</v>
      </c>
      <c r="K225" s="32">
        <f t="shared" si="308"/>
        <v>1</v>
      </c>
      <c r="L225" s="3">
        <f t="shared" si="309"/>
        <v>0</v>
      </c>
      <c r="M225" s="3">
        <v>0</v>
      </c>
      <c r="N225" s="3">
        <v>0</v>
      </c>
      <c r="O225" s="3">
        <v>0</v>
      </c>
      <c r="P225" s="3">
        <v>0</v>
      </c>
      <c r="Q225" s="4" t="e">
        <f t="shared" si="311"/>
        <v>#DIV/0!</v>
      </c>
      <c r="R225" s="3">
        <v>0</v>
      </c>
      <c r="S225" s="3">
        <v>0</v>
      </c>
      <c r="T225" s="32" t="e">
        <f t="shared" si="313"/>
        <v>#DIV/0!</v>
      </c>
      <c r="U225" s="32" t="e">
        <f t="shared" si="314"/>
        <v>#DIV/0!</v>
      </c>
      <c r="V225" s="3">
        <v>0</v>
      </c>
      <c r="W225" s="3">
        <v>0</v>
      </c>
      <c r="X225" s="3">
        <v>0</v>
      </c>
      <c r="Y225" s="3">
        <v>1</v>
      </c>
      <c r="Z225" s="3">
        <v>0</v>
      </c>
      <c r="AA225" s="3">
        <v>0</v>
      </c>
      <c r="AB225" s="3"/>
    </row>
    <row r="226" spans="1:30" x14ac:dyDescent="0.3">
      <c r="A226" s="3" t="s">
        <v>67</v>
      </c>
      <c r="B226" s="3" t="s">
        <v>24</v>
      </c>
      <c r="C226" s="3" t="s">
        <v>29</v>
      </c>
      <c r="D226" s="3" t="s">
        <v>32</v>
      </c>
      <c r="E226" s="3" t="s">
        <v>30</v>
      </c>
      <c r="F226" s="3" t="s">
        <v>28</v>
      </c>
      <c r="G226" s="3">
        <v>1</v>
      </c>
      <c r="H226" s="3">
        <v>0</v>
      </c>
      <c r="I226" s="4">
        <f t="shared" si="306"/>
        <v>0</v>
      </c>
      <c r="J226" s="3">
        <v>0</v>
      </c>
      <c r="K226" s="32">
        <f t="shared" si="308"/>
        <v>0</v>
      </c>
      <c r="L226" s="3">
        <f t="shared" si="309"/>
        <v>1</v>
      </c>
      <c r="M226" s="3">
        <v>0</v>
      </c>
      <c r="N226" s="3">
        <v>1</v>
      </c>
      <c r="O226" s="3">
        <v>0</v>
      </c>
      <c r="P226" s="3">
        <v>1</v>
      </c>
      <c r="Q226" s="4">
        <f t="shared" si="311"/>
        <v>100</v>
      </c>
      <c r="R226" s="3">
        <v>0</v>
      </c>
      <c r="S226" s="3">
        <v>0</v>
      </c>
      <c r="T226" s="32">
        <f t="shared" si="313"/>
        <v>0</v>
      </c>
      <c r="U226" s="32">
        <f t="shared" si="314"/>
        <v>0</v>
      </c>
      <c r="V226" s="3">
        <v>0</v>
      </c>
      <c r="W226" s="3">
        <v>0</v>
      </c>
      <c r="X226" s="3">
        <v>0</v>
      </c>
      <c r="Y226" s="3">
        <v>0</v>
      </c>
      <c r="Z226" s="3">
        <v>0</v>
      </c>
      <c r="AA226" s="3">
        <v>0</v>
      </c>
      <c r="AB226" s="3"/>
    </row>
    <row r="227" spans="1:30" x14ac:dyDescent="0.3">
      <c r="A227" s="3" t="s">
        <v>68</v>
      </c>
      <c r="B227" s="3" t="s">
        <v>24</v>
      </c>
      <c r="C227" s="3" t="s">
        <v>29</v>
      </c>
      <c r="D227" s="3" t="s">
        <v>32</v>
      </c>
      <c r="E227" s="3" t="s">
        <v>30</v>
      </c>
      <c r="F227" s="3" t="s">
        <v>28</v>
      </c>
      <c r="G227" s="3">
        <v>0</v>
      </c>
      <c r="H227" s="3">
        <v>0</v>
      </c>
      <c r="I227" s="4" t="e">
        <f t="shared" si="306"/>
        <v>#DIV/0!</v>
      </c>
      <c r="J227" s="3">
        <v>0</v>
      </c>
      <c r="K227" s="32" t="e">
        <f t="shared" si="308"/>
        <v>#DIV/0!</v>
      </c>
      <c r="L227" s="3">
        <f t="shared" si="309"/>
        <v>0</v>
      </c>
      <c r="M227" s="3">
        <v>0</v>
      </c>
      <c r="N227" s="3">
        <v>0</v>
      </c>
      <c r="O227" s="3">
        <v>0</v>
      </c>
      <c r="P227" s="3">
        <v>0</v>
      </c>
      <c r="Q227" s="4" t="e">
        <f t="shared" si="311"/>
        <v>#DIV/0!</v>
      </c>
      <c r="R227" s="3">
        <v>0</v>
      </c>
      <c r="S227" s="3">
        <v>0</v>
      </c>
      <c r="T227" s="32" t="e">
        <f t="shared" si="313"/>
        <v>#DIV/0!</v>
      </c>
      <c r="U227" s="32" t="e">
        <f t="shared" si="314"/>
        <v>#DIV/0!</v>
      </c>
      <c r="V227" s="3">
        <v>0</v>
      </c>
      <c r="W227" s="3">
        <v>0</v>
      </c>
      <c r="X227" s="3">
        <v>0</v>
      </c>
      <c r="Y227" s="3">
        <v>0</v>
      </c>
      <c r="Z227" s="3">
        <v>0</v>
      </c>
      <c r="AA227" s="3">
        <v>0</v>
      </c>
      <c r="AB227" s="3"/>
    </row>
    <row r="228" spans="1:30" x14ac:dyDescent="0.3">
      <c r="A228" s="35">
        <v>112</v>
      </c>
      <c r="B228" s="35" t="s">
        <v>29</v>
      </c>
      <c r="C228" s="35" t="s">
        <v>32</v>
      </c>
      <c r="D228" s="35" t="s">
        <v>26</v>
      </c>
      <c r="E228" s="35" t="s">
        <v>30</v>
      </c>
      <c r="F228" s="35" t="s">
        <v>31</v>
      </c>
      <c r="G228" s="35">
        <f t="shared" ref="G228:H228" si="346">G229+G230+G231</f>
        <v>3</v>
      </c>
      <c r="H228" s="35">
        <f t="shared" si="346"/>
        <v>2</v>
      </c>
      <c r="I228" s="36">
        <f t="shared" si="306"/>
        <v>0.66666666666666663</v>
      </c>
      <c r="J228" s="35">
        <f t="shared" ref="J228" si="347">J229+J230+J231</f>
        <v>0</v>
      </c>
      <c r="K228" s="37">
        <f t="shared" si="308"/>
        <v>0</v>
      </c>
      <c r="L228" s="35">
        <f t="shared" si="309"/>
        <v>3</v>
      </c>
      <c r="M228" s="35">
        <f t="shared" ref="M228:P228" si="348">M229+M230+M231</f>
        <v>1</v>
      </c>
      <c r="N228" s="35">
        <f t="shared" si="348"/>
        <v>2</v>
      </c>
      <c r="O228" s="35">
        <f t="shared" si="348"/>
        <v>0</v>
      </c>
      <c r="P228" s="35">
        <f t="shared" si="348"/>
        <v>2</v>
      </c>
      <c r="Q228" s="36">
        <f t="shared" si="311"/>
        <v>66.666666666666657</v>
      </c>
      <c r="R228" s="35">
        <f t="shared" ref="R228:S228" si="349">R229+R230+R231</f>
        <v>0</v>
      </c>
      <c r="S228" s="35">
        <f t="shared" si="349"/>
        <v>0</v>
      </c>
      <c r="T228" s="37">
        <f t="shared" si="313"/>
        <v>0.33333333333333331</v>
      </c>
      <c r="U228" s="37">
        <f t="shared" si="314"/>
        <v>0.33333333333333331</v>
      </c>
      <c r="V228" s="35">
        <f t="shared" ref="V228:AA228" si="350">V229+V230+V231</f>
        <v>0</v>
      </c>
      <c r="W228" s="35">
        <f t="shared" si="350"/>
        <v>0</v>
      </c>
      <c r="X228" s="35">
        <f t="shared" si="350"/>
        <v>2</v>
      </c>
      <c r="Y228" s="35">
        <f t="shared" si="350"/>
        <v>0</v>
      </c>
      <c r="Z228" s="35">
        <f t="shared" si="350"/>
        <v>0</v>
      </c>
      <c r="AA228" s="35">
        <f t="shared" si="350"/>
        <v>0</v>
      </c>
      <c r="AB228" s="35"/>
      <c r="AC228" s="38"/>
      <c r="AD228" s="38"/>
    </row>
    <row r="229" spans="1:30" x14ac:dyDescent="0.3">
      <c r="A229" s="3" t="s">
        <v>66</v>
      </c>
      <c r="B229" s="3" t="s">
        <v>29</v>
      </c>
      <c r="C229" s="3" t="s">
        <v>32</v>
      </c>
      <c r="D229" s="3" t="s">
        <v>26</v>
      </c>
      <c r="E229" s="3" t="s">
        <v>30</v>
      </c>
      <c r="F229" s="3" t="s">
        <v>31</v>
      </c>
      <c r="G229" s="3">
        <v>3</v>
      </c>
      <c r="H229" s="3">
        <v>2</v>
      </c>
      <c r="I229" s="4">
        <f t="shared" si="306"/>
        <v>0.66666666666666663</v>
      </c>
      <c r="J229" s="3">
        <v>0</v>
      </c>
      <c r="K229" s="32">
        <f t="shared" si="308"/>
        <v>0</v>
      </c>
      <c r="L229" s="3">
        <f t="shared" si="309"/>
        <v>3</v>
      </c>
      <c r="M229" s="3">
        <v>1</v>
      </c>
      <c r="N229" s="3">
        <v>2</v>
      </c>
      <c r="O229" s="3">
        <v>0</v>
      </c>
      <c r="P229" s="3">
        <v>2</v>
      </c>
      <c r="Q229" s="4">
        <f t="shared" si="311"/>
        <v>66.666666666666657</v>
      </c>
      <c r="R229" s="3">
        <v>0</v>
      </c>
      <c r="S229" s="3">
        <v>0</v>
      </c>
      <c r="T229" s="32">
        <f t="shared" si="313"/>
        <v>0.33333333333333331</v>
      </c>
      <c r="U229" s="32">
        <f t="shared" si="314"/>
        <v>0.33333333333333331</v>
      </c>
      <c r="V229" s="3">
        <v>0</v>
      </c>
      <c r="W229" s="3">
        <v>0</v>
      </c>
      <c r="X229" s="3">
        <v>2</v>
      </c>
      <c r="Y229" s="3">
        <v>0</v>
      </c>
      <c r="Z229" s="3">
        <v>0</v>
      </c>
      <c r="AA229" s="3">
        <v>0</v>
      </c>
      <c r="AB229" s="3"/>
    </row>
    <row r="230" spans="1:30" x14ac:dyDescent="0.3">
      <c r="A230" s="3" t="s">
        <v>67</v>
      </c>
      <c r="B230" s="3" t="s">
        <v>29</v>
      </c>
      <c r="C230" s="3" t="s">
        <v>32</v>
      </c>
      <c r="D230" s="3" t="s">
        <v>26</v>
      </c>
      <c r="E230" s="3" t="s">
        <v>30</v>
      </c>
      <c r="F230" s="3" t="s">
        <v>31</v>
      </c>
      <c r="G230" s="3">
        <v>0</v>
      </c>
      <c r="H230" s="3">
        <v>0</v>
      </c>
      <c r="I230" s="4" t="e">
        <f t="shared" si="306"/>
        <v>#DIV/0!</v>
      </c>
      <c r="J230" s="3">
        <v>0</v>
      </c>
      <c r="K230" s="32" t="e">
        <f t="shared" si="308"/>
        <v>#DIV/0!</v>
      </c>
      <c r="L230" s="3">
        <f t="shared" si="309"/>
        <v>0</v>
      </c>
      <c r="M230" s="3">
        <v>0</v>
      </c>
      <c r="N230" s="3">
        <v>0</v>
      </c>
      <c r="O230" s="3">
        <v>0</v>
      </c>
      <c r="P230" s="3">
        <v>0</v>
      </c>
      <c r="Q230" s="4" t="e">
        <f t="shared" si="311"/>
        <v>#DIV/0!</v>
      </c>
      <c r="R230" s="3">
        <v>0</v>
      </c>
      <c r="S230" s="3">
        <v>0</v>
      </c>
      <c r="T230" s="32" t="e">
        <f t="shared" si="313"/>
        <v>#DIV/0!</v>
      </c>
      <c r="U230" s="32" t="e">
        <f t="shared" si="314"/>
        <v>#DIV/0!</v>
      </c>
      <c r="V230" s="3">
        <v>0</v>
      </c>
      <c r="W230" s="3">
        <v>0</v>
      </c>
      <c r="X230" s="3">
        <v>0</v>
      </c>
      <c r="Y230" s="3">
        <v>0</v>
      </c>
      <c r="Z230" s="3">
        <v>0</v>
      </c>
      <c r="AA230" s="3">
        <v>0</v>
      </c>
      <c r="AB230" s="3"/>
    </row>
    <row r="231" spans="1:30" x14ac:dyDescent="0.3">
      <c r="A231" s="3" t="s">
        <v>68</v>
      </c>
      <c r="B231" s="3" t="s">
        <v>29</v>
      </c>
      <c r="C231" s="3" t="s">
        <v>32</v>
      </c>
      <c r="D231" s="3" t="s">
        <v>26</v>
      </c>
      <c r="E231" s="3" t="s">
        <v>30</v>
      </c>
      <c r="F231" s="3" t="s">
        <v>31</v>
      </c>
      <c r="G231" s="3">
        <v>0</v>
      </c>
      <c r="H231" s="3">
        <v>0</v>
      </c>
      <c r="I231" s="4" t="e">
        <f t="shared" si="306"/>
        <v>#DIV/0!</v>
      </c>
      <c r="J231" s="3">
        <v>0</v>
      </c>
      <c r="K231" s="32" t="e">
        <f t="shared" si="308"/>
        <v>#DIV/0!</v>
      </c>
      <c r="L231" s="3">
        <f t="shared" si="309"/>
        <v>0</v>
      </c>
      <c r="M231" s="3">
        <v>0</v>
      </c>
      <c r="N231" s="3">
        <v>0</v>
      </c>
      <c r="O231" s="3">
        <v>0</v>
      </c>
      <c r="P231" s="3">
        <v>0</v>
      </c>
      <c r="Q231" s="4" t="e">
        <f t="shared" si="311"/>
        <v>#DIV/0!</v>
      </c>
      <c r="R231" s="3">
        <v>0</v>
      </c>
      <c r="S231" s="3">
        <v>0</v>
      </c>
      <c r="T231" s="32" t="e">
        <f t="shared" si="313"/>
        <v>#DIV/0!</v>
      </c>
      <c r="U231" s="32" t="e">
        <f t="shared" si="314"/>
        <v>#DIV/0!</v>
      </c>
      <c r="V231" s="3">
        <v>0</v>
      </c>
      <c r="W231" s="3">
        <v>0</v>
      </c>
      <c r="X231" s="3">
        <v>0</v>
      </c>
      <c r="Y231" s="3">
        <v>0</v>
      </c>
      <c r="Z231" s="3">
        <v>0</v>
      </c>
      <c r="AA231" s="3">
        <v>0</v>
      </c>
      <c r="AB231" s="3"/>
    </row>
    <row r="232" spans="1:30" x14ac:dyDescent="0.3">
      <c r="A232" s="35">
        <v>228</v>
      </c>
      <c r="B232" s="35" t="s">
        <v>34</v>
      </c>
      <c r="C232" s="35" t="s">
        <v>25</v>
      </c>
      <c r="D232" s="35" t="s">
        <v>26</v>
      </c>
      <c r="E232" s="35" t="s">
        <v>33</v>
      </c>
      <c r="F232" s="35" t="s">
        <v>31</v>
      </c>
      <c r="G232" s="35">
        <f t="shared" ref="G232:H232" si="351">G233+G234+G235</f>
        <v>2</v>
      </c>
      <c r="H232" s="35">
        <f t="shared" si="351"/>
        <v>0</v>
      </c>
      <c r="I232" s="36">
        <f t="shared" si="306"/>
        <v>0</v>
      </c>
      <c r="J232" s="35">
        <f t="shared" ref="J232" si="352">J233+J234+J235</f>
        <v>0</v>
      </c>
      <c r="K232" s="37">
        <f t="shared" si="308"/>
        <v>0</v>
      </c>
      <c r="L232" s="35">
        <f t="shared" si="309"/>
        <v>2</v>
      </c>
      <c r="M232" s="35">
        <f t="shared" ref="M232:P232" si="353">M233+M234+M235</f>
        <v>0</v>
      </c>
      <c r="N232" s="35">
        <f t="shared" si="353"/>
        <v>2</v>
      </c>
      <c r="O232" s="35">
        <f t="shared" si="353"/>
        <v>0</v>
      </c>
      <c r="P232" s="35">
        <f t="shared" si="353"/>
        <v>1</v>
      </c>
      <c r="Q232" s="36">
        <f t="shared" si="311"/>
        <v>50</v>
      </c>
      <c r="R232" s="35">
        <f t="shared" ref="R232:S232" si="354">R233+R234+R235</f>
        <v>0</v>
      </c>
      <c r="S232" s="35">
        <f t="shared" si="354"/>
        <v>0</v>
      </c>
      <c r="T232" s="37">
        <f t="shared" si="313"/>
        <v>0</v>
      </c>
      <c r="U232" s="37">
        <f t="shared" si="314"/>
        <v>0</v>
      </c>
      <c r="V232" s="35">
        <f t="shared" ref="V232:AA232" si="355">V233+V234+V235</f>
        <v>0</v>
      </c>
      <c r="W232" s="35">
        <f t="shared" si="355"/>
        <v>0</v>
      </c>
      <c r="X232" s="35">
        <f t="shared" si="355"/>
        <v>2</v>
      </c>
      <c r="Y232" s="35">
        <f t="shared" si="355"/>
        <v>0</v>
      </c>
      <c r="Z232" s="35">
        <f t="shared" si="355"/>
        <v>0</v>
      </c>
      <c r="AA232" s="35">
        <f t="shared" si="355"/>
        <v>1</v>
      </c>
      <c r="AB232" s="35"/>
      <c r="AC232" s="38"/>
      <c r="AD232" s="38"/>
    </row>
    <row r="233" spans="1:30" x14ac:dyDescent="0.3">
      <c r="A233" s="3" t="s">
        <v>66</v>
      </c>
      <c r="B233" s="3" t="s">
        <v>34</v>
      </c>
      <c r="C233" s="3" t="s">
        <v>25</v>
      </c>
      <c r="D233" s="3" t="s">
        <v>26</v>
      </c>
      <c r="E233" s="3" t="s">
        <v>33</v>
      </c>
      <c r="F233" s="3" t="s">
        <v>31</v>
      </c>
      <c r="G233" s="3">
        <v>1</v>
      </c>
      <c r="H233" s="3">
        <v>0</v>
      </c>
      <c r="I233" s="4">
        <f t="shared" si="306"/>
        <v>0</v>
      </c>
      <c r="J233" s="3">
        <v>0</v>
      </c>
      <c r="K233" s="32">
        <f t="shared" si="308"/>
        <v>0</v>
      </c>
      <c r="L233" s="3">
        <f t="shared" si="309"/>
        <v>1</v>
      </c>
      <c r="M233" s="3">
        <v>0</v>
      </c>
      <c r="N233" s="3">
        <v>1</v>
      </c>
      <c r="O233" s="3">
        <v>0</v>
      </c>
      <c r="P233" s="3">
        <v>0</v>
      </c>
      <c r="Q233" s="4">
        <f t="shared" si="311"/>
        <v>0</v>
      </c>
      <c r="R233" s="3">
        <v>0</v>
      </c>
      <c r="S233" s="3">
        <v>0</v>
      </c>
      <c r="T233" s="32">
        <f t="shared" si="313"/>
        <v>0</v>
      </c>
      <c r="U233" s="32">
        <f t="shared" si="314"/>
        <v>0</v>
      </c>
      <c r="V233" s="3">
        <v>0</v>
      </c>
      <c r="W233" s="3">
        <v>0</v>
      </c>
      <c r="X233" s="3">
        <v>1</v>
      </c>
      <c r="Y233" s="3">
        <v>0</v>
      </c>
      <c r="Z233" s="3">
        <v>0</v>
      </c>
      <c r="AA233" s="3">
        <v>1</v>
      </c>
      <c r="AB233" s="3"/>
    </row>
    <row r="234" spans="1:30" x14ac:dyDescent="0.3">
      <c r="A234" s="3" t="s">
        <v>67</v>
      </c>
      <c r="B234" s="3" t="s">
        <v>34</v>
      </c>
      <c r="C234" s="3" t="s">
        <v>25</v>
      </c>
      <c r="D234" s="3" t="s">
        <v>26</v>
      </c>
      <c r="E234" s="3" t="s">
        <v>33</v>
      </c>
      <c r="F234" s="3" t="s">
        <v>31</v>
      </c>
      <c r="G234" s="3">
        <v>1</v>
      </c>
      <c r="H234" s="3">
        <v>0</v>
      </c>
      <c r="I234" s="4">
        <f t="shared" si="306"/>
        <v>0</v>
      </c>
      <c r="J234" s="3">
        <v>0</v>
      </c>
      <c r="K234" s="32">
        <f t="shared" si="308"/>
        <v>0</v>
      </c>
      <c r="L234" s="3">
        <f t="shared" si="309"/>
        <v>1</v>
      </c>
      <c r="M234" s="3">
        <v>0</v>
      </c>
      <c r="N234" s="3">
        <v>1</v>
      </c>
      <c r="O234" s="3">
        <v>0</v>
      </c>
      <c r="P234" s="3">
        <v>1</v>
      </c>
      <c r="Q234" s="4">
        <f t="shared" si="311"/>
        <v>100</v>
      </c>
      <c r="R234" s="3">
        <v>0</v>
      </c>
      <c r="S234" s="3">
        <v>0</v>
      </c>
      <c r="T234" s="32">
        <f t="shared" si="313"/>
        <v>0</v>
      </c>
      <c r="U234" s="32">
        <f t="shared" si="314"/>
        <v>0</v>
      </c>
      <c r="V234" s="3">
        <v>0</v>
      </c>
      <c r="W234" s="3">
        <v>0</v>
      </c>
      <c r="X234" s="3">
        <v>1</v>
      </c>
      <c r="Y234" s="3">
        <v>0</v>
      </c>
      <c r="Z234" s="3">
        <v>0</v>
      </c>
      <c r="AA234" s="3">
        <v>0</v>
      </c>
      <c r="AB234" s="3"/>
    </row>
    <row r="235" spans="1:30" x14ac:dyDescent="0.3">
      <c r="A235" s="3" t="s">
        <v>68</v>
      </c>
      <c r="B235" s="3" t="s">
        <v>34</v>
      </c>
      <c r="C235" s="3" t="s">
        <v>25</v>
      </c>
      <c r="D235" s="3" t="s">
        <v>26</v>
      </c>
      <c r="E235" s="3" t="s">
        <v>33</v>
      </c>
      <c r="F235" s="3" t="s">
        <v>31</v>
      </c>
      <c r="G235" s="3">
        <v>0</v>
      </c>
      <c r="H235" s="3">
        <v>0</v>
      </c>
      <c r="I235" s="4" t="e">
        <f t="shared" si="306"/>
        <v>#DIV/0!</v>
      </c>
      <c r="J235" s="3">
        <v>0</v>
      </c>
      <c r="K235" s="32" t="e">
        <f t="shared" si="308"/>
        <v>#DIV/0!</v>
      </c>
      <c r="L235" s="3">
        <f t="shared" si="309"/>
        <v>0</v>
      </c>
      <c r="M235" s="3">
        <v>0</v>
      </c>
      <c r="N235" s="3">
        <v>0</v>
      </c>
      <c r="O235" s="3">
        <v>0</v>
      </c>
      <c r="P235" s="3">
        <v>0</v>
      </c>
      <c r="Q235" s="4" t="e">
        <f t="shared" si="311"/>
        <v>#DIV/0!</v>
      </c>
      <c r="R235" s="3">
        <v>0</v>
      </c>
      <c r="S235" s="3">
        <v>0</v>
      </c>
      <c r="T235" s="32" t="e">
        <f t="shared" si="313"/>
        <v>#DIV/0!</v>
      </c>
      <c r="U235" s="32" t="e">
        <f t="shared" si="314"/>
        <v>#DIV/0!</v>
      </c>
      <c r="V235" s="3">
        <v>0</v>
      </c>
      <c r="W235" s="3">
        <v>0</v>
      </c>
      <c r="X235" s="3">
        <v>0</v>
      </c>
      <c r="Y235" s="3">
        <v>0</v>
      </c>
      <c r="Z235" s="3">
        <v>0</v>
      </c>
      <c r="AA235" s="3">
        <v>0</v>
      </c>
      <c r="AB235" s="3"/>
    </row>
    <row r="236" spans="1:30" x14ac:dyDescent="0.3">
      <c r="A236" s="35">
        <v>237</v>
      </c>
      <c r="B236" s="35" t="s">
        <v>24</v>
      </c>
      <c r="C236" s="35" t="s">
        <v>25</v>
      </c>
      <c r="D236" s="35" t="s">
        <v>34</v>
      </c>
      <c r="E236" s="35" t="s">
        <v>33</v>
      </c>
      <c r="F236" s="35" t="s">
        <v>31</v>
      </c>
      <c r="G236" s="35">
        <f t="shared" ref="G236:H236" si="356">G237+G238+G239</f>
        <v>3</v>
      </c>
      <c r="H236" s="35">
        <f t="shared" si="356"/>
        <v>4</v>
      </c>
      <c r="I236" s="36">
        <f t="shared" si="306"/>
        <v>1.3333333333333333</v>
      </c>
      <c r="J236" s="35">
        <f t="shared" ref="J236" si="357">J237+J238+J239</f>
        <v>0</v>
      </c>
      <c r="K236" s="37">
        <f t="shared" si="308"/>
        <v>0</v>
      </c>
      <c r="L236" s="35">
        <f t="shared" si="309"/>
        <v>3</v>
      </c>
      <c r="M236" s="35">
        <f t="shared" ref="M236:P236" si="358">M237+M238+M239</f>
        <v>1</v>
      </c>
      <c r="N236" s="35">
        <f t="shared" si="358"/>
        <v>2</v>
      </c>
      <c r="O236" s="35">
        <f t="shared" si="358"/>
        <v>0</v>
      </c>
      <c r="P236" s="35">
        <f t="shared" si="358"/>
        <v>2</v>
      </c>
      <c r="Q236" s="36">
        <f t="shared" si="311"/>
        <v>66.666666666666657</v>
      </c>
      <c r="R236" s="35">
        <f t="shared" ref="R236:S236" si="359">R237+R238+R239</f>
        <v>0</v>
      </c>
      <c r="S236" s="35">
        <f t="shared" si="359"/>
        <v>0</v>
      </c>
      <c r="T236" s="37">
        <f t="shared" si="313"/>
        <v>0.33333333333333331</v>
      </c>
      <c r="U236" s="37">
        <f t="shared" si="314"/>
        <v>0.33333333333333331</v>
      </c>
      <c r="V236" s="35">
        <f t="shared" ref="V236:AA236" si="360">V237+V238+V239</f>
        <v>0</v>
      </c>
      <c r="W236" s="35">
        <f t="shared" si="360"/>
        <v>0</v>
      </c>
      <c r="X236" s="35">
        <f t="shared" si="360"/>
        <v>1</v>
      </c>
      <c r="Y236" s="35">
        <f t="shared" si="360"/>
        <v>0</v>
      </c>
      <c r="Z236" s="35">
        <f t="shared" si="360"/>
        <v>2</v>
      </c>
      <c r="AA236" s="35">
        <f t="shared" si="360"/>
        <v>0</v>
      </c>
      <c r="AB236" s="35"/>
      <c r="AC236" s="38"/>
      <c r="AD236" s="38"/>
    </row>
    <row r="237" spans="1:30" x14ac:dyDescent="0.3">
      <c r="A237" s="3" t="s">
        <v>66</v>
      </c>
      <c r="B237" s="3" t="s">
        <v>24</v>
      </c>
      <c r="C237" s="3" t="s">
        <v>25</v>
      </c>
      <c r="D237" s="3" t="s">
        <v>34</v>
      </c>
      <c r="E237" s="3" t="s">
        <v>33</v>
      </c>
      <c r="F237" s="3" t="s">
        <v>31</v>
      </c>
      <c r="G237" s="3">
        <v>1</v>
      </c>
      <c r="H237" s="3">
        <v>2</v>
      </c>
      <c r="I237" s="4">
        <f t="shared" si="306"/>
        <v>2</v>
      </c>
      <c r="J237" s="3">
        <v>0</v>
      </c>
      <c r="K237" s="32">
        <f t="shared" si="308"/>
        <v>0</v>
      </c>
      <c r="L237" s="3">
        <f t="shared" si="309"/>
        <v>1</v>
      </c>
      <c r="M237" s="3">
        <v>1</v>
      </c>
      <c r="N237" s="3">
        <v>0</v>
      </c>
      <c r="O237" s="3">
        <v>0</v>
      </c>
      <c r="P237" s="3">
        <v>0</v>
      </c>
      <c r="Q237" s="4">
        <f t="shared" si="311"/>
        <v>0</v>
      </c>
      <c r="R237" s="3">
        <v>0</v>
      </c>
      <c r="S237" s="3">
        <v>0</v>
      </c>
      <c r="T237" s="32">
        <f t="shared" si="313"/>
        <v>1</v>
      </c>
      <c r="U237" s="32">
        <f t="shared" si="314"/>
        <v>1</v>
      </c>
      <c r="V237" s="3">
        <v>0</v>
      </c>
      <c r="W237" s="3">
        <v>0</v>
      </c>
      <c r="X237" s="3">
        <v>0</v>
      </c>
      <c r="Y237" s="3">
        <v>0</v>
      </c>
      <c r="Z237" s="3">
        <v>0</v>
      </c>
      <c r="AA237" s="3">
        <v>0</v>
      </c>
      <c r="AB237" s="3"/>
    </row>
    <row r="238" spans="1:30" x14ac:dyDescent="0.3">
      <c r="A238" s="3" t="s">
        <v>67</v>
      </c>
      <c r="B238" s="3" t="s">
        <v>24</v>
      </c>
      <c r="C238" s="3" t="s">
        <v>25</v>
      </c>
      <c r="D238" s="3" t="s">
        <v>34</v>
      </c>
      <c r="E238" s="3" t="s">
        <v>33</v>
      </c>
      <c r="F238" s="3" t="s">
        <v>31</v>
      </c>
      <c r="G238" s="3">
        <v>2</v>
      </c>
      <c r="H238" s="3">
        <v>2</v>
      </c>
      <c r="I238" s="4">
        <f t="shared" si="306"/>
        <v>1</v>
      </c>
      <c r="J238" s="3">
        <v>0</v>
      </c>
      <c r="K238" s="32">
        <f t="shared" si="308"/>
        <v>0</v>
      </c>
      <c r="L238" s="3">
        <f t="shared" si="309"/>
        <v>2</v>
      </c>
      <c r="M238" s="3">
        <v>0</v>
      </c>
      <c r="N238" s="3">
        <v>2</v>
      </c>
      <c r="O238" s="3">
        <v>0</v>
      </c>
      <c r="P238" s="3">
        <v>2</v>
      </c>
      <c r="Q238" s="4">
        <f t="shared" si="311"/>
        <v>100</v>
      </c>
      <c r="R238" s="3">
        <v>0</v>
      </c>
      <c r="S238" s="3">
        <v>0</v>
      </c>
      <c r="T238" s="32">
        <f t="shared" si="313"/>
        <v>0</v>
      </c>
      <c r="U238" s="32">
        <f t="shared" si="314"/>
        <v>0</v>
      </c>
      <c r="V238" s="3">
        <v>0</v>
      </c>
      <c r="W238" s="3">
        <v>0</v>
      </c>
      <c r="X238" s="3">
        <v>1</v>
      </c>
      <c r="Y238" s="3">
        <v>0</v>
      </c>
      <c r="Z238" s="3">
        <v>1</v>
      </c>
      <c r="AA238" s="3">
        <v>0</v>
      </c>
      <c r="AB238" s="3"/>
    </row>
    <row r="239" spans="1:30" x14ac:dyDescent="0.3">
      <c r="A239" s="3" t="s">
        <v>68</v>
      </c>
      <c r="B239" s="3" t="s">
        <v>24</v>
      </c>
      <c r="C239" s="3" t="s">
        <v>25</v>
      </c>
      <c r="D239" s="3" t="s">
        <v>34</v>
      </c>
      <c r="E239" s="3" t="s">
        <v>33</v>
      </c>
      <c r="F239" s="3" t="s">
        <v>31</v>
      </c>
      <c r="G239" s="3">
        <v>0</v>
      </c>
      <c r="H239" s="3">
        <v>0</v>
      </c>
      <c r="I239" s="4" t="e">
        <f t="shared" si="306"/>
        <v>#DIV/0!</v>
      </c>
      <c r="J239" s="3">
        <v>0</v>
      </c>
      <c r="K239" s="32" t="e">
        <f t="shared" si="308"/>
        <v>#DIV/0!</v>
      </c>
      <c r="L239" s="3">
        <f t="shared" si="309"/>
        <v>0</v>
      </c>
      <c r="M239" s="3">
        <v>0</v>
      </c>
      <c r="N239" s="3">
        <v>0</v>
      </c>
      <c r="O239" s="3">
        <v>0</v>
      </c>
      <c r="P239" s="3">
        <v>0</v>
      </c>
      <c r="Q239" s="4" t="e">
        <f t="shared" si="311"/>
        <v>#DIV/0!</v>
      </c>
      <c r="R239" s="3">
        <v>0</v>
      </c>
      <c r="S239" s="3">
        <v>0</v>
      </c>
      <c r="T239" s="32" t="e">
        <f t="shared" si="313"/>
        <v>#DIV/0!</v>
      </c>
      <c r="U239" s="32" t="e">
        <f t="shared" si="314"/>
        <v>#DIV/0!</v>
      </c>
      <c r="V239" s="3">
        <v>0</v>
      </c>
      <c r="W239" s="3">
        <v>0</v>
      </c>
      <c r="X239" s="3">
        <v>0</v>
      </c>
      <c r="Y239" s="3">
        <v>0</v>
      </c>
      <c r="Z239" s="3">
        <v>1</v>
      </c>
      <c r="AA239" s="3">
        <v>0</v>
      </c>
      <c r="AB239" s="3"/>
    </row>
    <row r="240" spans="1:30" x14ac:dyDescent="0.3">
      <c r="A240" s="35">
        <v>268</v>
      </c>
      <c r="B240" s="35" t="s">
        <v>29</v>
      </c>
      <c r="C240" s="35" t="s">
        <v>25</v>
      </c>
      <c r="D240" s="35" t="s">
        <v>30</v>
      </c>
      <c r="E240" s="35" t="s">
        <v>27</v>
      </c>
      <c r="F240" s="35" t="s">
        <v>31</v>
      </c>
      <c r="G240" s="35">
        <f t="shared" ref="G240:H240" si="361">G241+G242+G243</f>
        <v>4</v>
      </c>
      <c r="H240" s="35">
        <f t="shared" si="361"/>
        <v>2</v>
      </c>
      <c r="I240" s="36">
        <f t="shared" si="306"/>
        <v>0.5</v>
      </c>
      <c r="J240" s="35">
        <f t="shared" ref="J240" si="362">J241+J242+J243</f>
        <v>0</v>
      </c>
      <c r="K240" s="37">
        <f t="shared" si="308"/>
        <v>0</v>
      </c>
      <c r="L240" s="35">
        <f t="shared" si="309"/>
        <v>4</v>
      </c>
      <c r="M240" s="35">
        <f t="shared" ref="M240:P240" si="363">M241+M242+M243</f>
        <v>1</v>
      </c>
      <c r="N240" s="35">
        <f t="shared" si="363"/>
        <v>3</v>
      </c>
      <c r="O240" s="35">
        <f t="shared" si="363"/>
        <v>0</v>
      </c>
      <c r="P240" s="35">
        <f t="shared" si="363"/>
        <v>3</v>
      </c>
      <c r="Q240" s="36">
        <f t="shared" si="311"/>
        <v>75</v>
      </c>
      <c r="R240" s="35">
        <f t="shared" ref="R240:S240" si="364">R241+R242+R243</f>
        <v>0</v>
      </c>
      <c r="S240" s="35">
        <f t="shared" si="364"/>
        <v>0</v>
      </c>
      <c r="T240" s="37">
        <f t="shared" si="313"/>
        <v>0.25</v>
      </c>
      <c r="U240" s="37">
        <f t="shared" si="314"/>
        <v>0.25</v>
      </c>
      <c r="V240" s="35">
        <f t="shared" ref="V240:AA240" si="365">V241+V242+V243</f>
        <v>0</v>
      </c>
      <c r="W240" s="35">
        <f t="shared" si="365"/>
        <v>1</v>
      </c>
      <c r="X240" s="35">
        <f t="shared" si="365"/>
        <v>2</v>
      </c>
      <c r="Y240" s="35">
        <f t="shared" si="365"/>
        <v>0</v>
      </c>
      <c r="Z240" s="35">
        <f t="shared" si="365"/>
        <v>0</v>
      </c>
      <c r="AA240" s="35">
        <f t="shared" si="365"/>
        <v>1</v>
      </c>
      <c r="AB240" s="3"/>
    </row>
    <row r="241" spans="1:30" x14ac:dyDescent="0.3">
      <c r="A241" s="3" t="s">
        <v>66</v>
      </c>
      <c r="B241" s="3" t="s">
        <v>29</v>
      </c>
      <c r="C241" s="3" t="s">
        <v>25</v>
      </c>
      <c r="D241" s="3" t="s">
        <v>30</v>
      </c>
      <c r="E241" s="3" t="s">
        <v>27</v>
      </c>
      <c r="F241" s="3" t="s">
        <v>31</v>
      </c>
      <c r="G241" s="3">
        <v>0</v>
      </c>
      <c r="H241" s="3">
        <v>0</v>
      </c>
      <c r="I241" s="4" t="e">
        <f t="shared" si="306"/>
        <v>#DIV/0!</v>
      </c>
      <c r="J241" s="3">
        <v>0</v>
      </c>
      <c r="K241" s="32" t="e">
        <f t="shared" si="308"/>
        <v>#DIV/0!</v>
      </c>
      <c r="L241" s="3">
        <f t="shared" si="309"/>
        <v>0</v>
      </c>
      <c r="M241" s="3">
        <v>0</v>
      </c>
      <c r="N241" s="3">
        <v>0</v>
      </c>
      <c r="O241" s="3">
        <v>0</v>
      </c>
      <c r="P241" s="3">
        <v>0</v>
      </c>
      <c r="Q241" s="4" t="e">
        <f t="shared" si="311"/>
        <v>#DIV/0!</v>
      </c>
      <c r="R241" s="3">
        <v>0</v>
      </c>
      <c r="S241" s="3">
        <v>0</v>
      </c>
      <c r="T241" s="32" t="e">
        <f t="shared" si="313"/>
        <v>#DIV/0!</v>
      </c>
      <c r="U241" s="32" t="e">
        <f t="shared" si="314"/>
        <v>#DIV/0!</v>
      </c>
      <c r="V241" s="3">
        <v>0</v>
      </c>
      <c r="W241" s="3">
        <v>0</v>
      </c>
      <c r="X241" s="3">
        <v>0</v>
      </c>
      <c r="Y241" s="3">
        <v>0</v>
      </c>
      <c r="Z241" s="3">
        <v>0</v>
      </c>
      <c r="AA241" s="3">
        <v>0</v>
      </c>
      <c r="AB241" s="3"/>
    </row>
    <row r="242" spans="1:30" x14ac:dyDescent="0.3">
      <c r="A242" s="3" t="s">
        <v>67</v>
      </c>
      <c r="B242" s="3" t="s">
        <v>29</v>
      </c>
      <c r="C242" s="3" t="s">
        <v>25</v>
      </c>
      <c r="D242" s="3" t="s">
        <v>30</v>
      </c>
      <c r="E242" s="3" t="s">
        <v>27</v>
      </c>
      <c r="F242" s="3" t="s">
        <v>31</v>
      </c>
      <c r="G242" s="3">
        <v>4</v>
      </c>
      <c r="H242" s="3">
        <v>2</v>
      </c>
      <c r="I242" s="4">
        <f t="shared" si="306"/>
        <v>0.5</v>
      </c>
      <c r="J242" s="3">
        <v>0</v>
      </c>
      <c r="K242" s="32">
        <f t="shared" si="308"/>
        <v>0</v>
      </c>
      <c r="L242" s="3">
        <f t="shared" si="309"/>
        <v>4</v>
      </c>
      <c r="M242" s="3">
        <v>1</v>
      </c>
      <c r="N242" s="3">
        <v>3</v>
      </c>
      <c r="O242" s="3">
        <v>0</v>
      </c>
      <c r="P242" s="3">
        <v>3</v>
      </c>
      <c r="Q242" s="4">
        <f t="shared" si="311"/>
        <v>75</v>
      </c>
      <c r="R242" s="3">
        <v>0</v>
      </c>
      <c r="S242" s="3">
        <v>0</v>
      </c>
      <c r="T242" s="32">
        <f t="shared" si="313"/>
        <v>0.25</v>
      </c>
      <c r="U242" s="32">
        <f t="shared" si="314"/>
        <v>0.25</v>
      </c>
      <c r="V242" s="3">
        <v>0</v>
      </c>
      <c r="W242" s="3">
        <v>1</v>
      </c>
      <c r="X242" s="3">
        <v>2</v>
      </c>
      <c r="Y242" s="3">
        <v>0</v>
      </c>
      <c r="Z242" s="3">
        <v>0</v>
      </c>
      <c r="AA242" s="3">
        <v>1</v>
      </c>
      <c r="AB242" s="3"/>
    </row>
    <row r="243" spans="1:30" x14ac:dyDescent="0.3">
      <c r="A243" s="3" t="s">
        <v>68</v>
      </c>
      <c r="B243" s="3" t="s">
        <v>29</v>
      </c>
      <c r="C243" s="3" t="s">
        <v>25</v>
      </c>
      <c r="D243" s="3" t="s">
        <v>30</v>
      </c>
      <c r="E243" s="3" t="s">
        <v>27</v>
      </c>
      <c r="F243" s="3" t="s">
        <v>31</v>
      </c>
      <c r="G243" s="3">
        <v>0</v>
      </c>
      <c r="H243" s="3">
        <v>0</v>
      </c>
      <c r="I243" s="4" t="e">
        <f t="shared" si="306"/>
        <v>#DIV/0!</v>
      </c>
      <c r="J243" s="3">
        <v>0</v>
      </c>
      <c r="K243" s="32" t="e">
        <f t="shared" si="308"/>
        <v>#DIV/0!</v>
      </c>
      <c r="L243" s="3">
        <f t="shared" si="309"/>
        <v>0</v>
      </c>
      <c r="M243" s="3">
        <v>0</v>
      </c>
      <c r="N243" s="3">
        <v>0</v>
      </c>
      <c r="O243" s="3">
        <v>0</v>
      </c>
      <c r="P243" s="3">
        <v>0</v>
      </c>
      <c r="Q243" s="4" t="e">
        <f t="shared" si="311"/>
        <v>#DIV/0!</v>
      </c>
      <c r="R243" s="3">
        <v>0</v>
      </c>
      <c r="S243" s="3">
        <v>0</v>
      </c>
      <c r="T243" s="32" t="e">
        <f t="shared" si="313"/>
        <v>#DIV/0!</v>
      </c>
      <c r="U243" s="32" t="e">
        <f t="shared" si="314"/>
        <v>#DIV/0!</v>
      </c>
      <c r="V243" s="3">
        <v>0</v>
      </c>
      <c r="W243" s="3">
        <v>0</v>
      </c>
      <c r="X243" s="3">
        <v>0</v>
      </c>
      <c r="Y243" s="3">
        <v>0</v>
      </c>
      <c r="Z243" s="3">
        <v>0</v>
      </c>
      <c r="AA243" s="3">
        <v>0</v>
      </c>
      <c r="AB243" s="3"/>
    </row>
    <row r="244" spans="1:30" x14ac:dyDescent="0.3">
      <c r="A244" s="35">
        <v>205</v>
      </c>
      <c r="B244" s="35" t="s">
        <v>29</v>
      </c>
      <c r="C244" s="35" t="s">
        <v>25</v>
      </c>
      <c r="D244" s="35" t="s">
        <v>32</v>
      </c>
      <c r="E244" s="35" t="s">
        <v>30</v>
      </c>
      <c r="F244" s="35" t="s">
        <v>34</v>
      </c>
      <c r="G244" s="35">
        <f t="shared" ref="G244:H244" si="366">G245+G246+G247</f>
        <v>3</v>
      </c>
      <c r="H244" s="35">
        <f t="shared" si="366"/>
        <v>2</v>
      </c>
      <c r="I244" s="36">
        <f t="shared" si="306"/>
        <v>0.66666666666666663</v>
      </c>
      <c r="J244" s="35">
        <f t="shared" ref="J244" si="367">J245+J246+J247</f>
        <v>0</v>
      </c>
      <c r="K244" s="37">
        <f t="shared" si="308"/>
        <v>0</v>
      </c>
      <c r="L244" s="35">
        <f t="shared" si="309"/>
        <v>3</v>
      </c>
      <c r="M244" s="35">
        <f t="shared" ref="M244:P244" si="368">M245+M246+M247</f>
        <v>1</v>
      </c>
      <c r="N244" s="35">
        <f t="shared" si="368"/>
        <v>2</v>
      </c>
      <c r="O244" s="35">
        <f t="shared" si="368"/>
        <v>0</v>
      </c>
      <c r="P244" s="35">
        <f t="shared" si="368"/>
        <v>2</v>
      </c>
      <c r="Q244" s="36">
        <f t="shared" si="311"/>
        <v>66.666666666666657</v>
      </c>
      <c r="R244" s="35">
        <f t="shared" ref="R244:S244" si="369">R245+R246+R247</f>
        <v>0</v>
      </c>
      <c r="S244" s="35">
        <f t="shared" si="369"/>
        <v>0</v>
      </c>
      <c r="T244" s="37">
        <f t="shared" si="313"/>
        <v>0.33333333333333331</v>
      </c>
      <c r="U244" s="37">
        <f t="shared" si="314"/>
        <v>0.33333333333333331</v>
      </c>
      <c r="V244" s="35">
        <f t="shared" ref="V244:AA244" si="370">V245+V246+V247</f>
        <v>0</v>
      </c>
      <c r="W244" s="35">
        <f t="shared" si="370"/>
        <v>1</v>
      </c>
      <c r="X244" s="35">
        <f t="shared" si="370"/>
        <v>1</v>
      </c>
      <c r="Y244" s="35">
        <f t="shared" si="370"/>
        <v>0</v>
      </c>
      <c r="Z244" s="35">
        <f t="shared" si="370"/>
        <v>0</v>
      </c>
      <c r="AA244" s="35">
        <f t="shared" si="370"/>
        <v>0</v>
      </c>
      <c r="AB244" s="3"/>
    </row>
    <row r="245" spans="1:30" x14ac:dyDescent="0.3">
      <c r="A245" s="3" t="s">
        <v>66</v>
      </c>
      <c r="B245" s="3" t="s">
        <v>29</v>
      </c>
      <c r="C245" s="3" t="s">
        <v>25</v>
      </c>
      <c r="D245" s="3" t="s">
        <v>32</v>
      </c>
      <c r="E245" s="3" t="s">
        <v>30</v>
      </c>
      <c r="F245" s="3" t="s">
        <v>34</v>
      </c>
      <c r="G245" s="3">
        <v>0</v>
      </c>
      <c r="H245" s="3">
        <v>0</v>
      </c>
      <c r="I245" s="4" t="e">
        <f t="shared" si="306"/>
        <v>#DIV/0!</v>
      </c>
      <c r="J245" s="3">
        <v>0</v>
      </c>
      <c r="K245" s="32" t="e">
        <f t="shared" si="308"/>
        <v>#DIV/0!</v>
      </c>
      <c r="L245" s="3">
        <f t="shared" si="309"/>
        <v>0</v>
      </c>
      <c r="M245" s="3">
        <v>0</v>
      </c>
      <c r="N245" s="3">
        <v>0</v>
      </c>
      <c r="O245" s="3">
        <v>0</v>
      </c>
      <c r="P245" s="3">
        <v>0</v>
      </c>
      <c r="Q245" s="4" t="e">
        <f t="shared" si="311"/>
        <v>#DIV/0!</v>
      </c>
      <c r="R245" s="3">
        <v>0</v>
      </c>
      <c r="S245" s="3">
        <v>0</v>
      </c>
      <c r="T245" s="32" t="e">
        <f t="shared" si="313"/>
        <v>#DIV/0!</v>
      </c>
      <c r="U245" s="32" t="e">
        <f t="shared" si="314"/>
        <v>#DIV/0!</v>
      </c>
      <c r="V245" s="3">
        <v>0</v>
      </c>
      <c r="W245" s="3">
        <v>0</v>
      </c>
      <c r="X245" s="3">
        <v>0</v>
      </c>
      <c r="Y245" s="3">
        <v>0</v>
      </c>
      <c r="Z245" s="3">
        <v>0</v>
      </c>
      <c r="AA245" s="3">
        <v>0</v>
      </c>
      <c r="AB245" s="3"/>
    </row>
    <row r="246" spans="1:30" x14ac:dyDescent="0.3">
      <c r="A246" s="3" t="s">
        <v>67</v>
      </c>
      <c r="B246" s="3" t="s">
        <v>29</v>
      </c>
      <c r="C246" s="3" t="s">
        <v>25</v>
      </c>
      <c r="D246" s="3" t="s">
        <v>32</v>
      </c>
      <c r="E246" s="3" t="s">
        <v>30</v>
      </c>
      <c r="F246" s="3" t="s">
        <v>34</v>
      </c>
      <c r="G246" s="3">
        <v>1</v>
      </c>
      <c r="H246" s="3">
        <v>0</v>
      </c>
      <c r="I246" s="4">
        <f t="shared" si="306"/>
        <v>0</v>
      </c>
      <c r="J246" s="3">
        <v>0</v>
      </c>
      <c r="K246" s="32">
        <f t="shared" si="308"/>
        <v>0</v>
      </c>
      <c r="L246" s="3">
        <f t="shared" si="309"/>
        <v>1</v>
      </c>
      <c r="M246" s="3">
        <v>0</v>
      </c>
      <c r="N246" s="3">
        <v>1</v>
      </c>
      <c r="O246" s="3">
        <v>0</v>
      </c>
      <c r="P246" s="3">
        <v>0</v>
      </c>
      <c r="Q246" s="4">
        <f t="shared" si="311"/>
        <v>0</v>
      </c>
      <c r="R246" s="3">
        <v>0</v>
      </c>
      <c r="S246" s="3">
        <v>0</v>
      </c>
      <c r="T246" s="32">
        <f t="shared" si="313"/>
        <v>0</v>
      </c>
      <c r="U246" s="32">
        <f t="shared" si="314"/>
        <v>0</v>
      </c>
      <c r="V246" s="3">
        <v>0</v>
      </c>
      <c r="W246" s="3">
        <v>0</v>
      </c>
      <c r="X246" s="3">
        <v>1</v>
      </c>
      <c r="Y246" s="3">
        <v>0</v>
      </c>
      <c r="Z246" s="3">
        <v>0</v>
      </c>
      <c r="AA246" s="3">
        <v>0</v>
      </c>
      <c r="AB246" s="3"/>
    </row>
    <row r="247" spans="1:30" x14ac:dyDescent="0.3">
      <c r="A247" s="3" t="s">
        <v>68</v>
      </c>
      <c r="B247" s="3" t="s">
        <v>29</v>
      </c>
      <c r="C247" s="3" t="s">
        <v>25</v>
      </c>
      <c r="D247" s="3" t="s">
        <v>32</v>
      </c>
      <c r="E247" s="3" t="s">
        <v>30</v>
      </c>
      <c r="F247" s="3" t="s">
        <v>34</v>
      </c>
      <c r="G247" s="3">
        <v>2</v>
      </c>
      <c r="H247" s="3">
        <v>2</v>
      </c>
      <c r="I247" s="4">
        <f t="shared" si="306"/>
        <v>1</v>
      </c>
      <c r="J247" s="3">
        <v>0</v>
      </c>
      <c r="K247" s="32">
        <f t="shared" si="308"/>
        <v>0</v>
      </c>
      <c r="L247" s="3">
        <f t="shared" si="309"/>
        <v>2</v>
      </c>
      <c r="M247" s="3">
        <v>1</v>
      </c>
      <c r="N247" s="3">
        <v>1</v>
      </c>
      <c r="O247" s="3">
        <v>0</v>
      </c>
      <c r="P247" s="3">
        <v>2</v>
      </c>
      <c r="Q247" s="4">
        <f t="shared" si="311"/>
        <v>100</v>
      </c>
      <c r="R247" s="3">
        <v>0</v>
      </c>
      <c r="S247" s="3">
        <v>0</v>
      </c>
      <c r="T247" s="32">
        <f t="shared" si="313"/>
        <v>0.5</v>
      </c>
      <c r="U247" s="32">
        <f t="shared" si="314"/>
        <v>0.5</v>
      </c>
      <c r="V247" s="3">
        <v>0</v>
      </c>
      <c r="W247" s="3">
        <v>1</v>
      </c>
      <c r="X247" s="3">
        <v>0</v>
      </c>
      <c r="Y247" s="3">
        <v>0</v>
      </c>
      <c r="Z247" s="3">
        <v>0</v>
      </c>
      <c r="AA247" s="3">
        <v>0</v>
      </c>
      <c r="AB247" s="3"/>
    </row>
    <row r="248" spans="1:30" x14ac:dyDescent="0.3">
      <c r="A248" s="35">
        <v>69</v>
      </c>
      <c r="B248" s="35" t="s">
        <v>29</v>
      </c>
      <c r="C248" s="35" t="s">
        <v>32</v>
      </c>
      <c r="D248" s="35" t="s">
        <v>34</v>
      </c>
      <c r="E248" s="35" t="s">
        <v>33</v>
      </c>
      <c r="F248" s="35" t="s">
        <v>31</v>
      </c>
      <c r="G248" s="35">
        <f t="shared" ref="G248:H248" si="371">G249+G250+G251</f>
        <v>4</v>
      </c>
      <c r="H248" s="35">
        <f t="shared" si="371"/>
        <v>0</v>
      </c>
      <c r="I248" s="36">
        <f t="shared" si="306"/>
        <v>0</v>
      </c>
      <c r="J248" s="35">
        <f t="shared" ref="J248" si="372">J249+J250+J251</f>
        <v>1</v>
      </c>
      <c r="K248" s="37">
        <f t="shared" si="308"/>
        <v>0.25</v>
      </c>
      <c r="L248" s="35">
        <f t="shared" si="309"/>
        <v>3</v>
      </c>
      <c r="M248" s="35">
        <f t="shared" ref="M248:P248" si="373">M249+M250+M251</f>
        <v>0</v>
      </c>
      <c r="N248" s="35">
        <f t="shared" si="373"/>
        <v>3</v>
      </c>
      <c r="O248" s="35">
        <f t="shared" si="373"/>
        <v>0</v>
      </c>
      <c r="P248" s="35">
        <f t="shared" si="373"/>
        <v>2</v>
      </c>
      <c r="Q248" s="36">
        <f t="shared" si="311"/>
        <v>66.666666666666657</v>
      </c>
      <c r="R248" s="35">
        <f t="shared" ref="R248:S248" si="374">R249+R250+R251</f>
        <v>0</v>
      </c>
      <c r="S248" s="35">
        <f t="shared" si="374"/>
        <v>0</v>
      </c>
      <c r="T248" s="37">
        <f t="shared" si="313"/>
        <v>0</v>
      </c>
      <c r="U248" s="37">
        <f t="shared" si="314"/>
        <v>0</v>
      </c>
      <c r="V248" s="35">
        <f t="shared" ref="V248:AA248" si="375">V249+V250+V251</f>
        <v>0</v>
      </c>
      <c r="W248" s="35">
        <f t="shared" si="375"/>
        <v>1</v>
      </c>
      <c r="X248" s="35">
        <f t="shared" si="375"/>
        <v>2</v>
      </c>
      <c r="Y248" s="35">
        <f t="shared" si="375"/>
        <v>1</v>
      </c>
      <c r="Z248" s="35">
        <f t="shared" si="375"/>
        <v>1</v>
      </c>
      <c r="AA248" s="35">
        <f t="shared" si="375"/>
        <v>0</v>
      </c>
      <c r="AB248" s="3"/>
    </row>
    <row r="249" spans="1:30" x14ac:dyDescent="0.3">
      <c r="A249" s="3" t="s">
        <v>66</v>
      </c>
      <c r="B249" s="3" t="s">
        <v>29</v>
      </c>
      <c r="C249" s="3" t="s">
        <v>32</v>
      </c>
      <c r="D249" s="3" t="s">
        <v>34</v>
      </c>
      <c r="E249" s="3" t="s">
        <v>33</v>
      </c>
      <c r="F249" s="3" t="s">
        <v>31</v>
      </c>
      <c r="G249" s="3">
        <v>0</v>
      </c>
      <c r="H249" s="3">
        <v>0</v>
      </c>
      <c r="I249" s="4" t="e">
        <f t="shared" si="306"/>
        <v>#DIV/0!</v>
      </c>
      <c r="J249" s="3">
        <v>0</v>
      </c>
      <c r="K249" s="32" t="e">
        <f t="shared" si="308"/>
        <v>#DIV/0!</v>
      </c>
      <c r="L249" s="3">
        <f t="shared" si="309"/>
        <v>0</v>
      </c>
      <c r="M249" s="3">
        <v>0</v>
      </c>
      <c r="N249" s="3">
        <v>0</v>
      </c>
      <c r="O249" s="3">
        <v>0</v>
      </c>
      <c r="P249" s="3">
        <v>0</v>
      </c>
      <c r="Q249" s="4" t="e">
        <f t="shared" si="311"/>
        <v>#DIV/0!</v>
      </c>
      <c r="R249" s="3">
        <v>0</v>
      </c>
      <c r="S249" s="3">
        <v>0</v>
      </c>
      <c r="T249" s="32" t="e">
        <f t="shared" si="313"/>
        <v>#DIV/0!</v>
      </c>
      <c r="U249" s="32" t="e">
        <f t="shared" si="314"/>
        <v>#DIV/0!</v>
      </c>
      <c r="V249" s="3">
        <v>0</v>
      </c>
      <c r="W249" s="3">
        <v>0</v>
      </c>
      <c r="X249" s="3">
        <v>0</v>
      </c>
      <c r="Y249" s="3">
        <v>0</v>
      </c>
      <c r="Z249" s="3">
        <v>0</v>
      </c>
      <c r="AA249" s="3">
        <v>0</v>
      </c>
      <c r="AB249" s="3"/>
    </row>
    <row r="250" spans="1:30" x14ac:dyDescent="0.3">
      <c r="A250" s="3" t="s">
        <v>67</v>
      </c>
      <c r="B250" s="3" t="s">
        <v>29</v>
      </c>
      <c r="C250" s="3" t="s">
        <v>32</v>
      </c>
      <c r="D250" s="3" t="s">
        <v>34</v>
      </c>
      <c r="E250" s="3" t="s">
        <v>33</v>
      </c>
      <c r="F250" s="3" t="s">
        <v>31</v>
      </c>
      <c r="G250" s="3">
        <v>4</v>
      </c>
      <c r="H250" s="3">
        <v>0</v>
      </c>
      <c r="I250" s="4">
        <f t="shared" si="306"/>
        <v>0</v>
      </c>
      <c r="J250" s="3">
        <v>1</v>
      </c>
      <c r="K250" s="32">
        <f t="shared" si="308"/>
        <v>0.25</v>
      </c>
      <c r="L250" s="3">
        <f t="shared" si="309"/>
        <v>3</v>
      </c>
      <c r="M250" s="3">
        <v>0</v>
      </c>
      <c r="N250" s="3">
        <v>3</v>
      </c>
      <c r="O250" s="3">
        <v>0</v>
      </c>
      <c r="P250" s="3">
        <v>2</v>
      </c>
      <c r="Q250" s="4">
        <f t="shared" si="311"/>
        <v>66.666666666666657</v>
      </c>
      <c r="R250" s="3">
        <v>0</v>
      </c>
      <c r="S250" s="3">
        <v>0</v>
      </c>
      <c r="T250" s="32">
        <f t="shared" si="313"/>
        <v>0</v>
      </c>
      <c r="U250" s="32">
        <f t="shared" si="314"/>
        <v>0</v>
      </c>
      <c r="V250" s="3">
        <v>0</v>
      </c>
      <c r="W250" s="3">
        <v>1</v>
      </c>
      <c r="X250" s="3">
        <v>2</v>
      </c>
      <c r="Y250" s="3">
        <v>1</v>
      </c>
      <c r="Z250" s="3">
        <v>0</v>
      </c>
      <c r="AA250" s="3">
        <v>0</v>
      </c>
      <c r="AB250" s="3"/>
    </row>
    <row r="251" spans="1:30" x14ac:dyDescent="0.3">
      <c r="A251" s="3" t="s">
        <v>68</v>
      </c>
      <c r="B251" s="3" t="s">
        <v>29</v>
      </c>
      <c r="C251" s="3" t="s">
        <v>32</v>
      </c>
      <c r="D251" s="3" t="s">
        <v>34</v>
      </c>
      <c r="E251" s="3" t="s">
        <v>33</v>
      </c>
      <c r="F251" s="3" t="s">
        <v>31</v>
      </c>
      <c r="G251" s="3">
        <v>0</v>
      </c>
      <c r="H251" s="3">
        <v>0</v>
      </c>
      <c r="I251" s="4" t="e">
        <f t="shared" si="306"/>
        <v>#DIV/0!</v>
      </c>
      <c r="J251" s="3">
        <v>0</v>
      </c>
      <c r="K251" s="32" t="e">
        <f t="shared" si="308"/>
        <v>#DIV/0!</v>
      </c>
      <c r="L251" s="3">
        <f t="shared" si="309"/>
        <v>0</v>
      </c>
      <c r="M251" s="3">
        <v>0</v>
      </c>
      <c r="N251" s="3">
        <v>0</v>
      </c>
      <c r="O251" s="3">
        <v>0</v>
      </c>
      <c r="P251" s="3">
        <v>0</v>
      </c>
      <c r="Q251" s="4" t="e">
        <f t="shared" si="311"/>
        <v>#DIV/0!</v>
      </c>
      <c r="R251" s="3">
        <v>0</v>
      </c>
      <c r="S251" s="3">
        <v>0</v>
      </c>
      <c r="T251" s="32" t="e">
        <f t="shared" si="313"/>
        <v>#DIV/0!</v>
      </c>
      <c r="U251" s="32" t="e">
        <f t="shared" si="314"/>
        <v>#DIV/0!</v>
      </c>
      <c r="V251" s="3">
        <v>0</v>
      </c>
      <c r="W251" s="3">
        <v>0</v>
      </c>
      <c r="X251" s="3">
        <v>0</v>
      </c>
      <c r="Y251" s="3">
        <v>0</v>
      </c>
      <c r="Z251" s="3">
        <v>1</v>
      </c>
      <c r="AA251" s="3">
        <v>0</v>
      </c>
      <c r="AB251" s="3"/>
    </row>
    <row r="252" spans="1:30" x14ac:dyDescent="0.3">
      <c r="A252" s="3"/>
      <c r="B252" s="3"/>
      <c r="C252" s="3"/>
      <c r="D252" s="3"/>
      <c r="E252" s="3"/>
      <c r="G252" s="3"/>
      <c r="H252" s="3"/>
      <c r="I252" s="4"/>
      <c r="J252" s="3"/>
      <c r="K252" s="32"/>
      <c r="L252" s="3"/>
      <c r="M252" s="3"/>
      <c r="N252" s="3"/>
      <c r="O252" s="3"/>
      <c r="P252" s="3"/>
      <c r="Q252" s="3"/>
      <c r="R252" s="3"/>
      <c r="S252" s="3"/>
      <c r="T252" s="32"/>
      <c r="U252" s="32"/>
      <c r="V252" s="3"/>
      <c r="W252" s="3"/>
      <c r="X252" s="3"/>
      <c r="Y252" s="3"/>
      <c r="Z252" s="3"/>
      <c r="AA252" s="3"/>
      <c r="AB252" s="3"/>
      <c r="AC252" s="3"/>
    </row>
    <row r="253" spans="1:30" x14ac:dyDescent="0.3">
      <c r="A253" s="3"/>
      <c r="B253" s="3"/>
      <c r="C253" s="3"/>
      <c r="D253" s="3"/>
      <c r="E253" s="3"/>
      <c r="G253" s="6" t="s">
        <v>7</v>
      </c>
      <c r="H253" s="6" t="s">
        <v>8</v>
      </c>
      <c r="I253" s="7" t="s">
        <v>9</v>
      </c>
      <c r="J253" s="6" t="s">
        <v>10</v>
      </c>
      <c r="K253" s="33" t="s">
        <v>11</v>
      </c>
      <c r="L253" s="6" t="s">
        <v>12</v>
      </c>
      <c r="M253" s="6" t="s">
        <v>13</v>
      </c>
      <c r="N253" s="6" t="s">
        <v>14</v>
      </c>
      <c r="O253" s="6" t="s">
        <v>38</v>
      </c>
      <c r="P253" s="6" t="s">
        <v>70</v>
      </c>
      <c r="Q253" s="6" t="s">
        <v>71</v>
      </c>
      <c r="R253" s="6" t="s">
        <v>16</v>
      </c>
      <c r="S253" s="6" t="s">
        <v>17</v>
      </c>
      <c r="T253" s="33" t="s">
        <v>18</v>
      </c>
      <c r="U253" s="33" t="s">
        <v>19</v>
      </c>
      <c r="V253" s="6" t="s">
        <v>20</v>
      </c>
      <c r="W253" s="6" t="s">
        <v>39</v>
      </c>
      <c r="X253" s="6" t="s">
        <v>40</v>
      </c>
      <c r="Y253" s="6" t="s">
        <v>41</v>
      </c>
      <c r="Z253" s="6" t="s">
        <v>22</v>
      </c>
      <c r="AA253" s="6" t="s">
        <v>42</v>
      </c>
      <c r="AB253" s="3"/>
      <c r="AC253" s="3"/>
    </row>
    <row r="254" spans="1:30" x14ac:dyDescent="0.3">
      <c r="A254" s="35"/>
      <c r="B254" s="35"/>
      <c r="C254" s="35"/>
      <c r="D254" s="35"/>
      <c r="E254" s="35"/>
      <c r="F254" s="39" t="s">
        <v>36</v>
      </c>
      <c r="G254" s="35">
        <f>G132+G136+G140+G144+G148+G152+G156+G160+G164+G168+G172+G176+G180+G184+G188+G192+G196+G200+G204+G208+G212+G216+G220+G224+G228+G232+G236+G240+G244+G248</f>
        <v>86</v>
      </c>
      <c r="H254" s="35">
        <f>H132+H136+H140+H144+H148+H152+H156+H160+H164+H168+H172+H176+H180+H184+H188+H192+H196+H200+H204+H208+H212+H216+H220+H224+H228+H232+H236+H240+H244+H248</f>
        <v>50</v>
      </c>
      <c r="I254" s="36">
        <f t="shared" ref="I254" si="376">H254/G254</f>
        <v>0.58139534883720934</v>
      </c>
      <c r="J254" s="35">
        <f>J132+J136+J140+J144+J148+J152+J156+J160+J164+J168+J172+J176+J180+J184+J188+J192+J196+J200+J204+J208+J212+J216+J220+J224+J228+J232+J236+J240+J244+J248</f>
        <v>16</v>
      </c>
      <c r="K254" s="37">
        <f t="shared" ref="K254" si="377">J254/G254</f>
        <v>0.18604651162790697</v>
      </c>
      <c r="L254" s="35">
        <f>L132+L136+L140+L144+L148+L152+L156+L160+L164+L168+L172+L176+L180+L184+L188+L192+L196+L200+L204+L208+L212+L216+L220+L224+L228+L232+L236+L240+L244+L248</f>
        <v>67</v>
      </c>
      <c r="M254" s="35">
        <f>M132+M136+M140+M144+M148+M152+M156+M160+M164+M168+M172+M176+M180+M184+M188+M192+M196+M200+M204+M208+M212+M216+M220+M224+M228+M232+M236+M240+M244+M248</f>
        <v>19</v>
      </c>
      <c r="N254" s="35">
        <f>N132+N136+N140+N144+N148+N152+N156+N160+N164+N168+N172+N176+N180+N184+N188+N192+N196+N200+N204+N208+N212+N216+N220+N224+N228+N232+N236+N240+N244+N248</f>
        <v>48</v>
      </c>
      <c r="O254" s="35">
        <f>O132+O136+O140+O144+O148+O152+O156+O160+O164+O168+O172+O176+O180+O184+O188+O192+O196+O200+O204+O208+O212+O216+O220+O224+O228+O232+O236+O240+O244+O248</f>
        <v>12</v>
      </c>
      <c r="P254" s="35">
        <f>P132+P136+P140+P144+P148+P152+P156+P160+P164+P168+P172+P176+P180+P184+P188+P192+P196+P200+P204+P208+P212+P216+P220+P224+P228+P232+P236+P240+P244+P248</f>
        <v>46</v>
      </c>
      <c r="Q254" s="36">
        <f>P254/L254*100</f>
        <v>68.656716417910445</v>
      </c>
      <c r="R254" s="35">
        <f>R132+R136+R140+R144+R148+R152+R156+R160+R164+R168+R172+R176+R180+R184+R188+R192+R196+R200+R204+R208+R212+R216+R220+R224+R228+R232+R236+R240+R244+R248</f>
        <v>4</v>
      </c>
      <c r="S254" s="35">
        <f>S132+S136+S140+S144+S148+S152+S156+S160+S164+S168+S172+S176+S180+S184+S188+S192+S196+S200+S204+S208+S212+S216+S220+S224+S228+S232+S236+S240+S244+S248</f>
        <v>4</v>
      </c>
      <c r="T254" s="37">
        <f>M254/(M254+N254)</f>
        <v>0.28358208955223879</v>
      </c>
      <c r="U254" s="37">
        <f>((0.5*V254)+M254)/L254</f>
        <v>0.32835820895522388</v>
      </c>
      <c r="V254" s="35">
        <f t="shared" ref="V254:AA254" si="378">V132+V136+V140+V144+V148+V152+V156+V160+V164+V168+V172+V176+V180+V184+V188+V192+V196+V200+V204+V208+V212+V216+V220+V224+V228+V232+V236+V240+V244+V248</f>
        <v>6</v>
      </c>
      <c r="W254" s="35">
        <f t="shared" si="378"/>
        <v>10</v>
      </c>
      <c r="X254" s="35">
        <f t="shared" si="378"/>
        <v>36</v>
      </c>
      <c r="Y254" s="35">
        <f t="shared" si="378"/>
        <v>12</v>
      </c>
      <c r="Z254" s="35">
        <f t="shared" si="378"/>
        <v>12</v>
      </c>
      <c r="AA254" s="35">
        <f t="shared" si="378"/>
        <v>5</v>
      </c>
      <c r="AB254" s="35"/>
      <c r="AC254" s="35"/>
      <c r="AD254" s="35"/>
    </row>
    <row r="255" spans="1:30" x14ac:dyDescent="0.3">
      <c r="A255" s="6"/>
      <c r="B255" s="6"/>
      <c r="C255" s="6"/>
      <c r="D255" s="6"/>
      <c r="E255" s="6"/>
      <c r="F255" s="6" t="s">
        <v>66</v>
      </c>
      <c r="G255" s="3">
        <f t="shared" ref="G255:H255" si="379">G133+G137+G141+G145+G149+G153+G157+G161+G165+G169+G173+G177+G181+G185+G189+G193+G197+G201+G205+G209+G213+G217+G221+G225+G229+G233+G237+G241+G245+G249</f>
        <v>55</v>
      </c>
      <c r="H255" s="3">
        <f t="shared" si="379"/>
        <v>30</v>
      </c>
      <c r="I255" s="4">
        <f t="shared" ref="I255:I257" si="380">H255/G255</f>
        <v>0.54545454545454541</v>
      </c>
      <c r="J255" s="3">
        <f t="shared" ref="J255:J257" si="381">J133+J137+J141+J145+J149+J153+J157+J161+J165+J169+J173+J177+J181+J185+J189+J193+J197+J201+J205+J209+J213+J217+J221+J225+J229+J233+J237+J241+J245+J249</f>
        <v>12</v>
      </c>
      <c r="K255" s="32">
        <f t="shared" ref="K255:K257" si="382">J255/G255</f>
        <v>0.21818181818181817</v>
      </c>
      <c r="L255" s="3">
        <f t="shared" ref="L255:P255" si="383">L133+L137+L141+L145+L149+L153+L157+L161+L165+L169+L173+L177+L181+L185+L189+L193+L197+L201+L205+L209+L213+L217+L221+L225+L229+L233+L237+L241+L245+L249</f>
        <v>41</v>
      </c>
      <c r="M255" s="3">
        <f t="shared" si="383"/>
        <v>12</v>
      </c>
      <c r="N255" s="3">
        <f t="shared" si="383"/>
        <v>29</v>
      </c>
      <c r="O255" s="3">
        <f t="shared" si="383"/>
        <v>8</v>
      </c>
      <c r="P255" s="3">
        <f t="shared" si="383"/>
        <v>23</v>
      </c>
      <c r="Q255" s="4">
        <f t="shared" ref="Q255:Q257" si="384">P255/L255*100</f>
        <v>56.09756097560976</v>
      </c>
      <c r="R255" s="3">
        <f t="shared" ref="R255:S255" si="385">R133+R137+R141+R145+R149+R153+R157+R161+R165+R169+R173+R177+R181+R185+R189+R193+R197+R201+R205+R209+R213+R217+R221+R225+R229+R233+R237+R241+R245+R249</f>
        <v>2</v>
      </c>
      <c r="S255" s="3">
        <f t="shared" si="385"/>
        <v>2</v>
      </c>
      <c r="T255" s="32">
        <f t="shared" ref="T255:T257" si="386">M255/(M255+N255)</f>
        <v>0.29268292682926828</v>
      </c>
      <c r="U255" s="32">
        <f t="shared" ref="U255:U257" si="387">((0.5*V255)+M255)/L255</f>
        <v>0.34146341463414637</v>
      </c>
      <c r="V255" s="3">
        <f t="shared" ref="V255:AA255" si="388">V133+V137+V141+V145+V149+V153+V157+V161+V165+V169+V173+V177+V181+V185+V189+V193+V197+V201+V205+V209+V213+V217+V221+V225+V229+V233+V237+V241+V245+V249</f>
        <v>4</v>
      </c>
      <c r="W255" s="3">
        <f t="shared" si="388"/>
        <v>5</v>
      </c>
      <c r="X255" s="3">
        <f t="shared" si="388"/>
        <v>24</v>
      </c>
      <c r="Y255" s="3">
        <f t="shared" si="388"/>
        <v>9</v>
      </c>
      <c r="Z255" s="3">
        <f t="shared" si="388"/>
        <v>4</v>
      </c>
      <c r="AA255" s="3">
        <f t="shared" si="388"/>
        <v>4</v>
      </c>
      <c r="AB255" s="6"/>
      <c r="AC255" s="6"/>
    </row>
    <row r="256" spans="1:30" x14ac:dyDescent="0.3">
      <c r="F256" s="6" t="s">
        <v>67</v>
      </c>
      <c r="G256" s="3">
        <f t="shared" ref="G256:H256" si="389">G134+G138+G142+G146+G150+G154+G158+G162+G166+G170+G174+G178+G182+G186+G190+G194+G198+G202+G206+G210+G214+G218+G222+G226+G230+G234+G238+G242+G246+G250</f>
        <v>19</v>
      </c>
      <c r="H256" s="3">
        <f t="shared" si="389"/>
        <v>9</v>
      </c>
      <c r="I256" s="4">
        <f t="shared" si="380"/>
        <v>0.47368421052631576</v>
      </c>
      <c r="J256" s="3">
        <f t="shared" si="381"/>
        <v>2</v>
      </c>
      <c r="K256" s="32">
        <f t="shared" si="382"/>
        <v>0.10526315789473684</v>
      </c>
      <c r="L256" s="3">
        <f t="shared" ref="L256:P256" si="390">L134+L138+L142+L146+L150+L154+L158+L162+L166+L170+L174+L178+L182+L186+L190+L194+L198+L202+L206+L210+L214+L218+L222+L226+L230+L234+L238+L242+L246+L250</f>
        <v>17</v>
      </c>
      <c r="M256" s="3">
        <f t="shared" si="390"/>
        <v>3</v>
      </c>
      <c r="N256" s="3">
        <f t="shared" si="390"/>
        <v>14</v>
      </c>
      <c r="O256" s="3">
        <f t="shared" si="390"/>
        <v>2</v>
      </c>
      <c r="P256" s="3">
        <f t="shared" si="390"/>
        <v>14</v>
      </c>
      <c r="Q256" s="4">
        <f t="shared" si="384"/>
        <v>82.35294117647058</v>
      </c>
      <c r="R256" s="3">
        <f t="shared" ref="R256:S256" si="391">R134+R138+R142+R146+R150+R154+R158+R162+R166+R170+R174+R178+R182+R186+R190+R194+R198+R202+R206+R210+R214+R218+R222+R226+R230+R234+R238+R242+R246+R250</f>
        <v>0</v>
      </c>
      <c r="S256" s="3">
        <f t="shared" si="391"/>
        <v>0</v>
      </c>
      <c r="T256" s="32">
        <f t="shared" si="386"/>
        <v>0.17647058823529413</v>
      </c>
      <c r="U256" s="32">
        <f t="shared" si="387"/>
        <v>0.20588235294117646</v>
      </c>
      <c r="V256" s="3">
        <f t="shared" ref="V256:AA256" si="392">V134+V138+V142+V146+V150+V154+V158+V162+V166+V170+V174+V178+V182+V186+V190+V194+V198+V202+V206+V210+V214+V218+V222+V226+V230+V234+V238+V242+V246+V250</f>
        <v>1</v>
      </c>
      <c r="W256" s="3">
        <f t="shared" si="392"/>
        <v>3</v>
      </c>
      <c r="X256" s="3">
        <f t="shared" si="392"/>
        <v>9</v>
      </c>
      <c r="Y256" s="3">
        <f t="shared" si="392"/>
        <v>2</v>
      </c>
      <c r="Z256" s="3">
        <f t="shared" si="392"/>
        <v>2</v>
      </c>
      <c r="AA256" s="3">
        <f t="shared" si="392"/>
        <v>1</v>
      </c>
    </row>
    <row r="257" spans="6:27" x14ac:dyDescent="0.3">
      <c r="F257" s="6" t="s">
        <v>68</v>
      </c>
      <c r="G257" s="3">
        <f t="shared" ref="G257:H257" si="393">G135+G139+G143+G147+G151+G155+G159+G163+G167+G171+G175+G179+G183+G187+G191+G195+G199+G203+G207+G211+G215+G219+G223+G227+G231+G235+G239+G243+G247+G251</f>
        <v>12</v>
      </c>
      <c r="H257" s="3">
        <f t="shared" si="393"/>
        <v>11</v>
      </c>
      <c r="I257" s="4">
        <f t="shared" si="380"/>
        <v>0.91666666666666663</v>
      </c>
      <c r="J257" s="3">
        <f t="shared" si="381"/>
        <v>2</v>
      </c>
      <c r="K257" s="32">
        <f t="shared" si="382"/>
        <v>0.16666666666666666</v>
      </c>
      <c r="L257" s="3">
        <f t="shared" ref="L257:P257" si="394">L135+L139+L143+L147+L151+L155+L159+L163+L167+L171+L175+L179+L183+L187+L191+L195+L199+L203+L207+L211+L215+L219+L223+L227+L231+L235+L239+L243+L247+L251</f>
        <v>9</v>
      </c>
      <c r="M257" s="3">
        <f t="shared" si="394"/>
        <v>4</v>
      </c>
      <c r="N257" s="3">
        <f t="shared" si="394"/>
        <v>5</v>
      </c>
      <c r="O257" s="3">
        <f t="shared" si="394"/>
        <v>2</v>
      </c>
      <c r="P257" s="3">
        <f t="shared" si="394"/>
        <v>9</v>
      </c>
      <c r="Q257" s="4">
        <f t="shared" si="384"/>
        <v>100</v>
      </c>
      <c r="R257" s="3">
        <f t="shared" ref="R257:S257" si="395">R135+R139+R143+R147+R151+R155+R159+R163+R167+R171+R175+R179+R183+R187+R191+R195+R199+R203+R207+R211+R215+R219+R223+R227+R231+R235+R239+R243+R247+R251</f>
        <v>2</v>
      </c>
      <c r="S257" s="3">
        <f t="shared" si="395"/>
        <v>2</v>
      </c>
      <c r="T257" s="32">
        <f t="shared" si="386"/>
        <v>0.44444444444444442</v>
      </c>
      <c r="U257" s="32">
        <f t="shared" si="387"/>
        <v>0.5</v>
      </c>
      <c r="V257" s="3">
        <f t="shared" ref="V257:AA257" si="396">V135+V139+V143+V147+V151+V155+V159+V163+V167+V171+V175+V179+V183+V187+V191+V195+V199+V203+V207+V211+V215+V219+V223+V227+V231+V235+V239+V243+V247+V251</f>
        <v>1</v>
      </c>
      <c r="W257" s="3">
        <f t="shared" si="396"/>
        <v>2</v>
      </c>
      <c r="X257" s="3">
        <f t="shared" si="396"/>
        <v>3</v>
      </c>
      <c r="Y257" s="3">
        <f t="shared" si="396"/>
        <v>1</v>
      </c>
      <c r="Z257" s="3">
        <f t="shared" si="396"/>
        <v>6</v>
      </c>
      <c r="AA257" s="3">
        <f t="shared" si="396"/>
        <v>0</v>
      </c>
    </row>
  </sheetData>
  <mergeCells count="2">
    <mergeCell ref="A1:C1"/>
    <mergeCell ref="A130:C130"/>
  </mergeCells>
  <conditionalFormatting sqref="G3 G7 G11 G15 G19 G23 G27 G31 G35 G39 G43 G47 G51 G55 G59 G63 G67 G71 G75 G79 G83 G87 G91 G95 G99 G103 G107 G111 G115 G119">
    <cfRule type="colorScale" priority="1350">
      <colorScale>
        <cfvo type="min"/>
        <cfvo type="max"/>
        <color rgb="FFFCFCFF"/>
        <color rgb="FF63BE7B"/>
      </colorScale>
    </cfRule>
    <cfRule type="colorScale" priority="1351">
      <colorScale>
        <cfvo type="min"/>
        <cfvo type="max"/>
        <color rgb="FFFCFCFF"/>
        <color rgb="FF63BE7B"/>
      </colorScale>
    </cfRule>
  </conditionalFormatting>
  <conditionalFormatting sqref="G132 G136 G140 G144 G148 G152 G156 G160 G164 G168 G172 G176 G180 G184 G188 G192 G196 G200 G204 G208 G212 G216 G220 G224 G228 G232 G236 G240 G244 G248">
    <cfRule type="colorScale" priority="1352">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F671-C74B-45B5-8E95-31F0C87CBA32}">
  <dimension ref="A1:AD202"/>
  <sheetViews>
    <sheetView workbookViewId="0">
      <selection sqref="A1:C1"/>
    </sheetView>
  </sheetViews>
  <sheetFormatPr defaultRowHeight="14.4" x14ac:dyDescent="0.3"/>
  <cols>
    <col min="2" max="2" width="15" bestFit="1" customWidth="1"/>
    <col min="3" max="4" width="14.77734375" bestFit="1" customWidth="1"/>
    <col min="5" max="6" width="15.5546875" bestFit="1" customWidth="1"/>
    <col min="16" max="16" width="12.44140625" bestFit="1" customWidth="1"/>
    <col min="25" max="25" width="10.5546875" bestFit="1" customWidth="1"/>
    <col min="26" max="26" width="10.77734375" bestFit="1" customWidth="1"/>
    <col min="29" max="29" width="17.44140625" bestFit="1" customWidth="1"/>
  </cols>
  <sheetData>
    <row r="1" spans="1:30" x14ac:dyDescent="0.3">
      <c r="A1" s="49" t="s">
        <v>0</v>
      </c>
      <c r="B1" s="49"/>
      <c r="C1" s="49"/>
      <c r="D1" s="3"/>
      <c r="E1" s="3"/>
      <c r="F1" s="3"/>
      <c r="G1" s="3"/>
      <c r="H1" s="3"/>
      <c r="I1" s="4"/>
      <c r="J1" s="3"/>
      <c r="K1" s="32"/>
      <c r="L1" s="3"/>
      <c r="M1" s="3"/>
      <c r="N1" s="3"/>
      <c r="O1" s="3"/>
      <c r="P1" s="3"/>
      <c r="Q1" s="3"/>
      <c r="R1" s="3"/>
      <c r="S1" s="3"/>
      <c r="T1" s="32"/>
      <c r="U1" s="32"/>
      <c r="V1" s="3"/>
      <c r="W1" s="3"/>
      <c r="X1" s="3"/>
      <c r="Y1" s="3"/>
      <c r="Z1" s="3"/>
      <c r="AA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15</v>
      </c>
      <c r="H3" s="35">
        <f>H4+H5+H6</f>
        <v>24</v>
      </c>
      <c r="I3" s="36">
        <f t="shared" ref="I3:I6" si="0">H3/G3</f>
        <v>1.6</v>
      </c>
      <c r="J3" s="35">
        <f>J4+J5+J6</f>
        <v>3</v>
      </c>
      <c r="K3" s="37">
        <f t="shared" ref="K3:K6" si="1">J3/G3</f>
        <v>0.2</v>
      </c>
      <c r="L3" s="35">
        <f t="shared" ref="L3:L6" si="2">M3+N3</f>
        <v>10</v>
      </c>
      <c r="M3" s="35">
        <f>M4+M5+M6</f>
        <v>8</v>
      </c>
      <c r="N3" s="35">
        <f>N4+N5+N6</f>
        <v>2</v>
      </c>
      <c r="O3" s="35">
        <f>O4+O5+O6</f>
        <v>8</v>
      </c>
      <c r="P3" s="35">
        <f>P4+P5+P6</f>
        <v>10</v>
      </c>
      <c r="Q3" s="36">
        <f t="shared" ref="Q3:Q6" si="3">P3/L3*100</f>
        <v>100</v>
      </c>
      <c r="R3" s="35">
        <f>R4+R5+R6</f>
        <v>5</v>
      </c>
      <c r="S3" s="35">
        <f>S4+S5+S6</f>
        <v>3</v>
      </c>
      <c r="T3" s="37">
        <f t="shared" ref="T3:T6" si="4">M3/(M3+N3)</f>
        <v>0.8</v>
      </c>
      <c r="U3" s="37">
        <f t="shared" ref="U3:U6" si="5">((0.5*V3)+M3)/L3</f>
        <v>1.05</v>
      </c>
      <c r="V3" s="35">
        <f>V4+V5+V6</f>
        <v>5</v>
      </c>
      <c r="W3" s="35">
        <f>W4+W5+W6</f>
        <v>0</v>
      </c>
      <c r="X3" s="35">
        <f>X4+X5+X6</f>
        <v>0</v>
      </c>
      <c r="Y3" s="35">
        <f>Y4+Y5+Y6</f>
        <v>3</v>
      </c>
      <c r="Z3" s="35">
        <f>H3-H104</f>
        <v>20</v>
      </c>
      <c r="AA3" s="38"/>
      <c r="AB3" s="41">
        <f>(COUNT(A3:A94))</f>
        <v>23</v>
      </c>
      <c r="AC3" s="35">
        <v>22</v>
      </c>
      <c r="AD3" s="38">
        <f>AC3/40</f>
        <v>0.55000000000000004</v>
      </c>
    </row>
    <row r="4" spans="1:30" x14ac:dyDescent="0.3">
      <c r="A4" s="3" t="s">
        <v>66</v>
      </c>
      <c r="B4" s="3" t="s">
        <v>24</v>
      </c>
      <c r="C4" s="3" t="s">
        <v>25</v>
      </c>
      <c r="D4" s="3" t="s">
        <v>26</v>
      </c>
      <c r="E4" s="3" t="s">
        <v>27</v>
      </c>
      <c r="F4" s="3" t="s">
        <v>28</v>
      </c>
      <c r="G4" s="3">
        <v>0</v>
      </c>
      <c r="H4" s="3">
        <v>0</v>
      </c>
      <c r="I4" s="4" t="e">
        <f t="shared" si="0"/>
        <v>#DIV/0!</v>
      </c>
      <c r="J4" s="3">
        <v>0</v>
      </c>
      <c r="K4" s="32" t="e">
        <f t="shared" si="1"/>
        <v>#DIV/0!</v>
      </c>
      <c r="L4" s="3">
        <f t="shared" si="2"/>
        <v>0</v>
      </c>
      <c r="M4" s="3">
        <v>0</v>
      </c>
      <c r="N4" s="3">
        <v>0</v>
      </c>
      <c r="O4" s="3">
        <v>0</v>
      </c>
      <c r="P4" s="3">
        <v>0</v>
      </c>
      <c r="Q4" s="4" t="e">
        <f t="shared" si="3"/>
        <v>#DIV/0!</v>
      </c>
      <c r="R4" s="3">
        <v>0</v>
      </c>
      <c r="S4" s="3">
        <v>0</v>
      </c>
      <c r="T4" s="32" t="e">
        <f t="shared" si="4"/>
        <v>#DIV/0!</v>
      </c>
      <c r="U4" s="32" t="e">
        <f t="shared" si="5"/>
        <v>#DIV/0!</v>
      </c>
      <c r="V4" s="3">
        <v>0</v>
      </c>
      <c r="W4" s="3">
        <v>0</v>
      </c>
      <c r="X4" s="3">
        <v>0</v>
      </c>
      <c r="Y4" s="3">
        <v>0</v>
      </c>
      <c r="Z4" s="3"/>
    </row>
    <row r="5" spans="1:30" x14ac:dyDescent="0.3">
      <c r="A5" s="3" t="s">
        <v>67</v>
      </c>
      <c r="B5" s="3" t="s">
        <v>24</v>
      </c>
      <c r="C5" s="3" t="s">
        <v>25</v>
      </c>
      <c r="D5" s="3" t="s">
        <v>26</v>
      </c>
      <c r="E5" s="3" t="s">
        <v>27</v>
      </c>
      <c r="F5" s="3" t="s">
        <v>28</v>
      </c>
      <c r="G5" s="3">
        <v>13</v>
      </c>
      <c r="H5" s="3">
        <v>21</v>
      </c>
      <c r="I5" s="4">
        <f t="shared" si="0"/>
        <v>1.6153846153846154</v>
      </c>
      <c r="J5" s="3">
        <v>2</v>
      </c>
      <c r="K5" s="32">
        <f t="shared" si="1"/>
        <v>0.15384615384615385</v>
      </c>
      <c r="L5" s="3">
        <f t="shared" si="2"/>
        <v>9</v>
      </c>
      <c r="M5" s="3">
        <v>7</v>
      </c>
      <c r="N5" s="3">
        <v>2</v>
      </c>
      <c r="O5" s="3">
        <v>7</v>
      </c>
      <c r="P5" s="3">
        <v>9</v>
      </c>
      <c r="Q5" s="4">
        <f t="shared" si="3"/>
        <v>100</v>
      </c>
      <c r="R5" s="3">
        <v>5</v>
      </c>
      <c r="S5" s="3">
        <v>3</v>
      </c>
      <c r="T5" s="32">
        <f t="shared" si="4"/>
        <v>0.77777777777777779</v>
      </c>
      <c r="U5" s="32">
        <f t="shared" si="5"/>
        <v>1</v>
      </c>
      <c r="V5" s="3">
        <v>4</v>
      </c>
      <c r="W5" s="3">
        <v>0</v>
      </c>
      <c r="X5" s="3">
        <v>0</v>
      </c>
      <c r="Y5" s="3">
        <v>3</v>
      </c>
      <c r="Z5" s="3"/>
    </row>
    <row r="6" spans="1:30" x14ac:dyDescent="0.3">
      <c r="A6" s="3" t="s">
        <v>68</v>
      </c>
      <c r="B6" s="3" t="s">
        <v>24</v>
      </c>
      <c r="C6" s="3" t="s">
        <v>25</v>
      </c>
      <c r="D6" s="3" t="s">
        <v>26</v>
      </c>
      <c r="E6" s="3" t="s">
        <v>27</v>
      </c>
      <c r="F6" s="3" t="s">
        <v>28</v>
      </c>
      <c r="G6" s="3">
        <v>2</v>
      </c>
      <c r="H6" s="3">
        <v>3</v>
      </c>
      <c r="I6" s="4">
        <f t="shared" si="0"/>
        <v>1.5</v>
      </c>
      <c r="J6" s="3">
        <v>1</v>
      </c>
      <c r="K6" s="32">
        <f t="shared" si="1"/>
        <v>0.5</v>
      </c>
      <c r="L6" s="3">
        <f t="shared" si="2"/>
        <v>1</v>
      </c>
      <c r="M6" s="3">
        <v>1</v>
      </c>
      <c r="N6" s="3">
        <v>0</v>
      </c>
      <c r="O6" s="3">
        <v>1</v>
      </c>
      <c r="P6" s="3">
        <v>1</v>
      </c>
      <c r="Q6" s="4">
        <f t="shared" si="3"/>
        <v>100</v>
      </c>
      <c r="R6" s="3">
        <v>0</v>
      </c>
      <c r="S6" s="3">
        <v>0</v>
      </c>
      <c r="T6" s="32">
        <f t="shared" si="4"/>
        <v>1</v>
      </c>
      <c r="U6" s="32">
        <f t="shared" si="5"/>
        <v>1.5</v>
      </c>
      <c r="V6" s="3">
        <v>1</v>
      </c>
      <c r="W6" s="3">
        <v>0</v>
      </c>
      <c r="X6" s="3">
        <v>0</v>
      </c>
      <c r="Y6" s="3">
        <v>0</v>
      </c>
      <c r="Z6" s="3"/>
    </row>
    <row r="7" spans="1:30" x14ac:dyDescent="0.3">
      <c r="A7" s="35">
        <v>135</v>
      </c>
      <c r="B7" s="35" t="s">
        <v>29</v>
      </c>
      <c r="C7" s="35" t="s">
        <v>32</v>
      </c>
      <c r="D7" s="35" t="s">
        <v>26</v>
      </c>
      <c r="E7" s="35" t="s">
        <v>27</v>
      </c>
      <c r="F7" s="35" t="s">
        <v>28</v>
      </c>
      <c r="G7" s="35">
        <f t="shared" ref="G7:H7" si="6">G8+G9+G10</f>
        <v>3</v>
      </c>
      <c r="H7" s="35">
        <f t="shared" si="6"/>
        <v>0</v>
      </c>
      <c r="I7" s="36">
        <f t="shared" ref="I7:I70" si="7">H7/G7</f>
        <v>0</v>
      </c>
      <c r="J7" s="35">
        <f t="shared" ref="J7" si="8">J8+J9+J10</f>
        <v>0</v>
      </c>
      <c r="K7" s="37">
        <f t="shared" ref="K7:K70" si="9">J7/G7</f>
        <v>0</v>
      </c>
      <c r="L7" s="35">
        <f t="shared" ref="L7:L10" si="10">M7+N7</f>
        <v>3</v>
      </c>
      <c r="M7" s="35">
        <f t="shared" ref="M7:P7" si="11">M8+M9+M10</f>
        <v>0</v>
      </c>
      <c r="N7" s="35">
        <f t="shared" si="11"/>
        <v>3</v>
      </c>
      <c r="O7" s="35">
        <f t="shared" si="11"/>
        <v>0</v>
      </c>
      <c r="P7" s="35">
        <f t="shared" si="11"/>
        <v>2</v>
      </c>
      <c r="Q7" s="36">
        <f t="shared" ref="Q7:Q70" si="12">P7/L7*100</f>
        <v>66.666666666666657</v>
      </c>
      <c r="R7" s="35">
        <f t="shared" ref="R7:S7" si="13">R8+R9+R10</f>
        <v>0</v>
      </c>
      <c r="S7" s="35">
        <f t="shared" si="13"/>
        <v>0</v>
      </c>
      <c r="T7" s="37">
        <f t="shared" ref="T7:T70" si="14">M7/(M7+N7)</f>
        <v>0</v>
      </c>
      <c r="U7" s="37">
        <f t="shared" ref="U7:U70" si="15">((0.5*V7)+M7)/L7</f>
        <v>0</v>
      </c>
      <c r="V7" s="35">
        <f t="shared" ref="V7:Y7" si="16">V8+V9+V10</f>
        <v>0</v>
      </c>
      <c r="W7" s="35">
        <f t="shared" si="16"/>
        <v>2</v>
      </c>
      <c r="X7" s="35">
        <f t="shared" si="16"/>
        <v>0</v>
      </c>
      <c r="Y7" s="35">
        <f t="shared" si="16"/>
        <v>0</v>
      </c>
      <c r="Z7" s="35">
        <f>H7-H108</f>
        <v>0</v>
      </c>
      <c r="AA7" s="38"/>
    </row>
    <row r="8" spans="1:30" x14ac:dyDescent="0.3">
      <c r="A8" s="3" t="s">
        <v>66</v>
      </c>
      <c r="B8" s="3" t="s">
        <v>29</v>
      </c>
      <c r="C8" s="3" t="s">
        <v>32</v>
      </c>
      <c r="D8" s="3" t="s">
        <v>26</v>
      </c>
      <c r="E8" s="3" t="s">
        <v>27</v>
      </c>
      <c r="F8" s="3" t="s">
        <v>28</v>
      </c>
      <c r="G8" s="3">
        <v>1</v>
      </c>
      <c r="H8" s="3">
        <v>0</v>
      </c>
      <c r="I8" s="4">
        <f t="shared" si="7"/>
        <v>0</v>
      </c>
      <c r="J8" s="3">
        <v>0</v>
      </c>
      <c r="K8" s="32">
        <f t="shared" si="9"/>
        <v>0</v>
      </c>
      <c r="L8" s="3">
        <f t="shared" si="10"/>
        <v>1</v>
      </c>
      <c r="M8" s="3">
        <v>0</v>
      </c>
      <c r="N8" s="3">
        <v>1</v>
      </c>
      <c r="O8" s="3">
        <v>0</v>
      </c>
      <c r="P8" s="3">
        <v>0</v>
      </c>
      <c r="Q8" s="4">
        <f t="shared" si="12"/>
        <v>0</v>
      </c>
      <c r="R8" s="3">
        <v>0</v>
      </c>
      <c r="S8" s="3">
        <v>0</v>
      </c>
      <c r="T8" s="32">
        <f t="shared" si="14"/>
        <v>0</v>
      </c>
      <c r="U8" s="32">
        <f t="shared" si="15"/>
        <v>0</v>
      </c>
      <c r="V8" s="3">
        <v>0</v>
      </c>
      <c r="W8" s="3">
        <v>1</v>
      </c>
      <c r="X8" s="3">
        <v>0</v>
      </c>
      <c r="Y8" s="3">
        <v>0</v>
      </c>
      <c r="Z8" s="3"/>
    </row>
    <row r="9" spans="1:30" x14ac:dyDescent="0.3">
      <c r="A9" s="3" t="s">
        <v>67</v>
      </c>
      <c r="B9" s="3" t="s">
        <v>29</v>
      </c>
      <c r="C9" s="3" t="s">
        <v>32</v>
      </c>
      <c r="D9" s="3" t="s">
        <v>26</v>
      </c>
      <c r="E9" s="3" t="s">
        <v>27</v>
      </c>
      <c r="F9" s="3" t="s">
        <v>28</v>
      </c>
      <c r="G9" s="3">
        <v>1</v>
      </c>
      <c r="H9" s="3">
        <v>0</v>
      </c>
      <c r="I9" s="4">
        <f t="shared" si="7"/>
        <v>0</v>
      </c>
      <c r="J9" s="3">
        <v>0</v>
      </c>
      <c r="K9" s="32">
        <f t="shared" si="9"/>
        <v>0</v>
      </c>
      <c r="L9" s="3">
        <f t="shared" si="10"/>
        <v>1</v>
      </c>
      <c r="M9" s="3">
        <v>0</v>
      </c>
      <c r="N9" s="3">
        <v>1</v>
      </c>
      <c r="O9" s="3">
        <v>0</v>
      </c>
      <c r="P9" s="3">
        <v>1</v>
      </c>
      <c r="Q9" s="4">
        <f t="shared" si="12"/>
        <v>100</v>
      </c>
      <c r="R9" s="3">
        <v>0</v>
      </c>
      <c r="S9" s="3">
        <v>0</v>
      </c>
      <c r="T9" s="32">
        <f t="shared" si="14"/>
        <v>0</v>
      </c>
      <c r="U9" s="32">
        <f t="shared" si="15"/>
        <v>0</v>
      </c>
      <c r="V9" s="3">
        <v>0</v>
      </c>
      <c r="W9" s="3">
        <v>0</v>
      </c>
      <c r="X9" s="3">
        <v>0</v>
      </c>
      <c r="Y9" s="3">
        <v>0</v>
      </c>
      <c r="Z9" s="3"/>
    </row>
    <row r="10" spans="1:30" x14ac:dyDescent="0.3">
      <c r="A10" s="3" t="s">
        <v>68</v>
      </c>
      <c r="B10" s="3" t="s">
        <v>29</v>
      </c>
      <c r="C10" s="3" t="s">
        <v>32</v>
      </c>
      <c r="D10" s="3" t="s">
        <v>26</v>
      </c>
      <c r="E10" s="3" t="s">
        <v>27</v>
      </c>
      <c r="F10" s="3" t="s">
        <v>28</v>
      </c>
      <c r="G10" s="3">
        <v>1</v>
      </c>
      <c r="H10" s="3">
        <v>0</v>
      </c>
      <c r="I10" s="4">
        <f t="shared" si="7"/>
        <v>0</v>
      </c>
      <c r="J10" s="3">
        <v>0</v>
      </c>
      <c r="K10" s="32">
        <f t="shared" si="9"/>
        <v>0</v>
      </c>
      <c r="L10" s="3">
        <f t="shared" si="10"/>
        <v>1</v>
      </c>
      <c r="M10" s="3">
        <v>0</v>
      </c>
      <c r="N10" s="3">
        <v>1</v>
      </c>
      <c r="O10" s="3">
        <v>0</v>
      </c>
      <c r="P10" s="3">
        <v>1</v>
      </c>
      <c r="Q10" s="4">
        <f t="shared" si="12"/>
        <v>100</v>
      </c>
      <c r="R10" s="3">
        <v>0</v>
      </c>
      <c r="S10" s="3">
        <v>0</v>
      </c>
      <c r="T10" s="32">
        <f t="shared" si="14"/>
        <v>0</v>
      </c>
      <c r="U10" s="32">
        <f t="shared" si="15"/>
        <v>0</v>
      </c>
      <c r="V10" s="3">
        <v>0</v>
      </c>
      <c r="W10" s="3">
        <v>1</v>
      </c>
      <c r="X10" s="3">
        <v>0</v>
      </c>
      <c r="Y10" s="3">
        <v>0</v>
      </c>
      <c r="Z10" s="3"/>
    </row>
    <row r="11" spans="1:30" x14ac:dyDescent="0.3">
      <c r="A11" s="35">
        <v>29</v>
      </c>
      <c r="B11" s="35" t="s">
        <v>29</v>
      </c>
      <c r="C11" s="35" t="s">
        <v>32</v>
      </c>
      <c r="D11" s="35" t="s">
        <v>26</v>
      </c>
      <c r="E11" s="35" t="s">
        <v>30</v>
      </c>
      <c r="F11" s="35" t="s">
        <v>28</v>
      </c>
      <c r="G11" s="35">
        <f t="shared" ref="G11:H11" si="17">G12+G13+G14</f>
        <v>5</v>
      </c>
      <c r="H11" s="35">
        <f t="shared" si="17"/>
        <v>4</v>
      </c>
      <c r="I11" s="36">
        <f t="shared" si="7"/>
        <v>0.8</v>
      </c>
      <c r="J11" s="35">
        <f t="shared" ref="J11" si="18">J12+J13+J14</f>
        <v>0</v>
      </c>
      <c r="K11" s="37">
        <f t="shared" si="9"/>
        <v>0</v>
      </c>
      <c r="L11" s="35">
        <f t="shared" ref="L11:L14" si="19">M11+N11</f>
        <v>4</v>
      </c>
      <c r="M11" s="35">
        <f t="shared" ref="M11:P11" si="20">M12+M13+M14</f>
        <v>1</v>
      </c>
      <c r="N11" s="35">
        <f t="shared" si="20"/>
        <v>3</v>
      </c>
      <c r="O11" s="35">
        <f t="shared" si="20"/>
        <v>0</v>
      </c>
      <c r="P11" s="35">
        <f t="shared" si="20"/>
        <v>1</v>
      </c>
      <c r="Q11" s="36">
        <f t="shared" si="12"/>
        <v>25</v>
      </c>
      <c r="R11" s="35">
        <f t="shared" ref="R11:S11" si="21">R12+R13+R14</f>
        <v>2</v>
      </c>
      <c r="S11" s="35">
        <f t="shared" si="21"/>
        <v>2</v>
      </c>
      <c r="T11" s="37">
        <f t="shared" si="14"/>
        <v>0.25</v>
      </c>
      <c r="U11" s="37">
        <f t="shared" si="15"/>
        <v>0.25</v>
      </c>
      <c r="V11" s="35">
        <f t="shared" ref="V11:Y11" si="22">V12+V13+V14</f>
        <v>0</v>
      </c>
      <c r="W11" s="35">
        <f t="shared" si="22"/>
        <v>3</v>
      </c>
      <c r="X11" s="35">
        <f t="shared" si="22"/>
        <v>0</v>
      </c>
      <c r="Y11" s="35">
        <f t="shared" si="22"/>
        <v>1</v>
      </c>
      <c r="Z11" s="35">
        <f>H11-H112</f>
        <v>4</v>
      </c>
      <c r="AA11" s="38"/>
    </row>
    <row r="12" spans="1:30" x14ac:dyDescent="0.3">
      <c r="A12" s="3" t="s">
        <v>66</v>
      </c>
      <c r="B12" s="3" t="s">
        <v>29</v>
      </c>
      <c r="C12" s="3" t="s">
        <v>32</v>
      </c>
      <c r="D12" s="3" t="s">
        <v>26</v>
      </c>
      <c r="E12" s="3" t="s">
        <v>30</v>
      </c>
      <c r="F12" s="3" t="s">
        <v>28</v>
      </c>
      <c r="G12" s="3">
        <v>0</v>
      </c>
      <c r="H12" s="3">
        <v>0</v>
      </c>
      <c r="I12" s="4" t="e">
        <f t="shared" si="7"/>
        <v>#DIV/0!</v>
      </c>
      <c r="J12" s="3">
        <v>0</v>
      </c>
      <c r="K12" s="32" t="e">
        <f t="shared" si="9"/>
        <v>#DIV/0!</v>
      </c>
      <c r="L12" s="3">
        <f t="shared" si="19"/>
        <v>0</v>
      </c>
      <c r="M12" s="3">
        <v>0</v>
      </c>
      <c r="N12" s="3">
        <v>0</v>
      </c>
      <c r="O12" s="3">
        <v>0</v>
      </c>
      <c r="P12" s="3">
        <v>0</v>
      </c>
      <c r="Q12" s="4" t="e">
        <f t="shared" si="12"/>
        <v>#DIV/0!</v>
      </c>
      <c r="R12" s="3">
        <v>0</v>
      </c>
      <c r="S12" s="3">
        <v>0</v>
      </c>
      <c r="T12" s="32" t="e">
        <f t="shared" si="14"/>
        <v>#DIV/0!</v>
      </c>
      <c r="U12" s="32" t="e">
        <f t="shared" si="15"/>
        <v>#DIV/0!</v>
      </c>
      <c r="V12" s="3">
        <v>0</v>
      </c>
      <c r="W12" s="3">
        <v>0</v>
      </c>
      <c r="X12" s="3">
        <v>0</v>
      </c>
      <c r="Y12" s="3">
        <v>0</v>
      </c>
      <c r="Z12" s="3"/>
    </row>
    <row r="13" spans="1:30" x14ac:dyDescent="0.3">
      <c r="A13" s="3" t="s">
        <v>67</v>
      </c>
      <c r="B13" s="3" t="s">
        <v>29</v>
      </c>
      <c r="C13" s="3" t="s">
        <v>32</v>
      </c>
      <c r="D13" s="3" t="s">
        <v>26</v>
      </c>
      <c r="E13" s="3" t="s">
        <v>30</v>
      </c>
      <c r="F13" s="3" t="s">
        <v>28</v>
      </c>
      <c r="G13" s="3">
        <v>3</v>
      </c>
      <c r="H13" s="3">
        <v>2</v>
      </c>
      <c r="I13" s="4">
        <f t="shared" si="7"/>
        <v>0.66666666666666663</v>
      </c>
      <c r="J13" s="3">
        <v>0</v>
      </c>
      <c r="K13" s="32">
        <f t="shared" si="9"/>
        <v>0</v>
      </c>
      <c r="L13" s="3">
        <f t="shared" si="19"/>
        <v>2</v>
      </c>
      <c r="M13" s="3">
        <v>0</v>
      </c>
      <c r="N13" s="3">
        <v>2</v>
      </c>
      <c r="O13" s="3">
        <v>0</v>
      </c>
      <c r="P13" s="3">
        <v>0</v>
      </c>
      <c r="Q13" s="4">
        <f t="shared" si="12"/>
        <v>0</v>
      </c>
      <c r="R13" s="3">
        <v>2</v>
      </c>
      <c r="S13" s="3">
        <v>2</v>
      </c>
      <c r="T13" s="32">
        <f t="shared" si="14"/>
        <v>0</v>
      </c>
      <c r="U13" s="32">
        <f t="shared" si="15"/>
        <v>0</v>
      </c>
      <c r="V13" s="3">
        <v>0</v>
      </c>
      <c r="W13" s="3">
        <v>2</v>
      </c>
      <c r="X13" s="3">
        <v>0</v>
      </c>
      <c r="Y13" s="3">
        <v>1</v>
      </c>
      <c r="Z13" s="3"/>
    </row>
    <row r="14" spans="1:30" x14ac:dyDescent="0.3">
      <c r="A14" s="3" t="s">
        <v>68</v>
      </c>
      <c r="B14" s="3" t="s">
        <v>29</v>
      </c>
      <c r="C14" s="3" t="s">
        <v>32</v>
      </c>
      <c r="D14" s="3" t="s">
        <v>26</v>
      </c>
      <c r="E14" s="3" t="s">
        <v>30</v>
      </c>
      <c r="F14" s="3" t="s">
        <v>28</v>
      </c>
      <c r="G14" s="3">
        <v>2</v>
      </c>
      <c r="H14" s="3">
        <v>2</v>
      </c>
      <c r="I14" s="4">
        <f t="shared" si="7"/>
        <v>1</v>
      </c>
      <c r="J14" s="3">
        <v>0</v>
      </c>
      <c r="K14" s="32">
        <f t="shared" si="9"/>
        <v>0</v>
      </c>
      <c r="L14" s="3">
        <f t="shared" si="19"/>
        <v>2</v>
      </c>
      <c r="M14" s="3">
        <v>1</v>
      </c>
      <c r="N14" s="3">
        <v>1</v>
      </c>
      <c r="O14" s="3">
        <v>0</v>
      </c>
      <c r="P14" s="3">
        <v>1</v>
      </c>
      <c r="Q14" s="4">
        <f t="shared" si="12"/>
        <v>50</v>
      </c>
      <c r="R14" s="3">
        <v>0</v>
      </c>
      <c r="S14" s="3">
        <v>0</v>
      </c>
      <c r="T14" s="32">
        <f t="shared" si="14"/>
        <v>0.5</v>
      </c>
      <c r="U14" s="32">
        <f t="shared" si="15"/>
        <v>0.5</v>
      </c>
      <c r="V14" s="3">
        <v>0</v>
      </c>
      <c r="W14" s="3">
        <v>1</v>
      </c>
      <c r="X14" s="3">
        <v>0</v>
      </c>
      <c r="Y14" s="3">
        <v>0</v>
      </c>
      <c r="Z14" s="3"/>
    </row>
    <row r="15" spans="1:30" x14ac:dyDescent="0.3">
      <c r="A15" s="35">
        <v>223</v>
      </c>
      <c r="B15" s="35" t="s">
        <v>24</v>
      </c>
      <c r="C15" s="35" t="s">
        <v>25</v>
      </c>
      <c r="D15" s="35" t="s">
        <v>29</v>
      </c>
      <c r="E15" s="35" t="s">
        <v>30</v>
      </c>
      <c r="F15" s="35" t="s">
        <v>32</v>
      </c>
      <c r="G15" s="35">
        <f t="shared" ref="G15:H15" si="23">G16+G17+G18</f>
        <v>3</v>
      </c>
      <c r="H15" s="35">
        <f t="shared" si="23"/>
        <v>0</v>
      </c>
      <c r="I15" s="36">
        <f t="shared" si="7"/>
        <v>0</v>
      </c>
      <c r="J15" s="35">
        <f t="shared" ref="J15" si="24">J16+J17+J18</f>
        <v>1</v>
      </c>
      <c r="K15" s="37">
        <f t="shared" si="9"/>
        <v>0.33333333333333331</v>
      </c>
      <c r="L15" s="35">
        <f t="shared" ref="L15:L18" si="25">M15+N15</f>
        <v>2</v>
      </c>
      <c r="M15" s="35">
        <f t="shared" ref="M15:P15" si="26">M16+M17+M18</f>
        <v>0</v>
      </c>
      <c r="N15" s="35">
        <f t="shared" si="26"/>
        <v>2</v>
      </c>
      <c r="O15" s="35">
        <f t="shared" si="26"/>
        <v>0</v>
      </c>
      <c r="P15" s="35">
        <f t="shared" si="26"/>
        <v>2</v>
      </c>
      <c r="Q15" s="36">
        <f t="shared" si="12"/>
        <v>100</v>
      </c>
      <c r="R15" s="35">
        <f t="shared" ref="R15:S15" si="27">R16+R17+R18</f>
        <v>0</v>
      </c>
      <c r="S15" s="35">
        <f t="shared" si="27"/>
        <v>0</v>
      </c>
      <c r="T15" s="37">
        <f t="shared" si="14"/>
        <v>0</v>
      </c>
      <c r="U15" s="37">
        <f t="shared" si="15"/>
        <v>0</v>
      </c>
      <c r="V15" s="35">
        <f t="shared" ref="V15:Y15" si="28">V16+V17+V18</f>
        <v>0</v>
      </c>
      <c r="W15" s="35">
        <f t="shared" si="28"/>
        <v>0</v>
      </c>
      <c r="X15" s="35">
        <f t="shared" si="28"/>
        <v>0</v>
      </c>
      <c r="Y15" s="35">
        <f t="shared" si="28"/>
        <v>0</v>
      </c>
      <c r="Z15" s="35">
        <f>H15-H116</f>
        <v>-2</v>
      </c>
      <c r="AA15" s="38"/>
    </row>
    <row r="16" spans="1:30" x14ac:dyDescent="0.3">
      <c r="A16" s="3" t="s">
        <v>66</v>
      </c>
      <c r="B16" s="3" t="s">
        <v>24</v>
      </c>
      <c r="C16" s="3" t="s">
        <v>25</v>
      </c>
      <c r="D16" s="3" t="s">
        <v>29</v>
      </c>
      <c r="E16" s="3" t="s">
        <v>30</v>
      </c>
      <c r="F16" s="3" t="s">
        <v>32</v>
      </c>
      <c r="G16" s="3">
        <v>0</v>
      </c>
      <c r="H16" s="3">
        <v>0</v>
      </c>
      <c r="I16" s="4" t="e">
        <f t="shared" si="7"/>
        <v>#DIV/0!</v>
      </c>
      <c r="J16" s="3">
        <v>0</v>
      </c>
      <c r="K16" s="32" t="e">
        <f t="shared" si="9"/>
        <v>#DIV/0!</v>
      </c>
      <c r="L16" s="3">
        <f t="shared" si="25"/>
        <v>0</v>
      </c>
      <c r="M16" s="3">
        <v>0</v>
      </c>
      <c r="N16" s="3">
        <v>0</v>
      </c>
      <c r="O16" s="3">
        <v>0</v>
      </c>
      <c r="P16" s="3">
        <v>0</v>
      </c>
      <c r="Q16" s="4" t="e">
        <f t="shared" si="12"/>
        <v>#DIV/0!</v>
      </c>
      <c r="R16" s="3">
        <v>0</v>
      </c>
      <c r="S16" s="3">
        <v>0</v>
      </c>
      <c r="T16" s="32" t="e">
        <f t="shared" si="14"/>
        <v>#DIV/0!</v>
      </c>
      <c r="U16" s="32" t="e">
        <f t="shared" si="15"/>
        <v>#DIV/0!</v>
      </c>
      <c r="V16" s="3">
        <v>0</v>
      </c>
      <c r="W16" s="3">
        <v>0</v>
      </c>
      <c r="X16" s="3">
        <v>0</v>
      </c>
      <c r="Y16" s="3">
        <v>0</v>
      </c>
      <c r="Z16" s="3"/>
    </row>
    <row r="17" spans="1:27" x14ac:dyDescent="0.3">
      <c r="A17" s="3" t="s">
        <v>67</v>
      </c>
      <c r="B17" s="3" t="s">
        <v>24</v>
      </c>
      <c r="C17" s="3" t="s">
        <v>25</v>
      </c>
      <c r="D17" s="3" t="s">
        <v>29</v>
      </c>
      <c r="E17" s="3" t="s">
        <v>30</v>
      </c>
      <c r="F17" s="3" t="s">
        <v>32</v>
      </c>
      <c r="G17" s="3">
        <v>2</v>
      </c>
      <c r="H17" s="3">
        <v>0</v>
      </c>
      <c r="I17" s="4">
        <f t="shared" si="7"/>
        <v>0</v>
      </c>
      <c r="J17" s="3">
        <v>1</v>
      </c>
      <c r="K17" s="32">
        <f t="shared" si="9"/>
        <v>0.5</v>
      </c>
      <c r="L17" s="3">
        <f t="shared" si="25"/>
        <v>1</v>
      </c>
      <c r="M17" s="3">
        <v>0</v>
      </c>
      <c r="N17" s="3">
        <v>1</v>
      </c>
      <c r="O17" s="3">
        <v>0</v>
      </c>
      <c r="P17" s="3">
        <v>1</v>
      </c>
      <c r="Q17" s="4">
        <f t="shared" si="12"/>
        <v>100</v>
      </c>
      <c r="R17" s="3">
        <v>0</v>
      </c>
      <c r="S17" s="3">
        <v>0</v>
      </c>
      <c r="T17" s="32">
        <f t="shared" si="14"/>
        <v>0</v>
      </c>
      <c r="U17" s="32">
        <f t="shared" si="15"/>
        <v>0</v>
      </c>
      <c r="V17" s="3">
        <v>0</v>
      </c>
      <c r="W17" s="3">
        <v>0</v>
      </c>
      <c r="X17" s="3">
        <v>0</v>
      </c>
      <c r="Y17" s="3">
        <v>0</v>
      </c>
      <c r="Z17" s="3"/>
    </row>
    <row r="18" spans="1:27" x14ac:dyDescent="0.3">
      <c r="A18" s="3" t="s">
        <v>68</v>
      </c>
      <c r="B18" s="3" t="s">
        <v>24</v>
      </c>
      <c r="C18" s="3" t="s">
        <v>25</v>
      </c>
      <c r="D18" s="3" t="s">
        <v>29</v>
      </c>
      <c r="E18" s="3" t="s">
        <v>30</v>
      </c>
      <c r="F18" s="3" t="s">
        <v>32</v>
      </c>
      <c r="G18" s="3">
        <v>1</v>
      </c>
      <c r="H18" s="3">
        <v>0</v>
      </c>
      <c r="I18" s="4">
        <f t="shared" si="7"/>
        <v>0</v>
      </c>
      <c r="J18" s="3">
        <v>0</v>
      </c>
      <c r="K18" s="32">
        <f t="shared" si="9"/>
        <v>0</v>
      </c>
      <c r="L18" s="3">
        <f t="shared" si="25"/>
        <v>1</v>
      </c>
      <c r="M18" s="3">
        <v>0</v>
      </c>
      <c r="N18" s="3">
        <v>1</v>
      </c>
      <c r="O18" s="3">
        <v>0</v>
      </c>
      <c r="P18" s="3">
        <v>1</v>
      </c>
      <c r="Q18" s="4">
        <f t="shared" si="12"/>
        <v>100</v>
      </c>
      <c r="R18" s="3">
        <v>0</v>
      </c>
      <c r="S18" s="3">
        <v>0</v>
      </c>
      <c r="T18" s="32">
        <f t="shared" si="14"/>
        <v>0</v>
      </c>
      <c r="U18" s="32">
        <f t="shared" si="15"/>
        <v>0</v>
      </c>
      <c r="V18" s="3">
        <v>0</v>
      </c>
      <c r="W18" s="3">
        <v>0</v>
      </c>
      <c r="X18" s="3">
        <v>0</v>
      </c>
      <c r="Y18" s="3">
        <v>0</v>
      </c>
      <c r="Z18" s="3"/>
    </row>
    <row r="19" spans="1:27" x14ac:dyDescent="0.3">
      <c r="A19" s="35">
        <v>186</v>
      </c>
      <c r="B19" s="35" t="s">
        <v>34</v>
      </c>
      <c r="C19" s="35" t="s">
        <v>25</v>
      </c>
      <c r="D19" s="35" t="s">
        <v>26</v>
      </c>
      <c r="E19" s="35" t="s">
        <v>27</v>
      </c>
      <c r="F19" s="35" t="s">
        <v>28</v>
      </c>
      <c r="G19" s="35">
        <f t="shared" ref="G19:H19" si="29">G20+G21+G22</f>
        <v>13</v>
      </c>
      <c r="H19" s="35">
        <f t="shared" si="29"/>
        <v>7</v>
      </c>
      <c r="I19" s="36">
        <f t="shared" si="7"/>
        <v>0.53846153846153844</v>
      </c>
      <c r="J19" s="35">
        <f t="shared" ref="J19" si="30">J20+J21+J22</f>
        <v>2</v>
      </c>
      <c r="K19" s="37">
        <f t="shared" si="9"/>
        <v>0.15384615384615385</v>
      </c>
      <c r="L19" s="35">
        <f t="shared" ref="L19:L22" si="31">M19+N19</f>
        <v>10</v>
      </c>
      <c r="M19" s="35">
        <f t="shared" ref="M19:P19" si="32">M20+M21+M22</f>
        <v>2</v>
      </c>
      <c r="N19" s="35">
        <f t="shared" si="32"/>
        <v>8</v>
      </c>
      <c r="O19" s="35">
        <f t="shared" si="32"/>
        <v>2</v>
      </c>
      <c r="P19" s="35">
        <f t="shared" si="32"/>
        <v>6</v>
      </c>
      <c r="Q19" s="36">
        <f t="shared" si="12"/>
        <v>60</v>
      </c>
      <c r="R19" s="35">
        <f t="shared" ref="R19:S19" si="33">R20+R21+R22</f>
        <v>2</v>
      </c>
      <c r="S19" s="35">
        <f t="shared" si="33"/>
        <v>2</v>
      </c>
      <c r="T19" s="37">
        <f t="shared" si="14"/>
        <v>0.2</v>
      </c>
      <c r="U19" s="37">
        <f t="shared" si="15"/>
        <v>0.25</v>
      </c>
      <c r="V19" s="35">
        <f t="shared" ref="V19:Y19" si="34">V20+V21+V22</f>
        <v>1</v>
      </c>
      <c r="W19" s="35">
        <f t="shared" si="34"/>
        <v>6</v>
      </c>
      <c r="X19" s="35">
        <f t="shared" si="34"/>
        <v>0</v>
      </c>
      <c r="Y19" s="35">
        <f t="shared" si="34"/>
        <v>0</v>
      </c>
      <c r="Z19" s="35">
        <f>H19-H120</f>
        <v>7</v>
      </c>
      <c r="AA19" s="38"/>
    </row>
    <row r="20" spans="1:27" x14ac:dyDescent="0.3">
      <c r="A20" s="3" t="s">
        <v>66</v>
      </c>
      <c r="B20" s="3" t="s">
        <v>34</v>
      </c>
      <c r="C20" s="3" t="s">
        <v>25</v>
      </c>
      <c r="D20" s="3" t="s">
        <v>26</v>
      </c>
      <c r="E20" s="3" t="s">
        <v>27</v>
      </c>
      <c r="F20" s="3" t="s">
        <v>28</v>
      </c>
      <c r="G20" s="3">
        <v>0</v>
      </c>
      <c r="H20" s="3">
        <v>0</v>
      </c>
      <c r="I20" s="4" t="e">
        <f t="shared" si="7"/>
        <v>#DIV/0!</v>
      </c>
      <c r="J20" s="3">
        <v>0</v>
      </c>
      <c r="K20" s="32" t="e">
        <f t="shared" si="9"/>
        <v>#DIV/0!</v>
      </c>
      <c r="L20" s="3">
        <f t="shared" si="31"/>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27" x14ac:dyDescent="0.3">
      <c r="A21" s="3" t="s">
        <v>67</v>
      </c>
      <c r="B21" s="3" t="s">
        <v>34</v>
      </c>
      <c r="C21" s="3" t="s">
        <v>25</v>
      </c>
      <c r="D21" s="3" t="s">
        <v>26</v>
      </c>
      <c r="E21" s="3" t="s">
        <v>27</v>
      </c>
      <c r="F21" s="3" t="s">
        <v>28</v>
      </c>
      <c r="G21" s="3">
        <v>10</v>
      </c>
      <c r="H21" s="3">
        <v>7</v>
      </c>
      <c r="I21" s="4">
        <f t="shared" si="7"/>
        <v>0.7</v>
      </c>
      <c r="J21" s="3">
        <v>2</v>
      </c>
      <c r="K21" s="32">
        <f t="shared" si="9"/>
        <v>0.2</v>
      </c>
      <c r="L21" s="3">
        <f t="shared" si="31"/>
        <v>7</v>
      </c>
      <c r="M21" s="3">
        <v>2</v>
      </c>
      <c r="N21" s="3">
        <v>5</v>
      </c>
      <c r="O21" s="3">
        <v>2</v>
      </c>
      <c r="P21" s="3">
        <v>5</v>
      </c>
      <c r="Q21" s="4">
        <f t="shared" si="12"/>
        <v>71.428571428571431</v>
      </c>
      <c r="R21" s="3">
        <v>2</v>
      </c>
      <c r="S21" s="3">
        <v>2</v>
      </c>
      <c r="T21" s="32">
        <f t="shared" si="14"/>
        <v>0.2857142857142857</v>
      </c>
      <c r="U21" s="32">
        <f t="shared" si="15"/>
        <v>0.35714285714285715</v>
      </c>
      <c r="V21" s="3">
        <v>1</v>
      </c>
      <c r="W21" s="3">
        <v>5</v>
      </c>
      <c r="X21" s="3">
        <v>0</v>
      </c>
      <c r="Y21" s="3">
        <v>0</v>
      </c>
      <c r="Z21" s="3"/>
    </row>
    <row r="22" spans="1:27" x14ac:dyDescent="0.3">
      <c r="A22" s="3" t="s">
        <v>68</v>
      </c>
      <c r="B22" s="3" t="s">
        <v>34</v>
      </c>
      <c r="C22" s="3" t="s">
        <v>25</v>
      </c>
      <c r="D22" s="3" t="s">
        <v>26</v>
      </c>
      <c r="E22" s="3" t="s">
        <v>27</v>
      </c>
      <c r="F22" s="3" t="s">
        <v>28</v>
      </c>
      <c r="G22" s="3">
        <v>3</v>
      </c>
      <c r="H22" s="3">
        <v>0</v>
      </c>
      <c r="I22" s="4">
        <f t="shared" si="7"/>
        <v>0</v>
      </c>
      <c r="J22" s="3">
        <v>0</v>
      </c>
      <c r="K22" s="32">
        <f t="shared" si="9"/>
        <v>0</v>
      </c>
      <c r="L22" s="3">
        <f t="shared" si="31"/>
        <v>3</v>
      </c>
      <c r="M22" s="3">
        <v>0</v>
      </c>
      <c r="N22" s="3">
        <v>3</v>
      </c>
      <c r="O22" s="3">
        <v>0</v>
      </c>
      <c r="P22" s="3">
        <v>1</v>
      </c>
      <c r="Q22" s="4">
        <f t="shared" si="12"/>
        <v>33.333333333333329</v>
      </c>
      <c r="R22" s="3">
        <v>0</v>
      </c>
      <c r="S22" s="3">
        <v>0</v>
      </c>
      <c r="T22" s="32">
        <f t="shared" si="14"/>
        <v>0</v>
      </c>
      <c r="U22" s="32">
        <f t="shared" si="15"/>
        <v>0</v>
      </c>
      <c r="V22" s="3">
        <v>0</v>
      </c>
      <c r="W22" s="3">
        <v>1</v>
      </c>
      <c r="X22" s="3">
        <v>0</v>
      </c>
      <c r="Y22" s="3">
        <v>0</v>
      </c>
      <c r="Z22" s="3"/>
    </row>
    <row r="23" spans="1:27" x14ac:dyDescent="0.3">
      <c r="A23" s="35">
        <v>2</v>
      </c>
      <c r="B23" s="35" t="s">
        <v>29</v>
      </c>
      <c r="C23" s="35" t="s">
        <v>78</v>
      </c>
      <c r="D23" s="35" t="s">
        <v>26</v>
      </c>
      <c r="E23" s="35" t="s">
        <v>27</v>
      </c>
      <c r="F23" s="35" t="s">
        <v>28</v>
      </c>
      <c r="G23" s="35">
        <f t="shared" ref="G23:H23" si="35">G24+G25+G26</f>
        <v>4</v>
      </c>
      <c r="H23" s="35">
        <f t="shared" si="35"/>
        <v>8</v>
      </c>
      <c r="I23" s="36">
        <f t="shared" si="7"/>
        <v>2</v>
      </c>
      <c r="J23" s="35">
        <f t="shared" ref="J23" si="36">J24+J25+J26</f>
        <v>0</v>
      </c>
      <c r="K23" s="37">
        <f t="shared" si="9"/>
        <v>0</v>
      </c>
      <c r="L23" s="35">
        <f t="shared" ref="L23:L26" si="37">M23+N23</f>
        <v>4</v>
      </c>
      <c r="M23" s="35">
        <f t="shared" ref="M23:P23" si="38">M24+M25+M26</f>
        <v>3</v>
      </c>
      <c r="N23" s="35">
        <f t="shared" si="38"/>
        <v>1</v>
      </c>
      <c r="O23" s="35">
        <f t="shared" si="38"/>
        <v>2</v>
      </c>
      <c r="P23" s="35">
        <f t="shared" si="38"/>
        <v>3</v>
      </c>
      <c r="Q23" s="36">
        <f t="shared" si="12"/>
        <v>75</v>
      </c>
      <c r="R23" s="35">
        <f t="shared" ref="R23:S23" si="39">R24+R25+R26</f>
        <v>0</v>
      </c>
      <c r="S23" s="35">
        <f t="shared" si="39"/>
        <v>0</v>
      </c>
      <c r="T23" s="37">
        <f t="shared" si="14"/>
        <v>0.75</v>
      </c>
      <c r="U23" s="37">
        <f t="shared" si="15"/>
        <v>1</v>
      </c>
      <c r="V23" s="35">
        <f t="shared" ref="V23:Y23" si="40">V24+V25+V26</f>
        <v>2</v>
      </c>
      <c r="W23" s="35">
        <f t="shared" si="40"/>
        <v>1</v>
      </c>
      <c r="X23" s="35">
        <f t="shared" si="40"/>
        <v>0</v>
      </c>
      <c r="Y23" s="35">
        <f t="shared" si="40"/>
        <v>1</v>
      </c>
      <c r="Z23" s="35">
        <f>H23-H124</f>
        <v>8</v>
      </c>
      <c r="AA23" s="38"/>
    </row>
    <row r="24" spans="1:27" x14ac:dyDescent="0.3">
      <c r="A24" s="3" t="s">
        <v>66</v>
      </c>
      <c r="B24" s="3" t="s">
        <v>29</v>
      </c>
      <c r="C24" s="3" t="s">
        <v>78</v>
      </c>
      <c r="D24" s="3" t="s">
        <v>26</v>
      </c>
      <c r="E24" s="3" t="s">
        <v>27</v>
      </c>
      <c r="F24" s="3" t="s">
        <v>28</v>
      </c>
      <c r="G24" s="3">
        <v>0</v>
      </c>
      <c r="H24" s="3">
        <v>0</v>
      </c>
      <c r="I24" s="4" t="e">
        <f t="shared" si="7"/>
        <v>#DIV/0!</v>
      </c>
      <c r="J24" s="3">
        <v>0</v>
      </c>
      <c r="K24" s="32" t="e">
        <f t="shared" si="9"/>
        <v>#DIV/0!</v>
      </c>
      <c r="L24" s="3">
        <f t="shared" si="37"/>
        <v>0</v>
      </c>
      <c r="M24" s="3">
        <v>0</v>
      </c>
      <c r="N24" s="3">
        <v>0</v>
      </c>
      <c r="O24" s="3">
        <v>0</v>
      </c>
      <c r="P24" s="3">
        <v>0</v>
      </c>
      <c r="Q24" s="4" t="e">
        <f t="shared" si="12"/>
        <v>#DIV/0!</v>
      </c>
      <c r="R24" s="3">
        <v>0</v>
      </c>
      <c r="S24" s="3">
        <v>0</v>
      </c>
      <c r="T24" s="32" t="e">
        <f t="shared" si="14"/>
        <v>#DIV/0!</v>
      </c>
      <c r="U24" s="32" t="e">
        <f t="shared" si="15"/>
        <v>#DIV/0!</v>
      </c>
      <c r="V24" s="3">
        <v>0</v>
      </c>
      <c r="W24" s="3">
        <v>0</v>
      </c>
      <c r="X24" s="3">
        <v>0</v>
      </c>
      <c r="Y24" s="3">
        <v>0</v>
      </c>
      <c r="Z24" s="3"/>
    </row>
    <row r="25" spans="1:27" x14ac:dyDescent="0.3">
      <c r="A25" s="3" t="s">
        <v>67</v>
      </c>
      <c r="B25" s="3" t="s">
        <v>29</v>
      </c>
      <c r="C25" s="3" t="s">
        <v>78</v>
      </c>
      <c r="D25" s="3" t="s">
        <v>26</v>
      </c>
      <c r="E25" s="3" t="s">
        <v>27</v>
      </c>
      <c r="F25" s="3" t="s">
        <v>28</v>
      </c>
      <c r="G25" s="3">
        <v>4</v>
      </c>
      <c r="H25" s="3">
        <v>8</v>
      </c>
      <c r="I25" s="4">
        <f t="shared" si="7"/>
        <v>2</v>
      </c>
      <c r="J25" s="3">
        <v>0</v>
      </c>
      <c r="K25" s="32">
        <f t="shared" si="9"/>
        <v>0</v>
      </c>
      <c r="L25" s="3">
        <f t="shared" si="37"/>
        <v>4</v>
      </c>
      <c r="M25" s="3">
        <v>3</v>
      </c>
      <c r="N25" s="3">
        <v>1</v>
      </c>
      <c r="O25" s="3">
        <v>2</v>
      </c>
      <c r="P25" s="3">
        <v>3</v>
      </c>
      <c r="Q25" s="4">
        <f t="shared" si="12"/>
        <v>75</v>
      </c>
      <c r="R25" s="3">
        <v>0</v>
      </c>
      <c r="S25" s="3">
        <v>0</v>
      </c>
      <c r="T25" s="32">
        <f t="shared" si="14"/>
        <v>0.75</v>
      </c>
      <c r="U25" s="32">
        <f t="shared" si="15"/>
        <v>1</v>
      </c>
      <c r="V25" s="3">
        <v>2</v>
      </c>
      <c r="W25" s="3">
        <v>1</v>
      </c>
      <c r="X25" s="3">
        <v>0</v>
      </c>
      <c r="Y25" s="3">
        <v>0</v>
      </c>
      <c r="Z25" s="3"/>
    </row>
    <row r="26" spans="1:27" x14ac:dyDescent="0.3">
      <c r="A26" s="3" t="s">
        <v>68</v>
      </c>
      <c r="B26" s="3" t="s">
        <v>29</v>
      </c>
      <c r="C26" s="3" t="s">
        <v>78</v>
      </c>
      <c r="D26" s="3" t="s">
        <v>26</v>
      </c>
      <c r="E26" s="3" t="s">
        <v>27</v>
      </c>
      <c r="F26" s="3" t="s">
        <v>28</v>
      </c>
      <c r="G26" s="3">
        <v>0</v>
      </c>
      <c r="H26" s="3">
        <v>0</v>
      </c>
      <c r="I26" s="4" t="e">
        <f t="shared" si="7"/>
        <v>#DIV/0!</v>
      </c>
      <c r="J26" s="3">
        <v>0</v>
      </c>
      <c r="K26" s="32" t="e">
        <f t="shared" si="9"/>
        <v>#DIV/0!</v>
      </c>
      <c r="L26" s="3">
        <f t="shared" si="37"/>
        <v>0</v>
      </c>
      <c r="M26" s="3">
        <v>0</v>
      </c>
      <c r="N26" s="3">
        <v>0</v>
      </c>
      <c r="O26" s="3">
        <v>0</v>
      </c>
      <c r="P26" s="3">
        <v>0</v>
      </c>
      <c r="Q26" s="4" t="e">
        <f t="shared" si="12"/>
        <v>#DIV/0!</v>
      </c>
      <c r="R26" s="3">
        <v>0</v>
      </c>
      <c r="S26" s="3">
        <v>0</v>
      </c>
      <c r="T26" s="32" t="e">
        <f t="shared" si="14"/>
        <v>#DIV/0!</v>
      </c>
      <c r="U26" s="32" t="e">
        <f t="shared" si="15"/>
        <v>#DIV/0!</v>
      </c>
      <c r="V26" s="3">
        <v>0</v>
      </c>
      <c r="W26" s="3">
        <v>0</v>
      </c>
      <c r="X26" s="3">
        <v>0</v>
      </c>
      <c r="Y26" s="3">
        <v>1</v>
      </c>
      <c r="Z26" s="3"/>
    </row>
    <row r="27" spans="1:27" x14ac:dyDescent="0.3">
      <c r="A27" s="35">
        <v>167</v>
      </c>
      <c r="B27" s="35" t="s">
        <v>24</v>
      </c>
      <c r="C27" s="35" t="s">
        <v>29</v>
      </c>
      <c r="D27" s="35" t="s">
        <v>26</v>
      </c>
      <c r="E27" s="35" t="s">
        <v>30</v>
      </c>
      <c r="F27" s="35" t="s">
        <v>33</v>
      </c>
      <c r="G27" s="35">
        <f t="shared" ref="G27:H27" si="41">G28+G29+G30</f>
        <v>4</v>
      </c>
      <c r="H27" s="35">
        <f t="shared" si="41"/>
        <v>7</v>
      </c>
      <c r="I27" s="36">
        <f t="shared" si="7"/>
        <v>1.75</v>
      </c>
      <c r="J27" s="35">
        <f t="shared" ref="J27" si="42">J28+J29+J30</f>
        <v>1</v>
      </c>
      <c r="K27" s="37">
        <f t="shared" si="9"/>
        <v>0.25</v>
      </c>
      <c r="L27" s="35">
        <f t="shared" ref="L27:L30" si="43">M27+N27</f>
        <v>3</v>
      </c>
      <c r="M27" s="35">
        <f t="shared" ref="M27:P27" si="44">M28+M29+M30</f>
        <v>3</v>
      </c>
      <c r="N27" s="35">
        <f t="shared" si="44"/>
        <v>0</v>
      </c>
      <c r="O27" s="35">
        <f t="shared" si="44"/>
        <v>3</v>
      </c>
      <c r="P27" s="35">
        <f t="shared" si="44"/>
        <v>3</v>
      </c>
      <c r="Q27" s="36">
        <f t="shared" si="12"/>
        <v>100</v>
      </c>
      <c r="R27" s="35">
        <f t="shared" ref="R27:S27" si="45">R28+R29+R30</f>
        <v>0</v>
      </c>
      <c r="S27" s="35">
        <f t="shared" si="45"/>
        <v>0</v>
      </c>
      <c r="T27" s="37">
        <f t="shared" si="14"/>
        <v>1</v>
      </c>
      <c r="U27" s="37">
        <f t="shared" si="15"/>
        <v>1.1666666666666667</v>
      </c>
      <c r="V27" s="35">
        <f t="shared" ref="V27:Y27" si="46">V28+V29+V30</f>
        <v>1</v>
      </c>
      <c r="W27" s="35">
        <f t="shared" si="46"/>
        <v>0</v>
      </c>
      <c r="X27" s="35">
        <f t="shared" si="46"/>
        <v>0</v>
      </c>
      <c r="Y27" s="35">
        <f t="shared" si="46"/>
        <v>0</v>
      </c>
      <c r="Z27" s="35">
        <f>H27-H128</f>
        <v>5</v>
      </c>
      <c r="AA27" s="38"/>
    </row>
    <row r="28" spans="1:27" x14ac:dyDescent="0.3">
      <c r="A28" s="3" t="s">
        <v>66</v>
      </c>
      <c r="B28" s="3" t="s">
        <v>24</v>
      </c>
      <c r="C28" s="3" t="s">
        <v>29</v>
      </c>
      <c r="D28" s="3" t="s">
        <v>26</v>
      </c>
      <c r="E28" s="3" t="s">
        <v>30</v>
      </c>
      <c r="F28" s="3" t="s">
        <v>33</v>
      </c>
      <c r="G28" s="3">
        <v>0</v>
      </c>
      <c r="H28" s="3">
        <v>0</v>
      </c>
      <c r="I28" s="4" t="e">
        <f t="shared" si="7"/>
        <v>#DIV/0!</v>
      </c>
      <c r="J28" s="3">
        <v>0</v>
      </c>
      <c r="K28" s="32" t="e">
        <f t="shared" si="9"/>
        <v>#DIV/0!</v>
      </c>
      <c r="L28" s="3">
        <f t="shared" si="43"/>
        <v>0</v>
      </c>
      <c r="M28" s="3">
        <v>0</v>
      </c>
      <c r="N28" s="3">
        <v>0</v>
      </c>
      <c r="O28" s="3">
        <v>0</v>
      </c>
      <c r="P28" s="3">
        <v>0</v>
      </c>
      <c r="Q28" s="4" t="e">
        <f t="shared" si="12"/>
        <v>#DIV/0!</v>
      </c>
      <c r="R28" s="3">
        <v>0</v>
      </c>
      <c r="S28" s="3">
        <v>0</v>
      </c>
      <c r="T28" s="32" t="e">
        <f t="shared" si="14"/>
        <v>#DIV/0!</v>
      </c>
      <c r="U28" s="32" t="e">
        <f t="shared" si="15"/>
        <v>#DIV/0!</v>
      </c>
      <c r="V28" s="3">
        <v>0</v>
      </c>
      <c r="W28" s="3">
        <v>0</v>
      </c>
      <c r="X28" s="3">
        <v>0</v>
      </c>
      <c r="Y28" s="3">
        <v>0</v>
      </c>
      <c r="Z28" s="3"/>
    </row>
    <row r="29" spans="1:27" x14ac:dyDescent="0.3">
      <c r="A29" s="3" t="s">
        <v>67</v>
      </c>
      <c r="B29" s="3" t="s">
        <v>24</v>
      </c>
      <c r="C29" s="3" t="s">
        <v>29</v>
      </c>
      <c r="D29" s="3" t="s">
        <v>26</v>
      </c>
      <c r="E29" s="3" t="s">
        <v>30</v>
      </c>
      <c r="F29" s="3" t="s">
        <v>33</v>
      </c>
      <c r="G29" s="3">
        <v>3</v>
      </c>
      <c r="H29" s="3">
        <v>5</v>
      </c>
      <c r="I29" s="4">
        <f t="shared" si="7"/>
        <v>1.6666666666666667</v>
      </c>
      <c r="J29" s="3">
        <v>1</v>
      </c>
      <c r="K29" s="32">
        <f t="shared" si="9"/>
        <v>0.33333333333333331</v>
      </c>
      <c r="L29" s="3">
        <f t="shared" si="43"/>
        <v>2</v>
      </c>
      <c r="M29" s="3">
        <v>2</v>
      </c>
      <c r="N29" s="3">
        <v>0</v>
      </c>
      <c r="O29" s="3">
        <v>2</v>
      </c>
      <c r="P29" s="3">
        <v>2</v>
      </c>
      <c r="Q29" s="4">
        <f t="shared" si="12"/>
        <v>100</v>
      </c>
      <c r="R29" s="3">
        <v>0</v>
      </c>
      <c r="S29" s="3">
        <v>0</v>
      </c>
      <c r="T29" s="32">
        <f t="shared" si="14"/>
        <v>1</v>
      </c>
      <c r="U29" s="32">
        <f t="shared" si="15"/>
        <v>1.25</v>
      </c>
      <c r="V29" s="3">
        <v>1</v>
      </c>
      <c r="W29" s="3">
        <v>0</v>
      </c>
      <c r="X29" s="3">
        <v>0</v>
      </c>
      <c r="Y29" s="3">
        <v>0</v>
      </c>
      <c r="Z29" s="3"/>
    </row>
    <row r="30" spans="1:27" x14ac:dyDescent="0.3">
      <c r="A30" s="3" t="s">
        <v>68</v>
      </c>
      <c r="B30" s="3" t="s">
        <v>24</v>
      </c>
      <c r="C30" s="3" t="s">
        <v>29</v>
      </c>
      <c r="D30" s="3" t="s">
        <v>26</v>
      </c>
      <c r="E30" s="3" t="s">
        <v>30</v>
      </c>
      <c r="F30" s="3" t="s">
        <v>33</v>
      </c>
      <c r="G30" s="3">
        <v>1</v>
      </c>
      <c r="H30" s="3">
        <v>2</v>
      </c>
      <c r="I30" s="4">
        <f t="shared" si="7"/>
        <v>2</v>
      </c>
      <c r="J30" s="3">
        <v>0</v>
      </c>
      <c r="K30" s="32">
        <f t="shared" si="9"/>
        <v>0</v>
      </c>
      <c r="L30" s="3">
        <f t="shared" si="43"/>
        <v>1</v>
      </c>
      <c r="M30" s="3">
        <v>1</v>
      </c>
      <c r="N30" s="3">
        <v>0</v>
      </c>
      <c r="O30" s="3">
        <v>1</v>
      </c>
      <c r="P30" s="3">
        <v>1</v>
      </c>
      <c r="Q30" s="4">
        <f t="shared" si="12"/>
        <v>100</v>
      </c>
      <c r="R30" s="3">
        <v>0</v>
      </c>
      <c r="S30" s="3">
        <v>0</v>
      </c>
      <c r="T30" s="32">
        <f t="shared" si="14"/>
        <v>1</v>
      </c>
      <c r="U30" s="32">
        <f t="shared" si="15"/>
        <v>1</v>
      </c>
      <c r="V30" s="3">
        <v>0</v>
      </c>
      <c r="W30" s="3">
        <v>0</v>
      </c>
      <c r="X30" s="3">
        <v>0</v>
      </c>
      <c r="Y30" s="3">
        <v>0</v>
      </c>
      <c r="Z30" s="3"/>
    </row>
    <row r="31" spans="1:27" x14ac:dyDescent="0.3">
      <c r="A31" s="35">
        <v>240</v>
      </c>
      <c r="B31" s="35" t="s">
        <v>24</v>
      </c>
      <c r="C31" s="35" t="s">
        <v>29</v>
      </c>
      <c r="D31" s="35" t="s">
        <v>33</v>
      </c>
      <c r="E31" s="35" t="s">
        <v>30</v>
      </c>
      <c r="F31" s="35" t="s">
        <v>28</v>
      </c>
      <c r="G31" s="35">
        <f t="shared" ref="G31:H31" si="47">G32+G33+G34</f>
        <v>1</v>
      </c>
      <c r="H31" s="35">
        <f t="shared" si="47"/>
        <v>0</v>
      </c>
      <c r="I31" s="36">
        <f t="shared" si="7"/>
        <v>0</v>
      </c>
      <c r="J31" s="35">
        <f t="shared" ref="J31" si="48">J32+J33+J34</f>
        <v>1</v>
      </c>
      <c r="K31" s="37">
        <f t="shared" si="9"/>
        <v>1</v>
      </c>
      <c r="L31" s="35">
        <f t="shared" ref="L31:L34" si="49">M31+N31</f>
        <v>0</v>
      </c>
      <c r="M31" s="35">
        <f t="shared" ref="M31:P31" si="50">M32+M33+M34</f>
        <v>0</v>
      </c>
      <c r="N31" s="35">
        <f t="shared" si="50"/>
        <v>0</v>
      </c>
      <c r="O31" s="35">
        <f t="shared" si="50"/>
        <v>0</v>
      </c>
      <c r="P31" s="35">
        <f t="shared" si="50"/>
        <v>0</v>
      </c>
      <c r="Q31" s="36" t="e">
        <f t="shared" si="12"/>
        <v>#DIV/0!</v>
      </c>
      <c r="R31" s="35">
        <f t="shared" ref="R31:S31" si="51">R32+R33+R34</f>
        <v>0</v>
      </c>
      <c r="S31" s="35">
        <f t="shared" si="51"/>
        <v>0</v>
      </c>
      <c r="T31" s="37" t="e">
        <f t="shared" si="14"/>
        <v>#DIV/0!</v>
      </c>
      <c r="U31" s="37" t="e">
        <f t="shared" si="15"/>
        <v>#DIV/0!</v>
      </c>
      <c r="V31" s="35">
        <f t="shared" ref="V31:Y31" si="52">V32+V33+V34</f>
        <v>0</v>
      </c>
      <c r="W31" s="35">
        <f t="shared" si="52"/>
        <v>0</v>
      </c>
      <c r="X31" s="35">
        <f t="shared" si="52"/>
        <v>0</v>
      </c>
      <c r="Y31" s="35">
        <f t="shared" si="52"/>
        <v>0</v>
      </c>
      <c r="Z31" s="35">
        <f>H31-H132</f>
        <v>0</v>
      </c>
      <c r="AA31" s="38"/>
    </row>
    <row r="32" spans="1:27" x14ac:dyDescent="0.3">
      <c r="A32" s="3" t="s">
        <v>66</v>
      </c>
      <c r="B32" s="3" t="s">
        <v>24</v>
      </c>
      <c r="C32" s="3" t="s">
        <v>29</v>
      </c>
      <c r="D32" s="3" t="s">
        <v>33</v>
      </c>
      <c r="E32" s="3" t="s">
        <v>30</v>
      </c>
      <c r="F32" s="3" t="s">
        <v>28</v>
      </c>
      <c r="G32" s="3">
        <v>0</v>
      </c>
      <c r="H32" s="3">
        <v>0</v>
      </c>
      <c r="I32" s="4" t="e">
        <f t="shared" si="7"/>
        <v>#DIV/0!</v>
      </c>
      <c r="J32" s="3">
        <v>0</v>
      </c>
      <c r="K32" s="32" t="e">
        <f t="shared" si="9"/>
        <v>#DIV/0!</v>
      </c>
      <c r="L32" s="3">
        <f t="shared" si="49"/>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27" x14ac:dyDescent="0.3">
      <c r="A33" s="3" t="s">
        <v>67</v>
      </c>
      <c r="B33" s="3" t="s">
        <v>24</v>
      </c>
      <c r="C33" s="3" t="s">
        <v>29</v>
      </c>
      <c r="D33" s="3" t="s">
        <v>33</v>
      </c>
      <c r="E33" s="3" t="s">
        <v>30</v>
      </c>
      <c r="F33" s="3" t="s">
        <v>28</v>
      </c>
      <c r="G33" s="3">
        <v>1</v>
      </c>
      <c r="H33" s="3">
        <v>0</v>
      </c>
      <c r="I33" s="4">
        <f t="shared" si="7"/>
        <v>0</v>
      </c>
      <c r="J33" s="3">
        <v>1</v>
      </c>
      <c r="K33" s="32">
        <f t="shared" si="9"/>
        <v>1</v>
      </c>
      <c r="L33" s="3">
        <f t="shared" si="49"/>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27" x14ac:dyDescent="0.3">
      <c r="A34" s="3" t="s">
        <v>68</v>
      </c>
      <c r="B34" s="3" t="s">
        <v>24</v>
      </c>
      <c r="C34" s="3" t="s">
        <v>29</v>
      </c>
      <c r="D34" s="3" t="s">
        <v>33</v>
      </c>
      <c r="E34" s="3" t="s">
        <v>30</v>
      </c>
      <c r="F34" s="3" t="s">
        <v>28</v>
      </c>
      <c r="G34" s="3">
        <v>0</v>
      </c>
      <c r="H34" s="3">
        <v>0</v>
      </c>
      <c r="I34" s="4" t="e">
        <f t="shared" si="7"/>
        <v>#DIV/0!</v>
      </c>
      <c r="J34" s="3">
        <v>0</v>
      </c>
      <c r="K34" s="32" t="e">
        <f t="shared" si="9"/>
        <v>#DIV/0!</v>
      </c>
      <c r="L34" s="3">
        <f t="shared" si="49"/>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c r="Z34" s="3"/>
    </row>
    <row r="35" spans="1:27" x14ac:dyDescent="0.3">
      <c r="A35" s="35">
        <v>97</v>
      </c>
      <c r="B35" s="35" t="s">
        <v>24</v>
      </c>
      <c r="C35" s="35" t="s">
        <v>29</v>
      </c>
      <c r="D35" s="35" t="s">
        <v>32</v>
      </c>
      <c r="E35" s="35" t="s">
        <v>33</v>
      </c>
      <c r="F35" s="35" t="s">
        <v>28</v>
      </c>
      <c r="G35" s="35">
        <f t="shared" ref="G35:H35" si="53">G36+G37+G38</f>
        <v>4</v>
      </c>
      <c r="H35" s="35">
        <f t="shared" si="53"/>
        <v>0</v>
      </c>
      <c r="I35" s="36">
        <f t="shared" si="7"/>
        <v>0</v>
      </c>
      <c r="J35" s="35">
        <f t="shared" ref="J35" si="54">J36+J37+J38</f>
        <v>1</v>
      </c>
      <c r="K35" s="37">
        <f t="shared" si="9"/>
        <v>0.25</v>
      </c>
      <c r="L35" s="35">
        <f t="shared" ref="L35:L38" si="55">M35+N35</f>
        <v>3</v>
      </c>
      <c r="M35" s="35">
        <f t="shared" ref="M35:P35" si="56">M36+M37+M38</f>
        <v>0</v>
      </c>
      <c r="N35" s="35">
        <f t="shared" si="56"/>
        <v>3</v>
      </c>
      <c r="O35" s="35">
        <f t="shared" si="56"/>
        <v>0</v>
      </c>
      <c r="P35" s="35">
        <f t="shared" si="56"/>
        <v>3</v>
      </c>
      <c r="Q35" s="36">
        <f t="shared" si="12"/>
        <v>100</v>
      </c>
      <c r="R35" s="35">
        <f t="shared" ref="R35:S35" si="57">R36+R37+R38</f>
        <v>0</v>
      </c>
      <c r="S35" s="35">
        <f t="shared" si="57"/>
        <v>0</v>
      </c>
      <c r="T35" s="37">
        <f t="shared" si="14"/>
        <v>0</v>
      </c>
      <c r="U35" s="37">
        <f t="shared" si="15"/>
        <v>0</v>
      </c>
      <c r="V35" s="35">
        <f t="shared" ref="V35:Y35" si="58">V36+V37+V38</f>
        <v>0</v>
      </c>
      <c r="W35" s="35">
        <f t="shared" si="58"/>
        <v>1</v>
      </c>
      <c r="X35" s="35">
        <f t="shared" si="58"/>
        <v>0</v>
      </c>
      <c r="Y35" s="35">
        <f t="shared" si="58"/>
        <v>0</v>
      </c>
      <c r="Z35" s="35">
        <f>H35-H136</f>
        <v>0</v>
      </c>
      <c r="AA35" s="38"/>
    </row>
    <row r="36" spans="1:27" x14ac:dyDescent="0.3">
      <c r="A36" s="3" t="s">
        <v>66</v>
      </c>
      <c r="B36" s="3" t="s">
        <v>24</v>
      </c>
      <c r="C36" s="3" t="s">
        <v>29</v>
      </c>
      <c r="D36" s="3" t="s">
        <v>32</v>
      </c>
      <c r="E36" s="3" t="s">
        <v>33</v>
      </c>
      <c r="F36" s="3" t="s">
        <v>28</v>
      </c>
      <c r="G36" s="3">
        <v>0</v>
      </c>
      <c r="H36" s="3">
        <v>0</v>
      </c>
      <c r="I36" s="4" t="e">
        <f t="shared" si="7"/>
        <v>#DIV/0!</v>
      </c>
      <c r="J36" s="3">
        <v>0</v>
      </c>
      <c r="K36" s="32" t="e">
        <f t="shared" si="9"/>
        <v>#DIV/0!</v>
      </c>
      <c r="L36" s="3">
        <f t="shared" si="55"/>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27" x14ac:dyDescent="0.3">
      <c r="A37" s="3" t="s">
        <v>67</v>
      </c>
      <c r="B37" s="3" t="s">
        <v>24</v>
      </c>
      <c r="C37" s="3" t="s">
        <v>29</v>
      </c>
      <c r="D37" s="3" t="s">
        <v>32</v>
      </c>
      <c r="E37" s="3" t="s">
        <v>33</v>
      </c>
      <c r="F37" s="3" t="s">
        <v>28</v>
      </c>
      <c r="G37" s="3">
        <v>3</v>
      </c>
      <c r="H37" s="3">
        <v>0</v>
      </c>
      <c r="I37" s="4">
        <f t="shared" si="7"/>
        <v>0</v>
      </c>
      <c r="J37" s="3">
        <v>0</v>
      </c>
      <c r="K37" s="32">
        <f t="shared" si="9"/>
        <v>0</v>
      </c>
      <c r="L37" s="3">
        <f t="shared" si="55"/>
        <v>3</v>
      </c>
      <c r="M37" s="3">
        <v>0</v>
      </c>
      <c r="N37" s="3">
        <v>3</v>
      </c>
      <c r="O37" s="3">
        <v>0</v>
      </c>
      <c r="P37" s="3">
        <v>3</v>
      </c>
      <c r="Q37" s="4">
        <f t="shared" si="12"/>
        <v>100</v>
      </c>
      <c r="R37" s="3">
        <v>0</v>
      </c>
      <c r="S37" s="3">
        <v>0</v>
      </c>
      <c r="T37" s="32">
        <f t="shared" si="14"/>
        <v>0</v>
      </c>
      <c r="U37" s="32">
        <f t="shared" si="15"/>
        <v>0</v>
      </c>
      <c r="V37" s="3">
        <v>0</v>
      </c>
      <c r="W37" s="3">
        <v>1</v>
      </c>
      <c r="X37" s="3">
        <v>0</v>
      </c>
      <c r="Y37" s="3">
        <v>0</v>
      </c>
      <c r="Z37" s="3"/>
    </row>
    <row r="38" spans="1:27" x14ac:dyDescent="0.3">
      <c r="A38" s="3" t="s">
        <v>68</v>
      </c>
      <c r="B38" s="3" t="s">
        <v>24</v>
      </c>
      <c r="C38" s="3" t="s">
        <v>29</v>
      </c>
      <c r="D38" s="3" t="s">
        <v>32</v>
      </c>
      <c r="E38" s="3" t="s">
        <v>33</v>
      </c>
      <c r="F38" s="3" t="s">
        <v>28</v>
      </c>
      <c r="G38" s="3">
        <v>1</v>
      </c>
      <c r="H38" s="3">
        <v>0</v>
      </c>
      <c r="I38" s="4">
        <f t="shared" si="7"/>
        <v>0</v>
      </c>
      <c r="J38" s="3">
        <v>1</v>
      </c>
      <c r="K38" s="32">
        <f t="shared" si="9"/>
        <v>1</v>
      </c>
      <c r="L38" s="3">
        <f t="shared" si="55"/>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c r="Z38" s="3"/>
    </row>
    <row r="39" spans="1:27" x14ac:dyDescent="0.3">
      <c r="A39" s="35">
        <v>99</v>
      </c>
      <c r="B39" s="35" t="s">
        <v>29</v>
      </c>
      <c r="C39" s="35" t="s">
        <v>25</v>
      </c>
      <c r="D39" s="35" t="s">
        <v>32</v>
      </c>
      <c r="E39" s="35" t="s">
        <v>27</v>
      </c>
      <c r="F39" s="35" t="s">
        <v>28</v>
      </c>
      <c r="G39" s="35">
        <f t="shared" ref="G39:H39" si="59">G40+G41+G42</f>
        <v>4</v>
      </c>
      <c r="H39" s="35">
        <f t="shared" si="59"/>
        <v>0</v>
      </c>
      <c r="I39" s="36">
        <f t="shared" si="7"/>
        <v>0</v>
      </c>
      <c r="J39" s="35">
        <f t="shared" ref="J39" si="60">J40+J41+J42</f>
        <v>1</v>
      </c>
      <c r="K39" s="37">
        <f t="shared" si="9"/>
        <v>0.25</v>
      </c>
      <c r="L39" s="35">
        <f t="shared" ref="L39:L42" si="61">M39+N39</f>
        <v>3</v>
      </c>
      <c r="M39" s="35">
        <f t="shared" ref="M39:P39" si="62">M40+M41+M42</f>
        <v>0</v>
      </c>
      <c r="N39" s="35">
        <f t="shared" si="62"/>
        <v>3</v>
      </c>
      <c r="O39" s="35">
        <f t="shared" si="62"/>
        <v>0</v>
      </c>
      <c r="P39" s="35">
        <f t="shared" si="62"/>
        <v>2</v>
      </c>
      <c r="Q39" s="36">
        <f t="shared" si="12"/>
        <v>66.666666666666657</v>
      </c>
      <c r="R39" s="35">
        <f t="shared" ref="R39:S39" si="63">R40+R41+R42</f>
        <v>0</v>
      </c>
      <c r="S39" s="35">
        <f t="shared" si="63"/>
        <v>0</v>
      </c>
      <c r="T39" s="37">
        <f t="shared" si="14"/>
        <v>0</v>
      </c>
      <c r="U39" s="37">
        <f t="shared" si="15"/>
        <v>0</v>
      </c>
      <c r="V39" s="35">
        <f t="shared" ref="V39:Y39" si="64">V40+V41+V42</f>
        <v>0</v>
      </c>
      <c r="W39" s="35">
        <f t="shared" si="64"/>
        <v>0</v>
      </c>
      <c r="X39" s="35">
        <f t="shared" si="64"/>
        <v>0</v>
      </c>
      <c r="Y39" s="35">
        <f t="shared" si="64"/>
        <v>0</v>
      </c>
      <c r="Z39" s="35">
        <f>H39-H140</f>
        <v>-2</v>
      </c>
      <c r="AA39" s="38"/>
    </row>
    <row r="40" spans="1:27" x14ac:dyDescent="0.3">
      <c r="A40" s="3" t="s">
        <v>66</v>
      </c>
      <c r="B40" s="3" t="s">
        <v>29</v>
      </c>
      <c r="C40" s="3" t="s">
        <v>25</v>
      </c>
      <c r="D40" s="3" t="s">
        <v>32</v>
      </c>
      <c r="E40" s="3" t="s">
        <v>27</v>
      </c>
      <c r="F40" s="3" t="s">
        <v>28</v>
      </c>
      <c r="G40" s="3">
        <v>0</v>
      </c>
      <c r="H40" s="3">
        <v>0</v>
      </c>
      <c r="I40" s="4" t="e">
        <f t="shared" si="7"/>
        <v>#DIV/0!</v>
      </c>
      <c r="J40" s="3">
        <v>0</v>
      </c>
      <c r="K40" s="32" t="e">
        <f t="shared" si="9"/>
        <v>#DIV/0!</v>
      </c>
      <c r="L40" s="3">
        <f t="shared" si="61"/>
        <v>0</v>
      </c>
      <c r="M40" s="3">
        <v>0</v>
      </c>
      <c r="N40" s="3">
        <v>0</v>
      </c>
      <c r="O40" s="3">
        <v>0</v>
      </c>
      <c r="P40" s="3">
        <v>0</v>
      </c>
      <c r="Q40" s="4" t="e">
        <f t="shared" si="12"/>
        <v>#DIV/0!</v>
      </c>
      <c r="R40" s="3">
        <v>0</v>
      </c>
      <c r="S40" s="3">
        <v>0</v>
      </c>
      <c r="T40" s="32" t="e">
        <f t="shared" si="14"/>
        <v>#DIV/0!</v>
      </c>
      <c r="U40" s="32" t="e">
        <f t="shared" si="15"/>
        <v>#DIV/0!</v>
      </c>
      <c r="V40" s="3">
        <v>0</v>
      </c>
      <c r="W40" s="3">
        <v>0</v>
      </c>
      <c r="X40" s="3">
        <v>0</v>
      </c>
      <c r="Y40" s="3">
        <v>0</v>
      </c>
      <c r="Z40" s="3"/>
    </row>
    <row r="41" spans="1:27" x14ac:dyDescent="0.3">
      <c r="A41" s="3" t="s">
        <v>67</v>
      </c>
      <c r="B41" s="3" t="s">
        <v>29</v>
      </c>
      <c r="C41" s="3" t="s">
        <v>25</v>
      </c>
      <c r="D41" s="3" t="s">
        <v>32</v>
      </c>
      <c r="E41" s="3" t="s">
        <v>27</v>
      </c>
      <c r="F41" s="3" t="s">
        <v>28</v>
      </c>
      <c r="G41" s="3">
        <v>3</v>
      </c>
      <c r="H41" s="3">
        <v>0</v>
      </c>
      <c r="I41" s="4">
        <f t="shared" si="7"/>
        <v>0</v>
      </c>
      <c r="J41" s="3">
        <v>1</v>
      </c>
      <c r="K41" s="32">
        <f t="shared" si="9"/>
        <v>0.33333333333333331</v>
      </c>
      <c r="L41" s="3">
        <f t="shared" si="61"/>
        <v>2</v>
      </c>
      <c r="M41" s="3">
        <v>0</v>
      </c>
      <c r="N41" s="3">
        <v>2</v>
      </c>
      <c r="O41" s="3">
        <v>0</v>
      </c>
      <c r="P41" s="3">
        <v>1</v>
      </c>
      <c r="Q41" s="4">
        <f t="shared" si="12"/>
        <v>50</v>
      </c>
      <c r="R41" s="3">
        <v>0</v>
      </c>
      <c r="S41" s="3">
        <v>0</v>
      </c>
      <c r="T41" s="32">
        <f t="shared" si="14"/>
        <v>0</v>
      </c>
      <c r="U41" s="32">
        <f t="shared" si="15"/>
        <v>0</v>
      </c>
      <c r="V41" s="3">
        <v>0</v>
      </c>
      <c r="W41" s="3">
        <v>0</v>
      </c>
      <c r="X41" s="3">
        <v>0</v>
      </c>
      <c r="Y41" s="3">
        <v>0</v>
      </c>
      <c r="Z41" s="3"/>
    </row>
    <row r="42" spans="1:27" x14ac:dyDescent="0.3">
      <c r="A42" s="3" t="s">
        <v>68</v>
      </c>
      <c r="B42" s="3" t="s">
        <v>29</v>
      </c>
      <c r="C42" s="3" t="s">
        <v>25</v>
      </c>
      <c r="D42" s="3" t="s">
        <v>32</v>
      </c>
      <c r="E42" s="3" t="s">
        <v>27</v>
      </c>
      <c r="F42" s="3" t="s">
        <v>28</v>
      </c>
      <c r="G42" s="3">
        <v>1</v>
      </c>
      <c r="H42" s="3">
        <v>0</v>
      </c>
      <c r="I42" s="4">
        <f t="shared" si="7"/>
        <v>0</v>
      </c>
      <c r="J42" s="3">
        <v>0</v>
      </c>
      <c r="K42" s="32">
        <f t="shared" si="9"/>
        <v>0</v>
      </c>
      <c r="L42" s="3">
        <f t="shared" si="61"/>
        <v>1</v>
      </c>
      <c r="M42" s="3">
        <v>0</v>
      </c>
      <c r="N42" s="3">
        <v>1</v>
      </c>
      <c r="O42" s="3">
        <v>0</v>
      </c>
      <c r="P42" s="3">
        <v>1</v>
      </c>
      <c r="Q42" s="4">
        <f t="shared" si="12"/>
        <v>100</v>
      </c>
      <c r="R42" s="3">
        <v>0</v>
      </c>
      <c r="S42" s="3">
        <v>0</v>
      </c>
      <c r="T42" s="32">
        <f t="shared" si="14"/>
        <v>0</v>
      </c>
      <c r="U42" s="32">
        <f t="shared" si="15"/>
        <v>0</v>
      </c>
      <c r="V42" s="3">
        <v>0</v>
      </c>
      <c r="W42" s="3">
        <v>0</v>
      </c>
      <c r="X42" s="3">
        <v>0</v>
      </c>
      <c r="Y42" s="3">
        <v>0</v>
      </c>
      <c r="Z42" s="3"/>
    </row>
    <row r="43" spans="1:27" x14ac:dyDescent="0.3">
      <c r="A43" s="35">
        <v>13</v>
      </c>
      <c r="B43" s="35" t="s">
        <v>30</v>
      </c>
      <c r="C43" s="35" t="s">
        <v>25</v>
      </c>
      <c r="D43" s="35" t="s">
        <v>26</v>
      </c>
      <c r="E43" s="35" t="s">
        <v>27</v>
      </c>
      <c r="F43" s="35" t="s">
        <v>28</v>
      </c>
      <c r="G43" s="35">
        <f t="shared" ref="G43:H43" si="65">G44+G45+G46</f>
        <v>4</v>
      </c>
      <c r="H43" s="35">
        <f t="shared" si="65"/>
        <v>2</v>
      </c>
      <c r="I43" s="36">
        <f t="shared" si="7"/>
        <v>0.5</v>
      </c>
      <c r="J43" s="35">
        <f t="shared" ref="J43" si="66">J44+J45+J46</f>
        <v>0</v>
      </c>
      <c r="K43" s="37">
        <f t="shared" si="9"/>
        <v>0</v>
      </c>
      <c r="L43" s="35">
        <f t="shared" ref="L43:L46" si="67">M43+N43</f>
        <v>3</v>
      </c>
      <c r="M43" s="35">
        <f t="shared" ref="M43:P43" si="68">M44+M45+M46</f>
        <v>0</v>
      </c>
      <c r="N43" s="35">
        <f t="shared" si="68"/>
        <v>3</v>
      </c>
      <c r="O43" s="35">
        <f t="shared" si="68"/>
        <v>0</v>
      </c>
      <c r="P43" s="35">
        <f t="shared" si="68"/>
        <v>1</v>
      </c>
      <c r="Q43" s="36">
        <f t="shared" si="12"/>
        <v>33.333333333333329</v>
      </c>
      <c r="R43" s="35">
        <f t="shared" ref="R43:S43" si="69">R44+R45+R46</f>
        <v>2</v>
      </c>
      <c r="S43" s="35">
        <f t="shared" si="69"/>
        <v>2</v>
      </c>
      <c r="T43" s="37">
        <f t="shared" si="14"/>
        <v>0</v>
      </c>
      <c r="U43" s="37">
        <f t="shared" si="15"/>
        <v>0</v>
      </c>
      <c r="V43" s="35">
        <f t="shared" ref="V43:Y43" si="70">V44+V45+V46</f>
        <v>0</v>
      </c>
      <c r="W43" s="35">
        <f t="shared" si="70"/>
        <v>1</v>
      </c>
      <c r="X43" s="35">
        <f t="shared" si="70"/>
        <v>1</v>
      </c>
      <c r="Y43" s="35">
        <f t="shared" si="70"/>
        <v>3</v>
      </c>
      <c r="Z43" s="35">
        <f>H43-H144</f>
        <v>0</v>
      </c>
      <c r="AA43" s="38"/>
    </row>
    <row r="44" spans="1:27" x14ac:dyDescent="0.3">
      <c r="A44" s="3" t="s">
        <v>66</v>
      </c>
      <c r="B44" s="3" t="s">
        <v>30</v>
      </c>
      <c r="C44" s="3" t="s">
        <v>25</v>
      </c>
      <c r="D44" s="3" t="s">
        <v>26</v>
      </c>
      <c r="E44" s="3" t="s">
        <v>27</v>
      </c>
      <c r="F44" s="3" t="s">
        <v>28</v>
      </c>
      <c r="G44" s="3">
        <v>0</v>
      </c>
      <c r="H44" s="3">
        <v>0</v>
      </c>
      <c r="I44" s="4" t="e">
        <f t="shared" si="7"/>
        <v>#DIV/0!</v>
      </c>
      <c r="J44" s="3">
        <v>0</v>
      </c>
      <c r="K44" s="32" t="e">
        <f t="shared" si="9"/>
        <v>#DIV/0!</v>
      </c>
      <c r="L44" s="3">
        <f t="shared" si="67"/>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27" x14ac:dyDescent="0.3">
      <c r="A45" s="3" t="s">
        <v>67</v>
      </c>
      <c r="B45" s="3" t="s">
        <v>30</v>
      </c>
      <c r="C45" s="3" t="s">
        <v>25</v>
      </c>
      <c r="D45" s="3" t="s">
        <v>26</v>
      </c>
      <c r="E45" s="3" t="s">
        <v>27</v>
      </c>
      <c r="F45" s="3" t="s">
        <v>28</v>
      </c>
      <c r="G45" s="3">
        <v>4</v>
      </c>
      <c r="H45" s="3">
        <v>2</v>
      </c>
      <c r="I45" s="4">
        <f t="shared" si="7"/>
        <v>0.5</v>
      </c>
      <c r="J45" s="3">
        <v>0</v>
      </c>
      <c r="K45" s="32">
        <f t="shared" si="9"/>
        <v>0</v>
      </c>
      <c r="L45" s="3">
        <f t="shared" si="67"/>
        <v>3</v>
      </c>
      <c r="M45" s="3">
        <v>0</v>
      </c>
      <c r="N45" s="3">
        <v>3</v>
      </c>
      <c r="O45" s="3">
        <v>0</v>
      </c>
      <c r="P45" s="3">
        <v>1</v>
      </c>
      <c r="Q45" s="4">
        <f t="shared" si="12"/>
        <v>33.333333333333329</v>
      </c>
      <c r="R45" s="3">
        <v>2</v>
      </c>
      <c r="S45" s="3">
        <v>2</v>
      </c>
      <c r="T45" s="32">
        <f t="shared" si="14"/>
        <v>0</v>
      </c>
      <c r="U45" s="32">
        <f t="shared" si="15"/>
        <v>0</v>
      </c>
      <c r="V45" s="3">
        <v>0</v>
      </c>
      <c r="W45" s="3">
        <v>1</v>
      </c>
      <c r="X45" s="3">
        <v>1</v>
      </c>
      <c r="Y45" s="3">
        <v>2</v>
      </c>
      <c r="Z45" s="3"/>
    </row>
    <row r="46" spans="1:27" x14ac:dyDescent="0.3">
      <c r="A46" s="3" t="s">
        <v>68</v>
      </c>
      <c r="B46" s="3" t="s">
        <v>30</v>
      </c>
      <c r="C46" s="3" t="s">
        <v>25</v>
      </c>
      <c r="D46" s="3" t="s">
        <v>26</v>
      </c>
      <c r="E46" s="3" t="s">
        <v>27</v>
      </c>
      <c r="F46" s="3" t="s">
        <v>28</v>
      </c>
      <c r="G46" s="3">
        <v>0</v>
      </c>
      <c r="H46" s="3">
        <v>0</v>
      </c>
      <c r="I46" s="4" t="e">
        <f t="shared" si="7"/>
        <v>#DIV/0!</v>
      </c>
      <c r="J46" s="3">
        <v>0</v>
      </c>
      <c r="K46" s="32" t="e">
        <f t="shared" si="9"/>
        <v>#DIV/0!</v>
      </c>
      <c r="L46" s="3">
        <f t="shared" si="67"/>
        <v>0</v>
      </c>
      <c r="M46" s="3">
        <v>0</v>
      </c>
      <c r="N46" s="3">
        <v>0</v>
      </c>
      <c r="O46" s="3">
        <v>0</v>
      </c>
      <c r="P46" s="3">
        <v>0</v>
      </c>
      <c r="Q46" s="4" t="e">
        <f t="shared" si="12"/>
        <v>#DIV/0!</v>
      </c>
      <c r="R46" s="3">
        <v>0</v>
      </c>
      <c r="S46" s="3">
        <v>0</v>
      </c>
      <c r="T46" s="32" t="e">
        <f t="shared" si="14"/>
        <v>#DIV/0!</v>
      </c>
      <c r="U46" s="32" t="e">
        <f t="shared" si="15"/>
        <v>#DIV/0!</v>
      </c>
      <c r="V46" s="3">
        <v>0</v>
      </c>
      <c r="W46" s="3">
        <v>0</v>
      </c>
      <c r="X46" s="3">
        <v>0</v>
      </c>
      <c r="Y46" s="3">
        <v>1</v>
      </c>
      <c r="Z46" s="3"/>
    </row>
    <row r="47" spans="1:27" x14ac:dyDescent="0.3">
      <c r="A47" s="35">
        <v>187</v>
      </c>
      <c r="B47" s="35" t="s">
        <v>24</v>
      </c>
      <c r="C47" s="35" t="s">
        <v>29</v>
      </c>
      <c r="D47" s="35" t="s">
        <v>34</v>
      </c>
      <c r="E47" s="35" t="s">
        <v>30</v>
      </c>
      <c r="F47" s="35" t="s">
        <v>28</v>
      </c>
      <c r="G47" s="35">
        <f t="shared" ref="G47:H47" si="71">G48+G49+G50</f>
        <v>5</v>
      </c>
      <c r="H47" s="35">
        <f t="shared" si="71"/>
        <v>6</v>
      </c>
      <c r="I47" s="36">
        <f t="shared" si="7"/>
        <v>1.2</v>
      </c>
      <c r="J47" s="35">
        <f t="shared" ref="J47" si="72">J48+J49+J50</f>
        <v>0</v>
      </c>
      <c r="K47" s="37">
        <f t="shared" si="9"/>
        <v>0</v>
      </c>
      <c r="L47" s="35">
        <f t="shared" ref="L47" si="73">M47+N47</f>
        <v>5</v>
      </c>
      <c r="M47" s="35">
        <f t="shared" ref="M47:P47" si="74">M48+M49+M50</f>
        <v>3</v>
      </c>
      <c r="N47" s="35">
        <f t="shared" si="74"/>
        <v>2</v>
      </c>
      <c r="O47" s="35">
        <f t="shared" si="74"/>
        <v>2</v>
      </c>
      <c r="P47" s="35">
        <f t="shared" si="74"/>
        <v>5</v>
      </c>
      <c r="Q47" s="36">
        <f t="shared" si="12"/>
        <v>100</v>
      </c>
      <c r="R47" s="35">
        <f t="shared" ref="R47:S47" si="75">R48+R49+R50</f>
        <v>0</v>
      </c>
      <c r="S47" s="35">
        <f t="shared" si="75"/>
        <v>0</v>
      </c>
      <c r="T47" s="37">
        <f t="shared" si="14"/>
        <v>0.6</v>
      </c>
      <c r="U47" s="37">
        <f t="shared" si="15"/>
        <v>0.6</v>
      </c>
      <c r="V47" s="35">
        <f t="shared" ref="V47:Y47" si="76">V48+V49+V50</f>
        <v>0</v>
      </c>
      <c r="W47" s="35">
        <f t="shared" si="76"/>
        <v>2</v>
      </c>
      <c r="X47" s="35">
        <f t="shared" si="76"/>
        <v>0</v>
      </c>
      <c r="Y47" s="35">
        <f t="shared" si="76"/>
        <v>0</v>
      </c>
      <c r="Z47" s="35">
        <f>H47-H148</f>
        <v>6</v>
      </c>
      <c r="AA47" s="38"/>
    </row>
    <row r="48" spans="1:27" x14ac:dyDescent="0.3">
      <c r="A48" s="3" t="s">
        <v>66</v>
      </c>
      <c r="B48" s="3" t="s">
        <v>24</v>
      </c>
      <c r="C48" s="3" t="s">
        <v>29</v>
      </c>
      <c r="D48" s="3" t="s">
        <v>34</v>
      </c>
      <c r="E48" s="3" t="s">
        <v>30</v>
      </c>
      <c r="F48" s="3" t="s">
        <v>28</v>
      </c>
      <c r="G48" s="3">
        <v>0</v>
      </c>
      <c r="H48" s="3">
        <v>0</v>
      </c>
      <c r="I48" s="4" t="e">
        <f t="shared" si="7"/>
        <v>#DIV/0!</v>
      </c>
      <c r="J48" s="3">
        <v>0</v>
      </c>
      <c r="K48" s="32" t="e">
        <f t="shared" si="9"/>
        <v>#DIV/0!</v>
      </c>
      <c r="L48" s="3">
        <f t="shared" ref="L48:L94" si="77">M48+N48</f>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27" x14ac:dyDescent="0.3">
      <c r="A49" s="3" t="s">
        <v>67</v>
      </c>
      <c r="B49" s="3" t="s">
        <v>24</v>
      </c>
      <c r="C49" s="3" t="s">
        <v>29</v>
      </c>
      <c r="D49" s="3" t="s">
        <v>34</v>
      </c>
      <c r="E49" s="3" t="s">
        <v>30</v>
      </c>
      <c r="F49" s="3" t="s">
        <v>28</v>
      </c>
      <c r="G49" s="3">
        <v>4</v>
      </c>
      <c r="H49" s="3">
        <v>4</v>
      </c>
      <c r="I49" s="4">
        <f t="shared" si="7"/>
        <v>1</v>
      </c>
      <c r="J49" s="3">
        <v>0</v>
      </c>
      <c r="K49" s="32">
        <f t="shared" si="9"/>
        <v>0</v>
      </c>
      <c r="L49" s="3">
        <f t="shared" si="77"/>
        <v>4</v>
      </c>
      <c r="M49" s="3">
        <v>2</v>
      </c>
      <c r="N49" s="3">
        <v>2</v>
      </c>
      <c r="O49" s="3">
        <v>1</v>
      </c>
      <c r="P49" s="3">
        <v>4</v>
      </c>
      <c r="Q49" s="4">
        <f t="shared" si="12"/>
        <v>100</v>
      </c>
      <c r="R49" s="3">
        <v>0</v>
      </c>
      <c r="S49" s="3">
        <v>0</v>
      </c>
      <c r="T49" s="32">
        <f t="shared" si="14"/>
        <v>0.5</v>
      </c>
      <c r="U49" s="32">
        <f t="shared" si="15"/>
        <v>0.5</v>
      </c>
      <c r="V49" s="3">
        <v>0</v>
      </c>
      <c r="W49" s="3">
        <v>2</v>
      </c>
      <c r="X49" s="3">
        <v>0</v>
      </c>
      <c r="Y49" s="3">
        <v>0</v>
      </c>
      <c r="Z49" s="3"/>
    </row>
    <row r="50" spans="1:27" x14ac:dyDescent="0.3">
      <c r="A50" s="3" t="s">
        <v>68</v>
      </c>
      <c r="B50" s="3" t="s">
        <v>24</v>
      </c>
      <c r="C50" s="3" t="s">
        <v>29</v>
      </c>
      <c r="D50" s="3" t="s">
        <v>34</v>
      </c>
      <c r="E50" s="3" t="s">
        <v>30</v>
      </c>
      <c r="F50" s="3" t="s">
        <v>28</v>
      </c>
      <c r="G50" s="3">
        <v>1</v>
      </c>
      <c r="H50" s="3">
        <v>2</v>
      </c>
      <c r="I50" s="4">
        <f t="shared" si="7"/>
        <v>2</v>
      </c>
      <c r="J50" s="3">
        <v>0</v>
      </c>
      <c r="K50" s="32">
        <f t="shared" si="9"/>
        <v>0</v>
      </c>
      <c r="L50" s="3">
        <f t="shared" si="77"/>
        <v>1</v>
      </c>
      <c r="M50" s="3">
        <v>1</v>
      </c>
      <c r="N50" s="3">
        <v>0</v>
      </c>
      <c r="O50" s="3">
        <v>1</v>
      </c>
      <c r="P50" s="3">
        <v>1</v>
      </c>
      <c r="Q50" s="4">
        <f t="shared" si="12"/>
        <v>100</v>
      </c>
      <c r="R50" s="3">
        <v>0</v>
      </c>
      <c r="S50" s="3">
        <v>0</v>
      </c>
      <c r="T50" s="32">
        <f t="shared" si="14"/>
        <v>1</v>
      </c>
      <c r="U50" s="32">
        <f t="shared" si="15"/>
        <v>1</v>
      </c>
      <c r="V50" s="3">
        <v>0</v>
      </c>
      <c r="W50" s="3">
        <v>0</v>
      </c>
      <c r="X50" s="3">
        <v>0</v>
      </c>
      <c r="Y50" s="3">
        <v>0</v>
      </c>
      <c r="Z50" s="3"/>
    </row>
    <row r="51" spans="1:27" x14ac:dyDescent="0.3">
      <c r="A51" s="35">
        <v>26</v>
      </c>
      <c r="B51" s="35" t="s">
        <v>24</v>
      </c>
      <c r="C51" s="35" t="s">
        <v>29</v>
      </c>
      <c r="D51" s="35" t="s">
        <v>26</v>
      </c>
      <c r="E51" s="35" t="s">
        <v>30</v>
      </c>
      <c r="F51" s="35" t="s">
        <v>28</v>
      </c>
      <c r="G51" s="35">
        <f t="shared" ref="G51:H51" si="78">G52+G53+G54</f>
        <v>3</v>
      </c>
      <c r="H51" s="35">
        <f t="shared" si="78"/>
        <v>3</v>
      </c>
      <c r="I51" s="36">
        <f t="shared" si="7"/>
        <v>1</v>
      </c>
      <c r="J51" s="35">
        <f t="shared" ref="J51" si="79">J52+J53+J54</f>
        <v>1</v>
      </c>
      <c r="K51" s="37">
        <f t="shared" si="9"/>
        <v>0.33333333333333331</v>
      </c>
      <c r="L51" s="35">
        <f t="shared" si="77"/>
        <v>2</v>
      </c>
      <c r="M51" s="35">
        <f t="shared" ref="M51:P51" si="80">M52+M53+M54</f>
        <v>1</v>
      </c>
      <c r="N51" s="35">
        <f t="shared" si="80"/>
        <v>1</v>
      </c>
      <c r="O51" s="35">
        <f t="shared" si="80"/>
        <v>1</v>
      </c>
      <c r="P51" s="35">
        <f t="shared" si="80"/>
        <v>1</v>
      </c>
      <c r="Q51" s="36">
        <f t="shared" si="12"/>
        <v>50</v>
      </c>
      <c r="R51" s="35">
        <f t="shared" ref="R51:S51" si="81">R52+R53+R54</f>
        <v>1</v>
      </c>
      <c r="S51" s="35">
        <f t="shared" si="81"/>
        <v>1</v>
      </c>
      <c r="T51" s="37">
        <f t="shared" si="14"/>
        <v>0.5</v>
      </c>
      <c r="U51" s="37">
        <f t="shared" si="15"/>
        <v>0.5</v>
      </c>
      <c r="V51" s="35">
        <f t="shared" ref="V51:Y51" si="82">V52+V53+V54</f>
        <v>0</v>
      </c>
      <c r="W51" s="35">
        <f t="shared" si="82"/>
        <v>1</v>
      </c>
      <c r="X51" s="35">
        <f t="shared" si="82"/>
        <v>0</v>
      </c>
      <c r="Y51" s="35">
        <f t="shared" si="82"/>
        <v>1</v>
      </c>
      <c r="Z51" s="35">
        <f>H51-H152</f>
        <v>3</v>
      </c>
      <c r="AA51" s="38"/>
    </row>
    <row r="52" spans="1:27" x14ac:dyDescent="0.3">
      <c r="A52" s="3" t="s">
        <v>66</v>
      </c>
      <c r="B52" s="3" t="s">
        <v>24</v>
      </c>
      <c r="C52" s="3" t="s">
        <v>29</v>
      </c>
      <c r="D52" s="3" t="s">
        <v>26</v>
      </c>
      <c r="E52" s="3" t="s">
        <v>30</v>
      </c>
      <c r="F52" s="3" t="s">
        <v>28</v>
      </c>
      <c r="G52" s="3">
        <v>0</v>
      </c>
      <c r="H52" s="3">
        <v>0</v>
      </c>
      <c r="I52" s="4" t="e">
        <f t="shared" si="7"/>
        <v>#DIV/0!</v>
      </c>
      <c r="J52" s="3">
        <v>0</v>
      </c>
      <c r="K52" s="32" t="e">
        <f t="shared" si="9"/>
        <v>#DIV/0!</v>
      </c>
      <c r="L52" s="3">
        <f t="shared" si="7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27" x14ac:dyDescent="0.3">
      <c r="A53" s="3" t="s">
        <v>67</v>
      </c>
      <c r="B53" s="3" t="s">
        <v>24</v>
      </c>
      <c r="C53" s="3" t="s">
        <v>29</v>
      </c>
      <c r="D53" s="3" t="s">
        <v>26</v>
      </c>
      <c r="E53" s="3" t="s">
        <v>30</v>
      </c>
      <c r="F53" s="3" t="s">
        <v>28</v>
      </c>
      <c r="G53" s="3">
        <v>3</v>
      </c>
      <c r="H53" s="3">
        <v>3</v>
      </c>
      <c r="I53" s="4">
        <f t="shared" si="7"/>
        <v>1</v>
      </c>
      <c r="J53" s="3">
        <v>1</v>
      </c>
      <c r="K53" s="32">
        <f t="shared" si="9"/>
        <v>0.33333333333333331</v>
      </c>
      <c r="L53" s="3">
        <f t="shared" si="77"/>
        <v>2</v>
      </c>
      <c r="M53" s="3">
        <v>1</v>
      </c>
      <c r="N53" s="3">
        <v>1</v>
      </c>
      <c r="O53" s="3">
        <v>1</v>
      </c>
      <c r="P53" s="3">
        <v>1</v>
      </c>
      <c r="Q53" s="4">
        <f t="shared" si="12"/>
        <v>50</v>
      </c>
      <c r="R53" s="3">
        <v>1</v>
      </c>
      <c r="S53" s="3">
        <v>1</v>
      </c>
      <c r="T53" s="32">
        <f t="shared" si="14"/>
        <v>0.5</v>
      </c>
      <c r="U53" s="32">
        <f t="shared" si="15"/>
        <v>0.5</v>
      </c>
      <c r="V53" s="3">
        <v>0</v>
      </c>
      <c r="W53" s="3">
        <v>1</v>
      </c>
      <c r="X53" s="3">
        <v>0</v>
      </c>
      <c r="Y53" s="3">
        <v>1</v>
      </c>
      <c r="Z53" s="3"/>
    </row>
    <row r="54" spans="1:27" x14ac:dyDescent="0.3">
      <c r="A54" s="3" t="s">
        <v>68</v>
      </c>
      <c r="B54" s="3" t="s">
        <v>24</v>
      </c>
      <c r="C54" s="3" t="s">
        <v>29</v>
      </c>
      <c r="D54" s="3" t="s">
        <v>26</v>
      </c>
      <c r="E54" s="3" t="s">
        <v>30</v>
      </c>
      <c r="F54" s="3" t="s">
        <v>28</v>
      </c>
      <c r="G54" s="3">
        <v>0</v>
      </c>
      <c r="H54" s="3">
        <v>0</v>
      </c>
      <c r="I54" s="4" t="e">
        <f t="shared" si="7"/>
        <v>#DIV/0!</v>
      </c>
      <c r="J54" s="3">
        <v>0</v>
      </c>
      <c r="K54" s="32" t="e">
        <f t="shared" si="9"/>
        <v>#DIV/0!</v>
      </c>
      <c r="L54" s="3">
        <f t="shared" si="77"/>
        <v>0</v>
      </c>
      <c r="M54" s="3">
        <v>0</v>
      </c>
      <c r="N54" s="3">
        <v>0</v>
      </c>
      <c r="O54" s="3">
        <v>0</v>
      </c>
      <c r="P54" s="3">
        <v>0</v>
      </c>
      <c r="Q54" s="4" t="e">
        <f t="shared" si="12"/>
        <v>#DIV/0!</v>
      </c>
      <c r="R54" s="3">
        <v>0</v>
      </c>
      <c r="S54" s="3">
        <v>0</v>
      </c>
      <c r="T54" s="32" t="e">
        <f t="shared" si="14"/>
        <v>#DIV/0!</v>
      </c>
      <c r="U54" s="32" t="e">
        <f t="shared" si="15"/>
        <v>#DIV/0!</v>
      </c>
      <c r="V54" s="3">
        <v>0</v>
      </c>
      <c r="W54" s="3">
        <v>0</v>
      </c>
      <c r="X54" s="3">
        <v>0</v>
      </c>
      <c r="Y54" s="3">
        <v>0</v>
      </c>
      <c r="Z54" s="3"/>
    </row>
    <row r="55" spans="1:27" x14ac:dyDescent="0.3">
      <c r="A55" s="35">
        <v>29</v>
      </c>
      <c r="B55" s="35" t="s">
        <v>32</v>
      </c>
      <c r="C55" s="35" t="s">
        <v>29</v>
      </c>
      <c r="D55" s="35" t="s">
        <v>26</v>
      </c>
      <c r="E55" s="35" t="s">
        <v>30</v>
      </c>
      <c r="F55" s="35" t="s">
        <v>28</v>
      </c>
      <c r="G55" s="35">
        <f t="shared" ref="G55:H55" si="83">G56+G57+G58</f>
        <v>4</v>
      </c>
      <c r="H55" s="35">
        <f t="shared" si="83"/>
        <v>3</v>
      </c>
      <c r="I55" s="36">
        <f t="shared" si="7"/>
        <v>0.75</v>
      </c>
      <c r="J55" s="35">
        <f t="shared" ref="J55" si="84">J56+J57+J58</f>
        <v>1</v>
      </c>
      <c r="K55" s="37">
        <f t="shared" si="9"/>
        <v>0.25</v>
      </c>
      <c r="L55" s="35">
        <f t="shared" si="77"/>
        <v>3</v>
      </c>
      <c r="M55" s="35">
        <f t="shared" ref="M55:P55" si="85">M56+M57+M58</f>
        <v>1</v>
      </c>
      <c r="N55" s="35">
        <f t="shared" si="85"/>
        <v>2</v>
      </c>
      <c r="O55" s="35">
        <f t="shared" si="85"/>
        <v>1</v>
      </c>
      <c r="P55" s="35">
        <f t="shared" si="85"/>
        <v>3</v>
      </c>
      <c r="Q55" s="36">
        <f t="shared" si="12"/>
        <v>100</v>
      </c>
      <c r="R55" s="35">
        <f t="shared" ref="R55:S55" si="86">R56+R57+R58</f>
        <v>0</v>
      </c>
      <c r="S55" s="35">
        <f t="shared" si="86"/>
        <v>0</v>
      </c>
      <c r="T55" s="37">
        <f t="shared" si="14"/>
        <v>0.33333333333333331</v>
      </c>
      <c r="U55" s="37">
        <f t="shared" si="15"/>
        <v>0.5</v>
      </c>
      <c r="V55" s="35">
        <f t="shared" ref="V55:Y55" si="87">V56+V57+V58</f>
        <v>1</v>
      </c>
      <c r="W55" s="35">
        <f t="shared" si="87"/>
        <v>1</v>
      </c>
      <c r="X55" s="35">
        <f t="shared" si="87"/>
        <v>0</v>
      </c>
      <c r="Y55" s="35">
        <f t="shared" si="87"/>
        <v>0</v>
      </c>
      <c r="Z55" s="35">
        <f>H55-H156</f>
        <v>2</v>
      </c>
      <c r="AA55" s="38"/>
    </row>
    <row r="56" spans="1:27" x14ac:dyDescent="0.3">
      <c r="A56" s="3" t="s">
        <v>66</v>
      </c>
      <c r="B56" s="3" t="s">
        <v>32</v>
      </c>
      <c r="C56" s="3" t="s">
        <v>29</v>
      </c>
      <c r="D56" s="3" t="s">
        <v>26</v>
      </c>
      <c r="E56" s="3" t="s">
        <v>30</v>
      </c>
      <c r="F56" s="3" t="s">
        <v>28</v>
      </c>
      <c r="G56" s="3">
        <v>0</v>
      </c>
      <c r="H56" s="3">
        <v>0</v>
      </c>
      <c r="I56" s="4" t="e">
        <f t="shared" si="7"/>
        <v>#DIV/0!</v>
      </c>
      <c r="J56" s="3">
        <v>0</v>
      </c>
      <c r="K56" s="32" t="e">
        <f t="shared" si="9"/>
        <v>#DIV/0!</v>
      </c>
      <c r="L56" s="3">
        <f t="shared" si="77"/>
        <v>0</v>
      </c>
      <c r="M56" s="3">
        <v>0</v>
      </c>
      <c r="N56" s="3">
        <v>0</v>
      </c>
      <c r="O56" s="3">
        <v>0</v>
      </c>
      <c r="P56" s="3">
        <v>0</v>
      </c>
      <c r="Q56" s="4" t="e">
        <f t="shared" si="12"/>
        <v>#DIV/0!</v>
      </c>
      <c r="R56" s="3">
        <v>0</v>
      </c>
      <c r="S56" s="3">
        <v>0</v>
      </c>
      <c r="T56" s="32" t="e">
        <f t="shared" si="14"/>
        <v>#DIV/0!</v>
      </c>
      <c r="U56" s="32" t="e">
        <f t="shared" si="15"/>
        <v>#DIV/0!</v>
      </c>
      <c r="V56" s="3">
        <v>0</v>
      </c>
      <c r="W56" s="3">
        <v>0</v>
      </c>
      <c r="X56" s="3">
        <v>0</v>
      </c>
      <c r="Y56" s="3">
        <v>0</v>
      </c>
      <c r="Z56" s="3"/>
    </row>
    <row r="57" spans="1:27" x14ac:dyDescent="0.3">
      <c r="A57" s="3" t="s">
        <v>67</v>
      </c>
      <c r="B57" s="3" t="s">
        <v>32</v>
      </c>
      <c r="C57" s="3" t="s">
        <v>29</v>
      </c>
      <c r="D57" s="3" t="s">
        <v>26</v>
      </c>
      <c r="E57" s="3" t="s">
        <v>30</v>
      </c>
      <c r="F57" s="3" t="s">
        <v>28</v>
      </c>
      <c r="G57" s="3">
        <v>3</v>
      </c>
      <c r="H57" s="3">
        <v>0</v>
      </c>
      <c r="I57" s="4">
        <f t="shared" si="7"/>
        <v>0</v>
      </c>
      <c r="J57" s="3">
        <v>1</v>
      </c>
      <c r="K57" s="32">
        <f t="shared" si="9"/>
        <v>0.33333333333333331</v>
      </c>
      <c r="L57" s="3">
        <f t="shared" si="77"/>
        <v>2</v>
      </c>
      <c r="M57" s="3">
        <v>0</v>
      </c>
      <c r="N57" s="3">
        <v>2</v>
      </c>
      <c r="O57" s="3">
        <v>0</v>
      </c>
      <c r="P57" s="3">
        <v>2</v>
      </c>
      <c r="Q57" s="4">
        <f t="shared" si="12"/>
        <v>100</v>
      </c>
      <c r="R57" s="3">
        <v>0</v>
      </c>
      <c r="S57" s="3">
        <v>0</v>
      </c>
      <c r="T57" s="32">
        <f t="shared" si="14"/>
        <v>0</v>
      </c>
      <c r="U57" s="32">
        <f t="shared" si="15"/>
        <v>0</v>
      </c>
      <c r="V57" s="3">
        <v>0</v>
      </c>
      <c r="W57" s="3">
        <v>1</v>
      </c>
      <c r="X57" s="3">
        <v>0</v>
      </c>
      <c r="Y57" s="3">
        <v>0</v>
      </c>
      <c r="Z57" s="3"/>
    </row>
    <row r="58" spans="1:27" x14ac:dyDescent="0.3">
      <c r="A58" s="3" t="s">
        <v>68</v>
      </c>
      <c r="B58" s="3" t="s">
        <v>32</v>
      </c>
      <c r="C58" s="3" t="s">
        <v>29</v>
      </c>
      <c r="D58" s="3" t="s">
        <v>26</v>
      </c>
      <c r="E58" s="3" t="s">
        <v>30</v>
      </c>
      <c r="F58" s="3" t="s">
        <v>28</v>
      </c>
      <c r="G58" s="3">
        <v>1</v>
      </c>
      <c r="H58" s="3">
        <v>3</v>
      </c>
      <c r="I58" s="4">
        <f t="shared" si="7"/>
        <v>3</v>
      </c>
      <c r="J58" s="3">
        <v>0</v>
      </c>
      <c r="K58" s="32">
        <f t="shared" si="9"/>
        <v>0</v>
      </c>
      <c r="L58" s="3">
        <f t="shared" si="77"/>
        <v>1</v>
      </c>
      <c r="M58" s="3">
        <v>1</v>
      </c>
      <c r="N58" s="3">
        <v>0</v>
      </c>
      <c r="O58" s="3">
        <v>1</v>
      </c>
      <c r="P58" s="3">
        <v>1</v>
      </c>
      <c r="Q58" s="4">
        <f t="shared" si="12"/>
        <v>100</v>
      </c>
      <c r="R58" s="3">
        <v>0</v>
      </c>
      <c r="S58" s="3">
        <v>0</v>
      </c>
      <c r="T58" s="32">
        <f t="shared" si="14"/>
        <v>1</v>
      </c>
      <c r="U58" s="32">
        <f t="shared" si="15"/>
        <v>1.5</v>
      </c>
      <c r="V58" s="3">
        <v>1</v>
      </c>
      <c r="W58" s="3">
        <v>0</v>
      </c>
      <c r="X58" s="3">
        <v>0</v>
      </c>
      <c r="Y58" s="3">
        <v>0</v>
      </c>
      <c r="Z58" s="3"/>
    </row>
    <row r="59" spans="1:27" x14ac:dyDescent="0.3">
      <c r="A59" s="35">
        <v>234</v>
      </c>
      <c r="B59" s="35" t="s">
        <v>29</v>
      </c>
      <c r="C59" s="35" t="s">
        <v>25</v>
      </c>
      <c r="D59" s="35" t="s">
        <v>32</v>
      </c>
      <c r="E59" s="35" t="s">
        <v>30</v>
      </c>
      <c r="F59" s="35" t="s">
        <v>33</v>
      </c>
      <c r="G59" s="35">
        <f t="shared" ref="G59:H59" si="88">G60+G61+G62</f>
        <v>4</v>
      </c>
      <c r="H59" s="35">
        <f t="shared" si="88"/>
        <v>8</v>
      </c>
      <c r="I59" s="36">
        <f t="shared" si="7"/>
        <v>2</v>
      </c>
      <c r="J59" s="35">
        <f t="shared" ref="J59" si="89">J60+J61+J62</f>
        <v>0</v>
      </c>
      <c r="K59" s="37">
        <f t="shared" si="9"/>
        <v>0</v>
      </c>
      <c r="L59" s="35">
        <f t="shared" si="77"/>
        <v>3</v>
      </c>
      <c r="M59" s="35">
        <f t="shared" ref="M59:P59" si="90">M60+M61+M62</f>
        <v>2</v>
      </c>
      <c r="N59" s="35">
        <f t="shared" si="90"/>
        <v>1</v>
      </c>
      <c r="O59" s="35">
        <f t="shared" si="90"/>
        <v>2</v>
      </c>
      <c r="P59" s="35">
        <f t="shared" si="90"/>
        <v>2</v>
      </c>
      <c r="Q59" s="36">
        <f t="shared" si="12"/>
        <v>66.666666666666657</v>
      </c>
      <c r="R59" s="35">
        <f t="shared" ref="R59:S59" si="91">R60+R61+R62</f>
        <v>2</v>
      </c>
      <c r="S59" s="35">
        <f t="shared" si="91"/>
        <v>2</v>
      </c>
      <c r="T59" s="37">
        <f t="shared" si="14"/>
        <v>0.66666666666666663</v>
      </c>
      <c r="U59" s="37">
        <f t="shared" si="15"/>
        <v>1</v>
      </c>
      <c r="V59" s="35">
        <f t="shared" ref="V59:Y59" si="92">V60+V61+V62</f>
        <v>2</v>
      </c>
      <c r="W59" s="35">
        <f t="shared" si="92"/>
        <v>0</v>
      </c>
      <c r="X59" s="35">
        <f t="shared" si="92"/>
        <v>0</v>
      </c>
      <c r="Y59" s="35">
        <f t="shared" si="92"/>
        <v>1</v>
      </c>
      <c r="Z59" s="35">
        <f>H59-H160</f>
        <v>5</v>
      </c>
      <c r="AA59" s="38"/>
    </row>
    <row r="60" spans="1:27" x14ac:dyDescent="0.3">
      <c r="A60" s="3" t="s">
        <v>66</v>
      </c>
      <c r="B60" s="3" t="s">
        <v>29</v>
      </c>
      <c r="C60" s="3" t="s">
        <v>25</v>
      </c>
      <c r="D60" s="3" t="s">
        <v>32</v>
      </c>
      <c r="E60" s="3" t="s">
        <v>30</v>
      </c>
      <c r="F60" s="3" t="s">
        <v>33</v>
      </c>
      <c r="G60" s="3">
        <v>1</v>
      </c>
      <c r="H60" s="3">
        <v>2</v>
      </c>
      <c r="I60" s="4">
        <f t="shared" si="7"/>
        <v>2</v>
      </c>
      <c r="J60" s="3">
        <v>0</v>
      </c>
      <c r="K60" s="32">
        <f t="shared" si="9"/>
        <v>0</v>
      </c>
      <c r="L60" s="3">
        <f t="shared" si="77"/>
        <v>0</v>
      </c>
      <c r="M60" s="3">
        <v>0</v>
      </c>
      <c r="N60" s="3">
        <v>0</v>
      </c>
      <c r="O60" s="3">
        <v>0</v>
      </c>
      <c r="P60" s="3">
        <v>0</v>
      </c>
      <c r="Q60" s="4" t="e">
        <f t="shared" si="12"/>
        <v>#DIV/0!</v>
      </c>
      <c r="R60" s="3">
        <v>2</v>
      </c>
      <c r="S60" s="3">
        <v>2</v>
      </c>
      <c r="T60" s="32" t="e">
        <f t="shared" si="14"/>
        <v>#DIV/0!</v>
      </c>
      <c r="U60" s="32" t="e">
        <f t="shared" si="15"/>
        <v>#DIV/0!</v>
      </c>
      <c r="V60" s="3">
        <v>0</v>
      </c>
      <c r="W60" s="3">
        <v>0</v>
      </c>
      <c r="X60" s="3">
        <v>0</v>
      </c>
      <c r="Y60" s="3">
        <v>1</v>
      </c>
      <c r="Z60" s="3"/>
    </row>
    <row r="61" spans="1:27" x14ac:dyDescent="0.3">
      <c r="A61" s="3" t="s">
        <v>67</v>
      </c>
      <c r="B61" s="3" t="s">
        <v>29</v>
      </c>
      <c r="C61" s="3" t="s">
        <v>25</v>
      </c>
      <c r="D61" s="3" t="s">
        <v>32</v>
      </c>
      <c r="E61" s="3" t="s">
        <v>30</v>
      </c>
      <c r="F61" s="3" t="s">
        <v>33</v>
      </c>
      <c r="G61" s="3">
        <v>2</v>
      </c>
      <c r="H61" s="3">
        <v>6</v>
      </c>
      <c r="I61" s="4">
        <f t="shared" si="7"/>
        <v>3</v>
      </c>
      <c r="J61" s="3">
        <v>0</v>
      </c>
      <c r="K61" s="32">
        <f t="shared" si="9"/>
        <v>0</v>
      </c>
      <c r="L61" s="3">
        <f t="shared" si="77"/>
        <v>2</v>
      </c>
      <c r="M61" s="3">
        <v>2</v>
      </c>
      <c r="N61" s="3">
        <v>0</v>
      </c>
      <c r="O61" s="3">
        <v>2</v>
      </c>
      <c r="P61" s="3">
        <v>2</v>
      </c>
      <c r="Q61" s="4">
        <f t="shared" si="12"/>
        <v>100</v>
      </c>
      <c r="R61" s="3">
        <v>0</v>
      </c>
      <c r="S61" s="3">
        <v>0</v>
      </c>
      <c r="T61" s="32">
        <f t="shared" si="14"/>
        <v>1</v>
      </c>
      <c r="U61" s="32">
        <f t="shared" si="15"/>
        <v>1.5</v>
      </c>
      <c r="V61" s="3">
        <v>2</v>
      </c>
      <c r="W61" s="3">
        <v>0</v>
      </c>
      <c r="X61" s="3">
        <v>0</v>
      </c>
      <c r="Y61" s="3">
        <v>0</v>
      </c>
      <c r="Z61" s="3"/>
    </row>
    <row r="62" spans="1:27" x14ac:dyDescent="0.3">
      <c r="A62" s="3" t="s">
        <v>68</v>
      </c>
      <c r="B62" s="3" t="s">
        <v>29</v>
      </c>
      <c r="C62" s="3" t="s">
        <v>25</v>
      </c>
      <c r="D62" s="3" t="s">
        <v>32</v>
      </c>
      <c r="E62" s="3" t="s">
        <v>30</v>
      </c>
      <c r="F62" s="3" t="s">
        <v>33</v>
      </c>
      <c r="G62" s="3">
        <v>1</v>
      </c>
      <c r="H62" s="3">
        <v>0</v>
      </c>
      <c r="I62" s="4">
        <f t="shared" si="7"/>
        <v>0</v>
      </c>
      <c r="J62" s="3">
        <v>0</v>
      </c>
      <c r="K62" s="32">
        <f t="shared" si="9"/>
        <v>0</v>
      </c>
      <c r="L62" s="3">
        <f t="shared" si="77"/>
        <v>1</v>
      </c>
      <c r="M62" s="3">
        <v>0</v>
      </c>
      <c r="N62" s="3">
        <v>1</v>
      </c>
      <c r="O62" s="3">
        <v>0</v>
      </c>
      <c r="P62" s="3">
        <v>0</v>
      </c>
      <c r="Q62" s="4">
        <f t="shared" si="12"/>
        <v>0</v>
      </c>
      <c r="R62" s="3">
        <v>0</v>
      </c>
      <c r="S62" s="3">
        <v>0</v>
      </c>
      <c r="T62" s="32">
        <f t="shared" si="14"/>
        <v>0</v>
      </c>
      <c r="U62" s="32">
        <f t="shared" si="15"/>
        <v>0</v>
      </c>
      <c r="V62" s="3">
        <v>0</v>
      </c>
      <c r="W62" s="3">
        <v>0</v>
      </c>
      <c r="X62" s="3">
        <v>0</v>
      </c>
      <c r="Y62" s="3">
        <v>0</v>
      </c>
      <c r="Z62" s="3"/>
    </row>
    <row r="63" spans="1:27" x14ac:dyDescent="0.3">
      <c r="A63" s="35">
        <v>209</v>
      </c>
      <c r="B63" s="35" t="s">
        <v>32</v>
      </c>
      <c r="C63" s="35" t="s">
        <v>31</v>
      </c>
      <c r="D63" s="35" t="s">
        <v>34</v>
      </c>
      <c r="E63" s="35" t="s">
        <v>33</v>
      </c>
      <c r="F63" s="35" t="s">
        <v>28</v>
      </c>
      <c r="G63" s="35">
        <f t="shared" ref="G63:H63" si="93">G64+G65+G66</f>
        <v>2</v>
      </c>
      <c r="H63" s="35">
        <f t="shared" si="93"/>
        <v>2</v>
      </c>
      <c r="I63" s="36">
        <f t="shared" si="7"/>
        <v>1</v>
      </c>
      <c r="J63" s="35">
        <f t="shared" ref="J63" si="94">J64+J65+J66</f>
        <v>0</v>
      </c>
      <c r="K63" s="37">
        <f t="shared" si="9"/>
        <v>0</v>
      </c>
      <c r="L63" s="35">
        <f t="shared" si="77"/>
        <v>2</v>
      </c>
      <c r="M63" s="35">
        <f t="shared" ref="M63:P63" si="95">M64+M65+M66</f>
        <v>1</v>
      </c>
      <c r="N63" s="35">
        <f t="shared" si="95"/>
        <v>1</v>
      </c>
      <c r="O63" s="35">
        <f t="shared" si="95"/>
        <v>1</v>
      </c>
      <c r="P63" s="35">
        <f t="shared" si="95"/>
        <v>1</v>
      </c>
      <c r="Q63" s="36">
        <f t="shared" si="12"/>
        <v>50</v>
      </c>
      <c r="R63" s="35">
        <f t="shared" ref="R63:S63" si="96">R64+R65+R66</f>
        <v>0</v>
      </c>
      <c r="S63" s="35">
        <f t="shared" si="96"/>
        <v>0</v>
      </c>
      <c r="T63" s="37">
        <f t="shared" si="14"/>
        <v>0.5</v>
      </c>
      <c r="U63" s="37">
        <f t="shared" si="15"/>
        <v>0.5</v>
      </c>
      <c r="V63" s="35">
        <f t="shared" ref="V63:Y63" si="97">V64+V65+V66</f>
        <v>0</v>
      </c>
      <c r="W63" s="35">
        <f t="shared" si="97"/>
        <v>0</v>
      </c>
      <c r="X63" s="35">
        <f t="shared" si="97"/>
        <v>0</v>
      </c>
      <c r="Y63" s="35">
        <f t="shared" si="97"/>
        <v>0</v>
      </c>
      <c r="Z63" s="35">
        <f>H63-H164</f>
        <v>2</v>
      </c>
      <c r="AA63" s="38"/>
    </row>
    <row r="64" spans="1:27" x14ac:dyDescent="0.3">
      <c r="A64" s="3" t="s">
        <v>66</v>
      </c>
      <c r="B64" s="3" t="s">
        <v>32</v>
      </c>
      <c r="C64" s="3" t="s">
        <v>31</v>
      </c>
      <c r="D64" s="3" t="s">
        <v>34</v>
      </c>
      <c r="E64" s="3" t="s">
        <v>33</v>
      </c>
      <c r="F64" s="3" t="s">
        <v>28</v>
      </c>
      <c r="G64" s="3">
        <v>0</v>
      </c>
      <c r="H64" s="3">
        <v>0</v>
      </c>
      <c r="I64" s="4" t="e">
        <f t="shared" si="7"/>
        <v>#DIV/0!</v>
      </c>
      <c r="J64" s="3">
        <v>0</v>
      </c>
      <c r="K64" s="32" t="e">
        <f t="shared" si="9"/>
        <v>#DIV/0!</v>
      </c>
      <c r="L64" s="3">
        <f t="shared" si="77"/>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27" x14ac:dyDescent="0.3">
      <c r="A65" s="3" t="s">
        <v>67</v>
      </c>
      <c r="B65" s="3" t="s">
        <v>32</v>
      </c>
      <c r="C65" s="3" t="s">
        <v>31</v>
      </c>
      <c r="D65" s="3" t="s">
        <v>34</v>
      </c>
      <c r="E65" s="3" t="s">
        <v>33</v>
      </c>
      <c r="F65" s="3" t="s">
        <v>28</v>
      </c>
      <c r="G65" s="3">
        <v>2</v>
      </c>
      <c r="H65" s="3">
        <v>2</v>
      </c>
      <c r="I65" s="4">
        <f t="shared" si="7"/>
        <v>1</v>
      </c>
      <c r="J65" s="3">
        <v>0</v>
      </c>
      <c r="K65" s="32">
        <f t="shared" si="9"/>
        <v>0</v>
      </c>
      <c r="L65" s="3">
        <f t="shared" si="77"/>
        <v>2</v>
      </c>
      <c r="M65" s="3">
        <v>1</v>
      </c>
      <c r="N65" s="3">
        <v>1</v>
      </c>
      <c r="O65" s="3">
        <v>1</v>
      </c>
      <c r="P65" s="3">
        <v>1</v>
      </c>
      <c r="Q65" s="4">
        <f t="shared" si="12"/>
        <v>50</v>
      </c>
      <c r="R65" s="3">
        <v>0</v>
      </c>
      <c r="S65" s="3">
        <v>0</v>
      </c>
      <c r="T65" s="32">
        <f t="shared" si="14"/>
        <v>0.5</v>
      </c>
      <c r="U65" s="32">
        <f t="shared" si="15"/>
        <v>0.5</v>
      </c>
      <c r="V65" s="3">
        <v>0</v>
      </c>
      <c r="W65" s="3">
        <v>0</v>
      </c>
      <c r="X65" s="3">
        <v>0</v>
      </c>
      <c r="Y65" s="3">
        <v>0</v>
      </c>
      <c r="Z65" s="3"/>
    </row>
    <row r="66" spans="1:27" x14ac:dyDescent="0.3">
      <c r="A66" s="3" t="s">
        <v>68</v>
      </c>
      <c r="B66" s="3" t="s">
        <v>32</v>
      </c>
      <c r="C66" s="3" t="s">
        <v>31</v>
      </c>
      <c r="D66" s="3" t="s">
        <v>34</v>
      </c>
      <c r="E66" s="3" t="s">
        <v>33</v>
      </c>
      <c r="F66" s="3" t="s">
        <v>28</v>
      </c>
      <c r="G66" s="3">
        <v>0</v>
      </c>
      <c r="H66" s="3">
        <v>0</v>
      </c>
      <c r="I66" s="4" t="e">
        <f t="shared" si="7"/>
        <v>#DIV/0!</v>
      </c>
      <c r="J66" s="3">
        <v>0</v>
      </c>
      <c r="K66" s="32" t="e">
        <f t="shared" si="9"/>
        <v>#DIV/0!</v>
      </c>
      <c r="L66" s="3">
        <f t="shared" si="77"/>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27" x14ac:dyDescent="0.3">
      <c r="A67" s="35">
        <v>196</v>
      </c>
      <c r="B67" s="35" t="s">
        <v>32</v>
      </c>
      <c r="C67" s="35" t="s">
        <v>31</v>
      </c>
      <c r="D67" s="35" t="s">
        <v>26</v>
      </c>
      <c r="E67" s="35" t="s">
        <v>34</v>
      </c>
      <c r="F67" s="35" t="s">
        <v>28</v>
      </c>
      <c r="G67" s="35">
        <f t="shared" ref="G67:H67" si="98">G68+G69+G70</f>
        <v>3</v>
      </c>
      <c r="H67" s="35">
        <f t="shared" si="98"/>
        <v>2</v>
      </c>
      <c r="I67" s="36">
        <f t="shared" si="7"/>
        <v>0.66666666666666663</v>
      </c>
      <c r="J67" s="35">
        <f t="shared" ref="J67" si="99">J68+J69+J70</f>
        <v>1</v>
      </c>
      <c r="K67" s="37">
        <f t="shared" si="9"/>
        <v>0.33333333333333331</v>
      </c>
      <c r="L67" s="35">
        <f t="shared" si="77"/>
        <v>2</v>
      </c>
      <c r="M67" s="35">
        <f t="shared" ref="M67:P67" si="100">M68+M69+M70</f>
        <v>1</v>
      </c>
      <c r="N67" s="35">
        <f t="shared" si="100"/>
        <v>1</v>
      </c>
      <c r="O67" s="35">
        <f t="shared" si="100"/>
        <v>1</v>
      </c>
      <c r="P67" s="35">
        <f t="shared" si="100"/>
        <v>2</v>
      </c>
      <c r="Q67" s="36">
        <f t="shared" si="12"/>
        <v>100</v>
      </c>
      <c r="R67" s="35">
        <f t="shared" ref="R67:S67" si="101">R68+R69+R70</f>
        <v>0</v>
      </c>
      <c r="S67" s="35">
        <f t="shared" si="101"/>
        <v>0</v>
      </c>
      <c r="T67" s="37">
        <f t="shared" si="14"/>
        <v>0.5</v>
      </c>
      <c r="U67" s="37">
        <f t="shared" si="15"/>
        <v>0.5</v>
      </c>
      <c r="V67" s="35">
        <f t="shared" ref="V67:Y67" si="102">V68+V69+V70</f>
        <v>0</v>
      </c>
      <c r="W67" s="35">
        <f t="shared" si="102"/>
        <v>0</v>
      </c>
      <c r="X67" s="35">
        <f t="shared" si="102"/>
        <v>0</v>
      </c>
      <c r="Y67" s="35">
        <f t="shared" si="102"/>
        <v>0</v>
      </c>
      <c r="Z67" s="35">
        <f>H67-H168</f>
        <v>1</v>
      </c>
      <c r="AA67" s="38"/>
    </row>
    <row r="68" spans="1:27" x14ac:dyDescent="0.3">
      <c r="A68" s="3" t="s">
        <v>66</v>
      </c>
      <c r="B68" s="3" t="s">
        <v>32</v>
      </c>
      <c r="C68" s="3" t="s">
        <v>31</v>
      </c>
      <c r="D68" s="3" t="s">
        <v>26</v>
      </c>
      <c r="E68" s="3" t="s">
        <v>34</v>
      </c>
      <c r="F68" s="3" t="s">
        <v>28</v>
      </c>
      <c r="G68" s="3">
        <v>0</v>
      </c>
      <c r="H68" s="3">
        <v>0</v>
      </c>
      <c r="I68" s="4" t="e">
        <f t="shared" si="7"/>
        <v>#DIV/0!</v>
      </c>
      <c r="J68" s="3">
        <v>0</v>
      </c>
      <c r="K68" s="32" t="e">
        <f t="shared" si="9"/>
        <v>#DIV/0!</v>
      </c>
      <c r="L68" s="3">
        <f t="shared" si="77"/>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27" x14ac:dyDescent="0.3">
      <c r="A69" s="3" t="s">
        <v>67</v>
      </c>
      <c r="B69" s="3" t="s">
        <v>32</v>
      </c>
      <c r="C69" s="3" t="s">
        <v>31</v>
      </c>
      <c r="D69" s="3" t="s">
        <v>26</v>
      </c>
      <c r="E69" s="3" t="s">
        <v>34</v>
      </c>
      <c r="F69" s="3" t="s">
        <v>28</v>
      </c>
      <c r="G69" s="3">
        <v>2</v>
      </c>
      <c r="H69" s="3">
        <v>0</v>
      </c>
      <c r="I69" s="4">
        <f t="shared" si="7"/>
        <v>0</v>
      </c>
      <c r="J69" s="3">
        <v>1</v>
      </c>
      <c r="K69" s="32">
        <f t="shared" si="9"/>
        <v>0.5</v>
      </c>
      <c r="L69" s="3">
        <f t="shared" si="77"/>
        <v>1</v>
      </c>
      <c r="M69" s="3">
        <v>0</v>
      </c>
      <c r="N69" s="3">
        <v>1</v>
      </c>
      <c r="O69" s="3">
        <v>0</v>
      </c>
      <c r="P69" s="3">
        <v>1</v>
      </c>
      <c r="Q69" s="4">
        <f t="shared" si="12"/>
        <v>100</v>
      </c>
      <c r="R69" s="3">
        <v>0</v>
      </c>
      <c r="S69" s="3">
        <v>0</v>
      </c>
      <c r="T69" s="32">
        <f t="shared" si="14"/>
        <v>0</v>
      </c>
      <c r="U69" s="32">
        <f t="shared" si="15"/>
        <v>0</v>
      </c>
      <c r="V69" s="3">
        <v>0</v>
      </c>
      <c r="W69" s="3">
        <v>0</v>
      </c>
      <c r="X69" s="3">
        <v>0</v>
      </c>
      <c r="Y69" s="3">
        <v>0</v>
      </c>
      <c r="Z69" s="3"/>
    </row>
    <row r="70" spans="1:27" x14ac:dyDescent="0.3">
      <c r="A70" s="3" t="s">
        <v>68</v>
      </c>
      <c r="B70" s="3" t="s">
        <v>32</v>
      </c>
      <c r="C70" s="3" t="s">
        <v>31</v>
      </c>
      <c r="D70" s="3" t="s">
        <v>26</v>
      </c>
      <c r="E70" s="3" t="s">
        <v>34</v>
      </c>
      <c r="F70" s="3" t="s">
        <v>28</v>
      </c>
      <c r="G70" s="3">
        <v>1</v>
      </c>
      <c r="H70" s="3">
        <v>2</v>
      </c>
      <c r="I70" s="4">
        <f t="shared" si="7"/>
        <v>2</v>
      </c>
      <c r="J70" s="3">
        <v>0</v>
      </c>
      <c r="K70" s="32">
        <f t="shared" si="9"/>
        <v>0</v>
      </c>
      <c r="L70" s="3">
        <f t="shared" si="77"/>
        <v>1</v>
      </c>
      <c r="M70" s="3">
        <v>1</v>
      </c>
      <c r="N70" s="3">
        <v>0</v>
      </c>
      <c r="O70" s="3">
        <v>1</v>
      </c>
      <c r="P70" s="3">
        <v>1</v>
      </c>
      <c r="Q70" s="4">
        <f t="shared" si="12"/>
        <v>100</v>
      </c>
      <c r="R70" s="3">
        <v>0</v>
      </c>
      <c r="S70" s="3">
        <v>0</v>
      </c>
      <c r="T70" s="32">
        <f t="shared" si="14"/>
        <v>1</v>
      </c>
      <c r="U70" s="32">
        <f t="shared" si="15"/>
        <v>1</v>
      </c>
      <c r="V70" s="3">
        <v>0</v>
      </c>
      <c r="W70" s="3">
        <v>0</v>
      </c>
      <c r="X70" s="3">
        <v>0</v>
      </c>
      <c r="Y70" s="3">
        <v>0</v>
      </c>
      <c r="Z70" s="3"/>
    </row>
    <row r="71" spans="1:27" x14ac:dyDescent="0.3">
      <c r="A71" s="35">
        <v>139</v>
      </c>
      <c r="B71" s="35" t="s">
        <v>24</v>
      </c>
      <c r="C71" s="35" t="s">
        <v>31</v>
      </c>
      <c r="D71" s="35" t="s">
        <v>26</v>
      </c>
      <c r="E71" s="35" t="s">
        <v>27</v>
      </c>
      <c r="F71" s="35" t="s">
        <v>28</v>
      </c>
      <c r="G71" s="35">
        <f t="shared" ref="G71:H71" si="103">G72+G73+G74</f>
        <v>7</v>
      </c>
      <c r="H71" s="35">
        <f t="shared" si="103"/>
        <v>4</v>
      </c>
      <c r="I71" s="36">
        <f t="shared" ref="I71:I94" si="104">H71/G71</f>
        <v>0.5714285714285714</v>
      </c>
      <c r="J71" s="35">
        <f t="shared" ref="J71" si="105">J72+J73+J74</f>
        <v>0</v>
      </c>
      <c r="K71" s="37">
        <f t="shared" ref="K71:K94" si="106">J71/G71</f>
        <v>0</v>
      </c>
      <c r="L71" s="35">
        <f t="shared" si="77"/>
        <v>7</v>
      </c>
      <c r="M71" s="35">
        <f t="shared" ref="M71:P71" si="107">M72+M73+M74</f>
        <v>2</v>
      </c>
      <c r="N71" s="35">
        <f t="shared" si="107"/>
        <v>5</v>
      </c>
      <c r="O71" s="35">
        <f t="shared" si="107"/>
        <v>0</v>
      </c>
      <c r="P71" s="35">
        <f t="shared" si="107"/>
        <v>3</v>
      </c>
      <c r="Q71" s="36">
        <f t="shared" ref="Q71:Q94" si="108">P71/L71*100</f>
        <v>42.857142857142854</v>
      </c>
      <c r="R71" s="35">
        <f t="shared" ref="R71:S71" si="109">R72+R73+R74</f>
        <v>1</v>
      </c>
      <c r="S71" s="35">
        <f t="shared" si="109"/>
        <v>0</v>
      </c>
      <c r="T71" s="37">
        <f t="shared" ref="T71:T94" si="110">M71/(M71+N71)</f>
        <v>0.2857142857142857</v>
      </c>
      <c r="U71" s="37">
        <f t="shared" ref="U71:U94" si="111">((0.5*V71)+M71)/L71</f>
        <v>0.2857142857142857</v>
      </c>
      <c r="V71" s="35">
        <f t="shared" ref="V71:Y71" si="112">V72+V73+V74</f>
        <v>0</v>
      </c>
      <c r="W71" s="35">
        <f t="shared" si="112"/>
        <v>2</v>
      </c>
      <c r="X71" s="35">
        <f t="shared" si="112"/>
        <v>0</v>
      </c>
      <c r="Y71" s="35">
        <f t="shared" si="112"/>
        <v>1</v>
      </c>
      <c r="Z71" s="35">
        <f>H71-H172</f>
        <v>4</v>
      </c>
      <c r="AA71" s="38"/>
    </row>
    <row r="72" spans="1:27" x14ac:dyDescent="0.3">
      <c r="A72" s="3" t="s">
        <v>66</v>
      </c>
      <c r="B72" s="3" t="s">
        <v>24</v>
      </c>
      <c r="C72" s="3" t="s">
        <v>31</v>
      </c>
      <c r="D72" s="3" t="s">
        <v>26</v>
      </c>
      <c r="E72" s="3" t="s">
        <v>27</v>
      </c>
      <c r="F72" s="3" t="s">
        <v>28</v>
      </c>
      <c r="G72" s="3">
        <v>1</v>
      </c>
      <c r="H72" s="3">
        <v>0</v>
      </c>
      <c r="I72" s="4">
        <f t="shared" si="104"/>
        <v>0</v>
      </c>
      <c r="J72" s="3">
        <v>0</v>
      </c>
      <c r="K72" s="32">
        <f t="shared" si="106"/>
        <v>0</v>
      </c>
      <c r="L72" s="3">
        <f t="shared" si="77"/>
        <v>1</v>
      </c>
      <c r="M72" s="3">
        <v>0</v>
      </c>
      <c r="N72" s="3">
        <v>1</v>
      </c>
      <c r="O72" s="3">
        <v>0</v>
      </c>
      <c r="P72" s="3">
        <v>0</v>
      </c>
      <c r="Q72" s="4">
        <f t="shared" si="108"/>
        <v>0</v>
      </c>
      <c r="R72" s="3">
        <v>0</v>
      </c>
      <c r="S72" s="3">
        <v>0</v>
      </c>
      <c r="T72" s="32">
        <f t="shared" si="110"/>
        <v>0</v>
      </c>
      <c r="U72" s="32">
        <f t="shared" si="111"/>
        <v>0</v>
      </c>
      <c r="V72" s="3">
        <v>0</v>
      </c>
      <c r="W72" s="3">
        <v>0</v>
      </c>
      <c r="X72" s="3">
        <v>0</v>
      </c>
      <c r="Y72" s="3">
        <v>0</v>
      </c>
      <c r="Z72" s="3"/>
    </row>
    <row r="73" spans="1:27" x14ac:dyDescent="0.3">
      <c r="A73" s="3" t="s">
        <v>67</v>
      </c>
      <c r="B73" s="3" t="s">
        <v>24</v>
      </c>
      <c r="C73" s="3" t="s">
        <v>31</v>
      </c>
      <c r="D73" s="3" t="s">
        <v>26</v>
      </c>
      <c r="E73" s="3" t="s">
        <v>27</v>
      </c>
      <c r="F73" s="3" t="s">
        <v>28</v>
      </c>
      <c r="G73" s="3">
        <v>5</v>
      </c>
      <c r="H73" s="3">
        <v>4</v>
      </c>
      <c r="I73" s="4">
        <f t="shared" si="104"/>
        <v>0.8</v>
      </c>
      <c r="J73" s="3">
        <v>0</v>
      </c>
      <c r="K73" s="32">
        <f t="shared" si="106"/>
        <v>0</v>
      </c>
      <c r="L73" s="3">
        <f t="shared" si="77"/>
        <v>5</v>
      </c>
      <c r="M73" s="3">
        <v>2</v>
      </c>
      <c r="N73" s="3">
        <v>3</v>
      </c>
      <c r="O73" s="3">
        <v>0</v>
      </c>
      <c r="P73" s="3">
        <v>3</v>
      </c>
      <c r="Q73" s="4">
        <f t="shared" si="108"/>
        <v>60</v>
      </c>
      <c r="R73" s="3">
        <v>1</v>
      </c>
      <c r="S73" s="3">
        <v>0</v>
      </c>
      <c r="T73" s="32">
        <f t="shared" si="110"/>
        <v>0.4</v>
      </c>
      <c r="U73" s="32">
        <f t="shared" si="111"/>
        <v>0.4</v>
      </c>
      <c r="V73" s="3">
        <v>0</v>
      </c>
      <c r="W73" s="3">
        <v>1</v>
      </c>
      <c r="X73" s="3">
        <v>0</v>
      </c>
      <c r="Y73" s="3">
        <v>1</v>
      </c>
      <c r="Z73" s="3"/>
    </row>
    <row r="74" spans="1:27" x14ac:dyDescent="0.3">
      <c r="A74" s="3" t="s">
        <v>68</v>
      </c>
      <c r="B74" s="3" t="s">
        <v>24</v>
      </c>
      <c r="C74" s="3" t="s">
        <v>31</v>
      </c>
      <c r="D74" s="3" t="s">
        <v>26</v>
      </c>
      <c r="E74" s="3" t="s">
        <v>27</v>
      </c>
      <c r="F74" s="3" t="s">
        <v>28</v>
      </c>
      <c r="G74" s="3">
        <v>1</v>
      </c>
      <c r="H74" s="3">
        <v>0</v>
      </c>
      <c r="I74" s="4">
        <f t="shared" si="104"/>
        <v>0</v>
      </c>
      <c r="J74" s="3">
        <v>0</v>
      </c>
      <c r="K74" s="32">
        <f t="shared" si="106"/>
        <v>0</v>
      </c>
      <c r="L74" s="3">
        <f t="shared" si="77"/>
        <v>1</v>
      </c>
      <c r="M74" s="3">
        <v>0</v>
      </c>
      <c r="N74" s="3">
        <v>1</v>
      </c>
      <c r="O74" s="3">
        <v>0</v>
      </c>
      <c r="P74" s="3">
        <v>0</v>
      </c>
      <c r="Q74" s="4">
        <f t="shared" si="108"/>
        <v>0</v>
      </c>
      <c r="R74" s="3">
        <v>0</v>
      </c>
      <c r="S74" s="3">
        <v>0</v>
      </c>
      <c r="T74" s="32">
        <f t="shared" si="110"/>
        <v>0</v>
      </c>
      <c r="U74" s="32">
        <f t="shared" si="111"/>
        <v>0</v>
      </c>
      <c r="V74" s="3">
        <v>0</v>
      </c>
      <c r="W74" s="3">
        <v>1</v>
      </c>
      <c r="X74" s="3">
        <v>0</v>
      </c>
      <c r="Y74" s="3">
        <v>0</v>
      </c>
      <c r="Z74" s="3"/>
    </row>
    <row r="75" spans="1:27" x14ac:dyDescent="0.3">
      <c r="A75" s="35">
        <v>38</v>
      </c>
      <c r="B75" s="35" t="s">
        <v>29</v>
      </c>
      <c r="C75" s="35" t="s">
        <v>32</v>
      </c>
      <c r="D75" s="35" t="s">
        <v>33</v>
      </c>
      <c r="E75" s="35" t="s">
        <v>30</v>
      </c>
      <c r="F75" s="35" t="s">
        <v>28</v>
      </c>
      <c r="G75" s="35">
        <f t="shared" ref="G75:H75" si="113">G76+G77+G78</f>
        <v>5</v>
      </c>
      <c r="H75" s="35">
        <f t="shared" si="113"/>
        <v>8</v>
      </c>
      <c r="I75" s="36">
        <f t="shared" si="104"/>
        <v>1.6</v>
      </c>
      <c r="J75" s="35">
        <f t="shared" ref="J75" si="114">J76+J77+J78</f>
        <v>1</v>
      </c>
      <c r="K75" s="37">
        <f t="shared" si="106"/>
        <v>0.2</v>
      </c>
      <c r="L75" s="35">
        <f t="shared" si="77"/>
        <v>4</v>
      </c>
      <c r="M75" s="35">
        <f t="shared" ref="M75:P75" si="115">M76+M77+M78</f>
        <v>4</v>
      </c>
      <c r="N75" s="35">
        <f t="shared" si="115"/>
        <v>0</v>
      </c>
      <c r="O75" s="35">
        <f t="shared" si="115"/>
        <v>3</v>
      </c>
      <c r="P75" s="35">
        <f t="shared" si="115"/>
        <v>4</v>
      </c>
      <c r="Q75" s="36">
        <f t="shared" si="108"/>
        <v>100</v>
      </c>
      <c r="R75" s="35">
        <f t="shared" ref="R75:S75" si="116">R76+R77+R78</f>
        <v>1</v>
      </c>
      <c r="S75" s="35">
        <f t="shared" si="116"/>
        <v>0</v>
      </c>
      <c r="T75" s="37">
        <f t="shared" si="110"/>
        <v>1</v>
      </c>
      <c r="U75" s="37">
        <f t="shared" si="111"/>
        <v>1</v>
      </c>
      <c r="V75" s="35">
        <f t="shared" ref="V75:Y75" si="117">V76+V77+V78</f>
        <v>0</v>
      </c>
      <c r="W75" s="35">
        <f t="shared" si="117"/>
        <v>1</v>
      </c>
      <c r="X75" s="35">
        <f t="shared" si="117"/>
        <v>0</v>
      </c>
      <c r="Y75" s="35">
        <f t="shared" si="117"/>
        <v>1</v>
      </c>
      <c r="Z75" s="35">
        <f>H75-H176</f>
        <v>6</v>
      </c>
      <c r="AA75" s="38"/>
    </row>
    <row r="76" spans="1:27" x14ac:dyDescent="0.3">
      <c r="A76" s="3" t="s">
        <v>66</v>
      </c>
      <c r="B76" s="3" t="s">
        <v>29</v>
      </c>
      <c r="C76" s="3" t="s">
        <v>32</v>
      </c>
      <c r="D76" s="3" t="s">
        <v>33</v>
      </c>
      <c r="E76" s="3" t="s">
        <v>30</v>
      </c>
      <c r="F76" s="3" t="s">
        <v>28</v>
      </c>
      <c r="G76" s="3">
        <v>3</v>
      </c>
      <c r="H76" s="3">
        <v>4</v>
      </c>
      <c r="I76" s="4">
        <f t="shared" si="104"/>
        <v>1.3333333333333333</v>
      </c>
      <c r="J76" s="3">
        <v>1</v>
      </c>
      <c r="K76" s="32">
        <f t="shared" si="106"/>
        <v>0.33333333333333331</v>
      </c>
      <c r="L76" s="3">
        <f t="shared" si="77"/>
        <v>2</v>
      </c>
      <c r="M76" s="3">
        <v>2</v>
      </c>
      <c r="N76" s="3">
        <v>0</v>
      </c>
      <c r="O76" s="3">
        <v>2</v>
      </c>
      <c r="P76" s="3">
        <v>2</v>
      </c>
      <c r="Q76" s="4">
        <f t="shared" si="108"/>
        <v>100</v>
      </c>
      <c r="R76" s="3">
        <v>1</v>
      </c>
      <c r="S76" s="3">
        <v>0</v>
      </c>
      <c r="T76" s="32">
        <f t="shared" si="110"/>
        <v>1</v>
      </c>
      <c r="U76" s="32">
        <f t="shared" si="111"/>
        <v>1</v>
      </c>
      <c r="V76" s="3">
        <v>0</v>
      </c>
      <c r="W76" s="3">
        <v>0</v>
      </c>
      <c r="X76" s="3">
        <v>0</v>
      </c>
      <c r="Y76" s="3">
        <v>1</v>
      </c>
      <c r="Z76" s="3"/>
    </row>
    <row r="77" spans="1:27" x14ac:dyDescent="0.3">
      <c r="A77" s="3" t="s">
        <v>67</v>
      </c>
      <c r="B77" s="3" t="s">
        <v>29</v>
      </c>
      <c r="C77" s="3" t="s">
        <v>32</v>
      </c>
      <c r="D77" s="3" t="s">
        <v>33</v>
      </c>
      <c r="E77" s="3" t="s">
        <v>30</v>
      </c>
      <c r="F77" s="3" t="s">
        <v>28</v>
      </c>
      <c r="G77" s="3">
        <v>0</v>
      </c>
      <c r="H77" s="3">
        <v>0</v>
      </c>
      <c r="I77" s="4" t="e">
        <f t="shared" si="104"/>
        <v>#DIV/0!</v>
      </c>
      <c r="J77" s="3">
        <v>0</v>
      </c>
      <c r="K77" s="32" t="e">
        <f t="shared" si="106"/>
        <v>#DIV/0!</v>
      </c>
      <c r="L77" s="3">
        <f t="shared" si="77"/>
        <v>0</v>
      </c>
      <c r="M77" s="3">
        <v>0</v>
      </c>
      <c r="N77" s="3">
        <v>0</v>
      </c>
      <c r="O77" s="3">
        <v>0</v>
      </c>
      <c r="P77" s="3">
        <v>0</v>
      </c>
      <c r="Q77" s="4" t="e">
        <f t="shared" si="108"/>
        <v>#DIV/0!</v>
      </c>
      <c r="R77" s="3">
        <v>0</v>
      </c>
      <c r="S77" s="3">
        <v>0</v>
      </c>
      <c r="T77" s="32" t="e">
        <f t="shared" si="110"/>
        <v>#DIV/0!</v>
      </c>
      <c r="U77" s="32" t="e">
        <f t="shared" si="111"/>
        <v>#DIV/0!</v>
      </c>
      <c r="V77" s="3">
        <v>0</v>
      </c>
      <c r="W77" s="3">
        <v>0</v>
      </c>
      <c r="X77" s="3">
        <v>0</v>
      </c>
      <c r="Y77" s="3">
        <v>0</v>
      </c>
      <c r="Z77" s="3"/>
    </row>
    <row r="78" spans="1:27" x14ac:dyDescent="0.3">
      <c r="A78" s="3" t="s">
        <v>68</v>
      </c>
      <c r="B78" s="3" t="s">
        <v>29</v>
      </c>
      <c r="C78" s="3" t="s">
        <v>32</v>
      </c>
      <c r="D78" s="3" t="s">
        <v>33</v>
      </c>
      <c r="E78" s="3" t="s">
        <v>30</v>
      </c>
      <c r="F78" s="3" t="s">
        <v>28</v>
      </c>
      <c r="G78" s="3">
        <v>2</v>
      </c>
      <c r="H78" s="3">
        <v>4</v>
      </c>
      <c r="I78" s="4">
        <f t="shared" si="104"/>
        <v>2</v>
      </c>
      <c r="J78" s="3">
        <v>0</v>
      </c>
      <c r="K78" s="32">
        <f t="shared" si="106"/>
        <v>0</v>
      </c>
      <c r="L78" s="3">
        <f t="shared" si="77"/>
        <v>2</v>
      </c>
      <c r="M78" s="3">
        <v>2</v>
      </c>
      <c r="N78" s="3">
        <v>0</v>
      </c>
      <c r="O78" s="3">
        <v>1</v>
      </c>
      <c r="P78" s="3">
        <v>2</v>
      </c>
      <c r="Q78" s="4">
        <f t="shared" si="108"/>
        <v>100</v>
      </c>
      <c r="R78" s="3">
        <v>0</v>
      </c>
      <c r="S78" s="3">
        <v>0</v>
      </c>
      <c r="T78" s="32">
        <f t="shared" si="110"/>
        <v>1</v>
      </c>
      <c r="U78" s="32">
        <f t="shared" si="111"/>
        <v>1</v>
      </c>
      <c r="V78" s="3">
        <v>0</v>
      </c>
      <c r="W78" s="3">
        <v>1</v>
      </c>
      <c r="X78" s="3">
        <v>0</v>
      </c>
      <c r="Y78" s="3">
        <v>0</v>
      </c>
      <c r="Z78" s="3"/>
    </row>
    <row r="79" spans="1:27" x14ac:dyDescent="0.3">
      <c r="A79" s="35">
        <v>207</v>
      </c>
      <c r="B79" s="35" t="s">
        <v>29</v>
      </c>
      <c r="C79" s="35" t="s">
        <v>34</v>
      </c>
      <c r="D79" s="35" t="s">
        <v>26</v>
      </c>
      <c r="E79" s="35" t="s">
        <v>33</v>
      </c>
      <c r="F79" s="35" t="s">
        <v>31</v>
      </c>
      <c r="G79" s="35">
        <f t="shared" ref="G79:H79" si="118">G80+G81+G82</f>
        <v>5</v>
      </c>
      <c r="H79" s="35">
        <f t="shared" si="118"/>
        <v>6</v>
      </c>
      <c r="I79" s="36">
        <f t="shared" si="104"/>
        <v>1.2</v>
      </c>
      <c r="J79" s="35">
        <f t="shared" ref="J79" si="119">J80+J81+J82</f>
        <v>0</v>
      </c>
      <c r="K79" s="37">
        <f t="shared" si="106"/>
        <v>0</v>
      </c>
      <c r="L79" s="35">
        <f t="shared" si="77"/>
        <v>5</v>
      </c>
      <c r="M79" s="35">
        <f t="shared" ref="M79:P79" si="120">M80+M81+M82</f>
        <v>3</v>
      </c>
      <c r="N79" s="35">
        <f t="shared" si="120"/>
        <v>2</v>
      </c>
      <c r="O79" s="35">
        <f t="shared" si="120"/>
        <v>2</v>
      </c>
      <c r="P79" s="35">
        <f t="shared" si="120"/>
        <v>4</v>
      </c>
      <c r="Q79" s="36">
        <f t="shared" si="108"/>
        <v>80</v>
      </c>
      <c r="R79" s="35">
        <f t="shared" ref="R79:S79" si="121">R80+R81+R82</f>
        <v>0</v>
      </c>
      <c r="S79" s="35">
        <f t="shared" si="121"/>
        <v>0</v>
      </c>
      <c r="T79" s="37">
        <f t="shared" si="110"/>
        <v>0.6</v>
      </c>
      <c r="U79" s="37">
        <f t="shared" si="111"/>
        <v>0.6</v>
      </c>
      <c r="V79" s="35">
        <f t="shared" ref="V79:Y79" si="122">V80+V81+V82</f>
        <v>0</v>
      </c>
      <c r="W79" s="35">
        <f t="shared" si="122"/>
        <v>2</v>
      </c>
      <c r="X79" s="35">
        <f t="shared" si="122"/>
        <v>0</v>
      </c>
      <c r="Y79" s="35">
        <f t="shared" si="122"/>
        <v>0</v>
      </c>
      <c r="Z79" s="35">
        <f>H79-H180</f>
        <v>5</v>
      </c>
      <c r="AA79" s="38"/>
    </row>
    <row r="80" spans="1:27" x14ac:dyDescent="0.3">
      <c r="A80" s="3" t="s">
        <v>66</v>
      </c>
      <c r="B80" s="3" t="s">
        <v>29</v>
      </c>
      <c r="C80" s="3" t="s">
        <v>34</v>
      </c>
      <c r="D80" s="3" t="s">
        <v>26</v>
      </c>
      <c r="E80" s="3" t="s">
        <v>33</v>
      </c>
      <c r="F80" s="3" t="s">
        <v>31</v>
      </c>
      <c r="G80" s="3">
        <v>4</v>
      </c>
      <c r="H80" s="3">
        <v>4</v>
      </c>
      <c r="I80" s="4">
        <f t="shared" si="104"/>
        <v>1</v>
      </c>
      <c r="J80" s="3">
        <v>0</v>
      </c>
      <c r="K80" s="32">
        <f t="shared" si="106"/>
        <v>0</v>
      </c>
      <c r="L80" s="3">
        <f t="shared" si="77"/>
        <v>4</v>
      </c>
      <c r="M80" s="3">
        <v>2</v>
      </c>
      <c r="N80" s="3">
        <v>2</v>
      </c>
      <c r="O80" s="3">
        <v>1</v>
      </c>
      <c r="P80" s="3">
        <v>3</v>
      </c>
      <c r="Q80" s="4">
        <f t="shared" si="108"/>
        <v>75</v>
      </c>
      <c r="R80" s="3">
        <v>0</v>
      </c>
      <c r="S80" s="3">
        <v>0</v>
      </c>
      <c r="T80" s="32">
        <f t="shared" si="110"/>
        <v>0.5</v>
      </c>
      <c r="U80" s="32">
        <f t="shared" si="111"/>
        <v>0.5</v>
      </c>
      <c r="V80" s="3">
        <v>0</v>
      </c>
      <c r="W80" s="3">
        <v>2</v>
      </c>
      <c r="X80" s="3">
        <v>0</v>
      </c>
      <c r="Y80" s="3">
        <v>0</v>
      </c>
      <c r="Z80" s="3"/>
    </row>
    <row r="81" spans="1:27" x14ac:dyDescent="0.3">
      <c r="A81" s="3" t="s">
        <v>67</v>
      </c>
      <c r="B81" s="3" t="s">
        <v>29</v>
      </c>
      <c r="C81" s="3" t="s">
        <v>34</v>
      </c>
      <c r="D81" s="3" t="s">
        <v>26</v>
      </c>
      <c r="E81" s="3" t="s">
        <v>33</v>
      </c>
      <c r="F81" s="3" t="s">
        <v>31</v>
      </c>
      <c r="G81" s="3">
        <v>0</v>
      </c>
      <c r="H81" s="3">
        <v>0</v>
      </c>
      <c r="I81" s="4" t="e">
        <f t="shared" si="104"/>
        <v>#DIV/0!</v>
      </c>
      <c r="J81" s="3">
        <v>0</v>
      </c>
      <c r="K81" s="32" t="e">
        <f t="shared" si="106"/>
        <v>#DIV/0!</v>
      </c>
      <c r="L81" s="3">
        <f t="shared" si="77"/>
        <v>0</v>
      </c>
      <c r="M81" s="3">
        <v>0</v>
      </c>
      <c r="N81" s="3">
        <v>0</v>
      </c>
      <c r="O81" s="3">
        <v>0</v>
      </c>
      <c r="P81" s="3">
        <v>0</v>
      </c>
      <c r="Q81" s="4" t="e">
        <f t="shared" si="108"/>
        <v>#DIV/0!</v>
      </c>
      <c r="R81" s="3">
        <v>0</v>
      </c>
      <c r="S81" s="3">
        <v>0</v>
      </c>
      <c r="T81" s="32" t="e">
        <f t="shared" si="110"/>
        <v>#DIV/0!</v>
      </c>
      <c r="U81" s="32" t="e">
        <f t="shared" si="111"/>
        <v>#DIV/0!</v>
      </c>
      <c r="V81" s="3">
        <v>0</v>
      </c>
      <c r="W81" s="3">
        <v>0</v>
      </c>
      <c r="X81" s="3">
        <v>0</v>
      </c>
      <c r="Y81" s="3">
        <v>0</v>
      </c>
      <c r="Z81" s="3"/>
    </row>
    <row r="82" spans="1:27" x14ac:dyDescent="0.3">
      <c r="A82" s="3" t="s">
        <v>68</v>
      </c>
      <c r="B82" s="3" t="s">
        <v>29</v>
      </c>
      <c r="C82" s="3" t="s">
        <v>34</v>
      </c>
      <c r="D82" s="3" t="s">
        <v>26</v>
      </c>
      <c r="E82" s="3" t="s">
        <v>33</v>
      </c>
      <c r="F82" s="3" t="s">
        <v>31</v>
      </c>
      <c r="G82" s="3">
        <v>1</v>
      </c>
      <c r="H82" s="3">
        <v>2</v>
      </c>
      <c r="I82" s="4">
        <f t="shared" si="104"/>
        <v>2</v>
      </c>
      <c r="J82" s="3">
        <v>0</v>
      </c>
      <c r="K82" s="32">
        <f t="shared" si="106"/>
        <v>0</v>
      </c>
      <c r="L82" s="3">
        <f t="shared" si="77"/>
        <v>1</v>
      </c>
      <c r="M82" s="3">
        <v>1</v>
      </c>
      <c r="N82" s="3">
        <v>0</v>
      </c>
      <c r="O82" s="3">
        <v>1</v>
      </c>
      <c r="P82" s="3">
        <v>1</v>
      </c>
      <c r="Q82" s="4">
        <f t="shared" si="108"/>
        <v>100</v>
      </c>
      <c r="R82" s="3">
        <v>0</v>
      </c>
      <c r="S82" s="3">
        <v>0</v>
      </c>
      <c r="T82" s="32">
        <f t="shared" si="110"/>
        <v>1</v>
      </c>
      <c r="U82" s="32">
        <f t="shared" si="111"/>
        <v>1</v>
      </c>
      <c r="V82" s="3">
        <v>0</v>
      </c>
      <c r="W82" s="3">
        <v>0</v>
      </c>
      <c r="X82" s="3">
        <v>0</v>
      </c>
      <c r="Y82" s="3">
        <v>0</v>
      </c>
      <c r="Z82" s="3"/>
    </row>
    <row r="83" spans="1:27" x14ac:dyDescent="0.3">
      <c r="A83" s="35">
        <v>126</v>
      </c>
      <c r="B83" s="35" t="s">
        <v>24</v>
      </c>
      <c r="C83" s="35" t="s">
        <v>29</v>
      </c>
      <c r="D83" s="35" t="s">
        <v>32</v>
      </c>
      <c r="E83" s="35" t="s">
        <v>33</v>
      </c>
      <c r="F83" s="35" t="s">
        <v>34</v>
      </c>
      <c r="G83" s="35">
        <f t="shared" ref="G83:H83" si="123">G84+G85+G86</f>
        <v>3</v>
      </c>
      <c r="H83" s="35">
        <f t="shared" si="123"/>
        <v>0</v>
      </c>
      <c r="I83" s="36">
        <f t="shared" si="104"/>
        <v>0</v>
      </c>
      <c r="J83" s="35">
        <f t="shared" ref="J83" si="124">J84+J85+J86</f>
        <v>0</v>
      </c>
      <c r="K83" s="37">
        <f t="shared" si="106"/>
        <v>0</v>
      </c>
      <c r="L83" s="35">
        <f t="shared" si="77"/>
        <v>3</v>
      </c>
      <c r="M83" s="35">
        <f t="shared" ref="M83:P83" si="125">M84+M85+M86</f>
        <v>0</v>
      </c>
      <c r="N83" s="35">
        <f t="shared" si="125"/>
        <v>3</v>
      </c>
      <c r="O83" s="35">
        <f t="shared" si="125"/>
        <v>0</v>
      </c>
      <c r="P83" s="35">
        <f t="shared" si="125"/>
        <v>2</v>
      </c>
      <c r="Q83" s="36">
        <f t="shared" si="108"/>
        <v>66.666666666666657</v>
      </c>
      <c r="R83" s="35">
        <f t="shared" ref="R83:S83" si="126">R84+R85+R86</f>
        <v>0</v>
      </c>
      <c r="S83" s="35">
        <f t="shared" si="126"/>
        <v>0</v>
      </c>
      <c r="T83" s="37">
        <f t="shared" si="110"/>
        <v>0</v>
      </c>
      <c r="U83" s="37">
        <f t="shared" si="111"/>
        <v>0</v>
      </c>
      <c r="V83" s="35">
        <f t="shared" ref="V83:Y83" si="127">V84+V85+V86</f>
        <v>0</v>
      </c>
      <c r="W83" s="35">
        <f t="shared" si="127"/>
        <v>2</v>
      </c>
      <c r="X83" s="35">
        <f t="shared" si="127"/>
        <v>0</v>
      </c>
      <c r="Y83" s="35">
        <f t="shared" si="127"/>
        <v>0</v>
      </c>
      <c r="Z83" s="35">
        <f>H83-H184</f>
        <v>0</v>
      </c>
      <c r="AA83" s="38"/>
    </row>
    <row r="84" spans="1:27" x14ac:dyDescent="0.3">
      <c r="A84" s="3" t="s">
        <v>66</v>
      </c>
      <c r="B84" s="3" t="s">
        <v>24</v>
      </c>
      <c r="C84" s="3" t="s">
        <v>29</v>
      </c>
      <c r="D84" s="3" t="s">
        <v>32</v>
      </c>
      <c r="E84" s="3" t="s">
        <v>33</v>
      </c>
      <c r="F84" s="3" t="s">
        <v>34</v>
      </c>
      <c r="G84" s="3">
        <v>3</v>
      </c>
      <c r="H84" s="3">
        <v>0</v>
      </c>
      <c r="I84" s="4">
        <f t="shared" si="104"/>
        <v>0</v>
      </c>
      <c r="J84" s="3">
        <v>0</v>
      </c>
      <c r="K84" s="32">
        <f t="shared" si="106"/>
        <v>0</v>
      </c>
      <c r="L84" s="3">
        <f t="shared" si="77"/>
        <v>3</v>
      </c>
      <c r="M84" s="3">
        <v>0</v>
      </c>
      <c r="N84" s="3">
        <v>3</v>
      </c>
      <c r="O84" s="3">
        <v>0</v>
      </c>
      <c r="P84" s="3">
        <v>2</v>
      </c>
      <c r="Q84" s="4">
        <f t="shared" si="108"/>
        <v>66.666666666666657</v>
      </c>
      <c r="R84" s="3">
        <v>0</v>
      </c>
      <c r="S84" s="3">
        <v>0</v>
      </c>
      <c r="T84" s="32">
        <f t="shared" si="110"/>
        <v>0</v>
      </c>
      <c r="U84" s="32">
        <f t="shared" si="111"/>
        <v>0</v>
      </c>
      <c r="V84" s="3">
        <v>0</v>
      </c>
      <c r="W84" s="3">
        <v>2</v>
      </c>
      <c r="X84" s="3">
        <v>0</v>
      </c>
      <c r="Y84" s="3">
        <v>0</v>
      </c>
      <c r="Z84" s="3"/>
    </row>
    <row r="85" spans="1:27" x14ac:dyDescent="0.3">
      <c r="A85" s="3" t="s">
        <v>67</v>
      </c>
      <c r="B85" s="3" t="s">
        <v>24</v>
      </c>
      <c r="C85" s="3" t="s">
        <v>29</v>
      </c>
      <c r="D85" s="3" t="s">
        <v>32</v>
      </c>
      <c r="E85" s="3" t="s">
        <v>33</v>
      </c>
      <c r="F85" s="3" t="s">
        <v>34</v>
      </c>
      <c r="G85" s="3">
        <v>0</v>
      </c>
      <c r="H85" s="3">
        <v>0</v>
      </c>
      <c r="I85" s="4" t="e">
        <f t="shared" si="104"/>
        <v>#DIV/0!</v>
      </c>
      <c r="J85" s="3">
        <v>0</v>
      </c>
      <c r="K85" s="32" t="e">
        <f t="shared" si="106"/>
        <v>#DIV/0!</v>
      </c>
      <c r="L85" s="3">
        <f t="shared" si="77"/>
        <v>0</v>
      </c>
      <c r="M85" s="3">
        <v>0</v>
      </c>
      <c r="N85" s="3">
        <v>0</v>
      </c>
      <c r="O85" s="3">
        <v>0</v>
      </c>
      <c r="P85" s="3">
        <v>0</v>
      </c>
      <c r="Q85" s="4" t="e">
        <f t="shared" si="108"/>
        <v>#DIV/0!</v>
      </c>
      <c r="R85" s="3">
        <v>0</v>
      </c>
      <c r="S85" s="3">
        <v>0</v>
      </c>
      <c r="T85" s="32" t="e">
        <f t="shared" si="110"/>
        <v>#DIV/0!</v>
      </c>
      <c r="U85" s="32" t="e">
        <f t="shared" si="111"/>
        <v>#DIV/0!</v>
      </c>
      <c r="V85" s="3">
        <v>0</v>
      </c>
      <c r="W85" s="3">
        <v>0</v>
      </c>
      <c r="X85" s="3">
        <v>0</v>
      </c>
      <c r="Y85" s="3">
        <v>0</v>
      </c>
      <c r="Z85" s="3"/>
    </row>
    <row r="86" spans="1:27" x14ac:dyDescent="0.3">
      <c r="A86" s="3" t="s">
        <v>68</v>
      </c>
      <c r="B86" s="3" t="s">
        <v>24</v>
      </c>
      <c r="C86" s="3" t="s">
        <v>29</v>
      </c>
      <c r="D86" s="3" t="s">
        <v>32</v>
      </c>
      <c r="E86" s="3" t="s">
        <v>33</v>
      </c>
      <c r="F86" s="3" t="s">
        <v>34</v>
      </c>
      <c r="G86" s="3">
        <v>0</v>
      </c>
      <c r="H86" s="3">
        <v>0</v>
      </c>
      <c r="I86" s="4" t="e">
        <f t="shared" si="104"/>
        <v>#DIV/0!</v>
      </c>
      <c r="J86" s="3">
        <v>0</v>
      </c>
      <c r="K86" s="32" t="e">
        <f t="shared" si="106"/>
        <v>#DIV/0!</v>
      </c>
      <c r="L86" s="3">
        <f t="shared" si="77"/>
        <v>0</v>
      </c>
      <c r="M86" s="3">
        <v>0</v>
      </c>
      <c r="N86" s="3">
        <v>0</v>
      </c>
      <c r="O86" s="3">
        <v>0</v>
      </c>
      <c r="P86" s="3">
        <v>0</v>
      </c>
      <c r="Q86" s="4" t="e">
        <f t="shared" si="108"/>
        <v>#DIV/0!</v>
      </c>
      <c r="R86" s="3">
        <v>0</v>
      </c>
      <c r="S86" s="3">
        <v>0</v>
      </c>
      <c r="T86" s="32" t="e">
        <f t="shared" si="110"/>
        <v>#DIV/0!</v>
      </c>
      <c r="U86" s="32" t="e">
        <f t="shared" si="111"/>
        <v>#DIV/0!</v>
      </c>
      <c r="V86" s="3">
        <v>0</v>
      </c>
      <c r="W86" s="3">
        <v>0</v>
      </c>
      <c r="X86" s="3">
        <v>0</v>
      </c>
      <c r="Y86" s="3">
        <v>0</v>
      </c>
      <c r="Z86" s="3"/>
    </row>
    <row r="87" spans="1:27" x14ac:dyDescent="0.3">
      <c r="A87" s="35">
        <v>169</v>
      </c>
      <c r="B87" s="35" t="s">
        <v>24</v>
      </c>
      <c r="C87" s="35" t="s">
        <v>25</v>
      </c>
      <c r="D87" s="35" t="s">
        <v>32</v>
      </c>
      <c r="E87" s="35" t="s">
        <v>33</v>
      </c>
      <c r="F87" s="35" t="s">
        <v>34</v>
      </c>
      <c r="G87" s="35">
        <f t="shared" ref="G87:H87" si="128">G88+G89+G90</f>
        <v>3</v>
      </c>
      <c r="H87" s="35">
        <f t="shared" si="128"/>
        <v>2</v>
      </c>
      <c r="I87" s="36">
        <f t="shared" si="104"/>
        <v>0.66666666666666663</v>
      </c>
      <c r="J87" s="35">
        <f t="shared" ref="J87" si="129">J88+J89+J90</f>
        <v>1</v>
      </c>
      <c r="K87" s="37">
        <f t="shared" si="106"/>
        <v>0.33333333333333331</v>
      </c>
      <c r="L87" s="35">
        <f t="shared" si="77"/>
        <v>1</v>
      </c>
      <c r="M87" s="35">
        <f t="shared" ref="M87:P87" si="130">M88+M89+M90</f>
        <v>0</v>
      </c>
      <c r="N87" s="35">
        <f t="shared" si="130"/>
        <v>1</v>
      </c>
      <c r="O87" s="35">
        <f t="shared" si="130"/>
        <v>0</v>
      </c>
      <c r="P87" s="35">
        <f t="shared" si="130"/>
        <v>1</v>
      </c>
      <c r="Q87" s="36">
        <f t="shared" si="108"/>
        <v>100</v>
      </c>
      <c r="R87" s="35">
        <f t="shared" ref="R87:S87" si="131">R88+R89+R90</f>
        <v>2</v>
      </c>
      <c r="S87" s="35">
        <f t="shared" si="131"/>
        <v>2</v>
      </c>
      <c r="T87" s="37">
        <f t="shared" si="110"/>
        <v>0</v>
      </c>
      <c r="U87" s="37">
        <f t="shared" si="111"/>
        <v>0</v>
      </c>
      <c r="V87" s="35">
        <f t="shared" ref="V87:Y87" si="132">V88+V89+V90</f>
        <v>0</v>
      </c>
      <c r="W87" s="35">
        <f t="shared" si="132"/>
        <v>0</v>
      </c>
      <c r="X87" s="35">
        <f t="shared" si="132"/>
        <v>0</v>
      </c>
      <c r="Y87" s="35">
        <f t="shared" si="132"/>
        <v>1</v>
      </c>
      <c r="Z87" s="35">
        <f>H87-H188</f>
        <v>2</v>
      </c>
      <c r="AA87" s="35"/>
    </row>
    <row r="88" spans="1:27" x14ac:dyDescent="0.3">
      <c r="A88" s="3" t="s">
        <v>66</v>
      </c>
      <c r="B88" s="3" t="s">
        <v>24</v>
      </c>
      <c r="C88" s="3" t="s">
        <v>25</v>
      </c>
      <c r="D88" s="3" t="s">
        <v>32</v>
      </c>
      <c r="E88" s="3" t="s">
        <v>33</v>
      </c>
      <c r="F88" s="3" t="s">
        <v>34</v>
      </c>
      <c r="G88" s="3">
        <v>1</v>
      </c>
      <c r="H88" s="3">
        <v>2</v>
      </c>
      <c r="I88" s="4">
        <f t="shared" si="104"/>
        <v>2</v>
      </c>
      <c r="J88" s="3">
        <v>0</v>
      </c>
      <c r="K88" s="32">
        <f t="shared" si="106"/>
        <v>0</v>
      </c>
      <c r="L88" s="3">
        <f t="shared" si="77"/>
        <v>0</v>
      </c>
      <c r="M88" s="3">
        <v>0</v>
      </c>
      <c r="N88" s="3">
        <v>0</v>
      </c>
      <c r="O88" s="3">
        <v>0</v>
      </c>
      <c r="P88" s="3">
        <v>0</v>
      </c>
      <c r="Q88" s="4" t="e">
        <f t="shared" si="108"/>
        <v>#DIV/0!</v>
      </c>
      <c r="R88" s="3">
        <v>2</v>
      </c>
      <c r="S88" s="3">
        <v>2</v>
      </c>
      <c r="T88" s="32" t="e">
        <f t="shared" si="110"/>
        <v>#DIV/0!</v>
      </c>
      <c r="U88" s="32" t="e">
        <f t="shared" si="111"/>
        <v>#DIV/0!</v>
      </c>
      <c r="V88" s="3">
        <v>0</v>
      </c>
      <c r="W88" s="3">
        <v>0</v>
      </c>
      <c r="X88" s="3">
        <v>0</v>
      </c>
      <c r="Y88" s="3">
        <v>1</v>
      </c>
      <c r="Z88" s="3"/>
    </row>
    <row r="89" spans="1:27" x14ac:dyDescent="0.3">
      <c r="A89" s="3" t="s">
        <v>67</v>
      </c>
      <c r="B89" s="3" t="s">
        <v>24</v>
      </c>
      <c r="C89" s="3" t="s">
        <v>25</v>
      </c>
      <c r="D89" s="3" t="s">
        <v>32</v>
      </c>
      <c r="E89" s="3" t="s">
        <v>33</v>
      </c>
      <c r="F89" s="3" t="s">
        <v>34</v>
      </c>
      <c r="G89" s="3">
        <v>0</v>
      </c>
      <c r="H89" s="3">
        <v>0</v>
      </c>
      <c r="I89" s="4" t="e">
        <f t="shared" si="104"/>
        <v>#DIV/0!</v>
      </c>
      <c r="J89" s="3">
        <v>0</v>
      </c>
      <c r="K89" s="32" t="e">
        <f t="shared" si="106"/>
        <v>#DIV/0!</v>
      </c>
      <c r="L89" s="3">
        <f t="shared" si="77"/>
        <v>0</v>
      </c>
      <c r="M89" s="3">
        <v>0</v>
      </c>
      <c r="N89" s="3">
        <v>0</v>
      </c>
      <c r="O89" s="3">
        <v>0</v>
      </c>
      <c r="P89" s="3">
        <v>0</v>
      </c>
      <c r="Q89" s="4" t="e">
        <f t="shared" si="108"/>
        <v>#DIV/0!</v>
      </c>
      <c r="R89" s="3">
        <v>0</v>
      </c>
      <c r="S89" s="3">
        <v>0</v>
      </c>
      <c r="T89" s="32" t="e">
        <f t="shared" si="110"/>
        <v>#DIV/0!</v>
      </c>
      <c r="U89" s="32" t="e">
        <f t="shared" si="111"/>
        <v>#DIV/0!</v>
      </c>
      <c r="V89" s="3">
        <v>0</v>
      </c>
      <c r="W89" s="3">
        <v>0</v>
      </c>
      <c r="X89" s="3">
        <v>0</v>
      </c>
      <c r="Y89" s="3">
        <v>0</v>
      </c>
      <c r="Z89" s="3"/>
    </row>
    <row r="90" spans="1:27" x14ac:dyDescent="0.3">
      <c r="A90" s="3" t="s">
        <v>68</v>
      </c>
      <c r="B90" s="3" t="s">
        <v>24</v>
      </c>
      <c r="C90" s="3" t="s">
        <v>25</v>
      </c>
      <c r="D90" s="3" t="s">
        <v>32</v>
      </c>
      <c r="E90" s="3" t="s">
        <v>33</v>
      </c>
      <c r="F90" s="3" t="s">
        <v>34</v>
      </c>
      <c r="G90" s="3">
        <v>2</v>
      </c>
      <c r="H90" s="3">
        <v>0</v>
      </c>
      <c r="I90" s="4">
        <f t="shared" si="104"/>
        <v>0</v>
      </c>
      <c r="J90" s="3">
        <v>1</v>
      </c>
      <c r="K90" s="32">
        <f t="shared" si="106"/>
        <v>0.5</v>
      </c>
      <c r="L90" s="3">
        <f t="shared" si="77"/>
        <v>1</v>
      </c>
      <c r="M90" s="3">
        <v>0</v>
      </c>
      <c r="N90" s="3">
        <v>1</v>
      </c>
      <c r="O90" s="3">
        <v>0</v>
      </c>
      <c r="P90" s="3">
        <v>1</v>
      </c>
      <c r="Q90" s="4">
        <f t="shared" si="108"/>
        <v>100</v>
      </c>
      <c r="R90" s="3">
        <v>0</v>
      </c>
      <c r="S90" s="3">
        <v>0</v>
      </c>
      <c r="T90" s="32">
        <f t="shared" si="110"/>
        <v>0</v>
      </c>
      <c r="U90" s="32">
        <f t="shared" si="111"/>
        <v>0</v>
      </c>
      <c r="V90" s="3">
        <v>0</v>
      </c>
      <c r="W90" s="3">
        <v>0</v>
      </c>
      <c r="X90" s="3">
        <v>0</v>
      </c>
      <c r="Y90" s="3">
        <v>0</v>
      </c>
      <c r="Z90" s="3"/>
    </row>
    <row r="91" spans="1:27" x14ac:dyDescent="0.3">
      <c r="A91" s="35">
        <v>121</v>
      </c>
      <c r="B91" s="35" t="s">
        <v>32</v>
      </c>
      <c r="C91" s="35" t="s">
        <v>25</v>
      </c>
      <c r="D91" s="35" t="s">
        <v>34</v>
      </c>
      <c r="E91" s="35" t="s">
        <v>33</v>
      </c>
      <c r="F91" s="35" t="s">
        <v>31</v>
      </c>
      <c r="G91" s="35">
        <f t="shared" ref="G91:H91" si="133">G92+G93+G94</f>
        <v>5</v>
      </c>
      <c r="H91" s="35">
        <f t="shared" si="133"/>
        <v>6</v>
      </c>
      <c r="I91" s="36">
        <f t="shared" si="104"/>
        <v>1.2</v>
      </c>
      <c r="J91" s="35">
        <f t="shared" ref="J91" si="134">J92+J93+J94</f>
        <v>1</v>
      </c>
      <c r="K91" s="37">
        <f t="shared" si="106"/>
        <v>0.2</v>
      </c>
      <c r="L91" s="35">
        <f t="shared" si="77"/>
        <v>3</v>
      </c>
      <c r="M91" s="35">
        <f t="shared" ref="M91:P91" si="135">M92+M93+M94</f>
        <v>3</v>
      </c>
      <c r="N91" s="35">
        <f t="shared" si="135"/>
        <v>0</v>
      </c>
      <c r="O91" s="35">
        <f t="shared" si="135"/>
        <v>2</v>
      </c>
      <c r="P91" s="35">
        <f t="shared" si="135"/>
        <v>3</v>
      </c>
      <c r="Q91" s="36">
        <f t="shared" si="108"/>
        <v>100</v>
      </c>
      <c r="R91" s="35">
        <f t="shared" ref="R91:S91" si="136">R92+R93+R94</f>
        <v>2</v>
      </c>
      <c r="S91" s="35">
        <f t="shared" si="136"/>
        <v>0</v>
      </c>
      <c r="T91" s="37">
        <f t="shared" si="110"/>
        <v>1</v>
      </c>
      <c r="U91" s="37">
        <f t="shared" si="111"/>
        <v>1</v>
      </c>
      <c r="V91" s="35">
        <f t="shared" ref="V91:Y91" si="137">V92+V93+V94</f>
        <v>0</v>
      </c>
      <c r="W91" s="35">
        <f t="shared" si="137"/>
        <v>1</v>
      </c>
      <c r="X91" s="35">
        <f t="shared" si="137"/>
        <v>0</v>
      </c>
      <c r="Y91" s="35">
        <f t="shared" si="137"/>
        <v>1</v>
      </c>
      <c r="Z91" s="35">
        <f>H91-H192</f>
        <v>4</v>
      </c>
      <c r="AA91" s="38"/>
    </row>
    <row r="92" spans="1:27" x14ac:dyDescent="0.3">
      <c r="A92" s="3" t="s">
        <v>66</v>
      </c>
      <c r="B92" s="3" t="s">
        <v>32</v>
      </c>
      <c r="C92" s="3" t="s">
        <v>25</v>
      </c>
      <c r="D92" s="3" t="s">
        <v>34</v>
      </c>
      <c r="E92" s="3" t="s">
        <v>33</v>
      </c>
      <c r="F92" s="3" t="s">
        <v>31</v>
      </c>
      <c r="G92" s="3">
        <v>3</v>
      </c>
      <c r="H92" s="3">
        <v>4</v>
      </c>
      <c r="I92" s="4">
        <f t="shared" si="104"/>
        <v>1.3333333333333333</v>
      </c>
      <c r="J92" s="3">
        <v>0</v>
      </c>
      <c r="K92" s="32">
        <f t="shared" si="106"/>
        <v>0</v>
      </c>
      <c r="L92" s="3">
        <f t="shared" si="77"/>
        <v>2</v>
      </c>
      <c r="M92" s="3">
        <v>2</v>
      </c>
      <c r="N92" s="3">
        <v>0</v>
      </c>
      <c r="O92" s="3">
        <v>1</v>
      </c>
      <c r="P92" s="3">
        <v>2</v>
      </c>
      <c r="Q92" s="4">
        <f t="shared" si="108"/>
        <v>100</v>
      </c>
      <c r="R92" s="3">
        <v>2</v>
      </c>
      <c r="S92" s="3">
        <v>0</v>
      </c>
      <c r="T92" s="32">
        <f t="shared" si="110"/>
        <v>1</v>
      </c>
      <c r="U92" s="32">
        <f t="shared" si="111"/>
        <v>1</v>
      </c>
      <c r="V92" s="3">
        <v>0</v>
      </c>
      <c r="W92" s="3">
        <v>0</v>
      </c>
      <c r="X92" s="3">
        <v>0</v>
      </c>
      <c r="Y92" s="3">
        <v>1</v>
      </c>
      <c r="Z92" s="3"/>
    </row>
    <row r="93" spans="1:27" x14ac:dyDescent="0.3">
      <c r="A93" s="3" t="s">
        <v>67</v>
      </c>
      <c r="B93" s="3" t="s">
        <v>32</v>
      </c>
      <c r="C93" s="3" t="s">
        <v>25</v>
      </c>
      <c r="D93" s="3" t="s">
        <v>34</v>
      </c>
      <c r="E93" s="3" t="s">
        <v>33</v>
      </c>
      <c r="F93" s="3" t="s">
        <v>31</v>
      </c>
      <c r="G93" s="3">
        <v>0</v>
      </c>
      <c r="H93" s="3">
        <v>0</v>
      </c>
      <c r="I93" s="4" t="e">
        <f t="shared" si="104"/>
        <v>#DIV/0!</v>
      </c>
      <c r="J93" s="3">
        <v>0</v>
      </c>
      <c r="K93" s="32" t="e">
        <f t="shared" si="106"/>
        <v>#DIV/0!</v>
      </c>
      <c r="L93" s="3">
        <f t="shared" si="77"/>
        <v>0</v>
      </c>
      <c r="M93" s="3">
        <v>0</v>
      </c>
      <c r="N93" s="3">
        <v>0</v>
      </c>
      <c r="O93" s="3">
        <v>0</v>
      </c>
      <c r="P93" s="3">
        <v>0</v>
      </c>
      <c r="Q93" s="4" t="e">
        <f t="shared" si="108"/>
        <v>#DIV/0!</v>
      </c>
      <c r="R93" s="3">
        <v>0</v>
      </c>
      <c r="S93" s="3">
        <v>0</v>
      </c>
      <c r="T93" s="32" t="e">
        <f t="shared" si="110"/>
        <v>#DIV/0!</v>
      </c>
      <c r="U93" s="32" t="e">
        <f t="shared" si="111"/>
        <v>#DIV/0!</v>
      </c>
      <c r="V93" s="3">
        <v>0</v>
      </c>
      <c r="W93" s="3">
        <v>0</v>
      </c>
      <c r="X93" s="3">
        <v>0</v>
      </c>
      <c r="Y93" s="3">
        <v>0</v>
      </c>
      <c r="Z93" s="3"/>
    </row>
    <row r="94" spans="1:27" x14ac:dyDescent="0.3">
      <c r="A94" s="3" t="s">
        <v>68</v>
      </c>
      <c r="B94" s="3" t="s">
        <v>32</v>
      </c>
      <c r="C94" s="3" t="s">
        <v>25</v>
      </c>
      <c r="D94" s="3" t="s">
        <v>34</v>
      </c>
      <c r="E94" s="3" t="s">
        <v>33</v>
      </c>
      <c r="F94" s="3" t="s">
        <v>31</v>
      </c>
      <c r="G94" s="3">
        <v>2</v>
      </c>
      <c r="H94" s="3">
        <v>2</v>
      </c>
      <c r="I94" s="4">
        <f t="shared" si="104"/>
        <v>1</v>
      </c>
      <c r="J94" s="3">
        <v>1</v>
      </c>
      <c r="K94" s="32">
        <f t="shared" si="106"/>
        <v>0.5</v>
      </c>
      <c r="L94" s="3">
        <f t="shared" si="77"/>
        <v>1</v>
      </c>
      <c r="M94" s="3">
        <v>1</v>
      </c>
      <c r="N94" s="3">
        <v>0</v>
      </c>
      <c r="O94" s="3">
        <v>1</v>
      </c>
      <c r="P94" s="3">
        <v>1</v>
      </c>
      <c r="Q94" s="4">
        <f t="shared" si="108"/>
        <v>100</v>
      </c>
      <c r="R94" s="3">
        <v>0</v>
      </c>
      <c r="S94" s="3">
        <v>0</v>
      </c>
      <c r="T94" s="32">
        <f t="shared" si="110"/>
        <v>1</v>
      </c>
      <c r="U94" s="32">
        <f t="shared" si="111"/>
        <v>1</v>
      </c>
      <c r="V94" s="3">
        <v>0</v>
      </c>
      <c r="W94" s="3">
        <v>1</v>
      </c>
      <c r="X94" s="3">
        <v>0</v>
      </c>
      <c r="Y94" s="3">
        <v>0</v>
      </c>
      <c r="Z94" s="3"/>
    </row>
    <row r="95" spans="1:27" x14ac:dyDescent="0.3">
      <c r="A95" s="3"/>
      <c r="B95" s="3"/>
      <c r="C95" s="3"/>
      <c r="D95" s="3"/>
      <c r="E95" s="3"/>
      <c r="F95" s="3"/>
      <c r="G95" s="3"/>
      <c r="H95" s="3"/>
      <c r="I95" s="4"/>
      <c r="J95" s="3"/>
      <c r="K95" s="32"/>
      <c r="L95" s="3"/>
      <c r="M95" s="3"/>
      <c r="N95" s="3"/>
      <c r="O95" s="3"/>
      <c r="P95" s="3"/>
      <c r="Q95" s="3"/>
      <c r="R95" s="3"/>
      <c r="S95" s="3"/>
      <c r="T95" s="32"/>
      <c r="U95" s="32"/>
      <c r="V95" s="3"/>
      <c r="W95" s="3"/>
      <c r="X95" s="3"/>
      <c r="Y95" s="3"/>
      <c r="Z95" s="3"/>
    </row>
    <row r="96" spans="1:27" x14ac:dyDescent="0.3">
      <c r="A96" s="3"/>
      <c r="B96" s="3"/>
      <c r="C96" s="3"/>
      <c r="D96" s="3"/>
      <c r="E96" s="3"/>
      <c r="F96" s="3"/>
      <c r="G96" s="6" t="s">
        <v>7</v>
      </c>
      <c r="H96" s="6" t="s">
        <v>8</v>
      </c>
      <c r="I96" s="7" t="s">
        <v>9</v>
      </c>
      <c r="J96" s="6" t="s">
        <v>10</v>
      </c>
      <c r="K96" s="33" t="s">
        <v>11</v>
      </c>
      <c r="L96" s="6" t="s">
        <v>12</v>
      </c>
      <c r="M96" s="6" t="s">
        <v>13</v>
      </c>
      <c r="N96" s="6" t="s">
        <v>14</v>
      </c>
      <c r="O96" s="6" t="s">
        <v>38</v>
      </c>
      <c r="P96" s="6" t="s">
        <v>70</v>
      </c>
      <c r="Q96" s="6" t="s">
        <v>71</v>
      </c>
      <c r="R96" s="6" t="s">
        <v>16</v>
      </c>
      <c r="S96" s="6" t="s">
        <v>17</v>
      </c>
      <c r="T96" s="33" t="s">
        <v>18</v>
      </c>
      <c r="U96" s="33" t="s">
        <v>19</v>
      </c>
      <c r="V96" s="6" t="s">
        <v>20</v>
      </c>
      <c r="W96" s="6" t="s">
        <v>21</v>
      </c>
      <c r="X96" s="6" t="s">
        <v>22</v>
      </c>
      <c r="Y96" s="6" t="s">
        <v>23</v>
      </c>
      <c r="Z96" s="6" t="s">
        <v>72</v>
      </c>
    </row>
    <row r="97" spans="1:27" x14ac:dyDescent="0.3">
      <c r="A97" s="35"/>
      <c r="B97" s="35"/>
      <c r="C97" s="35"/>
      <c r="D97" s="35"/>
      <c r="E97" s="35"/>
      <c r="F97" s="39" t="s">
        <v>36</v>
      </c>
      <c r="G97" s="35">
        <f>G3+G7+G11+G15+G19+G23+G27+G31+G35+G39+G43+G47+G51+G55+G59+G63+G67+G71+G75+G79+G83+G87+G91</f>
        <v>109</v>
      </c>
      <c r="H97" s="35">
        <f>H3+H7+H11+H15+H19+H23+H27+H31+H35+H39+H43+H47+H51+H55+H59+H63+H67+H71+H75+H79+H83+H87+H91</f>
        <v>102</v>
      </c>
      <c r="I97" s="36">
        <f t="shared" ref="I97" si="138">H97/G97</f>
        <v>0.93577981651376152</v>
      </c>
      <c r="J97" s="35">
        <f>J3+J7+J11+J15+J19+J23+J27+J31+J35+J39+J43+J47+J51+J55+J59+J63+J67+J71+J75+J79+J83+J87+J91</f>
        <v>16</v>
      </c>
      <c r="K97" s="37">
        <f t="shared" ref="K97" si="139">J97/G97</f>
        <v>0.14678899082568808</v>
      </c>
      <c r="L97" s="35">
        <f>L3+L7+L11+L15+L19+L23+L27+L31+L35+L39+L43+L47+L51+L55+L59+L63+L67+L71+L75+L79+L83+L87+L91</f>
        <v>85</v>
      </c>
      <c r="M97" s="35">
        <f>M3+M7+M11+M15+M19+M23+M27+M31+M35+M39+M43+M47+M51+M55+M59+M63+M67+M71+M75+M79+M83+M87+M91</f>
        <v>38</v>
      </c>
      <c r="N97" s="35">
        <f>N3+N7+N11+N15+N19+N23+N27+N31+N35+N39+N43+N47+N51+N55+N59+N63+N67+N71+N75+N79+N83+N87+N91</f>
        <v>47</v>
      </c>
      <c r="O97" s="35">
        <f>O3+O7+O11+O15+O19+O23+O27+O31+O35+O39+O43+O47+O51+O55+O59+O63+O67+O71+O75+O79+O83+O87+O91</f>
        <v>30</v>
      </c>
      <c r="P97" s="35">
        <f>P3+P7+P11+P15+P19+P23+P27+P31+P35+P39+P43+P47+P51+P55+P59+P63+P67+P71+P75+P79+P83+P87+P91</f>
        <v>64</v>
      </c>
      <c r="Q97" s="36">
        <f>P97/L97*100</f>
        <v>75.294117647058826</v>
      </c>
      <c r="R97" s="35">
        <f>R3+R7+R11+R15+R19+R23+R27+R31+R35+R39+R43+R47+R51+R55+R59+R63+R67+R71+R75+R79+R83+R87+R91</f>
        <v>20</v>
      </c>
      <c r="S97" s="35">
        <f>S3+S7+S11+S15+S19+S23+S27+S31+S35+S39+S43+S47+S51+S55+S59+S63+S67+S71+S75+S79+S83+S87+S91</f>
        <v>14</v>
      </c>
      <c r="T97" s="37">
        <f>M97/(M97+N97)</f>
        <v>0.44705882352941179</v>
      </c>
      <c r="U97" s="37">
        <f>((0.5*V97)+M97)/L97</f>
        <v>0.51764705882352946</v>
      </c>
      <c r="V97" s="35">
        <f>V3+V7+V11+V15+V19+V23+V27+V31+V35+V39+V43+V47+V51+V55+V59+V63+V67+V71+V75+V79+V83+V87+V91</f>
        <v>12</v>
      </c>
      <c r="W97" s="35">
        <f>W3+W7+W11+W15+W19+W23+W27+W31+W35+W39+W43+W47+W51+W55+W59+W63+W67+W71+W75+W79+W83+W87+W91</f>
        <v>26</v>
      </c>
      <c r="X97" s="35">
        <f>X3+X7+X11+X15+X19+X23+X27+X31+X35+X39+X43+X47+X51+X55+X59+X63+X67+X71+X75+X79+X83+X87+X91</f>
        <v>1</v>
      </c>
      <c r="Y97" s="35">
        <f>Y3+Y7+Y11+Y15+Y19+Y23+Y27+Y31+Y35+Y39+Y43+Y47+Y51+Y55+Y59+Y63+Y67+Y71+Y75+Y79+Y83+Y87+Y91</f>
        <v>14</v>
      </c>
      <c r="Z97" s="35">
        <f>Z3+Z7+Z11+Z15+Z19+Z23+Z27+Z31+Z35+Z39+Z43+Z47+Z51+Z55+Z59+Z63+Z67+Z71+Z75+Z79+Z83+Z87+Z91</f>
        <v>80</v>
      </c>
      <c r="AA97" s="38"/>
    </row>
    <row r="98" spans="1:27" x14ac:dyDescent="0.3">
      <c r="A98" s="6"/>
      <c r="B98" s="6"/>
      <c r="C98" s="6"/>
      <c r="D98" s="6"/>
      <c r="E98" s="6"/>
      <c r="F98" s="6" t="s">
        <v>66</v>
      </c>
      <c r="G98" s="3">
        <f t="shared" ref="G98:H98" si="140">G4+G8+G12+G16+G20+G24+G28+G32+G36+G40+G44+G48+G52+G56+G60+G64+G68+G72+G76+G80+G84+G88+G92</f>
        <v>17</v>
      </c>
      <c r="H98" s="3">
        <f t="shared" si="140"/>
        <v>16</v>
      </c>
      <c r="I98" s="4">
        <f t="shared" ref="I98:I100" si="141">H98/G98</f>
        <v>0.94117647058823528</v>
      </c>
      <c r="J98" s="3">
        <f t="shared" ref="J98:J100" si="142">J4+J8+J12+J16+J20+J24+J28+J32+J36+J40+J44+J48+J52+J56+J60+J64+J68+J72+J76+J80+J84+J88+J92</f>
        <v>1</v>
      </c>
      <c r="K98" s="32">
        <f t="shared" ref="K98:K100" si="143">J98/G98</f>
        <v>5.8823529411764705E-2</v>
      </c>
      <c r="L98" s="3">
        <f t="shared" ref="L98:P98" si="144">L4+L8+L12+L16+L20+L24+L28+L32+L36+L40+L44+L48+L52+L56+L60+L64+L68+L72+L76+L80+L84+L88+L92</f>
        <v>13</v>
      </c>
      <c r="M98" s="3">
        <f t="shared" si="144"/>
        <v>6</v>
      </c>
      <c r="N98" s="3">
        <f t="shared" si="144"/>
        <v>7</v>
      </c>
      <c r="O98" s="3">
        <f t="shared" si="144"/>
        <v>4</v>
      </c>
      <c r="P98" s="3">
        <f t="shared" si="144"/>
        <v>9</v>
      </c>
      <c r="Q98" s="4">
        <f t="shared" ref="Q98:Q100" si="145">P98/L98*100</f>
        <v>69.230769230769226</v>
      </c>
      <c r="R98" s="3">
        <f t="shared" ref="R98:S98" si="146">R4+R8+R12+R16+R20+R24+R28+R32+R36+R40+R44+R48+R52+R56+R60+R64+R68+R72+R76+R80+R84+R88+R92</f>
        <v>7</v>
      </c>
      <c r="S98" s="3">
        <f t="shared" si="146"/>
        <v>4</v>
      </c>
      <c r="T98" s="32">
        <f t="shared" ref="T98:T100" si="147">M98/(M98+N98)</f>
        <v>0.46153846153846156</v>
      </c>
      <c r="U98" s="32">
        <f t="shared" ref="U98:U100" si="148">((0.5*V98)+M98)/L98</f>
        <v>0.46153846153846156</v>
      </c>
      <c r="V98" s="3">
        <f t="shared" ref="V98:Z98" si="149">V4+V8+V12+V16+V20+V24+V28+V32+V36+V40+V44+V48+V52+V56+V60+V64+V68+V72+V76+V80+V84+V88+V92</f>
        <v>0</v>
      </c>
      <c r="W98" s="3">
        <f t="shared" si="149"/>
        <v>5</v>
      </c>
      <c r="X98" s="3">
        <f t="shared" si="149"/>
        <v>0</v>
      </c>
      <c r="Y98" s="3">
        <f t="shared" si="149"/>
        <v>4</v>
      </c>
      <c r="Z98" s="3">
        <f t="shared" si="149"/>
        <v>0</v>
      </c>
    </row>
    <row r="99" spans="1:27" x14ac:dyDescent="0.3">
      <c r="F99" s="6" t="s">
        <v>67</v>
      </c>
      <c r="G99" s="3">
        <f t="shared" ref="G99:H99" si="150">G5+G9+G13+G17+G21+G25+G29+G33+G37+G41+G45+G49+G53+G57+G61+G65+G69+G73+G77+G81+G85+G89+G93</f>
        <v>68</v>
      </c>
      <c r="H99" s="3">
        <f t="shared" si="150"/>
        <v>64</v>
      </c>
      <c r="I99" s="4">
        <f t="shared" si="141"/>
        <v>0.94117647058823528</v>
      </c>
      <c r="J99" s="3">
        <f t="shared" si="142"/>
        <v>11</v>
      </c>
      <c r="K99" s="32">
        <f t="shared" si="143"/>
        <v>0.16176470588235295</v>
      </c>
      <c r="L99" s="3">
        <f t="shared" ref="L99:P99" si="151">L5+L9+L13+L17+L21+L25+L29+L33+L37+L41+L45+L49+L53+L57+L61+L65+L69+L73+L77+L81+L85+L89+L93</f>
        <v>52</v>
      </c>
      <c r="M99" s="3">
        <f t="shared" si="151"/>
        <v>22</v>
      </c>
      <c r="N99" s="3">
        <f t="shared" si="151"/>
        <v>30</v>
      </c>
      <c r="O99" s="3">
        <f t="shared" si="151"/>
        <v>18</v>
      </c>
      <c r="P99" s="3">
        <f t="shared" si="151"/>
        <v>40</v>
      </c>
      <c r="Q99" s="4">
        <f t="shared" si="145"/>
        <v>76.923076923076934</v>
      </c>
      <c r="R99" s="3">
        <f t="shared" ref="R99:S99" si="152">R5+R9+R13+R17+R21+R25+R29+R33+R37+R41+R45+R49+R53+R57+R61+R65+R69+R73+R77+R81+R85+R89+R93</f>
        <v>13</v>
      </c>
      <c r="S99" s="3">
        <f t="shared" si="152"/>
        <v>10</v>
      </c>
      <c r="T99" s="32">
        <f t="shared" si="147"/>
        <v>0.42307692307692307</v>
      </c>
      <c r="U99" s="32">
        <f t="shared" si="148"/>
        <v>0.51923076923076927</v>
      </c>
      <c r="V99" s="3">
        <f t="shared" ref="V99:Z99" si="153">V5+V9+V13+V17+V21+V25+V29+V33+V37+V41+V45+V49+V53+V57+V61+V65+V69+V73+V77+V81+V85+V89+V93</f>
        <v>10</v>
      </c>
      <c r="W99" s="3">
        <f t="shared" si="153"/>
        <v>15</v>
      </c>
      <c r="X99" s="3">
        <f t="shared" si="153"/>
        <v>1</v>
      </c>
      <c r="Y99" s="3">
        <f t="shared" si="153"/>
        <v>8</v>
      </c>
      <c r="Z99" s="3">
        <f t="shared" si="153"/>
        <v>0</v>
      </c>
    </row>
    <row r="100" spans="1:27" x14ac:dyDescent="0.3">
      <c r="F100" s="6" t="s">
        <v>68</v>
      </c>
      <c r="G100" s="3">
        <f t="shared" ref="G100:H100" si="154">G6+G10+G14+G18+G22+G26+G30+G34+G38+G42+G46+G50+G54+G58+G62+G66+G70+G74+G78+G82+G86+G90+G94</f>
        <v>24</v>
      </c>
      <c r="H100" s="3">
        <f t="shared" si="154"/>
        <v>22</v>
      </c>
      <c r="I100" s="4">
        <f t="shared" si="141"/>
        <v>0.91666666666666663</v>
      </c>
      <c r="J100" s="3">
        <f t="shared" si="142"/>
        <v>4</v>
      </c>
      <c r="K100" s="32">
        <f t="shared" si="143"/>
        <v>0.16666666666666666</v>
      </c>
      <c r="L100" s="3">
        <f t="shared" ref="L100:P100" si="155">L6+L10+L14+L18+L22+L26+L30+L34+L38+L42+L46+L50+L54+L58+L62+L66+L70+L74+L78+L82+L86+L90+L94</f>
        <v>20</v>
      </c>
      <c r="M100" s="3">
        <f t="shared" si="155"/>
        <v>10</v>
      </c>
      <c r="N100" s="3">
        <f t="shared" si="155"/>
        <v>10</v>
      </c>
      <c r="O100" s="3">
        <f t="shared" si="155"/>
        <v>8</v>
      </c>
      <c r="P100" s="3">
        <f t="shared" si="155"/>
        <v>15</v>
      </c>
      <c r="Q100" s="4">
        <f t="shared" si="145"/>
        <v>75</v>
      </c>
      <c r="R100" s="3">
        <f t="shared" ref="R100:S100" si="156">R6+R10+R14+R18+R22+R26+R30+R34+R38+R42+R46+R50+R54+R58+R62+R66+R70+R74+R78+R82+R86+R90+R94</f>
        <v>0</v>
      </c>
      <c r="S100" s="3">
        <f t="shared" si="156"/>
        <v>0</v>
      </c>
      <c r="T100" s="32">
        <f t="shared" si="147"/>
        <v>0.5</v>
      </c>
      <c r="U100" s="32">
        <f t="shared" si="148"/>
        <v>0.55000000000000004</v>
      </c>
      <c r="V100" s="3">
        <f t="shared" ref="V100:Z100" si="157">V6+V10+V14+V18+V22+V26+V30+V34+V38+V42+V46+V50+V54+V58+V62+V66+V70+V74+V78+V82+V86+V90+V94</f>
        <v>2</v>
      </c>
      <c r="W100" s="3">
        <f t="shared" si="157"/>
        <v>6</v>
      </c>
      <c r="X100" s="3">
        <f t="shared" si="157"/>
        <v>0</v>
      </c>
      <c r="Y100" s="3">
        <f t="shared" si="157"/>
        <v>2</v>
      </c>
      <c r="Z100" s="3">
        <f t="shared" si="157"/>
        <v>0</v>
      </c>
    </row>
    <row r="101" spans="1:27" x14ac:dyDescent="0.3">
      <c r="I101" s="2"/>
      <c r="K101" s="34"/>
      <c r="T101" s="34"/>
      <c r="U101" s="34"/>
      <c r="Z101" s="3"/>
    </row>
    <row r="102" spans="1:27" x14ac:dyDescent="0.3">
      <c r="A102" s="49" t="s">
        <v>37</v>
      </c>
      <c r="B102" s="49"/>
      <c r="C102" s="49"/>
      <c r="D102" s="3"/>
      <c r="E102" s="3"/>
      <c r="F102" s="3"/>
      <c r="G102" s="3"/>
      <c r="H102" s="3"/>
      <c r="I102" s="4"/>
      <c r="J102" s="3"/>
      <c r="K102" s="32"/>
      <c r="L102" s="3"/>
      <c r="M102" s="3"/>
      <c r="N102" s="3"/>
      <c r="O102" s="3"/>
      <c r="P102" s="3"/>
      <c r="Q102" s="3"/>
      <c r="R102" s="3"/>
      <c r="S102" s="3"/>
      <c r="T102" s="32"/>
      <c r="U102" s="32"/>
      <c r="V102" s="3"/>
      <c r="W102" s="3"/>
      <c r="X102" s="3"/>
      <c r="Y102" s="3"/>
      <c r="Z102" s="3"/>
      <c r="AA102" s="3"/>
    </row>
    <row r="103" spans="1:27" x14ac:dyDescent="0.3">
      <c r="A103" s="6" t="s">
        <v>1</v>
      </c>
      <c r="B103" s="6" t="s">
        <v>2</v>
      </c>
      <c r="C103" s="6" t="s">
        <v>3</v>
      </c>
      <c r="D103" s="6" t="s">
        <v>4</v>
      </c>
      <c r="E103" s="6" t="s">
        <v>5</v>
      </c>
      <c r="F103" s="6" t="s">
        <v>6</v>
      </c>
      <c r="G103" s="6" t="s">
        <v>7</v>
      </c>
      <c r="H103" s="6" t="s">
        <v>8</v>
      </c>
      <c r="I103" s="7" t="s">
        <v>9</v>
      </c>
      <c r="J103" s="6" t="s">
        <v>10</v>
      </c>
      <c r="K103" s="33" t="s">
        <v>11</v>
      </c>
      <c r="L103" s="6" t="s">
        <v>12</v>
      </c>
      <c r="M103" s="6" t="s">
        <v>13</v>
      </c>
      <c r="N103" s="6" t="s">
        <v>14</v>
      </c>
      <c r="O103" s="6" t="s">
        <v>38</v>
      </c>
      <c r="P103" s="6" t="s">
        <v>70</v>
      </c>
      <c r="Q103" s="6" t="s">
        <v>71</v>
      </c>
      <c r="R103" s="6" t="s">
        <v>16</v>
      </c>
      <c r="S103" s="6" t="s">
        <v>17</v>
      </c>
      <c r="T103" s="33" t="s">
        <v>18</v>
      </c>
      <c r="U103" s="33" t="s">
        <v>19</v>
      </c>
      <c r="V103" s="6" t="s">
        <v>20</v>
      </c>
      <c r="W103" s="6" t="s">
        <v>39</v>
      </c>
      <c r="X103" s="6" t="s">
        <v>40</v>
      </c>
      <c r="Y103" s="6" t="s">
        <v>41</v>
      </c>
      <c r="Z103" s="6" t="s">
        <v>22</v>
      </c>
      <c r="AA103" s="6" t="s">
        <v>42</v>
      </c>
    </row>
    <row r="104" spans="1:27" x14ac:dyDescent="0.3">
      <c r="A104" s="35">
        <v>1</v>
      </c>
      <c r="B104" s="35" t="s">
        <v>24</v>
      </c>
      <c r="C104" s="35" t="s">
        <v>25</v>
      </c>
      <c r="D104" s="35" t="s">
        <v>26</v>
      </c>
      <c r="E104" s="35" t="s">
        <v>27</v>
      </c>
      <c r="F104" s="35" t="s">
        <v>28</v>
      </c>
      <c r="G104" s="35">
        <f t="shared" ref="G104" si="158">G105+G106+G107</f>
        <v>15</v>
      </c>
      <c r="H104" s="35">
        <f>H105+H106+H107</f>
        <v>4</v>
      </c>
      <c r="I104" s="36">
        <f t="shared" ref="I104:I107" si="159">H104/G104</f>
        <v>0.26666666666666666</v>
      </c>
      <c r="J104" s="35">
        <f>J105+J106+J107</f>
        <v>9</v>
      </c>
      <c r="K104" s="37">
        <f t="shared" ref="K104:K107" si="160">J104/G104</f>
        <v>0.6</v>
      </c>
      <c r="L104" s="35">
        <f t="shared" ref="L104:L107" si="161">M104+N104</f>
        <v>6</v>
      </c>
      <c r="M104" s="35">
        <f>M105+M106+M107</f>
        <v>2</v>
      </c>
      <c r="N104" s="35">
        <f>N105+N106+N107</f>
        <v>4</v>
      </c>
      <c r="O104" s="35">
        <f>O105+O106+O107</f>
        <v>0</v>
      </c>
      <c r="P104" s="35">
        <f>P105+P106+P107</f>
        <v>6</v>
      </c>
      <c r="Q104" s="36">
        <f t="shared" ref="Q104:Q107" si="162">P104/L104*100</f>
        <v>100</v>
      </c>
      <c r="R104" s="35">
        <f>R105+R106+R107</f>
        <v>0</v>
      </c>
      <c r="S104" s="35">
        <f>S105+S106+S107</f>
        <v>0</v>
      </c>
      <c r="T104" s="37">
        <f t="shared" ref="T104:T107" si="163">M104/(M104+N104)</f>
        <v>0.33333333333333331</v>
      </c>
      <c r="U104" s="37">
        <f t="shared" ref="U104:U107" si="164">((0.5*V104)+M104)/L104</f>
        <v>0.33333333333333331</v>
      </c>
      <c r="V104" s="35">
        <f t="shared" ref="V104:AA104" si="165">V105+V106+V107</f>
        <v>0</v>
      </c>
      <c r="W104" s="35">
        <f t="shared" si="165"/>
        <v>1</v>
      </c>
      <c r="X104" s="35">
        <f t="shared" si="165"/>
        <v>3</v>
      </c>
      <c r="Y104" s="35">
        <f t="shared" si="165"/>
        <v>8</v>
      </c>
      <c r="Z104" s="35">
        <f t="shared" si="165"/>
        <v>0</v>
      </c>
      <c r="AA104" s="35">
        <f t="shared" si="165"/>
        <v>0</v>
      </c>
    </row>
    <row r="105" spans="1:27" x14ac:dyDescent="0.3">
      <c r="A105" s="3" t="s">
        <v>66</v>
      </c>
      <c r="B105" s="3" t="s">
        <v>24</v>
      </c>
      <c r="C105" s="3" t="s">
        <v>25</v>
      </c>
      <c r="D105" s="3" t="s">
        <v>26</v>
      </c>
      <c r="E105" s="3" t="s">
        <v>27</v>
      </c>
      <c r="F105" s="3" t="s">
        <v>28</v>
      </c>
      <c r="G105" s="3">
        <v>13</v>
      </c>
      <c r="H105" s="3">
        <v>2</v>
      </c>
      <c r="I105" s="4">
        <f t="shared" si="159"/>
        <v>0.15384615384615385</v>
      </c>
      <c r="J105" s="3">
        <v>8</v>
      </c>
      <c r="K105" s="32">
        <f t="shared" si="160"/>
        <v>0.61538461538461542</v>
      </c>
      <c r="L105" s="3">
        <f t="shared" si="161"/>
        <v>5</v>
      </c>
      <c r="M105" s="3">
        <v>1</v>
      </c>
      <c r="N105" s="3">
        <v>4</v>
      </c>
      <c r="O105" s="3">
        <v>0</v>
      </c>
      <c r="P105" s="3">
        <v>5</v>
      </c>
      <c r="Q105" s="4">
        <f t="shared" si="162"/>
        <v>100</v>
      </c>
      <c r="R105" s="3">
        <v>0</v>
      </c>
      <c r="S105" s="3">
        <v>0</v>
      </c>
      <c r="T105" s="32">
        <f t="shared" si="163"/>
        <v>0.2</v>
      </c>
      <c r="U105" s="32">
        <f t="shared" si="164"/>
        <v>0.2</v>
      </c>
      <c r="V105" s="3">
        <v>0</v>
      </c>
      <c r="W105" s="3">
        <v>1</v>
      </c>
      <c r="X105" s="3">
        <v>3</v>
      </c>
      <c r="Y105" s="3">
        <v>7</v>
      </c>
      <c r="Z105" s="3">
        <v>0</v>
      </c>
      <c r="AA105" s="3">
        <v>0</v>
      </c>
    </row>
    <row r="106" spans="1:27" x14ac:dyDescent="0.3">
      <c r="A106" s="3" t="s">
        <v>67</v>
      </c>
      <c r="B106" s="3" t="s">
        <v>24</v>
      </c>
      <c r="C106" s="3" t="s">
        <v>25</v>
      </c>
      <c r="D106" s="3" t="s">
        <v>26</v>
      </c>
      <c r="E106" s="3" t="s">
        <v>27</v>
      </c>
      <c r="F106" s="3" t="s">
        <v>28</v>
      </c>
      <c r="G106" s="3">
        <v>0</v>
      </c>
      <c r="H106" s="3">
        <v>0</v>
      </c>
      <c r="I106" s="4" t="e">
        <f t="shared" si="159"/>
        <v>#DIV/0!</v>
      </c>
      <c r="J106" s="3">
        <v>0</v>
      </c>
      <c r="K106" s="32" t="e">
        <f t="shared" si="160"/>
        <v>#DIV/0!</v>
      </c>
      <c r="L106" s="3">
        <f t="shared" si="161"/>
        <v>0</v>
      </c>
      <c r="M106" s="3">
        <v>0</v>
      </c>
      <c r="N106" s="3">
        <v>0</v>
      </c>
      <c r="O106" s="3">
        <v>0</v>
      </c>
      <c r="P106" s="3">
        <v>0</v>
      </c>
      <c r="Q106" s="4" t="e">
        <f t="shared" si="162"/>
        <v>#DIV/0!</v>
      </c>
      <c r="R106" s="3">
        <v>0</v>
      </c>
      <c r="S106" s="3">
        <v>0</v>
      </c>
      <c r="T106" s="32" t="e">
        <f t="shared" si="163"/>
        <v>#DIV/0!</v>
      </c>
      <c r="U106" s="32" t="e">
        <f t="shared" si="164"/>
        <v>#DIV/0!</v>
      </c>
      <c r="V106" s="3">
        <v>0</v>
      </c>
      <c r="W106" s="3">
        <v>0</v>
      </c>
      <c r="X106" s="3">
        <v>0</v>
      </c>
      <c r="Y106" s="3">
        <v>0</v>
      </c>
      <c r="Z106" s="3">
        <v>0</v>
      </c>
      <c r="AA106" s="3">
        <v>0</v>
      </c>
    </row>
    <row r="107" spans="1:27" x14ac:dyDescent="0.3">
      <c r="A107" s="3" t="s">
        <v>68</v>
      </c>
      <c r="B107" s="3" t="s">
        <v>24</v>
      </c>
      <c r="C107" s="3" t="s">
        <v>25</v>
      </c>
      <c r="D107" s="3" t="s">
        <v>26</v>
      </c>
      <c r="E107" s="3" t="s">
        <v>27</v>
      </c>
      <c r="F107" s="3" t="s">
        <v>28</v>
      </c>
      <c r="G107" s="3">
        <v>2</v>
      </c>
      <c r="H107" s="3">
        <v>2</v>
      </c>
      <c r="I107" s="4">
        <f t="shared" si="159"/>
        <v>1</v>
      </c>
      <c r="J107" s="3">
        <v>1</v>
      </c>
      <c r="K107" s="32">
        <f t="shared" si="160"/>
        <v>0.5</v>
      </c>
      <c r="L107" s="3">
        <f t="shared" si="161"/>
        <v>1</v>
      </c>
      <c r="M107" s="3">
        <v>1</v>
      </c>
      <c r="N107" s="3">
        <v>0</v>
      </c>
      <c r="O107" s="3">
        <v>0</v>
      </c>
      <c r="P107" s="3">
        <v>1</v>
      </c>
      <c r="Q107" s="4">
        <f t="shared" si="162"/>
        <v>100</v>
      </c>
      <c r="R107" s="3">
        <v>0</v>
      </c>
      <c r="S107" s="3">
        <v>0</v>
      </c>
      <c r="T107" s="32">
        <f t="shared" si="163"/>
        <v>1</v>
      </c>
      <c r="U107" s="32">
        <f t="shared" si="164"/>
        <v>1</v>
      </c>
      <c r="V107" s="3">
        <v>0</v>
      </c>
      <c r="W107" s="3">
        <v>0</v>
      </c>
      <c r="X107" s="3">
        <v>0</v>
      </c>
      <c r="Y107" s="3">
        <v>1</v>
      </c>
      <c r="Z107" s="3">
        <v>0</v>
      </c>
      <c r="AA107" s="3">
        <v>0</v>
      </c>
    </row>
    <row r="108" spans="1:27" x14ac:dyDescent="0.3">
      <c r="A108" s="35">
        <v>135</v>
      </c>
      <c r="B108" s="35" t="s">
        <v>29</v>
      </c>
      <c r="C108" s="35" t="s">
        <v>32</v>
      </c>
      <c r="D108" s="35" t="s">
        <v>26</v>
      </c>
      <c r="E108" s="35" t="s">
        <v>27</v>
      </c>
      <c r="F108" s="35" t="s">
        <v>28</v>
      </c>
      <c r="G108" s="35">
        <f t="shared" ref="G108:H108" si="166">G109+G110+G111</f>
        <v>1</v>
      </c>
      <c r="H108" s="35">
        <f t="shared" si="166"/>
        <v>0</v>
      </c>
      <c r="I108" s="36">
        <f t="shared" ref="I108:I171" si="167">H108/G108</f>
        <v>0</v>
      </c>
      <c r="J108" s="35">
        <f t="shared" ref="J108" si="168">J109+J110+J111</f>
        <v>1</v>
      </c>
      <c r="K108" s="37">
        <f t="shared" ref="K108:K171" si="169">J108/G108</f>
        <v>1</v>
      </c>
      <c r="L108" s="35">
        <f t="shared" ref="L108:L171" si="170">M108+N108</f>
        <v>0</v>
      </c>
      <c r="M108" s="35">
        <f t="shared" ref="M108:P108" si="171">M109+M110+M111</f>
        <v>0</v>
      </c>
      <c r="N108" s="35">
        <f t="shared" si="171"/>
        <v>0</v>
      </c>
      <c r="O108" s="35">
        <f t="shared" si="171"/>
        <v>0</v>
      </c>
      <c r="P108" s="35">
        <f t="shared" si="171"/>
        <v>0</v>
      </c>
      <c r="Q108" s="36" t="e">
        <f t="shared" ref="Q108:Q171" si="172">P108/L108*100</f>
        <v>#DIV/0!</v>
      </c>
      <c r="R108" s="35">
        <f t="shared" ref="R108:S108" si="173">R109+R110+R111</f>
        <v>0</v>
      </c>
      <c r="S108" s="35">
        <f t="shared" si="173"/>
        <v>0</v>
      </c>
      <c r="T108" s="37" t="e">
        <f t="shared" ref="T108:T171" si="174">M108/(M108+N108)</f>
        <v>#DIV/0!</v>
      </c>
      <c r="U108" s="37" t="e">
        <f t="shared" ref="U108:U171" si="175">((0.5*V108)+M108)/L108</f>
        <v>#DIV/0!</v>
      </c>
      <c r="V108" s="35">
        <f t="shared" ref="V108:AA108" si="176">V109+V110+V111</f>
        <v>0</v>
      </c>
      <c r="W108" s="35">
        <f t="shared" si="176"/>
        <v>0</v>
      </c>
      <c r="X108" s="35">
        <f t="shared" si="176"/>
        <v>0</v>
      </c>
      <c r="Y108" s="35">
        <f t="shared" si="176"/>
        <v>1</v>
      </c>
      <c r="Z108" s="35">
        <f t="shared" si="176"/>
        <v>1</v>
      </c>
      <c r="AA108" s="35">
        <f t="shared" si="176"/>
        <v>0</v>
      </c>
    </row>
    <row r="109" spans="1:27" x14ac:dyDescent="0.3">
      <c r="A109" s="3" t="s">
        <v>66</v>
      </c>
      <c r="B109" s="3" t="s">
        <v>29</v>
      </c>
      <c r="C109" s="3" t="s">
        <v>32</v>
      </c>
      <c r="D109" s="3" t="s">
        <v>26</v>
      </c>
      <c r="E109" s="3" t="s">
        <v>27</v>
      </c>
      <c r="F109" s="3" t="s">
        <v>28</v>
      </c>
      <c r="G109" s="3">
        <v>1</v>
      </c>
      <c r="H109" s="3">
        <v>0</v>
      </c>
      <c r="I109" s="4">
        <f t="shared" si="167"/>
        <v>0</v>
      </c>
      <c r="J109" s="3">
        <v>1</v>
      </c>
      <c r="K109" s="32">
        <f t="shared" si="169"/>
        <v>1</v>
      </c>
      <c r="L109" s="3">
        <f t="shared" si="170"/>
        <v>0</v>
      </c>
      <c r="M109" s="3">
        <v>0</v>
      </c>
      <c r="N109" s="3">
        <v>0</v>
      </c>
      <c r="O109" s="3">
        <v>0</v>
      </c>
      <c r="P109" s="3">
        <v>0</v>
      </c>
      <c r="Q109" s="4" t="e">
        <f t="shared" si="172"/>
        <v>#DIV/0!</v>
      </c>
      <c r="R109" s="3">
        <v>0</v>
      </c>
      <c r="S109" s="3">
        <v>0</v>
      </c>
      <c r="T109" s="32" t="e">
        <f t="shared" si="174"/>
        <v>#DIV/0!</v>
      </c>
      <c r="U109" s="32" t="e">
        <f t="shared" si="175"/>
        <v>#DIV/0!</v>
      </c>
      <c r="V109" s="3">
        <v>0</v>
      </c>
      <c r="W109" s="3">
        <v>0</v>
      </c>
      <c r="X109" s="3">
        <v>0</v>
      </c>
      <c r="Y109" s="3">
        <v>1</v>
      </c>
      <c r="Z109" s="3">
        <v>0</v>
      </c>
      <c r="AA109" s="3">
        <v>0</v>
      </c>
    </row>
    <row r="110" spans="1:27" x14ac:dyDescent="0.3">
      <c r="A110" s="3" t="s">
        <v>67</v>
      </c>
      <c r="B110" s="3" t="s">
        <v>29</v>
      </c>
      <c r="C110" s="3" t="s">
        <v>32</v>
      </c>
      <c r="D110" s="3" t="s">
        <v>26</v>
      </c>
      <c r="E110" s="3" t="s">
        <v>27</v>
      </c>
      <c r="F110" s="3" t="s">
        <v>28</v>
      </c>
      <c r="G110" s="3">
        <v>0</v>
      </c>
      <c r="H110" s="3">
        <v>0</v>
      </c>
      <c r="I110" s="4" t="e">
        <f t="shared" si="167"/>
        <v>#DIV/0!</v>
      </c>
      <c r="J110" s="3">
        <v>0</v>
      </c>
      <c r="K110" s="32" t="e">
        <f t="shared" si="169"/>
        <v>#DIV/0!</v>
      </c>
      <c r="L110" s="3">
        <f t="shared" si="170"/>
        <v>0</v>
      </c>
      <c r="M110" s="3">
        <v>0</v>
      </c>
      <c r="N110" s="3">
        <v>0</v>
      </c>
      <c r="O110" s="3">
        <v>0</v>
      </c>
      <c r="P110" s="3">
        <v>0</v>
      </c>
      <c r="Q110" s="4" t="e">
        <f t="shared" si="172"/>
        <v>#DIV/0!</v>
      </c>
      <c r="R110" s="3">
        <v>0</v>
      </c>
      <c r="S110" s="3">
        <v>0</v>
      </c>
      <c r="T110" s="32" t="e">
        <f t="shared" si="174"/>
        <v>#DIV/0!</v>
      </c>
      <c r="U110" s="32" t="e">
        <f t="shared" si="175"/>
        <v>#DIV/0!</v>
      </c>
      <c r="V110" s="3">
        <v>0</v>
      </c>
      <c r="W110" s="3">
        <v>0</v>
      </c>
      <c r="X110" s="3">
        <v>0</v>
      </c>
      <c r="Y110" s="3">
        <v>0</v>
      </c>
      <c r="Z110" s="3">
        <v>0</v>
      </c>
      <c r="AA110" s="3">
        <v>0</v>
      </c>
    </row>
    <row r="111" spans="1:27" x14ac:dyDescent="0.3">
      <c r="A111" s="3" t="s">
        <v>68</v>
      </c>
      <c r="B111" s="3" t="s">
        <v>29</v>
      </c>
      <c r="C111" s="3" t="s">
        <v>32</v>
      </c>
      <c r="D111" s="3" t="s">
        <v>26</v>
      </c>
      <c r="E111" s="3" t="s">
        <v>27</v>
      </c>
      <c r="F111" s="3" t="s">
        <v>28</v>
      </c>
      <c r="G111" s="3">
        <v>0</v>
      </c>
      <c r="H111" s="3">
        <v>0</v>
      </c>
      <c r="I111" s="4" t="e">
        <f t="shared" si="167"/>
        <v>#DIV/0!</v>
      </c>
      <c r="J111" s="3">
        <v>0</v>
      </c>
      <c r="K111" s="32" t="e">
        <f t="shared" si="169"/>
        <v>#DIV/0!</v>
      </c>
      <c r="L111" s="3">
        <f t="shared" si="170"/>
        <v>0</v>
      </c>
      <c r="M111" s="3">
        <v>0</v>
      </c>
      <c r="N111" s="3">
        <v>0</v>
      </c>
      <c r="O111" s="3">
        <v>0</v>
      </c>
      <c r="P111" s="3">
        <v>0</v>
      </c>
      <c r="Q111" s="4" t="e">
        <f t="shared" si="172"/>
        <v>#DIV/0!</v>
      </c>
      <c r="R111" s="3">
        <v>0</v>
      </c>
      <c r="S111" s="3">
        <v>0</v>
      </c>
      <c r="T111" s="32" t="e">
        <f t="shared" si="174"/>
        <v>#DIV/0!</v>
      </c>
      <c r="U111" s="32" t="e">
        <f t="shared" si="175"/>
        <v>#DIV/0!</v>
      </c>
      <c r="V111" s="3">
        <v>0</v>
      </c>
      <c r="W111" s="3">
        <v>0</v>
      </c>
      <c r="X111" s="3">
        <v>0</v>
      </c>
      <c r="Y111" s="3">
        <v>0</v>
      </c>
      <c r="Z111" s="3">
        <v>1</v>
      </c>
      <c r="AA111" s="3">
        <v>0</v>
      </c>
    </row>
    <row r="112" spans="1:27" x14ac:dyDescent="0.3">
      <c r="A112" s="35">
        <v>29</v>
      </c>
      <c r="B112" s="35" t="s">
        <v>29</v>
      </c>
      <c r="C112" s="35" t="s">
        <v>32</v>
      </c>
      <c r="D112" s="35" t="s">
        <v>26</v>
      </c>
      <c r="E112" s="35" t="s">
        <v>30</v>
      </c>
      <c r="F112" s="35" t="s">
        <v>28</v>
      </c>
      <c r="G112" s="35">
        <f t="shared" ref="G112:H112" si="177">G113+G114+G115</f>
        <v>2</v>
      </c>
      <c r="H112" s="35">
        <f t="shared" si="177"/>
        <v>0</v>
      </c>
      <c r="I112" s="36">
        <f t="shared" si="167"/>
        <v>0</v>
      </c>
      <c r="J112" s="35">
        <f t="shared" ref="J112" si="178">J113+J114+J115</f>
        <v>2</v>
      </c>
      <c r="K112" s="37">
        <f t="shared" si="169"/>
        <v>1</v>
      </c>
      <c r="L112" s="35">
        <f t="shared" si="170"/>
        <v>0</v>
      </c>
      <c r="M112" s="35">
        <f t="shared" ref="M112:P112" si="179">M113+M114+M115</f>
        <v>0</v>
      </c>
      <c r="N112" s="35">
        <f t="shared" si="179"/>
        <v>0</v>
      </c>
      <c r="O112" s="35">
        <f t="shared" si="179"/>
        <v>0</v>
      </c>
      <c r="P112" s="35">
        <f t="shared" si="179"/>
        <v>0</v>
      </c>
      <c r="Q112" s="36" t="e">
        <f t="shared" si="172"/>
        <v>#DIV/0!</v>
      </c>
      <c r="R112" s="35">
        <f t="shared" ref="R112:S112" si="180">R113+R114+R115</f>
        <v>0</v>
      </c>
      <c r="S112" s="35">
        <f t="shared" si="180"/>
        <v>0</v>
      </c>
      <c r="T112" s="37" t="e">
        <f t="shared" si="174"/>
        <v>#DIV/0!</v>
      </c>
      <c r="U112" s="37" t="e">
        <f t="shared" si="175"/>
        <v>#DIV/0!</v>
      </c>
      <c r="V112" s="35">
        <f t="shared" ref="V112:AA112" si="181">V113+V114+V115</f>
        <v>0</v>
      </c>
      <c r="W112" s="35">
        <f t="shared" si="181"/>
        <v>0</v>
      </c>
      <c r="X112" s="35">
        <f t="shared" si="181"/>
        <v>0</v>
      </c>
      <c r="Y112" s="35">
        <f t="shared" si="181"/>
        <v>2</v>
      </c>
      <c r="Z112" s="35">
        <f t="shared" si="181"/>
        <v>1</v>
      </c>
      <c r="AA112" s="35">
        <f t="shared" si="181"/>
        <v>0</v>
      </c>
    </row>
    <row r="113" spans="1:27" x14ac:dyDescent="0.3">
      <c r="A113" s="3" t="s">
        <v>66</v>
      </c>
      <c r="B113" s="3" t="s">
        <v>29</v>
      </c>
      <c r="C113" s="3" t="s">
        <v>32</v>
      </c>
      <c r="D113" s="3" t="s">
        <v>26</v>
      </c>
      <c r="E113" s="3" t="s">
        <v>30</v>
      </c>
      <c r="F113" s="3" t="s">
        <v>28</v>
      </c>
      <c r="G113" s="3">
        <v>2</v>
      </c>
      <c r="H113" s="3">
        <v>0</v>
      </c>
      <c r="I113" s="4">
        <f t="shared" si="167"/>
        <v>0</v>
      </c>
      <c r="J113" s="3">
        <v>2</v>
      </c>
      <c r="K113" s="32">
        <f t="shared" si="169"/>
        <v>1</v>
      </c>
      <c r="L113" s="3">
        <f t="shared" si="170"/>
        <v>0</v>
      </c>
      <c r="M113" s="3">
        <v>0</v>
      </c>
      <c r="N113" s="3">
        <v>0</v>
      </c>
      <c r="O113" s="3">
        <v>0</v>
      </c>
      <c r="P113" s="3">
        <v>0</v>
      </c>
      <c r="Q113" s="4" t="e">
        <f t="shared" si="172"/>
        <v>#DIV/0!</v>
      </c>
      <c r="R113" s="3">
        <v>0</v>
      </c>
      <c r="S113" s="3">
        <v>0</v>
      </c>
      <c r="T113" s="32" t="e">
        <f t="shared" si="174"/>
        <v>#DIV/0!</v>
      </c>
      <c r="U113" s="32" t="e">
        <f t="shared" si="175"/>
        <v>#DIV/0!</v>
      </c>
      <c r="V113" s="3">
        <v>0</v>
      </c>
      <c r="W113" s="3">
        <v>0</v>
      </c>
      <c r="X113" s="3">
        <v>0</v>
      </c>
      <c r="Y113" s="3">
        <v>2</v>
      </c>
      <c r="Z113" s="3">
        <v>1</v>
      </c>
      <c r="AA113" s="3">
        <v>0</v>
      </c>
    </row>
    <row r="114" spans="1:27" x14ac:dyDescent="0.3">
      <c r="A114" s="3" t="s">
        <v>67</v>
      </c>
      <c r="B114" s="3" t="s">
        <v>29</v>
      </c>
      <c r="C114" s="3" t="s">
        <v>32</v>
      </c>
      <c r="D114" s="3" t="s">
        <v>26</v>
      </c>
      <c r="E114" s="3" t="s">
        <v>30</v>
      </c>
      <c r="F114" s="3" t="s">
        <v>28</v>
      </c>
      <c r="G114" s="3">
        <v>0</v>
      </c>
      <c r="H114" s="3">
        <v>0</v>
      </c>
      <c r="I114" s="4" t="e">
        <f t="shared" si="167"/>
        <v>#DIV/0!</v>
      </c>
      <c r="J114" s="3">
        <v>0</v>
      </c>
      <c r="K114" s="32" t="e">
        <f t="shared" si="169"/>
        <v>#DIV/0!</v>
      </c>
      <c r="L114" s="3">
        <f t="shared" si="170"/>
        <v>0</v>
      </c>
      <c r="M114" s="3">
        <v>0</v>
      </c>
      <c r="N114" s="3">
        <v>0</v>
      </c>
      <c r="O114" s="3">
        <v>0</v>
      </c>
      <c r="P114" s="3">
        <v>0</v>
      </c>
      <c r="Q114" s="4" t="e">
        <f t="shared" si="172"/>
        <v>#DIV/0!</v>
      </c>
      <c r="R114" s="3">
        <v>0</v>
      </c>
      <c r="S114" s="3">
        <v>0</v>
      </c>
      <c r="T114" s="32" t="e">
        <f t="shared" si="174"/>
        <v>#DIV/0!</v>
      </c>
      <c r="U114" s="32" t="e">
        <f t="shared" si="175"/>
        <v>#DIV/0!</v>
      </c>
      <c r="V114" s="3">
        <v>0</v>
      </c>
      <c r="W114" s="3">
        <v>0</v>
      </c>
      <c r="X114" s="3">
        <v>0</v>
      </c>
      <c r="Y114" s="3">
        <v>0</v>
      </c>
      <c r="Z114" s="3">
        <v>0</v>
      </c>
      <c r="AA114" s="3">
        <v>0</v>
      </c>
    </row>
    <row r="115" spans="1:27" x14ac:dyDescent="0.3">
      <c r="A115" s="3" t="s">
        <v>68</v>
      </c>
      <c r="B115" s="3" t="s">
        <v>29</v>
      </c>
      <c r="C115" s="3" t="s">
        <v>32</v>
      </c>
      <c r="D115" s="3" t="s">
        <v>26</v>
      </c>
      <c r="E115" s="3" t="s">
        <v>30</v>
      </c>
      <c r="F115" s="3" t="s">
        <v>28</v>
      </c>
      <c r="G115" s="3">
        <v>0</v>
      </c>
      <c r="H115" s="3">
        <v>0</v>
      </c>
      <c r="I115" s="4" t="e">
        <f t="shared" si="167"/>
        <v>#DIV/0!</v>
      </c>
      <c r="J115" s="3">
        <v>0</v>
      </c>
      <c r="K115" s="32" t="e">
        <f t="shared" si="169"/>
        <v>#DIV/0!</v>
      </c>
      <c r="L115" s="3">
        <f t="shared" si="170"/>
        <v>0</v>
      </c>
      <c r="M115" s="3">
        <v>0</v>
      </c>
      <c r="N115" s="3">
        <v>0</v>
      </c>
      <c r="O115" s="3">
        <v>0</v>
      </c>
      <c r="P115" s="3">
        <v>0</v>
      </c>
      <c r="Q115" s="4" t="e">
        <f t="shared" si="172"/>
        <v>#DIV/0!</v>
      </c>
      <c r="R115" s="3">
        <v>0</v>
      </c>
      <c r="S115" s="3">
        <v>0</v>
      </c>
      <c r="T115" s="32" t="e">
        <f t="shared" si="174"/>
        <v>#DIV/0!</v>
      </c>
      <c r="U115" s="32" t="e">
        <f t="shared" si="175"/>
        <v>#DIV/0!</v>
      </c>
      <c r="V115" s="3">
        <v>0</v>
      </c>
      <c r="W115" s="3">
        <v>0</v>
      </c>
      <c r="X115" s="3">
        <v>0</v>
      </c>
      <c r="Y115" s="3">
        <v>0</v>
      </c>
      <c r="Z115" s="3">
        <v>0</v>
      </c>
      <c r="AA115" s="3">
        <v>0</v>
      </c>
    </row>
    <row r="116" spans="1:27" x14ac:dyDescent="0.3">
      <c r="A116" s="35">
        <v>223</v>
      </c>
      <c r="B116" s="35" t="s">
        <v>24</v>
      </c>
      <c r="C116" s="35" t="s">
        <v>25</v>
      </c>
      <c r="D116" s="35" t="s">
        <v>29</v>
      </c>
      <c r="E116" s="35" t="s">
        <v>30</v>
      </c>
      <c r="F116" s="35" t="s">
        <v>32</v>
      </c>
      <c r="G116" s="35">
        <f t="shared" ref="G116:H116" si="182">G117+G118+G119</f>
        <v>4</v>
      </c>
      <c r="H116" s="35">
        <f t="shared" si="182"/>
        <v>2</v>
      </c>
      <c r="I116" s="36">
        <f t="shared" si="167"/>
        <v>0.5</v>
      </c>
      <c r="J116" s="35">
        <f t="shared" ref="J116" si="183">J117+J118+J119</f>
        <v>0</v>
      </c>
      <c r="K116" s="37">
        <f t="shared" si="169"/>
        <v>0</v>
      </c>
      <c r="L116" s="35">
        <f t="shared" si="170"/>
        <v>3</v>
      </c>
      <c r="M116" s="35">
        <f t="shared" ref="M116:P116" si="184">M117+M118+M119</f>
        <v>0</v>
      </c>
      <c r="N116" s="35">
        <f t="shared" si="184"/>
        <v>3</v>
      </c>
      <c r="O116" s="35">
        <f t="shared" si="184"/>
        <v>0</v>
      </c>
      <c r="P116" s="35">
        <f t="shared" si="184"/>
        <v>2</v>
      </c>
      <c r="Q116" s="36">
        <f t="shared" si="172"/>
        <v>66.666666666666657</v>
      </c>
      <c r="R116" s="35">
        <f t="shared" ref="R116:S116" si="185">R117+R118+R119</f>
        <v>2</v>
      </c>
      <c r="S116" s="35">
        <f t="shared" si="185"/>
        <v>2</v>
      </c>
      <c r="T116" s="37">
        <f t="shared" si="174"/>
        <v>0</v>
      </c>
      <c r="U116" s="37">
        <f t="shared" si="175"/>
        <v>0</v>
      </c>
      <c r="V116" s="35">
        <f t="shared" ref="V116:AA116" si="186">V117+V118+V119</f>
        <v>0</v>
      </c>
      <c r="W116" s="35">
        <f t="shared" si="186"/>
        <v>0</v>
      </c>
      <c r="X116" s="35">
        <f t="shared" si="186"/>
        <v>2</v>
      </c>
      <c r="Y116" s="35">
        <f t="shared" si="186"/>
        <v>0</v>
      </c>
      <c r="Z116" s="35">
        <f t="shared" si="186"/>
        <v>1</v>
      </c>
      <c r="AA116" s="35">
        <f t="shared" si="186"/>
        <v>0</v>
      </c>
    </row>
    <row r="117" spans="1:27" x14ac:dyDescent="0.3">
      <c r="A117" s="3" t="s">
        <v>66</v>
      </c>
      <c r="B117" s="3" t="s">
        <v>24</v>
      </c>
      <c r="C117" s="3" t="s">
        <v>25</v>
      </c>
      <c r="D117" s="3" t="s">
        <v>29</v>
      </c>
      <c r="E117" s="3" t="s">
        <v>30</v>
      </c>
      <c r="F117" s="3" t="s">
        <v>32</v>
      </c>
      <c r="G117" s="3">
        <v>4</v>
      </c>
      <c r="H117" s="3">
        <v>2</v>
      </c>
      <c r="I117" s="4">
        <f t="shared" si="167"/>
        <v>0.5</v>
      </c>
      <c r="J117" s="3">
        <v>0</v>
      </c>
      <c r="K117" s="32">
        <f t="shared" si="169"/>
        <v>0</v>
      </c>
      <c r="L117" s="3">
        <f t="shared" si="170"/>
        <v>3</v>
      </c>
      <c r="M117" s="3">
        <v>0</v>
      </c>
      <c r="N117" s="3">
        <v>3</v>
      </c>
      <c r="O117" s="3">
        <v>0</v>
      </c>
      <c r="P117" s="3">
        <v>2</v>
      </c>
      <c r="Q117" s="4">
        <f t="shared" si="172"/>
        <v>66.666666666666657</v>
      </c>
      <c r="R117" s="3">
        <v>2</v>
      </c>
      <c r="S117" s="3">
        <v>2</v>
      </c>
      <c r="T117" s="32">
        <f t="shared" si="174"/>
        <v>0</v>
      </c>
      <c r="U117" s="32">
        <f t="shared" si="175"/>
        <v>0</v>
      </c>
      <c r="V117" s="3">
        <v>0</v>
      </c>
      <c r="W117" s="3">
        <v>0</v>
      </c>
      <c r="X117" s="3">
        <v>2</v>
      </c>
      <c r="Y117" s="3">
        <v>0</v>
      </c>
      <c r="Z117" s="3">
        <v>1</v>
      </c>
      <c r="AA117" s="3">
        <v>0</v>
      </c>
    </row>
    <row r="118" spans="1:27" x14ac:dyDescent="0.3">
      <c r="A118" s="3" t="s">
        <v>67</v>
      </c>
      <c r="B118" s="3" t="s">
        <v>24</v>
      </c>
      <c r="C118" s="3" t="s">
        <v>25</v>
      </c>
      <c r="D118" s="3" t="s">
        <v>29</v>
      </c>
      <c r="E118" s="3" t="s">
        <v>30</v>
      </c>
      <c r="F118" s="3" t="s">
        <v>32</v>
      </c>
      <c r="G118" s="3">
        <v>0</v>
      </c>
      <c r="H118" s="3">
        <v>0</v>
      </c>
      <c r="I118" s="4" t="e">
        <f t="shared" si="167"/>
        <v>#DIV/0!</v>
      </c>
      <c r="J118" s="3">
        <v>0</v>
      </c>
      <c r="K118" s="32" t="e">
        <f t="shared" si="169"/>
        <v>#DIV/0!</v>
      </c>
      <c r="L118" s="3">
        <f t="shared" si="170"/>
        <v>0</v>
      </c>
      <c r="M118" s="3">
        <v>0</v>
      </c>
      <c r="N118" s="3">
        <v>0</v>
      </c>
      <c r="O118" s="3">
        <v>0</v>
      </c>
      <c r="P118" s="3">
        <v>0</v>
      </c>
      <c r="Q118" s="4" t="e">
        <f t="shared" si="172"/>
        <v>#DIV/0!</v>
      </c>
      <c r="R118" s="3">
        <v>0</v>
      </c>
      <c r="S118" s="3">
        <v>0</v>
      </c>
      <c r="T118" s="32" t="e">
        <f t="shared" si="174"/>
        <v>#DIV/0!</v>
      </c>
      <c r="U118" s="32" t="e">
        <f t="shared" si="175"/>
        <v>#DIV/0!</v>
      </c>
      <c r="V118" s="3">
        <v>0</v>
      </c>
      <c r="W118" s="3">
        <v>0</v>
      </c>
      <c r="X118" s="3">
        <v>0</v>
      </c>
      <c r="Y118" s="3">
        <v>0</v>
      </c>
      <c r="Z118" s="3">
        <v>0</v>
      </c>
      <c r="AA118" s="3">
        <v>0</v>
      </c>
    </row>
    <row r="119" spans="1:27" x14ac:dyDescent="0.3">
      <c r="A119" s="3" t="s">
        <v>68</v>
      </c>
      <c r="B119" s="3" t="s">
        <v>24</v>
      </c>
      <c r="C119" s="3" t="s">
        <v>25</v>
      </c>
      <c r="D119" s="3" t="s">
        <v>29</v>
      </c>
      <c r="E119" s="3" t="s">
        <v>30</v>
      </c>
      <c r="F119" s="3" t="s">
        <v>32</v>
      </c>
      <c r="G119" s="3">
        <v>0</v>
      </c>
      <c r="H119" s="3">
        <v>0</v>
      </c>
      <c r="I119" s="4" t="e">
        <f t="shared" si="167"/>
        <v>#DIV/0!</v>
      </c>
      <c r="J119" s="3">
        <v>0</v>
      </c>
      <c r="K119" s="32" t="e">
        <f t="shared" si="169"/>
        <v>#DIV/0!</v>
      </c>
      <c r="L119" s="3">
        <f t="shared" si="170"/>
        <v>0</v>
      </c>
      <c r="M119" s="3">
        <v>0</v>
      </c>
      <c r="N119" s="3">
        <v>0</v>
      </c>
      <c r="O119" s="3">
        <v>0</v>
      </c>
      <c r="P119" s="3">
        <v>0</v>
      </c>
      <c r="Q119" s="4" t="e">
        <f t="shared" si="172"/>
        <v>#DIV/0!</v>
      </c>
      <c r="R119" s="3">
        <v>0</v>
      </c>
      <c r="S119" s="3">
        <v>0</v>
      </c>
      <c r="T119" s="32" t="e">
        <f t="shared" si="174"/>
        <v>#DIV/0!</v>
      </c>
      <c r="U119" s="32" t="e">
        <f t="shared" si="175"/>
        <v>#DIV/0!</v>
      </c>
      <c r="V119" s="3">
        <v>0</v>
      </c>
      <c r="W119" s="3">
        <v>0</v>
      </c>
      <c r="X119" s="3">
        <v>0</v>
      </c>
      <c r="Y119" s="3">
        <v>0</v>
      </c>
      <c r="Z119" s="3">
        <v>0</v>
      </c>
      <c r="AA119" s="3">
        <v>0</v>
      </c>
    </row>
    <row r="120" spans="1:27" x14ac:dyDescent="0.3">
      <c r="A120" s="35">
        <v>186</v>
      </c>
      <c r="B120" s="35" t="s">
        <v>34</v>
      </c>
      <c r="C120" s="35" t="s">
        <v>25</v>
      </c>
      <c r="D120" s="35" t="s">
        <v>26</v>
      </c>
      <c r="E120" s="35" t="s">
        <v>27</v>
      </c>
      <c r="F120" s="35" t="s">
        <v>28</v>
      </c>
      <c r="G120" s="35">
        <f t="shared" ref="G120:H120" si="187">G121+G122+G123</f>
        <v>6</v>
      </c>
      <c r="H120" s="35">
        <f t="shared" si="187"/>
        <v>0</v>
      </c>
      <c r="I120" s="36">
        <f t="shared" si="167"/>
        <v>0</v>
      </c>
      <c r="J120" s="35">
        <f t="shared" ref="J120" si="188">J121+J122+J123</f>
        <v>4</v>
      </c>
      <c r="K120" s="37">
        <f t="shared" si="169"/>
        <v>0.66666666666666663</v>
      </c>
      <c r="L120" s="35">
        <f t="shared" si="170"/>
        <v>2</v>
      </c>
      <c r="M120" s="35">
        <f t="shared" ref="M120:P120" si="189">M121+M122+M123</f>
        <v>0</v>
      </c>
      <c r="N120" s="35">
        <f t="shared" si="189"/>
        <v>2</v>
      </c>
      <c r="O120" s="35">
        <f t="shared" si="189"/>
        <v>0</v>
      </c>
      <c r="P120" s="35">
        <f t="shared" si="189"/>
        <v>1</v>
      </c>
      <c r="Q120" s="36">
        <f t="shared" si="172"/>
        <v>50</v>
      </c>
      <c r="R120" s="35">
        <f t="shared" ref="R120:S120" si="190">R121+R122+R123</f>
        <v>0</v>
      </c>
      <c r="S120" s="35">
        <f t="shared" si="190"/>
        <v>0</v>
      </c>
      <c r="T120" s="37">
        <f t="shared" si="174"/>
        <v>0</v>
      </c>
      <c r="U120" s="37">
        <f t="shared" si="175"/>
        <v>0</v>
      </c>
      <c r="V120" s="35">
        <f t="shared" ref="V120:AA120" si="191">V121+V122+V123</f>
        <v>0</v>
      </c>
      <c r="W120" s="35">
        <f t="shared" si="191"/>
        <v>0</v>
      </c>
      <c r="X120" s="35">
        <f t="shared" si="191"/>
        <v>2</v>
      </c>
      <c r="Y120" s="35">
        <f t="shared" si="191"/>
        <v>2</v>
      </c>
      <c r="Z120" s="35">
        <f t="shared" si="191"/>
        <v>0</v>
      </c>
      <c r="AA120" s="35">
        <f t="shared" si="191"/>
        <v>0</v>
      </c>
    </row>
    <row r="121" spans="1:27" x14ac:dyDescent="0.3">
      <c r="A121" s="3" t="s">
        <v>66</v>
      </c>
      <c r="B121" s="3" t="s">
        <v>34</v>
      </c>
      <c r="C121" s="3" t="s">
        <v>25</v>
      </c>
      <c r="D121" s="3" t="s">
        <v>26</v>
      </c>
      <c r="E121" s="3" t="s">
        <v>27</v>
      </c>
      <c r="F121" s="3" t="s">
        <v>28</v>
      </c>
      <c r="G121" s="3">
        <v>5</v>
      </c>
      <c r="H121" s="3">
        <v>0</v>
      </c>
      <c r="I121" s="4">
        <f t="shared" si="167"/>
        <v>0</v>
      </c>
      <c r="J121" s="3">
        <v>4</v>
      </c>
      <c r="K121" s="32">
        <f t="shared" si="169"/>
        <v>0.8</v>
      </c>
      <c r="L121" s="3">
        <f t="shared" si="170"/>
        <v>1</v>
      </c>
      <c r="M121" s="3">
        <v>0</v>
      </c>
      <c r="N121" s="3">
        <v>1</v>
      </c>
      <c r="O121" s="3">
        <v>0</v>
      </c>
      <c r="P121" s="3">
        <v>1</v>
      </c>
      <c r="Q121" s="4">
        <f t="shared" si="172"/>
        <v>100</v>
      </c>
      <c r="R121" s="3">
        <v>0</v>
      </c>
      <c r="S121" s="3">
        <v>0</v>
      </c>
      <c r="T121" s="32">
        <f t="shared" si="174"/>
        <v>0</v>
      </c>
      <c r="U121" s="32">
        <f t="shared" si="175"/>
        <v>0</v>
      </c>
      <c r="V121" s="3">
        <v>0</v>
      </c>
      <c r="W121" s="3">
        <v>0</v>
      </c>
      <c r="X121" s="3">
        <v>1</v>
      </c>
      <c r="Y121" s="3">
        <v>2</v>
      </c>
      <c r="Z121" s="3">
        <v>0</v>
      </c>
      <c r="AA121" s="3">
        <v>0</v>
      </c>
    </row>
    <row r="122" spans="1:27" x14ac:dyDescent="0.3">
      <c r="A122" s="3" t="s">
        <v>67</v>
      </c>
      <c r="B122" s="3" t="s">
        <v>34</v>
      </c>
      <c r="C122" s="3" t="s">
        <v>25</v>
      </c>
      <c r="D122" s="3" t="s">
        <v>26</v>
      </c>
      <c r="E122" s="3" t="s">
        <v>27</v>
      </c>
      <c r="F122" s="3" t="s">
        <v>28</v>
      </c>
      <c r="G122" s="3">
        <v>0</v>
      </c>
      <c r="H122" s="3">
        <v>0</v>
      </c>
      <c r="I122" s="4" t="e">
        <f t="shared" si="167"/>
        <v>#DIV/0!</v>
      </c>
      <c r="J122" s="3">
        <v>0</v>
      </c>
      <c r="K122" s="32" t="e">
        <f t="shared" si="169"/>
        <v>#DIV/0!</v>
      </c>
      <c r="L122" s="3">
        <f t="shared" si="170"/>
        <v>0</v>
      </c>
      <c r="M122" s="3">
        <v>0</v>
      </c>
      <c r="N122" s="3">
        <v>0</v>
      </c>
      <c r="O122" s="3">
        <v>0</v>
      </c>
      <c r="P122" s="3">
        <v>0</v>
      </c>
      <c r="Q122" s="4" t="e">
        <f t="shared" si="172"/>
        <v>#DIV/0!</v>
      </c>
      <c r="R122" s="3">
        <v>0</v>
      </c>
      <c r="S122" s="3">
        <v>0</v>
      </c>
      <c r="T122" s="32" t="e">
        <f t="shared" si="174"/>
        <v>#DIV/0!</v>
      </c>
      <c r="U122" s="32" t="e">
        <f t="shared" si="175"/>
        <v>#DIV/0!</v>
      </c>
      <c r="V122" s="3">
        <v>0</v>
      </c>
      <c r="W122" s="3">
        <v>0</v>
      </c>
      <c r="X122" s="3">
        <v>0</v>
      </c>
      <c r="Y122" s="3">
        <v>0</v>
      </c>
      <c r="Z122" s="3">
        <v>0</v>
      </c>
      <c r="AA122" s="3">
        <v>0</v>
      </c>
    </row>
    <row r="123" spans="1:27" x14ac:dyDescent="0.3">
      <c r="A123" s="3" t="s">
        <v>68</v>
      </c>
      <c r="B123" s="3" t="s">
        <v>34</v>
      </c>
      <c r="C123" s="3" t="s">
        <v>25</v>
      </c>
      <c r="D123" s="3" t="s">
        <v>26</v>
      </c>
      <c r="E123" s="3" t="s">
        <v>27</v>
      </c>
      <c r="F123" s="3" t="s">
        <v>28</v>
      </c>
      <c r="G123" s="3">
        <v>1</v>
      </c>
      <c r="H123" s="3">
        <v>0</v>
      </c>
      <c r="I123" s="4">
        <f t="shared" si="167"/>
        <v>0</v>
      </c>
      <c r="J123" s="3">
        <v>0</v>
      </c>
      <c r="K123" s="32">
        <f t="shared" si="169"/>
        <v>0</v>
      </c>
      <c r="L123" s="3">
        <f t="shared" si="170"/>
        <v>1</v>
      </c>
      <c r="M123" s="3">
        <v>0</v>
      </c>
      <c r="N123" s="3">
        <v>1</v>
      </c>
      <c r="O123" s="3">
        <v>0</v>
      </c>
      <c r="P123" s="3">
        <v>0</v>
      </c>
      <c r="Q123" s="4">
        <f t="shared" si="172"/>
        <v>0</v>
      </c>
      <c r="R123" s="3">
        <v>0</v>
      </c>
      <c r="S123" s="3">
        <v>0</v>
      </c>
      <c r="T123" s="32">
        <f t="shared" si="174"/>
        <v>0</v>
      </c>
      <c r="U123" s="32">
        <f t="shared" si="175"/>
        <v>0</v>
      </c>
      <c r="V123" s="3">
        <v>0</v>
      </c>
      <c r="W123" s="3">
        <v>0</v>
      </c>
      <c r="X123" s="3">
        <v>1</v>
      </c>
      <c r="Y123" s="3">
        <v>0</v>
      </c>
      <c r="Z123" s="3">
        <v>0</v>
      </c>
      <c r="AA123" s="3">
        <v>0</v>
      </c>
    </row>
    <row r="124" spans="1:27" x14ac:dyDescent="0.3">
      <c r="A124" s="35">
        <v>2</v>
      </c>
      <c r="B124" s="35" t="s">
        <v>29</v>
      </c>
      <c r="C124" s="35" t="s">
        <v>78</v>
      </c>
      <c r="D124" s="35" t="s">
        <v>26</v>
      </c>
      <c r="E124" s="35" t="s">
        <v>27</v>
      </c>
      <c r="F124" s="35" t="s">
        <v>28</v>
      </c>
      <c r="G124" s="35">
        <f t="shared" ref="G124:H124" si="192">G125+G126+G127</f>
        <v>3</v>
      </c>
      <c r="H124" s="35">
        <f t="shared" si="192"/>
        <v>0</v>
      </c>
      <c r="I124" s="36">
        <f t="shared" si="167"/>
        <v>0</v>
      </c>
      <c r="J124" s="35">
        <f t="shared" ref="J124" si="193">J125+J126+J127</f>
        <v>3</v>
      </c>
      <c r="K124" s="37">
        <f t="shared" si="169"/>
        <v>1</v>
      </c>
      <c r="L124" s="35">
        <f t="shared" si="170"/>
        <v>0</v>
      </c>
      <c r="M124" s="35">
        <f t="shared" ref="M124:P124" si="194">M125+M126+M127</f>
        <v>0</v>
      </c>
      <c r="N124" s="35">
        <f t="shared" si="194"/>
        <v>0</v>
      </c>
      <c r="O124" s="35">
        <f t="shared" si="194"/>
        <v>0</v>
      </c>
      <c r="P124" s="35">
        <f t="shared" si="194"/>
        <v>0</v>
      </c>
      <c r="Q124" s="36" t="e">
        <f t="shared" si="172"/>
        <v>#DIV/0!</v>
      </c>
      <c r="R124" s="35">
        <f t="shared" ref="R124:S124" si="195">R125+R126+R127</f>
        <v>0</v>
      </c>
      <c r="S124" s="35">
        <f t="shared" si="195"/>
        <v>0</v>
      </c>
      <c r="T124" s="37" t="e">
        <f t="shared" si="174"/>
        <v>#DIV/0!</v>
      </c>
      <c r="U124" s="37" t="e">
        <f t="shared" si="175"/>
        <v>#DIV/0!</v>
      </c>
      <c r="V124" s="35">
        <f t="shared" ref="V124:AA124" si="196">V125+V126+V127</f>
        <v>0</v>
      </c>
      <c r="W124" s="35">
        <f t="shared" si="196"/>
        <v>0</v>
      </c>
      <c r="X124" s="35">
        <f t="shared" si="196"/>
        <v>0</v>
      </c>
      <c r="Y124" s="35">
        <f t="shared" si="196"/>
        <v>2</v>
      </c>
      <c r="Z124" s="35">
        <f t="shared" si="196"/>
        <v>0</v>
      </c>
      <c r="AA124" s="35">
        <f t="shared" si="196"/>
        <v>0</v>
      </c>
    </row>
    <row r="125" spans="1:27" x14ac:dyDescent="0.3">
      <c r="A125" s="3" t="s">
        <v>66</v>
      </c>
      <c r="B125" s="3" t="s">
        <v>29</v>
      </c>
      <c r="C125" s="3" t="s">
        <v>78</v>
      </c>
      <c r="D125" s="3" t="s">
        <v>26</v>
      </c>
      <c r="E125" s="3" t="s">
        <v>27</v>
      </c>
      <c r="F125" s="3" t="s">
        <v>28</v>
      </c>
      <c r="G125" s="3">
        <v>3</v>
      </c>
      <c r="H125" s="3">
        <v>0</v>
      </c>
      <c r="I125" s="4">
        <f t="shared" si="167"/>
        <v>0</v>
      </c>
      <c r="J125" s="3">
        <v>3</v>
      </c>
      <c r="K125" s="32">
        <f t="shared" si="169"/>
        <v>1</v>
      </c>
      <c r="L125" s="3">
        <f t="shared" si="170"/>
        <v>0</v>
      </c>
      <c r="M125" s="3">
        <v>0</v>
      </c>
      <c r="N125" s="3">
        <v>0</v>
      </c>
      <c r="O125" s="3">
        <v>0</v>
      </c>
      <c r="P125" s="3">
        <v>0</v>
      </c>
      <c r="Q125" s="4" t="e">
        <f t="shared" si="172"/>
        <v>#DIV/0!</v>
      </c>
      <c r="R125" s="3">
        <v>0</v>
      </c>
      <c r="S125" s="3">
        <v>0</v>
      </c>
      <c r="T125" s="32" t="e">
        <f t="shared" si="174"/>
        <v>#DIV/0!</v>
      </c>
      <c r="U125" s="32" t="e">
        <f t="shared" si="175"/>
        <v>#DIV/0!</v>
      </c>
      <c r="V125" s="3">
        <v>0</v>
      </c>
      <c r="W125" s="3">
        <v>0</v>
      </c>
      <c r="X125" s="3">
        <v>0</v>
      </c>
      <c r="Y125" s="3">
        <v>2</v>
      </c>
      <c r="Z125" s="3">
        <v>0</v>
      </c>
      <c r="AA125" s="3">
        <v>0</v>
      </c>
    </row>
    <row r="126" spans="1:27" x14ac:dyDescent="0.3">
      <c r="A126" s="3" t="s">
        <v>67</v>
      </c>
      <c r="B126" s="3" t="s">
        <v>29</v>
      </c>
      <c r="C126" s="3" t="s">
        <v>78</v>
      </c>
      <c r="D126" s="3" t="s">
        <v>26</v>
      </c>
      <c r="E126" s="3" t="s">
        <v>27</v>
      </c>
      <c r="F126" s="3" t="s">
        <v>28</v>
      </c>
      <c r="G126" s="3">
        <v>0</v>
      </c>
      <c r="H126" s="3">
        <v>0</v>
      </c>
      <c r="I126" s="4" t="e">
        <f t="shared" si="167"/>
        <v>#DIV/0!</v>
      </c>
      <c r="J126" s="3">
        <v>0</v>
      </c>
      <c r="K126" s="32" t="e">
        <f t="shared" si="169"/>
        <v>#DIV/0!</v>
      </c>
      <c r="L126" s="3">
        <f t="shared" si="170"/>
        <v>0</v>
      </c>
      <c r="M126" s="3">
        <v>0</v>
      </c>
      <c r="N126" s="3">
        <v>0</v>
      </c>
      <c r="O126" s="3">
        <v>0</v>
      </c>
      <c r="P126" s="3">
        <v>0</v>
      </c>
      <c r="Q126" s="4" t="e">
        <f t="shared" si="172"/>
        <v>#DIV/0!</v>
      </c>
      <c r="R126" s="3">
        <v>0</v>
      </c>
      <c r="S126" s="3">
        <v>0</v>
      </c>
      <c r="T126" s="32" t="e">
        <f t="shared" si="174"/>
        <v>#DIV/0!</v>
      </c>
      <c r="U126" s="32" t="e">
        <f t="shared" si="175"/>
        <v>#DIV/0!</v>
      </c>
      <c r="V126" s="3">
        <v>0</v>
      </c>
      <c r="W126" s="3">
        <v>0</v>
      </c>
      <c r="X126" s="3">
        <v>0</v>
      </c>
      <c r="Y126" s="3">
        <v>0</v>
      </c>
      <c r="Z126" s="3">
        <v>0</v>
      </c>
      <c r="AA126" s="3">
        <v>0</v>
      </c>
    </row>
    <row r="127" spans="1:27" x14ac:dyDescent="0.3">
      <c r="A127" s="3" t="s">
        <v>68</v>
      </c>
      <c r="B127" s="3" t="s">
        <v>29</v>
      </c>
      <c r="C127" s="3" t="s">
        <v>78</v>
      </c>
      <c r="D127" s="3" t="s">
        <v>26</v>
      </c>
      <c r="E127" s="3" t="s">
        <v>27</v>
      </c>
      <c r="F127" s="3" t="s">
        <v>28</v>
      </c>
      <c r="G127" s="3">
        <v>0</v>
      </c>
      <c r="H127" s="3">
        <v>0</v>
      </c>
      <c r="I127" s="4" t="e">
        <f t="shared" si="167"/>
        <v>#DIV/0!</v>
      </c>
      <c r="J127" s="3">
        <v>0</v>
      </c>
      <c r="K127" s="32" t="e">
        <f t="shared" si="169"/>
        <v>#DIV/0!</v>
      </c>
      <c r="L127" s="3">
        <f t="shared" si="170"/>
        <v>0</v>
      </c>
      <c r="M127" s="3">
        <v>0</v>
      </c>
      <c r="N127" s="3">
        <v>0</v>
      </c>
      <c r="O127" s="3">
        <v>0</v>
      </c>
      <c r="P127" s="3">
        <v>0</v>
      </c>
      <c r="Q127" s="4" t="e">
        <f t="shared" si="172"/>
        <v>#DIV/0!</v>
      </c>
      <c r="R127" s="3">
        <v>0</v>
      </c>
      <c r="S127" s="3">
        <v>0</v>
      </c>
      <c r="T127" s="32" t="e">
        <f t="shared" si="174"/>
        <v>#DIV/0!</v>
      </c>
      <c r="U127" s="32" t="e">
        <f t="shared" si="175"/>
        <v>#DIV/0!</v>
      </c>
      <c r="V127" s="3">
        <v>0</v>
      </c>
      <c r="W127" s="3">
        <v>0</v>
      </c>
      <c r="X127" s="3">
        <v>0</v>
      </c>
      <c r="Y127" s="3">
        <v>0</v>
      </c>
      <c r="Z127" s="3">
        <v>0</v>
      </c>
      <c r="AA127" s="3">
        <v>0</v>
      </c>
    </row>
    <row r="128" spans="1:27" x14ac:dyDescent="0.3">
      <c r="A128" s="35">
        <v>167</v>
      </c>
      <c r="B128" s="35" t="s">
        <v>24</v>
      </c>
      <c r="C128" s="35" t="s">
        <v>29</v>
      </c>
      <c r="D128" s="35" t="s">
        <v>26</v>
      </c>
      <c r="E128" s="35" t="s">
        <v>30</v>
      </c>
      <c r="F128" s="35" t="s">
        <v>33</v>
      </c>
      <c r="G128" s="35">
        <f t="shared" ref="G128:H128" si="197">G129+G130+G131</f>
        <v>5</v>
      </c>
      <c r="H128" s="35">
        <f t="shared" si="197"/>
        <v>2</v>
      </c>
      <c r="I128" s="36">
        <f t="shared" si="167"/>
        <v>0.4</v>
      </c>
      <c r="J128" s="35">
        <f t="shared" ref="J128" si="198">J129+J130+J131</f>
        <v>1</v>
      </c>
      <c r="K128" s="37">
        <f t="shared" si="169"/>
        <v>0.2</v>
      </c>
      <c r="L128" s="35">
        <f t="shared" si="170"/>
        <v>4</v>
      </c>
      <c r="M128" s="35">
        <f t="shared" ref="M128:P128" si="199">M129+M130+M131</f>
        <v>1</v>
      </c>
      <c r="N128" s="35">
        <f t="shared" si="199"/>
        <v>3</v>
      </c>
      <c r="O128" s="35">
        <f t="shared" si="199"/>
        <v>0</v>
      </c>
      <c r="P128" s="35">
        <f t="shared" si="199"/>
        <v>0</v>
      </c>
      <c r="Q128" s="36">
        <f t="shared" si="172"/>
        <v>0</v>
      </c>
      <c r="R128" s="35">
        <f t="shared" ref="R128:S128" si="200">R129+R130+R131</f>
        <v>0</v>
      </c>
      <c r="S128" s="35">
        <f t="shared" si="200"/>
        <v>0</v>
      </c>
      <c r="T128" s="37">
        <f t="shared" si="174"/>
        <v>0.25</v>
      </c>
      <c r="U128" s="37">
        <f t="shared" si="175"/>
        <v>0.25</v>
      </c>
      <c r="V128" s="35">
        <f t="shared" ref="V128:AA128" si="201">V129+V130+V131</f>
        <v>0</v>
      </c>
      <c r="W128" s="35">
        <f t="shared" si="201"/>
        <v>2</v>
      </c>
      <c r="X128" s="35">
        <f t="shared" si="201"/>
        <v>1</v>
      </c>
      <c r="Y128" s="35">
        <f t="shared" si="201"/>
        <v>1</v>
      </c>
      <c r="Z128" s="35">
        <f t="shared" si="201"/>
        <v>0</v>
      </c>
      <c r="AA128" s="35">
        <f t="shared" si="201"/>
        <v>1</v>
      </c>
    </row>
    <row r="129" spans="1:27" x14ac:dyDescent="0.3">
      <c r="A129" s="3" t="s">
        <v>66</v>
      </c>
      <c r="B129" s="3" t="s">
        <v>24</v>
      </c>
      <c r="C129" s="3" t="s">
        <v>29</v>
      </c>
      <c r="D129" s="3" t="s">
        <v>26</v>
      </c>
      <c r="E129" s="3" t="s">
        <v>30</v>
      </c>
      <c r="F129" s="3" t="s">
        <v>33</v>
      </c>
      <c r="G129" s="3">
        <v>3</v>
      </c>
      <c r="H129" s="3">
        <v>2</v>
      </c>
      <c r="I129" s="4">
        <f t="shared" si="167"/>
        <v>0.66666666666666663</v>
      </c>
      <c r="J129" s="3">
        <v>0</v>
      </c>
      <c r="K129" s="32">
        <f t="shared" si="169"/>
        <v>0</v>
      </c>
      <c r="L129" s="3">
        <f t="shared" si="170"/>
        <v>3</v>
      </c>
      <c r="M129" s="3">
        <v>1</v>
      </c>
      <c r="N129" s="3">
        <v>2</v>
      </c>
      <c r="O129" s="3">
        <v>0</v>
      </c>
      <c r="P129" s="3">
        <v>0</v>
      </c>
      <c r="Q129" s="4">
        <f t="shared" si="172"/>
        <v>0</v>
      </c>
      <c r="R129" s="3">
        <v>0</v>
      </c>
      <c r="S129" s="3">
        <v>0</v>
      </c>
      <c r="T129" s="32">
        <f t="shared" si="174"/>
        <v>0.33333333333333331</v>
      </c>
      <c r="U129" s="32">
        <f t="shared" si="175"/>
        <v>0.33333333333333331</v>
      </c>
      <c r="V129" s="3">
        <v>0</v>
      </c>
      <c r="W129" s="3">
        <v>1</v>
      </c>
      <c r="X129" s="3">
        <v>1</v>
      </c>
      <c r="Y129" s="3">
        <v>0</v>
      </c>
      <c r="Z129" s="3">
        <v>0</v>
      </c>
      <c r="AA129" s="3">
        <v>0</v>
      </c>
    </row>
    <row r="130" spans="1:27" x14ac:dyDescent="0.3">
      <c r="A130" s="3" t="s">
        <v>67</v>
      </c>
      <c r="B130" s="3" t="s">
        <v>24</v>
      </c>
      <c r="C130" s="3" t="s">
        <v>29</v>
      </c>
      <c r="D130" s="3" t="s">
        <v>26</v>
      </c>
      <c r="E130" s="3" t="s">
        <v>30</v>
      </c>
      <c r="F130" s="3" t="s">
        <v>33</v>
      </c>
      <c r="G130" s="3">
        <v>0</v>
      </c>
      <c r="H130" s="3">
        <v>0</v>
      </c>
      <c r="I130" s="4" t="e">
        <f t="shared" si="167"/>
        <v>#DIV/0!</v>
      </c>
      <c r="J130" s="3">
        <v>0</v>
      </c>
      <c r="K130" s="32" t="e">
        <f t="shared" si="169"/>
        <v>#DIV/0!</v>
      </c>
      <c r="L130" s="3">
        <f t="shared" si="170"/>
        <v>0</v>
      </c>
      <c r="M130" s="3">
        <v>0</v>
      </c>
      <c r="N130" s="3">
        <v>0</v>
      </c>
      <c r="O130" s="3">
        <v>0</v>
      </c>
      <c r="P130" s="3">
        <v>0</v>
      </c>
      <c r="Q130" s="4" t="e">
        <f t="shared" si="172"/>
        <v>#DIV/0!</v>
      </c>
      <c r="R130" s="3">
        <v>0</v>
      </c>
      <c r="S130" s="3">
        <v>0</v>
      </c>
      <c r="T130" s="32" t="e">
        <f t="shared" si="174"/>
        <v>#DIV/0!</v>
      </c>
      <c r="U130" s="32" t="e">
        <f t="shared" si="175"/>
        <v>#DIV/0!</v>
      </c>
      <c r="V130" s="3">
        <v>0</v>
      </c>
      <c r="W130" s="3">
        <v>0</v>
      </c>
      <c r="X130" s="3">
        <v>0</v>
      </c>
      <c r="Y130" s="3">
        <v>0</v>
      </c>
      <c r="Z130" s="3">
        <v>0</v>
      </c>
      <c r="AA130" s="3">
        <v>0</v>
      </c>
    </row>
    <row r="131" spans="1:27" x14ac:dyDescent="0.3">
      <c r="A131" s="3" t="s">
        <v>68</v>
      </c>
      <c r="B131" s="3" t="s">
        <v>24</v>
      </c>
      <c r="C131" s="3" t="s">
        <v>29</v>
      </c>
      <c r="D131" s="3" t="s">
        <v>26</v>
      </c>
      <c r="E131" s="3" t="s">
        <v>30</v>
      </c>
      <c r="F131" s="3" t="s">
        <v>33</v>
      </c>
      <c r="G131" s="3">
        <v>2</v>
      </c>
      <c r="H131" s="3">
        <v>0</v>
      </c>
      <c r="I131" s="4">
        <f t="shared" si="167"/>
        <v>0</v>
      </c>
      <c r="J131" s="3">
        <v>1</v>
      </c>
      <c r="K131" s="32">
        <f t="shared" si="169"/>
        <v>0.5</v>
      </c>
      <c r="L131" s="3">
        <f t="shared" si="170"/>
        <v>1</v>
      </c>
      <c r="M131" s="3">
        <v>0</v>
      </c>
      <c r="N131" s="3">
        <v>1</v>
      </c>
      <c r="O131" s="3">
        <v>0</v>
      </c>
      <c r="P131" s="3">
        <v>0</v>
      </c>
      <c r="Q131" s="4">
        <f t="shared" si="172"/>
        <v>0</v>
      </c>
      <c r="R131" s="3">
        <v>0</v>
      </c>
      <c r="S131" s="3">
        <v>0</v>
      </c>
      <c r="T131" s="32">
        <f t="shared" si="174"/>
        <v>0</v>
      </c>
      <c r="U131" s="32">
        <f t="shared" si="175"/>
        <v>0</v>
      </c>
      <c r="V131" s="3">
        <v>0</v>
      </c>
      <c r="W131" s="3">
        <v>1</v>
      </c>
      <c r="X131" s="3">
        <v>0</v>
      </c>
      <c r="Y131" s="3">
        <v>1</v>
      </c>
      <c r="Z131" s="3">
        <v>0</v>
      </c>
      <c r="AA131" s="3">
        <v>1</v>
      </c>
    </row>
    <row r="132" spans="1:27" x14ac:dyDescent="0.3">
      <c r="A132" s="35">
        <v>240</v>
      </c>
      <c r="B132" s="35" t="s">
        <v>24</v>
      </c>
      <c r="C132" s="35" t="s">
        <v>29</v>
      </c>
      <c r="D132" s="35" t="s">
        <v>33</v>
      </c>
      <c r="E132" s="35" t="s">
        <v>30</v>
      </c>
      <c r="F132" s="35" t="s">
        <v>28</v>
      </c>
      <c r="G132" s="35">
        <f t="shared" ref="G132:H132" si="202">G133+G134+G135</f>
        <v>2</v>
      </c>
      <c r="H132" s="35">
        <f t="shared" si="202"/>
        <v>0</v>
      </c>
      <c r="I132" s="36">
        <f t="shared" si="167"/>
        <v>0</v>
      </c>
      <c r="J132" s="35">
        <f t="shared" ref="J132" si="203">J133+J134+J135</f>
        <v>1</v>
      </c>
      <c r="K132" s="37">
        <f t="shared" si="169"/>
        <v>0.5</v>
      </c>
      <c r="L132" s="35">
        <f t="shared" si="170"/>
        <v>0</v>
      </c>
      <c r="M132" s="35">
        <f t="shared" ref="M132:P132" si="204">M133+M134+M135</f>
        <v>0</v>
      </c>
      <c r="N132" s="35">
        <f t="shared" si="204"/>
        <v>0</v>
      </c>
      <c r="O132" s="35">
        <f t="shared" si="204"/>
        <v>0</v>
      </c>
      <c r="P132" s="35">
        <f t="shared" si="204"/>
        <v>0</v>
      </c>
      <c r="Q132" s="36" t="e">
        <f t="shared" si="172"/>
        <v>#DIV/0!</v>
      </c>
      <c r="R132" s="35">
        <f t="shared" ref="R132:S132" si="205">R133+R134+R135</f>
        <v>2</v>
      </c>
      <c r="S132" s="35">
        <f t="shared" si="205"/>
        <v>0</v>
      </c>
      <c r="T132" s="37" t="e">
        <f t="shared" si="174"/>
        <v>#DIV/0!</v>
      </c>
      <c r="U132" s="37" t="e">
        <f t="shared" si="175"/>
        <v>#DIV/0!</v>
      </c>
      <c r="V132" s="35">
        <f t="shared" ref="V132:AA132" si="206">V133+V134+V135</f>
        <v>0</v>
      </c>
      <c r="W132" s="35">
        <f t="shared" si="206"/>
        <v>0</v>
      </c>
      <c r="X132" s="35">
        <f t="shared" si="206"/>
        <v>0</v>
      </c>
      <c r="Y132" s="35">
        <f t="shared" si="206"/>
        <v>1</v>
      </c>
      <c r="Z132" s="35">
        <f t="shared" si="206"/>
        <v>1</v>
      </c>
      <c r="AA132" s="35">
        <f t="shared" si="206"/>
        <v>0</v>
      </c>
    </row>
    <row r="133" spans="1:27" x14ac:dyDescent="0.3">
      <c r="A133" s="3" t="s">
        <v>66</v>
      </c>
      <c r="B133" s="3" t="s">
        <v>24</v>
      </c>
      <c r="C133" s="3" t="s">
        <v>29</v>
      </c>
      <c r="D133" s="3" t="s">
        <v>33</v>
      </c>
      <c r="E133" s="3" t="s">
        <v>30</v>
      </c>
      <c r="F133" s="3" t="s">
        <v>28</v>
      </c>
      <c r="G133" s="3">
        <v>1</v>
      </c>
      <c r="H133" s="3">
        <v>0</v>
      </c>
      <c r="I133" s="4">
        <f t="shared" si="167"/>
        <v>0</v>
      </c>
      <c r="J133" s="3">
        <v>1</v>
      </c>
      <c r="K133" s="32">
        <f t="shared" si="169"/>
        <v>1</v>
      </c>
      <c r="L133" s="3">
        <f t="shared" si="170"/>
        <v>0</v>
      </c>
      <c r="M133" s="3">
        <v>0</v>
      </c>
      <c r="N133" s="3">
        <v>0</v>
      </c>
      <c r="O133" s="3">
        <v>0</v>
      </c>
      <c r="P133" s="3">
        <v>0</v>
      </c>
      <c r="Q133" s="4" t="e">
        <f t="shared" si="172"/>
        <v>#DIV/0!</v>
      </c>
      <c r="R133" s="3">
        <v>0</v>
      </c>
      <c r="S133" s="3">
        <v>0</v>
      </c>
      <c r="T133" s="32" t="e">
        <f t="shared" si="174"/>
        <v>#DIV/0!</v>
      </c>
      <c r="U133" s="32" t="e">
        <f t="shared" si="175"/>
        <v>#DIV/0!</v>
      </c>
      <c r="V133" s="3">
        <v>0</v>
      </c>
      <c r="W133" s="3">
        <v>0</v>
      </c>
      <c r="X133" s="3">
        <v>0</v>
      </c>
      <c r="Y133" s="3">
        <v>1</v>
      </c>
      <c r="Z133" s="3">
        <v>0</v>
      </c>
      <c r="AA133" s="3">
        <v>0</v>
      </c>
    </row>
    <row r="134" spans="1:27" x14ac:dyDescent="0.3">
      <c r="A134" s="3" t="s">
        <v>67</v>
      </c>
      <c r="B134" s="3" t="s">
        <v>24</v>
      </c>
      <c r="C134" s="3" t="s">
        <v>29</v>
      </c>
      <c r="D134" s="3" t="s">
        <v>33</v>
      </c>
      <c r="E134" s="3" t="s">
        <v>30</v>
      </c>
      <c r="F134" s="3" t="s">
        <v>28</v>
      </c>
      <c r="G134" s="3">
        <v>0</v>
      </c>
      <c r="H134" s="3">
        <v>0</v>
      </c>
      <c r="I134" s="4" t="e">
        <f t="shared" si="167"/>
        <v>#DIV/0!</v>
      </c>
      <c r="J134" s="3">
        <v>0</v>
      </c>
      <c r="K134" s="32" t="e">
        <f t="shared" si="169"/>
        <v>#DIV/0!</v>
      </c>
      <c r="L134" s="3">
        <f t="shared" si="170"/>
        <v>0</v>
      </c>
      <c r="M134" s="3">
        <v>0</v>
      </c>
      <c r="N134" s="3">
        <v>0</v>
      </c>
      <c r="O134" s="3">
        <v>0</v>
      </c>
      <c r="P134" s="3">
        <v>0</v>
      </c>
      <c r="Q134" s="4" t="e">
        <f t="shared" si="172"/>
        <v>#DIV/0!</v>
      </c>
      <c r="R134" s="3">
        <v>0</v>
      </c>
      <c r="S134" s="3">
        <v>0</v>
      </c>
      <c r="T134" s="32" t="e">
        <f t="shared" si="174"/>
        <v>#DIV/0!</v>
      </c>
      <c r="U134" s="32" t="e">
        <f t="shared" si="175"/>
        <v>#DIV/0!</v>
      </c>
      <c r="V134" s="3">
        <v>0</v>
      </c>
      <c r="W134" s="3">
        <v>0</v>
      </c>
      <c r="X134" s="3">
        <v>0</v>
      </c>
      <c r="Y134" s="3">
        <v>0</v>
      </c>
      <c r="Z134" s="3">
        <v>0</v>
      </c>
      <c r="AA134" s="3">
        <v>0</v>
      </c>
    </row>
    <row r="135" spans="1:27" x14ac:dyDescent="0.3">
      <c r="A135" s="3" t="s">
        <v>68</v>
      </c>
      <c r="B135" s="3" t="s">
        <v>24</v>
      </c>
      <c r="C135" s="3" t="s">
        <v>29</v>
      </c>
      <c r="D135" s="3" t="s">
        <v>33</v>
      </c>
      <c r="E135" s="3" t="s">
        <v>30</v>
      </c>
      <c r="F135" s="3" t="s">
        <v>28</v>
      </c>
      <c r="G135" s="3">
        <v>1</v>
      </c>
      <c r="H135" s="3">
        <v>0</v>
      </c>
      <c r="I135" s="4">
        <f t="shared" si="167"/>
        <v>0</v>
      </c>
      <c r="J135" s="3">
        <v>0</v>
      </c>
      <c r="K135" s="32">
        <f t="shared" si="169"/>
        <v>0</v>
      </c>
      <c r="L135" s="3">
        <f t="shared" si="170"/>
        <v>0</v>
      </c>
      <c r="M135" s="3">
        <v>0</v>
      </c>
      <c r="N135" s="3">
        <v>0</v>
      </c>
      <c r="O135" s="3">
        <v>0</v>
      </c>
      <c r="P135" s="3">
        <v>0</v>
      </c>
      <c r="Q135" s="4" t="e">
        <f t="shared" si="172"/>
        <v>#DIV/0!</v>
      </c>
      <c r="R135" s="3">
        <v>2</v>
      </c>
      <c r="S135" s="3">
        <v>0</v>
      </c>
      <c r="T135" s="32" t="e">
        <f t="shared" si="174"/>
        <v>#DIV/0!</v>
      </c>
      <c r="U135" s="32" t="e">
        <f t="shared" si="175"/>
        <v>#DIV/0!</v>
      </c>
      <c r="V135" s="3">
        <v>0</v>
      </c>
      <c r="W135" s="3">
        <v>0</v>
      </c>
      <c r="X135" s="3">
        <v>0</v>
      </c>
      <c r="Y135" s="3">
        <v>0</v>
      </c>
      <c r="Z135" s="3">
        <v>1</v>
      </c>
      <c r="AA135" s="3">
        <v>0</v>
      </c>
    </row>
    <row r="136" spans="1:27" x14ac:dyDescent="0.3">
      <c r="A136" s="35">
        <v>97</v>
      </c>
      <c r="B136" s="35" t="s">
        <v>24</v>
      </c>
      <c r="C136" s="35" t="s">
        <v>29</v>
      </c>
      <c r="D136" s="35" t="s">
        <v>32</v>
      </c>
      <c r="E136" s="35" t="s">
        <v>33</v>
      </c>
      <c r="F136" s="35" t="s">
        <v>28</v>
      </c>
      <c r="G136" s="35">
        <f t="shared" ref="G136:H136" si="207">G137+G138+G139</f>
        <v>3</v>
      </c>
      <c r="H136" s="35">
        <f t="shared" si="207"/>
        <v>0</v>
      </c>
      <c r="I136" s="36">
        <f t="shared" si="167"/>
        <v>0</v>
      </c>
      <c r="J136" s="35">
        <f t="shared" ref="J136" si="208">J137+J138+J139</f>
        <v>2</v>
      </c>
      <c r="K136" s="37">
        <f t="shared" si="169"/>
        <v>0.66666666666666663</v>
      </c>
      <c r="L136" s="35">
        <f t="shared" si="170"/>
        <v>1</v>
      </c>
      <c r="M136" s="35">
        <f t="shared" ref="M136:P136" si="209">M137+M138+M139</f>
        <v>0</v>
      </c>
      <c r="N136" s="35">
        <f t="shared" si="209"/>
        <v>1</v>
      </c>
      <c r="O136" s="35">
        <f t="shared" si="209"/>
        <v>0</v>
      </c>
      <c r="P136" s="35">
        <f t="shared" si="209"/>
        <v>1</v>
      </c>
      <c r="Q136" s="36">
        <f t="shared" si="172"/>
        <v>100</v>
      </c>
      <c r="R136" s="35">
        <f t="shared" ref="R136:S136" si="210">R137+R138+R139</f>
        <v>0</v>
      </c>
      <c r="S136" s="35">
        <f t="shared" si="210"/>
        <v>0</v>
      </c>
      <c r="T136" s="37">
        <f t="shared" si="174"/>
        <v>0</v>
      </c>
      <c r="U136" s="37">
        <f t="shared" si="175"/>
        <v>0</v>
      </c>
      <c r="V136" s="35">
        <f t="shared" ref="V136:AA136" si="211">V137+V138+V139</f>
        <v>0</v>
      </c>
      <c r="W136" s="35">
        <f t="shared" si="211"/>
        <v>0</v>
      </c>
      <c r="X136" s="35">
        <f t="shared" si="211"/>
        <v>2</v>
      </c>
      <c r="Y136" s="35">
        <f t="shared" si="211"/>
        <v>1</v>
      </c>
      <c r="Z136" s="35">
        <f t="shared" si="211"/>
        <v>1</v>
      </c>
      <c r="AA136" s="35">
        <f t="shared" si="211"/>
        <v>0</v>
      </c>
    </row>
    <row r="137" spans="1:27" x14ac:dyDescent="0.3">
      <c r="A137" s="3" t="s">
        <v>66</v>
      </c>
      <c r="B137" s="3" t="s">
        <v>24</v>
      </c>
      <c r="C137" s="3" t="s">
        <v>29</v>
      </c>
      <c r="D137" s="3" t="s">
        <v>32</v>
      </c>
      <c r="E137" s="3" t="s">
        <v>33</v>
      </c>
      <c r="F137" s="3" t="s">
        <v>28</v>
      </c>
      <c r="G137" s="3">
        <v>3</v>
      </c>
      <c r="H137" s="3">
        <v>0</v>
      </c>
      <c r="I137" s="4">
        <f t="shared" si="167"/>
        <v>0</v>
      </c>
      <c r="J137" s="3">
        <v>2</v>
      </c>
      <c r="K137" s="32">
        <f t="shared" si="169"/>
        <v>0.66666666666666663</v>
      </c>
      <c r="L137" s="3">
        <f t="shared" si="170"/>
        <v>1</v>
      </c>
      <c r="M137" s="3">
        <v>0</v>
      </c>
      <c r="N137" s="3">
        <v>1</v>
      </c>
      <c r="O137" s="3">
        <v>0</v>
      </c>
      <c r="P137" s="3">
        <v>1</v>
      </c>
      <c r="Q137" s="4">
        <f t="shared" si="172"/>
        <v>100</v>
      </c>
      <c r="R137" s="3">
        <v>0</v>
      </c>
      <c r="S137" s="3">
        <v>0</v>
      </c>
      <c r="T137" s="32">
        <f t="shared" si="174"/>
        <v>0</v>
      </c>
      <c r="U137" s="32">
        <f t="shared" si="175"/>
        <v>0</v>
      </c>
      <c r="V137" s="3">
        <v>0</v>
      </c>
      <c r="W137" s="3">
        <v>0</v>
      </c>
      <c r="X137" s="3">
        <v>1</v>
      </c>
      <c r="Y137" s="3">
        <v>1</v>
      </c>
      <c r="Z137" s="3">
        <v>0</v>
      </c>
      <c r="AA137" s="3">
        <v>0</v>
      </c>
    </row>
    <row r="138" spans="1:27" x14ac:dyDescent="0.3">
      <c r="A138" s="3" t="s">
        <v>67</v>
      </c>
      <c r="B138" s="3" t="s">
        <v>24</v>
      </c>
      <c r="C138" s="3" t="s">
        <v>29</v>
      </c>
      <c r="D138" s="3" t="s">
        <v>32</v>
      </c>
      <c r="E138" s="3" t="s">
        <v>33</v>
      </c>
      <c r="F138" s="3" t="s">
        <v>28</v>
      </c>
      <c r="G138" s="3">
        <v>0</v>
      </c>
      <c r="H138" s="3">
        <v>0</v>
      </c>
      <c r="I138" s="4" t="e">
        <f t="shared" si="167"/>
        <v>#DIV/0!</v>
      </c>
      <c r="J138" s="3">
        <v>0</v>
      </c>
      <c r="K138" s="32" t="e">
        <f t="shared" si="169"/>
        <v>#DIV/0!</v>
      </c>
      <c r="L138" s="3">
        <f t="shared" si="170"/>
        <v>0</v>
      </c>
      <c r="M138" s="3">
        <v>0</v>
      </c>
      <c r="N138" s="3">
        <v>0</v>
      </c>
      <c r="O138" s="3">
        <v>0</v>
      </c>
      <c r="P138" s="3">
        <v>0</v>
      </c>
      <c r="Q138" s="4" t="e">
        <f t="shared" si="172"/>
        <v>#DIV/0!</v>
      </c>
      <c r="R138" s="3">
        <v>0</v>
      </c>
      <c r="S138" s="3">
        <v>0</v>
      </c>
      <c r="T138" s="32" t="e">
        <f t="shared" si="174"/>
        <v>#DIV/0!</v>
      </c>
      <c r="U138" s="32" t="e">
        <f t="shared" si="175"/>
        <v>#DIV/0!</v>
      </c>
      <c r="V138" s="3">
        <v>0</v>
      </c>
      <c r="W138" s="3">
        <v>0</v>
      </c>
      <c r="X138" s="3">
        <v>0</v>
      </c>
      <c r="Y138" s="3">
        <v>0</v>
      </c>
      <c r="Z138" s="3">
        <v>0</v>
      </c>
      <c r="AA138" s="3">
        <v>0</v>
      </c>
    </row>
    <row r="139" spans="1:27" x14ac:dyDescent="0.3">
      <c r="A139" s="3" t="s">
        <v>68</v>
      </c>
      <c r="B139" s="3" t="s">
        <v>24</v>
      </c>
      <c r="C139" s="3" t="s">
        <v>29</v>
      </c>
      <c r="D139" s="3" t="s">
        <v>32</v>
      </c>
      <c r="E139" s="3" t="s">
        <v>33</v>
      </c>
      <c r="F139" s="3" t="s">
        <v>28</v>
      </c>
      <c r="G139" s="3">
        <v>0</v>
      </c>
      <c r="H139" s="3">
        <v>0</v>
      </c>
      <c r="I139" s="4" t="e">
        <f t="shared" si="167"/>
        <v>#DIV/0!</v>
      </c>
      <c r="J139" s="3">
        <v>0</v>
      </c>
      <c r="K139" s="32" t="e">
        <f t="shared" si="169"/>
        <v>#DIV/0!</v>
      </c>
      <c r="L139" s="3">
        <f t="shared" si="170"/>
        <v>0</v>
      </c>
      <c r="M139" s="3">
        <v>0</v>
      </c>
      <c r="N139" s="3">
        <v>0</v>
      </c>
      <c r="O139" s="3">
        <v>0</v>
      </c>
      <c r="P139" s="3">
        <v>0</v>
      </c>
      <c r="Q139" s="4" t="e">
        <f t="shared" si="172"/>
        <v>#DIV/0!</v>
      </c>
      <c r="R139" s="3">
        <v>0</v>
      </c>
      <c r="S139" s="3">
        <v>0</v>
      </c>
      <c r="T139" s="32" t="e">
        <f t="shared" si="174"/>
        <v>#DIV/0!</v>
      </c>
      <c r="U139" s="32" t="e">
        <f t="shared" si="175"/>
        <v>#DIV/0!</v>
      </c>
      <c r="V139" s="3">
        <v>0</v>
      </c>
      <c r="W139" s="3">
        <v>0</v>
      </c>
      <c r="X139" s="3">
        <v>1</v>
      </c>
      <c r="Y139" s="3">
        <v>0</v>
      </c>
      <c r="Z139" s="3">
        <v>1</v>
      </c>
      <c r="AA139" s="3">
        <v>0</v>
      </c>
    </row>
    <row r="140" spans="1:27" x14ac:dyDescent="0.3">
      <c r="A140" s="35">
        <v>99</v>
      </c>
      <c r="B140" s="35" t="s">
        <v>29</v>
      </c>
      <c r="C140" s="35" t="s">
        <v>25</v>
      </c>
      <c r="D140" s="35" t="s">
        <v>32</v>
      </c>
      <c r="E140" s="35" t="s">
        <v>27</v>
      </c>
      <c r="F140" s="35" t="s">
        <v>28</v>
      </c>
      <c r="G140" s="35">
        <f t="shared" ref="G140:H140" si="212">G141+G142+G143</f>
        <v>3</v>
      </c>
      <c r="H140" s="35">
        <f t="shared" si="212"/>
        <v>2</v>
      </c>
      <c r="I140" s="36">
        <f t="shared" si="167"/>
        <v>0.66666666666666663</v>
      </c>
      <c r="J140" s="35">
        <f t="shared" ref="J140" si="213">J141+J142+J143</f>
        <v>1</v>
      </c>
      <c r="K140" s="37">
        <f t="shared" si="169"/>
        <v>0.33333333333333331</v>
      </c>
      <c r="L140" s="35">
        <f t="shared" si="170"/>
        <v>2</v>
      </c>
      <c r="M140" s="35">
        <f t="shared" ref="M140:P140" si="214">M141+M142+M143</f>
        <v>1</v>
      </c>
      <c r="N140" s="35">
        <f t="shared" si="214"/>
        <v>1</v>
      </c>
      <c r="O140" s="35">
        <f t="shared" si="214"/>
        <v>0</v>
      </c>
      <c r="P140" s="35">
        <f t="shared" si="214"/>
        <v>2</v>
      </c>
      <c r="Q140" s="36">
        <f t="shared" si="172"/>
        <v>100</v>
      </c>
      <c r="R140" s="35">
        <f t="shared" ref="R140:S140" si="215">R141+R142+R143</f>
        <v>0</v>
      </c>
      <c r="S140" s="35">
        <f t="shared" si="215"/>
        <v>0</v>
      </c>
      <c r="T140" s="37">
        <f t="shared" si="174"/>
        <v>0.5</v>
      </c>
      <c r="U140" s="37">
        <f t="shared" si="175"/>
        <v>0.5</v>
      </c>
      <c r="V140" s="35">
        <f t="shared" ref="V140:AA140" si="216">V141+V142+V143</f>
        <v>0</v>
      </c>
      <c r="W140" s="35">
        <f t="shared" si="216"/>
        <v>0</v>
      </c>
      <c r="X140" s="35">
        <f t="shared" si="216"/>
        <v>1</v>
      </c>
      <c r="Y140" s="35">
        <f t="shared" si="216"/>
        <v>0</v>
      </c>
      <c r="Z140" s="35">
        <f t="shared" si="216"/>
        <v>0</v>
      </c>
      <c r="AA140" s="35">
        <f t="shared" si="216"/>
        <v>0</v>
      </c>
    </row>
    <row r="141" spans="1:27" x14ac:dyDescent="0.3">
      <c r="A141" s="3" t="s">
        <v>66</v>
      </c>
      <c r="B141" s="3" t="s">
        <v>29</v>
      </c>
      <c r="C141" s="3" t="s">
        <v>25</v>
      </c>
      <c r="D141" s="3" t="s">
        <v>32</v>
      </c>
      <c r="E141" s="3" t="s">
        <v>27</v>
      </c>
      <c r="F141" s="3" t="s">
        <v>28</v>
      </c>
      <c r="G141" s="3">
        <v>1</v>
      </c>
      <c r="H141" s="3">
        <v>0</v>
      </c>
      <c r="I141" s="4">
        <f t="shared" si="167"/>
        <v>0</v>
      </c>
      <c r="J141" s="3">
        <v>0</v>
      </c>
      <c r="K141" s="32">
        <f t="shared" si="169"/>
        <v>0</v>
      </c>
      <c r="L141" s="3">
        <f t="shared" si="170"/>
        <v>1</v>
      </c>
      <c r="M141" s="3">
        <v>0</v>
      </c>
      <c r="N141" s="3">
        <v>1</v>
      </c>
      <c r="O141" s="3">
        <v>0</v>
      </c>
      <c r="P141" s="3">
        <v>1</v>
      </c>
      <c r="Q141" s="4">
        <f t="shared" si="172"/>
        <v>100</v>
      </c>
      <c r="R141" s="3">
        <v>0</v>
      </c>
      <c r="S141" s="3">
        <v>0</v>
      </c>
      <c r="T141" s="32">
        <f t="shared" si="174"/>
        <v>0</v>
      </c>
      <c r="U141" s="32">
        <f t="shared" si="175"/>
        <v>0</v>
      </c>
      <c r="V141" s="3">
        <v>0</v>
      </c>
      <c r="W141" s="3">
        <v>0</v>
      </c>
      <c r="X141" s="3">
        <v>1</v>
      </c>
      <c r="Y141" s="3">
        <v>0</v>
      </c>
      <c r="Z141" s="3">
        <v>0</v>
      </c>
      <c r="AA141" s="3">
        <v>0</v>
      </c>
    </row>
    <row r="142" spans="1:27" x14ac:dyDescent="0.3">
      <c r="A142" s="3" t="s">
        <v>67</v>
      </c>
      <c r="B142" s="3" t="s">
        <v>29</v>
      </c>
      <c r="C142" s="3" t="s">
        <v>25</v>
      </c>
      <c r="D142" s="3" t="s">
        <v>32</v>
      </c>
      <c r="E142" s="3" t="s">
        <v>27</v>
      </c>
      <c r="F142" s="3" t="s">
        <v>28</v>
      </c>
      <c r="G142" s="3">
        <v>0</v>
      </c>
      <c r="H142" s="3">
        <v>0</v>
      </c>
      <c r="I142" s="4" t="e">
        <f t="shared" si="167"/>
        <v>#DIV/0!</v>
      </c>
      <c r="J142" s="3">
        <v>0</v>
      </c>
      <c r="K142" s="32" t="e">
        <f t="shared" si="169"/>
        <v>#DIV/0!</v>
      </c>
      <c r="L142" s="3">
        <f t="shared" si="170"/>
        <v>0</v>
      </c>
      <c r="M142" s="3">
        <v>0</v>
      </c>
      <c r="N142" s="3">
        <v>0</v>
      </c>
      <c r="O142" s="3">
        <v>0</v>
      </c>
      <c r="P142" s="3">
        <v>0</v>
      </c>
      <c r="Q142" s="4" t="e">
        <f t="shared" si="172"/>
        <v>#DIV/0!</v>
      </c>
      <c r="R142" s="3">
        <v>0</v>
      </c>
      <c r="S142" s="3">
        <v>0</v>
      </c>
      <c r="T142" s="32" t="e">
        <f t="shared" si="174"/>
        <v>#DIV/0!</v>
      </c>
      <c r="U142" s="32" t="e">
        <f t="shared" si="175"/>
        <v>#DIV/0!</v>
      </c>
      <c r="V142" s="3">
        <v>0</v>
      </c>
      <c r="W142" s="3">
        <v>0</v>
      </c>
      <c r="X142" s="3">
        <v>0</v>
      </c>
      <c r="Y142" s="3">
        <v>0</v>
      </c>
      <c r="Z142" s="3">
        <v>0</v>
      </c>
      <c r="AA142" s="3">
        <v>0</v>
      </c>
    </row>
    <row r="143" spans="1:27" x14ac:dyDescent="0.3">
      <c r="A143" s="3" t="s">
        <v>68</v>
      </c>
      <c r="B143" s="3" t="s">
        <v>29</v>
      </c>
      <c r="C143" s="3" t="s">
        <v>25</v>
      </c>
      <c r="D143" s="3" t="s">
        <v>32</v>
      </c>
      <c r="E143" s="3" t="s">
        <v>27</v>
      </c>
      <c r="F143" s="3" t="s">
        <v>28</v>
      </c>
      <c r="G143" s="3">
        <v>2</v>
      </c>
      <c r="H143" s="3">
        <v>2</v>
      </c>
      <c r="I143" s="4">
        <f t="shared" si="167"/>
        <v>1</v>
      </c>
      <c r="J143" s="3">
        <v>1</v>
      </c>
      <c r="K143" s="32">
        <f t="shared" si="169"/>
        <v>0.5</v>
      </c>
      <c r="L143" s="3">
        <f t="shared" si="170"/>
        <v>1</v>
      </c>
      <c r="M143" s="3">
        <v>1</v>
      </c>
      <c r="N143" s="3">
        <v>0</v>
      </c>
      <c r="O143" s="3">
        <v>0</v>
      </c>
      <c r="P143" s="3">
        <v>1</v>
      </c>
      <c r="Q143" s="4">
        <f t="shared" si="172"/>
        <v>100</v>
      </c>
      <c r="R143" s="3">
        <v>0</v>
      </c>
      <c r="S143" s="3">
        <v>0</v>
      </c>
      <c r="T143" s="32">
        <f t="shared" si="174"/>
        <v>1</v>
      </c>
      <c r="U143" s="32">
        <f t="shared" si="175"/>
        <v>1</v>
      </c>
      <c r="V143" s="3">
        <v>0</v>
      </c>
      <c r="W143" s="3">
        <v>0</v>
      </c>
      <c r="X143" s="3">
        <v>0</v>
      </c>
      <c r="Y143" s="3">
        <v>0</v>
      </c>
      <c r="Z143" s="3">
        <v>0</v>
      </c>
      <c r="AA143" s="3">
        <v>0</v>
      </c>
    </row>
    <row r="144" spans="1:27" x14ac:dyDescent="0.3">
      <c r="A144" s="35">
        <v>13</v>
      </c>
      <c r="B144" s="35" t="s">
        <v>30</v>
      </c>
      <c r="C144" s="35" t="s">
        <v>25</v>
      </c>
      <c r="D144" s="35" t="s">
        <v>26</v>
      </c>
      <c r="E144" s="35" t="s">
        <v>27</v>
      </c>
      <c r="F144" s="35" t="s">
        <v>28</v>
      </c>
      <c r="G144" s="35">
        <f t="shared" ref="G144:H144" si="217">G145+G146+G147</f>
        <v>5</v>
      </c>
      <c r="H144" s="35">
        <f t="shared" si="217"/>
        <v>2</v>
      </c>
      <c r="I144" s="36">
        <f t="shared" si="167"/>
        <v>0.4</v>
      </c>
      <c r="J144" s="35">
        <f t="shared" ref="J144" si="218">J145+J146+J147</f>
        <v>2</v>
      </c>
      <c r="K144" s="37">
        <f t="shared" si="169"/>
        <v>0.4</v>
      </c>
      <c r="L144" s="35">
        <f t="shared" si="170"/>
        <v>2</v>
      </c>
      <c r="M144" s="35">
        <f t="shared" ref="M144:P144" si="219">M145+M146+M147</f>
        <v>0</v>
      </c>
      <c r="N144" s="35">
        <f t="shared" si="219"/>
        <v>2</v>
      </c>
      <c r="O144" s="35">
        <f t="shared" si="219"/>
        <v>0</v>
      </c>
      <c r="P144" s="35">
        <f t="shared" si="219"/>
        <v>0</v>
      </c>
      <c r="Q144" s="36">
        <f t="shared" si="172"/>
        <v>0</v>
      </c>
      <c r="R144" s="35">
        <f t="shared" ref="R144:S144" si="220">R145+R146+R147</f>
        <v>2</v>
      </c>
      <c r="S144" s="35">
        <f t="shared" si="220"/>
        <v>2</v>
      </c>
      <c r="T144" s="37">
        <f t="shared" si="174"/>
        <v>0</v>
      </c>
      <c r="U144" s="37">
        <f t="shared" si="175"/>
        <v>0</v>
      </c>
      <c r="V144" s="35">
        <f t="shared" ref="V144:AA144" si="221">V145+V146+V147</f>
        <v>0</v>
      </c>
      <c r="W144" s="35">
        <f t="shared" si="221"/>
        <v>1</v>
      </c>
      <c r="X144" s="35">
        <f t="shared" si="221"/>
        <v>1</v>
      </c>
      <c r="Y144" s="35">
        <f t="shared" si="221"/>
        <v>2</v>
      </c>
      <c r="Z144" s="35">
        <f t="shared" si="221"/>
        <v>1</v>
      </c>
      <c r="AA144" s="35">
        <f t="shared" si="221"/>
        <v>0</v>
      </c>
    </row>
    <row r="145" spans="1:27" x14ac:dyDescent="0.3">
      <c r="A145" s="3" t="s">
        <v>66</v>
      </c>
      <c r="B145" s="3" t="s">
        <v>30</v>
      </c>
      <c r="C145" s="3" t="s">
        <v>25</v>
      </c>
      <c r="D145" s="3" t="s">
        <v>26</v>
      </c>
      <c r="E145" s="3" t="s">
        <v>27</v>
      </c>
      <c r="F145" s="3" t="s">
        <v>28</v>
      </c>
      <c r="G145" s="3">
        <v>1</v>
      </c>
      <c r="H145" s="3">
        <v>2</v>
      </c>
      <c r="I145" s="4">
        <f t="shared" si="167"/>
        <v>2</v>
      </c>
      <c r="J145" s="3">
        <v>0</v>
      </c>
      <c r="K145" s="32">
        <f t="shared" si="169"/>
        <v>0</v>
      </c>
      <c r="L145" s="3">
        <f t="shared" si="170"/>
        <v>0</v>
      </c>
      <c r="M145" s="3">
        <v>0</v>
      </c>
      <c r="N145" s="3">
        <v>0</v>
      </c>
      <c r="O145" s="3">
        <v>0</v>
      </c>
      <c r="P145" s="3">
        <v>0</v>
      </c>
      <c r="Q145" s="4" t="e">
        <f t="shared" si="172"/>
        <v>#DIV/0!</v>
      </c>
      <c r="R145" s="3">
        <v>2</v>
      </c>
      <c r="S145" s="3">
        <v>2</v>
      </c>
      <c r="T145" s="32" t="e">
        <f t="shared" si="174"/>
        <v>#DIV/0!</v>
      </c>
      <c r="U145" s="32" t="e">
        <f t="shared" si="175"/>
        <v>#DIV/0!</v>
      </c>
      <c r="V145" s="3">
        <v>0</v>
      </c>
      <c r="W145" s="3">
        <v>0</v>
      </c>
      <c r="X145" s="3">
        <v>0</v>
      </c>
      <c r="Y145" s="3">
        <v>0</v>
      </c>
      <c r="Z145" s="3">
        <v>1</v>
      </c>
      <c r="AA145" s="3">
        <v>0</v>
      </c>
    </row>
    <row r="146" spans="1:27" x14ac:dyDescent="0.3">
      <c r="A146" s="3" t="s">
        <v>67</v>
      </c>
      <c r="B146" s="3" t="s">
        <v>30</v>
      </c>
      <c r="C146" s="3" t="s">
        <v>25</v>
      </c>
      <c r="D146" s="3" t="s">
        <v>26</v>
      </c>
      <c r="E146" s="3" t="s">
        <v>27</v>
      </c>
      <c r="F146" s="3" t="s">
        <v>28</v>
      </c>
      <c r="G146" s="3">
        <v>4</v>
      </c>
      <c r="H146" s="3">
        <v>0</v>
      </c>
      <c r="I146" s="4">
        <f t="shared" si="167"/>
        <v>0</v>
      </c>
      <c r="J146" s="3">
        <v>2</v>
      </c>
      <c r="K146" s="32">
        <f t="shared" si="169"/>
        <v>0.5</v>
      </c>
      <c r="L146" s="3">
        <f t="shared" si="170"/>
        <v>2</v>
      </c>
      <c r="M146" s="3">
        <v>0</v>
      </c>
      <c r="N146" s="3">
        <v>2</v>
      </c>
      <c r="O146" s="3">
        <v>0</v>
      </c>
      <c r="P146" s="3">
        <v>0</v>
      </c>
      <c r="Q146" s="4">
        <f t="shared" si="172"/>
        <v>0</v>
      </c>
      <c r="R146" s="3">
        <v>0</v>
      </c>
      <c r="S146" s="3">
        <v>0</v>
      </c>
      <c r="T146" s="32">
        <f t="shared" si="174"/>
        <v>0</v>
      </c>
      <c r="U146" s="32">
        <f t="shared" si="175"/>
        <v>0</v>
      </c>
      <c r="V146" s="3">
        <v>0</v>
      </c>
      <c r="W146" s="3">
        <v>1</v>
      </c>
      <c r="X146" s="3">
        <v>1</v>
      </c>
      <c r="Y146" s="3">
        <v>2</v>
      </c>
      <c r="Z146" s="3">
        <v>0</v>
      </c>
      <c r="AA146" s="3">
        <v>0</v>
      </c>
    </row>
    <row r="147" spans="1:27" x14ac:dyDescent="0.3">
      <c r="A147" s="3" t="s">
        <v>68</v>
      </c>
      <c r="B147" s="3" t="s">
        <v>30</v>
      </c>
      <c r="C147" s="3" t="s">
        <v>25</v>
      </c>
      <c r="D147" s="3" t="s">
        <v>26</v>
      </c>
      <c r="E147" s="3" t="s">
        <v>27</v>
      </c>
      <c r="F147" s="3" t="s">
        <v>28</v>
      </c>
      <c r="G147" s="3">
        <v>0</v>
      </c>
      <c r="H147" s="3">
        <v>0</v>
      </c>
      <c r="I147" s="4" t="e">
        <f t="shared" si="167"/>
        <v>#DIV/0!</v>
      </c>
      <c r="J147" s="3">
        <v>0</v>
      </c>
      <c r="K147" s="32" t="e">
        <f t="shared" si="169"/>
        <v>#DIV/0!</v>
      </c>
      <c r="L147" s="3">
        <f t="shared" si="170"/>
        <v>0</v>
      </c>
      <c r="M147" s="3">
        <v>0</v>
      </c>
      <c r="N147" s="3">
        <v>0</v>
      </c>
      <c r="O147" s="3">
        <v>0</v>
      </c>
      <c r="P147" s="3">
        <v>0</v>
      </c>
      <c r="Q147" s="4" t="e">
        <f t="shared" si="172"/>
        <v>#DIV/0!</v>
      </c>
      <c r="R147" s="3">
        <v>0</v>
      </c>
      <c r="S147" s="3">
        <v>0</v>
      </c>
      <c r="T147" s="32" t="e">
        <f t="shared" si="174"/>
        <v>#DIV/0!</v>
      </c>
      <c r="U147" s="32" t="e">
        <f t="shared" si="175"/>
        <v>#DIV/0!</v>
      </c>
      <c r="V147" s="3">
        <v>0</v>
      </c>
      <c r="W147" s="3">
        <v>0</v>
      </c>
      <c r="X147" s="3">
        <v>0</v>
      </c>
      <c r="Y147" s="3">
        <v>0</v>
      </c>
      <c r="Z147" s="3">
        <v>0</v>
      </c>
      <c r="AA147" s="3">
        <v>0</v>
      </c>
    </row>
    <row r="148" spans="1:27" x14ac:dyDescent="0.3">
      <c r="A148" s="35">
        <v>187</v>
      </c>
      <c r="B148" s="35" t="s">
        <v>24</v>
      </c>
      <c r="C148" s="35" t="s">
        <v>29</v>
      </c>
      <c r="D148" s="35" t="s">
        <v>34</v>
      </c>
      <c r="E148" s="35" t="s">
        <v>30</v>
      </c>
      <c r="F148" s="35" t="s">
        <v>28</v>
      </c>
      <c r="G148" s="35">
        <f t="shared" ref="G148:H148" si="222">G149+G150+G151</f>
        <v>3</v>
      </c>
      <c r="H148" s="35">
        <f t="shared" si="222"/>
        <v>0</v>
      </c>
      <c r="I148" s="36">
        <f t="shared" si="167"/>
        <v>0</v>
      </c>
      <c r="J148" s="35">
        <f t="shared" ref="J148" si="223">J149+J150+J151</f>
        <v>1</v>
      </c>
      <c r="K148" s="37">
        <f t="shared" si="169"/>
        <v>0.33333333333333331</v>
      </c>
      <c r="L148" s="35">
        <f t="shared" si="170"/>
        <v>2</v>
      </c>
      <c r="M148" s="35">
        <f t="shared" ref="M148:P148" si="224">M149+M150+M151</f>
        <v>0</v>
      </c>
      <c r="N148" s="35">
        <f t="shared" si="224"/>
        <v>2</v>
      </c>
      <c r="O148" s="35">
        <f t="shared" si="224"/>
        <v>0</v>
      </c>
      <c r="P148" s="35">
        <f t="shared" si="224"/>
        <v>2</v>
      </c>
      <c r="Q148" s="36">
        <f t="shared" si="172"/>
        <v>100</v>
      </c>
      <c r="R148" s="35">
        <f t="shared" ref="R148:S148" si="225">R149+R150+R151</f>
        <v>0</v>
      </c>
      <c r="S148" s="35">
        <f t="shared" si="225"/>
        <v>0</v>
      </c>
      <c r="T148" s="37">
        <f t="shared" si="174"/>
        <v>0</v>
      </c>
      <c r="U148" s="37">
        <f t="shared" si="175"/>
        <v>0</v>
      </c>
      <c r="V148" s="35">
        <f t="shared" ref="V148:AA148" si="226">V149+V150+V151</f>
        <v>0</v>
      </c>
      <c r="W148" s="35">
        <f t="shared" si="226"/>
        <v>0</v>
      </c>
      <c r="X148" s="35">
        <f t="shared" si="226"/>
        <v>2</v>
      </c>
      <c r="Y148" s="35">
        <f t="shared" si="226"/>
        <v>1</v>
      </c>
      <c r="Z148" s="35">
        <f t="shared" si="226"/>
        <v>0</v>
      </c>
      <c r="AA148" s="35">
        <f t="shared" si="226"/>
        <v>0</v>
      </c>
    </row>
    <row r="149" spans="1:27" x14ac:dyDescent="0.3">
      <c r="A149" s="3" t="s">
        <v>66</v>
      </c>
      <c r="B149" s="3" t="s">
        <v>24</v>
      </c>
      <c r="C149" s="3" t="s">
        <v>29</v>
      </c>
      <c r="D149" s="3" t="s">
        <v>34</v>
      </c>
      <c r="E149" s="3" t="s">
        <v>30</v>
      </c>
      <c r="F149" s="3" t="s">
        <v>28</v>
      </c>
      <c r="G149" s="3">
        <v>2</v>
      </c>
      <c r="H149" s="3">
        <v>0</v>
      </c>
      <c r="I149" s="4">
        <f t="shared" si="167"/>
        <v>0</v>
      </c>
      <c r="J149" s="3">
        <v>0</v>
      </c>
      <c r="K149" s="32">
        <f t="shared" si="169"/>
        <v>0</v>
      </c>
      <c r="L149" s="3">
        <f t="shared" si="170"/>
        <v>2</v>
      </c>
      <c r="M149" s="3">
        <v>0</v>
      </c>
      <c r="N149" s="3">
        <v>2</v>
      </c>
      <c r="O149" s="3">
        <v>0</v>
      </c>
      <c r="P149" s="3">
        <v>2</v>
      </c>
      <c r="Q149" s="4">
        <f t="shared" si="172"/>
        <v>100</v>
      </c>
      <c r="R149" s="3">
        <v>0</v>
      </c>
      <c r="S149" s="3">
        <v>0</v>
      </c>
      <c r="T149" s="32">
        <f t="shared" si="174"/>
        <v>0</v>
      </c>
      <c r="U149" s="32">
        <f t="shared" si="175"/>
        <v>0</v>
      </c>
      <c r="V149" s="3">
        <v>0</v>
      </c>
      <c r="W149" s="3">
        <v>0</v>
      </c>
      <c r="X149" s="3">
        <v>2</v>
      </c>
      <c r="Y149" s="3">
        <v>0</v>
      </c>
      <c r="Z149" s="3">
        <v>0</v>
      </c>
      <c r="AA149" s="3">
        <v>0</v>
      </c>
    </row>
    <row r="150" spans="1:27" x14ac:dyDescent="0.3">
      <c r="A150" s="3" t="s">
        <v>67</v>
      </c>
      <c r="B150" s="3" t="s">
        <v>24</v>
      </c>
      <c r="C150" s="3" t="s">
        <v>29</v>
      </c>
      <c r="D150" s="3" t="s">
        <v>34</v>
      </c>
      <c r="E150" s="3" t="s">
        <v>30</v>
      </c>
      <c r="F150" s="3" t="s">
        <v>28</v>
      </c>
      <c r="G150" s="3">
        <v>0</v>
      </c>
      <c r="H150" s="3">
        <v>0</v>
      </c>
      <c r="I150" s="4" t="e">
        <f t="shared" si="167"/>
        <v>#DIV/0!</v>
      </c>
      <c r="J150" s="3">
        <v>0</v>
      </c>
      <c r="K150" s="32" t="e">
        <f t="shared" si="169"/>
        <v>#DIV/0!</v>
      </c>
      <c r="L150" s="3">
        <f t="shared" si="170"/>
        <v>0</v>
      </c>
      <c r="M150" s="3">
        <v>0</v>
      </c>
      <c r="N150" s="3">
        <v>0</v>
      </c>
      <c r="O150" s="3">
        <v>0</v>
      </c>
      <c r="P150" s="3">
        <v>0</v>
      </c>
      <c r="Q150" s="4" t="e">
        <f t="shared" si="172"/>
        <v>#DIV/0!</v>
      </c>
      <c r="R150" s="3">
        <v>0</v>
      </c>
      <c r="S150" s="3">
        <v>0</v>
      </c>
      <c r="T150" s="32" t="e">
        <f t="shared" si="174"/>
        <v>#DIV/0!</v>
      </c>
      <c r="U150" s="32" t="e">
        <f t="shared" si="175"/>
        <v>#DIV/0!</v>
      </c>
      <c r="V150" s="3">
        <v>0</v>
      </c>
      <c r="W150" s="3">
        <v>0</v>
      </c>
      <c r="X150" s="3">
        <v>0</v>
      </c>
      <c r="Y150" s="3">
        <v>0</v>
      </c>
      <c r="Z150" s="3">
        <v>0</v>
      </c>
      <c r="AA150" s="3">
        <v>0</v>
      </c>
    </row>
    <row r="151" spans="1:27" x14ac:dyDescent="0.3">
      <c r="A151" s="3" t="s">
        <v>68</v>
      </c>
      <c r="B151" s="3" t="s">
        <v>24</v>
      </c>
      <c r="C151" s="3" t="s">
        <v>29</v>
      </c>
      <c r="D151" s="3" t="s">
        <v>34</v>
      </c>
      <c r="E151" s="3" t="s">
        <v>30</v>
      </c>
      <c r="F151" s="3" t="s">
        <v>28</v>
      </c>
      <c r="G151" s="3">
        <v>1</v>
      </c>
      <c r="H151" s="3">
        <v>0</v>
      </c>
      <c r="I151" s="4">
        <f t="shared" si="167"/>
        <v>0</v>
      </c>
      <c r="J151" s="3">
        <v>1</v>
      </c>
      <c r="K151" s="32">
        <f t="shared" si="169"/>
        <v>1</v>
      </c>
      <c r="L151" s="3">
        <f t="shared" si="170"/>
        <v>0</v>
      </c>
      <c r="M151" s="3">
        <v>0</v>
      </c>
      <c r="N151" s="3">
        <v>0</v>
      </c>
      <c r="O151" s="3">
        <v>0</v>
      </c>
      <c r="P151" s="3">
        <v>0</v>
      </c>
      <c r="Q151" s="4" t="e">
        <f t="shared" si="172"/>
        <v>#DIV/0!</v>
      </c>
      <c r="R151" s="3">
        <v>0</v>
      </c>
      <c r="S151" s="3">
        <v>0</v>
      </c>
      <c r="T151" s="32" t="e">
        <f t="shared" si="174"/>
        <v>#DIV/0!</v>
      </c>
      <c r="U151" s="32" t="e">
        <f t="shared" si="175"/>
        <v>#DIV/0!</v>
      </c>
      <c r="V151" s="3">
        <v>0</v>
      </c>
      <c r="W151" s="3">
        <v>0</v>
      </c>
      <c r="X151" s="3">
        <v>0</v>
      </c>
      <c r="Y151" s="3">
        <v>1</v>
      </c>
      <c r="Z151" s="3">
        <v>0</v>
      </c>
      <c r="AA151" s="3">
        <v>0</v>
      </c>
    </row>
    <row r="152" spans="1:27" x14ac:dyDescent="0.3">
      <c r="A152" s="35">
        <v>26</v>
      </c>
      <c r="B152" s="35" t="s">
        <v>24</v>
      </c>
      <c r="C152" s="35" t="s">
        <v>29</v>
      </c>
      <c r="D152" s="35" t="s">
        <v>26</v>
      </c>
      <c r="E152" s="35" t="s">
        <v>30</v>
      </c>
      <c r="F152" s="35" t="s">
        <v>28</v>
      </c>
      <c r="G152" s="35">
        <f t="shared" ref="G152:H152" si="227">G153+G154+G155</f>
        <v>2</v>
      </c>
      <c r="H152" s="35">
        <f t="shared" si="227"/>
        <v>0</v>
      </c>
      <c r="I152" s="36">
        <f t="shared" si="167"/>
        <v>0</v>
      </c>
      <c r="J152" s="35">
        <f t="shared" ref="J152" si="228">J153+J154+J155</f>
        <v>1</v>
      </c>
      <c r="K152" s="37">
        <f t="shared" si="169"/>
        <v>0.5</v>
      </c>
      <c r="L152" s="35">
        <f t="shared" si="170"/>
        <v>1</v>
      </c>
      <c r="M152" s="35">
        <f t="shared" ref="M152:P152" si="229">M153+M154+M155</f>
        <v>0</v>
      </c>
      <c r="N152" s="35">
        <f t="shared" si="229"/>
        <v>1</v>
      </c>
      <c r="O152" s="35">
        <f t="shared" si="229"/>
        <v>0</v>
      </c>
      <c r="P152" s="35">
        <f t="shared" si="229"/>
        <v>1</v>
      </c>
      <c r="Q152" s="36">
        <f t="shared" si="172"/>
        <v>100</v>
      </c>
      <c r="R152" s="35">
        <f t="shared" ref="R152:S152" si="230">R153+R154+R155</f>
        <v>0</v>
      </c>
      <c r="S152" s="35">
        <f t="shared" si="230"/>
        <v>0</v>
      </c>
      <c r="T152" s="37">
        <f t="shared" si="174"/>
        <v>0</v>
      </c>
      <c r="U152" s="37">
        <f t="shared" si="175"/>
        <v>0</v>
      </c>
      <c r="V152" s="35">
        <f t="shared" ref="V152:AA152" si="231">V153+V154+V155</f>
        <v>0</v>
      </c>
      <c r="W152" s="35">
        <f t="shared" si="231"/>
        <v>0</v>
      </c>
      <c r="X152" s="35">
        <f t="shared" si="231"/>
        <v>1</v>
      </c>
      <c r="Y152" s="35">
        <f t="shared" si="231"/>
        <v>0</v>
      </c>
      <c r="Z152" s="35">
        <f t="shared" si="231"/>
        <v>0</v>
      </c>
      <c r="AA152" s="35">
        <f t="shared" si="231"/>
        <v>0</v>
      </c>
    </row>
    <row r="153" spans="1:27" x14ac:dyDescent="0.3">
      <c r="A153" s="3" t="s">
        <v>66</v>
      </c>
      <c r="B153" s="3" t="s">
        <v>24</v>
      </c>
      <c r="C153" s="3" t="s">
        <v>29</v>
      </c>
      <c r="D153" s="3" t="s">
        <v>26</v>
      </c>
      <c r="E153" s="3" t="s">
        <v>30</v>
      </c>
      <c r="F153" s="3" t="s">
        <v>28</v>
      </c>
      <c r="G153" s="3">
        <v>0</v>
      </c>
      <c r="H153" s="3">
        <v>0</v>
      </c>
      <c r="I153" s="4" t="e">
        <f t="shared" si="167"/>
        <v>#DIV/0!</v>
      </c>
      <c r="J153" s="3">
        <v>0</v>
      </c>
      <c r="K153" s="32" t="e">
        <f t="shared" si="169"/>
        <v>#DIV/0!</v>
      </c>
      <c r="L153" s="3">
        <f t="shared" si="170"/>
        <v>0</v>
      </c>
      <c r="M153" s="3">
        <v>0</v>
      </c>
      <c r="N153" s="3">
        <v>0</v>
      </c>
      <c r="O153" s="3">
        <v>0</v>
      </c>
      <c r="P153" s="3">
        <v>0</v>
      </c>
      <c r="Q153" s="4" t="e">
        <f t="shared" si="172"/>
        <v>#DIV/0!</v>
      </c>
      <c r="R153" s="3">
        <v>0</v>
      </c>
      <c r="S153" s="3">
        <v>0</v>
      </c>
      <c r="T153" s="32" t="e">
        <f t="shared" si="174"/>
        <v>#DIV/0!</v>
      </c>
      <c r="U153" s="32" t="e">
        <f t="shared" si="175"/>
        <v>#DIV/0!</v>
      </c>
      <c r="V153" s="3">
        <v>0</v>
      </c>
      <c r="W153" s="3">
        <v>0</v>
      </c>
      <c r="X153" s="3">
        <v>0</v>
      </c>
      <c r="Y153" s="3">
        <v>0</v>
      </c>
      <c r="Z153" s="3">
        <v>0</v>
      </c>
      <c r="AA153" s="3">
        <v>0</v>
      </c>
    </row>
    <row r="154" spans="1:27" x14ac:dyDescent="0.3">
      <c r="A154" s="3" t="s">
        <v>67</v>
      </c>
      <c r="B154" s="3" t="s">
        <v>24</v>
      </c>
      <c r="C154" s="3" t="s">
        <v>29</v>
      </c>
      <c r="D154" s="3" t="s">
        <v>26</v>
      </c>
      <c r="E154" s="3" t="s">
        <v>30</v>
      </c>
      <c r="F154" s="3" t="s">
        <v>28</v>
      </c>
      <c r="G154" s="3">
        <v>2</v>
      </c>
      <c r="H154" s="3">
        <v>0</v>
      </c>
      <c r="I154" s="4">
        <f t="shared" si="167"/>
        <v>0</v>
      </c>
      <c r="J154" s="3">
        <v>1</v>
      </c>
      <c r="K154" s="32">
        <f t="shared" si="169"/>
        <v>0.5</v>
      </c>
      <c r="L154" s="3">
        <f t="shared" si="170"/>
        <v>1</v>
      </c>
      <c r="M154" s="3">
        <v>0</v>
      </c>
      <c r="N154" s="3">
        <v>1</v>
      </c>
      <c r="O154" s="3">
        <v>0</v>
      </c>
      <c r="P154" s="3">
        <v>1</v>
      </c>
      <c r="Q154" s="4">
        <f t="shared" si="172"/>
        <v>100</v>
      </c>
      <c r="R154" s="3">
        <v>0</v>
      </c>
      <c r="S154" s="3">
        <v>0</v>
      </c>
      <c r="T154" s="32">
        <f t="shared" si="174"/>
        <v>0</v>
      </c>
      <c r="U154" s="32">
        <f t="shared" si="175"/>
        <v>0</v>
      </c>
      <c r="V154" s="3">
        <v>0</v>
      </c>
      <c r="W154" s="3">
        <v>0</v>
      </c>
      <c r="X154" s="3">
        <v>1</v>
      </c>
      <c r="Y154" s="3">
        <v>0</v>
      </c>
      <c r="Z154" s="3">
        <v>0</v>
      </c>
      <c r="AA154" s="3">
        <v>0</v>
      </c>
    </row>
    <row r="155" spans="1:27" x14ac:dyDescent="0.3">
      <c r="A155" s="3" t="s">
        <v>68</v>
      </c>
      <c r="B155" s="3" t="s">
        <v>24</v>
      </c>
      <c r="C155" s="3" t="s">
        <v>29</v>
      </c>
      <c r="D155" s="3" t="s">
        <v>26</v>
      </c>
      <c r="E155" s="3" t="s">
        <v>30</v>
      </c>
      <c r="F155" s="3" t="s">
        <v>28</v>
      </c>
      <c r="G155" s="3">
        <v>0</v>
      </c>
      <c r="H155" s="3">
        <v>0</v>
      </c>
      <c r="I155" s="4" t="e">
        <f t="shared" si="167"/>
        <v>#DIV/0!</v>
      </c>
      <c r="J155" s="3">
        <v>0</v>
      </c>
      <c r="K155" s="32" t="e">
        <f t="shared" si="169"/>
        <v>#DIV/0!</v>
      </c>
      <c r="L155" s="3">
        <f t="shared" si="170"/>
        <v>0</v>
      </c>
      <c r="M155" s="3">
        <v>0</v>
      </c>
      <c r="N155" s="3">
        <v>0</v>
      </c>
      <c r="O155" s="3">
        <v>0</v>
      </c>
      <c r="P155" s="3">
        <v>0</v>
      </c>
      <c r="Q155" s="4" t="e">
        <f t="shared" si="172"/>
        <v>#DIV/0!</v>
      </c>
      <c r="R155" s="3">
        <v>0</v>
      </c>
      <c r="S155" s="3">
        <v>0</v>
      </c>
      <c r="T155" s="32" t="e">
        <f t="shared" si="174"/>
        <v>#DIV/0!</v>
      </c>
      <c r="U155" s="32" t="e">
        <f t="shared" si="175"/>
        <v>#DIV/0!</v>
      </c>
      <c r="V155" s="3">
        <v>0</v>
      </c>
      <c r="W155" s="3">
        <v>0</v>
      </c>
      <c r="X155" s="3">
        <v>0</v>
      </c>
      <c r="Y155" s="3">
        <v>0</v>
      </c>
      <c r="Z155" s="3">
        <v>0</v>
      </c>
      <c r="AA155" s="3">
        <v>0</v>
      </c>
    </row>
    <row r="156" spans="1:27" x14ac:dyDescent="0.3">
      <c r="A156" s="35">
        <v>29</v>
      </c>
      <c r="B156" s="35" t="s">
        <v>32</v>
      </c>
      <c r="C156" s="35" t="s">
        <v>29</v>
      </c>
      <c r="D156" s="35" t="s">
        <v>26</v>
      </c>
      <c r="E156" s="35" t="s">
        <v>30</v>
      </c>
      <c r="F156" s="35" t="s">
        <v>28</v>
      </c>
      <c r="G156" s="35">
        <f t="shared" ref="G156:H156" si="232">G157+G158+G159</f>
        <v>4</v>
      </c>
      <c r="H156" s="35">
        <f t="shared" si="232"/>
        <v>1</v>
      </c>
      <c r="I156" s="36">
        <f t="shared" si="167"/>
        <v>0.25</v>
      </c>
      <c r="J156" s="35">
        <f t="shared" ref="J156" si="233">J157+J158+J159</f>
        <v>1</v>
      </c>
      <c r="K156" s="37">
        <f t="shared" si="169"/>
        <v>0.25</v>
      </c>
      <c r="L156" s="35">
        <f t="shared" si="170"/>
        <v>2</v>
      </c>
      <c r="M156" s="35">
        <f t="shared" ref="M156:P156" si="234">M157+M158+M159</f>
        <v>0</v>
      </c>
      <c r="N156" s="35">
        <f t="shared" si="234"/>
        <v>2</v>
      </c>
      <c r="O156" s="35">
        <f t="shared" si="234"/>
        <v>0</v>
      </c>
      <c r="P156" s="35">
        <f t="shared" si="234"/>
        <v>2</v>
      </c>
      <c r="Q156" s="36">
        <f t="shared" si="172"/>
        <v>100</v>
      </c>
      <c r="R156" s="35">
        <f t="shared" ref="R156:S156" si="235">R157+R158+R159</f>
        <v>2</v>
      </c>
      <c r="S156" s="35">
        <f t="shared" si="235"/>
        <v>1</v>
      </c>
      <c r="T156" s="37">
        <f t="shared" si="174"/>
        <v>0</v>
      </c>
      <c r="U156" s="37">
        <f t="shared" si="175"/>
        <v>0</v>
      </c>
      <c r="V156" s="35">
        <f t="shared" ref="V156:AA156" si="236">V157+V158+V159</f>
        <v>0</v>
      </c>
      <c r="W156" s="35">
        <f t="shared" si="236"/>
        <v>0</v>
      </c>
      <c r="X156" s="35">
        <f t="shared" si="236"/>
        <v>2</v>
      </c>
      <c r="Y156" s="35">
        <f t="shared" si="236"/>
        <v>0</v>
      </c>
      <c r="Z156" s="35">
        <f t="shared" si="236"/>
        <v>1</v>
      </c>
      <c r="AA156" s="35">
        <f t="shared" si="236"/>
        <v>0</v>
      </c>
    </row>
    <row r="157" spans="1:27" x14ac:dyDescent="0.3">
      <c r="A157" s="3" t="s">
        <v>66</v>
      </c>
      <c r="B157" s="3" t="s">
        <v>32</v>
      </c>
      <c r="C157" s="3" t="s">
        <v>29</v>
      </c>
      <c r="D157" s="3" t="s">
        <v>26</v>
      </c>
      <c r="E157" s="3" t="s">
        <v>30</v>
      </c>
      <c r="F157" s="3" t="s">
        <v>28</v>
      </c>
      <c r="G157" s="3">
        <v>1</v>
      </c>
      <c r="H157" s="3">
        <v>1</v>
      </c>
      <c r="I157" s="4">
        <f t="shared" si="167"/>
        <v>1</v>
      </c>
      <c r="J157" s="3">
        <v>0</v>
      </c>
      <c r="K157" s="32">
        <f t="shared" si="169"/>
        <v>0</v>
      </c>
      <c r="L157" s="3">
        <f t="shared" si="170"/>
        <v>0</v>
      </c>
      <c r="M157" s="3">
        <v>0</v>
      </c>
      <c r="N157" s="3">
        <v>0</v>
      </c>
      <c r="O157" s="3">
        <v>0</v>
      </c>
      <c r="P157" s="3">
        <v>0</v>
      </c>
      <c r="Q157" s="4" t="e">
        <f t="shared" si="172"/>
        <v>#DIV/0!</v>
      </c>
      <c r="R157" s="3">
        <v>2</v>
      </c>
      <c r="S157" s="3">
        <v>1</v>
      </c>
      <c r="T157" s="32" t="e">
        <f t="shared" si="174"/>
        <v>#DIV/0!</v>
      </c>
      <c r="U157" s="32" t="e">
        <f t="shared" si="175"/>
        <v>#DIV/0!</v>
      </c>
      <c r="V157" s="3">
        <v>0</v>
      </c>
      <c r="W157" s="3">
        <v>0</v>
      </c>
      <c r="X157" s="3">
        <v>0</v>
      </c>
      <c r="Y157" s="3">
        <v>0</v>
      </c>
      <c r="Z157" s="3">
        <v>1</v>
      </c>
      <c r="AA157" s="3">
        <v>0</v>
      </c>
    </row>
    <row r="158" spans="1:27" x14ac:dyDescent="0.3">
      <c r="A158" s="3" t="s">
        <v>67</v>
      </c>
      <c r="B158" s="3" t="s">
        <v>32</v>
      </c>
      <c r="C158" s="3" t="s">
        <v>29</v>
      </c>
      <c r="D158" s="3" t="s">
        <v>26</v>
      </c>
      <c r="E158" s="3" t="s">
        <v>30</v>
      </c>
      <c r="F158" s="3" t="s">
        <v>28</v>
      </c>
      <c r="G158" s="3">
        <v>2</v>
      </c>
      <c r="H158" s="3">
        <v>0</v>
      </c>
      <c r="I158" s="4">
        <f t="shared" si="167"/>
        <v>0</v>
      </c>
      <c r="J158" s="3">
        <v>1</v>
      </c>
      <c r="K158" s="32">
        <f t="shared" si="169"/>
        <v>0.5</v>
      </c>
      <c r="L158" s="3">
        <f t="shared" si="170"/>
        <v>1</v>
      </c>
      <c r="M158" s="3">
        <v>0</v>
      </c>
      <c r="N158" s="3">
        <v>1</v>
      </c>
      <c r="O158" s="3">
        <v>0</v>
      </c>
      <c r="P158" s="3">
        <v>1</v>
      </c>
      <c r="Q158" s="4">
        <f t="shared" si="172"/>
        <v>100</v>
      </c>
      <c r="R158" s="3">
        <v>0</v>
      </c>
      <c r="S158" s="3">
        <v>0</v>
      </c>
      <c r="T158" s="32">
        <f t="shared" si="174"/>
        <v>0</v>
      </c>
      <c r="U158" s="32">
        <f t="shared" si="175"/>
        <v>0</v>
      </c>
      <c r="V158" s="3">
        <v>0</v>
      </c>
      <c r="W158" s="3">
        <v>0</v>
      </c>
      <c r="X158" s="3">
        <v>1</v>
      </c>
      <c r="Y158" s="3">
        <v>0</v>
      </c>
      <c r="Z158" s="3">
        <v>0</v>
      </c>
      <c r="AA158" s="3">
        <v>0</v>
      </c>
    </row>
    <row r="159" spans="1:27" x14ac:dyDescent="0.3">
      <c r="A159" s="3" t="s">
        <v>68</v>
      </c>
      <c r="B159" s="3" t="s">
        <v>32</v>
      </c>
      <c r="C159" s="3" t="s">
        <v>29</v>
      </c>
      <c r="D159" s="3" t="s">
        <v>26</v>
      </c>
      <c r="E159" s="3" t="s">
        <v>30</v>
      </c>
      <c r="F159" s="3" t="s">
        <v>28</v>
      </c>
      <c r="G159" s="3">
        <v>1</v>
      </c>
      <c r="H159" s="3">
        <v>0</v>
      </c>
      <c r="I159" s="4">
        <f t="shared" si="167"/>
        <v>0</v>
      </c>
      <c r="J159" s="3">
        <v>0</v>
      </c>
      <c r="K159" s="32">
        <f t="shared" si="169"/>
        <v>0</v>
      </c>
      <c r="L159" s="3">
        <f t="shared" si="170"/>
        <v>1</v>
      </c>
      <c r="M159" s="3">
        <v>0</v>
      </c>
      <c r="N159" s="3">
        <v>1</v>
      </c>
      <c r="O159" s="3">
        <v>0</v>
      </c>
      <c r="P159" s="3">
        <v>1</v>
      </c>
      <c r="Q159" s="4">
        <f t="shared" si="172"/>
        <v>100</v>
      </c>
      <c r="R159" s="3">
        <v>0</v>
      </c>
      <c r="S159" s="3">
        <v>0</v>
      </c>
      <c r="T159" s="32">
        <f t="shared" si="174"/>
        <v>0</v>
      </c>
      <c r="U159" s="32">
        <f t="shared" si="175"/>
        <v>0</v>
      </c>
      <c r="V159" s="3">
        <v>0</v>
      </c>
      <c r="W159" s="3">
        <v>0</v>
      </c>
      <c r="X159" s="3">
        <v>1</v>
      </c>
      <c r="Y159" s="3">
        <v>0</v>
      </c>
      <c r="Z159" s="3">
        <v>0</v>
      </c>
      <c r="AA159" s="3">
        <v>0</v>
      </c>
    </row>
    <row r="160" spans="1:27" x14ac:dyDescent="0.3">
      <c r="A160" s="35">
        <v>234</v>
      </c>
      <c r="B160" s="35" t="s">
        <v>29</v>
      </c>
      <c r="C160" s="35" t="s">
        <v>25</v>
      </c>
      <c r="D160" s="35" t="s">
        <v>32</v>
      </c>
      <c r="E160" s="35" t="s">
        <v>30</v>
      </c>
      <c r="F160" s="35" t="s">
        <v>33</v>
      </c>
      <c r="G160" s="35">
        <f t="shared" ref="G160:H160" si="237">G161+G162+G163</f>
        <v>5</v>
      </c>
      <c r="H160" s="35">
        <f t="shared" si="237"/>
        <v>3</v>
      </c>
      <c r="I160" s="36">
        <f t="shared" si="167"/>
        <v>0.6</v>
      </c>
      <c r="J160" s="35">
        <f t="shared" ref="J160" si="238">J161+J162+J163</f>
        <v>2</v>
      </c>
      <c r="K160" s="37">
        <f t="shared" si="169"/>
        <v>0.4</v>
      </c>
      <c r="L160" s="35">
        <f t="shared" si="170"/>
        <v>2</v>
      </c>
      <c r="M160" s="35">
        <f t="shared" ref="M160:P160" si="239">M161+M162+M163</f>
        <v>1</v>
      </c>
      <c r="N160" s="35">
        <f t="shared" si="239"/>
        <v>1</v>
      </c>
      <c r="O160" s="35">
        <f t="shared" si="239"/>
        <v>1</v>
      </c>
      <c r="P160" s="35">
        <f t="shared" si="239"/>
        <v>2</v>
      </c>
      <c r="Q160" s="36">
        <f t="shared" si="172"/>
        <v>100</v>
      </c>
      <c r="R160" s="35">
        <f t="shared" ref="R160:S160" si="240">R161+R162+R163</f>
        <v>2</v>
      </c>
      <c r="S160" s="35">
        <f t="shared" si="240"/>
        <v>1</v>
      </c>
      <c r="T160" s="37">
        <f t="shared" si="174"/>
        <v>0.5</v>
      </c>
      <c r="U160" s="37">
        <f t="shared" si="175"/>
        <v>0.5</v>
      </c>
      <c r="V160" s="35">
        <f t="shared" ref="V160:AA160" si="241">V161+V162+V163</f>
        <v>0</v>
      </c>
      <c r="W160" s="35">
        <f t="shared" si="241"/>
        <v>1</v>
      </c>
      <c r="X160" s="35">
        <f t="shared" si="241"/>
        <v>1</v>
      </c>
      <c r="Y160" s="35">
        <f t="shared" si="241"/>
        <v>0</v>
      </c>
      <c r="Z160" s="35">
        <f t="shared" si="241"/>
        <v>2</v>
      </c>
      <c r="AA160" s="35">
        <f t="shared" si="241"/>
        <v>0</v>
      </c>
    </row>
    <row r="161" spans="1:27" x14ac:dyDescent="0.3">
      <c r="A161" s="3" t="s">
        <v>66</v>
      </c>
      <c r="B161" s="3" t="s">
        <v>29</v>
      </c>
      <c r="C161" s="3" t="s">
        <v>25</v>
      </c>
      <c r="D161" s="3" t="s">
        <v>32</v>
      </c>
      <c r="E161" s="3" t="s">
        <v>30</v>
      </c>
      <c r="F161" s="3" t="s">
        <v>33</v>
      </c>
      <c r="G161" s="3">
        <v>3</v>
      </c>
      <c r="H161" s="3">
        <v>2</v>
      </c>
      <c r="I161" s="4">
        <f t="shared" si="167"/>
        <v>0.66666666666666663</v>
      </c>
      <c r="J161" s="3">
        <v>1</v>
      </c>
      <c r="K161" s="32">
        <f t="shared" si="169"/>
        <v>0.33333333333333331</v>
      </c>
      <c r="L161" s="3">
        <f t="shared" si="170"/>
        <v>2</v>
      </c>
      <c r="M161" s="3">
        <v>1</v>
      </c>
      <c r="N161" s="3">
        <v>1</v>
      </c>
      <c r="O161" s="3">
        <v>1</v>
      </c>
      <c r="P161" s="3">
        <v>2</v>
      </c>
      <c r="Q161" s="4">
        <f t="shared" si="172"/>
        <v>100</v>
      </c>
      <c r="R161" s="3">
        <v>0</v>
      </c>
      <c r="S161" s="3">
        <v>0</v>
      </c>
      <c r="T161" s="32">
        <f t="shared" si="174"/>
        <v>0.5</v>
      </c>
      <c r="U161" s="32">
        <f t="shared" si="175"/>
        <v>0.5</v>
      </c>
      <c r="V161" s="3">
        <v>0</v>
      </c>
      <c r="W161" s="3">
        <v>1</v>
      </c>
      <c r="X161" s="3">
        <v>0</v>
      </c>
      <c r="Y161" s="3">
        <v>0</v>
      </c>
      <c r="Z161" s="3">
        <v>0</v>
      </c>
      <c r="AA161" s="3">
        <v>0</v>
      </c>
    </row>
    <row r="162" spans="1:27" x14ac:dyDescent="0.3">
      <c r="A162" s="3" t="s">
        <v>67</v>
      </c>
      <c r="B162" s="3" t="s">
        <v>29</v>
      </c>
      <c r="C162" s="3" t="s">
        <v>25</v>
      </c>
      <c r="D162" s="3" t="s">
        <v>32</v>
      </c>
      <c r="E162" s="3" t="s">
        <v>30</v>
      </c>
      <c r="F162" s="3" t="s">
        <v>33</v>
      </c>
      <c r="G162" s="3">
        <v>2</v>
      </c>
      <c r="H162" s="3">
        <v>1</v>
      </c>
      <c r="I162" s="4">
        <f t="shared" si="167"/>
        <v>0.5</v>
      </c>
      <c r="J162" s="3">
        <v>1</v>
      </c>
      <c r="K162" s="32">
        <f t="shared" si="169"/>
        <v>0.5</v>
      </c>
      <c r="L162" s="3">
        <f t="shared" si="170"/>
        <v>0</v>
      </c>
      <c r="M162" s="3">
        <v>0</v>
      </c>
      <c r="N162" s="3">
        <v>0</v>
      </c>
      <c r="O162" s="3">
        <v>0</v>
      </c>
      <c r="P162" s="3">
        <v>0</v>
      </c>
      <c r="Q162" s="4" t="e">
        <f t="shared" si="172"/>
        <v>#DIV/0!</v>
      </c>
      <c r="R162" s="3">
        <v>2</v>
      </c>
      <c r="S162" s="3">
        <v>1</v>
      </c>
      <c r="T162" s="32" t="e">
        <f t="shared" si="174"/>
        <v>#DIV/0!</v>
      </c>
      <c r="U162" s="32" t="e">
        <f t="shared" si="175"/>
        <v>#DIV/0!</v>
      </c>
      <c r="V162" s="3">
        <v>0</v>
      </c>
      <c r="W162" s="3">
        <v>0</v>
      </c>
      <c r="X162" s="3">
        <v>0</v>
      </c>
      <c r="Y162" s="3">
        <v>0</v>
      </c>
      <c r="Z162" s="3">
        <v>2</v>
      </c>
      <c r="AA162" s="3">
        <v>0</v>
      </c>
    </row>
    <row r="163" spans="1:27" x14ac:dyDescent="0.3">
      <c r="A163" s="3" t="s">
        <v>68</v>
      </c>
      <c r="B163" s="3" t="s">
        <v>29</v>
      </c>
      <c r="C163" s="3" t="s">
        <v>25</v>
      </c>
      <c r="D163" s="3" t="s">
        <v>32</v>
      </c>
      <c r="E163" s="3" t="s">
        <v>30</v>
      </c>
      <c r="F163" s="3" t="s">
        <v>33</v>
      </c>
      <c r="G163" s="3">
        <v>0</v>
      </c>
      <c r="H163" s="3">
        <v>0</v>
      </c>
      <c r="I163" s="4" t="e">
        <f t="shared" si="167"/>
        <v>#DIV/0!</v>
      </c>
      <c r="J163" s="3">
        <v>0</v>
      </c>
      <c r="K163" s="32" t="e">
        <f t="shared" si="169"/>
        <v>#DIV/0!</v>
      </c>
      <c r="L163" s="3">
        <f t="shared" si="170"/>
        <v>0</v>
      </c>
      <c r="M163" s="3">
        <v>0</v>
      </c>
      <c r="N163" s="3">
        <v>0</v>
      </c>
      <c r="O163" s="3">
        <v>0</v>
      </c>
      <c r="P163" s="3">
        <v>0</v>
      </c>
      <c r="Q163" s="4" t="e">
        <f t="shared" si="172"/>
        <v>#DIV/0!</v>
      </c>
      <c r="R163" s="3">
        <v>0</v>
      </c>
      <c r="S163" s="3">
        <v>0</v>
      </c>
      <c r="T163" s="32" t="e">
        <f t="shared" si="174"/>
        <v>#DIV/0!</v>
      </c>
      <c r="U163" s="32" t="e">
        <f t="shared" si="175"/>
        <v>#DIV/0!</v>
      </c>
      <c r="V163" s="3">
        <v>0</v>
      </c>
      <c r="W163" s="3">
        <v>0</v>
      </c>
      <c r="X163" s="3">
        <v>1</v>
      </c>
      <c r="Y163" s="3">
        <v>0</v>
      </c>
      <c r="Z163" s="3">
        <v>0</v>
      </c>
      <c r="AA163" s="3">
        <v>0</v>
      </c>
    </row>
    <row r="164" spans="1:27" x14ac:dyDescent="0.3">
      <c r="A164" s="35">
        <v>209</v>
      </c>
      <c r="B164" s="35" t="s">
        <v>32</v>
      </c>
      <c r="C164" s="35" t="s">
        <v>31</v>
      </c>
      <c r="D164" s="35" t="s">
        <v>34</v>
      </c>
      <c r="E164" s="35" t="s">
        <v>33</v>
      </c>
      <c r="F164" s="35" t="s">
        <v>28</v>
      </c>
      <c r="G164" s="35">
        <f t="shared" ref="G164:H164" si="242">G165+G166+G167</f>
        <v>3</v>
      </c>
      <c r="H164" s="35">
        <f t="shared" si="242"/>
        <v>0</v>
      </c>
      <c r="I164" s="36">
        <f t="shared" si="167"/>
        <v>0</v>
      </c>
      <c r="J164" s="35">
        <f t="shared" ref="J164" si="243">J165+J166+J167</f>
        <v>1</v>
      </c>
      <c r="K164" s="37">
        <f t="shared" si="169"/>
        <v>0.33333333333333331</v>
      </c>
      <c r="L164" s="35">
        <f t="shared" si="170"/>
        <v>2</v>
      </c>
      <c r="M164" s="35">
        <f t="shared" ref="M164:P164" si="244">M165+M166+M167</f>
        <v>0</v>
      </c>
      <c r="N164" s="35">
        <f t="shared" si="244"/>
        <v>2</v>
      </c>
      <c r="O164" s="35">
        <f t="shared" si="244"/>
        <v>0</v>
      </c>
      <c r="P164" s="35">
        <f t="shared" si="244"/>
        <v>1</v>
      </c>
      <c r="Q164" s="36">
        <f t="shared" si="172"/>
        <v>50</v>
      </c>
      <c r="R164" s="35">
        <f t="shared" ref="R164:S164" si="245">R165+R166+R167</f>
        <v>0</v>
      </c>
      <c r="S164" s="35">
        <f t="shared" si="245"/>
        <v>0</v>
      </c>
      <c r="T164" s="37">
        <f t="shared" si="174"/>
        <v>0</v>
      </c>
      <c r="U164" s="37">
        <f t="shared" si="175"/>
        <v>0</v>
      </c>
      <c r="V164" s="35">
        <f t="shared" ref="V164:AA164" si="246">V165+V166+V167</f>
        <v>0</v>
      </c>
      <c r="W164" s="35">
        <f t="shared" si="246"/>
        <v>0</v>
      </c>
      <c r="X164" s="35">
        <f t="shared" si="246"/>
        <v>2</v>
      </c>
      <c r="Y164" s="35">
        <f t="shared" si="246"/>
        <v>0</v>
      </c>
      <c r="Z164" s="35">
        <f t="shared" si="246"/>
        <v>1</v>
      </c>
      <c r="AA164" s="35">
        <f t="shared" si="246"/>
        <v>0</v>
      </c>
    </row>
    <row r="165" spans="1:27" x14ac:dyDescent="0.3">
      <c r="A165" s="3" t="s">
        <v>66</v>
      </c>
      <c r="B165" s="3" t="s">
        <v>32</v>
      </c>
      <c r="C165" s="3" t="s">
        <v>31</v>
      </c>
      <c r="D165" s="3" t="s">
        <v>34</v>
      </c>
      <c r="E165" s="3" t="s">
        <v>33</v>
      </c>
      <c r="F165" s="3" t="s">
        <v>28</v>
      </c>
      <c r="G165" s="3">
        <v>1</v>
      </c>
      <c r="H165" s="3">
        <v>0</v>
      </c>
      <c r="I165" s="4">
        <f t="shared" si="167"/>
        <v>0</v>
      </c>
      <c r="J165" s="3">
        <v>0</v>
      </c>
      <c r="K165" s="32">
        <f t="shared" si="169"/>
        <v>0</v>
      </c>
      <c r="L165" s="3">
        <f t="shared" si="170"/>
        <v>1</v>
      </c>
      <c r="M165" s="3">
        <v>0</v>
      </c>
      <c r="N165" s="3">
        <v>1</v>
      </c>
      <c r="O165" s="3">
        <v>0</v>
      </c>
      <c r="P165" s="3">
        <v>0</v>
      </c>
      <c r="Q165" s="4">
        <f t="shared" si="172"/>
        <v>0</v>
      </c>
      <c r="R165" s="3">
        <v>0</v>
      </c>
      <c r="S165" s="3">
        <v>0</v>
      </c>
      <c r="T165" s="32">
        <f t="shared" si="174"/>
        <v>0</v>
      </c>
      <c r="U165" s="32">
        <f t="shared" si="175"/>
        <v>0</v>
      </c>
      <c r="V165" s="3">
        <v>0</v>
      </c>
      <c r="W165" s="3">
        <v>0</v>
      </c>
      <c r="X165" s="3">
        <v>1</v>
      </c>
      <c r="Y165" s="3">
        <v>0</v>
      </c>
      <c r="Z165" s="3">
        <v>0</v>
      </c>
      <c r="AA165" s="3">
        <v>0</v>
      </c>
    </row>
    <row r="166" spans="1:27" x14ac:dyDescent="0.3">
      <c r="A166" s="3" t="s">
        <v>67</v>
      </c>
      <c r="B166" s="3" t="s">
        <v>32</v>
      </c>
      <c r="C166" s="3" t="s">
        <v>31</v>
      </c>
      <c r="D166" s="3" t="s">
        <v>34</v>
      </c>
      <c r="E166" s="3" t="s">
        <v>33</v>
      </c>
      <c r="F166" s="3" t="s">
        <v>28</v>
      </c>
      <c r="G166" s="3">
        <v>2</v>
      </c>
      <c r="H166" s="3">
        <v>0</v>
      </c>
      <c r="I166" s="4">
        <f t="shared" si="167"/>
        <v>0</v>
      </c>
      <c r="J166" s="3">
        <v>1</v>
      </c>
      <c r="K166" s="32">
        <f t="shared" si="169"/>
        <v>0.5</v>
      </c>
      <c r="L166" s="3">
        <f t="shared" si="170"/>
        <v>1</v>
      </c>
      <c r="M166" s="3">
        <v>0</v>
      </c>
      <c r="N166" s="3">
        <v>1</v>
      </c>
      <c r="O166" s="3">
        <v>0</v>
      </c>
      <c r="P166" s="3">
        <v>1</v>
      </c>
      <c r="Q166" s="4">
        <f t="shared" si="172"/>
        <v>100</v>
      </c>
      <c r="R166" s="3">
        <v>0</v>
      </c>
      <c r="S166" s="3">
        <v>0</v>
      </c>
      <c r="T166" s="32">
        <f t="shared" si="174"/>
        <v>0</v>
      </c>
      <c r="U166" s="32">
        <f t="shared" si="175"/>
        <v>0</v>
      </c>
      <c r="V166" s="3">
        <v>0</v>
      </c>
      <c r="W166" s="3">
        <v>0</v>
      </c>
      <c r="X166" s="3">
        <v>1</v>
      </c>
      <c r="Y166" s="3">
        <v>0</v>
      </c>
      <c r="Z166" s="3">
        <v>0</v>
      </c>
      <c r="AA166" s="3">
        <v>0</v>
      </c>
    </row>
    <row r="167" spans="1:27" x14ac:dyDescent="0.3">
      <c r="A167" s="3" t="s">
        <v>68</v>
      </c>
      <c r="B167" s="3" t="s">
        <v>32</v>
      </c>
      <c r="C167" s="3" t="s">
        <v>31</v>
      </c>
      <c r="D167" s="3" t="s">
        <v>34</v>
      </c>
      <c r="E167" s="3" t="s">
        <v>33</v>
      </c>
      <c r="F167" s="3" t="s">
        <v>28</v>
      </c>
      <c r="G167" s="3">
        <v>0</v>
      </c>
      <c r="H167" s="3">
        <v>0</v>
      </c>
      <c r="I167" s="4" t="e">
        <f t="shared" si="167"/>
        <v>#DIV/0!</v>
      </c>
      <c r="J167" s="3">
        <v>0</v>
      </c>
      <c r="K167" s="32" t="e">
        <f t="shared" si="169"/>
        <v>#DIV/0!</v>
      </c>
      <c r="L167" s="3">
        <f t="shared" si="170"/>
        <v>0</v>
      </c>
      <c r="M167" s="3">
        <v>0</v>
      </c>
      <c r="N167" s="3">
        <v>0</v>
      </c>
      <c r="O167" s="3">
        <v>0</v>
      </c>
      <c r="P167" s="3">
        <v>0</v>
      </c>
      <c r="Q167" s="4" t="e">
        <f t="shared" si="172"/>
        <v>#DIV/0!</v>
      </c>
      <c r="R167" s="3">
        <v>0</v>
      </c>
      <c r="S167" s="3">
        <v>0</v>
      </c>
      <c r="T167" s="32" t="e">
        <f t="shared" si="174"/>
        <v>#DIV/0!</v>
      </c>
      <c r="U167" s="32" t="e">
        <f t="shared" si="175"/>
        <v>#DIV/0!</v>
      </c>
      <c r="V167" s="3">
        <v>0</v>
      </c>
      <c r="W167" s="3">
        <v>0</v>
      </c>
      <c r="X167" s="3">
        <v>0</v>
      </c>
      <c r="Y167" s="3">
        <v>0</v>
      </c>
      <c r="Z167" s="3">
        <v>1</v>
      </c>
      <c r="AA167" s="3">
        <v>0</v>
      </c>
    </row>
    <row r="168" spans="1:27" x14ac:dyDescent="0.3">
      <c r="A168" s="35">
        <v>196</v>
      </c>
      <c r="B168" s="35" t="s">
        <v>32</v>
      </c>
      <c r="C168" s="35" t="s">
        <v>31</v>
      </c>
      <c r="D168" s="35" t="s">
        <v>26</v>
      </c>
      <c r="E168" s="35" t="s">
        <v>34</v>
      </c>
      <c r="F168" s="35" t="s">
        <v>28</v>
      </c>
      <c r="G168" s="35">
        <f t="shared" ref="G168:H168" si="247">G169+G170+G171</f>
        <v>3</v>
      </c>
      <c r="H168" s="35">
        <f t="shared" si="247"/>
        <v>1</v>
      </c>
      <c r="I168" s="36">
        <f t="shared" si="167"/>
        <v>0.33333333333333331</v>
      </c>
      <c r="J168" s="35">
        <f t="shared" ref="J168" si="248">J169+J170+J171</f>
        <v>1</v>
      </c>
      <c r="K168" s="37">
        <f t="shared" si="169"/>
        <v>0.33333333333333331</v>
      </c>
      <c r="L168" s="35">
        <f t="shared" si="170"/>
        <v>1</v>
      </c>
      <c r="M168" s="35">
        <f t="shared" ref="M168:P168" si="249">M169+M170+M171</f>
        <v>0</v>
      </c>
      <c r="N168" s="35">
        <f t="shared" si="249"/>
        <v>1</v>
      </c>
      <c r="O168" s="35">
        <f t="shared" si="249"/>
        <v>0</v>
      </c>
      <c r="P168" s="35">
        <f t="shared" si="249"/>
        <v>1</v>
      </c>
      <c r="Q168" s="36">
        <f t="shared" si="172"/>
        <v>100</v>
      </c>
      <c r="R168" s="35">
        <f t="shared" ref="R168:S168" si="250">R169+R170+R171</f>
        <v>2</v>
      </c>
      <c r="S168" s="35">
        <f t="shared" si="250"/>
        <v>1</v>
      </c>
      <c r="T168" s="37">
        <f t="shared" si="174"/>
        <v>0</v>
      </c>
      <c r="U168" s="37">
        <f t="shared" si="175"/>
        <v>0</v>
      </c>
      <c r="V168" s="35">
        <f t="shared" ref="V168:AA168" si="251">V169+V170+V171</f>
        <v>0</v>
      </c>
      <c r="W168" s="35">
        <f t="shared" si="251"/>
        <v>0</v>
      </c>
      <c r="X168" s="35">
        <f t="shared" si="251"/>
        <v>1</v>
      </c>
      <c r="Y168" s="35">
        <f t="shared" si="251"/>
        <v>1</v>
      </c>
      <c r="Z168" s="35">
        <f t="shared" si="251"/>
        <v>1</v>
      </c>
      <c r="AA168" s="35">
        <f t="shared" si="251"/>
        <v>0</v>
      </c>
    </row>
    <row r="169" spans="1:27" x14ac:dyDescent="0.3">
      <c r="A169" s="3" t="s">
        <v>66</v>
      </c>
      <c r="B169" s="3" t="s">
        <v>32</v>
      </c>
      <c r="C169" s="3" t="s">
        <v>31</v>
      </c>
      <c r="D169" s="3" t="s">
        <v>26</v>
      </c>
      <c r="E169" s="3" t="s">
        <v>34</v>
      </c>
      <c r="F169" s="3" t="s">
        <v>28</v>
      </c>
      <c r="G169" s="3">
        <v>0</v>
      </c>
      <c r="H169" s="3">
        <v>0</v>
      </c>
      <c r="I169" s="4" t="e">
        <f t="shared" si="167"/>
        <v>#DIV/0!</v>
      </c>
      <c r="J169" s="3">
        <v>0</v>
      </c>
      <c r="K169" s="32" t="e">
        <f t="shared" si="169"/>
        <v>#DIV/0!</v>
      </c>
      <c r="L169" s="3">
        <f t="shared" si="170"/>
        <v>0</v>
      </c>
      <c r="M169" s="3">
        <v>0</v>
      </c>
      <c r="N169" s="3">
        <v>0</v>
      </c>
      <c r="O169" s="3">
        <v>0</v>
      </c>
      <c r="P169" s="3">
        <v>0</v>
      </c>
      <c r="Q169" s="4" t="e">
        <f t="shared" si="172"/>
        <v>#DIV/0!</v>
      </c>
      <c r="R169" s="3">
        <v>0</v>
      </c>
      <c r="S169" s="3">
        <v>0</v>
      </c>
      <c r="T169" s="32" t="e">
        <f t="shared" si="174"/>
        <v>#DIV/0!</v>
      </c>
      <c r="U169" s="32" t="e">
        <f t="shared" si="175"/>
        <v>#DIV/0!</v>
      </c>
      <c r="V169" s="3">
        <v>0</v>
      </c>
      <c r="W169" s="3">
        <v>0</v>
      </c>
      <c r="X169" s="3">
        <v>0</v>
      </c>
      <c r="Y169" s="3">
        <v>0</v>
      </c>
      <c r="Z169" s="3">
        <v>0</v>
      </c>
      <c r="AA169" s="3">
        <v>0</v>
      </c>
    </row>
    <row r="170" spans="1:27" x14ac:dyDescent="0.3">
      <c r="A170" s="3" t="s">
        <v>67</v>
      </c>
      <c r="B170" s="3" t="s">
        <v>32</v>
      </c>
      <c r="C170" s="3" t="s">
        <v>31</v>
      </c>
      <c r="D170" s="3" t="s">
        <v>26</v>
      </c>
      <c r="E170" s="3" t="s">
        <v>34</v>
      </c>
      <c r="F170" s="3" t="s">
        <v>28</v>
      </c>
      <c r="G170" s="3">
        <v>3</v>
      </c>
      <c r="H170" s="3">
        <v>1</v>
      </c>
      <c r="I170" s="4">
        <f t="shared" si="167"/>
        <v>0.33333333333333331</v>
      </c>
      <c r="J170" s="3">
        <v>1</v>
      </c>
      <c r="K170" s="32">
        <f t="shared" si="169"/>
        <v>0.33333333333333331</v>
      </c>
      <c r="L170" s="3">
        <f t="shared" si="170"/>
        <v>1</v>
      </c>
      <c r="M170" s="3">
        <v>0</v>
      </c>
      <c r="N170" s="3">
        <v>1</v>
      </c>
      <c r="O170" s="3">
        <v>0</v>
      </c>
      <c r="P170" s="3">
        <v>1</v>
      </c>
      <c r="Q170" s="4">
        <f t="shared" si="172"/>
        <v>100</v>
      </c>
      <c r="R170" s="3">
        <v>2</v>
      </c>
      <c r="S170" s="3">
        <v>1</v>
      </c>
      <c r="T170" s="32">
        <f t="shared" si="174"/>
        <v>0</v>
      </c>
      <c r="U170" s="32">
        <f t="shared" si="175"/>
        <v>0</v>
      </c>
      <c r="V170" s="3">
        <v>0</v>
      </c>
      <c r="W170" s="3">
        <v>0</v>
      </c>
      <c r="X170" s="3">
        <v>1</v>
      </c>
      <c r="Y170" s="3">
        <v>1</v>
      </c>
      <c r="Z170" s="3">
        <v>1</v>
      </c>
      <c r="AA170" s="3">
        <v>0</v>
      </c>
    </row>
    <row r="171" spans="1:27" x14ac:dyDescent="0.3">
      <c r="A171" s="3" t="s">
        <v>68</v>
      </c>
      <c r="B171" s="3" t="s">
        <v>32</v>
      </c>
      <c r="C171" s="3" t="s">
        <v>31</v>
      </c>
      <c r="D171" s="3" t="s">
        <v>26</v>
      </c>
      <c r="E171" s="3" t="s">
        <v>34</v>
      </c>
      <c r="F171" s="3" t="s">
        <v>28</v>
      </c>
      <c r="G171" s="3">
        <v>0</v>
      </c>
      <c r="H171" s="3">
        <v>0</v>
      </c>
      <c r="I171" s="4" t="e">
        <f t="shared" si="167"/>
        <v>#DIV/0!</v>
      </c>
      <c r="J171" s="3">
        <v>0</v>
      </c>
      <c r="K171" s="32" t="e">
        <f t="shared" si="169"/>
        <v>#DIV/0!</v>
      </c>
      <c r="L171" s="3">
        <f t="shared" si="170"/>
        <v>0</v>
      </c>
      <c r="M171" s="3">
        <v>0</v>
      </c>
      <c r="N171" s="3">
        <v>0</v>
      </c>
      <c r="O171" s="3">
        <v>0</v>
      </c>
      <c r="P171" s="3">
        <v>0</v>
      </c>
      <c r="Q171" s="4" t="e">
        <f t="shared" si="172"/>
        <v>#DIV/0!</v>
      </c>
      <c r="R171" s="3">
        <v>0</v>
      </c>
      <c r="S171" s="3">
        <v>0</v>
      </c>
      <c r="T171" s="32" t="e">
        <f t="shared" si="174"/>
        <v>#DIV/0!</v>
      </c>
      <c r="U171" s="32" t="e">
        <f t="shared" si="175"/>
        <v>#DIV/0!</v>
      </c>
      <c r="V171" s="3">
        <v>0</v>
      </c>
      <c r="W171" s="3">
        <v>0</v>
      </c>
      <c r="X171" s="3">
        <v>0</v>
      </c>
      <c r="Y171" s="3">
        <v>0</v>
      </c>
      <c r="Z171" s="3">
        <v>0</v>
      </c>
      <c r="AA171" s="3">
        <v>0</v>
      </c>
    </row>
    <row r="172" spans="1:27" x14ac:dyDescent="0.3">
      <c r="A172" s="35">
        <v>139</v>
      </c>
      <c r="B172" s="35" t="s">
        <v>24</v>
      </c>
      <c r="C172" s="35" t="s">
        <v>31</v>
      </c>
      <c r="D172" s="35" t="s">
        <v>26</v>
      </c>
      <c r="E172" s="35" t="s">
        <v>27</v>
      </c>
      <c r="F172" s="35" t="s">
        <v>28</v>
      </c>
      <c r="G172" s="35">
        <f t="shared" ref="G172:H172" si="252">G173+G174+G175</f>
        <v>4</v>
      </c>
      <c r="H172" s="35">
        <f t="shared" si="252"/>
        <v>0</v>
      </c>
      <c r="I172" s="36">
        <f t="shared" ref="I172:I195" si="253">H172/G172</f>
        <v>0</v>
      </c>
      <c r="J172" s="35">
        <f t="shared" ref="J172" si="254">J173+J174+J175</f>
        <v>1</v>
      </c>
      <c r="K172" s="37">
        <f t="shared" ref="K172:K195" si="255">J172/G172</f>
        <v>0.25</v>
      </c>
      <c r="L172" s="35">
        <f t="shared" ref="L172:L195" si="256">M172+N172</f>
        <v>3</v>
      </c>
      <c r="M172" s="35">
        <f t="shared" ref="M172:P172" si="257">M173+M174+M175</f>
        <v>0</v>
      </c>
      <c r="N172" s="35">
        <f t="shared" si="257"/>
        <v>3</v>
      </c>
      <c r="O172" s="35">
        <f t="shared" si="257"/>
        <v>0</v>
      </c>
      <c r="P172" s="35">
        <f t="shared" si="257"/>
        <v>1</v>
      </c>
      <c r="Q172" s="36">
        <f t="shared" ref="Q172:Q195" si="258">P172/L172*100</f>
        <v>33.333333333333329</v>
      </c>
      <c r="R172" s="35">
        <f t="shared" ref="R172:S172" si="259">R173+R174+R175</f>
        <v>0</v>
      </c>
      <c r="S172" s="35">
        <f t="shared" si="259"/>
        <v>0</v>
      </c>
      <c r="T172" s="37">
        <f t="shared" ref="T172:T195" si="260">M172/(M172+N172)</f>
        <v>0</v>
      </c>
      <c r="U172" s="37">
        <f t="shared" ref="U172:U195" si="261">((0.5*V172)+M172)/L172</f>
        <v>0</v>
      </c>
      <c r="V172" s="35">
        <f t="shared" ref="V172:AA172" si="262">V173+V174+V175</f>
        <v>0</v>
      </c>
      <c r="W172" s="35">
        <f t="shared" si="262"/>
        <v>0</v>
      </c>
      <c r="X172" s="35">
        <f t="shared" si="262"/>
        <v>3</v>
      </c>
      <c r="Y172" s="35">
        <f t="shared" si="262"/>
        <v>0</v>
      </c>
      <c r="Z172" s="35">
        <f t="shared" si="262"/>
        <v>0</v>
      </c>
      <c r="AA172" s="35">
        <f t="shared" si="262"/>
        <v>3</v>
      </c>
    </row>
    <row r="173" spans="1:27" x14ac:dyDescent="0.3">
      <c r="A173" s="3" t="s">
        <v>66</v>
      </c>
      <c r="B173" s="3" t="s">
        <v>24</v>
      </c>
      <c r="C173" s="3" t="s">
        <v>31</v>
      </c>
      <c r="D173" s="3" t="s">
        <v>26</v>
      </c>
      <c r="E173" s="3" t="s">
        <v>27</v>
      </c>
      <c r="F173" s="3" t="s">
        <v>28</v>
      </c>
      <c r="G173" s="3">
        <v>1</v>
      </c>
      <c r="H173" s="3">
        <v>0</v>
      </c>
      <c r="I173" s="4">
        <f t="shared" si="253"/>
        <v>0</v>
      </c>
      <c r="J173" s="3">
        <v>1</v>
      </c>
      <c r="K173" s="32">
        <f t="shared" si="255"/>
        <v>1</v>
      </c>
      <c r="L173" s="3">
        <f t="shared" si="256"/>
        <v>0</v>
      </c>
      <c r="M173" s="3">
        <v>0</v>
      </c>
      <c r="N173" s="3">
        <v>0</v>
      </c>
      <c r="O173" s="3">
        <v>0</v>
      </c>
      <c r="P173" s="3">
        <v>0</v>
      </c>
      <c r="Q173" s="4" t="e">
        <f t="shared" si="258"/>
        <v>#DIV/0!</v>
      </c>
      <c r="R173" s="3">
        <v>0</v>
      </c>
      <c r="S173" s="3">
        <v>0</v>
      </c>
      <c r="T173" s="32" t="e">
        <f t="shared" si="260"/>
        <v>#DIV/0!</v>
      </c>
      <c r="U173" s="32" t="e">
        <f t="shared" si="261"/>
        <v>#DIV/0!</v>
      </c>
      <c r="V173" s="3">
        <v>0</v>
      </c>
      <c r="W173" s="3">
        <v>0</v>
      </c>
      <c r="X173" s="3">
        <v>0</v>
      </c>
      <c r="Y173" s="3">
        <v>0</v>
      </c>
      <c r="Z173" s="3">
        <v>0</v>
      </c>
      <c r="AA173" s="3">
        <v>0</v>
      </c>
    </row>
    <row r="174" spans="1:27" x14ac:dyDescent="0.3">
      <c r="A174" s="3" t="s">
        <v>67</v>
      </c>
      <c r="B174" s="3" t="s">
        <v>24</v>
      </c>
      <c r="C174" s="3" t="s">
        <v>31</v>
      </c>
      <c r="D174" s="3" t="s">
        <v>26</v>
      </c>
      <c r="E174" s="3" t="s">
        <v>27</v>
      </c>
      <c r="F174" s="3" t="s">
        <v>28</v>
      </c>
      <c r="G174" s="3">
        <v>2</v>
      </c>
      <c r="H174" s="3">
        <v>0</v>
      </c>
      <c r="I174" s="4">
        <f t="shared" si="253"/>
        <v>0</v>
      </c>
      <c r="J174" s="3">
        <v>0</v>
      </c>
      <c r="K174" s="32">
        <f t="shared" si="255"/>
        <v>0</v>
      </c>
      <c r="L174" s="3">
        <f t="shared" si="256"/>
        <v>2</v>
      </c>
      <c r="M174" s="3">
        <v>0</v>
      </c>
      <c r="N174" s="3">
        <v>2</v>
      </c>
      <c r="O174" s="3">
        <v>0</v>
      </c>
      <c r="P174" s="3">
        <v>1</v>
      </c>
      <c r="Q174" s="4">
        <f t="shared" si="258"/>
        <v>50</v>
      </c>
      <c r="R174" s="3">
        <v>0</v>
      </c>
      <c r="S174" s="3">
        <v>0</v>
      </c>
      <c r="T174" s="32">
        <f t="shared" si="260"/>
        <v>0</v>
      </c>
      <c r="U174" s="32">
        <f t="shared" si="261"/>
        <v>0</v>
      </c>
      <c r="V174" s="3">
        <v>0</v>
      </c>
      <c r="W174" s="3">
        <v>0</v>
      </c>
      <c r="X174" s="3">
        <v>2</v>
      </c>
      <c r="Y174" s="3">
        <v>0</v>
      </c>
      <c r="Z174" s="3">
        <v>0</v>
      </c>
      <c r="AA174" s="3">
        <v>2</v>
      </c>
    </row>
    <row r="175" spans="1:27" x14ac:dyDescent="0.3">
      <c r="A175" s="3" t="s">
        <v>68</v>
      </c>
      <c r="B175" s="3" t="s">
        <v>24</v>
      </c>
      <c r="C175" s="3" t="s">
        <v>31</v>
      </c>
      <c r="D175" s="3" t="s">
        <v>26</v>
      </c>
      <c r="E175" s="3" t="s">
        <v>27</v>
      </c>
      <c r="F175" s="3" t="s">
        <v>28</v>
      </c>
      <c r="G175" s="3">
        <v>1</v>
      </c>
      <c r="H175" s="3">
        <v>0</v>
      </c>
      <c r="I175" s="4">
        <f t="shared" si="253"/>
        <v>0</v>
      </c>
      <c r="J175" s="3">
        <v>0</v>
      </c>
      <c r="K175" s="32">
        <f t="shared" si="255"/>
        <v>0</v>
      </c>
      <c r="L175" s="3">
        <f t="shared" si="256"/>
        <v>1</v>
      </c>
      <c r="M175" s="3">
        <v>0</v>
      </c>
      <c r="N175" s="3">
        <v>1</v>
      </c>
      <c r="O175" s="3">
        <v>0</v>
      </c>
      <c r="P175" s="3">
        <v>0</v>
      </c>
      <c r="Q175" s="4">
        <f t="shared" si="258"/>
        <v>0</v>
      </c>
      <c r="R175" s="3">
        <v>0</v>
      </c>
      <c r="S175" s="3">
        <v>0</v>
      </c>
      <c r="T175" s="32">
        <f t="shared" si="260"/>
        <v>0</v>
      </c>
      <c r="U175" s="32">
        <f t="shared" si="261"/>
        <v>0</v>
      </c>
      <c r="V175" s="3">
        <v>0</v>
      </c>
      <c r="W175" s="3">
        <v>0</v>
      </c>
      <c r="X175" s="3">
        <v>1</v>
      </c>
      <c r="Y175" s="3">
        <v>0</v>
      </c>
      <c r="Z175" s="3">
        <v>0</v>
      </c>
      <c r="AA175" s="3">
        <v>1</v>
      </c>
    </row>
    <row r="176" spans="1:27" x14ac:dyDescent="0.3">
      <c r="A176" s="35">
        <v>38</v>
      </c>
      <c r="B176" s="35" t="s">
        <v>29</v>
      </c>
      <c r="C176" s="35" t="s">
        <v>32</v>
      </c>
      <c r="D176" s="35" t="s">
        <v>33</v>
      </c>
      <c r="E176" s="35" t="s">
        <v>30</v>
      </c>
      <c r="F176" s="35" t="s">
        <v>28</v>
      </c>
      <c r="G176" s="35">
        <f t="shared" ref="G176:H176" si="263">G177+G178+G179</f>
        <v>3</v>
      </c>
      <c r="H176" s="35">
        <f t="shared" si="263"/>
        <v>2</v>
      </c>
      <c r="I176" s="36">
        <f t="shared" si="253"/>
        <v>0.66666666666666663</v>
      </c>
      <c r="J176" s="35">
        <f t="shared" ref="J176" si="264">J177+J178+J179</f>
        <v>1</v>
      </c>
      <c r="K176" s="37">
        <f t="shared" si="255"/>
        <v>0.33333333333333331</v>
      </c>
      <c r="L176" s="35">
        <f t="shared" si="256"/>
        <v>2</v>
      </c>
      <c r="M176" s="35">
        <f t="shared" ref="M176:P176" si="265">M177+M178+M179</f>
        <v>1</v>
      </c>
      <c r="N176" s="35">
        <f t="shared" si="265"/>
        <v>1</v>
      </c>
      <c r="O176" s="35">
        <f t="shared" si="265"/>
        <v>1</v>
      </c>
      <c r="P176" s="35">
        <f t="shared" si="265"/>
        <v>1</v>
      </c>
      <c r="Q176" s="36">
        <f t="shared" si="258"/>
        <v>50</v>
      </c>
      <c r="R176" s="35">
        <f t="shared" ref="R176:S176" si="266">R177+R178+R179</f>
        <v>0</v>
      </c>
      <c r="S176" s="35">
        <f t="shared" si="266"/>
        <v>0</v>
      </c>
      <c r="T176" s="37">
        <f t="shared" si="260"/>
        <v>0.5</v>
      </c>
      <c r="U176" s="37">
        <f t="shared" si="261"/>
        <v>0.5</v>
      </c>
      <c r="V176" s="35">
        <f t="shared" ref="V176:AA176" si="267">V177+V178+V179</f>
        <v>0</v>
      </c>
      <c r="W176" s="35">
        <f t="shared" si="267"/>
        <v>0</v>
      </c>
      <c r="X176" s="35">
        <f t="shared" si="267"/>
        <v>1</v>
      </c>
      <c r="Y176" s="35">
        <f t="shared" si="267"/>
        <v>1</v>
      </c>
      <c r="Z176" s="35">
        <f t="shared" si="267"/>
        <v>0</v>
      </c>
      <c r="AA176" s="35">
        <f t="shared" si="267"/>
        <v>1</v>
      </c>
    </row>
    <row r="177" spans="1:27" x14ac:dyDescent="0.3">
      <c r="A177" s="3" t="s">
        <v>66</v>
      </c>
      <c r="B177" s="3" t="s">
        <v>29</v>
      </c>
      <c r="C177" s="3" t="s">
        <v>32</v>
      </c>
      <c r="D177" s="3" t="s">
        <v>33</v>
      </c>
      <c r="E177" s="3" t="s">
        <v>30</v>
      </c>
      <c r="F177" s="3" t="s">
        <v>28</v>
      </c>
      <c r="G177" s="3">
        <v>0</v>
      </c>
      <c r="H177" s="3">
        <v>0</v>
      </c>
      <c r="I177" s="4" t="e">
        <f t="shared" si="253"/>
        <v>#DIV/0!</v>
      </c>
      <c r="J177" s="3">
        <v>0</v>
      </c>
      <c r="K177" s="32" t="e">
        <f t="shared" si="255"/>
        <v>#DIV/0!</v>
      </c>
      <c r="L177" s="3">
        <f t="shared" si="256"/>
        <v>0</v>
      </c>
      <c r="M177" s="3">
        <v>0</v>
      </c>
      <c r="N177" s="3">
        <v>0</v>
      </c>
      <c r="O177" s="3">
        <v>0</v>
      </c>
      <c r="P177" s="3">
        <v>0</v>
      </c>
      <c r="Q177" s="4" t="e">
        <f t="shared" si="258"/>
        <v>#DIV/0!</v>
      </c>
      <c r="R177" s="3">
        <v>0</v>
      </c>
      <c r="S177" s="3">
        <v>0</v>
      </c>
      <c r="T177" s="32" t="e">
        <f t="shared" si="260"/>
        <v>#DIV/0!</v>
      </c>
      <c r="U177" s="32" t="e">
        <f t="shared" si="261"/>
        <v>#DIV/0!</v>
      </c>
      <c r="V177" s="3">
        <v>0</v>
      </c>
      <c r="W177" s="3">
        <v>0</v>
      </c>
      <c r="X177" s="3">
        <v>0</v>
      </c>
      <c r="Y177" s="3">
        <v>0</v>
      </c>
      <c r="Z177" s="3">
        <v>0</v>
      </c>
      <c r="AA177" s="3">
        <v>0</v>
      </c>
    </row>
    <row r="178" spans="1:27" x14ac:dyDescent="0.3">
      <c r="A178" s="3" t="s">
        <v>67</v>
      </c>
      <c r="B178" s="3" t="s">
        <v>29</v>
      </c>
      <c r="C178" s="3" t="s">
        <v>32</v>
      </c>
      <c r="D178" s="3" t="s">
        <v>33</v>
      </c>
      <c r="E178" s="3" t="s">
        <v>30</v>
      </c>
      <c r="F178" s="3" t="s">
        <v>28</v>
      </c>
      <c r="G178" s="3">
        <v>3</v>
      </c>
      <c r="H178" s="3">
        <v>2</v>
      </c>
      <c r="I178" s="4">
        <f t="shared" si="253"/>
        <v>0.66666666666666663</v>
      </c>
      <c r="J178" s="3">
        <v>1</v>
      </c>
      <c r="K178" s="32">
        <f t="shared" si="255"/>
        <v>0.33333333333333331</v>
      </c>
      <c r="L178" s="3">
        <f t="shared" si="256"/>
        <v>2</v>
      </c>
      <c r="M178" s="3">
        <v>1</v>
      </c>
      <c r="N178" s="3">
        <v>1</v>
      </c>
      <c r="O178" s="3">
        <v>1</v>
      </c>
      <c r="P178" s="3">
        <v>1</v>
      </c>
      <c r="Q178" s="4">
        <f t="shared" si="258"/>
        <v>50</v>
      </c>
      <c r="R178" s="3">
        <v>0</v>
      </c>
      <c r="S178" s="3">
        <v>0</v>
      </c>
      <c r="T178" s="32">
        <f t="shared" si="260"/>
        <v>0.5</v>
      </c>
      <c r="U178" s="32">
        <f t="shared" si="261"/>
        <v>0.5</v>
      </c>
      <c r="V178" s="3">
        <v>0</v>
      </c>
      <c r="W178" s="3">
        <v>0</v>
      </c>
      <c r="X178" s="3">
        <v>1</v>
      </c>
      <c r="Y178" s="3">
        <v>1</v>
      </c>
      <c r="Z178" s="3">
        <v>0</v>
      </c>
      <c r="AA178" s="3">
        <v>1</v>
      </c>
    </row>
    <row r="179" spans="1:27" x14ac:dyDescent="0.3">
      <c r="A179" s="3" t="s">
        <v>68</v>
      </c>
      <c r="B179" s="3" t="s">
        <v>29</v>
      </c>
      <c r="C179" s="3" t="s">
        <v>32</v>
      </c>
      <c r="D179" s="3" t="s">
        <v>33</v>
      </c>
      <c r="E179" s="3" t="s">
        <v>30</v>
      </c>
      <c r="F179" s="3" t="s">
        <v>28</v>
      </c>
      <c r="G179" s="3">
        <v>0</v>
      </c>
      <c r="H179" s="3">
        <v>0</v>
      </c>
      <c r="I179" s="4" t="e">
        <f t="shared" si="253"/>
        <v>#DIV/0!</v>
      </c>
      <c r="J179" s="3">
        <v>0</v>
      </c>
      <c r="K179" s="32" t="e">
        <f t="shared" si="255"/>
        <v>#DIV/0!</v>
      </c>
      <c r="L179" s="3">
        <f t="shared" si="256"/>
        <v>0</v>
      </c>
      <c r="M179" s="3">
        <v>0</v>
      </c>
      <c r="N179" s="3">
        <v>0</v>
      </c>
      <c r="O179" s="3">
        <v>0</v>
      </c>
      <c r="P179" s="3">
        <v>0</v>
      </c>
      <c r="Q179" s="4" t="e">
        <f t="shared" si="258"/>
        <v>#DIV/0!</v>
      </c>
      <c r="R179" s="3">
        <v>0</v>
      </c>
      <c r="S179" s="3">
        <v>0</v>
      </c>
      <c r="T179" s="32" t="e">
        <f t="shared" si="260"/>
        <v>#DIV/0!</v>
      </c>
      <c r="U179" s="32" t="e">
        <f t="shared" si="261"/>
        <v>#DIV/0!</v>
      </c>
      <c r="V179" s="3">
        <v>0</v>
      </c>
      <c r="W179" s="3">
        <v>0</v>
      </c>
      <c r="X179" s="3">
        <v>0</v>
      </c>
      <c r="Y179" s="3">
        <v>0</v>
      </c>
      <c r="Z179" s="3">
        <v>0</v>
      </c>
      <c r="AA179" s="3">
        <v>0</v>
      </c>
    </row>
    <row r="180" spans="1:27" x14ac:dyDescent="0.3">
      <c r="A180" s="35">
        <v>207</v>
      </c>
      <c r="B180" s="35" t="s">
        <v>29</v>
      </c>
      <c r="C180" s="35" t="s">
        <v>34</v>
      </c>
      <c r="D180" s="35" t="s">
        <v>26</v>
      </c>
      <c r="E180" s="35" t="s">
        <v>33</v>
      </c>
      <c r="F180" s="35" t="s">
        <v>31</v>
      </c>
      <c r="G180" s="35">
        <f t="shared" ref="G180:H180" si="268">G181+G182+G183</f>
        <v>5</v>
      </c>
      <c r="H180" s="35">
        <f t="shared" si="268"/>
        <v>1</v>
      </c>
      <c r="I180" s="36">
        <f t="shared" si="253"/>
        <v>0.2</v>
      </c>
      <c r="J180" s="35">
        <f t="shared" ref="J180" si="269">J181+J182+J183</f>
        <v>1</v>
      </c>
      <c r="K180" s="37">
        <f t="shared" si="255"/>
        <v>0.2</v>
      </c>
      <c r="L180" s="35">
        <f t="shared" si="256"/>
        <v>3</v>
      </c>
      <c r="M180" s="35">
        <f t="shared" ref="M180:P180" si="270">M181+M182+M183</f>
        <v>0</v>
      </c>
      <c r="N180" s="35">
        <f t="shared" si="270"/>
        <v>3</v>
      </c>
      <c r="O180" s="35">
        <f t="shared" si="270"/>
        <v>0</v>
      </c>
      <c r="P180" s="35">
        <f t="shared" si="270"/>
        <v>2</v>
      </c>
      <c r="Q180" s="36">
        <f t="shared" si="258"/>
        <v>66.666666666666657</v>
      </c>
      <c r="R180" s="35">
        <f t="shared" ref="R180:S180" si="271">R181+R182+R183</f>
        <v>2</v>
      </c>
      <c r="S180" s="35">
        <f t="shared" si="271"/>
        <v>1</v>
      </c>
      <c r="T180" s="37">
        <f t="shared" si="260"/>
        <v>0</v>
      </c>
      <c r="U180" s="37">
        <f t="shared" si="261"/>
        <v>0</v>
      </c>
      <c r="V180" s="35">
        <f t="shared" ref="V180:AA180" si="272">V181+V182+V183</f>
        <v>0</v>
      </c>
      <c r="W180" s="35">
        <f t="shared" si="272"/>
        <v>1</v>
      </c>
      <c r="X180" s="35">
        <f t="shared" si="272"/>
        <v>2</v>
      </c>
      <c r="Y180" s="35">
        <f t="shared" si="272"/>
        <v>0</v>
      </c>
      <c r="Z180" s="35">
        <f t="shared" si="272"/>
        <v>2</v>
      </c>
      <c r="AA180" s="35">
        <f t="shared" si="272"/>
        <v>0</v>
      </c>
    </row>
    <row r="181" spans="1:27" x14ac:dyDescent="0.3">
      <c r="A181" s="3" t="s">
        <v>66</v>
      </c>
      <c r="B181" s="3" t="s">
        <v>29</v>
      </c>
      <c r="C181" s="3" t="s">
        <v>34</v>
      </c>
      <c r="D181" s="3" t="s">
        <v>26</v>
      </c>
      <c r="E181" s="3" t="s">
        <v>33</v>
      </c>
      <c r="F181" s="3" t="s">
        <v>31</v>
      </c>
      <c r="G181" s="3">
        <v>3</v>
      </c>
      <c r="H181" s="3">
        <v>1</v>
      </c>
      <c r="I181" s="4">
        <f t="shared" si="253"/>
        <v>0.33333333333333331</v>
      </c>
      <c r="J181" s="3">
        <v>0</v>
      </c>
      <c r="K181" s="32">
        <f t="shared" si="255"/>
        <v>0</v>
      </c>
      <c r="L181" s="3">
        <f t="shared" si="256"/>
        <v>2</v>
      </c>
      <c r="M181" s="3">
        <v>0</v>
      </c>
      <c r="N181" s="3">
        <v>2</v>
      </c>
      <c r="O181" s="3">
        <v>0</v>
      </c>
      <c r="P181" s="3">
        <v>1</v>
      </c>
      <c r="Q181" s="4">
        <f t="shared" si="258"/>
        <v>50</v>
      </c>
      <c r="R181" s="3">
        <v>2</v>
      </c>
      <c r="S181" s="3">
        <v>1</v>
      </c>
      <c r="T181" s="32">
        <f t="shared" si="260"/>
        <v>0</v>
      </c>
      <c r="U181" s="32">
        <f t="shared" si="261"/>
        <v>0</v>
      </c>
      <c r="V181" s="3">
        <v>0</v>
      </c>
      <c r="W181" s="3">
        <v>0</v>
      </c>
      <c r="X181" s="3">
        <v>2</v>
      </c>
      <c r="Y181" s="3">
        <v>0</v>
      </c>
      <c r="Z181" s="3">
        <v>1</v>
      </c>
      <c r="AA181" s="3">
        <v>0</v>
      </c>
    </row>
    <row r="182" spans="1:27" x14ac:dyDescent="0.3">
      <c r="A182" s="3" t="s">
        <v>67</v>
      </c>
      <c r="B182" s="3" t="s">
        <v>29</v>
      </c>
      <c r="C182" s="3" t="s">
        <v>34</v>
      </c>
      <c r="D182" s="3" t="s">
        <v>26</v>
      </c>
      <c r="E182" s="3" t="s">
        <v>33</v>
      </c>
      <c r="F182" s="3" t="s">
        <v>31</v>
      </c>
      <c r="G182" s="3">
        <v>2</v>
      </c>
      <c r="H182" s="3">
        <v>0</v>
      </c>
      <c r="I182" s="4">
        <f t="shared" si="253"/>
        <v>0</v>
      </c>
      <c r="J182" s="3">
        <v>1</v>
      </c>
      <c r="K182" s="32">
        <f t="shared" si="255"/>
        <v>0.5</v>
      </c>
      <c r="L182" s="3">
        <f t="shared" si="256"/>
        <v>1</v>
      </c>
      <c r="M182" s="3">
        <v>0</v>
      </c>
      <c r="N182" s="3">
        <v>1</v>
      </c>
      <c r="O182" s="3">
        <v>0</v>
      </c>
      <c r="P182" s="3">
        <v>1</v>
      </c>
      <c r="Q182" s="4">
        <f t="shared" si="258"/>
        <v>100</v>
      </c>
      <c r="R182" s="3">
        <v>0</v>
      </c>
      <c r="S182" s="3">
        <v>0</v>
      </c>
      <c r="T182" s="32">
        <f t="shared" si="260"/>
        <v>0</v>
      </c>
      <c r="U182" s="32">
        <f t="shared" si="261"/>
        <v>0</v>
      </c>
      <c r="V182" s="3">
        <v>0</v>
      </c>
      <c r="W182" s="3">
        <v>1</v>
      </c>
      <c r="X182" s="3">
        <v>0</v>
      </c>
      <c r="Y182" s="3">
        <v>0</v>
      </c>
      <c r="Z182" s="3">
        <v>1</v>
      </c>
      <c r="AA182" s="3">
        <v>0</v>
      </c>
    </row>
    <row r="183" spans="1:27" x14ac:dyDescent="0.3">
      <c r="A183" s="3" t="s">
        <v>68</v>
      </c>
      <c r="B183" s="3" t="s">
        <v>29</v>
      </c>
      <c r="C183" s="3" t="s">
        <v>34</v>
      </c>
      <c r="D183" s="3" t="s">
        <v>26</v>
      </c>
      <c r="E183" s="3" t="s">
        <v>33</v>
      </c>
      <c r="F183" s="3" t="s">
        <v>31</v>
      </c>
      <c r="G183" s="3">
        <v>0</v>
      </c>
      <c r="H183" s="3">
        <v>0</v>
      </c>
      <c r="I183" s="4" t="e">
        <f t="shared" si="253"/>
        <v>#DIV/0!</v>
      </c>
      <c r="J183" s="3">
        <v>0</v>
      </c>
      <c r="K183" s="32" t="e">
        <f t="shared" si="255"/>
        <v>#DIV/0!</v>
      </c>
      <c r="L183" s="3">
        <f t="shared" si="256"/>
        <v>0</v>
      </c>
      <c r="M183" s="3">
        <v>0</v>
      </c>
      <c r="N183" s="3">
        <v>0</v>
      </c>
      <c r="O183" s="3">
        <v>0</v>
      </c>
      <c r="P183" s="3">
        <v>0</v>
      </c>
      <c r="Q183" s="4" t="e">
        <f t="shared" si="258"/>
        <v>#DIV/0!</v>
      </c>
      <c r="R183" s="3">
        <v>0</v>
      </c>
      <c r="S183" s="3">
        <v>0</v>
      </c>
      <c r="T183" s="32" t="e">
        <f t="shared" si="260"/>
        <v>#DIV/0!</v>
      </c>
      <c r="U183" s="32" t="e">
        <f t="shared" si="261"/>
        <v>#DIV/0!</v>
      </c>
      <c r="V183" s="3">
        <v>0</v>
      </c>
      <c r="W183" s="3">
        <v>0</v>
      </c>
      <c r="X183" s="3">
        <v>0</v>
      </c>
      <c r="Y183" s="3">
        <v>0</v>
      </c>
      <c r="Z183" s="3">
        <v>0</v>
      </c>
      <c r="AA183" s="3">
        <v>0</v>
      </c>
    </row>
    <row r="184" spans="1:27" x14ac:dyDescent="0.3">
      <c r="A184" s="35">
        <v>126</v>
      </c>
      <c r="B184" s="35" t="s">
        <v>24</v>
      </c>
      <c r="C184" s="35" t="s">
        <v>29</v>
      </c>
      <c r="D184" s="35" t="s">
        <v>32</v>
      </c>
      <c r="E184" s="35" t="s">
        <v>33</v>
      </c>
      <c r="F184" s="35" t="s">
        <v>34</v>
      </c>
      <c r="G184" s="35">
        <f t="shared" ref="G184:H184" si="273">G185+G186+G187</f>
        <v>1</v>
      </c>
      <c r="H184" s="35">
        <f t="shared" si="273"/>
        <v>0</v>
      </c>
      <c r="I184" s="36">
        <f t="shared" si="253"/>
        <v>0</v>
      </c>
      <c r="J184" s="35">
        <f t="shared" ref="J184" si="274">J185+J186+J187</f>
        <v>0</v>
      </c>
      <c r="K184" s="37">
        <f t="shared" si="255"/>
        <v>0</v>
      </c>
      <c r="L184" s="35">
        <f t="shared" si="256"/>
        <v>1</v>
      </c>
      <c r="M184" s="35">
        <f t="shared" ref="M184:P184" si="275">M185+M186+M187</f>
        <v>0</v>
      </c>
      <c r="N184" s="35">
        <f t="shared" si="275"/>
        <v>1</v>
      </c>
      <c r="O184" s="35">
        <f t="shared" si="275"/>
        <v>0</v>
      </c>
      <c r="P184" s="35">
        <f t="shared" si="275"/>
        <v>0</v>
      </c>
      <c r="Q184" s="36">
        <f t="shared" si="258"/>
        <v>0</v>
      </c>
      <c r="R184" s="35">
        <f t="shared" ref="R184:S184" si="276">R185+R186+R187</f>
        <v>0</v>
      </c>
      <c r="S184" s="35">
        <f t="shared" si="276"/>
        <v>0</v>
      </c>
      <c r="T184" s="37">
        <f t="shared" si="260"/>
        <v>0</v>
      </c>
      <c r="U184" s="37">
        <f t="shared" si="261"/>
        <v>0</v>
      </c>
      <c r="V184" s="35">
        <f t="shared" ref="V184:AA184" si="277">V185+V186+V187</f>
        <v>0</v>
      </c>
      <c r="W184" s="35">
        <f t="shared" si="277"/>
        <v>0</v>
      </c>
      <c r="X184" s="35">
        <f t="shared" si="277"/>
        <v>1</v>
      </c>
      <c r="Y184" s="35">
        <f t="shared" si="277"/>
        <v>0</v>
      </c>
      <c r="Z184" s="35">
        <f t="shared" si="277"/>
        <v>0</v>
      </c>
      <c r="AA184" s="35">
        <f t="shared" si="277"/>
        <v>1</v>
      </c>
    </row>
    <row r="185" spans="1:27" x14ac:dyDescent="0.3">
      <c r="A185" s="3" t="s">
        <v>66</v>
      </c>
      <c r="B185" s="3" t="s">
        <v>24</v>
      </c>
      <c r="C185" s="3" t="s">
        <v>29</v>
      </c>
      <c r="D185" s="3" t="s">
        <v>32</v>
      </c>
      <c r="E185" s="3" t="s">
        <v>33</v>
      </c>
      <c r="F185" s="3" t="s">
        <v>34</v>
      </c>
      <c r="G185" s="3">
        <v>0</v>
      </c>
      <c r="H185" s="3">
        <v>0</v>
      </c>
      <c r="I185" s="4" t="e">
        <f t="shared" si="253"/>
        <v>#DIV/0!</v>
      </c>
      <c r="J185" s="3">
        <v>0</v>
      </c>
      <c r="K185" s="32" t="e">
        <f t="shared" si="255"/>
        <v>#DIV/0!</v>
      </c>
      <c r="L185" s="3">
        <f t="shared" si="256"/>
        <v>0</v>
      </c>
      <c r="M185" s="3">
        <v>0</v>
      </c>
      <c r="N185" s="3">
        <v>0</v>
      </c>
      <c r="O185" s="3">
        <v>0</v>
      </c>
      <c r="P185" s="3">
        <v>0</v>
      </c>
      <c r="Q185" s="4" t="e">
        <f t="shared" si="258"/>
        <v>#DIV/0!</v>
      </c>
      <c r="R185" s="3">
        <v>0</v>
      </c>
      <c r="S185" s="3">
        <v>0</v>
      </c>
      <c r="T185" s="32" t="e">
        <f t="shared" si="260"/>
        <v>#DIV/0!</v>
      </c>
      <c r="U185" s="32" t="e">
        <f t="shared" si="261"/>
        <v>#DIV/0!</v>
      </c>
      <c r="V185" s="3">
        <v>0</v>
      </c>
      <c r="W185" s="3">
        <v>0</v>
      </c>
      <c r="X185" s="3">
        <v>0</v>
      </c>
      <c r="Y185" s="3">
        <v>0</v>
      </c>
      <c r="Z185" s="3">
        <v>0</v>
      </c>
      <c r="AA185" s="3">
        <v>0</v>
      </c>
    </row>
    <row r="186" spans="1:27" x14ac:dyDescent="0.3">
      <c r="A186" s="3" t="s">
        <v>67</v>
      </c>
      <c r="B186" s="3" t="s">
        <v>24</v>
      </c>
      <c r="C186" s="3" t="s">
        <v>29</v>
      </c>
      <c r="D186" s="3" t="s">
        <v>32</v>
      </c>
      <c r="E186" s="3" t="s">
        <v>33</v>
      </c>
      <c r="F186" s="3" t="s">
        <v>34</v>
      </c>
      <c r="G186" s="3">
        <v>0</v>
      </c>
      <c r="H186" s="3">
        <v>0</v>
      </c>
      <c r="I186" s="4" t="e">
        <f t="shared" si="253"/>
        <v>#DIV/0!</v>
      </c>
      <c r="J186" s="3">
        <v>0</v>
      </c>
      <c r="K186" s="32" t="e">
        <f t="shared" si="255"/>
        <v>#DIV/0!</v>
      </c>
      <c r="L186" s="3">
        <f t="shared" si="256"/>
        <v>0</v>
      </c>
      <c r="M186" s="3">
        <v>0</v>
      </c>
      <c r="N186" s="3">
        <v>0</v>
      </c>
      <c r="O186" s="3">
        <v>0</v>
      </c>
      <c r="P186" s="3">
        <v>0</v>
      </c>
      <c r="Q186" s="4" t="e">
        <f t="shared" si="258"/>
        <v>#DIV/0!</v>
      </c>
      <c r="R186" s="3">
        <v>0</v>
      </c>
      <c r="S186" s="3">
        <v>0</v>
      </c>
      <c r="T186" s="32" t="e">
        <f t="shared" si="260"/>
        <v>#DIV/0!</v>
      </c>
      <c r="U186" s="32" t="e">
        <f t="shared" si="261"/>
        <v>#DIV/0!</v>
      </c>
      <c r="V186" s="3">
        <v>0</v>
      </c>
      <c r="W186" s="3">
        <v>0</v>
      </c>
      <c r="X186" s="3">
        <v>0</v>
      </c>
      <c r="Y186" s="3">
        <v>0</v>
      </c>
      <c r="Z186" s="3">
        <v>0</v>
      </c>
      <c r="AA186" s="3">
        <v>0</v>
      </c>
    </row>
    <row r="187" spans="1:27" x14ac:dyDescent="0.3">
      <c r="A187" s="3" t="s">
        <v>68</v>
      </c>
      <c r="B187" s="3" t="s">
        <v>24</v>
      </c>
      <c r="C187" s="3" t="s">
        <v>29</v>
      </c>
      <c r="D187" s="3" t="s">
        <v>32</v>
      </c>
      <c r="E187" s="3" t="s">
        <v>33</v>
      </c>
      <c r="F187" s="3" t="s">
        <v>34</v>
      </c>
      <c r="G187" s="3">
        <v>1</v>
      </c>
      <c r="H187" s="3">
        <v>0</v>
      </c>
      <c r="I187" s="4">
        <f t="shared" si="253"/>
        <v>0</v>
      </c>
      <c r="J187" s="3">
        <v>0</v>
      </c>
      <c r="K187" s="32">
        <f t="shared" si="255"/>
        <v>0</v>
      </c>
      <c r="L187" s="3">
        <f t="shared" si="256"/>
        <v>1</v>
      </c>
      <c r="M187" s="3">
        <v>0</v>
      </c>
      <c r="N187" s="3">
        <v>1</v>
      </c>
      <c r="O187" s="3">
        <v>0</v>
      </c>
      <c r="P187" s="3">
        <v>0</v>
      </c>
      <c r="Q187" s="4">
        <f t="shared" si="258"/>
        <v>0</v>
      </c>
      <c r="R187" s="3">
        <v>0</v>
      </c>
      <c r="S187" s="3">
        <v>0</v>
      </c>
      <c r="T187" s="32">
        <f t="shared" si="260"/>
        <v>0</v>
      </c>
      <c r="U187" s="32">
        <f t="shared" si="261"/>
        <v>0</v>
      </c>
      <c r="V187" s="3">
        <v>0</v>
      </c>
      <c r="W187" s="3">
        <v>0</v>
      </c>
      <c r="X187" s="3">
        <v>1</v>
      </c>
      <c r="Y187" s="3">
        <v>0</v>
      </c>
      <c r="Z187" s="3">
        <v>0</v>
      </c>
      <c r="AA187" s="3">
        <v>1</v>
      </c>
    </row>
    <row r="188" spans="1:27" x14ac:dyDescent="0.3">
      <c r="A188" s="35">
        <v>169</v>
      </c>
      <c r="B188" s="35" t="s">
        <v>24</v>
      </c>
      <c r="C188" s="35" t="s">
        <v>25</v>
      </c>
      <c r="D188" s="35" t="s">
        <v>32</v>
      </c>
      <c r="E188" s="35" t="s">
        <v>33</v>
      </c>
      <c r="F188" s="35" t="s">
        <v>34</v>
      </c>
      <c r="G188" s="35">
        <f t="shared" ref="G188:H188" si="278">G189+G190+G191</f>
        <v>2</v>
      </c>
      <c r="H188" s="35">
        <f t="shared" si="278"/>
        <v>0</v>
      </c>
      <c r="I188" s="36">
        <f t="shared" si="253"/>
        <v>0</v>
      </c>
      <c r="J188" s="35">
        <f t="shared" ref="J188" si="279">J189+J190+J191</f>
        <v>2</v>
      </c>
      <c r="K188" s="37">
        <f t="shared" si="255"/>
        <v>1</v>
      </c>
      <c r="L188" s="35">
        <f t="shared" si="256"/>
        <v>0</v>
      </c>
      <c r="M188" s="35">
        <f t="shared" ref="M188:P188" si="280">M189+M190+M191</f>
        <v>0</v>
      </c>
      <c r="N188" s="35">
        <f t="shared" si="280"/>
        <v>0</v>
      </c>
      <c r="O188" s="35">
        <f t="shared" si="280"/>
        <v>0</v>
      </c>
      <c r="P188" s="35">
        <f t="shared" si="280"/>
        <v>0</v>
      </c>
      <c r="Q188" s="36" t="e">
        <f t="shared" si="258"/>
        <v>#DIV/0!</v>
      </c>
      <c r="R188" s="35">
        <f t="shared" ref="R188:S188" si="281">R189+R190+R191</f>
        <v>0</v>
      </c>
      <c r="S188" s="35">
        <f t="shared" si="281"/>
        <v>0</v>
      </c>
      <c r="T188" s="37" t="e">
        <f t="shared" si="260"/>
        <v>#DIV/0!</v>
      </c>
      <c r="U188" s="37" t="e">
        <f t="shared" si="261"/>
        <v>#DIV/0!</v>
      </c>
      <c r="V188" s="35">
        <f t="shared" ref="V188:AA188" si="282">V189+V190+V191</f>
        <v>0</v>
      </c>
      <c r="W188" s="35">
        <f t="shared" si="282"/>
        <v>0</v>
      </c>
      <c r="X188" s="35">
        <f t="shared" si="282"/>
        <v>0</v>
      </c>
      <c r="Y188" s="35">
        <f t="shared" si="282"/>
        <v>2</v>
      </c>
      <c r="Z188" s="35">
        <f t="shared" si="282"/>
        <v>1</v>
      </c>
      <c r="AA188" s="35">
        <f t="shared" si="282"/>
        <v>0</v>
      </c>
    </row>
    <row r="189" spans="1:27" x14ac:dyDescent="0.3">
      <c r="A189" s="3" t="s">
        <v>66</v>
      </c>
      <c r="B189" s="3" t="s">
        <v>24</v>
      </c>
      <c r="C189" s="3" t="s">
        <v>25</v>
      </c>
      <c r="D189" s="3" t="s">
        <v>32</v>
      </c>
      <c r="E189" s="3" t="s">
        <v>33</v>
      </c>
      <c r="F189" s="3" t="s">
        <v>34</v>
      </c>
      <c r="G189" s="3">
        <v>0</v>
      </c>
      <c r="H189" s="3">
        <v>0</v>
      </c>
      <c r="I189" s="4" t="e">
        <f t="shared" si="253"/>
        <v>#DIV/0!</v>
      </c>
      <c r="J189" s="3">
        <v>0</v>
      </c>
      <c r="K189" s="32" t="e">
        <f t="shared" si="255"/>
        <v>#DIV/0!</v>
      </c>
      <c r="L189" s="3">
        <f t="shared" si="256"/>
        <v>0</v>
      </c>
      <c r="M189" s="3">
        <v>0</v>
      </c>
      <c r="N189" s="3">
        <v>0</v>
      </c>
      <c r="O189" s="3">
        <v>0</v>
      </c>
      <c r="P189" s="3">
        <v>0</v>
      </c>
      <c r="Q189" s="4" t="e">
        <f t="shared" si="258"/>
        <v>#DIV/0!</v>
      </c>
      <c r="R189" s="3">
        <v>0</v>
      </c>
      <c r="S189" s="3">
        <v>0</v>
      </c>
      <c r="T189" s="32" t="e">
        <f t="shared" si="260"/>
        <v>#DIV/0!</v>
      </c>
      <c r="U189" s="32" t="e">
        <f t="shared" si="261"/>
        <v>#DIV/0!</v>
      </c>
      <c r="V189" s="3">
        <v>0</v>
      </c>
      <c r="W189" s="3">
        <v>0</v>
      </c>
      <c r="X189" s="3">
        <v>0</v>
      </c>
      <c r="Y189" s="3">
        <v>0</v>
      </c>
      <c r="Z189" s="3">
        <v>0</v>
      </c>
      <c r="AA189" s="3">
        <v>0</v>
      </c>
    </row>
    <row r="190" spans="1:27" x14ac:dyDescent="0.3">
      <c r="A190" s="3" t="s">
        <v>67</v>
      </c>
      <c r="B190" s="3" t="s">
        <v>24</v>
      </c>
      <c r="C190" s="3" t="s">
        <v>25</v>
      </c>
      <c r="D190" s="3" t="s">
        <v>32</v>
      </c>
      <c r="E190" s="3" t="s">
        <v>33</v>
      </c>
      <c r="F190" s="3" t="s">
        <v>34</v>
      </c>
      <c r="G190" s="3">
        <v>2</v>
      </c>
      <c r="H190" s="3">
        <v>0</v>
      </c>
      <c r="I190" s="4">
        <f t="shared" si="253"/>
        <v>0</v>
      </c>
      <c r="J190" s="3">
        <v>2</v>
      </c>
      <c r="K190" s="32">
        <f t="shared" si="255"/>
        <v>1</v>
      </c>
      <c r="L190" s="3">
        <f t="shared" si="256"/>
        <v>0</v>
      </c>
      <c r="M190" s="3">
        <v>0</v>
      </c>
      <c r="N190" s="3">
        <v>0</v>
      </c>
      <c r="O190" s="3">
        <v>0</v>
      </c>
      <c r="P190" s="3">
        <v>0</v>
      </c>
      <c r="Q190" s="4" t="e">
        <f t="shared" si="258"/>
        <v>#DIV/0!</v>
      </c>
      <c r="R190" s="3">
        <v>0</v>
      </c>
      <c r="S190" s="3">
        <v>0</v>
      </c>
      <c r="T190" s="32" t="e">
        <f t="shared" si="260"/>
        <v>#DIV/0!</v>
      </c>
      <c r="U190" s="32" t="e">
        <f t="shared" si="261"/>
        <v>#DIV/0!</v>
      </c>
      <c r="V190" s="3">
        <v>0</v>
      </c>
      <c r="W190" s="3">
        <v>0</v>
      </c>
      <c r="X190" s="3">
        <v>0</v>
      </c>
      <c r="Y190" s="3">
        <v>2</v>
      </c>
      <c r="Z190" s="3">
        <v>0</v>
      </c>
      <c r="AA190" s="3">
        <v>0</v>
      </c>
    </row>
    <row r="191" spans="1:27" x14ac:dyDescent="0.3">
      <c r="A191" s="3" t="s">
        <v>68</v>
      </c>
      <c r="B191" s="3" t="s">
        <v>24</v>
      </c>
      <c r="C191" s="3" t="s">
        <v>25</v>
      </c>
      <c r="D191" s="3" t="s">
        <v>32</v>
      </c>
      <c r="E191" s="3" t="s">
        <v>33</v>
      </c>
      <c r="F191" s="3" t="s">
        <v>34</v>
      </c>
      <c r="G191" s="3">
        <v>0</v>
      </c>
      <c r="H191" s="3">
        <v>0</v>
      </c>
      <c r="I191" s="4" t="e">
        <f t="shared" si="253"/>
        <v>#DIV/0!</v>
      </c>
      <c r="J191" s="3">
        <v>0</v>
      </c>
      <c r="K191" s="32" t="e">
        <f t="shared" si="255"/>
        <v>#DIV/0!</v>
      </c>
      <c r="L191" s="3">
        <f t="shared" si="256"/>
        <v>0</v>
      </c>
      <c r="M191" s="3">
        <v>0</v>
      </c>
      <c r="N191" s="3">
        <v>0</v>
      </c>
      <c r="O191" s="3">
        <v>0</v>
      </c>
      <c r="P191" s="3">
        <v>0</v>
      </c>
      <c r="Q191" s="4" t="e">
        <f t="shared" si="258"/>
        <v>#DIV/0!</v>
      </c>
      <c r="R191" s="3">
        <v>0</v>
      </c>
      <c r="S191" s="3">
        <v>0</v>
      </c>
      <c r="T191" s="32" t="e">
        <f t="shared" si="260"/>
        <v>#DIV/0!</v>
      </c>
      <c r="U191" s="32" t="e">
        <f t="shared" si="261"/>
        <v>#DIV/0!</v>
      </c>
      <c r="V191" s="3">
        <v>0</v>
      </c>
      <c r="W191" s="3">
        <v>0</v>
      </c>
      <c r="X191" s="3">
        <v>0</v>
      </c>
      <c r="Y191" s="3">
        <v>0</v>
      </c>
      <c r="Z191" s="3">
        <v>1</v>
      </c>
      <c r="AA191" s="3">
        <v>0</v>
      </c>
    </row>
    <row r="192" spans="1:27" x14ac:dyDescent="0.3">
      <c r="A192" s="35">
        <v>121</v>
      </c>
      <c r="B192" s="35" t="s">
        <v>32</v>
      </c>
      <c r="C192" s="35" t="s">
        <v>25</v>
      </c>
      <c r="D192" s="35" t="s">
        <v>34</v>
      </c>
      <c r="E192" s="35" t="s">
        <v>33</v>
      </c>
      <c r="F192" s="35" t="s">
        <v>31</v>
      </c>
      <c r="G192" s="35">
        <f t="shared" ref="G192:H192" si="283">G193+G194+G195</f>
        <v>6</v>
      </c>
      <c r="H192" s="35">
        <f t="shared" si="283"/>
        <v>2</v>
      </c>
      <c r="I192" s="36">
        <f t="shared" si="253"/>
        <v>0.33333333333333331</v>
      </c>
      <c r="J192" s="35">
        <f t="shared" ref="J192" si="284">J193+J194+J195</f>
        <v>1</v>
      </c>
      <c r="K192" s="37">
        <f t="shared" si="255"/>
        <v>0.16666666666666666</v>
      </c>
      <c r="L192" s="35">
        <f t="shared" si="256"/>
        <v>5</v>
      </c>
      <c r="M192" s="35">
        <f t="shared" ref="M192:P192" si="285">M193+M194+M195</f>
        <v>1</v>
      </c>
      <c r="N192" s="35">
        <f t="shared" si="285"/>
        <v>4</v>
      </c>
      <c r="O192" s="35">
        <f t="shared" si="285"/>
        <v>1</v>
      </c>
      <c r="P192" s="35">
        <f t="shared" si="285"/>
        <v>3</v>
      </c>
      <c r="Q192" s="36">
        <f t="shared" si="258"/>
        <v>60</v>
      </c>
      <c r="R192" s="35">
        <f t="shared" ref="R192:S192" si="286">R193+R194+R195</f>
        <v>0</v>
      </c>
      <c r="S192" s="35">
        <f t="shared" si="286"/>
        <v>0</v>
      </c>
      <c r="T192" s="37">
        <f t="shared" si="260"/>
        <v>0.2</v>
      </c>
      <c r="U192" s="37">
        <f t="shared" si="261"/>
        <v>0.2</v>
      </c>
      <c r="V192" s="35">
        <f t="shared" ref="V192:AA192" si="287">V193+V194+V195</f>
        <v>0</v>
      </c>
      <c r="W192" s="35">
        <f t="shared" si="287"/>
        <v>1</v>
      </c>
      <c r="X192" s="35">
        <f t="shared" si="287"/>
        <v>3</v>
      </c>
      <c r="Y192" s="35">
        <f t="shared" si="287"/>
        <v>1</v>
      </c>
      <c r="Z192" s="35">
        <f t="shared" si="287"/>
        <v>1</v>
      </c>
      <c r="AA192" s="35">
        <f t="shared" si="287"/>
        <v>1</v>
      </c>
    </row>
    <row r="193" spans="1:27" x14ac:dyDescent="0.3">
      <c r="A193" s="3" t="s">
        <v>66</v>
      </c>
      <c r="B193" s="3" t="s">
        <v>32</v>
      </c>
      <c r="C193" s="3" t="s">
        <v>25</v>
      </c>
      <c r="D193" s="3" t="s">
        <v>34</v>
      </c>
      <c r="E193" s="3" t="s">
        <v>33</v>
      </c>
      <c r="F193" s="3" t="s">
        <v>31</v>
      </c>
      <c r="G193" s="3">
        <v>2</v>
      </c>
      <c r="H193" s="3">
        <v>0</v>
      </c>
      <c r="I193" s="4">
        <f t="shared" si="253"/>
        <v>0</v>
      </c>
      <c r="J193" s="3">
        <v>0</v>
      </c>
      <c r="K193" s="32">
        <f t="shared" si="255"/>
        <v>0</v>
      </c>
      <c r="L193" s="3">
        <f t="shared" si="256"/>
        <v>2</v>
      </c>
      <c r="M193" s="3">
        <v>0</v>
      </c>
      <c r="N193" s="3">
        <v>2</v>
      </c>
      <c r="O193" s="3">
        <v>0</v>
      </c>
      <c r="P193" s="3">
        <v>2</v>
      </c>
      <c r="Q193" s="4">
        <f t="shared" si="258"/>
        <v>100</v>
      </c>
      <c r="R193" s="3">
        <v>0</v>
      </c>
      <c r="S193" s="3">
        <v>0</v>
      </c>
      <c r="T193" s="32">
        <f t="shared" si="260"/>
        <v>0</v>
      </c>
      <c r="U193" s="32">
        <f t="shared" si="261"/>
        <v>0</v>
      </c>
      <c r="V193" s="3">
        <v>0</v>
      </c>
      <c r="W193" s="3">
        <v>1</v>
      </c>
      <c r="X193" s="3">
        <v>1</v>
      </c>
      <c r="Y193" s="3">
        <v>0</v>
      </c>
      <c r="Z193" s="3">
        <v>0</v>
      </c>
      <c r="AA193" s="3">
        <v>0</v>
      </c>
    </row>
    <row r="194" spans="1:27" x14ac:dyDescent="0.3">
      <c r="A194" s="3" t="s">
        <v>67</v>
      </c>
      <c r="B194" s="3" t="s">
        <v>32</v>
      </c>
      <c r="C194" s="3" t="s">
        <v>25</v>
      </c>
      <c r="D194" s="3" t="s">
        <v>34</v>
      </c>
      <c r="E194" s="3" t="s">
        <v>33</v>
      </c>
      <c r="F194" s="3" t="s">
        <v>31</v>
      </c>
      <c r="G194" s="3">
        <v>4</v>
      </c>
      <c r="H194" s="3">
        <v>2</v>
      </c>
      <c r="I194" s="4">
        <f t="shared" si="253"/>
        <v>0.5</v>
      </c>
      <c r="J194" s="3">
        <v>1</v>
      </c>
      <c r="K194" s="32">
        <f t="shared" si="255"/>
        <v>0.25</v>
      </c>
      <c r="L194" s="3">
        <f t="shared" si="256"/>
        <v>3</v>
      </c>
      <c r="M194" s="3">
        <v>1</v>
      </c>
      <c r="N194" s="3">
        <v>2</v>
      </c>
      <c r="O194" s="3">
        <v>1</v>
      </c>
      <c r="P194" s="3">
        <v>1</v>
      </c>
      <c r="Q194" s="4">
        <f t="shared" si="258"/>
        <v>33.333333333333329</v>
      </c>
      <c r="R194" s="3">
        <v>0</v>
      </c>
      <c r="S194" s="3">
        <v>0</v>
      </c>
      <c r="T194" s="32">
        <f t="shared" si="260"/>
        <v>0.33333333333333331</v>
      </c>
      <c r="U194" s="32">
        <f t="shared" si="261"/>
        <v>0.33333333333333331</v>
      </c>
      <c r="V194" s="3">
        <v>0</v>
      </c>
      <c r="W194" s="3">
        <v>0</v>
      </c>
      <c r="X194" s="3">
        <v>2</v>
      </c>
      <c r="Y194" s="3">
        <v>1</v>
      </c>
      <c r="Z194" s="3">
        <v>1</v>
      </c>
      <c r="AA194" s="3">
        <v>1</v>
      </c>
    </row>
    <row r="195" spans="1:27" x14ac:dyDescent="0.3">
      <c r="A195" s="3" t="s">
        <v>68</v>
      </c>
      <c r="B195" s="3" t="s">
        <v>32</v>
      </c>
      <c r="C195" s="3" t="s">
        <v>25</v>
      </c>
      <c r="D195" s="3" t="s">
        <v>34</v>
      </c>
      <c r="E195" s="3" t="s">
        <v>33</v>
      </c>
      <c r="F195" s="3" t="s">
        <v>31</v>
      </c>
      <c r="G195" s="3">
        <v>0</v>
      </c>
      <c r="H195" s="3">
        <v>0</v>
      </c>
      <c r="I195" s="4" t="e">
        <f t="shared" si="253"/>
        <v>#DIV/0!</v>
      </c>
      <c r="J195" s="3">
        <v>0</v>
      </c>
      <c r="K195" s="32" t="e">
        <f t="shared" si="255"/>
        <v>#DIV/0!</v>
      </c>
      <c r="L195" s="3">
        <f t="shared" si="256"/>
        <v>0</v>
      </c>
      <c r="M195" s="3">
        <v>0</v>
      </c>
      <c r="N195" s="3">
        <v>0</v>
      </c>
      <c r="O195" s="3">
        <v>0</v>
      </c>
      <c r="P195" s="3">
        <v>0</v>
      </c>
      <c r="Q195" s="4" t="e">
        <f t="shared" si="258"/>
        <v>#DIV/0!</v>
      </c>
      <c r="R195" s="3">
        <v>0</v>
      </c>
      <c r="S195" s="3">
        <v>0</v>
      </c>
      <c r="T195" s="32" t="e">
        <f t="shared" si="260"/>
        <v>#DIV/0!</v>
      </c>
      <c r="U195" s="32" t="e">
        <f t="shared" si="261"/>
        <v>#DIV/0!</v>
      </c>
      <c r="V195" s="3">
        <v>0</v>
      </c>
      <c r="W195" s="3">
        <v>0</v>
      </c>
      <c r="X195" s="3">
        <v>0</v>
      </c>
      <c r="Y195" s="3">
        <v>0</v>
      </c>
      <c r="Z195" s="3">
        <v>0</v>
      </c>
      <c r="AA195" s="3">
        <v>0</v>
      </c>
    </row>
    <row r="196" spans="1:27" x14ac:dyDescent="0.3">
      <c r="A196" s="3"/>
      <c r="B196" s="3"/>
      <c r="C196" s="3"/>
      <c r="D196" s="3"/>
      <c r="E196" s="3"/>
      <c r="G196" s="3"/>
      <c r="H196" s="3"/>
      <c r="I196" s="4"/>
      <c r="J196" s="3"/>
      <c r="K196" s="32"/>
      <c r="L196" s="3"/>
      <c r="M196" s="3"/>
      <c r="N196" s="3"/>
      <c r="O196" s="3"/>
      <c r="P196" s="3"/>
      <c r="Q196" s="3"/>
      <c r="R196" s="3"/>
      <c r="S196" s="3"/>
      <c r="T196" s="32"/>
      <c r="U196" s="32"/>
      <c r="V196" s="3"/>
      <c r="W196" s="3"/>
      <c r="X196" s="3"/>
      <c r="Y196" s="3"/>
      <c r="Z196" s="3"/>
      <c r="AA196" s="3"/>
    </row>
    <row r="197" spans="1:27" x14ac:dyDescent="0.3">
      <c r="A197" s="3"/>
      <c r="B197" s="3"/>
      <c r="C197" s="3"/>
      <c r="D197" s="3"/>
      <c r="E197" s="3"/>
      <c r="G197" s="6" t="s">
        <v>7</v>
      </c>
      <c r="H197" s="6" t="s">
        <v>8</v>
      </c>
      <c r="I197" s="7" t="s">
        <v>9</v>
      </c>
      <c r="J197" s="6" t="s">
        <v>10</v>
      </c>
      <c r="K197" s="33" t="s">
        <v>11</v>
      </c>
      <c r="L197" s="6" t="s">
        <v>12</v>
      </c>
      <c r="M197" s="6" t="s">
        <v>13</v>
      </c>
      <c r="N197" s="6" t="s">
        <v>14</v>
      </c>
      <c r="O197" s="6" t="s">
        <v>38</v>
      </c>
      <c r="P197" s="6" t="s">
        <v>70</v>
      </c>
      <c r="Q197" s="6" t="s">
        <v>71</v>
      </c>
      <c r="R197" s="6" t="s">
        <v>16</v>
      </c>
      <c r="S197" s="6" t="s">
        <v>17</v>
      </c>
      <c r="T197" s="33" t="s">
        <v>18</v>
      </c>
      <c r="U197" s="33" t="s">
        <v>19</v>
      </c>
      <c r="V197" s="6" t="s">
        <v>20</v>
      </c>
      <c r="W197" s="6" t="s">
        <v>39</v>
      </c>
      <c r="X197" s="6" t="s">
        <v>40</v>
      </c>
      <c r="Y197" s="6" t="s">
        <v>41</v>
      </c>
      <c r="Z197" s="6" t="s">
        <v>22</v>
      </c>
      <c r="AA197" s="6" t="s">
        <v>42</v>
      </c>
    </row>
    <row r="198" spans="1:27" x14ac:dyDescent="0.3">
      <c r="A198" s="35"/>
      <c r="B198" s="35"/>
      <c r="C198" s="35"/>
      <c r="D198" s="35"/>
      <c r="E198" s="35"/>
      <c r="F198" s="39" t="s">
        <v>36</v>
      </c>
      <c r="G198" s="35">
        <f>G104+G108+G112+G116+G120+G124+G128+G132+G136+G140+G144+G148+G152+G156+G160+G164+G168+G172+G176+G180+G184+G188+G192</f>
        <v>90</v>
      </c>
      <c r="H198" s="35">
        <f>H104+H108+H112+H116+H120+H124+H128+H132+H136+H140+H144+H148+H152+H156+H160+H164+H168+H172+H176+H180+H184+H188+H192</f>
        <v>22</v>
      </c>
      <c r="I198" s="36">
        <f t="shared" ref="I198" si="288">H198/G198</f>
        <v>0.24444444444444444</v>
      </c>
      <c r="J198" s="35">
        <f>J104+J108+J112+J116+J120+J124+J128+J132+J136+J140+J144+J148+J152+J156+J160+J164+J168+J172+J176+J180+J184+J188+J192</f>
        <v>39</v>
      </c>
      <c r="K198" s="37">
        <f t="shared" ref="K198" si="289">J198/G198</f>
        <v>0.43333333333333335</v>
      </c>
      <c r="L198" s="35">
        <f>L104+L108+L112+L116+L120+L124+L128+L132+L136+L140+L144+L148+L152+L156+L160+L164+L168+L172+L176+L180+L184+L188+L192</f>
        <v>44</v>
      </c>
      <c r="M198" s="35">
        <f>M104+M108+M112+M116+M120+M124+M128+M132+M136+M140+M144+M148+M152+M156+M160+M164+M168+M172+M176+M180+M184+M188+M192</f>
        <v>7</v>
      </c>
      <c r="N198" s="35">
        <f>N104+N108+N112+N116+N120+N124+N128+N132+N136+N140+N144+N148+N152+N156+N160+N164+N168+N172+N176+N180+N184+N188+N192</f>
        <v>37</v>
      </c>
      <c r="O198" s="35">
        <f>O104+O108+O112+O116+O120+O124+O128+O132+O136+O140+O144+O148+O152+O156+O160+O164+O168+O172+O176+O180+O184+O188+O192</f>
        <v>3</v>
      </c>
      <c r="P198" s="35">
        <f>P104+P108+P112+P116+P120+P124+P128+P132+P136+P140+P144+P148+P152+P156+P160+P164+P168+P172+P176+P180+P184+P188+P192</f>
        <v>28</v>
      </c>
      <c r="Q198" s="35">
        <f>P198/L198*100</f>
        <v>63.636363636363633</v>
      </c>
      <c r="R198" s="35">
        <f>R104+R108+R112+R116+R120+R124+R128+R132+R136+R140+R144+R148+R152+R156+R160+R164+R168+R172+R176+R180+R184+R188+R192</f>
        <v>14</v>
      </c>
      <c r="S198" s="35">
        <f>S104+S108+S112+S116+S120+S124+S128+S132+S136+S140+S144+S148+S152+S156+S160+S164+S168+S172+S176+S180+S184+S188+S192</f>
        <v>8</v>
      </c>
      <c r="T198" s="37">
        <f>M198/(M198+N198)</f>
        <v>0.15909090909090909</v>
      </c>
      <c r="U198" s="37">
        <f>((0.5*V198)+M198)/L198</f>
        <v>0.15909090909090909</v>
      </c>
      <c r="V198" s="35">
        <f t="shared" ref="V198:AA198" si="290">V104+V108+V112+V116+V120+V124+V128+V132+V136+V140+V144+V148+V152+V156+V160+V164+V168+V172+V176+V180+V184+V188+V192</f>
        <v>0</v>
      </c>
      <c r="W198" s="35">
        <f t="shared" si="290"/>
        <v>7</v>
      </c>
      <c r="X198" s="35">
        <f t="shared" si="290"/>
        <v>31</v>
      </c>
      <c r="Y198" s="35">
        <f t="shared" si="290"/>
        <v>26</v>
      </c>
      <c r="Z198" s="35">
        <f t="shared" si="290"/>
        <v>15</v>
      </c>
      <c r="AA198" s="35">
        <f t="shared" si="290"/>
        <v>7</v>
      </c>
    </row>
    <row r="199" spans="1:27" x14ac:dyDescent="0.3">
      <c r="A199" s="6"/>
      <c r="B199" s="6"/>
      <c r="C199" s="6"/>
      <c r="D199" s="6"/>
      <c r="E199" s="6"/>
      <c r="F199" s="6" t="s">
        <v>66</v>
      </c>
      <c r="G199" s="3">
        <f t="shared" ref="G199:H199" si="291">G105+G109+G113+G117+G121+G125+G129+G133+G137+G141+G145+G149+G153+G157+G161+G165+G169+G173+G177+G181+G185+G189+G193</f>
        <v>50</v>
      </c>
      <c r="H199" s="3">
        <f t="shared" si="291"/>
        <v>12</v>
      </c>
      <c r="I199" s="4">
        <f t="shared" ref="I199:I201" si="292">H199/G199</f>
        <v>0.24</v>
      </c>
      <c r="J199" s="3">
        <f t="shared" ref="J199:J201" si="293">J105+J109+J113+J117+J121+J125+J129+J133+J137+J141+J145+J149+J153+J157+J161+J165+J169+J173+J177+J181+J185+J189+J193</f>
        <v>23</v>
      </c>
      <c r="K199" s="32">
        <f t="shared" ref="K199:K201" si="294">J199/G199</f>
        <v>0.46</v>
      </c>
      <c r="L199" s="3">
        <f t="shared" ref="L199:P199" si="295">L105+L109+L113+L117+L121+L125+L129+L133+L137+L141+L145+L149+L153+L157+L161+L165+L169+L173+L177+L181+L185+L189+L193</f>
        <v>23</v>
      </c>
      <c r="M199" s="3">
        <f t="shared" si="295"/>
        <v>3</v>
      </c>
      <c r="N199" s="3">
        <f t="shared" si="295"/>
        <v>20</v>
      </c>
      <c r="O199" s="3">
        <f t="shared" si="295"/>
        <v>1</v>
      </c>
      <c r="P199" s="3">
        <f t="shared" si="295"/>
        <v>17</v>
      </c>
      <c r="Q199" s="3">
        <f t="shared" ref="Q199:Q201" si="296">P199/L199*100</f>
        <v>73.91304347826086</v>
      </c>
      <c r="R199" s="3">
        <f t="shared" ref="R199:S199" si="297">R105+R109+R113+R117+R121+R125+R129+R133+R137+R141+R145+R149+R153+R157+R161+R165+R169+R173+R177+R181+R185+R189+R193</f>
        <v>8</v>
      </c>
      <c r="S199" s="3">
        <f t="shared" si="297"/>
        <v>6</v>
      </c>
      <c r="T199" s="32">
        <f t="shared" ref="T199:T201" si="298">M199/(M199+N199)</f>
        <v>0.13043478260869565</v>
      </c>
      <c r="U199" s="32">
        <f t="shared" ref="U199:U201" si="299">((0.5*V199)+M199)/L199</f>
        <v>0.13043478260869565</v>
      </c>
      <c r="V199" s="3">
        <f t="shared" ref="V199:AA199" si="300">V105+V109+V113+V117+V121+V125+V129+V133+V137+V141+V145+V149+V153+V157+V161+V165+V169+V173+V177+V181+V185+V189+V193</f>
        <v>0</v>
      </c>
      <c r="W199" s="3">
        <f t="shared" si="300"/>
        <v>4</v>
      </c>
      <c r="X199" s="3">
        <f t="shared" si="300"/>
        <v>15</v>
      </c>
      <c r="Y199" s="3">
        <f t="shared" si="300"/>
        <v>16</v>
      </c>
      <c r="Z199" s="3">
        <f t="shared" si="300"/>
        <v>5</v>
      </c>
      <c r="AA199" s="3">
        <f t="shared" si="300"/>
        <v>0</v>
      </c>
    </row>
    <row r="200" spans="1:27" x14ac:dyDescent="0.3">
      <c r="F200" s="6" t="s">
        <v>67</v>
      </c>
      <c r="G200" s="3">
        <f t="shared" ref="G200:H200" si="301">G106+G110+G114+G118+G122+G126+G130+G134+G138+G142+G146+G150+G154+G158+G162+G166+G170+G174+G178+G182+G186+G190+G194</f>
        <v>28</v>
      </c>
      <c r="H200" s="3">
        <f t="shared" si="301"/>
        <v>6</v>
      </c>
      <c r="I200" s="4">
        <f t="shared" si="292"/>
        <v>0.21428571428571427</v>
      </c>
      <c r="J200" s="3">
        <f t="shared" si="293"/>
        <v>12</v>
      </c>
      <c r="K200" s="32">
        <f t="shared" si="294"/>
        <v>0.42857142857142855</v>
      </c>
      <c r="L200" s="3">
        <f t="shared" ref="L200:P200" si="302">L106+L110+L114+L118+L122+L126+L130+L134+L138+L142+L146+L150+L154+L158+L162+L166+L170+L174+L178+L182+L186+L190+L194</f>
        <v>14</v>
      </c>
      <c r="M200" s="3">
        <f t="shared" si="302"/>
        <v>2</v>
      </c>
      <c r="N200" s="3">
        <f t="shared" si="302"/>
        <v>12</v>
      </c>
      <c r="O200" s="3">
        <f t="shared" si="302"/>
        <v>2</v>
      </c>
      <c r="P200" s="3">
        <f t="shared" si="302"/>
        <v>8</v>
      </c>
      <c r="Q200" s="3">
        <f t="shared" si="296"/>
        <v>57.142857142857139</v>
      </c>
      <c r="R200" s="3">
        <f t="shared" ref="R200:S200" si="303">R106+R110+R114+R118+R122+R126+R130+R134+R138+R142+R146+R150+R154+R158+R162+R166+R170+R174+R178+R182+R186+R190+R194</f>
        <v>4</v>
      </c>
      <c r="S200" s="3">
        <f t="shared" si="303"/>
        <v>2</v>
      </c>
      <c r="T200" s="32">
        <f t="shared" si="298"/>
        <v>0.14285714285714285</v>
      </c>
      <c r="U200" s="32">
        <f t="shared" si="299"/>
        <v>0.14285714285714285</v>
      </c>
      <c r="V200" s="3">
        <f t="shared" ref="V200:AA200" si="304">V106+V110+V114+V118+V122+V126+V130+V134+V138+V142+V146+V150+V154+V158+V162+V166+V170+V174+V178+V182+V186+V190+V194</f>
        <v>0</v>
      </c>
      <c r="W200" s="3">
        <f t="shared" si="304"/>
        <v>2</v>
      </c>
      <c r="X200" s="3">
        <f t="shared" si="304"/>
        <v>10</v>
      </c>
      <c r="Y200" s="3">
        <f t="shared" si="304"/>
        <v>7</v>
      </c>
      <c r="Z200" s="3">
        <f t="shared" si="304"/>
        <v>5</v>
      </c>
      <c r="AA200" s="3">
        <f t="shared" si="304"/>
        <v>4</v>
      </c>
    </row>
    <row r="201" spans="1:27" x14ac:dyDescent="0.3">
      <c r="F201" s="6" t="s">
        <v>68</v>
      </c>
      <c r="G201" s="3">
        <f t="shared" ref="G201:H201" si="305">G107+G111+G115+G119+G123+G127+G131+G135+G139+G143+G147+G151+G155+G159+G163+G167+G171+G175+G179+G183+G187+G191+G195</f>
        <v>12</v>
      </c>
      <c r="H201" s="3">
        <f t="shared" si="305"/>
        <v>4</v>
      </c>
      <c r="I201" s="4">
        <f t="shared" si="292"/>
        <v>0.33333333333333331</v>
      </c>
      <c r="J201" s="3">
        <f t="shared" si="293"/>
        <v>4</v>
      </c>
      <c r="K201" s="32">
        <f t="shared" si="294"/>
        <v>0.33333333333333331</v>
      </c>
      <c r="L201" s="3">
        <f t="shared" ref="L201:P201" si="306">L107+L111+L115+L119+L123+L127+L131+L135+L139+L143+L147+L151+L155+L159+L163+L167+L171+L175+L179+L183+L187+L191+L195</f>
        <v>7</v>
      </c>
      <c r="M201" s="3">
        <f t="shared" si="306"/>
        <v>2</v>
      </c>
      <c r="N201" s="3">
        <f t="shared" si="306"/>
        <v>5</v>
      </c>
      <c r="O201" s="3">
        <f t="shared" si="306"/>
        <v>0</v>
      </c>
      <c r="P201" s="3">
        <f t="shared" si="306"/>
        <v>3</v>
      </c>
      <c r="Q201" s="3">
        <f t="shared" si="296"/>
        <v>42.857142857142854</v>
      </c>
      <c r="R201" s="3">
        <f t="shared" ref="R201:S201" si="307">R107+R111+R115+R119+R123+R127+R131+R135+R139+R143+R147+R151+R155+R159+R163+R167+R171+R175+R179+R183+R187+R191+R195</f>
        <v>2</v>
      </c>
      <c r="S201" s="3">
        <f t="shared" si="307"/>
        <v>0</v>
      </c>
      <c r="T201" s="32">
        <f t="shared" si="298"/>
        <v>0.2857142857142857</v>
      </c>
      <c r="U201" s="32">
        <f t="shared" si="299"/>
        <v>0.2857142857142857</v>
      </c>
      <c r="V201" s="3">
        <f t="shared" ref="V201:AA201" si="308">V107+V111+V115+V119+V123+V127+V131+V135+V139+V143+V147+V151+V155+V159+V163+V167+V171+V175+V179+V183+V187+V191+V195</f>
        <v>0</v>
      </c>
      <c r="W201" s="3">
        <f t="shared" si="308"/>
        <v>1</v>
      </c>
      <c r="X201" s="3">
        <f t="shared" si="308"/>
        <v>6</v>
      </c>
      <c r="Y201" s="3">
        <f t="shared" si="308"/>
        <v>3</v>
      </c>
      <c r="Z201" s="3">
        <f t="shared" si="308"/>
        <v>5</v>
      </c>
      <c r="AA201" s="3">
        <f t="shared" si="308"/>
        <v>3</v>
      </c>
    </row>
    <row r="202" spans="1:27" x14ac:dyDescent="0.3">
      <c r="F202" s="6"/>
    </row>
  </sheetData>
  <mergeCells count="2">
    <mergeCell ref="A1:C1"/>
    <mergeCell ref="A102:C102"/>
  </mergeCells>
  <conditionalFormatting sqref="G3 G7 G11 G15 G19 G23 G27 G31 G35 G39 G43 G47 G51 G55 G59 G63 G67 G71 G75 G79 G83 G87 G91">
    <cfRule type="colorScale" priority="1347">
      <colorScale>
        <cfvo type="min"/>
        <cfvo type="max"/>
        <color rgb="FFFCFCFF"/>
        <color rgb="FF63BE7B"/>
      </colorScale>
    </cfRule>
    <cfRule type="colorScale" priority="1348">
      <colorScale>
        <cfvo type="min"/>
        <cfvo type="max"/>
        <color rgb="FFFCFCFF"/>
        <color rgb="FF63BE7B"/>
      </colorScale>
    </cfRule>
  </conditionalFormatting>
  <conditionalFormatting sqref="G104 G108 G112 G116 G120 G124 G128 G132 G136 G140 G144 G148 G152 G156 G160 G164 G168 G172 G176 G180 G184 G188 G192">
    <cfRule type="colorScale" priority="1349">
      <colorScale>
        <cfvo type="min"/>
        <cfvo type="max"/>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1F84F-4FA4-44DA-846F-10E0F37C8D01}">
  <dimension ref="A1:AD295"/>
  <sheetViews>
    <sheetView workbookViewId="0">
      <selection sqref="A1:C1"/>
    </sheetView>
  </sheetViews>
  <sheetFormatPr defaultRowHeight="14.4" x14ac:dyDescent="0.3"/>
  <cols>
    <col min="2" max="2" width="13.88671875" bestFit="1" customWidth="1"/>
    <col min="3" max="3" width="15.5546875" bestFit="1" customWidth="1"/>
    <col min="4" max="4" width="14.77734375" bestFit="1" customWidth="1"/>
    <col min="5" max="5" width="14.109375" bestFit="1" customWidth="1"/>
    <col min="6" max="6" width="15.5546875" bestFit="1" customWidth="1"/>
    <col min="16" max="16" width="12.109375" bestFit="1" customWidth="1"/>
    <col min="25" max="25" width="10.109375" bestFit="1" customWidth="1"/>
    <col min="26" max="26" width="10.6640625" bestFit="1" customWidth="1"/>
    <col min="28" max="28" width="10.33203125" customWidth="1"/>
  </cols>
  <sheetData>
    <row r="1" spans="1:30" x14ac:dyDescent="0.3">
      <c r="A1" s="49" t="s">
        <v>0</v>
      </c>
      <c r="B1" s="49"/>
      <c r="C1" s="49"/>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18</v>
      </c>
      <c r="H3" s="35">
        <f>H4+H5+H6</f>
        <v>18</v>
      </c>
      <c r="I3" s="36">
        <f t="shared" ref="I3:I66" si="0">H3/((L3-W3)+J3+(0.44*R3))</f>
        <v>1.2</v>
      </c>
      <c r="J3" s="35">
        <f>J4+J5+J6</f>
        <v>1</v>
      </c>
      <c r="K3" s="37">
        <f t="shared" ref="K3:K6" si="1">J3/G3</f>
        <v>5.5555555555555552E-2</v>
      </c>
      <c r="L3" s="35">
        <f t="shared" ref="L3:L6" si="2">M3+N3</f>
        <v>17</v>
      </c>
      <c r="M3" s="35">
        <f>M4+M5+M6</f>
        <v>8</v>
      </c>
      <c r="N3" s="35">
        <f>N4+N5+N6</f>
        <v>9</v>
      </c>
      <c r="O3" s="35">
        <f>O4+O5+O6</f>
        <v>7</v>
      </c>
      <c r="P3" s="35">
        <f>P4+P5+P6</f>
        <v>12</v>
      </c>
      <c r="Q3" s="36">
        <f t="shared" ref="Q3:Q6" si="3">P3/L3*100</f>
        <v>70.588235294117652</v>
      </c>
      <c r="R3" s="35">
        <f>R4+R5+R6</f>
        <v>0</v>
      </c>
      <c r="S3" s="35">
        <f>S4+S5+S6</f>
        <v>0</v>
      </c>
      <c r="T3" s="37">
        <f t="shared" ref="T3:T6" si="4">M3/(M3+N3)</f>
        <v>0.47058823529411764</v>
      </c>
      <c r="U3" s="37">
        <f t="shared" ref="U3:U6" si="5">((0.5*V3)+M3)/L3</f>
        <v>0.52941176470588236</v>
      </c>
      <c r="V3" s="35">
        <f>V4+V5+V6</f>
        <v>2</v>
      </c>
      <c r="W3" s="35">
        <f>W4+W5+W6</f>
        <v>3</v>
      </c>
      <c r="X3" s="35">
        <f>X4+X5+X6</f>
        <v>0</v>
      </c>
      <c r="Y3" s="35">
        <f>Y4+Y5+Y6</f>
        <v>0</v>
      </c>
      <c r="Z3" s="35">
        <f>H3-H152</f>
        <v>10</v>
      </c>
      <c r="AA3" s="38"/>
      <c r="AB3" s="41">
        <f>(COUNT(A3:A142))</f>
        <v>35</v>
      </c>
      <c r="AC3" s="35">
        <v>42</v>
      </c>
      <c r="AD3" s="38">
        <f>AC3/40</f>
        <v>1.05</v>
      </c>
    </row>
    <row r="4" spans="1:30" x14ac:dyDescent="0.3">
      <c r="A4" s="3" t="s">
        <v>66</v>
      </c>
      <c r="B4" s="3" t="s">
        <v>24</v>
      </c>
      <c r="C4" s="3" t="s">
        <v>25</v>
      </c>
      <c r="D4" s="3" t="s">
        <v>26</v>
      </c>
      <c r="E4" s="3" t="s">
        <v>27</v>
      </c>
      <c r="F4" s="3" t="s">
        <v>28</v>
      </c>
      <c r="G4" s="3">
        <v>13</v>
      </c>
      <c r="H4" s="3">
        <v>12</v>
      </c>
      <c r="I4" s="4">
        <f t="shared" si="0"/>
        <v>1.2</v>
      </c>
      <c r="J4" s="3">
        <v>0</v>
      </c>
      <c r="K4" s="32">
        <f t="shared" si="1"/>
        <v>0</v>
      </c>
      <c r="L4" s="3">
        <f t="shared" si="2"/>
        <v>13</v>
      </c>
      <c r="M4" s="3">
        <v>5</v>
      </c>
      <c r="N4" s="3">
        <v>8</v>
      </c>
      <c r="O4" s="3">
        <v>4</v>
      </c>
      <c r="P4" s="3">
        <v>9</v>
      </c>
      <c r="Q4" s="4">
        <f t="shared" si="3"/>
        <v>69.230769230769226</v>
      </c>
      <c r="R4" s="3">
        <v>0</v>
      </c>
      <c r="S4" s="3">
        <v>0</v>
      </c>
      <c r="T4" s="32">
        <f t="shared" si="4"/>
        <v>0.38461538461538464</v>
      </c>
      <c r="U4" s="32">
        <f t="shared" si="5"/>
        <v>0.46153846153846156</v>
      </c>
      <c r="V4" s="3">
        <v>2</v>
      </c>
      <c r="W4" s="3">
        <v>3</v>
      </c>
      <c r="X4" s="3">
        <v>0</v>
      </c>
      <c r="Y4" s="3">
        <v>0</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6</v>
      </c>
      <c r="I6" s="4">
        <f t="shared" si="0"/>
        <v>1.2</v>
      </c>
      <c r="J6" s="3">
        <v>1</v>
      </c>
      <c r="K6" s="32">
        <f t="shared" si="1"/>
        <v>0.2</v>
      </c>
      <c r="L6" s="3">
        <f t="shared" si="2"/>
        <v>4</v>
      </c>
      <c r="M6" s="3">
        <v>3</v>
      </c>
      <c r="N6" s="3">
        <v>1</v>
      </c>
      <c r="O6" s="3">
        <v>3</v>
      </c>
      <c r="P6" s="3">
        <v>3</v>
      </c>
      <c r="Q6" s="4">
        <f t="shared" si="3"/>
        <v>75</v>
      </c>
      <c r="R6" s="3">
        <v>0</v>
      </c>
      <c r="S6" s="3">
        <v>0</v>
      </c>
      <c r="T6" s="32">
        <f t="shared" si="4"/>
        <v>0.75</v>
      </c>
      <c r="U6" s="32">
        <f t="shared" si="5"/>
        <v>0.75</v>
      </c>
      <c r="V6" s="3">
        <v>0</v>
      </c>
      <c r="W6" s="3">
        <v>0</v>
      </c>
      <c r="X6" s="3">
        <v>0</v>
      </c>
      <c r="Y6" s="3">
        <v>0</v>
      </c>
      <c r="Z6" s="3"/>
      <c r="AD6" s="3"/>
    </row>
    <row r="7" spans="1:30" x14ac:dyDescent="0.3">
      <c r="A7" s="35">
        <v>2</v>
      </c>
      <c r="B7" s="35" t="s">
        <v>29</v>
      </c>
      <c r="C7" s="35" t="s">
        <v>30</v>
      </c>
      <c r="D7" s="35" t="s">
        <v>26</v>
      </c>
      <c r="E7" s="35" t="s">
        <v>27</v>
      </c>
      <c r="F7" s="35" t="s">
        <v>28</v>
      </c>
      <c r="G7" s="35">
        <f t="shared" ref="G7:H7" si="6">G8+G9+G10</f>
        <v>4</v>
      </c>
      <c r="H7" s="35">
        <f t="shared" si="6"/>
        <v>2</v>
      </c>
      <c r="I7" s="36">
        <f t="shared" si="0"/>
        <v>0.66666666666666663</v>
      </c>
      <c r="J7" s="35">
        <f t="shared" ref="J7" si="7">J8+J9+J10</f>
        <v>0</v>
      </c>
      <c r="K7" s="37">
        <f t="shared" ref="K7:K70" si="8">J7/G7</f>
        <v>0</v>
      </c>
      <c r="L7" s="35">
        <f t="shared" ref="L7:L8" si="9">M7+N7</f>
        <v>4</v>
      </c>
      <c r="M7" s="35">
        <f t="shared" ref="M7:P7" si="10">M8+M9+M10</f>
        <v>1</v>
      </c>
      <c r="N7" s="35">
        <f t="shared" si="10"/>
        <v>3</v>
      </c>
      <c r="O7" s="35">
        <f t="shared" si="10"/>
        <v>0</v>
      </c>
      <c r="P7" s="35">
        <f t="shared" si="10"/>
        <v>3</v>
      </c>
      <c r="Q7" s="36">
        <f t="shared" ref="Q7:Q70" si="11">P7/L7*100</f>
        <v>75</v>
      </c>
      <c r="R7" s="35">
        <f t="shared" ref="R7:S7" si="12">R8+R9+R10</f>
        <v>0</v>
      </c>
      <c r="S7" s="35">
        <f t="shared" si="12"/>
        <v>0</v>
      </c>
      <c r="T7" s="37">
        <f t="shared" ref="T7:T70" si="13">M7/(M7+N7)</f>
        <v>0.25</v>
      </c>
      <c r="U7" s="37">
        <f t="shared" ref="U7:U70" si="14">((0.5*V7)+M7)/L7</f>
        <v>0.25</v>
      </c>
      <c r="V7" s="35">
        <f t="shared" ref="V7:Y7" si="15">V8+V9+V10</f>
        <v>0</v>
      </c>
      <c r="W7" s="35">
        <f t="shared" si="15"/>
        <v>1</v>
      </c>
      <c r="X7" s="35">
        <f t="shared" si="15"/>
        <v>0</v>
      </c>
      <c r="Y7" s="35">
        <f t="shared" si="15"/>
        <v>0</v>
      </c>
      <c r="Z7" s="35">
        <f>H7-H156</f>
        <v>2</v>
      </c>
      <c r="AA7" s="38"/>
      <c r="AB7" s="38"/>
      <c r="AC7" s="38"/>
      <c r="AD7" s="38"/>
    </row>
    <row r="8" spans="1:30" x14ac:dyDescent="0.3">
      <c r="A8" s="3" t="s">
        <v>66</v>
      </c>
      <c r="B8" s="3" t="s">
        <v>29</v>
      </c>
      <c r="C8" s="3" t="s">
        <v>30</v>
      </c>
      <c r="D8" s="3" t="s">
        <v>26</v>
      </c>
      <c r="E8" s="3" t="s">
        <v>27</v>
      </c>
      <c r="F8" s="3" t="s">
        <v>28</v>
      </c>
      <c r="G8" s="3">
        <v>4</v>
      </c>
      <c r="H8" s="3">
        <v>2</v>
      </c>
      <c r="I8" s="4">
        <f t="shared" si="0"/>
        <v>0.66666666666666663</v>
      </c>
      <c r="J8" s="3">
        <v>0</v>
      </c>
      <c r="K8" s="32">
        <f t="shared" si="8"/>
        <v>0</v>
      </c>
      <c r="L8" s="3">
        <f t="shared" si="9"/>
        <v>4</v>
      </c>
      <c r="M8" s="3">
        <v>1</v>
      </c>
      <c r="N8" s="3">
        <v>3</v>
      </c>
      <c r="O8" s="3">
        <v>0</v>
      </c>
      <c r="P8" s="3">
        <v>3</v>
      </c>
      <c r="Q8" s="4">
        <f t="shared" si="11"/>
        <v>75</v>
      </c>
      <c r="R8" s="3">
        <v>0</v>
      </c>
      <c r="S8" s="3">
        <v>0</v>
      </c>
      <c r="T8" s="32">
        <f t="shared" si="13"/>
        <v>0.25</v>
      </c>
      <c r="U8" s="32">
        <f t="shared" si="14"/>
        <v>0.25</v>
      </c>
      <c r="V8" s="3">
        <v>0</v>
      </c>
      <c r="W8" s="3">
        <v>1</v>
      </c>
      <c r="X8" s="3">
        <v>0</v>
      </c>
      <c r="Y8" s="3">
        <v>0</v>
      </c>
      <c r="Z8" s="3"/>
      <c r="AB8" s="3"/>
      <c r="AC8" s="3"/>
      <c r="AD8" s="3"/>
    </row>
    <row r="9" spans="1:30" x14ac:dyDescent="0.3">
      <c r="A9" s="3" t="s">
        <v>67</v>
      </c>
      <c r="B9" s="3" t="s">
        <v>29</v>
      </c>
      <c r="C9" s="3" t="s">
        <v>30</v>
      </c>
      <c r="D9" s="3" t="s">
        <v>26</v>
      </c>
      <c r="E9" s="3" t="s">
        <v>27</v>
      </c>
      <c r="F9" s="3" t="s">
        <v>28</v>
      </c>
      <c r="G9" s="3">
        <v>0</v>
      </c>
      <c r="H9" s="3">
        <v>0</v>
      </c>
      <c r="I9" s="4" t="e">
        <f t="shared" si="0"/>
        <v>#DIV/0!</v>
      </c>
      <c r="J9" s="3">
        <v>0</v>
      </c>
      <c r="K9" s="32" t="e">
        <f t="shared" si="8"/>
        <v>#DIV/0!</v>
      </c>
      <c r="L9" s="3">
        <v>0</v>
      </c>
      <c r="M9" s="3">
        <v>0</v>
      </c>
      <c r="N9" s="3">
        <v>0</v>
      </c>
      <c r="O9" s="3">
        <v>0</v>
      </c>
      <c r="P9" s="3">
        <v>0</v>
      </c>
      <c r="Q9" s="4" t="e">
        <f t="shared" si="11"/>
        <v>#DIV/0!</v>
      </c>
      <c r="R9" s="3">
        <v>0</v>
      </c>
      <c r="S9" s="3">
        <v>0</v>
      </c>
      <c r="T9" s="32" t="e">
        <f t="shared" si="13"/>
        <v>#DIV/0!</v>
      </c>
      <c r="U9" s="32" t="e">
        <f t="shared" si="14"/>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0"/>
        <v>#DIV/0!</v>
      </c>
      <c r="J10" s="3">
        <v>0</v>
      </c>
      <c r="K10" s="32" t="e">
        <f t="shared" si="8"/>
        <v>#DIV/0!</v>
      </c>
      <c r="L10" s="3">
        <f t="shared" ref="L10:L12" si="16">M10+N10</f>
        <v>0</v>
      </c>
      <c r="M10" s="3">
        <v>0</v>
      </c>
      <c r="N10" s="3">
        <v>0</v>
      </c>
      <c r="O10" s="3">
        <v>0</v>
      </c>
      <c r="P10" s="3">
        <v>0</v>
      </c>
      <c r="Q10" s="4" t="e">
        <f t="shared" si="11"/>
        <v>#DIV/0!</v>
      </c>
      <c r="R10" s="3">
        <v>0</v>
      </c>
      <c r="S10" s="3">
        <v>0</v>
      </c>
      <c r="T10" s="32" t="e">
        <f t="shared" si="13"/>
        <v>#DIV/0!</v>
      </c>
      <c r="U10" s="32" t="e">
        <f t="shared" si="14"/>
        <v>#DIV/0!</v>
      </c>
      <c r="V10" s="3">
        <v>0</v>
      </c>
      <c r="W10" s="3">
        <v>0</v>
      </c>
      <c r="X10" s="3">
        <v>0</v>
      </c>
      <c r="Y10" s="3">
        <v>0</v>
      </c>
      <c r="Z10" s="3"/>
    </row>
    <row r="11" spans="1:30" x14ac:dyDescent="0.3">
      <c r="A11" s="35">
        <v>29</v>
      </c>
      <c r="B11" s="35" t="s">
        <v>29</v>
      </c>
      <c r="C11" s="35" t="s">
        <v>32</v>
      </c>
      <c r="D11" s="35" t="s">
        <v>26</v>
      </c>
      <c r="E11" s="35" t="s">
        <v>30</v>
      </c>
      <c r="F11" s="35" t="s">
        <v>28</v>
      </c>
      <c r="G11" s="35">
        <f t="shared" ref="G11:H11" si="17">G12+G13+G14</f>
        <v>9</v>
      </c>
      <c r="H11" s="35">
        <f t="shared" si="17"/>
        <v>4</v>
      </c>
      <c r="I11" s="36">
        <f t="shared" si="0"/>
        <v>0.66666666666666663</v>
      </c>
      <c r="J11" s="35">
        <f t="shared" ref="J11" si="18">J12+J13+J14</f>
        <v>1</v>
      </c>
      <c r="K11" s="37">
        <f t="shared" si="8"/>
        <v>0.1111111111111111</v>
      </c>
      <c r="L11" s="35">
        <f t="shared" si="16"/>
        <v>8</v>
      </c>
      <c r="M11" s="35">
        <f t="shared" ref="M11:P11" si="19">M12+M13+M14</f>
        <v>2</v>
      </c>
      <c r="N11" s="35">
        <f t="shared" si="19"/>
        <v>6</v>
      </c>
      <c r="O11" s="35">
        <f t="shared" si="19"/>
        <v>2</v>
      </c>
      <c r="P11" s="35">
        <f t="shared" si="19"/>
        <v>4</v>
      </c>
      <c r="Q11" s="36">
        <f t="shared" si="11"/>
        <v>50</v>
      </c>
      <c r="R11" s="35">
        <f t="shared" ref="R11:S11" si="20">R12+R13+R14</f>
        <v>0</v>
      </c>
      <c r="S11" s="35">
        <f t="shared" si="20"/>
        <v>0</v>
      </c>
      <c r="T11" s="37">
        <f t="shared" si="13"/>
        <v>0.25</v>
      </c>
      <c r="U11" s="37">
        <f t="shared" si="14"/>
        <v>0.25</v>
      </c>
      <c r="V11" s="35">
        <f t="shared" ref="V11:Y11" si="21">V12+V13+V14</f>
        <v>0</v>
      </c>
      <c r="W11" s="35">
        <f t="shared" si="21"/>
        <v>3</v>
      </c>
      <c r="X11" s="35">
        <f t="shared" si="21"/>
        <v>0</v>
      </c>
      <c r="Y11" s="35">
        <f t="shared" si="21"/>
        <v>0</v>
      </c>
      <c r="Z11" s="35">
        <f>H11-H160</f>
        <v>4</v>
      </c>
      <c r="AA11" s="38"/>
      <c r="AB11" s="35"/>
      <c r="AC11" s="35"/>
      <c r="AD11" s="35"/>
    </row>
    <row r="12" spans="1:30" x14ac:dyDescent="0.3">
      <c r="A12" s="3" t="s">
        <v>66</v>
      </c>
      <c r="B12" s="3" t="s">
        <v>29</v>
      </c>
      <c r="C12" s="3" t="s">
        <v>32</v>
      </c>
      <c r="D12" s="3" t="s">
        <v>26</v>
      </c>
      <c r="E12" s="3" t="s">
        <v>30</v>
      </c>
      <c r="F12" s="3" t="s">
        <v>28</v>
      </c>
      <c r="G12" s="3">
        <v>7</v>
      </c>
      <c r="H12" s="3">
        <v>4</v>
      </c>
      <c r="I12" s="4">
        <f t="shared" si="0"/>
        <v>0.8</v>
      </c>
      <c r="J12" s="3">
        <v>1</v>
      </c>
      <c r="K12" s="32">
        <f t="shared" si="8"/>
        <v>0.14285714285714285</v>
      </c>
      <c r="L12" s="3">
        <f t="shared" si="16"/>
        <v>6</v>
      </c>
      <c r="M12" s="3">
        <v>2</v>
      </c>
      <c r="N12" s="3">
        <v>4</v>
      </c>
      <c r="O12" s="3">
        <v>2</v>
      </c>
      <c r="P12" s="3">
        <v>3</v>
      </c>
      <c r="Q12" s="4">
        <f t="shared" si="11"/>
        <v>50</v>
      </c>
      <c r="R12" s="3">
        <v>0</v>
      </c>
      <c r="S12" s="3">
        <v>0</v>
      </c>
      <c r="T12" s="32">
        <f t="shared" si="13"/>
        <v>0.33333333333333331</v>
      </c>
      <c r="U12" s="32">
        <f t="shared" si="14"/>
        <v>0.33333333333333331</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0"/>
        <v>#DIV/0!</v>
      </c>
      <c r="J13" s="3">
        <v>0</v>
      </c>
      <c r="K13" s="32" t="e">
        <f t="shared" si="8"/>
        <v>#DIV/0!</v>
      </c>
      <c r="L13" s="3">
        <v>0</v>
      </c>
      <c r="M13" s="3">
        <v>0</v>
      </c>
      <c r="N13" s="3">
        <v>0</v>
      </c>
      <c r="O13" s="3">
        <v>0</v>
      </c>
      <c r="P13" s="3">
        <v>0</v>
      </c>
      <c r="Q13" s="4" t="e">
        <f t="shared" si="11"/>
        <v>#DIV/0!</v>
      </c>
      <c r="R13" s="3">
        <v>0</v>
      </c>
      <c r="S13" s="3">
        <v>0</v>
      </c>
      <c r="T13" s="32" t="e">
        <f t="shared" si="13"/>
        <v>#DIV/0!</v>
      </c>
      <c r="U13" s="32" t="e">
        <f t="shared" si="14"/>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2</v>
      </c>
      <c r="H14" s="3">
        <v>0</v>
      </c>
      <c r="I14" s="4">
        <f t="shared" si="0"/>
        <v>0</v>
      </c>
      <c r="J14" s="3">
        <v>0</v>
      </c>
      <c r="K14" s="32">
        <f t="shared" si="8"/>
        <v>0</v>
      </c>
      <c r="L14" s="3">
        <f t="shared" ref="L14:L16" si="22">M14+N14</f>
        <v>2</v>
      </c>
      <c r="M14" s="3">
        <v>0</v>
      </c>
      <c r="N14" s="3">
        <v>2</v>
      </c>
      <c r="O14" s="3">
        <v>0</v>
      </c>
      <c r="P14" s="3">
        <v>1</v>
      </c>
      <c r="Q14" s="4">
        <f t="shared" si="11"/>
        <v>50</v>
      </c>
      <c r="R14" s="3">
        <v>0</v>
      </c>
      <c r="S14" s="3">
        <v>0</v>
      </c>
      <c r="T14" s="32">
        <f t="shared" si="13"/>
        <v>0</v>
      </c>
      <c r="U14" s="32">
        <f t="shared" si="14"/>
        <v>0</v>
      </c>
      <c r="V14" s="3">
        <v>0</v>
      </c>
      <c r="W14" s="3">
        <v>1</v>
      </c>
      <c r="X14" s="3">
        <v>0</v>
      </c>
      <c r="Y14" s="3">
        <v>0</v>
      </c>
      <c r="Z14" s="3"/>
    </row>
    <row r="15" spans="1:30" x14ac:dyDescent="0.3">
      <c r="A15" s="35">
        <v>157</v>
      </c>
      <c r="B15" s="35" t="s">
        <v>29</v>
      </c>
      <c r="C15" s="35" t="s">
        <v>25</v>
      </c>
      <c r="D15" s="35" t="s">
        <v>26</v>
      </c>
      <c r="E15" s="35" t="s">
        <v>30</v>
      </c>
      <c r="F15" s="35" t="s">
        <v>32</v>
      </c>
      <c r="G15" s="35">
        <f t="shared" ref="G15:H15" si="23">G16+G17+G18</f>
        <v>2</v>
      </c>
      <c r="H15" s="35">
        <f t="shared" si="23"/>
        <v>2</v>
      </c>
      <c r="I15" s="36">
        <f t="shared" si="0"/>
        <v>2</v>
      </c>
      <c r="J15" s="35">
        <f t="shared" ref="J15" si="24">J16+J17+J18</f>
        <v>0</v>
      </c>
      <c r="K15" s="37">
        <f t="shared" si="8"/>
        <v>0</v>
      </c>
      <c r="L15" s="35">
        <f t="shared" si="22"/>
        <v>2</v>
      </c>
      <c r="M15" s="35">
        <f t="shared" ref="M15:P15" si="25">M16+M17+M18</f>
        <v>1</v>
      </c>
      <c r="N15" s="35">
        <f t="shared" si="25"/>
        <v>1</v>
      </c>
      <c r="O15" s="35">
        <f t="shared" si="25"/>
        <v>0</v>
      </c>
      <c r="P15" s="35">
        <f t="shared" si="25"/>
        <v>2</v>
      </c>
      <c r="Q15" s="36">
        <f t="shared" si="11"/>
        <v>100</v>
      </c>
      <c r="R15" s="35">
        <f t="shared" ref="R15:S15" si="26">R16+R17+R18</f>
        <v>0</v>
      </c>
      <c r="S15" s="35">
        <f t="shared" si="26"/>
        <v>0</v>
      </c>
      <c r="T15" s="37">
        <f t="shared" si="13"/>
        <v>0.5</v>
      </c>
      <c r="U15" s="37">
        <f t="shared" si="14"/>
        <v>0.5</v>
      </c>
      <c r="V15" s="35">
        <f t="shared" ref="V15:Y15" si="27">V16+V17+V18</f>
        <v>0</v>
      </c>
      <c r="W15" s="35">
        <f t="shared" si="27"/>
        <v>1</v>
      </c>
      <c r="X15" s="35">
        <f t="shared" si="27"/>
        <v>0</v>
      </c>
      <c r="Y15" s="35">
        <f t="shared" si="27"/>
        <v>0</v>
      </c>
      <c r="Z15" s="35">
        <f>H15-H164</f>
        <v>2</v>
      </c>
      <c r="AA15" s="38"/>
      <c r="AB15" s="38"/>
      <c r="AC15" s="38"/>
      <c r="AD15" s="38"/>
    </row>
    <row r="16" spans="1:30" x14ac:dyDescent="0.3">
      <c r="A16" s="3" t="s">
        <v>66</v>
      </c>
      <c r="B16" s="3" t="s">
        <v>29</v>
      </c>
      <c r="C16" s="3" t="s">
        <v>25</v>
      </c>
      <c r="D16" s="3" t="s">
        <v>26</v>
      </c>
      <c r="E16" s="3" t="s">
        <v>30</v>
      </c>
      <c r="F16" s="3" t="s">
        <v>32</v>
      </c>
      <c r="G16" s="3">
        <v>2</v>
      </c>
      <c r="H16" s="3">
        <v>2</v>
      </c>
      <c r="I16" s="4">
        <f t="shared" si="0"/>
        <v>2</v>
      </c>
      <c r="J16" s="3">
        <v>0</v>
      </c>
      <c r="K16" s="32">
        <f t="shared" si="8"/>
        <v>0</v>
      </c>
      <c r="L16" s="3">
        <f t="shared" si="22"/>
        <v>2</v>
      </c>
      <c r="M16" s="3">
        <v>1</v>
      </c>
      <c r="N16" s="3">
        <v>1</v>
      </c>
      <c r="O16" s="3">
        <v>0</v>
      </c>
      <c r="P16" s="3">
        <v>2</v>
      </c>
      <c r="Q16" s="4">
        <f t="shared" si="11"/>
        <v>100</v>
      </c>
      <c r="R16" s="3">
        <v>0</v>
      </c>
      <c r="S16" s="3">
        <v>0</v>
      </c>
      <c r="T16" s="32">
        <f t="shared" si="13"/>
        <v>0.5</v>
      </c>
      <c r="U16" s="32">
        <f t="shared" si="14"/>
        <v>0.5</v>
      </c>
      <c r="V16" s="3">
        <v>0</v>
      </c>
      <c r="W16" s="3">
        <v>1</v>
      </c>
      <c r="X16" s="3">
        <v>0</v>
      </c>
      <c r="Y16" s="3">
        <v>0</v>
      </c>
      <c r="Z16" s="3"/>
    </row>
    <row r="17" spans="1:30" x14ac:dyDescent="0.3">
      <c r="A17" s="3" t="s">
        <v>67</v>
      </c>
      <c r="B17" s="3" t="s">
        <v>29</v>
      </c>
      <c r="C17" s="3" t="s">
        <v>25</v>
      </c>
      <c r="D17" s="3" t="s">
        <v>26</v>
      </c>
      <c r="E17" s="3" t="s">
        <v>30</v>
      </c>
      <c r="F17" s="3" t="s">
        <v>32</v>
      </c>
      <c r="G17" s="3">
        <v>0</v>
      </c>
      <c r="H17" s="3">
        <v>0</v>
      </c>
      <c r="I17" s="4" t="e">
        <f t="shared" si="0"/>
        <v>#DIV/0!</v>
      </c>
      <c r="J17" s="3">
        <v>0</v>
      </c>
      <c r="K17" s="32" t="e">
        <f t="shared" si="8"/>
        <v>#DIV/0!</v>
      </c>
      <c r="L17" s="3">
        <v>0</v>
      </c>
      <c r="M17" s="3">
        <v>0</v>
      </c>
      <c r="N17" s="3">
        <v>0</v>
      </c>
      <c r="O17" s="3">
        <v>0</v>
      </c>
      <c r="P17" s="3">
        <v>0</v>
      </c>
      <c r="Q17" s="4" t="e">
        <f t="shared" si="11"/>
        <v>#DIV/0!</v>
      </c>
      <c r="R17" s="3">
        <v>0</v>
      </c>
      <c r="S17" s="3">
        <v>0</v>
      </c>
      <c r="T17" s="32" t="e">
        <f t="shared" si="13"/>
        <v>#DIV/0!</v>
      </c>
      <c r="U17" s="32" t="e">
        <f t="shared" si="14"/>
        <v>#DIV/0!</v>
      </c>
      <c r="V17" s="3">
        <v>0</v>
      </c>
      <c r="W17" s="3">
        <v>0</v>
      </c>
      <c r="X17" s="3">
        <v>0</v>
      </c>
      <c r="Y17" s="3">
        <v>0</v>
      </c>
      <c r="Z17" s="3"/>
    </row>
    <row r="18" spans="1:30" x14ac:dyDescent="0.3">
      <c r="A18" s="3" t="s">
        <v>68</v>
      </c>
      <c r="B18" s="3" t="s">
        <v>29</v>
      </c>
      <c r="C18" s="3" t="s">
        <v>25</v>
      </c>
      <c r="D18" s="3" t="s">
        <v>26</v>
      </c>
      <c r="E18" s="3" t="s">
        <v>30</v>
      </c>
      <c r="F18" s="3" t="s">
        <v>32</v>
      </c>
      <c r="G18" s="3">
        <v>0</v>
      </c>
      <c r="H18" s="3">
        <v>0</v>
      </c>
      <c r="I18" s="4" t="e">
        <f t="shared" si="0"/>
        <v>#DIV/0!</v>
      </c>
      <c r="J18" s="3">
        <v>0</v>
      </c>
      <c r="K18" s="32" t="e">
        <f t="shared" si="8"/>
        <v>#DIV/0!</v>
      </c>
      <c r="L18" s="3">
        <f t="shared" ref="L18:L20" si="28">M18+N18</f>
        <v>0</v>
      </c>
      <c r="M18" s="3">
        <v>0</v>
      </c>
      <c r="N18" s="3">
        <v>0</v>
      </c>
      <c r="O18" s="3">
        <v>0</v>
      </c>
      <c r="P18" s="3">
        <v>0</v>
      </c>
      <c r="Q18" s="4" t="e">
        <f t="shared" si="11"/>
        <v>#DIV/0!</v>
      </c>
      <c r="R18" s="3">
        <v>0</v>
      </c>
      <c r="S18" s="3">
        <v>0</v>
      </c>
      <c r="T18" s="32" t="e">
        <f t="shared" si="13"/>
        <v>#DIV/0!</v>
      </c>
      <c r="U18" s="32" t="e">
        <f t="shared" si="14"/>
        <v>#DIV/0!</v>
      </c>
      <c r="V18" s="3">
        <v>0</v>
      </c>
      <c r="W18" s="3">
        <v>0</v>
      </c>
      <c r="X18" s="3">
        <v>0</v>
      </c>
      <c r="Y18" s="3">
        <v>0</v>
      </c>
      <c r="Z18" s="3"/>
    </row>
    <row r="19" spans="1:30" x14ac:dyDescent="0.3">
      <c r="A19" s="35">
        <v>58</v>
      </c>
      <c r="B19" s="35" t="s">
        <v>24</v>
      </c>
      <c r="C19" s="35" t="s">
        <v>25</v>
      </c>
      <c r="D19" s="35" t="s">
        <v>32</v>
      </c>
      <c r="E19" s="35" t="s">
        <v>27</v>
      </c>
      <c r="F19" s="35" t="s">
        <v>28</v>
      </c>
      <c r="G19" s="35">
        <f t="shared" ref="G19:H19" si="29">G20+G21+G22</f>
        <v>3</v>
      </c>
      <c r="H19" s="35">
        <f t="shared" si="29"/>
        <v>3</v>
      </c>
      <c r="I19" s="36">
        <f t="shared" si="0"/>
        <v>1.5</v>
      </c>
      <c r="J19" s="35">
        <f t="shared" ref="J19" si="30">J20+J21+J22</f>
        <v>0</v>
      </c>
      <c r="K19" s="37">
        <f t="shared" si="8"/>
        <v>0</v>
      </c>
      <c r="L19" s="35">
        <f t="shared" si="28"/>
        <v>3</v>
      </c>
      <c r="M19" s="35">
        <f t="shared" ref="M19:P19" si="31">M20+M21+M22</f>
        <v>1</v>
      </c>
      <c r="N19" s="35">
        <f t="shared" si="31"/>
        <v>2</v>
      </c>
      <c r="O19" s="35">
        <f t="shared" si="31"/>
        <v>1</v>
      </c>
      <c r="P19" s="35">
        <f t="shared" si="31"/>
        <v>2</v>
      </c>
      <c r="Q19" s="36">
        <f t="shared" si="11"/>
        <v>66.666666666666657</v>
      </c>
      <c r="R19" s="35">
        <f t="shared" ref="R19:S19" si="32">R20+R21+R22</f>
        <v>0</v>
      </c>
      <c r="S19" s="35">
        <f t="shared" si="32"/>
        <v>0</v>
      </c>
      <c r="T19" s="37">
        <f t="shared" si="13"/>
        <v>0.33333333333333331</v>
      </c>
      <c r="U19" s="37">
        <f t="shared" si="14"/>
        <v>0.5</v>
      </c>
      <c r="V19" s="35">
        <f t="shared" ref="V19:Y19" si="33">V20+V21+V22</f>
        <v>1</v>
      </c>
      <c r="W19" s="35">
        <f t="shared" si="33"/>
        <v>1</v>
      </c>
      <c r="X19" s="35">
        <f t="shared" si="33"/>
        <v>0</v>
      </c>
      <c r="Y19" s="35">
        <f t="shared" si="33"/>
        <v>0</v>
      </c>
      <c r="Z19" s="35">
        <f>H19-H168</f>
        <v>1</v>
      </c>
      <c r="AA19" s="38"/>
      <c r="AB19" s="38"/>
      <c r="AC19" s="38"/>
      <c r="AD19" s="38"/>
    </row>
    <row r="20" spans="1:30" x14ac:dyDescent="0.3">
      <c r="A20" s="3" t="s">
        <v>66</v>
      </c>
      <c r="B20" s="3" t="s">
        <v>24</v>
      </c>
      <c r="C20" s="3" t="s">
        <v>25</v>
      </c>
      <c r="D20" s="3" t="s">
        <v>32</v>
      </c>
      <c r="E20" s="3" t="s">
        <v>27</v>
      </c>
      <c r="F20" s="3" t="s">
        <v>28</v>
      </c>
      <c r="G20" s="3">
        <v>2</v>
      </c>
      <c r="H20" s="3">
        <v>3</v>
      </c>
      <c r="I20" s="4">
        <f t="shared" si="0"/>
        <v>1.5</v>
      </c>
      <c r="J20" s="3">
        <v>0</v>
      </c>
      <c r="K20" s="32">
        <f t="shared" si="8"/>
        <v>0</v>
      </c>
      <c r="L20" s="3">
        <f t="shared" si="28"/>
        <v>2</v>
      </c>
      <c r="M20" s="3">
        <v>1</v>
      </c>
      <c r="N20" s="3">
        <v>1</v>
      </c>
      <c r="O20" s="3">
        <v>1</v>
      </c>
      <c r="P20" s="3">
        <v>2</v>
      </c>
      <c r="Q20" s="4">
        <f t="shared" si="11"/>
        <v>100</v>
      </c>
      <c r="R20" s="3">
        <v>0</v>
      </c>
      <c r="S20" s="3">
        <v>0</v>
      </c>
      <c r="T20" s="32">
        <f t="shared" si="13"/>
        <v>0.5</v>
      </c>
      <c r="U20" s="32">
        <f t="shared" si="14"/>
        <v>0.75</v>
      </c>
      <c r="V20" s="3">
        <v>1</v>
      </c>
      <c r="W20" s="3">
        <v>0</v>
      </c>
      <c r="X20" s="3">
        <v>0</v>
      </c>
      <c r="Y20" s="3">
        <v>0</v>
      </c>
      <c r="Z20" s="3"/>
    </row>
    <row r="21" spans="1:30" x14ac:dyDescent="0.3">
      <c r="A21" s="3" t="s">
        <v>67</v>
      </c>
      <c r="B21" s="3" t="s">
        <v>24</v>
      </c>
      <c r="C21" s="3" t="s">
        <v>25</v>
      </c>
      <c r="D21" s="3" t="s">
        <v>32</v>
      </c>
      <c r="E21" s="3" t="s">
        <v>27</v>
      </c>
      <c r="F21" s="3" t="s">
        <v>28</v>
      </c>
      <c r="G21" s="3">
        <v>0</v>
      </c>
      <c r="H21" s="3">
        <v>0</v>
      </c>
      <c r="I21" s="4" t="e">
        <f t="shared" si="0"/>
        <v>#DIV/0!</v>
      </c>
      <c r="J21" s="3">
        <v>0</v>
      </c>
      <c r="K21" s="32" t="e">
        <f t="shared" si="8"/>
        <v>#DIV/0!</v>
      </c>
      <c r="L21" s="3">
        <v>0</v>
      </c>
      <c r="M21" s="3">
        <v>0</v>
      </c>
      <c r="N21" s="3">
        <v>0</v>
      </c>
      <c r="O21" s="3">
        <v>0</v>
      </c>
      <c r="P21" s="3">
        <v>0</v>
      </c>
      <c r="Q21" s="4" t="e">
        <f t="shared" si="11"/>
        <v>#DIV/0!</v>
      </c>
      <c r="R21" s="3">
        <v>0</v>
      </c>
      <c r="S21" s="3">
        <v>0</v>
      </c>
      <c r="T21" s="32" t="e">
        <f t="shared" si="13"/>
        <v>#DIV/0!</v>
      </c>
      <c r="U21" s="32" t="e">
        <f t="shared" si="14"/>
        <v>#DIV/0!</v>
      </c>
      <c r="V21" s="3">
        <v>0</v>
      </c>
      <c r="W21" s="3">
        <v>0</v>
      </c>
      <c r="X21" s="3">
        <v>0</v>
      </c>
      <c r="Y21" s="3">
        <v>0</v>
      </c>
      <c r="Z21" s="3"/>
    </row>
    <row r="22" spans="1:30" x14ac:dyDescent="0.3">
      <c r="A22" s="3" t="s">
        <v>68</v>
      </c>
      <c r="B22" s="3" t="s">
        <v>24</v>
      </c>
      <c r="C22" s="3" t="s">
        <v>25</v>
      </c>
      <c r="D22" s="3" t="s">
        <v>32</v>
      </c>
      <c r="E22" s="3" t="s">
        <v>27</v>
      </c>
      <c r="F22" s="3" t="s">
        <v>28</v>
      </c>
      <c r="G22" s="3">
        <v>1</v>
      </c>
      <c r="H22" s="3">
        <v>0</v>
      </c>
      <c r="I22" s="4" t="e">
        <f t="shared" si="0"/>
        <v>#DIV/0!</v>
      </c>
      <c r="J22" s="3">
        <v>0</v>
      </c>
      <c r="K22" s="32">
        <f t="shared" si="8"/>
        <v>0</v>
      </c>
      <c r="L22" s="3">
        <f t="shared" ref="L22:L24" si="34">M22+N22</f>
        <v>1</v>
      </c>
      <c r="M22" s="3">
        <v>0</v>
      </c>
      <c r="N22" s="3">
        <v>1</v>
      </c>
      <c r="O22" s="3">
        <v>0</v>
      </c>
      <c r="P22" s="3">
        <v>0</v>
      </c>
      <c r="Q22" s="4">
        <f t="shared" si="11"/>
        <v>0</v>
      </c>
      <c r="R22" s="3">
        <v>0</v>
      </c>
      <c r="S22" s="3">
        <v>0</v>
      </c>
      <c r="T22" s="32">
        <f t="shared" si="13"/>
        <v>0</v>
      </c>
      <c r="U22" s="32">
        <f t="shared" si="14"/>
        <v>0</v>
      </c>
      <c r="V22" s="3">
        <v>0</v>
      </c>
      <c r="W22" s="3">
        <v>1</v>
      </c>
      <c r="X22" s="3">
        <v>0</v>
      </c>
      <c r="Y22" s="3">
        <v>0</v>
      </c>
      <c r="Z22" s="3"/>
    </row>
    <row r="23" spans="1:30" x14ac:dyDescent="0.3">
      <c r="A23" s="35">
        <v>6</v>
      </c>
      <c r="B23" s="35" t="s">
        <v>29</v>
      </c>
      <c r="C23" s="35" t="s">
        <v>25</v>
      </c>
      <c r="D23" s="35" t="s">
        <v>26</v>
      </c>
      <c r="E23" s="35" t="s">
        <v>27</v>
      </c>
      <c r="F23" s="35" t="s">
        <v>28</v>
      </c>
      <c r="G23" s="35">
        <f t="shared" ref="G23:H23" si="35">G24+G25+G26</f>
        <v>1</v>
      </c>
      <c r="H23" s="35">
        <f t="shared" si="35"/>
        <v>2</v>
      </c>
      <c r="I23" s="36">
        <f t="shared" si="0"/>
        <v>2</v>
      </c>
      <c r="J23" s="35">
        <f t="shared" ref="J23" si="36">J24+J25+J26</f>
        <v>0</v>
      </c>
      <c r="K23" s="37">
        <f t="shared" si="8"/>
        <v>0</v>
      </c>
      <c r="L23" s="35">
        <f t="shared" si="34"/>
        <v>1</v>
      </c>
      <c r="M23" s="35">
        <f t="shared" ref="M23:P23" si="37">M24+M25+M26</f>
        <v>1</v>
      </c>
      <c r="N23" s="35">
        <f t="shared" si="37"/>
        <v>0</v>
      </c>
      <c r="O23" s="35">
        <f t="shared" si="37"/>
        <v>1</v>
      </c>
      <c r="P23" s="35">
        <f t="shared" si="37"/>
        <v>1</v>
      </c>
      <c r="Q23" s="36">
        <f t="shared" si="11"/>
        <v>100</v>
      </c>
      <c r="R23" s="35">
        <f t="shared" ref="R23:S23" si="38">R24+R25+R26</f>
        <v>0</v>
      </c>
      <c r="S23" s="35">
        <f t="shared" si="38"/>
        <v>0</v>
      </c>
      <c r="T23" s="37">
        <f t="shared" si="13"/>
        <v>1</v>
      </c>
      <c r="U23" s="37">
        <f t="shared" si="14"/>
        <v>1</v>
      </c>
      <c r="V23" s="35">
        <f t="shared" ref="V23:Y23" si="39">V24+V25+V26</f>
        <v>0</v>
      </c>
      <c r="W23" s="35">
        <f t="shared" si="39"/>
        <v>0</v>
      </c>
      <c r="X23" s="35">
        <f t="shared" si="39"/>
        <v>0</v>
      </c>
      <c r="Y23" s="35">
        <f t="shared" si="39"/>
        <v>2</v>
      </c>
      <c r="Z23" s="35">
        <f>H23-H172</f>
        <v>2</v>
      </c>
      <c r="AA23" s="38"/>
      <c r="AB23" s="38"/>
      <c r="AC23" s="38"/>
      <c r="AD23" s="38"/>
    </row>
    <row r="24" spans="1:30" x14ac:dyDescent="0.3">
      <c r="A24" s="3" t="s">
        <v>66</v>
      </c>
      <c r="B24" s="3" t="s">
        <v>29</v>
      </c>
      <c r="C24" s="3" t="s">
        <v>25</v>
      </c>
      <c r="D24" s="3" t="s">
        <v>26</v>
      </c>
      <c r="E24" s="3" t="s">
        <v>27</v>
      </c>
      <c r="F24" s="3" t="s">
        <v>28</v>
      </c>
      <c r="G24" s="3">
        <v>1</v>
      </c>
      <c r="H24" s="3">
        <v>2</v>
      </c>
      <c r="I24" s="4">
        <f t="shared" si="0"/>
        <v>2</v>
      </c>
      <c r="J24" s="3">
        <v>0</v>
      </c>
      <c r="K24" s="32">
        <f t="shared" si="8"/>
        <v>0</v>
      </c>
      <c r="L24" s="3">
        <f t="shared" si="34"/>
        <v>1</v>
      </c>
      <c r="M24" s="3">
        <v>1</v>
      </c>
      <c r="N24" s="3">
        <v>0</v>
      </c>
      <c r="O24" s="3">
        <v>1</v>
      </c>
      <c r="P24" s="3">
        <v>1</v>
      </c>
      <c r="Q24" s="4">
        <f t="shared" si="11"/>
        <v>100</v>
      </c>
      <c r="R24" s="3">
        <v>0</v>
      </c>
      <c r="S24" s="3">
        <v>0</v>
      </c>
      <c r="T24" s="32">
        <f t="shared" si="13"/>
        <v>1</v>
      </c>
      <c r="U24" s="32">
        <f t="shared" si="14"/>
        <v>1</v>
      </c>
      <c r="V24" s="3">
        <v>0</v>
      </c>
      <c r="W24" s="3">
        <v>0</v>
      </c>
      <c r="X24" s="3">
        <v>0</v>
      </c>
      <c r="Y24" s="3">
        <v>2</v>
      </c>
      <c r="Z24" s="3"/>
    </row>
    <row r="25" spans="1:30" x14ac:dyDescent="0.3">
      <c r="A25" s="3" t="s">
        <v>67</v>
      </c>
      <c r="B25" s="3" t="s">
        <v>29</v>
      </c>
      <c r="C25" s="3" t="s">
        <v>25</v>
      </c>
      <c r="D25" s="3" t="s">
        <v>26</v>
      </c>
      <c r="E25" s="3" t="s">
        <v>27</v>
      </c>
      <c r="F25" s="3" t="s">
        <v>28</v>
      </c>
      <c r="G25" s="3">
        <v>0</v>
      </c>
      <c r="H25" s="3">
        <v>0</v>
      </c>
      <c r="I25" s="4" t="e">
        <f t="shared" si="0"/>
        <v>#DIV/0!</v>
      </c>
      <c r="J25" s="3">
        <v>0</v>
      </c>
      <c r="K25" s="32" t="e">
        <f t="shared" si="8"/>
        <v>#DIV/0!</v>
      </c>
      <c r="L25" s="3">
        <v>0</v>
      </c>
      <c r="M25" s="3">
        <v>0</v>
      </c>
      <c r="N25" s="3">
        <v>0</v>
      </c>
      <c r="O25" s="3">
        <v>0</v>
      </c>
      <c r="P25" s="3">
        <v>0</v>
      </c>
      <c r="Q25" s="4" t="e">
        <f t="shared" si="11"/>
        <v>#DIV/0!</v>
      </c>
      <c r="R25" s="3">
        <v>0</v>
      </c>
      <c r="S25" s="3">
        <v>0</v>
      </c>
      <c r="T25" s="32" t="e">
        <f t="shared" si="13"/>
        <v>#DIV/0!</v>
      </c>
      <c r="U25" s="32" t="e">
        <f t="shared" si="14"/>
        <v>#DIV/0!</v>
      </c>
      <c r="V25" s="3">
        <v>0</v>
      </c>
      <c r="W25" s="3">
        <v>0</v>
      </c>
      <c r="X25" s="3">
        <v>0</v>
      </c>
      <c r="Y25" s="3">
        <v>0</v>
      </c>
      <c r="Z25" s="3"/>
    </row>
    <row r="26" spans="1:30" x14ac:dyDescent="0.3">
      <c r="A26" s="3" t="s">
        <v>68</v>
      </c>
      <c r="B26" s="3" t="s">
        <v>29</v>
      </c>
      <c r="C26" s="3" t="s">
        <v>25</v>
      </c>
      <c r="D26" s="3" t="s">
        <v>26</v>
      </c>
      <c r="E26" s="3" t="s">
        <v>27</v>
      </c>
      <c r="F26" s="3" t="s">
        <v>28</v>
      </c>
      <c r="G26" s="3">
        <v>0</v>
      </c>
      <c r="H26" s="3">
        <v>0</v>
      </c>
      <c r="I26" s="4" t="e">
        <f t="shared" si="0"/>
        <v>#DIV/0!</v>
      </c>
      <c r="J26" s="3">
        <v>0</v>
      </c>
      <c r="K26" s="32" t="e">
        <f t="shared" si="8"/>
        <v>#DIV/0!</v>
      </c>
      <c r="L26" s="3">
        <f t="shared" ref="L26:L28" si="40">M26+N26</f>
        <v>0</v>
      </c>
      <c r="M26" s="3">
        <v>0</v>
      </c>
      <c r="N26" s="3">
        <v>0</v>
      </c>
      <c r="O26" s="3">
        <v>0</v>
      </c>
      <c r="P26" s="3">
        <v>0</v>
      </c>
      <c r="Q26" s="4" t="e">
        <f t="shared" si="11"/>
        <v>#DIV/0!</v>
      </c>
      <c r="R26" s="3">
        <v>0</v>
      </c>
      <c r="S26" s="3">
        <v>0</v>
      </c>
      <c r="T26" s="32" t="e">
        <f t="shared" si="13"/>
        <v>#DIV/0!</v>
      </c>
      <c r="U26" s="32" t="e">
        <f t="shared" si="14"/>
        <v>#DIV/0!</v>
      </c>
      <c r="V26" s="3">
        <v>0</v>
      </c>
      <c r="W26" s="3">
        <v>0</v>
      </c>
      <c r="X26" s="3">
        <v>0</v>
      </c>
      <c r="Y26" s="3">
        <v>0</v>
      </c>
      <c r="Z26" s="3"/>
    </row>
    <row r="27" spans="1:30" x14ac:dyDescent="0.3">
      <c r="A27" s="35">
        <v>28</v>
      </c>
      <c r="B27" s="35" t="s">
        <v>29</v>
      </c>
      <c r="C27" s="35" t="s">
        <v>32</v>
      </c>
      <c r="D27" s="35" t="s">
        <v>26</v>
      </c>
      <c r="E27" s="35" t="s">
        <v>30</v>
      </c>
      <c r="F27" s="35" t="s">
        <v>33</v>
      </c>
      <c r="G27" s="35">
        <f t="shared" ref="G27:H27" si="41">G28+G29+G30</f>
        <v>1</v>
      </c>
      <c r="H27" s="35">
        <f t="shared" si="41"/>
        <v>0</v>
      </c>
      <c r="I27" s="36">
        <f t="shared" si="0"/>
        <v>0</v>
      </c>
      <c r="J27" s="35">
        <f t="shared" ref="J27" si="42">J28+J29+J30</f>
        <v>1</v>
      </c>
      <c r="K27" s="37">
        <f t="shared" si="8"/>
        <v>1</v>
      </c>
      <c r="L27" s="35">
        <f t="shared" si="40"/>
        <v>0</v>
      </c>
      <c r="M27" s="35">
        <f t="shared" ref="M27:P27" si="43">M28+M29+M30</f>
        <v>0</v>
      </c>
      <c r="N27" s="35">
        <f t="shared" si="43"/>
        <v>0</v>
      </c>
      <c r="O27" s="35">
        <f t="shared" si="43"/>
        <v>0</v>
      </c>
      <c r="P27" s="35">
        <f t="shared" si="43"/>
        <v>0</v>
      </c>
      <c r="Q27" s="36" t="e">
        <f t="shared" si="11"/>
        <v>#DIV/0!</v>
      </c>
      <c r="R27" s="35">
        <f t="shared" ref="R27:S27" si="44">R28+R29+R30</f>
        <v>0</v>
      </c>
      <c r="S27" s="35">
        <f t="shared" si="44"/>
        <v>0</v>
      </c>
      <c r="T27" s="37" t="e">
        <f t="shared" si="13"/>
        <v>#DIV/0!</v>
      </c>
      <c r="U27" s="37" t="e">
        <f t="shared" si="14"/>
        <v>#DIV/0!</v>
      </c>
      <c r="V27" s="35">
        <f t="shared" ref="V27:Y27" si="45">V28+V29+V30</f>
        <v>0</v>
      </c>
      <c r="W27" s="35">
        <f t="shared" si="45"/>
        <v>0</v>
      </c>
      <c r="X27" s="35">
        <f t="shared" si="45"/>
        <v>0</v>
      </c>
      <c r="Y27" s="35">
        <f t="shared" si="45"/>
        <v>0</v>
      </c>
      <c r="Z27" s="35">
        <f>H27-H176</f>
        <v>0</v>
      </c>
      <c r="AA27" s="38"/>
      <c r="AB27" s="38"/>
      <c r="AC27" s="38"/>
      <c r="AD27" s="38"/>
    </row>
    <row r="28" spans="1:30" x14ac:dyDescent="0.3">
      <c r="A28" s="3" t="s">
        <v>66</v>
      </c>
      <c r="B28" s="3" t="s">
        <v>29</v>
      </c>
      <c r="C28" s="3" t="s">
        <v>32</v>
      </c>
      <c r="D28" s="3" t="s">
        <v>26</v>
      </c>
      <c r="E28" s="3" t="s">
        <v>30</v>
      </c>
      <c r="F28" s="3" t="s">
        <v>33</v>
      </c>
      <c r="G28" s="3">
        <v>0</v>
      </c>
      <c r="H28" s="3">
        <v>0</v>
      </c>
      <c r="I28" s="4" t="e">
        <f t="shared" si="0"/>
        <v>#DIV/0!</v>
      </c>
      <c r="J28" s="3">
        <v>0</v>
      </c>
      <c r="K28" s="32" t="e">
        <f t="shared" si="8"/>
        <v>#DIV/0!</v>
      </c>
      <c r="L28" s="3">
        <f t="shared" si="40"/>
        <v>0</v>
      </c>
      <c r="M28" s="3">
        <v>0</v>
      </c>
      <c r="N28" s="3">
        <v>0</v>
      </c>
      <c r="O28" s="3">
        <v>0</v>
      </c>
      <c r="P28" s="3">
        <v>0</v>
      </c>
      <c r="Q28" s="4" t="e">
        <f t="shared" si="11"/>
        <v>#DIV/0!</v>
      </c>
      <c r="R28" s="3">
        <v>0</v>
      </c>
      <c r="S28" s="3">
        <v>0</v>
      </c>
      <c r="T28" s="32" t="e">
        <f t="shared" si="13"/>
        <v>#DIV/0!</v>
      </c>
      <c r="U28" s="32" t="e">
        <f t="shared" si="14"/>
        <v>#DIV/0!</v>
      </c>
      <c r="V28" s="3">
        <v>0</v>
      </c>
      <c r="W28" s="3">
        <v>0</v>
      </c>
      <c r="X28" s="3">
        <v>0</v>
      </c>
      <c r="Y28" s="3">
        <v>0</v>
      </c>
      <c r="Z28" s="3"/>
    </row>
    <row r="29" spans="1:30" x14ac:dyDescent="0.3">
      <c r="A29" s="3" t="s">
        <v>67</v>
      </c>
      <c r="B29" s="3" t="s">
        <v>29</v>
      </c>
      <c r="C29" s="3" t="s">
        <v>32</v>
      </c>
      <c r="D29" s="3" t="s">
        <v>26</v>
      </c>
      <c r="E29" s="3" t="s">
        <v>30</v>
      </c>
      <c r="F29" s="3" t="s">
        <v>33</v>
      </c>
      <c r="G29" s="3">
        <v>0</v>
      </c>
      <c r="H29" s="3">
        <v>0</v>
      </c>
      <c r="I29" s="4" t="e">
        <f t="shared" si="0"/>
        <v>#DIV/0!</v>
      </c>
      <c r="J29" s="3">
        <v>0</v>
      </c>
      <c r="K29" s="32" t="e">
        <f t="shared" si="8"/>
        <v>#DIV/0!</v>
      </c>
      <c r="L29" s="3">
        <v>0</v>
      </c>
      <c r="M29" s="3">
        <v>0</v>
      </c>
      <c r="N29" s="3">
        <v>0</v>
      </c>
      <c r="O29" s="3">
        <v>0</v>
      </c>
      <c r="P29" s="3">
        <v>0</v>
      </c>
      <c r="Q29" s="4" t="e">
        <f t="shared" si="11"/>
        <v>#DIV/0!</v>
      </c>
      <c r="R29" s="3">
        <v>0</v>
      </c>
      <c r="S29" s="3">
        <v>0</v>
      </c>
      <c r="T29" s="32" t="e">
        <f t="shared" si="13"/>
        <v>#DIV/0!</v>
      </c>
      <c r="U29" s="32" t="e">
        <f t="shared" si="14"/>
        <v>#DIV/0!</v>
      </c>
      <c r="V29" s="3">
        <v>0</v>
      </c>
      <c r="W29" s="3">
        <v>0</v>
      </c>
      <c r="X29" s="3">
        <v>0</v>
      </c>
      <c r="Y29" s="3">
        <v>0</v>
      </c>
      <c r="Z29" s="3"/>
    </row>
    <row r="30" spans="1:30" x14ac:dyDescent="0.3">
      <c r="A30" s="3" t="s">
        <v>68</v>
      </c>
      <c r="B30" s="3" t="s">
        <v>29</v>
      </c>
      <c r="C30" s="3" t="s">
        <v>32</v>
      </c>
      <c r="D30" s="3" t="s">
        <v>26</v>
      </c>
      <c r="E30" s="3" t="s">
        <v>30</v>
      </c>
      <c r="F30" s="3" t="s">
        <v>33</v>
      </c>
      <c r="G30" s="3">
        <v>1</v>
      </c>
      <c r="H30" s="3">
        <v>0</v>
      </c>
      <c r="I30" s="4">
        <f t="shared" si="0"/>
        <v>0</v>
      </c>
      <c r="J30" s="3">
        <v>1</v>
      </c>
      <c r="K30" s="32">
        <f t="shared" si="8"/>
        <v>1</v>
      </c>
      <c r="L30" s="3">
        <f t="shared" ref="L30:L32" si="46">M30+N30</f>
        <v>0</v>
      </c>
      <c r="M30" s="3">
        <v>0</v>
      </c>
      <c r="N30" s="3">
        <v>0</v>
      </c>
      <c r="O30" s="3">
        <v>0</v>
      </c>
      <c r="P30" s="3">
        <v>0</v>
      </c>
      <c r="Q30" s="4" t="e">
        <f t="shared" si="11"/>
        <v>#DIV/0!</v>
      </c>
      <c r="R30" s="3">
        <v>0</v>
      </c>
      <c r="S30" s="3">
        <v>0</v>
      </c>
      <c r="T30" s="32" t="e">
        <f t="shared" si="13"/>
        <v>#DIV/0!</v>
      </c>
      <c r="U30" s="32" t="e">
        <f t="shared" si="14"/>
        <v>#DIV/0!</v>
      </c>
      <c r="V30" s="3">
        <v>0</v>
      </c>
      <c r="W30" s="3">
        <v>0</v>
      </c>
      <c r="X30" s="3">
        <v>0</v>
      </c>
      <c r="Y30" s="3">
        <v>0</v>
      </c>
      <c r="Z30" s="3"/>
    </row>
    <row r="31" spans="1:30" x14ac:dyDescent="0.3">
      <c r="A31" s="35">
        <v>145</v>
      </c>
      <c r="B31" s="35" t="s">
        <v>29</v>
      </c>
      <c r="C31" s="35" t="s">
        <v>32</v>
      </c>
      <c r="D31" s="35" t="s">
        <v>26</v>
      </c>
      <c r="E31" s="35" t="s">
        <v>27</v>
      </c>
      <c r="F31" s="35" t="s">
        <v>30</v>
      </c>
      <c r="G31" s="35">
        <f t="shared" ref="G31:H31" si="47">G32+G33+G34</f>
        <v>3</v>
      </c>
      <c r="H31" s="35">
        <f t="shared" si="47"/>
        <v>2</v>
      </c>
      <c r="I31" s="36">
        <f t="shared" si="0"/>
        <v>1</v>
      </c>
      <c r="J31" s="35">
        <f t="shared" ref="J31" si="48">J32+J33+J34</f>
        <v>1</v>
      </c>
      <c r="K31" s="37">
        <f t="shared" si="8"/>
        <v>0.33333333333333331</v>
      </c>
      <c r="L31" s="35">
        <f t="shared" si="46"/>
        <v>2</v>
      </c>
      <c r="M31" s="35">
        <f t="shared" ref="M31:P31" si="49">M32+M33+M34</f>
        <v>1</v>
      </c>
      <c r="N31" s="35">
        <f t="shared" si="49"/>
        <v>1</v>
      </c>
      <c r="O31" s="35">
        <f t="shared" si="49"/>
        <v>0</v>
      </c>
      <c r="P31" s="35">
        <f t="shared" si="49"/>
        <v>2</v>
      </c>
      <c r="Q31" s="36">
        <f t="shared" si="11"/>
        <v>100</v>
      </c>
      <c r="R31" s="35">
        <f t="shared" ref="R31:S31" si="50">R32+R33+R34</f>
        <v>0</v>
      </c>
      <c r="S31" s="35">
        <f t="shared" si="50"/>
        <v>0</v>
      </c>
      <c r="T31" s="37">
        <f t="shared" si="13"/>
        <v>0.5</v>
      </c>
      <c r="U31" s="37">
        <f t="shared" si="14"/>
        <v>0.5</v>
      </c>
      <c r="V31" s="35">
        <f t="shared" ref="V31:Y31" si="51">V32+V33+V34</f>
        <v>0</v>
      </c>
      <c r="W31" s="35">
        <f t="shared" si="51"/>
        <v>1</v>
      </c>
      <c r="X31" s="35">
        <f t="shared" si="51"/>
        <v>0</v>
      </c>
      <c r="Y31" s="35">
        <f t="shared" si="51"/>
        <v>0</v>
      </c>
      <c r="Z31" s="35">
        <f>H31-H180</f>
        <v>2</v>
      </c>
      <c r="AA31" s="38"/>
      <c r="AB31" s="38"/>
      <c r="AC31" s="38"/>
      <c r="AD31" s="38"/>
    </row>
    <row r="32" spans="1:30" x14ac:dyDescent="0.3">
      <c r="A32" s="3" t="s">
        <v>66</v>
      </c>
      <c r="B32" s="3" t="s">
        <v>29</v>
      </c>
      <c r="C32" s="3" t="s">
        <v>32</v>
      </c>
      <c r="D32" s="3" t="s">
        <v>26</v>
      </c>
      <c r="E32" s="3" t="s">
        <v>27</v>
      </c>
      <c r="F32" s="3" t="s">
        <v>30</v>
      </c>
      <c r="G32" s="3">
        <v>3</v>
      </c>
      <c r="H32" s="3">
        <v>2</v>
      </c>
      <c r="I32" s="4">
        <f t="shared" si="0"/>
        <v>1</v>
      </c>
      <c r="J32" s="3">
        <v>1</v>
      </c>
      <c r="K32" s="32">
        <f t="shared" si="8"/>
        <v>0.33333333333333331</v>
      </c>
      <c r="L32" s="3">
        <f t="shared" si="46"/>
        <v>2</v>
      </c>
      <c r="M32" s="3">
        <v>1</v>
      </c>
      <c r="N32" s="3">
        <v>1</v>
      </c>
      <c r="O32" s="3">
        <v>0</v>
      </c>
      <c r="P32" s="3">
        <v>2</v>
      </c>
      <c r="Q32" s="4">
        <f t="shared" si="11"/>
        <v>100</v>
      </c>
      <c r="R32" s="3">
        <v>0</v>
      </c>
      <c r="S32" s="3">
        <v>0</v>
      </c>
      <c r="T32" s="32">
        <f t="shared" si="13"/>
        <v>0.5</v>
      </c>
      <c r="U32" s="32">
        <f t="shared" si="14"/>
        <v>0.5</v>
      </c>
      <c r="V32" s="3">
        <v>0</v>
      </c>
      <c r="W32" s="3">
        <v>1</v>
      </c>
      <c r="X32" s="3">
        <v>0</v>
      </c>
      <c r="Y32" s="3">
        <v>0</v>
      </c>
      <c r="Z32" s="3"/>
    </row>
    <row r="33" spans="1:30" x14ac:dyDescent="0.3">
      <c r="A33" s="3" t="s">
        <v>67</v>
      </c>
      <c r="B33" s="3" t="s">
        <v>29</v>
      </c>
      <c r="C33" s="3" t="s">
        <v>32</v>
      </c>
      <c r="D33" s="3" t="s">
        <v>26</v>
      </c>
      <c r="E33" s="3" t="s">
        <v>27</v>
      </c>
      <c r="F33" s="3" t="s">
        <v>30</v>
      </c>
      <c r="G33" s="3">
        <v>0</v>
      </c>
      <c r="H33" s="3">
        <v>0</v>
      </c>
      <c r="I33" s="4" t="e">
        <f t="shared" si="0"/>
        <v>#DIV/0!</v>
      </c>
      <c r="J33" s="3">
        <v>0</v>
      </c>
      <c r="K33" s="32" t="e">
        <f t="shared" si="8"/>
        <v>#DIV/0!</v>
      </c>
      <c r="L33" s="3">
        <v>0</v>
      </c>
      <c r="M33" s="3">
        <v>0</v>
      </c>
      <c r="N33" s="3">
        <v>0</v>
      </c>
      <c r="O33" s="3">
        <v>0</v>
      </c>
      <c r="P33" s="3">
        <v>0</v>
      </c>
      <c r="Q33" s="4" t="e">
        <f t="shared" si="11"/>
        <v>#DIV/0!</v>
      </c>
      <c r="R33" s="3">
        <v>0</v>
      </c>
      <c r="S33" s="3">
        <v>0</v>
      </c>
      <c r="T33" s="32" t="e">
        <f t="shared" si="13"/>
        <v>#DIV/0!</v>
      </c>
      <c r="U33" s="32" t="e">
        <f t="shared" si="14"/>
        <v>#DIV/0!</v>
      </c>
      <c r="V33" s="3">
        <v>0</v>
      </c>
      <c r="W33" s="3">
        <v>0</v>
      </c>
      <c r="X33" s="3">
        <v>0</v>
      </c>
      <c r="Y33" s="3">
        <v>0</v>
      </c>
      <c r="Z33" s="3"/>
    </row>
    <row r="34" spans="1:30" x14ac:dyDescent="0.3">
      <c r="A34" s="3" t="s">
        <v>68</v>
      </c>
      <c r="B34" s="3" t="s">
        <v>29</v>
      </c>
      <c r="C34" s="3" t="s">
        <v>32</v>
      </c>
      <c r="D34" s="3" t="s">
        <v>26</v>
      </c>
      <c r="E34" s="3" t="s">
        <v>27</v>
      </c>
      <c r="F34" s="3" t="s">
        <v>30</v>
      </c>
      <c r="G34" s="3">
        <v>0</v>
      </c>
      <c r="H34" s="3">
        <v>0</v>
      </c>
      <c r="I34" s="4" t="e">
        <f t="shared" si="0"/>
        <v>#DIV/0!</v>
      </c>
      <c r="J34" s="3">
        <v>0</v>
      </c>
      <c r="K34" s="32" t="e">
        <f t="shared" si="8"/>
        <v>#DIV/0!</v>
      </c>
      <c r="L34" s="3">
        <f t="shared" ref="L34:L36" si="52">M34+N34</f>
        <v>0</v>
      </c>
      <c r="M34" s="3">
        <v>0</v>
      </c>
      <c r="N34" s="3">
        <v>0</v>
      </c>
      <c r="O34" s="3">
        <v>0</v>
      </c>
      <c r="P34" s="3">
        <v>0</v>
      </c>
      <c r="Q34" s="4" t="e">
        <f t="shared" si="11"/>
        <v>#DIV/0!</v>
      </c>
      <c r="R34" s="3">
        <v>0</v>
      </c>
      <c r="S34" s="3">
        <v>0</v>
      </c>
      <c r="T34" s="32" t="e">
        <f t="shared" si="13"/>
        <v>#DIV/0!</v>
      </c>
      <c r="U34" s="32" t="e">
        <f t="shared" si="14"/>
        <v>#DIV/0!</v>
      </c>
      <c r="V34" s="3">
        <v>0</v>
      </c>
      <c r="W34" s="3">
        <v>0</v>
      </c>
      <c r="X34" s="3">
        <v>0</v>
      </c>
      <c r="Y34" s="3">
        <v>0</v>
      </c>
      <c r="Z34" s="3"/>
    </row>
    <row r="35" spans="1:30" x14ac:dyDescent="0.3">
      <c r="A35" s="35">
        <v>13</v>
      </c>
      <c r="B35" s="35" t="s">
        <v>30</v>
      </c>
      <c r="C35" s="35" t="s">
        <v>25</v>
      </c>
      <c r="D35" s="35" t="s">
        <v>26</v>
      </c>
      <c r="E35" s="35" t="s">
        <v>27</v>
      </c>
      <c r="F35" s="35" t="s">
        <v>28</v>
      </c>
      <c r="G35" s="35">
        <f t="shared" ref="G35:H35" si="53">G36+G37+G38</f>
        <v>5</v>
      </c>
      <c r="H35" s="35">
        <f t="shared" si="53"/>
        <v>4</v>
      </c>
      <c r="I35" s="36">
        <f t="shared" si="0"/>
        <v>1.3888888888888888</v>
      </c>
      <c r="J35" s="35">
        <f t="shared" ref="J35" si="54">J36+J37+J38</f>
        <v>1</v>
      </c>
      <c r="K35" s="37">
        <f t="shared" si="8"/>
        <v>0.2</v>
      </c>
      <c r="L35" s="35">
        <f t="shared" si="52"/>
        <v>3</v>
      </c>
      <c r="M35" s="35">
        <f t="shared" ref="M35:P35" si="55">M36+M37+M38</f>
        <v>1</v>
      </c>
      <c r="N35" s="35">
        <f t="shared" si="55"/>
        <v>2</v>
      </c>
      <c r="O35" s="35">
        <f t="shared" si="55"/>
        <v>1</v>
      </c>
      <c r="P35" s="35">
        <f t="shared" si="55"/>
        <v>2</v>
      </c>
      <c r="Q35" s="36">
        <f t="shared" si="11"/>
        <v>66.666666666666657</v>
      </c>
      <c r="R35" s="35">
        <f t="shared" ref="R35:S35" si="56">R36+R37+R38</f>
        <v>2</v>
      </c>
      <c r="S35" s="35">
        <f t="shared" si="56"/>
        <v>1</v>
      </c>
      <c r="T35" s="37">
        <f t="shared" si="13"/>
        <v>0.33333333333333331</v>
      </c>
      <c r="U35" s="37">
        <f t="shared" si="14"/>
        <v>0.5</v>
      </c>
      <c r="V35" s="35">
        <f t="shared" ref="V35:Y35" si="57">V36+V37+V38</f>
        <v>1</v>
      </c>
      <c r="W35" s="35">
        <f t="shared" si="57"/>
        <v>2</v>
      </c>
      <c r="X35" s="35">
        <f t="shared" si="57"/>
        <v>0</v>
      </c>
      <c r="Y35" s="35">
        <f t="shared" si="57"/>
        <v>1</v>
      </c>
      <c r="Z35" s="35">
        <f>H35-H184</f>
        <v>2</v>
      </c>
      <c r="AA35" s="38"/>
      <c r="AB35" s="38"/>
      <c r="AC35" s="38"/>
      <c r="AD35" s="38"/>
    </row>
    <row r="36" spans="1:30" x14ac:dyDescent="0.3">
      <c r="A36" s="3" t="s">
        <v>66</v>
      </c>
      <c r="B36" s="3" t="s">
        <v>30</v>
      </c>
      <c r="C36" s="3" t="s">
        <v>25</v>
      </c>
      <c r="D36" s="3" t="s">
        <v>26</v>
      </c>
      <c r="E36" s="3" t="s">
        <v>27</v>
      </c>
      <c r="F36" s="3" t="s">
        <v>28</v>
      </c>
      <c r="G36" s="3">
        <v>4</v>
      </c>
      <c r="H36" s="3">
        <v>4</v>
      </c>
      <c r="I36" s="4">
        <f t="shared" si="0"/>
        <v>2.1276595744680851</v>
      </c>
      <c r="J36" s="3">
        <v>0</v>
      </c>
      <c r="K36" s="32">
        <f t="shared" si="8"/>
        <v>0</v>
      </c>
      <c r="L36" s="3">
        <f t="shared" si="52"/>
        <v>3</v>
      </c>
      <c r="M36" s="3">
        <v>1</v>
      </c>
      <c r="N36" s="3">
        <v>2</v>
      </c>
      <c r="O36" s="3">
        <v>1</v>
      </c>
      <c r="P36" s="3">
        <v>2</v>
      </c>
      <c r="Q36" s="4">
        <f t="shared" si="11"/>
        <v>66.666666666666657</v>
      </c>
      <c r="R36" s="3">
        <v>2</v>
      </c>
      <c r="S36" s="3">
        <v>1</v>
      </c>
      <c r="T36" s="32">
        <f t="shared" si="13"/>
        <v>0.33333333333333331</v>
      </c>
      <c r="U36" s="32">
        <f t="shared" si="14"/>
        <v>0.5</v>
      </c>
      <c r="V36" s="3">
        <v>1</v>
      </c>
      <c r="W36" s="3">
        <v>2</v>
      </c>
      <c r="X36" s="3">
        <v>0</v>
      </c>
      <c r="Y36" s="3">
        <v>1</v>
      </c>
      <c r="Z36" s="3"/>
    </row>
    <row r="37" spans="1:30" x14ac:dyDescent="0.3">
      <c r="A37" s="3" t="s">
        <v>67</v>
      </c>
      <c r="B37" s="3" t="s">
        <v>30</v>
      </c>
      <c r="C37" s="3" t="s">
        <v>25</v>
      </c>
      <c r="D37" s="3" t="s">
        <v>26</v>
      </c>
      <c r="E37" s="3" t="s">
        <v>27</v>
      </c>
      <c r="F37" s="3" t="s">
        <v>28</v>
      </c>
      <c r="G37" s="3">
        <v>0</v>
      </c>
      <c r="H37" s="3">
        <v>0</v>
      </c>
      <c r="I37" s="4" t="e">
        <f t="shared" si="0"/>
        <v>#DIV/0!</v>
      </c>
      <c r="J37" s="3">
        <v>0</v>
      </c>
      <c r="K37" s="32" t="e">
        <f t="shared" si="8"/>
        <v>#DIV/0!</v>
      </c>
      <c r="L37" s="3">
        <v>0</v>
      </c>
      <c r="M37" s="3">
        <v>0</v>
      </c>
      <c r="N37" s="3">
        <v>0</v>
      </c>
      <c r="O37" s="3">
        <v>0</v>
      </c>
      <c r="P37" s="3">
        <v>0</v>
      </c>
      <c r="Q37" s="4" t="e">
        <f t="shared" si="11"/>
        <v>#DIV/0!</v>
      </c>
      <c r="R37" s="3">
        <v>0</v>
      </c>
      <c r="S37" s="3">
        <v>0</v>
      </c>
      <c r="T37" s="32" t="e">
        <f t="shared" si="13"/>
        <v>#DIV/0!</v>
      </c>
      <c r="U37" s="32" t="e">
        <f t="shared" si="14"/>
        <v>#DIV/0!</v>
      </c>
      <c r="V37" s="3">
        <v>0</v>
      </c>
      <c r="W37" s="3">
        <v>0</v>
      </c>
      <c r="X37" s="3">
        <v>0</v>
      </c>
      <c r="Y37" s="3">
        <v>0</v>
      </c>
      <c r="Z37" s="3"/>
    </row>
    <row r="38" spans="1:30" x14ac:dyDescent="0.3">
      <c r="A38" s="3" t="s">
        <v>68</v>
      </c>
      <c r="B38" s="3" t="s">
        <v>30</v>
      </c>
      <c r="C38" s="3" t="s">
        <v>25</v>
      </c>
      <c r="D38" s="3" t="s">
        <v>26</v>
      </c>
      <c r="E38" s="3" t="s">
        <v>27</v>
      </c>
      <c r="F38" s="3" t="s">
        <v>28</v>
      </c>
      <c r="G38" s="3">
        <v>1</v>
      </c>
      <c r="H38" s="3">
        <v>0</v>
      </c>
      <c r="I38" s="4">
        <f t="shared" si="0"/>
        <v>0</v>
      </c>
      <c r="J38" s="3">
        <v>1</v>
      </c>
      <c r="K38" s="32">
        <f t="shared" si="8"/>
        <v>1</v>
      </c>
      <c r="L38" s="3">
        <f t="shared" ref="L38:L40" si="58">M38+N38</f>
        <v>0</v>
      </c>
      <c r="M38" s="3">
        <v>0</v>
      </c>
      <c r="N38" s="3">
        <v>0</v>
      </c>
      <c r="O38" s="3">
        <v>0</v>
      </c>
      <c r="P38" s="3">
        <v>0</v>
      </c>
      <c r="Q38" s="4" t="e">
        <f t="shared" si="11"/>
        <v>#DIV/0!</v>
      </c>
      <c r="R38" s="3">
        <v>0</v>
      </c>
      <c r="S38" s="3">
        <v>0</v>
      </c>
      <c r="T38" s="32" t="e">
        <f t="shared" si="13"/>
        <v>#DIV/0!</v>
      </c>
      <c r="U38" s="32" t="e">
        <f t="shared" si="14"/>
        <v>#DIV/0!</v>
      </c>
      <c r="V38" s="3">
        <v>0</v>
      </c>
      <c r="W38" s="3">
        <v>0</v>
      </c>
      <c r="X38" s="3">
        <v>0</v>
      </c>
      <c r="Y38" s="3">
        <v>0</v>
      </c>
      <c r="Z38" s="3"/>
    </row>
    <row r="39" spans="1:30" x14ac:dyDescent="0.3">
      <c r="A39" s="35">
        <v>14</v>
      </c>
      <c r="B39" s="35" t="s">
        <v>24</v>
      </c>
      <c r="C39" s="35" t="s">
        <v>25</v>
      </c>
      <c r="D39" s="35" t="s">
        <v>26</v>
      </c>
      <c r="E39" s="35" t="s">
        <v>33</v>
      </c>
      <c r="F39" s="35" t="s">
        <v>28</v>
      </c>
      <c r="G39" s="35">
        <f t="shared" ref="G39:H39" si="59">G40+G41+G42</f>
        <v>1</v>
      </c>
      <c r="H39" s="35">
        <f t="shared" si="59"/>
        <v>0</v>
      </c>
      <c r="I39" s="36">
        <f t="shared" si="0"/>
        <v>0</v>
      </c>
      <c r="J39" s="35">
        <f t="shared" ref="J39" si="60">J40+J41+J42</f>
        <v>0</v>
      </c>
      <c r="K39" s="37">
        <f t="shared" si="8"/>
        <v>0</v>
      </c>
      <c r="L39" s="35">
        <f t="shared" si="58"/>
        <v>1</v>
      </c>
      <c r="M39" s="35">
        <f t="shared" ref="M39:P39" si="61">M40+M41+M42</f>
        <v>0</v>
      </c>
      <c r="N39" s="35">
        <f t="shared" si="61"/>
        <v>1</v>
      </c>
      <c r="O39" s="35">
        <f t="shared" si="61"/>
        <v>0</v>
      </c>
      <c r="P39" s="35">
        <f t="shared" si="61"/>
        <v>0</v>
      </c>
      <c r="Q39" s="36">
        <f t="shared" si="11"/>
        <v>0</v>
      </c>
      <c r="R39" s="35">
        <f t="shared" ref="R39:S39" si="62">R40+R41+R42</f>
        <v>0</v>
      </c>
      <c r="S39" s="35">
        <f t="shared" si="62"/>
        <v>0</v>
      </c>
      <c r="T39" s="37">
        <f t="shared" si="13"/>
        <v>0</v>
      </c>
      <c r="U39" s="37">
        <f t="shared" si="14"/>
        <v>0</v>
      </c>
      <c r="V39" s="35">
        <f t="shared" ref="V39:Y39" si="63">V40+V41+V42</f>
        <v>0</v>
      </c>
      <c r="W39" s="35">
        <f t="shared" si="63"/>
        <v>0</v>
      </c>
      <c r="X39" s="35">
        <f t="shared" si="63"/>
        <v>0</v>
      </c>
      <c r="Y39" s="35">
        <f t="shared" si="63"/>
        <v>0</v>
      </c>
      <c r="Z39" s="35">
        <f>H39-H188</f>
        <v>0</v>
      </c>
      <c r="AA39" s="38"/>
      <c r="AB39" s="38"/>
      <c r="AC39" s="38"/>
      <c r="AD39" s="38"/>
    </row>
    <row r="40" spans="1:30" x14ac:dyDescent="0.3">
      <c r="A40" s="3" t="s">
        <v>66</v>
      </c>
      <c r="B40" s="3" t="s">
        <v>24</v>
      </c>
      <c r="C40" s="3" t="s">
        <v>25</v>
      </c>
      <c r="D40" s="3" t="s">
        <v>26</v>
      </c>
      <c r="E40" s="3" t="s">
        <v>33</v>
      </c>
      <c r="F40" s="3" t="s">
        <v>28</v>
      </c>
      <c r="G40" s="3">
        <v>0</v>
      </c>
      <c r="H40" s="3">
        <v>0</v>
      </c>
      <c r="I40" s="4" t="e">
        <f t="shared" si="0"/>
        <v>#DIV/0!</v>
      </c>
      <c r="J40" s="3">
        <v>0</v>
      </c>
      <c r="K40" s="32" t="e">
        <f t="shared" si="8"/>
        <v>#DIV/0!</v>
      </c>
      <c r="L40" s="3">
        <f t="shared" si="58"/>
        <v>0</v>
      </c>
      <c r="M40" s="3">
        <v>0</v>
      </c>
      <c r="N40" s="3">
        <v>0</v>
      </c>
      <c r="O40" s="3">
        <v>0</v>
      </c>
      <c r="P40" s="3">
        <v>0</v>
      </c>
      <c r="Q40" s="4" t="e">
        <f t="shared" si="11"/>
        <v>#DIV/0!</v>
      </c>
      <c r="R40" s="3">
        <v>0</v>
      </c>
      <c r="S40" s="3">
        <v>0</v>
      </c>
      <c r="T40" s="32" t="e">
        <f t="shared" si="13"/>
        <v>#DIV/0!</v>
      </c>
      <c r="U40" s="32" t="e">
        <f t="shared" si="14"/>
        <v>#DIV/0!</v>
      </c>
      <c r="V40" s="3">
        <v>0</v>
      </c>
      <c r="W40" s="3">
        <v>0</v>
      </c>
      <c r="X40" s="3">
        <v>0</v>
      </c>
      <c r="Y40" s="3">
        <v>0</v>
      </c>
      <c r="Z40" s="3"/>
    </row>
    <row r="41" spans="1:30" x14ac:dyDescent="0.3">
      <c r="A41" s="3" t="s">
        <v>67</v>
      </c>
      <c r="B41" s="3" t="s">
        <v>24</v>
      </c>
      <c r="C41" s="3" t="s">
        <v>25</v>
      </c>
      <c r="D41" s="3" t="s">
        <v>26</v>
      </c>
      <c r="E41" s="3" t="s">
        <v>33</v>
      </c>
      <c r="F41" s="3" t="s">
        <v>28</v>
      </c>
      <c r="G41" s="3">
        <v>0</v>
      </c>
      <c r="H41" s="3">
        <v>0</v>
      </c>
      <c r="I41" s="4" t="e">
        <f t="shared" si="0"/>
        <v>#DIV/0!</v>
      </c>
      <c r="J41" s="3">
        <v>0</v>
      </c>
      <c r="K41" s="32" t="e">
        <f t="shared" si="8"/>
        <v>#DIV/0!</v>
      </c>
      <c r="L41" s="3">
        <v>0</v>
      </c>
      <c r="M41" s="3">
        <v>0</v>
      </c>
      <c r="N41" s="3">
        <v>0</v>
      </c>
      <c r="O41" s="3">
        <v>0</v>
      </c>
      <c r="P41" s="3">
        <v>0</v>
      </c>
      <c r="Q41" s="4" t="e">
        <f t="shared" si="11"/>
        <v>#DIV/0!</v>
      </c>
      <c r="R41" s="3">
        <v>0</v>
      </c>
      <c r="S41" s="3">
        <v>0</v>
      </c>
      <c r="T41" s="32" t="e">
        <f t="shared" si="13"/>
        <v>#DIV/0!</v>
      </c>
      <c r="U41" s="32" t="e">
        <f t="shared" si="14"/>
        <v>#DIV/0!</v>
      </c>
      <c r="V41" s="3">
        <v>0</v>
      </c>
      <c r="W41" s="3">
        <v>0</v>
      </c>
      <c r="X41" s="3">
        <v>0</v>
      </c>
      <c r="Y41" s="3">
        <v>0</v>
      </c>
      <c r="Z41" s="3"/>
    </row>
    <row r="42" spans="1:30" x14ac:dyDescent="0.3">
      <c r="A42" s="3" t="s">
        <v>68</v>
      </c>
      <c r="B42" s="3" t="s">
        <v>24</v>
      </c>
      <c r="C42" s="3" t="s">
        <v>25</v>
      </c>
      <c r="D42" s="3" t="s">
        <v>26</v>
      </c>
      <c r="E42" s="3" t="s">
        <v>33</v>
      </c>
      <c r="F42" s="3" t="s">
        <v>28</v>
      </c>
      <c r="G42" s="3">
        <v>1</v>
      </c>
      <c r="H42" s="3">
        <v>0</v>
      </c>
      <c r="I42" s="4">
        <f t="shared" si="0"/>
        <v>0</v>
      </c>
      <c r="J42" s="3">
        <v>0</v>
      </c>
      <c r="K42" s="32">
        <f t="shared" si="8"/>
        <v>0</v>
      </c>
      <c r="L42" s="3">
        <f t="shared" ref="L42:L44" si="64">M42+N42</f>
        <v>1</v>
      </c>
      <c r="M42" s="3">
        <v>0</v>
      </c>
      <c r="N42" s="3">
        <v>1</v>
      </c>
      <c r="O42" s="3">
        <v>0</v>
      </c>
      <c r="P42" s="3">
        <v>0</v>
      </c>
      <c r="Q42" s="4">
        <f t="shared" si="11"/>
        <v>0</v>
      </c>
      <c r="R42" s="3">
        <v>0</v>
      </c>
      <c r="S42" s="3">
        <v>0</v>
      </c>
      <c r="T42" s="32">
        <f t="shared" si="13"/>
        <v>0</v>
      </c>
      <c r="U42" s="32">
        <f t="shared" si="14"/>
        <v>0</v>
      </c>
      <c r="V42" s="3">
        <v>0</v>
      </c>
      <c r="W42" s="3">
        <v>0</v>
      </c>
      <c r="X42" s="3">
        <v>0</v>
      </c>
      <c r="Y42" s="3">
        <v>0</v>
      </c>
      <c r="Z42" s="3"/>
    </row>
    <row r="43" spans="1:30" x14ac:dyDescent="0.3">
      <c r="A43" s="35">
        <v>24</v>
      </c>
      <c r="B43" s="35" t="s">
        <v>24</v>
      </c>
      <c r="C43" s="35" t="s">
        <v>29</v>
      </c>
      <c r="D43" s="35" t="s">
        <v>26</v>
      </c>
      <c r="E43" s="35" t="s">
        <v>33</v>
      </c>
      <c r="F43" s="35" t="s">
        <v>28</v>
      </c>
      <c r="G43" s="35">
        <f t="shared" ref="G43:H43" si="65">G44+G45+G46</f>
        <v>1</v>
      </c>
      <c r="H43" s="35">
        <f t="shared" si="65"/>
        <v>0</v>
      </c>
      <c r="I43" s="36">
        <f t="shared" si="0"/>
        <v>0</v>
      </c>
      <c r="J43" s="35">
        <f t="shared" ref="J43" si="66">J44+J45+J46</f>
        <v>1</v>
      </c>
      <c r="K43" s="37">
        <f t="shared" si="8"/>
        <v>1</v>
      </c>
      <c r="L43" s="35">
        <f t="shared" si="64"/>
        <v>0</v>
      </c>
      <c r="M43" s="35">
        <f t="shared" ref="M43:P43" si="67">M44+M45+M46</f>
        <v>0</v>
      </c>
      <c r="N43" s="35">
        <f t="shared" si="67"/>
        <v>0</v>
      </c>
      <c r="O43" s="35">
        <f t="shared" si="67"/>
        <v>0</v>
      </c>
      <c r="P43" s="35">
        <f t="shared" si="67"/>
        <v>0</v>
      </c>
      <c r="Q43" s="36" t="e">
        <f t="shared" si="11"/>
        <v>#DIV/0!</v>
      </c>
      <c r="R43" s="35">
        <f t="shared" ref="R43:S43" si="68">R44+R45+R46</f>
        <v>0</v>
      </c>
      <c r="S43" s="35">
        <f t="shared" si="68"/>
        <v>0</v>
      </c>
      <c r="T43" s="37" t="e">
        <f t="shared" si="13"/>
        <v>#DIV/0!</v>
      </c>
      <c r="U43" s="37" t="e">
        <f t="shared" si="14"/>
        <v>#DIV/0!</v>
      </c>
      <c r="V43" s="35">
        <f t="shared" ref="V43:Y43" si="69">V44+V45+V46</f>
        <v>0</v>
      </c>
      <c r="W43" s="35">
        <f t="shared" si="69"/>
        <v>0</v>
      </c>
      <c r="X43" s="35">
        <f t="shared" si="69"/>
        <v>0</v>
      </c>
      <c r="Y43" s="35">
        <f t="shared" si="69"/>
        <v>0</v>
      </c>
      <c r="Z43" s="35">
        <f>H43-H192</f>
        <v>-2</v>
      </c>
      <c r="AA43" s="38"/>
      <c r="AB43" s="38"/>
      <c r="AC43" s="38"/>
      <c r="AD43" s="38"/>
    </row>
    <row r="44" spans="1:30" x14ac:dyDescent="0.3">
      <c r="A44" s="3" t="s">
        <v>66</v>
      </c>
      <c r="B44" s="3" t="s">
        <v>24</v>
      </c>
      <c r="C44" s="3" t="s">
        <v>29</v>
      </c>
      <c r="D44" s="3" t="s">
        <v>26</v>
      </c>
      <c r="E44" s="3" t="s">
        <v>33</v>
      </c>
      <c r="F44" s="3" t="s">
        <v>28</v>
      </c>
      <c r="G44" s="3">
        <v>1</v>
      </c>
      <c r="H44" s="3">
        <v>0</v>
      </c>
      <c r="I44" s="4">
        <f t="shared" si="0"/>
        <v>0</v>
      </c>
      <c r="J44" s="3">
        <v>1</v>
      </c>
      <c r="K44" s="32">
        <f t="shared" si="8"/>
        <v>1</v>
      </c>
      <c r="L44" s="3">
        <f t="shared" si="64"/>
        <v>0</v>
      </c>
      <c r="M44" s="3">
        <v>0</v>
      </c>
      <c r="N44" s="3">
        <v>0</v>
      </c>
      <c r="O44" s="3">
        <v>0</v>
      </c>
      <c r="P44" s="3">
        <v>0</v>
      </c>
      <c r="Q44" s="4" t="e">
        <f t="shared" si="11"/>
        <v>#DIV/0!</v>
      </c>
      <c r="R44" s="3">
        <v>0</v>
      </c>
      <c r="S44" s="3">
        <v>0</v>
      </c>
      <c r="T44" s="32" t="e">
        <f t="shared" si="13"/>
        <v>#DIV/0!</v>
      </c>
      <c r="U44" s="32" t="e">
        <f t="shared" si="14"/>
        <v>#DIV/0!</v>
      </c>
      <c r="V44" s="3">
        <v>0</v>
      </c>
      <c r="W44" s="3">
        <v>0</v>
      </c>
      <c r="X44" s="3">
        <v>0</v>
      </c>
      <c r="Y44" s="3">
        <v>0</v>
      </c>
      <c r="Z44" s="3"/>
    </row>
    <row r="45" spans="1:30" x14ac:dyDescent="0.3">
      <c r="A45" s="3" t="s">
        <v>67</v>
      </c>
      <c r="B45" s="3" t="s">
        <v>24</v>
      </c>
      <c r="C45" s="3" t="s">
        <v>29</v>
      </c>
      <c r="D45" s="3" t="s">
        <v>26</v>
      </c>
      <c r="E45" s="3" t="s">
        <v>33</v>
      </c>
      <c r="F45" s="3" t="s">
        <v>28</v>
      </c>
      <c r="G45" s="3">
        <v>0</v>
      </c>
      <c r="H45" s="3">
        <v>0</v>
      </c>
      <c r="I45" s="4" t="e">
        <f t="shared" si="0"/>
        <v>#DIV/0!</v>
      </c>
      <c r="J45" s="3">
        <v>0</v>
      </c>
      <c r="K45" s="32" t="e">
        <f t="shared" si="8"/>
        <v>#DIV/0!</v>
      </c>
      <c r="L45" s="3">
        <v>0</v>
      </c>
      <c r="M45" s="3">
        <v>0</v>
      </c>
      <c r="N45" s="3">
        <v>0</v>
      </c>
      <c r="O45" s="3">
        <v>0</v>
      </c>
      <c r="P45" s="3">
        <v>0</v>
      </c>
      <c r="Q45" s="4" t="e">
        <f t="shared" si="11"/>
        <v>#DIV/0!</v>
      </c>
      <c r="R45" s="3">
        <v>0</v>
      </c>
      <c r="S45" s="3">
        <v>0</v>
      </c>
      <c r="T45" s="32" t="e">
        <f t="shared" si="13"/>
        <v>#DIV/0!</v>
      </c>
      <c r="U45" s="32" t="e">
        <f t="shared" si="14"/>
        <v>#DIV/0!</v>
      </c>
      <c r="V45" s="3">
        <v>0</v>
      </c>
      <c r="W45" s="3">
        <v>0</v>
      </c>
      <c r="X45" s="3">
        <v>0</v>
      </c>
      <c r="Y45" s="3">
        <v>0</v>
      </c>
      <c r="Z45" s="3"/>
    </row>
    <row r="46" spans="1:30" x14ac:dyDescent="0.3">
      <c r="A46" s="3" t="s">
        <v>68</v>
      </c>
      <c r="B46" s="3" t="s">
        <v>24</v>
      </c>
      <c r="C46" s="3" t="s">
        <v>29</v>
      </c>
      <c r="D46" s="3" t="s">
        <v>26</v>
      </c>
      <c r="E46" s="3" t="s">
        <v>33</v>
      </c>
      <c r="F46" s="3" t="s">
        <v>28</v>
      </c>
      <c r="G46" s="3">
        <v>0</v>
      </c>
      <c r="H46" s="3">
        <v>0</v>
      </c>
      <c r="I46" s="4" t="e">
        <f t="shared" si="0"/>
        <v>#DIV/0!</v>
      </c>
      <c r="J46" s="3">
        <v>0</v>
      </c>
      <c r="K46" s="32" t="e">
        <f t="shared" si="8"/>
        <v>#DIV/0!</v>
      </c>
      <c r="L46" s="3">
        <f t="shared" ref="L46:L48" si="70">M46+N46</f>
        <v>0</v>
      </c>
      <c r="M46" s="3">
        <v>0</v>
      </c>
      <c r="N46" s="3">
        <v>0</v>
      </c>
      <c r="O46" s="3">
        <v>0</v>
      </c>
      <c r="P46" s="3">
        <v>0</v>
      </c>
      <c r="Q46" s="4" t="e">
        <f t="shared" si="11"/>
        <v>#DIV/0!</v>
      </c>
      <c r="R46" s="3">
        <v>0</v>
      </c>
      <c r="S46" s="3">
        <v>0</v>
      </c>
      <c r="T46" s="32" t="e">
        <f t="shared" si="13"/>
        <v>#DIV/0!</v>
      </c>
      <c r="U46" s="32" t="e">
        <f t="shared" si="14"/>
        <v>#DIV/0!</v>
      </c>
      <c r="V46" s="3">
        <v>0</v>
      </c>
      <c r="W46" s="3">
        <v>0</v>
      </c>
      <c r="X46" s="3">
        <v>0</v>
      </c>
      <c r="Y46" s="3">
        <v>0</v>
      </c>
      <c r="Z46" s="3"/>
    </row>
    <row r="47" spans="1:30" x14ac:dyDescent="0.3">
      <c r="A47" s="35">
        <v>26</v>
      </c>
      <c r="B47" s="35" t="s">
        <v>24</v>
      </c>
      <c r="C47" s="35" t="s">
        <v>29</v>
      </c>
      <c r="D47" s="35" t="s">
        <v>26</v>
      </c>
      <c r="E47" s="35" t="s">
        <v>30</v>
      </c>
      <c r="F47" s="35" t="s">
        <v>28</v>
      </c>
      <c r="G47" s="35">
        <f t="shared" ref="G47:H47" si="71">G48+G49+G50</f>
        <v>6</v>
      </c>
      <c r="H47" s="35">
        <f t="shared" si="71"/>
        <v>0</v>
      </c>
      <c r="I47" s="36">
        <f t="shared" si="0"/>
        <v>0</v>
      </c>
      <c r="J47" s="35">
        <f t="shared" ref="J47" si="72">J48+J49+J50</f>
        <v>1</v>
      </c>
      <c r="K47" s="37">
        <f t="shared" si="8"/>
        <v>0.16666666666666666</v>
      </c>
      <c r="L47" s="35">
        <f t="shared" si="70"/>
        <v>5</v>
      </c>
      <c r="M47" s="35">
        <f t="shared" ref="M47:P47" si="73">M48+M49+M50</f>
        <v>0</v>
      </c>
      <c r="N47" s="35">
        <f t="shared" si="73"/>
        <v>5</v>
      </c>
      <c r="O47" s="35">
        <f t="shared" si="73"/>
        <v>0</v>
      </c>
      <c r="P47" s="35">
        <f t="shared" si="73"/>
        <v>3</v>
      </c>
      <c r="Q47" s="36">
        <f t="shared" si="11"/>
        <v>60</v>
      </c>
      <c r="R47" s="35">
        <f t="shared" ref="R47:S47" si="74">R48+R49+R50</f>
        <v>0</v>
      </c>
      <c r="S47" s="35">
        <f t="shared" si="74"/>
        <v>0</v>
      </c>
      <c r="T47" s="37">
        <f t="shared" si="13"/>
        <v>0</v>
      </c>
      <c r="U47" s="37">
        <f t="shared" si="14"/>
        <v>0</v>
      </c>
      <c r="V47" s="35">
        <f t="shared" ref="V47:Y47" si="75">V48+V49+V50</f>
        <v>0</v>
      </c>
      <c r="W47" s="35">
        <f t="shared" si="75"/>
        <v>3</v>
      </c>
      <c r="X47" s="35">
        <f t="shared" si="75"/>
        <v>0</v>
      </c>
      <c r="Y47" s="35">
        <f t="shared" si="75"/>
        <v>0</v>
      </c>
      <c r="Z47" s="35">
        <f>H47-H196</f>
        <v>-1</v>
      </c>
      <c r="AA47" s="38"/>
      <c r="AB47" s="38"/>
      <c r="AC47" s="38"/>
      <c r="AD47" s="38"/>
    </row>
    <row r="48" spans="1:30" x14ac:dyDescent="0.3">
      <c r="A48" s="3" t="s">
        <v>66</v>
      </c>
      <c r="B48" s="3" t="s">
        <v>24</v>
      </c>
      <c r="C48" s="3" t="s">
        <v>29</v>
      </c>
      <c r="D48" s="3" t="s">
        <v>26</v>
      </c>
      <c r="E48" s="3" t="s">
        <v>30</v>
      </c>
      <c r="F48" s="3" t="s">
        <v>28</v>
      </c>
      <c r="G48" s="3">
        <v>4</v>
      </c>
      <c r="H48" s="3">
        <v>0</v>
      </c>
      <c r="I48" s="4">
        <f t="shared" si="0"/>
        <v>0</v>
      </c>
      <c r="J48" s="3">
        <v>1</v>
      </c>
      <c r="K48" s="32">
        <f t="shared" si="8"/>
        <v>0.25</v>
      </c>
      <c r="L48" s="3">
        <f t="shared" si="70"/>
        <v>3</v>
      </c>
      <c r="M48" s="3">
        <v>0</v>
      </c>
      <c r="N48" s="3">
        <v>3</v>
      </c>
      <c r="O48" s="3">
        <v>0</v>
      </c>
      <c r="P48" s="3">
        <v>1</v>
      </c>
      <c r="Q48" s="4">
        <f t="shared" si="11"/>
        <v>33.333333333333329</v>
      </c>
      <c r="R48" s="3">
        <v>0</v>
      </c>
      <c r="S48" s="3">
        <v>0</v>
      </c>
      <c r="T48" s="32">
        <f t="shared" si="13"/>
        <v>0</v>
      </c>
      <c r="U48" s="32">
        <f t="shared" si="14"/>
        <v>0</v>
      </c>
      <c r="V48" s="3">
        <v>0</v>
      </c>
      <c r="W48" s="3">
        <v>2</v>
      </c>
      <c r="X48" s="3">
        <v>0</v>
      </c>
      <c r="Y48" s="3">
        <v>0</v>
      </c>
      <c r="Z48" s="3"/>
    </row>
    <row r="49" spans="1:30" x14ac:dyDescent="0.3">
      <c r="A49" s="3" t="s">
        <v>67</v>
      </c>
      <c r="B49" s="3" t="s">
        <v>24</v>
      </c>
      <c r="C49" s="3" t="s">
        <v>29</v>
      </c>
      <c r="D49" s="3" t="s">
        <v>26</v>
      </c>
      <c r="E49" s="3" t="s">
        <v>30</v>
      </c>
      <c r="F49" s="3" t="s">
        <v>28</v>
      </c>
      <c r="G49" s="3">
        <v>0</v>
      </c>
      <c r="H49" s="3">
        <v>0</v>
      </c>
      <c r="I49" s="4" t="e">
        <f t="shared" si="0"/>
        <v>#DIV/0!</v>
      </c>
      <c r="J49" s="3">
        <v>0</v>
      </c>
      <c r="K49" s="32" t="e">
        <f t="shared" si="8"/>
        <v>#DIV/0!</v>
      </c>
      <c r="L49" s="3">
        <v>0</v>
      </c>
      <c r="M49" s="3">
        <v>0</v>
      </c>
      <c r="N49" s="3">
        <v>0</v>
      </c>
      <c r="O49" s="3">
        <v>0</v>
      </c>
      <c r="P49" s="3">
        <v>0</v>
      </c>
      <c r="Q49" s="4" t="e">
        <f t="shared" si="11"/>
        <v>#DIV/0!</v>
      </c>
      <c r="R49" s="3">
        <v>0</v>
      </c>
      <c r="S49" s="3">
        <v>0</v>
      </c>
      <c r="T49" s="32" t="e">
        <f t="shared" si="13"/>
        <v>#DIV/0!</v>
      </c>
      <c r="U49" s="32" t="e">
        <f t="shared" si="14"/>
        <v>#DIV/0!</v>
      </c>
      <c r="V49" s="3">
        <v>0</v>
      </c>
      <c r="W49" s="3">
        <v>0</v>
      </c>
      <c r="X49" s="3">
        <v>0</v>
      </c>
      <c r="Y49" s="3">
        <v>0</v>
      </c>
      <c r="Z49" s="3"/>
    </row>
    <row r="50" spans="1:30" x14ac:dyDescent="0.3">
      <c r="A50" s="3" t="s">
        <v>68</v>
      </c>
      <c r="B50" s="3" t="s">
        <v>24</v>
      </c>
      <c r="C50" s="3" t="s">
        <v>29</v>
      </c>
      <c r="D50" s="3" t="s">
        <v>26</v>
      </c>
      <c r="E50" s="3" t="s">
        <v>30</v>
      </c>
      <c r="F50" s="3" t="s">
        <v>28</v>
      </c>
      <c r="G50" s="3">
        <v>2</v>
      </c>
      <c r="H50" s="3">
        <v>0</v>
      </c>
      <c r="I50" s="4">
        <f t="shared" si="0"/>
        <v>0</v>
      </c>
      <c r="J50" s="3">
        <v>0</v>
      </c>
      <c r="K50" s="32">
        <f t="shared" si="8"/>
        <v>0</v>
      </c>
      <c r="L50" s="3">
        <f t="shared" ref="L50:L52" si="76">M50+N50</f>
        <v>2</v>
      </c>
      <c r="M50" s="3">
        <v>0</v>
      </c>
      <c r="N50" s="3">
        <v>2</v>
      </c>
      <c r="O50" s="3">
        <v>0</v>
      </c>
      <c r="P50" s="3">
        <v>2</v>
      </c>
      <c r="Q50" s="4">
        <f t="shared" si="11"/>
        <v>100</v>
      </c>
      <c r="R50" s="3">
        <v>0</v>
      </c>
      <c r="S50" s="3">
        <v>0</v>
      </c>
      <c r="T50" s="32">
        <f t="shared" si="13"/>
        <v>0</v>
      </c>
      <c r="U50" s="32">
        <f t="shared" si="14"/>
        <v>0</v>
      </c>
      <c r="V50" s="3">
        <v>0</v>
      </c>
      <c r="W50" s="3">
        <v>1</v>
      </c>
      <c r="X50" s="3">
        <v>0</v>
      </c>
      <c r="Y50" s="3">
        <v>0</v>
      </c>
      <c r="Z50" s="3"/>
    </row>
    <row r="51" spans="1:30" x14ac:dyDescent="0.3">
      <c r="A51" s="35">
        <v>261</v>
      </c>
      <c r="B51" s="35" t="s">
        <v>24</v>
      </c>
      <c r="C51" s="35" t="s">
        <v>29</v>
      </c>
      <c r="D51" s="35" t="s">
        <v>26</v>
      </c>
      <c r="E51" s="35" t="s">
        <v>27</v>
      </c>
      <c r="F51" s="35" t="s">
        <v>32</v>
      </c>
      <c r="G51" s="35">
        <f t="shared" ref="G51:H51" si="77">G52+G53+G54</f>
        <v>2</v>
      </c>
      <c r="H51" s="35">
        <f t="shared" si="77"/>
        <v>5</v>
      </c>
      <c r="I51" s="36">
        <f t="shared" si="0"/>
        <v>2.5</v>
      </c>
      <c r="J51" s="35">
        <f t="shared" ref="J51" si="78">J52+J53+J54</f>
        <v>0</v>
      </c>
      <c r="K51" s="37">
        <f t="shared" si="8"/>
        <v>0</v>
      </c>
      <c r="L51" s="35">
        <f t="shared" si="76"/>
        <v>2</v>
      </c>
      <c r="M51" s="35">
        <f t="shared" ref="M51:P51" si="79">M52+M53+M54</f>
        <v>2</v>
      </c>
      <c r="N51" s="35">
        <f t="shared" si="79"/>
        <v>0</v>
      </c>
      <c r="O51" s="35">
        <f t="shared" si="79"/>
        <v>2</v>
      </c>
      <c r="P51" s="35">
        <f t="shared" si="79"/>
        <v>2</v>
      </c>
      <c r="Q51" s="36">
        <f t="shared" si="11"/>
        <v>100</v>
      </c>
      <c r="R51" s="35">
        <f t="shared" ref="R51:S51" si="80">R52+R53+R54</f>
        <v>0</v>
      </c>
      <c r="S51" s="35">
        <f t="shared" si="80"/>
        <v>0</v>
      </c>
      <c r="T51" s="37">
        <f t="shared" si="13"/>
        <v>1</v>
      </c>
      <c r="U51" s="37">
        <f t="shared" si="14"/>
        <v>1.25</v>
      </c>
      <c r="V51" s="35">
        <f t="shared" ref="V51:Y51" si="81">V52+V53+V54</f>
        <v>1</v>
      </c>
      <c r="W51" s="35">
        <f t="shared" si="81"/>
        <v>0</v>
      </c>
      <c r="X51" s="35">
        <f t="shared" si="81"/>
        <v>0</v>
      </c>
      <c r="Y51" s="35">
        <f t="shared" si="81"/>
        <v>0</v>
      </c>
      <c r="Z51" s="35">
        <f>H51-H200</f>
        <v>5</v>
      </c>
      <c r="AA51" s="38"/>
      <c r="AB51" s="38"/>
      <c r="AC51" s="38"/>
      <c r="AD51" s="38"/>
    </row>
    <row r="52" spans="1:30" x14ac:dyDescent="0.3">
      <c r="A52" s="3" t="s">
        <v>66</v>
      </c>
      <c r="B52" s="3" t="s">
        <v>24</v>
      </c>
      <c r="C52" s="3" t="s">
        <v>29</v>
      </c>
      <c r="D52" s="3" t="s">
        <v>26</v>
      </c>
      <c r="E52" s="3" t="s">
        <v>27</v>
      </c>
      <c r="F52" s="3" t="s">
        <v>32</v>
      </c>
      <c r="G52" s="3">
        <v>1</v>
      </c>
      <c r="H52" s="3">
        <v>2</v>
      </c>
      <c r="I52" s="4">
        <f t="shared" si="0"/>
        <v>2</v>
      </c>
      <c r="J52" s="3">
        <v>0</v>
      </c>
      <c r="K52" s="32">
        <f t="shared" si="8"/>
        <v>0</v>
      </c>
      <c r="L52" s="3">
        <f t="shared" si="76"/>
        <v>1</v>
      </c>
      <c r="M52" s="3">
        <v>1</v>
      </c>
      <c r="N52" s="3">
        <v>0</v>
      </c>
      <c r="O52" s="3">
        <v>1</v>
      </c>
      <c r="P52" s="3">
        <v>1</v>
      </c>
      <c r="Q52" s="4">
        <f t="shared" si="11"/>
        <v>100</v>
      </c>
      <c r="R52" s="3">
        <v>0</v>
      </c>
      <c r="S52" s="3">
        <v>0</v>
      </c>
      <c r="T52" s="32">
        <f t="shared" si="13"/>
        <v>1</v>
      </c>
      <c r="U52" s="32">
        <f t="shared" si="14"/>
        <v>1</v>
      </c>
      <c r="V52" s="3">
        <v>0</v>
      </c>
      <c r="W52" s="3">
        <v>0</v>
      </c>
      <c r="X52" s="3">
        <v>0</v>
      </c>
      <c r="Y52" s="3">
        <v>0</v>
      </c>
      <c r="Z52" s="3"/>
    </row>
    <row r="53" spans="1:30" x14ac:dyDescent="0.3">
      <c r="A53" s="3" t="s">
        <v>67</v>
      </c>
      <c r="B53" s="3" t="s">
        <v>24</v>
      </c>
      <c r="C53" s="3" t="s">
        <v>29</v>
      </c>
      <c r="D53" s="3" t="s">
        <v>26</v>
      </c>
      <c r="E53" s="3" t="s">
        <v>27</v>
      </c>
      <c r="F53" s="3" t="s">
        <v>32</v>
      </c>
      <c r="G53" s="3">
        <v>0</v>
      </c>
      <c r="H53" s="3">
        <v>0</v>
      </c>
      <c r="I53" s="4" t="e">
        <f t="shared" si="0"/>
        <v>#DIV/0!</v>
      </c>
      <c r="J53" s="3">
        <v>0</v>
      </c>
      <c r="K53" s="32" t="e">
        <f t="shared" si="8"/>
        <v>#DIV/0!</v>
      </c>
      <c r="L53" s="3">
        <v>0</v>
      </c>
      <c r="M53" s="3">
        <v>0</v>
      </c>
      <c r="N53" s="3">
        <v>0</v>
      </c>
      <c r="O53" s="3">
        <v>0</v>
      </c>
      <c r="P53" s="3">
        <v>0</v>
      </c>
      <c r="Q53" s="4" t="e">
        <f t="shared" si="11"/>
        <v>#DIV/0!</v>
      </c>
      <c r="R53" s="3">
        <v>0</v>
      </c>
      <c r="S53" s="3">
        <v>0</v>
      </c>
      <c r="T53" s="32" t="e">
        <f t="shared" si="13"/>
        <v>#DIV/0!</v>
      </c>
      <c r="U53" s="32" t="e">
        <f t="shared" si="14"/>
        <v>#DIV/0!</v>
      </c>
      <c r="V53" s="3">
        <v>0</v>
      </c>
      <c r="W53" s="3">
        <v>0</v>
      </c>
      <c r="X53" s="3">
        <v>0</v>
      </c>
      <c r="Y53" s="3">
        <v>0</v>
      </c>
      <c r="Z53" s="3"/>
    </row>
    <row r="54" spans="1:30" x14ac:dyDescent="0.3">
      <c r="A54" s="3" t="s">
        <v>68</v>
      </c>
      <c r="B54" s="3" t="s">
        <v>24</v>
      </c>
      <c r="C54" s="3" t="s">
        <v>29</v>
      </c>
      <c r="D54" s="3" t="s">
        <v>26</v>
      </c>
      <c r="E54" s="3" t="s">
        <v>27</v>
      </c>
      <c r="F54" s="3" t="s">
        <v>32</v>
      </c>
      <c r="G54" s="3">
        <v>1</v>
      </c>
      <c r="H54" s="3">
        <v>3</v>
      </c>
      <c r="I54" s="4">
        <f t="shared" si="0"/>
        <v>3</v>
      </c>
      <c r="J54" s="3">
        <v>0</v>
      </c>
      <c r="K54" s="32">
        <f t="shared" si="8"/>
        <v>0</v>
      </c>
      <c r="L54" s="3">
        <f t="shared" ref="L54:L56" si="82">M54+N54</f>
        <v>1</v>
      </c>
      <c r="M54" s="3">
        <v>1</v>
      </c>
      <c r="N54" s="3">
        <v>0</v>
      </c>
      <c r="O54" s="3">
        <v>1</v>
      </c>
      <c r="P54" s="3">
        <v>1</v>
      </c>
      <c r="Q54" s="4">
        <f t="shared" si="11"/>
        <v>100</v>
      </c>
      <c r="R54" s="3">
        <v>0</v>
      </c>
      <c r="S54" s="3">
        <v>0</v>
      </c>
      <c r="T54" s="32">
        <f t="shared" si="13"/>
        <v>1</v>
      </c>
      <c r="U54" s="32">
        <f t="shared" si="14"/>
        <v>1.5</v>
      </c>
      <c r="V54" s="3">
        <v>1</v>
      </c>
      <c r="W54" s="3">
        <v>0</v>
      </c>
      <c r="X54" s="3">
        <v>0</v>
      </c>
      <c r="Y54" s="3">
        <v>0</v>
      </c>
      <c r="Z54" s="3"/>
    </row>
    <row r="55" spans="1:30" x14ac:dyDescent="0.3">
      <c r="A55" s="35">
        <v>262</v>
      </c>
      <c r="B55" s="35" t="s">
        <v>24</v>
      </c>
      <c r="C55" s="35" t="s">
        <v>25</v>
      </c>
      <c r="D55" s="35" t="s">
        <v>29</v>
      </c>
      <c r="E55" s="35" t="s">
        <v>27</v>
      </c>
      <c r="F55" s="35" t="s">
        <v>32</v>
      </c>
      <c r="G55" s="35">
        <f t="shared" ref="G55:H55" si="83">G56+G57+G58</f>
        <v>1</v>
      </c>
      <c r="H55" s="35">
        <f t="shared" si="83"/>
        <v>0</v>
      </c>
      <c r="I55" s="36" t="e">
        <f t="shared" si="0"/>
        <v>#DIV/0!</v>
      </c>
      <c r="J55" s="35">
        <f t="shared" ref="J55" si="84">J56+J57+J58</f>
        <v>0</v>
      </c>
      <c r="K55" s="37">
        <f t="shared" si="8"/>
        <v>0</v>
      </c>
      <c r="L55" s="35">
        <f t="shared" si="82"/>
        <v>1</v>
      </c>
      <c r="M55" s="35">
        <f t="shared" ref="M55:P55" si="85">M56+M57+M58</f>
        <v>0</v>
      </c>
      <c r="N55" s="35">
        <f t="shared" si="85"/>
        <v>1</v>
      </c>
      <c r="O55" s="35">
        <f t="shared" si="85"/>
        <v>0</v>
      </c>
      <c r="P55" s="35">
        <f t="shared" si="85"/>
        <v>0</v>
      </c>
      <c r="Q55" s="36">
        <f t="shared" si="11"/>
        <v>0</v>
      </c>
      <c r="R55" s="35">
        <f t="shared" ref="R55:S55" si="86">R56+R57+R58</f>
        <v>0</v>
      </c>
      <c r="S55" s="35">
        <f t="shared" si="86"/>
        <v>0</v>
      </c>
      <c r="T55" s="37">
        <f t="shared" si="13"/>
        <v>0</v>
      </c>
      <c r="U55" s="37">
        <f t="shared" si="14"/>
        <v>0</v>
      </c>
      <c r="V55" s="35">
        <f t="shared" ref="V55:Y55" si="87">V56+V57+V58</f>
        <v>0</v>
      </c>
      <c r="W55" s="35">
        <f t="shared" si="87"/>
        <v>1</v>
      </c>
      <c r="X55" s="35">
        <f t="shared" si="87"/>
        <v>0</v>
      </c>
      <c r="Y55" s="35">
        <f t="shared" si="87"/>
        <v>0</v>
      </c>
      <c r="Z55" s="35">
        <f>H55-H204</f>
        <v>-2</v>
      </c>
      <c r="AA55" s="38"/>
      <c r="AB55" s="38"/>
      <c r="AC55" s="38"/>
      <c r="AD55" s="38"/>
    </row>
    <row r="56" spans="1:30" x14ac:dyDescent="0.3">
      <c r="A56" s="3" t="s">
        <v>66</v>
      </c>
      <c r="B56" s="3" t="s">
        <v>24</v>
      </c>
      <c r="C56" s="3" t="s">
        <v>25</v>
      </c>
      <c r="D56" s="3" t="s">
        <v>29</v>
      </c>
      <c r="E56" s="3" t="s">
        <v>27</v>
      </c>
      <c r="F56" s="3" t="s">
        <v>32</v>
      </c>
      <c r="G56" s="3">
        <v>1</v>
      </c>
      <c r="H56" s="3">
        <v>0</v>
      </c>
      <c r="I56" s="4" t="e">
        <f t="shared" si="0"/>
        <v>#DIV/0!</v>
      </c>
      <c r="J56" s="3">
        <v>0</v>
      </c>
      <c r="K56" s="32">
        <f t="shared" si="8"/>
        <v>0</v>
      </c>
      <c r="L56" s="3">
        <f t="shared" si="82"/>
        <v>1</v>
      </c>
      <c r="M56" s="3">
        <v>0</v>
      </c>
      <c r="N56" s="3">
        <v>1</v>
      </c>
      <c r="O56" s="3">
        <v>0</v>
      </c>
      <c r="P56" s="3">
        <v>0</v>
      </c>
      <c r="Q56" s="4">
        <f t="shared" si="11"/>
        <v>0</v>
      </c>
      <c r="R56" s="3">
        <v>0</v>
      </c>
      <c r="S56" s="3">
        <v>0</v>
      </c>
      <c r="T56" s="32">
        <f t="shared" si="13"/>
        <v>0</v>
      </c>
      <c r="U56" s="32">
        <f t="shared" si="14"/>
        <v>0</v>
      </c>
      <c r="V56" s="3">
        <v>0</v>
      </c>
      <c r="W56" s="3">
        <v>1</v>
      </c>
      <c r="X56" s="3">
        <v>0</v>
      </c>
      <c r="Y56" s="3">
        <v>0</v>
      </c>
      <c r="Z56" s="3"/>
    </row>
    <row r="57" spans="1:30" x14ac:dyDescent="0.3">
      <c r="A57" s="3" t="s">
        <v>67</v>
      </c>
      <c r="B57" s="3" t="s">
        <v>24</v>
      </c>
      <c r="C57" s="3" t="s">
        <v>25</v>
      </c>
      <c r="D57" s="3" t="s">
        <v>29</v>
      </c>
      <c r="E57" s="3" t="s">
        <v>27</v>
      </c>
      <c r="F57" s="3" t="s">
        <v>32</v>
      </c>
      <c r="G57" s="3">
        <v>0</v>
      </c>
      <c r="H57" s="3">
        <v>0</v>
      </c>
      <c r="I57" s="4" t="e">
        <f t="shared" si="0"/>
        <v>#DIV/0!</v>
      </c>
      <c r="J57" s="3">
        <v>0</v>
      </c>
      <c r="K57" s="32" t="e">
        <f t="shared" si="8"/>
        <v>#DIV/0!</v>
      </c>
      <c r="L57" s="3">
        <v>0</v>
      </c>
      <c r="M57" s="3">
        <v>0</v>
      </c>
      <c r="N57" s="3">
        <v>0</v>
      </c>
      <c r="O57" s="3">
        <v>0</v>
      </c>
      <c r="P57" s="3">
        <v>0</v>
      </c>
      <c r="Q57" s="4" t="e">
        <f t="shared" si="11"/>
        <v>#DIV/0!</v>
      </c>
      <c r="R57" s="3">
        <v>0</v>
      </c>
      <c r="S57" s="3">
        <v>0</v>
      </c>
      <c r="T57" s="32" t="e">
        <f t="shared" si="13"/>
        <v>#DIV/0!</v>
      </c>
      <c r="U57" s="32" t="e">
        <f t="shared" si="14"/>
        <v>#DIV/0!</v>
      </c>
      <c r="V57" s="3">
        <v>0</v>
      </c>
      <c r="W57" s="3">
        <v>0</v>
      </c>
      <c r="X57" s="3">
        <v>0</v>
      </c>
      <c r="Y57" s="3">
        <v>0</v>
      </c>
      <c r="Z57" s="3"/>
    </row>
    <row r="58" spans="1:30" x14ac:dyDescent="0.3">
      <c r="A58" s="3" t="s">
        <v>68</v>
      </c>
      <c r="B58" s="3" t="s">
        <v>24</v>
      </c>
      <c r="C58" s="3" t="s">
        <v>25</v>
      </c>
      <c r="D58" s="3" t="s">
        <v>29</v>
      </c>
      <c r="E58" s="3" t="s">
        <v>27</v>
      </c>
      <c r="F58" s="3" t="s">
        <v>32</v>
      </c>
      <c r="G58" s="3">
        <v>0</v>
      </c>
      <c r="H58" s="3">
        <v>0</v>
      </c>
      <c r="I58" s="4" t="e">
        <f t="shared" si="0"/>
        <v>#DIV/0!</v>
      </c>
      <c r="J58" s="3">
        <v>0</v>
      </c>
      <c r="K58" s="32" t="e">
        <f t="shared" si="8"/>
        <v>#DIV/0!</v>
      </c>
      <c r="L58" s="3">
        <f t="shared" ref="L58:L60" si="88">M58+N58</f>
        <v>0</v>
      </c>
      <c r="M58" s="3">
        <v>0</v>
      </c>
      <c r="N58" s="3">
        <v>0</v>
      </c>
      <c r="O58" s="3">
        <v>0</v>
      </c>
      <c r="P58" s="3">
        <v>0</v>
      </c>
      <c r="Q58" s="4" t="e">
        <f t="shared" si="11"/>
        <v>#DIV/0!</v>
      </c>
      <c r="R58" s="3">
        <v>0</v>
      </c>
      <c r="S58" s="3">
        <v>0</v>
      </c>
      <c r="T58" s="32" t="e">
        <f t="shared" si="13"/>
        <v>#DIV/0!</v>
      </c>
      <c r="U58" s="32" t="e">
        <f t="shared" si="14"/>
        <v>#DIV/0!</v>
      </c>
      <c r="V58" s="3">
        <v>0</v>
      </c>
      <c r="W58" s="3">
        <v>0</v>
      </c>
      <c r="X58" s="3">
        <v>0</v>
      </c>
      <c r="Y58" s="3">
        <v>0</v>
      </c>
      <c r="Z58" s="3"/>
    </row>
    <row r="59" spans="1:30" x14ac:dyDescent="0.3">
      <c r="A59" s="35">
        <v>263</v>
      </c>
      <c r="B59" s="35" t="s">
        <v>29</v>
      </c>
      <c r="C59" s="35" t="s">
        <v>25</v>
      </c>
      <c r="D59" s="35" t="s">
        <v>30</v>
      </c>
      <c r="E59" s="35" t="s">
        <v>27</v>
      </c>
      <c r="F59" s="35" t="s">
        <v>32</v>
      </c>
      <c r="G59" s="35">
        <f t="shared" ref="G59:H59" si="89">G60+G61+G62</f>
        <v>4</v>
      </c>
      <c r="H59" s="35">
        <f t="shared" si="89"/>
        <v>2</v>
      </c>
      <c r="I59" s="36">
        <f t="shared" si="0"/>
        <v>0.66666666666666663</v>
      </c>
      <c r="J59" s="35">
        <f t="shared" ref="J59" si="90">J60+J61+J62</f>
        <v>2</v>
      </c>
      <c r="K59" s="37">
        <f t="shared" si="8"/>
        <v>0.5</v>
      </c>
      <c r="L59" s="35">
        <f t="shared" si="88"/>
        <v>2</v>
      </c>
      <c r="M59" s="35">
        <f t="shared" ref="M59:P59" si="91">M60+M61+M62</f>
        <v>1</v>
      </c>
      <c r="N59" s="35">
        <f t="shared" si="91"/>
        <v>1</v>
      </c>
      <c r="O59" s="35">
        <f t="shared" si="91"/>
        <v>1</v>
      </c>
      <c r="P59" s="35">
        <f t="shared" si="91"/>
        <v>1</v>
      </c>
      <c r="Q59" s="36">
        <f t="shared" si="11"/>
        <v>50</v>
      </c>
      <c r="R59" s="35">
        <f t="shared" ref="R59:S59" si="92">R60+R61+R62</f>
        <v>0</v>
      </c>
      <c r="S59" s="35">
        <f t="shared" si="92"/>
        <v>0</v>
      </c>
      <c r="T59" s="37">
        <f t="shared" si="13"/>
        <v>0.5</v>
      </c>
      <c r="U59" s="37">
        <f t="shared" si="14"/>
        <v>0.5</v>
      </c>
      <c r="V59" s="35">
        <f t="shared" ref="V59:Y59" si="93">V60+V61+V62</f>
        <v>0</v>
      </c>
      <c r="W59" s="35">
        <f t="shared" si="93"/>
        <v>1</v>
      </c>
      <c r="X59" s="35">
        <f t="shared" si="93"/>
        <v>0</v>
      </c>
      <c r="Y59" s="35">
        <f t="shared" si="93"/>
        <v>0</v>
      </c>
      <c r="Z59" s="35">
        <f>H59-H208</f>
        <v>-2</v>
      </c>
      <c r="AA59" s="38"/>
      <c r="AB59" s="38"/>
      <c r="AC59" s="38"/>
      <c r="AD59" s="38"/>
    </row>
    <row r="60" spans="1:30" x14ac:dyDescent="0.3">
      <c r="A60" s="3" t="s">
        <v>66</v>
      </c>
      <c r="B60" s="3" t="s">
        <v>29</v>
      </c>
      <c r="C60" s="3" t="s">
        <v>25</v>
      </c>
      <c r="D60" s="3" t="s">
        <v>30</v>
      </c>
      <c r="E60" s="3" t="s">
        <v>27</v>
      </c>
      <c r="F60" s="3" t="s">
        <v>32</v>
      </c>
      <c r="G60" s="3">
        <v>3</v>
      </c>
      <c r="H60" s="3">
        <v>2</v>
      </c>
      <c r="I60" s="4">
        <f t="shared" si="0"/>
        <v>0.66666666666666663</v>
      </c>
      <c r="J60" s="3">
        <v>2</v>
      </c>
      <c r="K60" s="32">
        <f t="shared" si="8"/>
        <v>0.66666666666666663</v>
      </c>
      <c r="L60" s="3">
        <f t="shared" si="88"/>
        <v>1</v>
      </c>
      <c r="M60" s="3">
        <v>1</v>
      </c>
      <c r="N60" s="3">
        <v>0</v>
      </c>
      <c r="O60" s="3">
        <v>1</v>
      </c>
      <c r="P60" s="3">
        <v>1</v>
      </c>
      <c r="Q60" s="4">
        <f t="shared" si="11"/>
        <v>100</v>
      </c>
      <c r="R60" s="3">
        <v>0</v>
      </c>
      <c r="S60" s="3">
        <v>0</v>
      </c>
      <c r="T60" s="32">
        <f t="shared" si="13"/>
        <v>1</v>
      </c>
      <c r="U60" s="32">
        <f t="shared" si="14"/>
        <v>1</v>
      </c>
      <c r="V60" s="3">
        <v>0</v>
      </c>
      <c r="W60" s="3">
        <v>0</v>
      </c>
      <c r="X60" s="3">
        <v>0</v>
      </c>
      <c r="Y60" s="3">
        <v>0</v>
      </c>
      <c r="Z60" s="3"/>
    </row>
    <row r="61" spans="1:30" x14ac:dyDescent="0.3">
      <c r="A61" s="3" t="s">
        <v>67</v>
      </c>
      <c r="B61" s="3" t="s">
        <v>29</v>
      </c>
      <c r="C61" s="3" t="s">
        <v>25</v>
      </c>
      <c r="D61" s="3" t="s">
        <v>30</v>
      </c>
      <c r="E61" s="3" t="s">
        <v>27</v>
      </c>
      <c r="F61" s="3" t="s">
        <v>32</v>
      </c>
      <c r="G61" s="3">
        <v>0</v>
      </c>
      <c r="H61" s="3">
        <v>0</v>
      </c>
      <c r="I61" s="4" t="e">
        <f t="shared" si="0"/>
        <v>#DIV/0!</v>
      </c>
      <c r="J61" s="3">
        <v>0</v>
      </c>
      <c r="K61" s="32" t="e">
        <f t="shared" si="8"/>
        <v>#DIV/0!</v>
      </c>
      <c r="L61" s="3">
        <v>0</v>
      </c>
      <c r="M61" s="3">
        <v>0</v>
      </c>
      <c r="N61" s="3">
        <v>0</v>
      </c>
      <c r="O61" s="3">
        <v>0</v>
      </c>
      <c r="P61" s="3">
        <v>0</v>
      </c>
      <c r="Q61" s="4" t="e">
        <f t="shared" si="11"/>
        <v>#DIV/0!</v>
      </c>
      <c r="R61" s="3">
        <v>0</v>
      </c>
      <c r="S61" s="3">
        <v>0</v>
      </c>
      <c r="T61" s="32" t="e">
        <f t="shared" si="13"/>
        <v>#DIV/0!</v>
      </c>
      <c r="U61" s="32" t="e">
        <f t="shared" si="14"/>
        <v>#DIV/0!</v>
      </c>
      <c r="V61" s="3">
        <v>0</v>
      </c>
      <c r="W61" s="3">
        <v>0</v>
      </c>
      <c r="X61" s="3">
        <v>0</v>
      </c>
      <c r="Y61" s="3">
        <v>0</v>
      </c>
      <c r="Z61" s="3"/>
    </row>
    <row r="62" spans="1:30" x14ac:dyDescent="0.3">
      <c r="A62" s="3" t="s">
        <v>68</v>
      </c>
      <c r="B62" s="3" t="s">
        <v>29</v>
      </c>
      <c r="C62" s="3" t="s">
        <v>25</v>
      </c>
      <c r="D62" s="3" t="s">
        <v>30</v>
      </c>
      <c r="E62" s="3" t="s">
        <v>27</v>
      </c>
      <c r="F62" s="3" t="s">
        <v>32</v>
      </c>
      <c r="G62" s="3">
        <v>1</v>
      </c>
      <c r="H62" s="3">
        <v>0</v>
      </c>
      <c r="I62" s="4" t="e">
        <f t="shared" si="0"/>
        <v>#DIV/0!</v>
      </c>
      <c r="J62" s="3">
        <v>0</v>
      </c>
      <c r="K62" s="32">
        <f t="shared" si="8"/>
        <v>0</v>
      </c>
      <c r="L62" s="3">
        <f t="shared" ref="L62:L64" si="94">M62+N62</f>
        <v>1</v>
      </c>
      <c r="M62" s="3">
        <v>0</v>
      </c>
      <c r="N62" s="3">
        <v>1</v>
      </c>
      <c r="O62" s="3">
        <v>0</v>
      </c>
      <c r="P62" s="3">
        <v>0</v>
      </c>
      <c r="Q62" s="4">
        <f t="shared" si="11"/>
        <v>0</v>
      </c>
      <c r="R62" s="3">
        <v>0</v>
      </c>
      <c r="S62" s="3">
        <v>0</v>
      </c>
      <c r="T62" s="32">
        <f t="shared" si="13"/>
        <v>0</v>
      </c>
      <c r="U62" s="32">
        <f t="shared" si="14"/>
        <v>0</v>
      </c>
      <c r="V62" s="3">
        <v>0</v>
      </c>
      <c r="W62" s="3">
        <v>1</v>
      </c>
      <c r="X62" s="3">
        <v>0</v>
      </c>
      <c r="Y62" s="3">
        <v>0</v>
      </c>
      <c r="Z62" s="3"/>
    </row>
    <row r="63" spans="1:30" x14ac:dyDescent="0.3">
      <c r="A63" s="35">
        <v>10</v>
      </c>
      <c r="B63" s="35" t="s">
        <v>29</v>
      </c>
      <c r="C63" s="35" t="s">
        <v>25</v>
      </c>
      <c r="D63" s="35" t="s">
        <v>30</v>
      </c>
      <c r="E63" s="35" t="s">
        <v>27</v>
      </c>
      <c r="F63" s="35" t="s">
        <v>28</v>
      </c>
      <c r="G63" s="35">
        <f t="shared" ref="G63:H63" si="95">G64+G65+G66</f>
        <v>4</v>
      </c>
      <c r="H63" s="35">
        <f t="shared" si="95"/>
        <v>0</v>
      </c>
      <c r="I63" s="36">
        <f t="shared" si="0"/>
        <v>0</v>
      </c>
      <c r="J63" s="35">
        <f t="shared" ref="J63" si="96">J64+J65+J66</f>
        <v>2</v>
      </c>
      <c r="K63" s="37">
        <f t="shared" si="8"/>
        <v>0.5</v>
      </c>
      <c r="L63" s="35">
        <f t="shared" si="94"/>
        <v>2</v>
      </c>
      <c r="M63" s="35">
        <f t="shared" ref="M63:P63" si="97">M64+M65+M66</f>
        <v>0</v>
      </c>
      <c r="N63" s="35">
        <f t="shared" si="97"/>
        <v>2</v>
      </c>
      <c r="O63" s="35">
        <f t="shared" si="97"/>
        <v>0</v>
      </c>
      <c r="P63" s="35">
        <f t="shared" si="97"/>
        <v>0</v>
      </c>
      <c r="Q63" s="36">
        <f t="shared" si="11"/>
        <v>0</v>
      </c>
      <c r="R63" s="35">
        <f t="shared" ref="R63:S63" si="98">R64+R65+R66</f>
        <v>0</v>
      </c>
      <c r="S63" s="35">
        <f t="shared" si="98"/>
        <v>0</v>
      </c>
      <c r="T63" s="37">
        <f t="shared" si="13"/>
        <v>0</v>
      </c>
      <c r="U63" s="37">
        <f t="shared" si="14"/>
        <v>0</v>
      </c>
      <c r="V63" s="35">
        <f t="shared" ref="V63:Y63" si="99">V64+V65+V66</f>
        <v>0</v>
      </c>
      <c r="W63" s="35">
        <f t="shared" si="99"/>
        <v>1</v>
      </c>
      <c r="X63" s="35">
        <f t="shared" si="99"/>
        <v>0</v>
      </c>
      <c r="Y63" s="35">
        <f t="shared" si="99"/>
        <v>0</v>
      </c>
      <c r="Z63" s="35">
        <f>H63-H212</f>
        <v>-2</v>
      </c>
      <c r="AA63" s="38"/>
      <c r="AB63" s="38"/>
      <c r="AC63" s="38"/>
      <c r="AD63" s="38"/>
    </row>
    <row r="64" spans="1:30" x14ac:dyDescent="0.3">
      <c r="A64" s="3" t="s">
        <v>66</v>
      </c>
      <c r="B64" s="3" t="s">
        <v>29</v>
      </c>
      <c r="C64" s="3" t="s">
        <v>25</v>
      </c>
      <c r="D64" s="3" t="s">
        <v>30</v>
      </c>
      <c r="E64" s="3" t="s">
        <v>27</v>
      </c>
      <c r="F64" s="3" t="s">
        <v>28</v>
      </c>
      <c r="G64" s="3">
        <v>1</v>
      </c>
      <c r="H64" s="3">
        <v>0</v>
      </c>
      <c r="I64" s="4" t="e">
        <f t="shared" si="0"/>
        <v>#DIV/0!</v>
      </c>
      <c r="J64" s="3">
        <v>0</v>
      </c>
      <c r="K64" s="32">
        <f t="shared" si="8"/>
        <v>0</v>
      </c>
      <c r="L64" s="3">
        <f t="shared" si="94"/>
        <v>1</v>
      </c>
      <c r="M64" s="3">
        <v>0</v>
      </c>
      <c r="N64" s="3">
        <v>1</v>
      </c>
      <c r="O64" s="3">
        <v>0</v>
      </c>
      <c r="P64" s="3">
        <v>0</v>
      </c>
      <c r="Q64" s="4">
        <f t="shared" si="11"/>
        <v>0</v>
      </c>
      <c r="R64" s="3">
        <v>0</v>
      </c>
      <c r="S64" s="3">
        <v>0</v>
      </c>
      <c r="T64" s="32">
        <f t="shared" si="13"/>
        <v>0</v>
      </c>
      <c r="U64" s="32">
        <f t="shared" si="14"/>
        <v>0</v>
      </c>
      <c r="V64" s="3">
        <v>0</v>
      </c>
      <c r="W64" s="3">
        <v>1</v>
      </c>
      <c r="X64" s="3">
        <v>0</v>
      </c>
      <c r="Y64" s="3">
        <v>0</v>
      </c>
      <c r="Z64" s="3"/>
    </row>
    <row r="65" spans="1:30" x14ac:dyDescent="0.3">
      <c r="A65" s="3" t="s">
        <v>67</v>
      </c>
      <c r="B65" s="3" t="s">
        <v>29</v>
      </c>
      <c r="C65" s="3" t="s">
        <v>25</v>
      </c>
      <c r="D65" s="3" t="s">
        <v>30</v>
      </c>
      <c r="E65" s="3" t="s">
        <v>27</v>
      </c>
      <c r="F65" s="3" t="s">
        <v>28</v>
      </c>
      <c r="G65" s="3">
        <v>2</v>
      </c>
      <c r="H65" s="3">
        <v>0</v>
      </c>
      <c r="I65" s="4">
        <f t="shared" si="0"/>
        <v>0</v>
      </c>
      <c r="J65" s="3">
        <v>1</v>
      </c>
      <c r="K65" s="32">
        <f t="shared" si="8"/>
        <v>0.5</v>
      </c>
      <c r="L65" s="3">
        <v>0</v>
      </c>
      <c r="M65" s="3">
        <v>0</v>
      </c>
      <c r="N65" s="3">
        <v>1</v>
      </c>
      <c r="O65" s="3">
        <v>0</v>
      </c>
      <c r="P65" s="3">
        <v>0</v>
      </c>
      <c r="Q65" s="4" t="e">
        <f t="shared" si="11"/>
        <v>#DIV/0!</v>
      </c>
      <c r="R65" s="3">
        <v>0</v>
      </c>
      <c r="S65" s="3">
        <v>0</v>
      </c>
      <c r="T65" s="32">
        <f t="shared" si="13"/>
        <v>0</v>
      </c>
      <c r="U65" s="32" t="e">
        <f t="shared" si="14"/>
        <v>#DIV/0!</v>
      </c>
      <c r="V65" s="3">
        <v>0</v>
      </c>
      <c r="W65" s="3">
        <v>0</v>
      </c>
      <c r="X65" s="3">
        <v>0</v>
      </c>
      <c r="Y65" s="3">
        <v>0</v>
      </c>
      <c r="Z65" s="3"/>
    </row>
    <row r="66" spans="1:30" x14ac:dyDescent="0.3">
      <c r="A66" s="3" t="s">
        <v>68</v>
      </c>
      <c r="B66" s="3" t="s">
        <v>29</v>
      </c>
      <c r="C66" s="3" t="s">
        <v>25</v>
      </c>
      <c r="D66" s="3" t="s">
        <v>30</v>
      </c>
      <c r="E66" s="3" t="s">
        <v>27</v>
      </c>
      <c r="F66" s="3" t="s">
        <v>28</v>
      </c>
      <c r="G66" s="3">
        <v>1</v>
      </c>
      <c r="H66" s="3">
        <v>0</v>
      </c>
      <c r="I66" s="4">
        <f t="shared" si="0"/>
        <v>0</v>
      </c>
      <c r="J66" s="3">
        <v>1</v>
      </c>
      <c r="K66" s="32">
        <f t="shared" si="8"/>
        <v>1</v>
      </c>
      <c r="L66" s="3">
        <f t="shared" ref="L66:L68" si="100">M66+N66</f>
        <v>0</v>
      </c>
      <c r="M66" s="3">
        <v>0</v>
      </c>
      <c r="N66" s="3">
        <v>0</v>
      </c>
      <c r="O66" s="3">
        <v>0</v>
      </c>
      <c r="P66" s="3">
        <v>0</v>
      </c>
      <c r="Q66" s="4" t="e">
        <f t="shared" si="11"/>
        <v>#DIV/0!</v>
      </c>
      <c r="R66" s="3">
        <v>0</v>
      </c>
      <c r="S66" s="3">
        <v>0</v>
      </c>
      <c r="T66" s="32" t="e">
        <f t="shared" si="13"/>
        <v>#DIV/0!</v>
      </c>
      <c r="U66" s="32" t="e">
        <f t="shared" si="14"/>
        <v>#DIV/0!</v>
      </c>
      <c r="V66" s="3">
        <v>0</v>
      </c>
      <c r="W66" s="3">
        <v>0</v>
      </c>
      <c r="X66" s="3">
        <v>0</v>
      </c>
      <c r="Y66" s="3">
        <v>0</v>
      </c>
      <c r="Z66" s="3"/>
    </row>
    <row r="67" spans="1:30" x14ac:dyDescent="0.3">
      <c r="A67" s="35">
        <v>264</v>
      </c>
      <c r="B67" s="35" t="s">
        <v>24</v>
      </c>
      <c r="C67" s="35" t="s">
        <v>25</v>
      </c>
      <c r="D67" s="35" t="s">
        <v>26</v>
      </c>
      <c r="E67" s="35" t="s">
        <v>32</v>
      </c>
      <c r="F67" s="35" t="s">
        <v>28</v>
      </c>
      <c r="G67" s="35">
        <f t="shared" ref="G67:H67" si="101">G68+G69+G70</f>
        <v>4</v>
      </c>
      <c r="H67" s="35">
        <f t="shared" si="101"/>
        <v>8</v>
      </c>
      <c r="I67" s="36">
        <f t="shared" ref="I67:I130" si="102">H67/((L67-W67)+J67+(0.44*R67))</f>
        <v>2</v>
      </c>
      <c r="J67" s="35">
        <f t="shared" ref="J67" si="103">J68+J69+J70</f>
        <v>0</v>
      </c>
      <c r="K67" s="37">
        <f t="shared" si="8"/>
        <v>0</v>
      </c>
      <c r="L67" s="35">
        <f t="shared" si="100"/>
        <v>4</v>
      </c>
      <c r="M67" s="35">
        <f t="shared" ref="M67:P67" si="104">M68+M69+M70</f>
        <v>3</v>
      </c>
      <c r="N67" s="35">
        <f t="shared" si="104"/>
        <v>1</v>
      </c>
      <c r="O67" s="35">
        <f t="shared" si="104"/>
        <v>3</v>
      </c>
      <c r="P67" s="35">
        <f t="shared" si="104"/>
        <v>4</v>
      </c>
      <c r="Q67" s="36">
        <f t="shared" si="11"/>
        <v>100</v>
      </c>
      <c r="R67" s="35">
        <f t="shared" ref="R67:S67" si="105">R68+R69+R70</f>
        <v>0</v>
      </c>
      <c r="S67" s="35">
        <f t="shared" si="105"/>
        <v>0</v>
      </c>
      <c r="T67" s="37">
        <f t="shared" si="13"/>
        <v>0.75</v>
      </c>
      <c r="U67" s="37">
        <f t="shared" si="14"/>
        <v>1</v>
      </c>
      <c r="V67" s="35">
        <f t="shared" ref="V67:Y67" si="106">V68+V69+V70</f>
        <v>2</v>
      </c>
      <c r="W67" s="35">
        <f t="shared" si="106"/>
        <v>0</v>
      </c>
      <c r="X67" s="35">
        <f t="shared" si="106"/>
        <v>0</v>
      </c>
      <c r="Y67" s="35">
        <f t="shared" si="106"/>
        <v>0</v>
      </c>
      <c r="Z67" s="35">
        <f>H67-H216</f>
        <v>8</v>
      </c>
      <c r="AA67" s="38"/>
      <c r="AB67" s="38"/>
      <c r="AC67" s="38"/>
      <c r="AD67" s="38"/>
    </row>
    <row r="68" spans="1:30" x14ac:dyDescent="0.3">
      <c r="A68" s="3" t="s">
        <v>66</v>
      </c>
      <c r="B68" s="3" t="s">
        <v>24</v>
      </c>
      <c r="C68" s="3" t="s">
        <v>25</v>
      </c>
      <c r="D68" s="3" t="s">
        <v>26</v>
      </c>
      <c r="E68" s="3" t="s">
        <v>32</v>
      </c>
      <c r="F68" s="3" t="s">
        <v>28</v>
      </c>
      <c r="G68" s="3">
        <v>4</v>
      </c>
      <c r="H68" s="3">
        <v>8</v>
      </c>
      <c r="I68" s="4">
        <f t="shared" si="102"/>
        <v>2</v>
      </c>
      <c r="J68" s="3">
        <v>0</v>
      </c>
      <c r="K68" s="32">
        <f t="shared" si="8"/>
        <v>0</v>
      </c>
      <c r="L68" s="3">
        <f t="shared" si="100"/>
        <v>4</v>
      </c>
      <c r="M68" s="3">
        <v>3</v>
      </c>
      <c r="N68" s="3">
        <v>1</v>
      </c>
      <c r="O68" s="3">
        <v>3</v>
      </c>
      <c r="P68" s="3">
        <v>4</v>
      </c>
      <c r="Q68" s="4">
        <f t="shared" si="11"/>
        <v>100</v>
      </c>
      <c r="R68" s="3">
        <v>0</v>
      </c>
      <c r="S68" s="3">
        <v>0</v>
      </c>
      <c r="T68" s="32">
        <f t="shared" si="13"/>
        <v>0.75</v>
      </c>
      <c r="U68" s="32">
        <f t="shared" si="14"/>
        <v>1</v>
      </c>
      <c r="V68" s="3">
        <v>2</v>
      </c>
      <c r="W68" s="3">
        <v>0</v>
      </c>
      <c r="X68" s="3">
        <v>0</v>
      </c>
      <c r="Y68" s="3">
        <v>0</v>
      </c>
      <c r="Z68" s="3"/>
    </row>
    <row r="69" spans="1:30" x14ac:dyDescent="0.3">
      <c r="A69" s="3" t="s">
        <v>67</v>
      </c>
      <c r="B69" s="3" t="s">
        <v>24</v>
      </c>
      <c r="C69" s="3" t="s">
        <v>25</v>
      </c>
      <c r="D69" s="3" t="s">
        <v>26</v>
      </c>
      <c r="E69" s="3" t="s">
        <v>32</v>
      </c>
      <c r="F69" s="3" t="s">
        <v>28</v>
      </c>
      <c r="G69" s="3">
        <v>0</v>
      </c>
      <c r="H69" s="3">
        <v>0</v>
      </c>
      <c r="I69" s="4" t="e">
        <f t="shared" si="102"/>
        <v>#DIV/0!</v>
      </c>
      <c r="J69" s="3">
        <v>0</v>
      </c>
      <c r="K69" s="32" t="e">
        <f t="shared" si="8"/>
        <v>#DIV/0!</v>
      </c>
      <c r="L69" s="3">
        <v>0</v>
      </c>
      <c r="M69" s="3">
        <v>0</v>
      </c>
      <c r="N69" s="3">
        <v>0</v>
      </c>
      <c r="O69" s="3">
        <v>0</v>
      </c>
      <c r="P69" s="3">
        <v>0</v>
      </c>
      <c r="Q69" s="4" t="e">
        <f t="shared" si="11"/>
        <v>#DIV/0!</v>
      </c>
      <c r="R69" s="3">
        <v>0</v>
      </c>
      <c r="S69" s="3">
        <v>0</v>
      </c>
      <c r="T69" s="32" t="e">
        <f t="shared" si="13"/>
        <v>#DIV/0!</v>
      </c>
      <c r="U69" s="32" t="e">
        <f t="shared" si="14"/>
        <v>#DIV/0!</v>
      </c>
      <c r="V69" s="3">
        <v>0</v>
      </c>
      <c r="W69" s="3">
        <v>0</v>
      </c>
      <c r="X69" s="3">
        <v>0</v>
      </c>
      <c r="Y69" s="3">
        <v>0</v>
      </c>
      <c r="Z69" s="3"/>
    </row>
    <row r="70" spans="1:30" x14ac:dyDescent="0.3">
      <c r="A70" s="3" t="s">
        <v>68</v>
      </c>
      <c r="B70" s="3" t="s">
        <v>24</v>
      </c>
      <c r="C70" s="3" t="s">
        <v>25</v>
      </c>
      <c r="D70" s="3" t="s">
        <v>26</v>
      </c>
      <c r="E70" s="3" t="s">
        <v>32</v>
      </c>
      <c r="F70" s="3" t="s">
        <v>28</v>
      </c>
      <c r="G70" s="3">
        <v>0</v>
      </c>
      <c r="H70" s="3">
        <v>0</v>
      </c>
      <c r="I70" s="4" t="e">
        <f t="shared" si="102"/>
        <v>#DIV/0!</v>
      </c>
      <c r="J70" s="3">
        <v>0</v>
      </c>
      <c r="K70" s="32" t="e">
        <f t="shared" si="8"/>
        <v>#DIV/0!</v>
      </c>
      <c r="L70" s="3">
        <f t="shared" ref="L70" si="107">M70+N70</f>
        <v>0</v>
      </c>
      <c r="M70" s="3">
        <v>0</v>
      </c>
      <c r="N70" s="3">
        <v>0</v>
      </c>
      <c r="O70" s="3">
        <v>0</v>
      </c>
      <c r="P70" s="3">
        <v>0</v>
      </c>
      <c r="Q70" s="4" t="e">
        <f t="shared" si="11"/>
        <v>#DIV/0!</v>
      </c>
      <c r="R70" s="3">
        <v>0</v>
      </c>
      <c r="S70" s="3">
        <v>0</v>
      </c>
      <c r="T70" s="32" t="e">
        <f t="shared" si="13"/>
        <v>#DIV/0!</v>
      </c>
      <c r="U70" s="32" t="e">
        <f t="shared" si="14"/>
        <v>#DIV/0!</v>
      </c>
      <c r="V70" s="3">
        <v>0</v>
      </c>
      <c r="W70" s="3">
        <v>0</v>
      </c>
      <c r="X70" s="3">
        <v>0</v>
      </c>
      <c r="Y70" s="3">
        <v>0</v>
      </c>
      <c r="Z70" s="3"/>
    </row>
    <row r="71" spans="1:30" x14ac:dyDescent="0.3">
      <c r="A71" s="35">
        <v>265</v>
      </c>
      <c r="B71" s="35" t="s">
        <v>29</v>
      </c>
      <c r="C71" s="35" t="s">
        <v>31</v>
      </c>
      <c r="D71" s="35" t="s">
        <v>26</v>
      </c>
      <c r="E71" s="35" t="s">
        <v>34</v>
      </c>
      <c r="F71" s="35" t="s">
        <v>28</v>
      </c>
      <c r="G71" s="35">
        <f t="shared" ref="G71:H71" si="108">G72+G73+G74</f>
        <v>1</v>
      </c>
      <c r="H71" s="35">
        <f t="shared" si="108"/>
        <v>3</v>
      </c>
      <c r="I71" s="36">
        <f t="shared" si="102"/>
        <v>3</v>
      </c>
      <c r="J71" s="35">
        <f t="shared" ref="J71" si="109">J72+J73+J74</f>
        <v>0</v>
      </c>
      <c r="K71" s="37">
        <f t="shared" ref="K71:K118" si="110">J71/G71</f>
        <v>0</v>
      </c>
      <c r="L71" s="35">
        <f t="shared" ref="L71:L72" si="111">M71+N71</f>
        <v>1</v>
      </c>
      <c r="M71" s="35">
        <f t="shared" ref="M71:P71" si="112">M72+M73+M74</f>
        <v>1</v>
      </c>
      <c r="N71" s="35">
        <f t="shared" si="112"/>
        <v>0</v>
      </c>
      <c r="O71" s="35">
        <f t="shared" si="112"/>
        <v>1</v>
      </c>
      <c r="P71" s="35">
        <f t="shared" si="112"/>
        <v>1</v>
      </c>
      <c r="Q71" s="36">
        <f t="shared" ref="Q71:Q118" si="113">P71/L71*100</f>
        <v>100</v>
      </c>
      <c r="R71" s="35">
        <f t="shared" ref="R71:S71" si="114">R72+R73+R74</f>
        <v>0</v>
      </c>
      <c r="S71" s="35">
        <f t="shared" si="114"/>
        <v>0</v>
      </c>
      <c r="T71" s="37">
        <f t="shared" ref="T71:T118" si="115">M71/(M71+N71)</f>
        <v>1</v>
      </c>
      <c r="U71" s="37">
        <f t="shared" ref="U71:U118" si="116">((0.5*V71)+M71)/L71</f>
        <v>1.5</v>
      </c>
      <c r="V71" s="35">
        <f t="shared" ref="V71:Y71" si="117">V72+V73+V74</f>
        <v>1</v>
      </c>
      <c r="W71" s="35">
        <f t="shared" si="117"/>
        <v>0</v>
      </c>
      <c r="X71" s="35">
        <f t="shared" si="117"/>
        <v>0</v>
      </c>
      <c r="Y71" s="35">
        <f t="shared" si="117"/>
        <v>0</v>
      </c>
      <c r="Z71" s="35">
        <f>H71-H220</f>
        <v>3</v>
      </c>
      <c r="AA71" s="38"/>
      <c r="AB71" s="38"/>
      <c r="AC71" s="38"/>
      <c r="AD71" s="38"/>
    </row>
    <row r="72" spans="1:30" x14ac:dyDescent="0.3">
      <c r="A72" s="3" t="s">
        <v>66</v>
      </c>
      <c r="B72" s="3" t="s">
        <v>29</v>
      </c>
      <c r="C72" s="3" t="s">
        <v>31</v>
      </c>
      <c r="D72" s="3" t="s">
        <v>26</v>
      </c>
      <c r="E72" s="3" t="s">
        <v>34</v>
      </c>
      <c r="F72" s="3" t="s">
        <v>28</v>
      </c>
      <c r="G72" s="3">
        <v>1</v>
      </c>
      <c r="H72" s="3">
        <v>3</v>
      </c>
      <c r="I72" s="4">
        <f t="shared" si="102"/>
        <v>3</v>
      </c>
      <c r="J72" s="3">
        <v>0</v>
      </c>
      <c r="K72" s="32">
        <f t="shared" si="110"/>
        <v>0</v>
      </c>
      <c r="L72" s="3">
        <f t="shared" si="111"/>
        <v>1</v>
      </c>
      <c r="M72" s="3">
        <v>1</v>
      </c>
      <c r="N72" s="3">
        <v>0</v>
      </c>
      <c r="O72" s="3">
        <v>1</v>
      </c>
      <c r="P72" s="3">
        <v>1</v>
      </c>
      <c r="Q72" s="4">
        <f t="shared" si="113"/>
        <v>100</v>
      </c>
      <c r="R72" s="3">
        <v>0</v>
      </c>
      <c r="S72" s="3">
        <v>0</v>
      </c>
      <c r="T72" s="32">
        <f t="shared" si="115"/>
        <v>1</v>
      </c>
      <c r="U72" s="32">
        <f t="shared" si="116"/>
        <v>1.5</v>
      </c>
      <c r="V72" s="3">
        <v>1</v>
      </c>
      <c r="W72" s="3">
        <v>0</v>
      </c>
      <c r="X72" s="3">
        <v>0</v>
      </c>
      <c r="Y72" s="3">
        <v>0</v>
      </c>
      <c r="Z72" s="3"/>
    </row>
    <row r="73" spans="1:30" x14ac:dyDescent="0.3">
      <c r="A73" s="3" t="s">
        <v>67</v>
      </c>
      <c r="B73" s="3" t="s">
        <v>29</v>
      </c>
      <c r="C73" s="3" t="s">
        <v>31</v>
      </c>
      <c r="D73" s="3" t="s">
        <v>26</v>
      </c>
      <c r="E73" s="3" t="s">
        <v>34</v>
      </c>
      <c r="F73" s="3" t="s">
        <v>28</v>
      </c>
      <c r="G73" s="3">
        <v>0</v>
      </c>
      <c r="H73" s="3">
        <v>0</v>
      </c>
      <c r="I73" s="4" t="e">
        <f t="shared" si="102"/>
        <v>#DIV/0!</v>
      </c>
      <c r="J73" s="3">
        <v>0</v>
      </c>
      <c r="K73" s="32" t="e">
        <f t="shared" si="110"/>
        <v>#DIV/0!</v>
      </c>
      <c r="L73" s="3">
        <v>0</v>
      </c>
      <c r="M73" s="3">
        <v>0</v>
      </c>
      <c r="N73" s="3">
        <v>0</v>
      </c>
      <c r="O73" s="3">
        <v>0</v>
      </c>
      <c r="P73" s="3">
        <v>0</v>
      </c>
      <c r="Q73" s="4" t="e">
        <f t="shared" si="113"/>
        <v>#DIV/0!</v>
      </c>
      <c r="R73" s="3">
        <v>0</v>
      </c>
      <c r="S73" s="3">
        <v>0</v>
      </c>
      <c r="T73" s="32" t="e">
        <f t="shared" si="115"/>
        <v>#DIV/0!</v>
      </c>
      <c r="U73" s="32" t="e">
        <f t="shared" si="116"/>
        <v>#DIV/0!</v>
      </c>
      <c r="V73" s="3">
        <v>0</v>
      </c>
      <c r="W73" s="3">
        <v>0</v>
      </c>
      <c r="X73" s="3">
        <v>0</v>
      </c>
      <c r="Y73" s="3">
        <v>0</v>
      </c>
      <c r="Z73" s="3"/>
    </row>
    <row r="74" spans="1:30" x14ac:dyDescent="0.3">
      <c r="A74" s="3" t="s">
        <v>68</v>
      </c>
      <c r="B74" s="3" t="s">
        <v>29</v>
      </c>
      <c r="C74" s="3" t="s">
        <v>31</v>
      </c>
      <c r="D74" s="3" t="s">
        <v>26</v>
      </c>
      <c r="E74" s="3" t="s">
        <v>34</v>
      </c>
      <c r="F74" s="3" t="s">
        <v>28</v>
      </c>
      <c r="G74" s="3">
        <v>0</v>
      </c>
      <c r="H74" s="3">
        <v>0</v>
      </c>
      <c r="I74" s="4" t="e">
        <f t="shared" si="102"/>
        <v>#DIV/0!</v>
      </c>
      <c r="J74" s="3">
        <v>0</v>
      </c>
      <c r="K74" s="32" t="e">
        <f t="shared" si="110"/>
        <v>#DIV/0!</v>
      </c>
      <c r="L74" s="3">
        <f t="shared" ref="L74:L76" si="118">M74+N74</f>
        <v>0</v>
      </c>
      <c r="M74" s="3">
        <v>0</v>
      </c>
      <c r="N74" s="3">
        <v>0</v>
      </c>
      <c r="O74" s="3">
        <v>0</v>
      </c>
      <c r="P74" s="3">
        <v>0</v>
      </c>
      <c r="Q74" s="4" t="e">
        <f t="shared" si="113"/>
        <v>#DIV/0!</v>
      </c>
      <c r="R74" s="3">
        <v>0</v>
      </c>
      <c r="S74" s="3">
        <v>0</v>
      </c>
      <c r="T74" s="32" t="e">
        <f t="shared" si="115"/>
        <v>#DIV/0!</v>
      </c>
      <c r="U74" s="32" t="e">
        <f t="shared" si="116"/>
        <v>#DIV/0!</v>
      </c>
      <c r="V74" s="3">
        <v>0</v>
      </c>
      <c r="W74" s="3">
        <v>0</v>
      </c>
      <c r="X74" s="3">
        <v>0</v>
      </c>
      <c r="Y74" s="3">
        <v>0</v>
      </c>
      <c r="Z74" s="3"/>
    </row>
    <row r="75" spans="1:30" x14ac:dyDescent="0.3">
      <c r="A75" s="35">
        <v>66</v>
      </c>
      <c r="B75" s="35" t="s">
        <v>24</v>
      </c>
      <c r="C75" s="35" t="s">
        <v>29</v>
      </c>
      <c r="D75" s="35" t="s">
        <v>26</v>
      </c>
      <c r="E75" s="35" t="s">
        <v>32</v>
      </c>
      <c r="F75" s="35" t="s">
        <v>28</v>
      </c>
      <c r="G75" s="35">
        <f t="shared" ref="G75:H75" si="119">G76+G77+G78</f>
        <v>1</v>
      </c>
      <c r="H75" s="35">
        <f t="shared" si="119"/>
        <v>2</v>
      </c>
      <c r="I75" s="36">
        <f t="shared" si="102"/>
        <v>2</v>
      </c>
      <c r="J75" s="35">
        <f t="shared" ref="J75" si="120">J76+J77+J78</f>
        <v>0</v>
      </c>
      <c r="K75" s="37">
        <f t="shared" si="110"/>
        <v>0</v>
      </c>
      <c r="L75" s="35">
        <f t="shared" si="118"/>
        <v>1</v>
      </c>
      <c r="M75" s="35">
        <f t="shared" ref="M75:P75" si="121">M76+M77+M78</f>
        <v>1</v>
      </c>
      <c r="N75" s="35">
        <f t="shared" si="121"/>
        <v>0</v>
      </c>
      <c r="O75" s="35">
        <f t="shared" si="121"/>
        <v>0</v>
      </c>
      <c r="P75" s="35">
        <f t="shared" si="121"/>
        <v>1</v>
      </c>
      <c r="Q75" s="36">
        <f t="shared" si="113"/>
        <v>100</v>
      </c>
      <c r="R75" s="35">
        <f t="shared" ref="R75:S75" si="122">R76+R77+R78</f>
        <v>0</v>
      </c>
      <c r="S75" s="35">
        <f t="shared" si="122"/>
        <v>0</v>
      </c>
      <c r="T75" s="37">
        <f t="shared" si="115"/>
        <v>1</v>
      </c>
      <c r="U75" s="37">
        <f t="shared" si="116"/>
        <v>1</v>
      </c>
      <c r="V75" s="35">
        <f t="shared" ref="V75:Y75" si="123">V76+V77+V78</f>
        <v>0</v>
      </c>
      <c r="W75" s="35">
        <f t="shared" si="123"/>
        <v>0</v>
      </c>
      <c r="X75" s="35">
        <f t="shared" si="123"/>
        <v>0</v>
      </c>
      <c r="Y75" s="35">
        <f t="shared" si="123"/>
        <v>0</v>
      </c>
      <c r="Z75" s="35">
        <f>H75-H224</f>
        <v>0</v>
      </c>
      <c r="AA75" s="38"/>
      <c r="AB75" s="38"/>
      <c r="AC75" s="38"/>
      <c r="AD75" s="38"/>
    </row>
    <row r="76" spans="1:30" x14ac:dyDescent="0.3">
      <c r="A76" s="3" t="s">
        <v>66</v>
      </c>
      <c r="B76" s="3" t="s">
        <v>24</v>
      </c>
      <c r="C76" s="3" t="s">
        <v>29</v>
      </c>
      <c r="D76" s="3" t="s">
        <v>26</v>
      </c>
      <c r="E76" s="3" t="s">
        <v>32</v>
      </c>
      <c r="F76" s="3" t="s">
        <v>28</v>
      </c>
      <c r="G76" s="3">
        <v>1</v>
      </c>
      <c r="H76" s="3">
        <v>2</v>
      </c>
      <c r="I76" s="4">
        <f t="shared" si="102"/>
        <v>2</v>
      </c>
      <c r="J76" s="3">
        <v>0</v>
      </c>
      <c r="K76" s="32">
        <f t="shared" si="110"/>
        <v>0</v>
      </c>
      <c r="L76" s="3">
        <f t="shared" si="118"/>
        <v>1</v>
      </c>
      <c r="M76" s="3">
        <v>1</v>
      </c>
      <c r="N76" s="3">
        <v>0</v>
      </c>
      <c r="O76" s="3">
        <v>0</v>
      </c>
      <c r="P76" s="3">
        <v>1</v>
      </c>
      <c r="Q76" s="4">
        <f t="shared" si="113"/>
        <v>100</v>
      </c>
      <c r="R76" s="3">
        <v>0</v>
      </c>
      <c r="S76" s="3">
        <v>0</v>
      </c>
      <c r="T76" s="32">
        <f t="shared" si="115"/>
        <v>1</v>
      </c>
      <c r="U76" s="32">
        <f t="shared" si="116"/>
        <v>1</v>
      </c>
      <c r="V76" s="3">
        <v>0</v>
      </c>
      <c r="W76" s="3">
        <v>0</v>
      </c>
      <c r="X76" s="3">
        <v>0</v>
      </c>
      <c r="Y76" s="3">
        <v>0</v>
      </c>
      <c r="Z76" s="3"/>
    </row>
    <row r="77" spans="1:30" x14ac:dyDescent="0.3">
      <c r="A77" s="3" t="s">
        <v>67</v>
      </c>
      <c r="B77" s="3" t="s">
        <v>24</v>
      </c>
      <c r="C77" s="3" t="s">
        <v>29</v>
      </c>
      <c r="D77" s="3" t="s">
        <v>26</v>
      </c>
      <c r="E77" s="3" t="s">
        <v>32</v>
      </c>
      <c r="F77" s="3" t="s">
        <v>28</v>
      </c>
      <c r="G77" s="3">
        <v>0</v>
      </c>
      <c r="H77" s="3">
        <v>0</v>
      </c>
      <c r="I77" s="4" t="e">
        <f t="shared" si="102"/>
        <v>#DIV/0!</v>
      </c>
      <c r="J77" s="3">
        <v>0</v>
      </c>
      <c r="K77" s="32" t="e">
        <f t="shared" si="110"/>
        <v>#DIV/0!</v>
      </c>
      <c r="L77" s="3">
        <v>0</v>
      </c>
      <c r="M77" s="3">
        <v>0</v>
      </c>
      <c r="N77" s="3">
        <v>0</v>
      </c>
      <c r="O77" s="3">
        <v>0</v>
      </c>
      <c r="P77" s="3">
        <v>0</v>
      </c>
      <c r="Q77" s="4" t="e">
        <f t="shared" si="113"/>
        <v>#DIV/0!</v>
      </c>
      <c r="R77" s="3">
        <v>0</v>
      </c>
      <c r="S77" s="3">
        <v>0</v>
      </c>
      <c r="T77" s="32" t="e">
        <f t="shared" si="115"/>
        <v>#DIV/0!</v>
      </c>
      <c r="U77" s="32" t="e">
        <f t="shared" si="116"/>
        <v>#DIV/0!</v>
      </c>
      <c r="V77" s="3">
        <v>0</v>
      </c>
      <c r="W77" s="3">
        <v>0</v>
      </c>
      <c r="X77" s="3">
        <v>0</v>
      </c>
      <c r="Y77" s="3">
        <v>0</v>
      </c>
      <c r="Z77" s="3"/>
    </row>
    <row r="78" spans="1:30" x14ac:dyDescent="0.3">
      <c r="A78" s="3" t="s">
        <v>68</v>
      </c>
      <c r="B78" s="3" t="s">
        <v>24</v>
      </c>
      <c r="C78" s="3" t="s">
        <v>29</v>
      </c>
      <c r="D78" s="3" t="s">
        <v>26</v>
      </c>
      <c r="E78" s="3" t="s">
        <v>32</v>
      </c>
      <c r="F78" s="3" t="s">
        <v>28</v>
      </c>
      <c r="G78" s="3">
        <v>0</v>
      </c>
      <c r="H78" s="3">
        <v>0</v>
      </c>
      <c r="I78" s="4" t="e">
        <f t="shared" si="102"/>
        <v>#DIV/0!</v>
      </c>
      <c r="J78" s="3">
        <v>0</v>
      </c>
      <c r="K78" s="32" t="e">
        <f t="shared" si="110"/>
        <v>#DIV/0!</v>
      </c>
      <c r="L78" s="3">
        <f t="shared" ref="L78:L80" si="124">M78+N78</f>
        <v>0</v>
      </c>
      <c r="M78" s="3">
        <v>0</v>
      </c>
      <c r="N78" s="3">
        <v>0</v>
      </c>
      <c r="O78" s="3">
        <v>0</v>
      </c>
      <c r="P78" s="3">
        <v>0</v>
      </c>
      <c r="Q78" s="4" t="e">
        <f t="shared" si="113"/>
        <v>#DIV/0!</v>
      </c>
      <c r="R78" s="3">
        <v>0</v>
      </c>
      <c r="S78" s="3">
        <v>0</v>
      </c>
      <c r="T78" s="32" t="e">
        <f t="shared" si="115"/>
        <v>#DIV/0!</v>
      </c>
      <c r="U78" s="32" t="e">
        <f t="shared" si="116"/>
        <v>#DIV/0!</v>
      </c>
      <c r="V78" s="3">
        <v>0</v>
      </c>
      <c r="W78" s="3">
        <v>0</v>
      </c>
      <c r="X78" s="3">
        <v>0</v>
      </c>
      <c r="Y78" s="3">
        <v>0</v>
      </c>
      <c r="Z78" s="3"/>
    </row>
    <row r="79" spans="1:30" x14ac:dyDescent="0.3">
      <c r="A79" s="35">
        <v>100</v>
      </c>
      <c r="B79" s="35" t="s">
        <v>29</v>
      </c>
      <c r="C79" s="35" t="s">
        <v>25</v>
      </c>
      <c r="D79" s="35" t="s">
        <v>32</v>
      </c>
      <c r="E79" s="35" t="s">
        <v>30</v>
      </c>
      <c r="F79" s="35" t="s">
        <v>28</v>
      </c>
      <c r="G79" s="35">
        <f t="shared" ref="G79:H79" si="125">G80+G81+G82</f>
        <v>6</v>
      </c>
      <c r="H79" s="35">
        <f t="shared" si="125"/>
        <v>6</v>
      </c>
      <c r="I79" s="36">
        <f t="shared" si="102"/>
        <v>1.2</v>
      </c>
      <c r="J79" s="35">
        <f t="shared" ref="J79" si="126">J80+J81+J82</f>
        <v>1</v>
      </c>
      <c r="K79" s="37">
        <f t="shared" si="110"/>
        <v>0.16666666666666666</v>
      </c>
      <c r="L79" s="35">
        <f t="shared" si="124"/>
        <v>5</v>
      </c>
      <c r="M79" s="35">
        <f t="shared" ref="M79:P79" si="127">M80+M81+M82</f>
        <v>3</v>
      </c>
      <c r="N79" s="35">
        <f t="shared" si="127"/>
        <v>2</v>
      </c>
      <c r="O79" s="35">
        <f t="shared" si="127"/>
        <v>2</v>
      </c>
      <c r="P79" s="35">
        <f t="shared" si="127"/>
        <v>5</v>
      </c>
      <c r="Q79" s="36">
        <f t="shared" si="113"/>
        <v>100</v>
      </c>
      <c r="R79" s="35">
        <f t="shared" ref="R79:S79" si="128">R80+R81+R82</f>
        <v>0</v>
      </c>
      <c r="S79" s="35">
        <f t="shared" si="128"/>
        <v>0</v>
      </c>
      <c r="T79" s="37">
        <f t="shared" si="115"/>
        <v>0.6</v>
      </c>
      <c r="U79" s="37">
        <f t="shared" si="116"/>
        <v>0.6</v>
      </c>
      <c r="V79" s="35">
        <f t="shared" ref="V79:Y79" si="129">V80+V81+V82</f>
        <v>0</v>
      </c>
      <c r="W79" s="35">
        <f t="shared" si="129"/>
        <v>1</v>
      </c>
      <c r="X79" s="35">
        <f t="shared" si="129"/>
        <v>0</v>
      </c>
      <c r="Y79" s="35">
        <f t="shared" si="129"/>
        <v>0</v>
      </c>
      <c r="Z79" s="35">
        <f>H79-H228</f>
        <v>0</v>
      </c>
      <c r="AA79" s="38"/>
      <c r="AB79" s="38"/>
      <c r="AC79" s="38"/>
      <c r="AD79" s="38"/>
    </row>
    <row r="80" spans="1:30" x14ac:dyDescent="0.3">
      <c r="A80" s="3" t="s">
        <v>66</v>
      </c>
      <c r="B80" s="3" t="s">
        <v>29</v>
      </c>
      <c r="C80" s="3" t="s">
        <v>25</v>
      </c>
      <c r="D80" s="3" t="s">
        <v>32</v>
      </c>
      <c r="E80" s="3" t="s">
        <v>30</v>
      </c>
      <c r="F80" s="3" t="s">
        <v>28</v>
      </c>
      <c r="G80" s="3">
        <v>6</v>
      </c>
      <c r="H80" s="3">
        <v>6</v>
      </c>
      <c r="I80" s="4">
        <f t="shared" si="102"/>
        <v>1.2</v>
      </c>
      <c r="J80" s="3">
        <v>1</v>
      </c>
      <c r="K80" s="32">
        <f t="shared" si="110"/>
        <v>0.16666666666666666</v>
      </c>
      <c r="L80" s="3">
        <f t="shared" si="124"/>
        <v>5</v>
      </c>
      <c r="M80" s="3">
        <v>3</v>
      </c>
      <c r="N80" s="3">
        <v>2</v>
      </c>
      <c r="O80" s="3">
        <v>2</v>
      </c>
      <c r="P80" s="3">
        <v>5</v>
      </c>
      <c r="Q80" s="4">
        <f t="shared" si="113"/>
        <v>100</v>
      </c>
      <c r="R80" s="3">
        <v>0</v>
      </c>
      <c r="S80" s="3">
        <v>0</v>
      </c>
      <c r="T80" s="32">
        <f t="shared" si="115"/>
        <v>0.6</v>
      </c>
      <c r="U80" s="32">
        <f t="shared" si="116"/>
        <v>0.6</v>
      </c>
      <c r="V80" s="3">
        <v>0</v>
      </c>
      <c r="W80" s="3">
        <v>1</v>
      </c>
      <c r="X80" s="3">
        <v>0</v>
      </c>
      <c r="Y80" s="3">
        <v>0</v>
      </c>
      <c r="Z80" s="3"/>
    </row>
    <row r="81" spans="1:30" x14ac:dyDescent="0.3">
      <c r="A81" s="3" t="s">
        <v>67</v>
      </c>
      <c r="B81" s="3" t="s">
        <v>29</v>
      </c>
      <c r="C81" s="3" t="s">
        <v>25</v>
      </c>
      <c r="D81" s="3" t="s">
        <v>32</v>
      </c>
      <c r="E81" s="3" t="s">
        <v>30</v>
      </c>
      <c r="F81" s="3" t="s">
        <v>28</v>
      </c>
      <c r="G81" s="3">
        <v>0</v>
      </c>
      <c r="H81" s="3">
        <v>0</v>
      </c>
      <c r="I81" s="4" t="e">
        <f t="shared" si="102"/>
        <v>#DIV/0!</v>
      </c>
      <c r="J81" s="3">
        <v>0</v>
      </c>
      <c r="K81" s="32" t="e">
        <f t="shared" si="110"/>
        <v>#DIV/0!</v>
      </c>
      <c r="L81" s="3">
        <v>0</v>
      </c>
      <c r="M81" s="3">
        <v>0</v>
      </c>
      <c r="N81" s="3">
        <v>0</v>
      </c>
      <c r="O81" s="3">
        <v>0</v>
      </c>
      <c r="P81" s="3">
        <v>0</v>
      </c>
      <c r="Q81" s="4" t="e">
        <f t="shared" si="113"/>
        <v>#DIV/0!</v>
      </c>
      <c r="R81" s="3">
        <v>0</v>
      </c>
      <c r="S81" s="3">
        <v>0</v>
      </c>
      <c r="T81" s="32" t="e">
        <f t="shared" si="115"/>
        <v>#DIV/0!</v>
      </c>
      <c r="U81" s="32" t="e">
        <f t="shared" si="116"/>
        <v>#DIV/0!</v>
      </c>
      <c r="V81" s="3">
        <v>0</v>
      </c>
      <c r="W81" s="3">
        <v>0</v>
      </c>
      <c r="X81" s="3">
        <v>0</v>
      </c>
      <c r="Y81" s="3">
        <v>0</v>
      </c>
      <c r="Z81" s="3"/>
    </row>
    <row r="82" spans="1:30" x14ac:dyDescent="0.3">
      <c r="A82" s="3" t="s">
        <v>68</v>
      </c>
      <c r="B82" s="3" t="s">
        <v>29</v>
      </c>
      <c r="C82" s="3" t="s">
        <v>25</v>
      </c>
      <c r="D82" s="3" t="s">
        <v>32</v>
      </c>
      <c r="E82" s="3" t="s">
        <v>30</v>
      </c>
      <c r="F82" s="3" t="s">
        <v>28</v>
      </c>
      <c r="G82" s="3">
        <v>0</v>
      </c>
      <c r="H82" s="3">
        <v>0</v>
      </c>
      <c r="I82" s="4" t="e">
        <f t="shared" si="102"/>
        <v>#DIV/0!</v>
      </c>
      <c r="J82" s="3">
        <v>0</v>
      </c>
      <c r="K82" s="32" t="e">
        <f t="shared" si="110"/>
        <v>#DIV/0!</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266</v>
      </c>
      <c r="B83" s="35" t="s">
        <v>34</v>
      </c>
      <c r="C83" s="35" t="s">
        <v>25</v>
      </c>
      <c r="D83" s="35" t="s">
        <v>26</v>
      </c>
      <c r="E83" s="35" t="s">
        <v>27</v>
      </c>
      <c r="F83" s="35" t="s">
        <v>31</v>
      </c>
      <c r="G83" s="35">
        <f t="shared" ref="G83:H83" si="131">G84+G85+G86</f>
        <v>6</v>
      </c>
      <c r="H83" s="35">
        <f t="shared" si="131"/>
        <v>3</v>
      </c>
      <c r="I83" s="36">
        <f t="shared" si="102"/>
        <v>0.77319587628865982</v>
      </c>
      <c r="J83" s="35">
        <f t="shared" ref="J83" si="132">J84+J85+J86</f>
        <v>1</v>
      </c>
      <c r="K83" s="37">
        <f t="shared" si="110"/>
        <v>0.16666666666666666</v>
      </c>
      <c r="L83" s="35">
        <f t="shared" si="130"/>
        <v>4</v>
      </c>
      <c r="M83" s="35">
        <f t="shared" ref="M83:P83" si="133">M84+M85+M86</f>
        <v>1</v>
      </c>
      <c r="N83" s="35">
        <f t="shared" si="133"/>
        <v>3</v>
      </c>
      <c r="O83" s="35">
        <f t="shared" si="133"/>
        <v>1</v>
      </c>
      <c r="P83" s="35">
        <f t="shared" si="133"/>
        <v>2</v>
      </c>
      <c r="Q83" s="36">
        <f t="shared" si="113"/>
        <v>50</v>
      </c>
      <c r="R83" s="35">
        <f t="shared" ref="R83:S83" si="134">R84+R85+R86</f>
        <v>2</v>
      </c>
      <c r="S83" s="35">
        <f t="shared" si="134"/>
        <v>1</v>
      </c>
      <c r="T83" s="37">
        <f t="shared" si="115"/>
        <v>0.25</v>
      </c>
      <c r="U83" s="37">
        <f t="shared" si="116"/>
        <v>0.25</v>
      </c>
      <c r="V83" s="35">
        <f t="shared" ref="V83:Y83" si="135">V84+V85+V86</f>
        <v>0</v>
      </c>
      <c r="W83" s="35">
        <f t="shared" si="135"/>
        <v>2</v>
      </c>
      <c r="X83" s="35">
        <f t="shared" si="135"/>
        <v>0</v>
      </c>
      <c r="Y83" s="35">
        <f t="shared" si="135"/>
        <v>1</v>
      </c>
      <c r="Z83" s="35">
        <f>H83-H232</f>
        <v>1</v>
      </c>
      <c r="AA83" s="38"/>
      <c r="AB83" s="38"/>
      <c r="AC83" s="38"/>
      <c r="AD83" s="38"/>
    </row>
    <row r="84" spans="1:30" x14ac:dyDescent="0.3">
      <c r="A84" s="3" t="s">
        <v>66</v>
      </c>
      <c r="B84" s="3" t="s">
        <v>34</v>
      </c>
      <c r="C84" s="3" t="s">
        <v>25</v>
      </c>
      <c r="D84" s="3" t="s">
        <v>26</v>
      </c>
      <c r="E84" s="3" t="s">
        <v>27</v>
      </c>
      <c r="F84" s="3" t="s">
        <v>31</v>
      </c>
      <c r="G84" s="3">
        <v>2</v>
      </c>
      <c r="H84" s="3">
        <v>1</v>
      </c>
      <c r="I84" s="4">
        <f t="shared" si="102"/>
        <v>0.53191489361702127</v>
      </c>
      <c r="J84" s="3">
        <v>0</v>
      </c>
      <c r="K84" s="32">
        <f t="shared" si="110"/>
        <v>0</v>
      </c>
      <c r="L84" s="3">
        <f t="shared" si="130"/>
        <v>1</v>
      </c>
      <c r="M84" s="3">
        <v>0</v>
      </c>
      <c r="N84" s="3">
        <v>1</v>
      </c>
      <c r="O84" s="3">
        <v>0</v>
      </c>
      <c r="P84" s="3">
        <v>0</v>
      </c>
      <c r="Q84" s="4">
        <f t="shared" si="113"/>
        <v>0</v>
      </c>
      <c r="R84" s="3">
        <v>2</v>
      </c>
      <c r="S84" s="3">
        <v>1</v>
      </c>
      <c r="T84" s="32">
        <f t="shared" si="115"/>
        <v>0</v>
      </c>
      <c r="U84" s="32">
        <f t="shared" si="116"/>
        <v>0</v>
      </c>
      <c r="V84" s="3">
        <v>0</v>
      </c>
      <c r="W84" s="3">
        <v>0</v>
      </c>
      <c r="X84" s="3">
        <v>0</v>
      </c>
      <c r="Y84" s="3">
        <v>1</v>
      </c>
      <c r="Z84" s="3"/>
    </row>
    <row r="85" spans="1:30" x14ac:dyDescent="0.3">
      <c r="A85" s="3" t="s">
        <v>67</v>
      </c>
      <c r="B85" s="3" t="s">
        <v>34</v>
      </c>
      <c r="C85" s="3" t="s">
        <v>25</v>
      </c>
      <c r="D85" s="3" t="s">
        <v>26</v>
      </c>
      <c r="E85" s="3" t="s">
        <v>27</v>
      </c>
      <c r="F85" s="3" t="s">
        <v>31</v>
      </c>
      <c r="G85" s="3">
        <v>0</v>
      </c>
      <c r="H85" s="3">
        <v>0</v>
      </c>
      <c r="I85" s="4" t="e">
        <f t="shared" si="102"/>
        <v>#DIV/0!</v>
      </c>
      <c r="J85" s="3">
        <v>0</v>
      </c>
      <c r="K85" s="32" t="e">
        <f t="shared" si="110"/>
        <v>#DIV/0!</v>
      </c>
      <c r="L85" s="3">
        <v>0</v>
      </c>
      <c r="M85" s="3">
        <v>0</v>
      </c>
      <c r="N85" s="3">
        <v>0</v>
      </c>
      <c r="O85" s="3">
        <v>0</v>
      </c>
      <c r="P85" s="3">
        <v>0</v>
      </c>
      <c r="Q85" s="4" t="e">
        <f t="shared" si="113"/>
        <v>#DIV/0!</v>
      </c>
      <c r="R85" s="3">
        <v>0</v>
      </c>
      <c r="S85" s="3">
        <v>0</v>
      </c>
      <c r="T85" s="32" t="e">
        <f t="shared" si="115"/>
        <v>#DIV/0!</v>
      </c>
      <c r="U85" s="32" t="e">
        <f t="shared" si="116"/>
        <v>#DIV/0!</v>
      </c>
      <c r="V85" s="3">
        <v>0</v>
      </c>
      <c r="W85" s="3">
        <v>0</v>
      </c>
      <c r="X85" s="3">
        <v>0</v>
      </c>
      <c r="Y85" s="3">
        <v>0</v>
      </c>
      <c r="Z85" s="3"/>
    </row>
    <row r="86" spans="1:30" x14ac:dyDescent="0.3">
      <c r="A86" s="3" t="s">
        <v>68</v>
      </c>
      <c r="B86" s="3" t="s">
        <v>34</v>
      </c>
      <c r="C86" s="3" t="s">
        <v>25</v>
      </c>
      <c r="D86" s="3" t="s">
        <v>26</v>
      </c>
      <c r="E86" s="3" t="s">
        <v>27</v>
      </c>
      <c r="F86" s="3" t="s">
        <v>31</v>
      </c>
      <c r="G86" s="3">
        <v>4</v>
      </c>
      <c r="H86" s="3">
        <v>2</v>
      </c>
      <c r="I86" s="4">
        <f t="shared" si="102"/>
        <v>1</v>
      </c>
      <c r="J86" s="3">
        <v>1</v>
      </c>
      <c r="K86" s="32">
        <f t="shared" si="110"/>
        <v>0.25</v>
      </c>
      <c r="L86" s="3">
        <f t="shared" ref="L86:L92" si="136">M86+N86</f>
        <v>3</v>
      </c>
      <c r="M86" s="3">
        <v>1</v>
      </c>
      <c r="N86" s="3">
        <v>2</v>
      </c>
      <c r="O86" s="3">
        <v>1</v>
      </c>
      <c r="P86" s="3">
        <v>2</v>
      </c>
      <c r="Q86" s="4">
        <f t="shared" si="113"/>
        <v>66.666666666666657</v>
      </c>
      <c r="R86" s="3">
        <v>0</v>
      </c>
      <c r="S86" s="3">
        <v>0</v>
      </c>
      <c r="T86" s="32">
        <f t="shared" si="115"/>
        <v>0.33333333333333331</v>
      </c>
      <c r="U86" s="32">
        <f t="shared" si="116"/>
        <v>0.33333333333333331</v>
      </c>
      <c r="V86" s="3">
        <v>0</v>
      </c>
      <c r="W86" s="3">
        <v>2</v>
      </c>
      <c r="X86" s="3">
        <v>0</v>
      </c>
      <c r="Y86" s="3">
        <v>0</v>
      </c>
      <c r="Z86" s="3"/>
    </row>
    <row r="87" spans="1:30" x14ac:dyDescent="0.3">
      <c r="A87" s="35">
        <v>186</v>
      </c>
      <c r="B87" s="35" t="s">
        <v>34</v>
      </c>
      <c r="C87" s="35" t="s">
        <v>25</v>
      </c>
      <c r="D87" s="35" t="s">
        <v>26</v>
      </c>
      <c r="E87" s="35" t="s">
        <v>27</v>
      </c>
      <c r="F87" s="35" t="s">
        <v>28</v>
      </c>
      <c r="G87" s="3">
        <f t="shared" ref="G87" si="137">G88+G89+G90</f>
        <v>0</v>
      </c>
      <c r="H87" s="35">
        <f t="shared" ref="H87" si="138">H88+H89+H90</f>
        <v>0</v>
      </c>
      <c r="I87" s="36" t="e">
        <f t="shared" si="102"/>
        <v>#DIV/0!</v>
      </c>
      <c r="J87" s="35">
        <f t="shared" ref="J87" si="139">J88+J89+J90</f>
        <v>0</v>
      </c>
      <c r="K87" s="37" t="e">
        <f t="shared" ref="K87:K90" si="140">J87/G87</f>
        <v>#DIV/0!</v>
      </c>
      <c r="L87" s="35">
        <f t="shared" si="136"/>
        <v>0</v>
      </c>
      <c r="M87" s="35">
        <f t="shared" ref="M87" si="141">M88+M89+M90</f>
        <v>0</v>
      </c>
      <c r="N87" s="35">
        <f t="shared" ref="N87" si="142">N88+N89+N90</f>
        <v>0</v>
      </c>
      <c r="O87" s="35">
        <f t="shared" ref="O87" si="143">O88+O89+O90</f>
        <v>0</v>
      </c>
      <c r="P87" s="35">
        <f t="shared" ref="P87" si="144">P88+P89+P90</f>
        <v>0</v>
      </c>
      <c r="Q87" s="36" t="e">
        <f t="shared" ref="Q87:Q90" si="145">P87/L87*100</f>
        <v>#DIV/0!</v>
      </c>
      <c r="R87" s="35">
        <f t="shared" ref="R87" si="146">R88+R89+R90</f>
        <v>0</v>
      </c>
      <c r="S87" s="35">
        <f t="shared" ref="S87" si="147">S88+S89+S90</f>
        <v>0</v>
      </c>
      <c r="T87" s="37" t="e">
        <f t="shared" ref="T87:T90" si="148">M87/(M87+N87)</f>
        <v>#DIV/0!</v>
      </c>
      <c r="U87" s="37" t="e">
        <f t="shared" ref="U87:U90" si="149">((0.5*V87)+M87)/L87</f>
        <v>#DIV/0!</v>
      </c>
      <c r="V87" s="35">
        <f t="shared" ref="V87" si="150">V88+V89+V90</f>
        <v>0</v>
      </c>
      <c r="W87" s="35">
        <f t="shared" ref="W87" si="151">W88+W89+W90</f>
        <v>0</v>
      </c>
      <c r="X87" s="35">
        <f t="shared" ref="X87" si="152">X88+X89+X90</f>
        <v>0</v>
      </c>
      <c r="Y87" s="35">
        <f t="shared" ref="Y87" si="153">Y88+Y89+Y90</f>
        <v>0</v>
      </c>
      <c r="Z87" s="35">
        <f>H87-H236</f>
        <v>-1</v>
      </c>
      <c r="AA87" s="35"/>
      <c r="AB87" s="38"/>
      <c r="AC87" s="38"/>
      <c r="AD87" s="38"/>
    </row>
    <row r="88" spans="1:30" x14ac:dyDescent="0.3">
      <c r="A88" s="3" t="s">
        <v>66</v>
      </c>
      <c r="B88" s="3" t="s">
        <v>34</v>
      </c>
      <c r="C88" s="3" t="s">
        <v>25</v>
      </c>
      <c r="D88" s="3" t="s">
        <v>26</v>
      </c>
      <c r="E88" s="3" t="s">
        <v>27</v>
      </c>
      <c r="F88" s="3" t="s">
        <v>28</v>
      </c>
      <c r="G88" s="3">
        <v>0</v>
      </c>
      <c r="H88" s="3">
        <v>0</v>
      </c>
      <c r="I88" s="4" t="e">
        <f t="shared" si="102"/>
        <v>#DIV/0!</v>
      </c>
      <c r="J88" s="3">
        <v>0</v>
      </c>
      <c r="K88" s="32" t="e">
        <f t="shared" si="140"/>
        <v>#DIV/0!</v>
      </c>
      <c r="L88" s="3">
        <f t="shared" si="136"/>
        <v>0</v>
      </c>
      <c r="M88" s="3">
        <v>0</v>
      </c>
      <c r="N88" s="3">
        <v>0</v>
      </c>
      <c r="O88" s="3">
        <v>0</v>
      </c>
      <c r="P88" s="3">
        <v>0</v>
      </c>
      <c r="Q88" s="4" t="e">
        <f t="shared" si="145"/>
        <v>#DIV/0!</v>
      </c>
      <c r="R88" s="3">
        <v>0</v>
      </c>
      <c r="S88" s="3">
        <v>0</v>
      </c>
      <c r="T88" s="32" t="e">
        <f t="shared" si="148"/>
        <v>#DIV/0!</v>
      </c>
      <c r="U88" s="32" t="e">
        <f t="shared" si="149"/>
        <v>#DIV/0!</v>
      </c>
      <c r="V88" s="3">
        <v>0</v>
      </c>
      <c r="W88" s="3">
        <v>0</v>
      </c>
      <c r="X88" s="3">
        <v>0</v>
      </c>
      <c r="Y88" s="3">
        <v>0</v>
      </c>
      <c r="Z88" s="3"/>
    </row>
    <row r="89" spans="1:30" x14ac:dyDescent="0.3">
      <c r="A89" s="3" t="s">
        <v>67</v>
      </c>
      <c r="B89" s="3" t="s">
        <v>34</v>
      </c>
      <c r="C89" s="3" t="s">
        <v>25</v>
      </c>
      <c r="D89" s="3" t="s">
        <v>26</v>
      </c>
      <c r="E89" s="3" t="s">
        <v>27</v>
      </c>
      <c r="F89" s="3" t="s">
        <v>28</v>
      </c>
      <c r="G89" s="3">
        <v>0</v>
      </c>
      <c r="H89" s="3">
        <v>0</v>
      </c>
      <c r="I89" s="4" t="e">
        <f t="shared" si="102"/>
        <v>#DIV/0!</v>
      </c>
      <c r="J89" s="3">
        <v>0</v>
      </c>
      <c r="K89" s="32" t="e">
        <f t="shared" si="140"/>
        <v>#DIV/0!</v>
      </c>
      <c r="L89" s="3">
        <v>0</v>
      </c>
      <c r="M89" s="3">
        <v>0</v>
      </c>
      <c r="N89" s="3">
        <v>0</v>
      </c>
      <c r="O89" s="3">
        <v>0</v>
      </c>
      <c r="P89" s="3">
        <v>0</v>
      </c>
      <c r="Q89" s="4" t="e">
        <f t="shared" si="145"/>
        <v>#DIV/0!</v>
      </c>
      <c r="R89" s="3">
        <v>0</v>
      </c>
      <c r="S89" s="3">
        <v>0</v>
      </c>
      <c r="T89" s="32" t="e">
        <f t="shared" si="148"/>
        <v>#DIV/0!</v>
      </c>
      <c r="U89" s="32" t="e">
        <f t="shared" si="149"/>
        <v>#DIV/0!</v>
      </c>
      <c r="V89" s="3">
        <v>0</v>
      </c>
      <c r="W89" s="3">
        <v>0</v>
      </c>
      <c r="X89" s="3">
        <v>0</v>
      </c>
      <c r="Y89" s="3">
        <v>0</v>
      </c>
      <c r="Z89" s="3"/>
    </row>
    <row r="90" spans="1:30" x14ac:dyDescent="0.3">
      <c r="A90" s="3" t="s">
        <v>68</v>
      </c>
      <c r="B90" s="3" t="s">
        <v>34</v>
      </c>
      <c r="C90" s="3" t="s">
        <v>25</v>
      </c>
      <c r="D90" s="3" t="s">
        <v>26</v>
      </c>
      <c r="E90" s="3" t="s">
        <v>27</v>
      </c>
      <c r="F90" s="3" t="s">
        <v>28</v>
      </c>
      <c r="G90" s="3">
        <v>0</v>
      </c>
      <c r="H90" s="3">
        <v>0</v>
      </c>
      <c r="I90" s="4" t="e">
        <f t="shared" si="102"/>
        <v>#DIV/0!</v>
      </c>
      <c r="J90" s="3">
        <v>0</v>
      </c>
      <c r="K90" s="32" t="e">
        <f t="shared" si="140"/>
        <v>#DIV/0!</v>
      </c>
      <c r="L90" s="3">
        <f t="shared" ref="L90" si="154">M90+N90</f>
        <v>0</v>
      </c>
      <c r="M90" s="3">
        <v>0</v>
      </c>
      <c r="N90" s="3">
        <v>0</v>
      </c>
      <c r="O90" s="3">
        <v>0</v>
      </c>
      <c r="P90" s="3">
        <v>0</v>
      </c>
      <c r="Q90" s="4" t="e">
        <f t="shared" si="145"/>
        <v>#DIV/0!</v>
      </c>
      <c r="R90" s="3">
        <v>0</v>
      </c>
      <c r="S90" s="3">
        <v>0</v>
      </c>
      <c r="T90" s="32" t="e">
        <f t="shared" si="148"/>
        <v>#DIV/0!</v>
      </c>
      <c r="U90" s="32" t="e">
        <f t="shared" si="149"/>
        <v>#DIV/0!</v>
      </c>
      <c r="V90" s="3">
        <v>0</v>
      </c>
      <c r="W90" s="3">
        <v>0</v>
      </c>
      <c r="X90" s="3">
        <v>0</v>
      </c>
      <c r="Y90" s="3">
        <v>0</v>
      </c>
      <c r="Z90" s="3"/>
    </row>
    <row r="91" spans="1:30" x14ac:dyDescent="0.3">
      <c r="A91" s="35">
        <v>242</v>
      </c>
      <c r="B91" s="35" t="s">
        <v>24</v>
      </c>
      <c r="C91" s="35" t="s">
        <v>25</v>
      </c>
      <c r="D91" s="35" t="s">
        <v>34</v>
      </c>
      <c r="E91" s="35" t="s">
        <v>27</v>
      </c>
      <c r="F91" s="35" t="s">
        <v>28</v>
      </c>
      <c r="G91" s="35">
        <f t="shared" ref="G91:H91" si="155">G92+G93+G94</f>
        <v>2</v>
      </c>
      <c r="H91" s="35">
        <f t="shared" si="155"/>
        <v>0</v>
      </c>
      <c r="I91" s="36" t="e">
        <f t="shared" si="102"/>
        <v>#DIV/0!</v>
      </c>
      <c r="J91" s="35">
        <f t="shared" ref="J91" si="156">J92+J93+J94</f>
        <v>0</v>
      </c>
      <c r="K91" s="37">
        <f t="shared" si="110"/>
        <v>0</v>
      </c>
      <c r="L91" s="35">
        <f t="shared" si="136"/>
        <v>2</v>
      </c>
      <c r="M91" s="35">
        <f t="shared" ref="M91:P91" si="157">M92+M93+M94</f>
        <v>0</v>
      </c>
      <c r="N91" s="35">
        <f t="shared" si="157"/>
        <v>2</v>
      </c>
      <c r="O91" s="35">
        <f t="shared" si="157"/>
        <v>0</v>
      </c>
      <c r="P91" s="35">
        <f t="shared" si="157"/>
        <v>2</v>
      </c>
      <c r="Q91" s="36">
        <f t="shared" si="113"/>
        <v>100</v>
      </c>
      <c r="R91" s="35">
        <f t="shared" ref="R91:S91" si="158">R92+R93+R94</f>
        <v>0</v>
      </c>
      <c r="S91" s="35">
        <f t="shared" si="158"/>
        <v>0</v>
      </c>
      <c r="T91" s="37">
        <f t="shared" si="115"/>
        <v>0</v>
      </c>
      <c r="U91" s="37">
        <f t="shared" si="116"/>
        <v>0</v>
      </c>
      <c r="V91" s="35">
        <f t="shared" ref="V91:Y91" si="159">V92+V93+V94</f>
        <v>0</v>
      </c>
      <c r="W91" s="35">
        <f t="shared" si="159"/>
        <v>2</v>
      </c>
      <c r="X91" s="35">
        <f t="shared" si="159"/>
        <v>0</v>
      </c>
      <c r="Y91" s="35">
        <f t="shared" si="159"/>
        <v>1</v>
      </c>
      <c r="Z91" s="35">
        <f>H91-H240</f>
        <v>0</v>
      </c>
      <c r="AA91" s="38"/>
      <c r="AB91" s="38"/>
      <c r="AC91" s="38"/>
      <c r="AD91" s="38"/>
    </row>
    <row r="92" spans="1:30" x14ac:dyDescent="0.3">
      <c r="A92" s="3" t="s">
        <v>66</v>
      </c>
      <c r="B92" s="3" t="s">
        <v>24</v>
      </c>
      <c r="C92" s="3" t="s">
        <v>25</v>
      </c>
      <c r="D92" s="3" t="s">
        <v>34</v>
      </c>
      <c r="E92" s="3" t="s">
        <v>27</v>
      </c>
      <c r="F92" s="3" t="s">
        <v>28</v>
      </c>
      <c r="G92" s="3">
        <v>0</v>
      </c>
      <c r="H92" s="3">
        <v>0</v>
      </c>
      <c r="I92" s="4" t="e">
        <f t="shared" si="102"/>
        <v>#DIV/0!</v>
      </c>
      <c r="J92" s="3">
        <v>0</v>
      </c>
      <c r="K92" s="32" t="e">
        <f t="shared" si="110"/>
        <v>#DIV/0!</v>
      </c>
      <c r="L92" s="3">
        <f t="shared" si="136"/>
        <v>0</v>
      </c>
      <c r="M92" s="3">
        <v>0</v>
      </c>
      <c r="N92" s="3">
        <v>0</v>
      </c>
      <c r="O92" s="3">
        <v>0</v>
      </c>
      <c r="P92" s="3">
        <v>0</v>
      </c>
      <c r="Q92" s="4" t="e">
        <f t="shared" si="113"/>
        <v>#DIV/0!</v>
      </c>
      <c r="R92" s="3">
        <v>0</v>
      </c>
      <c r="S92" s="3">
        <v>0</v>
      </c>
      <c r="T92" s="32" t="e">
        <f t="shared" si="115"/>
        <v>#DIV/0!</v>
      </c>
      <c r="U92" s="32" t="e">
        <f t="shared" si="116"/>
        <v>#DIV/0!</v>
      </c>
      <c r="V92" s="3">
        <v>0</v>
      </c>
      <c r="W92" s="3">
        <v>0</v>
      </c>
      <c r="X92" s="3">
        <v>0</v>
      </c>
      <c r="Y92" s="3">
        <v>0</v>
      </c>
      <c r="Z92" s="3"/>
    </row>
    <row r="93" spans="1:30" x14ac:dyDescent="0.3">
      <c r="A93" s="3" t="s">
        <v>67</v>
      </c>
      <c r="B93" s="3" t="s">
        <v>24</v>
      </c>
      <c r="C93" s="3" t="s">
        <v>25</v>
      </c>
      <c r="D93" s="3" t="s">
        <v>34</v>
      </c>
      <c r="E93" s="3" t="s">
        <v>27</v>
      </c>
      <c r="F93" s="3" t="s">
        <v>28</v>
      </c>
      <c r="G93" s="3">
        <v>0</v>
      </c>
      <c r="H93" s="3">
        <v>0</v>
      </c>
      <c r="I93" s="4" t="e">
        <f t="shared" si="102"/>
        <v>#DIV/0!</v>
      </c>
      <c r="J93" s="3">
        <v>0</v>
      </c>
      <c r="K93" s="32" t="e">
        <f t="shared" si="110"/>
        <v>#DIV/0!</v>
      </c>
      <c r="L93" s="3">
        <v>0</v>
      </c>
      <c r="M93" s="3">
        <v>0</v>
      </c>
      <c r="N93" s="3">
        <v>0</v>
      </c>
      <c r="O93" s="3">
        <v>0</v>
      </c>
      <c r="P93" s="3">
        <v>0</v>
      </c>
      <c r="Q93" s="4" t="e">
        <f t="shared" si="113"/>
        <v>#DIV/0!</v>
      </c>
      <c r="R93" s="3">
        <v>0</v>
      </c>
      <c r="S93" s="3">
        <v>0</v>
      </c>
      <c r="T93" s="32" t="e">
        <f t="shared" si="115"/>
        <v>#DIV/0!</v>
      </c>
      <c r="U93" s="32" t="e">
        <f t="shared" si="116"/>
        <v>#DIV/0!</v>
      </c>
      <c r="V93" s="3">
        <v>0</v>
      </c>
      <c r="W93" s="3">
        <v>0</v>
      </c>
      <c r="X93" s="3">
        <v>0</v>
      </c>
      <c r="Y93" s="3">
        <v>0</v>
      </c>
      <c r="Z93" s="3"/>
    </row>
    <row r="94" spans="1:30" x14ac:dyDescent="0.3">
      <c r="A94" s="3" t="s">
        <v>68</v>
      </c>
      <c r="B94" s="3" t="s">
        <v>24</v>
      </c>
      <c r="C94" s="3" t="s">
        <v>25</v>
      </c>
      <c r="D94" s="3" t="s">
        <v>34</v>
      </c>
      <c r="E94" s="3" t="s">
        <v>27</v>
      </c>
      <c r="F94" s="3" t="s">
        <v>28</v>
      </c>
      <c r="G94" s="3">
        <v>2</v>
      </c>
      <c r="H94" s="3">
        <v>0</v>
      </c>
      <c r="I94" s="4" t="e">
        <f t="shared" si="102"/>
        <v>#DIV/0!</v>
      </c>
      <c r="J94" s="3">
        <v>0</v>
      </c>
      <c r="K94" s="32">
        <f t="shared" si="110"/>
        <v>0</v>
      </c>
      <c r="L94" s="3">
        <f t="shared" ref="L94:L96" si="160">M94+N94</f>
        <v>2</v>
      </c>
      <c r="M94" s="3">
        <v>0</v>
      </c>
      <c r="N94" s="3">
        <v>2</v>
      </c>
      <c r="O94" s="3">
        <v>0</v>
      </c>
      <c r="P94" s="3">
        <v>2</v>
      </c>
      <c r="Q94" s="4">
        <f t="shared" si="113"/>
        <v>100</v>
      </c>
      <c r="R94" s="3">
        <v>0</v>
      </c>
      <c r="S94" s="3">
        <v>0</v>
      </c>
      <c r="T94" s="32">
        <f t="shared" si="115"/>
        <v>0</v>
      </c>
      <c r="U94" s="32">
        <f t="shared" si="116"/>
        <v>0</v>
      </c>
      <c r="V94" s="3">
        <v>0</v>
      </c>
      <c r="W94" s="3">
        <v>2</v>
      </c>
      <c r="X94" s="3">
        <v>0</v>
      </c>
      <c r="Y94" s="3">
        <v>1</v>
      </c>
      <c r="Z94" s="3"/>
    </row>
    <row r="95" spans="1:30" x14ac:dyDescent="0.3">
      <c r="A95" s="35">
        <v>267</v>
      </c>
      <c r="B95" s="35" t="s">
        <v>24</v>
      </c>
      <c r="C95" s="35" t="s">
        <v>32</v>
      </c>
      <c r="D95" s="35" t="s">
        <v>34</v>
      </c>
      <c r="E95" s="35" t="s">
        <v>30</v>
      </c>
      <c r="F95" s="35" t="s">
        <v>28</v>
      </c>
      <c r="G95" s="35">
        <f t="shared" ref="G95:H95" si="161">G96+G97+G98</f>
        <v>6</v>
      </c>
      <c r="H95" s="35">
        <f t="shared" si="161"/>
        <v>5</v>
      </c>
      <c r="I95" s="36">
        <f t="shared" si="102"/>
        <v>1.0504201680672269</v>
      </c>
      <c r="J95" s="35">
        <f t="shared" ref="J95" si="162">J96+J97+J98</f>
        <v>0</v>
      </c>
      <c r="K95" s="37">
        <f t="shared" si="110"/>
        <v>0</v>
      </c>
      <c r="L95" s="35">
        <f t="shared" si="160"/>
        <v>4</v>
      </c>
      <c r="M95" s="35">
        <f t="shared" ref="M95:P95" si="163">M96+M97+M98</f>
        <v>2</v>
      </c>
      <c r="N95" s="35">
        <f t="shared" si="163"/>
        <v>2</v>
      </c>
      <c r="O95" s="35">
        <f t="shared" si="163"/>
        <v>2</v>
      </c>
      <c r="P95" s="35">
        <f t="shared" si="163"/>
        <v>4</v>
      </c>
      <c r="Q95" s="36">
        <f t="shared" si="113"/>
        <v>100</v>
      </c>
      <c r="R95" s="35">
        <f t="shared" ref="R95:S95" si="164">R96+R97+R98</f>
        <v>4</v>
      </c>
      <c r="S95" s="35">
        <f t="shared" si="164"/>
        <v>1</v>
      </c>
      <c r="T95" s="37">
        <f t="shared" si="115"/>
        <v>0.5</v>
      </c>
      <c r="U95" s="37">
        <f t="shared" si="116"/>
        <v>0.5</v>
      </c>
      <c r="V95" s="35">
        <f t="shared" ref="V95:Y95" si="165">V96+V97+V98</f>
        <v>0</v>
      </c>
      <c r="W95" s="35">
        <f t="shared" si="165"/>
        <v>1</v>
      </c>
      <c r="X95" s="35">
        <f t="shared" si="165"/>
        <v>0</v>
      </c>
      <c r="Y95" s="35">
        <f t="shared" si="165"/>
        <v>2</v>
      </c>
      <c r="Z95" s="35">
        <f>H95-H244</f>
        <v>3</v>
      </c>
      <c r="AA95" s="38"/>
      <c r="AB95" s="38"/>
      <c r="AC95" s="38"/>
      <c r="AD95" s="38"/>
    </row>
    <row r="96" spans="1:30" x14ac:dyDescent="0.3">
      <c r="A96" s="3" t="s">
        <v>66</v>
      </c>
      <c r="B96" s="3" t="s">
        <v>24</v>
      </c>
      <c r="C96" s="3" t="s">
        <v>32</v>
      </c>
      <c r="D96" s="3" t="s">
        <v>34</v>
      </c>
      <c r="E96" s="3" t="s">
        <v>30</v>
      </c>
      <c r="F96" s="3" t="s">
        <v>28</v>
      </c>
      <c r="G96" s="3">
        <v>4</v>
      </c>
      <c r="H96" s="3">
        <v>4</v>
      </c>
      <c r="I96" s="4">
        <f t="shared" si="102"/>
        <v>1.0309278350515465</v>
      </c>
      <c r="J96" s="3">
        <v>0</v>
      </c>
      <c r="K96" s="32">
        <f t="shared" si="110"/>
        <v>0</v>
      </c>
      <c r="L96" s="3">
        <f t="shared" si="160"/>
        <v>3</v>
      </c>
      <c r="M96" s="3">
        <v>2</v>
      </c>
      <c r="N96" s="3">
        <v>1</v>
      </c>
      <c r="O96" s="3">
        <v>2</v>
      </c>
      <c r="P96" s="3">
        <v>3</v>
      </c>
      <c r="Q96" s="4">
        <f t="shared" si="113"/>
        <v>100</v>
      </c>
      <c r="R96" s="3">
        <v>2</v>
      </c>
      <c r="S96" s="3">
        <v>0</v>
      </c>
      <c r="T96" s="32">
        <f t="shared" si="115"/>
        <v>0.66666666666666663</v>
      </c>
      <c r="U96" s="32">
        <f t="shared" si="116"/>
        <v>0.66666666666666663</v>
      </c>
      <c r="V96" s="3">
        <v>0</v>
      </c>
      <c r="W96" s="3">
        <v>0</v>
      </c>
      <c r="X96" s="3">
        <v>0</v>
      </c>
      <c r="Y96" s="3">
        <v>1</v>
      </c>
      <c r="Z96" s="3"/>
    </row>
    <row r="97" spans="1:30" x14ac:dyDescent="0.3">
      <c r="A97" s="3" t="s">
        <v>67</v>
      </c>
      <c r="B97" s="3" t="s">
        <v>24</v>
      </c>
      <c r="C97" s="3" t="s">
        <v>32</v>
      </c>
      <c r="D97" s="3" t="s">
        <v>34</v>
      </c>
      <c r="E97" s="3" t="s">
        <v>30</v>
      </c>
      <c r="F97" s="3" t="s">
        <v>28</v>
      </c>
      <c r="G97" s="3">
        <v>0</v>
      </c>
      <c r="H97" s="3">
        <v>0</v>
      </c>
      <c r="I97" s="4" t="e">
        <f t="shared" si="102"/>
        <v>#DIV/0!</v>
      </c>
      <c r="J97" s="3">
        <v>0</v>
      </c>
      <c r="K97" s="32" t="e">
        <f t="shared" si="110"/>
        <v>#DIV/0!</v>
      </c>
      <c r="L97" s="3">
        <v>0</v>
      </c>
      <c r="M97" s="3">
        <v>0</v>
      </c>
      <c r="N97" s="3">
        <v>0</v>
      </c>
      <c r="O97" s="3">
        <v>0</v>
      </c>
      <c r="P97" s="3">
        <v>0</v>
      </c>
      <c r="Q97" s="4" t="e">
        <f t="shared" si="113"/>
        <v>#DIV/0!</v>
      </c>
      <c r="R97" s="3">
        <v>0</v>
      </c>
      <c r="S97" s="3">
        <v>0</v>
      </c>
      <c r="T97" s="32" t="e">
        <f t="shared" si="115"/>
        <v>#DIV/0!</v>
      </c>
      <c r="U97" s="32" t="e">
        <f t="shared" si="116"/>
        <v>#DIV/0!</v>
      </c>
      <c r="V97" s="3">
        <v>0</v>
      </c>
      <c r="W97" s="3">
        <v>0</v>
      </c>
      <c r="X97" s="3">
        <v>0</v>
      </c>
      <c r="Y97" s="3">
        <v>0</v>
      </c>
      <c r="Z97" s="3"/>
    </row>
    <row r="98" spans="1:30" x14ac:dyDescent="0.3">
      <c r="A98" s="3" t="s">
        <v>68</v>
      </c>
      <c r="B98" s="3" t="s">
        <v>24</v>
      </c>
      <c r="C98" s="3" t="s">
        <v>32</v>
      </c>
      <c r="D98" s="3" t="s">
        <v>34</v>
      </c>
      <c r="E98" s="3" t="s">
        <v>30</v>
      </c>
      <c r="F98" s="3" t="s">
        <v>28</v>
      </c>
      <c r="G98" s="3">
        <v>2</v>
      </c>
      <c r="H98" s="3">
        <v>1</v>
      </c>
      <c r="I98" s="4">
        <f t="shared" si="102"/>
        <v>1.1363636363636365</v>
      </c>
      <c r="J98" s="3">
        <v>0</v>
      </c>
      <c r="K98" s="32">
        <f t="shared" si="110"/>
        <v>0</v>
      </c>
      <c r="L98" s="3">
        <f t="shared" ref="L98:L100" si="166">M98+N98</f>
        <v>1</v>
      </c>
      <c r="M98" s="3">
        <v>0</v>
      </c>
      <c r="N98" s="3">
        <v>1</v>
      </c>
      <c r="O98" s="3">
        <v>0</v>
      </c>
      <c r="P98" s="3">
        <v>1</v>
      </c>
      <c r="Q98" s="4">
        <f t="shared" si="113"/>
        <v>100</v>
      </c>
      <c r="R98" s="3">
        <v>2</v>
      </c>
      <c r="S98" s="3">
        <v>1</v>
      </c>
      <c r="T98" s="32">
        <f t="shared" si="115"/>
        <v>0</v>
      </c>
      <c r="U98" s="32">
        <f t="shared" si="116"/>
        <v>0</v>
      </c>
      <c r="V98" s="3">
        <v>0</v>
      </c>
      <c r="W98" s="3">
        <v>1</v>
      </c>
      <c r="X98" s="3">
        <v>0</v>
      </c>
      <c r="Y98" s="3">
        <v>1</v>
      </c>
      <c r="Z98" s="3"/>
    </row>
    <row r="99" spans="1:30" x14ac:dyDescent="0.3">
      <c r="A99" s="35">
        <v>35</v>
      </c>
      <c r="B99" s="35" t="s">
        <v>24</v>
      </c>
      <c r="C99" s="35" t="s">
        <v>25</v>
      </c>
      <c r="D99" s="35" t="s">
        <v>29</v>
      </c>
      <c r="E99" s="35" t="s">
        <v>32</v>
      </c>
      <c r="F99" s="35" t="s">
        <v>28</v>
      </c>
      <c r="G99" s="35">
        <f t="shared" ref="G99:H99" si="167">G100+G101+G102</f>
        <v>2</v>
      </c>
      <c r="H99" s="35">
        <f t="shared" si="167"/>
        <v>2</v>
      </c>
      <c r="I99" s="36">
        <f t="shared" si="102"/>
        <v>2</v>
      </c>
      <c r="J99" s="35">
        <f t="shared" ref="J99" si="168">J100+J101+J102</f>
        <v>0</v>
      </c>
      <c r="K99" s="37">
        <f t="shared" si="110"/>
        <v>0</v>
      </c>
      <c r="L99" s="35">
        <f t="shared" si="166"/>
        <v>2</v>
      </c>
      <c r="M99" s="35">
        <f t="shared" ref="M99:P99" si="169">M100+M101+M102</f>
        <v>1</v>
      </c>
      <c r="N99" s="35">
        <f t="shared" si="169"/>
        <v>1</v>
      </c>
      <c r="O99" s="35">
        <f t="shared" si="169"/>
        <v>1</v>
      </c>
      <c r="P99" s="35">
        <f t="shared" si="169"/>
        <v>2</v>
      </c>
      <c r="Q99" s="36">
        <f t="shared" si="113"/>
        <v>100</v>
      </c>
      <c r="R99" s="35">
        <f t="shared" ref="R99:S99" si="170">R100+R101+R102</f>
        <v>0</v>
      </c>
      <c r="S99" s="35">
        <f t="shared" si="170"/>
        <v>0</v>
      </c>
      <c r="T99" s="37">
        <f t="shared" si="115"/>
        <v>0.5</v>
      </c>
      <c r="U99" s="37">
        <f t="shared" si="116"/>
        <v>0.5</v>
      </c>
      <c r="V99" s="35">
        <f t="shared" ref="V99:Y99" si="171">V100+V101+V102</f>
        <v>0</v>
      </c>
      <c r="W99" s="35">
        <f t="shared" si="171"/>
        <v>1</v>
      </c>
      <c r="X99" s="35">
        <f t="shared" si="171"/>
        <v>0</v>
      </c>
      <c r="Y99" s="35">
        <f t="shared" si="171"/>
        <v>0</v>
      </c>
      <c r="Z99" s="35">
        <f>H99-H248</f>
        <v>0</v>
      </c>
      <c r="AA99" s="38"/>
      <c r="AB99" s="38"/>
      <c r="AC99" s="38"/>
      <c r="AD99" s="38"/>
    </row>
    <row r="100" spans="1:30" x14ac:dyDescent="0.3">
      <c r="A100" s="3" t="s">
        <v>66</v>
      </c>
      <c r="B100" s="3" t="s">
        <v>24</v>
      </c>
      <c r="C100" s="3" t="s">
        <v>25</v>
      </c>
      <c r="D100" s="3" t="s">
        <v>29</v>
      </c>
      <c r="E100" s="3" t="s">
        <v>32</v>
      </c>
      <c r="F100" s="3" t="s">
        <v>28</v>
      </c>
      <c r="G100" s="3">
        <v>2</v>
      </c>
      <c r="H100" s="3">
        <v>2</v>
      </c>
      <c r="I100" s="4">
        <f t="shared" si="102"/>
        <v>2</v>
      </c>
      <c r="J100" s="3">
        <v>0</v>
      </c>
      <c r="K100" s="32">
        <f t="shared" si="110"/>
        <v>0</v>
      </c>
      <c r="L100" s="3">
        <f t="shared" si="166"/>
        <v>2</v>
      </c>
      <c r="M100" s="3">
        <v>1</v>
      </c>
      <c r="N100" s="3">
        <v>1</v>
      </c>
      <c r="O100" s="3">
        <v>1</v>
      </c>
      <c r="P100" s="3">
        <v>2</v>
      </c>
      <c r="Q100" s="4">
        <f t="shared" si="113"/>
        <v>100</v>
      </c>
      <c r="R100" s="3">
        <v>0</v>
      </c>
      <c r="S100" s="3">
        <v>0</v>
      </c>
      <c r="T100" s="32">
        <f t="shared" si="115"/>
        <v>0.5</v>
      </c>
      <c r="U100" s="32">
        <f t="shared" si="116"/>
        <v>0.5</v>
      </c>
      <c r="V100" s="3">
        <v>0</v>
      </c>
      <c r="W100" s="3">
        <v>1</v>
      </c>
      <c r="X100" s="3">
        <v>0</v>
      </c>
      <c r="Y100" s="3">
        <v>0</v>
      </c>
      <c r="Z100" s="3"/>
    </row>
    <row r="101" spans="1:30" x14ac:dyDescent="0.3">
      <c r="A101" s="3" t="s">
        <v>67</v>
      </c>
      <c r="B101" s="3" t="s">
        <v>24</v>
      </c>
      <c r="C101" s="3" t="s">
        <v>25</v>
      </c>
      <c r="D101" s="3" t="s">
        <v>29</v>
      </c>
      <c r="E101" s="3" t="s">
        <v>32</v>
      </c>
      <c r="F101" s="3" t="s">
        <v>28</v>
      </c>
      <c r="G101" s="3">
        <v>0</v>
      </c>
      <c r="H101" s="3">
        <v>0</v>
      </c>
      <c r="I101" s="4" t="e">
        <f t="shared" si="102"/>
        <v>#DIV/0!</v>
      </c>
      <c r="J101" s="3">
        <v>0</v>
      </c>
      <c r="K101" s="32" t="e">
        <f t="shared" si="110"/>
        <v>#DIV/0!</v>
      </c>
      <c r="L101" s="3">
        <v>0</v>
      </c>
      <c r="M101" s="3">
        <v>0</v>
      </c>
      <c r="N101" s="3">
        <v>0</v>
      </c>
      <c r="O101" s="3">
        <v>0</v>
      </c>
      <c r="P101" s="3">
        <v>0</v>
      </c>
      <c r="Q101" s="4" t="e">
        <f t="shared" si="113"/>
        <v>#DIV/0!</v>
      </c>
      <c r="R101" s="3">
        <v>0</v>
      </c>
      <c r="S101" s="3">
        <v>0</v>
      </c>
      <c r="T101" s="32" t="e">
        <f t="shared" si="115"/>
        <v>#DIV/0!</v>
      </c>
      <c r="U101" s="32" t="e">
        <f t="shared" si="116"/>
        <v>#DIV/0!</v>
      </c>
      <c r="V101" s="3">
        <v>0</v>
      </c>
      <c r="W101" s="3">
        <v>0</v>
      </c>
      <c r="X101" s="3">
        <v>0</v>
      </c>
      <c r="Y101" s="3">
        <v>0</v>
      </c>
      <c r="Z101" s="3"/>
    </row>
    <row r="102" spans="1:30" x14ac:dyDescent="0.3">
      <c r="A102" s="3" t="s">
        <v>68</v>
      </c>
      <c r="B102" s="3" t="s">
        <v>24</v>
      </c>
      <c r="C102" s="3" t="s">
        <v>25</v>
      </c>
      <c r="D102" s="3" t="s">
        <v>29</v>
      </c>
      <c r="E102" s="3" t="s">
        <v>32</v>
      </c>
      <c r="F102" s="3" t="s">
        <v>28</v>
      </c>
      <c r="G102" s="3">
        <v>0</v>
      </c>
      <c r="H102" s="3">
        <v>0</v>
      </c>
      <c r="I102" s="4" t="e">
        <f t="shared" si="102"/>
        <v>#DIV/0!</v>
      </c>
      <c r="J102" s="3">
        <v>0</v>
      </c>
      <c r="K102" s="32" t="e">
        <f t="shared" si="110"/>
        <v>#DIV/0!</v>
      </c>
      <c r="L102" s="3">
        <f t="shared" ref="L102:L104" si="172">M102+N102</f>
        <v>0</v>
      </c>
      <c r="M102" s="3">
        <v>0</v>
      </c>
      <c r="N102" s="3">
        <v>0</v>
      </c>
      <c r="O102" s="3">
        <v>0</v>
      </c>
      <c r="P102" s="3">
        <v>0</v>
      </c>
      <c r="Q102" s="4" t="e">
        <f t="shared" si="113"/>
        <v>#DIV/0!</v>
      </c>
      <c r="R102" s="3">
        <v>0</v>
      </c>
      <c r="S102" s="3">
        <v>0</v>
      </c>
      <c r="T102" s="32" t="e">
        <f t="shared" si="115"/>
        <v>#DIV/0!</v>
      </c>
      <c r="U102" s="32" t="e">
        <f t="shared" si="116"/>
        <v>#DIV/0!</v>
      </c>
      <c r="V102" s="3">
        <v>0</v>
      </c>
      <c r="W102" s="3">
        <v>0</v>
      </c>
      <c r="X102" s="3">
        <v>0</v>
      </c>
      <c r="Y102" s="3">
        <v>0</v>
      </c>
      <c r="Z102" s="3"/>
    </row>
    <row r="103" spans="1:30" x14ac:dyDescent="0.3">
      <c r="A103" s="35">
        <v>34</v>
      </c>
      <c r="B103" s="35" t="s">
        <v>24</v>
      </c>
      <c r="C103" s="35" t="s">
        <v>25</v>
      </c>
      <c r="D103" s="35" t="s">
        <v>29</v>
      </c>
      <c r="E103" s="35" t="s">
        <v>27</v>
      </c>
      <c r="F103" s="35" t="s">
        <v>28</v>
      </c>
      <c r="G103" s="35">
        <f t="shared" ref="G103:H103" si="173">G104+G105+G106</f>
        <v>0</v>
      </c>
      <c r="H103" s="35">
        <f t="shared" si="173"/>
        <v>0</v>
      </c>
      <c r="I103" s="36" t="e">
        <f t="shared" si="102"/>
        <v>#DIV/0!</v>
      </c>
      <c r="J103" s="35">
        <f t="shared" ref="J103" si="174">J104+J105+J106</f>
        <v>0</v>
      </c>
      <c r="K103" s="37" t="e">
        <f t="shared" si="110"/>
        <v>#DIV/0!</v>
      </c>
      <c r="L103" s="35">
        <f t="shared" si="172"/>
        <v>0</v>
      </c>
      <c r="M103" s="35">
        <f t="shared" ref="M103:P103" si="175">M104+M105+M106</f>
        <v>0</v>
      </c>
      <c r="N103" s="35">
        <f t="shared" si="175"/>
        <v>0</v>
      </c>
      <c r="O103" s="35">
        <f t="shared" si="175"/>
        <v>0</v>
      </c>
      <c r="P103" s="35">
        <f t="shared" si="175"/>
        <v>0</v>
      </c>
      <c r="Q103" s="36" t="e">
        <f t="shared" si="113"/>
        <v>#DIV/0!</v>
      </c>
      <c r="R103" s="35">
        <f t="shared" ref="R103:S103" si="176">R104+R105+R106</f>
        <v>0</v>
      </c>
      <c r="S103" s="35">
        <f t="shared" si="176"/>
        <v>0</v>
      </c>
      <c r="T103" s="37" t="e">
        <f t="shared" si="115"/>
        <v>#DIV/0!</v>
      </c>
      <c r="U103" s="37" t="e">
        <f t="shared" si="116"/>
        <v>#DIV/0!</v>
      </c>
      <c r="V103" s="35">
        <f t="shared" ref="V103:Y103" si="177">V104+V105+V106</f>
        <v>0</v>
      </c>
      <c r="W103" s="35">
        <f t="shared" si="177"/>
        <v>0</v>
      </c>
      <c r="X103" s="35">
        <f t="shared" si="177"/>
        <v>0</v>
      </c>
      <c r="Y103" s="35">
        <f t="shared" si="177"/>
        <v>1</v>
      </c>
      <c r="Z103" s="35">
        <f>H103-H252</f>
        <v>0</v>
      </c>
      <c r="AA103" s="35"/>
      <c r="AB103" s="38"/>
      <c r="AC103" s="38"/>
      <c r="AD103" s="38"/>
    </row>
    <row r="104" spans="1:30" x14ac:dyDescent="0.3">
      <c r="A104" s="3" t="s">
        <v>66</v>
      </c>
      <c r="B104" s="3" t="s">
        <v>24</v>
      </c>
      <c r="C104" s="3" t="s">
        <v>25</v>
      </c>
      <c r="D104" s="3" t="s">
        <v>29</v>
      </c>
      <c r="E104" s="3" t="s">
        <v>27</v>
      </c>
      <c r="F104" s="3" t="s">
        <v>28</v>
      </c>
      <c r="G104" s="3">
        <v>0</v>
      </c>
      <c r="H104" s="3">
        <v>0</v>
      </c>
      <c r="I104" s="4" t="e">
        <f t="shared" si="102"/>
        <v>#DIV/0!</v>
      </c>
      <c r="J104" s="3">
        <v>0</v>
      </c>
      <c r="K104" s="32" t="e">
        <f t="shared" si="110"/>
        <v>#DIV/0!</v>
      </c>
      <c r="L104" s="3">
        <f t="shared" si="172"/>
        <v>0</v>
      </c>
      <c r="M104" s="3">
        <v>0</v>
      </c>
      <c r="N104" s="3">
        <v>0</v>
      </c>
      <c r="O104" s="3">
        <v>0</v>
      </c>
      <c r="P104" s="3">
        <v>0</v>
      </c>
      <c r="Q104" s="4" t="e">
        <f t="shared" si="113"/>
        <v>#DIV/0!</v>
      </c>
      <c r="R104" s="3">
        <v>0</v>
      </c>
      <c r="S104" s="3">
        <v>0</v>
      </c>
      <c r="T104" s="32" t="e">
        <f t="shared" si="115"/>
        <v>#DIV/0!</v>
      </c>
      <c r="U104" s="32" t="e">
        <f t="shared" si="116"/>
        <v>#DIV/0!</v>
      </c>
      <c r="V104" s="3">
        <v>0</v>
      </c>
      <c r="W104" s="3">
        <v>0</v>
      </c>
      <c r="X104" s="3">
        <v>0</v>
      </c>
      <c r="Y104" s="3">
        <v>0</v>
      </c>
      <c r="Z104" s="3"/>
    </row>
    <row r="105" spans="1:30" x14ac:dyDescent="0.3">
      <c r="A105" s="3" t="s">
        <v>67</v>
      </c>
      <c r="B105" s="3" t="s">
        <v>24</v>
      </c>
      <c r="C105" s="3" t="s">
        <v>25</v>
      </c>
      <c r="D105" s="3" t="s">
        <v>29</v>
      </c>
      <c r="E105" s="3" t="s">
        <v>27</v>
      </c>
      <c r="F105" s="3" t="s">
        <v>28</v>
      </c>
      <c r="G105" s="3">
        <v>0</v>
      </c>
      <c r="H105" s="3">
        <v>0</v>
      </c>
      <c r="I105" s="4" t="e">
        <f t="shared" si="102"/>
        <v>#DIV/0!</v>
      </c>
      <c r="J105" s="3">
        <v>0</v>
      </c>
      <c r="K105" s="32" t="e">
        <f t="shared" si="110"/>
        <v>#DIV/0!</v>
      </c>
      <c r="L105" s="3">
        <v>0</v>
      </c>
      <c r="M105" s="3">
        <v>0</v>
      </c>
      <c r="N105" s="3">
        <v>0</v>
      </c>
      <c r="O105" s="3">
        <v>0</v>
      </c>
      <c r="P105" s="3">
        <v>0</v>
      </c>
      <c r="Q105" s="4" t="e">
        <f t="shared" si="113"/>
        <v>#DIV/0!</v>
      </c>
      <c r="R105" s="3">
        <v>0</v>
      </c>
      <c r="S105" s="3">
        <v>0</v>
      </c>
      <c r="T105" s="32" t="e">
        <f t="shared" si="115"/>
        <v>#DIV/0!</v>
      </c>
      <c r="U105" s="32" t="e">
        <f t="shared" si="116"/>
        <v>#DIV/0!</v>
      </c>
      <c r="V105" s="3">
        <v>0</v>
      </c>
      <c r="W105" s="3">
        <v>0</v>
      </c>
      <c r="X105" s="3">
        <v>0</v>
      </c>
      <c r="Y105" s="3">
        <v>0</v>
      </c>
      <c r="Z105" s="3"/>
    </row>
    <row r="106" spans="1:30" x14ac:dyDescent="0.3">
      <c r="A106" s="3" t="s">
        <v>68</v>
      </c>
      <c r="B106" s="3" t="s">
        <v>24</v>
      </c>
      <c r="C106" s="3" t="s">
        <v>25</v>
      </c>
      <c r="D106" s="3" t="s">
        <v>29</v>
      </c>
      <c r="E106" s="3" t="s">
        <v>27</v>
      </c>
      <c r="F106" s="3" t="s">
        <v>28</v>
      </c>
      <c r="G106" s="3">
        <v>0</v>
      </c>
      <c r="H106" s="3">
        <v>0</v>
      </c>
      <c r="I106" s="4" t="e">
        <f t="shared" si="102"/>
        <v>#DIV/0!</v>
      </c>
      <c r="J106" s="3">
        <v>0</v>
      </c>
      <c r="K106" s="32" t="e">
        <f t="shared" si="110"/>
        <v>#DIV/0!</v>
      </c>
      <c r="L106" s="3">
        <f t="shared" ref="L106:L108" si="178">M106+N106</f>
        <v>0</v>
      </c>
      <c r="M106" s="3">
        <v>0</v>
      </c>
      <c r="N106" s="3">
        <v>0</v>
      </c>
      <c r="O106" s="3">
        <v>0</v>
      </c>
      <c r="P106" s="3">
        <v>0</v>
      </c>
      <c r="Q106" s="4" t="e">
        <f t="shared" si="113"/>
        <v>#DIV/0!</v>
      </c>
      <c r="R106" s="3">
        <v>0</v>
      </c>
      <c r="S106" s="3">
        <v>0</v>
      </c>
      <c r="T106" s="32" t="e">
        <f t="shared" si="115"/>
        <v>#DIV/0!</v>
      </c>
      <c r="U106" s="32" t="e">
        <f t="shared" si="116"/>
        <v>#DIV/0!</v>
      </c>
      <c r="V106" s="3">
        <v>0</v>
      </c>
      <c r="W106" s="3">
        <v>0</v>
      </c>
      <c r="X106" s="3">
        <v>0</v>
      </c>
      <c r="Y106" s="3">
        <v>1</v>
      </c>
      <c r="Z106" s="3"/>
    </row>
    <row r="107" spans="1:30" x14ac:dyDescent="0.3">
      <c r="A107" s="35">
        <v>39</v>
      </c>
      <c r="B107" s="35" t="s">
        <v>29</v>
      </c>
      <c r="C107" s="35" t="s">
        <v>25</v>
      </c>
      <c r="D107" s="35" t="s">
        <v>26</v>
      </c>
      <c r="E107" s="35" t="s">
        <v>27</v>
      </c>
      <c r="F107" s="35" t="s">
        <v>30</v>
      </c>
      <c r="G107" s="35">
        <f t="shared" ref="G107:H107" si="179">G108+G109+G110</f>
        <v>2</v>
      </c>
      <c r="H107" s="35">
        <f t="shared" si="179"/>
        <v>0</v>
      </c>
      <c r="I107" s="36">
        <f t="shared" si="102"/>
        <v>0</v>
      </c>
      <c r="J107" s="35">
        <f t="shared" ref="J107" si="180">J108+J109+J110</f>
        <v>0</v>
      </c>
      <c r="K107" s="37">
        <f t="shared" si="110"/>
        <v>0</v>
      </c>
      <c r="L107" s="35">
        <f t="shared" si="178"/>
        <v>2</v>
      </c>
      <c r="M107" s="35">
        <f t="shared" ref="M107:P107" si="181">M108+M109+M110</f>
        <v>0</v>
      </c>
      <c r="N107" s="35">
        <f t="shared" si="181"/>
        <v>2</v>
      </c>
      <c r="O107" s="35">
        <f t="shared" si="181"/>
        <v>0</v>
      </c>
      <c r="P107" s="35">
        <f t="shared" si="181"/>
        <v>1</v>
      </c>
      <c r="Q107" s="36">
        <f t="shared" si="113"/>
        <v>50</v>
      </c>
      <c r="R107" s="35">
        <f t="shared" ref="R107:S107" si="182">R108+R109+R110</f>
        <v>0</v>
      </c>
      <c r="S107" s="35">
        <f t="shared" si="182"/>
        <v>0</v>
      </c>
      <c r="T107" s="37">
        <f t="shared" si="115"/>
        <v>0</v>
      </c>
      <c r="U107" s="37">
        <f t="shared" si="116"/>
        <v>0</v>
      </c>
      <c r="V107" s="35">
        <f t="shared" ref="V107:Y107" si="183">V108+V109+V110</f>
        <v>0</v>
      </c>
      <c r="W107" s="35">
        <f t="shared" si="183"/>
        <v>1</v>
      </c>
      <c r="X107" s="35">
        <f t="shared" si="183"/>
        <v>0</v>
      </c>
      <c r="Y107" s="35">
        <f t="shared" si="183"/>
        <v>0</v>
      </c>
      <c r="Z107" s="35">
        <f>H107-H256</f>
        <v>-2</v>
      </c>
      <c r="AA107" s="35"/>
      <c r="AB107" s="38"/>
      <c r="AC107" s="38"/>
      <c r="AD107" s="38"/>
    </row>
    <row r="108" spans="1:30" x14ac:dyDescent="0.3">
      <c r="A108" s="3" t="s">
        <v>66</v>
      </c>
      <c r="B108" s="3" t="s">
        <v>29</v>
      </c>
      <c r="C108" s="3" t="s">
        <v>25</v>
      </c>
      <c r="D108" s="3" t="s">
        <v>26</v>
      </c>
      <c r="E108" s="3" t="s">
        <v>27</v>
      </c>
      <c r="F108" s="3" t="s">
        <v>30</v>
      </c>
      <c r="G108" s="3">
        <v>1</v>
      </c>
      <c r="H108" s="3">
        <v>0</v>
      </c>
      <c r="I108" s="4">
        <f t="shared" si="102"/>
        <v>0</v>
      </c>
      <c r="J108" s="3">
        <v>0</v>
      </c>
      <c r="K108" s="32">
        <f t="shared" si="110"/>
        <v>0</v>
      </c>
      <c r="L108" s="3">
        <f t="shared" si="178"/>
        <v>1</v>
      </c>
      <c r="M108" s="3">
        <v>0</v>
      </c>
      <c r="N108" s="3">
        <v>1</v>
      </c>
      <c r="O108" s="3">
        <v>0</v>
      </c>
      <c r="P108" s="3">
        <v>0</v>
      </c>
      <c r="Q108" s="4">
        <f t="shared" si="113"/>
        <v>0</v>
      </c>
      <c r="R108" s="3">
        <v>0</v>
      </c>
      <c r="S108" s="3">
        <v>0</v>
      </c>
      <c r="T108" s="32">
        <f t="shared" si="115"/>
        <v>0</v>
      </c>
      <c r="U108" s="32">
        <f t="shared" si="116"/>
        <v>0</v>
      </c>
      <c r="V108" s="3">
        <v>0</v>
      </c>
      <c r="W108" s="3">
        <v>0</v>
      </c>
      <c r="X108" s="3">
        <v>0</v>
      </c>
      <c r="Y108" s="3">
        <v>0</v>
      </c>
      <c r="Z108" s="3"/>
    </row>
    <row r="109" spans="1:30" x14ac:dyDescent="0.3">
      <c r="A109" s="3" t="s">
        <v>67</v>
      </c>
      <c r="B109" s="3" t="s">
        <v>29</v>
      </c>
      <c r="C109" s="3" t="s">
        <v>25</v>
      </c>
      <c r="D109" s="3" t="s">
        <v>26</v>
      </c>
      <c r="E109" s="3" t="s">
        <v>27</v>
      </c>
      <c r="F109" s="3" t="s">
        <v>30</v>
      </c>
      <c r="G109" s="3">
        <v>0</v>
      </c>
      <c r="H109" s="3">
        <v>0</v>
      </c>
      <c r="I109" s="4" t="e">
        <f t="shared" si="102"/>
        <v>#DIV/0!</v>
      </c>
      <c r="J109" s="3">
        <v>0</v>
      </c>
      <c r="K109" s="32" t="e">
        <f t="shared" si="110"/>
        <v>#DIV/0!</v>
      </c>
      <c r="L109" s="3">
        <v>0</v>
      </c>
      <c r="M109" s="3">
        <v>0</v>
      </c>
      <c r="N109" s="3">
        <v>0</v>
      </c>
      <c r="O109" s="3">
        <v>0</v>
      </c>
      <c r="P109" s="3">
        <v>0</v>
      </c>
      <c r="Q109" s="4" t="e">
        <f t="shared" si="113"/>
        <v>#DIV/0!</v>
      </c>
      <c r="R109" s="3">
        <v>0</v>
      </c>
      <c r="S109" s="3">
        <v>0</v>
      </c>
      <c r="T109" s="32" t="e">
        <f t="shared" si="115"/>
        <v>#DIV/0!</v>
      </c>
      <c r="U109" s="32" t="e">
        <f t="shared" si="116"/>
        <v>#DIV/0!</v>
      </c>
      <c r="V109" s="3">
        <v>0</v>
      </c>
      <c r="W109" s="3">
        <v>0</v>
      </c>
      <c r="X109" s="3">
        <v>0</v>
      </c>
      <c r="Y109" s="3">
        <v>0</v>
      </c>
      <c r="Z109" s="3"/>
    </row>
    <row r="110" spans="1:30" x14ac:dyDescent="0.3">
      <c r="A110" s="3" t="s">
        <v>68</v>
      </c>
      <c r="B110" s="3" t="s">
        <v>29</v>
      </c>
      <c r="C110" s="3" t="s">
        <v>25</v>
      </c>
      <c r="D110" s="3" t="s">
        <v>26</v>
      </c>
      <c r="E110" s="3" t="s">
        <v>27</v>
      </c>
      <c r="F110" s="3" t="s">
        <v>30</v>
      </c>
      <c r="G110" s="3">
        <v>1</v>
      </c>
      <c r="H110" s="3">
        <v>0</v>
      </c>
      <c r="I110" s="4" t="e">
        <f t="shared" si="102"/>
        <v>#DIV/0!</v>
      </c>
      <c r="J110" s="3">
        <v>0</v>
      </c>
      <c r="K110" s="32">
        <f t="shared" si="110"/>
        <v>0</v>
      </c>
      <c r="L110" s="3">
        <f t="shared" ref="L110:L112" si="184">M110+N110</f>
        <v>1</v>
      </c>
      <c r="M110" s="3">
        <v>0</v>
      </c>
      <c r="N110" s="3">
        <v>1</v>
      </c>
      <c r="O110" s="3">
        <v>0</v>
      </c>
      <c r="P110" s="3">
        <v>1</v>
      </c>
      <c r="Q110" s="4">
        <f t="shared" si="113"/>
        <v>100</v>
      </c>
      <c r="R110" s="3">
        <v>0</v>
      </c>
      <c r="S110" s="3">
        <v>0</v>
      </c>
      <c r="T110" s="32">
        <f t="shared" si="115"/>
        <v>0</v>
      </c>
      <c r="U110" s="32">
        <f t="shared" si="116"/>
        <v>0</v>
      </c>
      <c r="V110" s="3">
        <v>0</v>
      </c>
      <c r="W110" s="3">
        <v>1</v>
      </c>
      <c r="X110" s="3">
        <v>0</v>
      </c>
      <c r="Y110" s="3">
        <v>0</v>
      </c>
      <c r="Z110" s="3"/>
    </row>
    <row r="111" spans="1:30" x14ac:dyDescent="0.3">
      <c r="A111" s="35">
        <v>182</v>
      </c>
      <c r="B111" s="35" t="s">
        <v>29</v>
      </c>
      <c r="C111" s="35" t="s">
        <v>31</v>
      </c>
      <c r="D111" s="35" t="s">
        <v>26</v>
      </c>
      <c r="E111" s="35" t="s">
        <v>27</v>
      </c>
      <c r="F111" s="35" t="s">
        <v>30</v>
      </c>
      <c r="G111" s="35">
        <f t="shared" ref="G111:H111" si="185">G112+G113+G114</f>
        <v>1</v>
      </c>
      <c r="H111" s="35">
        <f t="shared" si="185"/>
        <v>0</v>
      </c>
      <c r="I111" s="36">
        <f t="shared" si="102"/>
        <v>0</v>
      </c>
      <c r="J111" s="35">
        <f t="shared" ref="J111" si="186">J112+J113+J114</f>
        <v>0</v>
      </c>
      <c r="K111" s="37">
        <f t="shared" si="110"/>
        <v>0</v>
      </c>
      <c r="L111" s="35">
        <f t="shared" si="184"/>
        <v>1</v>
      </c>
      <c r="M111" s="35">
        <f t="shared" ref="M111:P111" si="187">M112+M113+M114</f>
        <v>0</v>
      </c>
      <c r="N111" s="35">
        <f t="shared" si="187"/>
        <v>1</v>
      </c>
      <c r="O111" s="35">
        <f t="shared" si="187"/>
        <v>0</v>
      </c>
      <c r="P111" s="35">
        <f t="shared" si="187"/>
        <v>0</v>
      </c>
      <c r="Q111" s="36">
        <f t="shared" si="113"/>
        <v>0</v>
      </c>
      <c r="R111" s="35">
        <f t="shared" ref="R111:S111" si="188">R112+R113+R114</f>
        <v>0</v>
      </c>
      <c r="S111" s="35">
        <f t="shared" si="188"/>
        <v>0</v>
      </c>
      <c r="T111" s="37">
        <f t="shared" si="115"/>
        <v>0</v>
      </c>
      <c r="U111" s="37">
        <f t="shared" si="116"/>
        <v>0</v>
      </c>
      <c r="V111" s="35">
        <f t="shared" ref="V111:Y111" si="189">V112+V113+V114</f>
        <v>0</v>
      </c>
      <c r="W111" s="35">
        <f t="shared" si="189"/>
        <v>0</v>
      </c>
      <c r="X111" s="35">
        <f t="shared" si="189"/>
        <v>0</v>
      </c>
      <c r="Y111" s="35">
        <f t="shared" si="189"/>
        <v>0</v>
      </c>
      <c r="Z111" s="35">
        <f>H111-H260</f>
        <v>0</v>
      </c>
      <c r="AA111" s="35"/>
      <c r="AB111" s="38"/>
      <c r="AC111" s="38"/>
      <c r="AD111" s="38"/>
    </row>
    <row r="112" spans="1:30" x14ac:dyDescent="0.3">
      <c r="A112" s="3" t="s">
        <v>66</v>
      </c>
      <c r="B112" s="3" t="s">
        <v>29</v>
      </c>
      <c r="C112" s="3" t="s">
        <v>31</v>
      </c>
      <c r="D112" s="3" t="s">
        <v>26</v>
      </c>
      <c r="E112" s="3" t="s">
        <v>27</v>
      </c>
      <c r="F112" s="3" t="s">
        <v>30</v>
      </c>
      <c r="G112" s="3">
        <v>1</v>
      </c>
      <c r="H112" s="3">
        <v>0</v>
      </c>
      <c r="I112" s="4">
        <f t="shared" si="102"/>
        <v>0</v>
      </c>
      <c r="J112" s="3">
        <v>0</v>
      </c>
      <c r="K112" s="32">
        <f t="shared" si="110"/>
        <v>0</v>
      </c>
      <c r="L112" s="3">
        <f t="shared" si="184"/>
        <v>1</v>
      </c>
      <c r="M112" s="3">
        <v>0</v>
      </c>
      <c r="N112" s="3">
        <v>1</v>
      </c>
      <c r="O112" s="3">
        <v>0</v>
      </c>
      <c r="P112" s="3">
        <v>0</v>
      </c>
      <c r="Q112" s="4">
        <f t="shared" si="113"/>
        <v>0</v>
      </c>
      <c r="R112" s="3">
        <v>0</v>
      </c>
      <c r="S112" s="3">
        <v>0</v>
      </c>
      <c r="T112" s="32">
        <f t="shared" si="115"/>
        <v>0</v>
      </c>
      <c r="U112" s="32">
        <f t="shared" si="116"/>
        <v>0</v>
      </c>
      <c r="V112" s="3">
        <v>0</v>
      </c>
      <c r="W112" s="3">
        <v>0</v>
      </c>
      <c r="X112" s="3">
        <v>0</v>
      </c>
      <c r="Y112" s="3">
        <v>0</v>
      </c>
      <c r="Z112" s="3"/>
    </row>
    <row r="113" spans="1:30" x14ac:dyDescent="0.3">
      <c r="A113" s="3" t="s">
        <v>67</v>
      </c>
      <c r="B113" s="3" t="s">
        <v>29</v>
      </c>
      <c r="C113" s="3" t="s">
        <v>31</v>
      </c>
      <c r="D113" s="3" t="s">
        <v>26</v>
      </c>
      <c r="E113" s="3" t="s">
        <v>27</v>
      </c>
      <c r="F113" s="3" t="s">
        <v>30</v>
      </c>
      <c r="G113" s="3">
        <v>0</v>
      </c>
      <c r="H113" s="3">
        <v>0</v>
      </c>
      <c r="I113" s="4" t="e">
        <f t="shared" si="102"/>
        <v>#DIV/0!</v>
      </c>
      <c r="J113" s="3">
        <v>0</v>
      </c>
      <c r="K113" s="32" t="e">
        <f t="shared" si="110"/>
        <v>#DIV/0!</v>
      </c>
      <c r="L113" s="3">
        <v>0</v>
      </c>
      <c r="M113" s="3">
        <v>0</v>
      </c>
      <c r="N113" s="3">
        <v>0</v>
      </c>
      <c r="O113" s="3">
        <v>0</v>
      </c>
      <c r="P113" s="3">
        <v>0</v>
      </c>
      <c r="Q113" s="4" t="e">
        <f t="shared" si="113"/>
        <v>#DIV/0!</v>
      </c>
      <c r="R113" s="3">
        <v>0</v>
      </c>
      <c r="S113" s="3">
        <v>0</v>
      </c>
      <c r="T113" s="32" t="e">
        <f t="shared" si="115"/>
        <v>#DIV/0!</v>
      </c>
      <c r="U113" s="32" t="e">
        <f t="shared" si="116"/>
        <v>#DIV/0!</v>
      </c>
      <c r="V113" s="3">
        <v>0</v>
      </c>
      <c r="W113" s="3">
        <v>0</v>
      </c>
      <c r="X113" s="3">
        <v>0</v>
      </c>
      <c r="Y113" s="3">
        <v>0</v>
      </c>
      <c r="Z113" s="3"/>
    </row>
    <row r="114" spans="1:30" x14ac:dyDescent="0.3">
      <c r="A114" s="3" t="s">
        <v>68</v>
      </c>
      <c r="B114" s="3" t="s">
        <v>29</v>
      </c>
      <c r="C114" s="3" t="s">
        <v>31</v>
      </c>
      <c r="D114" s="3" t="s">
        <v>26</v>
      </c>
      <c r="E114" s="3" t="s">
        <v>27</v>
      </c>
      <c r="F114" s="3" t="s">
        <v>30</v>
      </c>
      <c r="G114" s="3">
        <v>0</v>
      </c>
      <c r="H114" s="3">
        <v>0</v>
      </c>
      <c r="I114" s="4" t="e">
        <f t="shared" si="102"/>
        <v>#DIV/0!</v>
      </c>
      <c r="J114" s="3">
        <v>0</v>
      </c>
      <c r="K114" s="32" t="e">
        <f t="shared" si="110"/>
        <v>#DIV/0!</v>
      </c>
      <c r="L114" s="3">
        <f t="shared" ref="L114:L116" si="190">M114+N114</f>
        <v>0</v>
      </c>
      <c r="M114" s="3">
        <v>0</v>
      </c>
      <c r="N114" s="3">
        <v>0</v>
      </c>
      <c r="O114" s="3">
        <v>0</v>
      </c>
      <c r="P114" s="3">
        <v>0</v>
      </c>
      <c r="Q114" s="4" t="e">
        <f t="shared" si="113"/>
        <v>#DIV/0!</v>
      </c>
      <c r="R114" s="3">
        <v>0</v>
      </c>
      <c r="S114" s="3">
        <v>0</v>
      </c>
      <c r="T114" s="32" t="e">
        <f t="shared" si="115"/>
        <v>#DIV/0!</v>
      </c>
      <c r="U114" s="32" t="e">
        <f t="shared" si="116"/>
        <v>#DIV/0!</v>
      </c>
      <c r="V114" s="3">
        <v>0</v>
      </c>
      <c r="W114" s="3">
        <v>0</v>
      </c>
      <c r="X114" s="3">
        <v>0</v>
      </c>
      <c r="Y114" s="3">
        <v>0</v>
      </c>
      <c r="Z114" s="3"/>
    </row>
    <row r="115" spans="1:30" x14ac:dyDescent="0.3">
      <c r="A115" s="35">
        <v>112</v>
      </c>
      <c r="B115" s="35" t="s">
        <v>29</v>
      </c>
      <c r="C115" s="35" t="s">
        <v>31</v>
      </c>
      <c r="D115" s="35" t="s">
        <v>26</v>
      </c>
      <c r="E115" s="35" t="s">
        <v>30</v>
      </c>
      <c r="F115" s="35" t="s">
        <v>32</v>
      </c>
      <c r="G115" s="35">
        <f t="shared" ref="G115:H115" si="191">G116+G117+G118</f>
        <v>1</v>
      </c>
      <c r="H115" s="35">
        <f t="shared" si="191"/>
        <v>0</v>
      </c>
      <c r="I115" s="36">
        <f t="shared" si="102"/>
        <v>0</v>
      </c>
      <c r="J115" s="35">
        <f t="shared" ref="J115" si="192">J116+J117+J118</f>
        <v>0</v>
      </c>
      <c r="K115" s="37">
        <f t="shared" si="110"/>
        <v>0</v>
      </c>
      <c r="L115" s="35">
        <f t="shared" si="190"/>
        <v>1</v>
      </c>
      <c r="M115" s="35">
        <f t="shared" ref="M115:P115" si="193">M116+M117+M118</f>
        <v>0</v>
      </c>
      <c r="N115" s="35">
        <f t="shared" si="193"/>
        <v>1</v>
      </c>
      <c r="O115" s="35">
        <f t="shared" si="193"/>
        <v>0</v>
      </c>
      <c r="P115" s="35">
        <f t="shared" si="193"/>
        <v>1</v>
      </c>
      <c r="Q115" s="36">
        <f t="shared" si="113"/>
        <v>100</v>
      </c>
      <c r="R115" s="35">
        <f t="shared" ref="R115:S115" si="194">R116+R117+R118</f>
        <v>0</v>
      </c>
      <c r="S115" s="35">
        <f t="shared" si="194"/>
        <v>0</v>
      </c>
      <c r="T115" s="37">
        <f t="shared" si="115"/>
        <v>0</v>
      </c>
      <c r="U115" s="37">
        <f t="shared" si="116"/>
        <v>0</v>
      </c>
      <c r="V115" s="35">
        <f t="shared" ref="V115:Y115" si="195">V116+V117+V118</f>
        <v>0</v>
      </c>
      <c r="W115" s="35">
        <f t="shared" si="195"/>
        <v>0</v>
      </c>
      <c r="X115" s="35">
        <f t="shared" si="195"/>
        <v>0</v>
      </c>
      <c r="Y115" s="35">
        <f t="shared" si="195"/>
        <v>0</v>
      </c>
      <c r="Z115" s="35">
        <f>H115-H264</f>
        <v>0</v>
      </c>
      <c r="AA115" s="35"/>
      <c r="AB115" s="38"/>
      <c r="AC115" s="38"/>
      <c r="AD115" s="38"/>
    </row>
    <row r="116" spans="1:30" x14ac:dyDescent="0.3">
      <c r="A116" s="3" t="s">
        <v>66</v>
      </c>
      <c r="B116" s="3" t="s">
        <v>29</v>
      </c>
      <c r="C116" s="3" t="s">
        <v>31</v>
      </c>
      <c r="D116" s="3" t="s">
        <v>26</v>
      </c>
      <c r="E116" s="3" t="s">
        <v>30</v>
      </c>
      <c r="F116" s="3" t="s">
        <v>32</v>
      </c>
      <c r="G116" s="3">
        <v>1</v>
      </c>
      <c r="H116" s="3">
        <v>0</v>
      </c>
      <c r="I116" s="4">
        <f t="shared" si="102"/>
        <v>0</v>
      </c>
      <c r="J116" s="3">
        <v>0</v>
      </c>
      <c r="K116" s="32">
        <f t="shared" si="110"/>
        <v>0</v>
      </c>
      <c r="L116" s="3">
        <f t="shared" si="190"/>
        <v>1</v>
      </c>
      <c r="M116" s="3">
        <v>0</v>
      </c>
      <c r="N116" s="3">
        <v>1</v>
      </c>
      <c r="O116" s="3">
        <v>0</v>
      </c>
      <c r="P116" s="3">
        <v>1</v>
      </c>
      <c r="Q116" s="4">
        <f t="shared" si="113"/>
        <v>100</v>
      </c>
      <c r="R116" s="3">
        <v>0</v>
      </c>
      <c r="S116" s="3">
        <v>0</v>
      </c>
      <c r="T116" s="32">
        <f t="shared" si="115"/>
        <v>0</v>
      </c>
      <c r="U116" s="32">
        <f t="shared" si="116"/>
        <v>0</v>
      </c>
      <c r="V116" s="3">
        <v>0</v>
      </c>
      <c r="W116" s="3">
        <v>0</v>
      </c>
      <c r="X116" s="3">
        <v>0</v>
      </c>
      <c r="Y116" s="3">
        <v>0</v>
      </c>
      <c r="Z116" s="3"/>
    </row>
    <row r="117" spans="1:30" x14ac:dyDescent="0.3">
      <c r="A117" s="3" t="s">
        <v>67</v>
      </c>
      <c r="B117" s="3" t="s">
        <v>29</v>
      </c>
      <c r="C117" s="3" t="s">
        <v>31</v>
      </c>
      <c r="D117" s="3" t="s">
        <v>26</v>
      </c>
      <c r="E117" s="3" t="s">
        <v>30</v>
      </c>
      <c r="F117" s="3" t="s">
        <v>32</v>
      </c>
      <c r="G117" s="3">
        <v>0</v>
      </c>
      <c r="H117" s="3">
        <v>0</v>
      </c>
      <c r="I117" s="4" t="e">
        <f t="shared" si="102"/>
        <v>#DIV/0!</v>
      </c>
      <c r="J117" s="3">
        <v>0</v>
      </c>
      <c r="K117" s="32" t="e">
        <f t="shared" si="110"/>
        <v>#DIV/0!</v>
      </c>
      <c r="L117" s="3">
        <v>0</v>
      </c>
      <c r="M117" s="3">
        <v>0</v>
      </c>
      <c r="N117" s="3">
        <v>0</v>
      </c>
      <c r="O117" s="3">
        <v>0</v>
      </c>
      <c r="P117" s="3">
        <v>0</v>
      </c>
      <c r="Q117" s="4" t="e">
        <f t="shared" si="113"/>
        <v>#DIV/0!</v>
      </c>
      <c r="R117" s="3">
        <v>0</v>
      </c>
      <c r="S117" s="3">
        <v>0</v>
      </c>
      <c r="T117" s="32" t="e">
        <f t="shared" si="115"/>
        <v>#DIV/0!</v>
      </c>
      <c r="U117" s="32" t="e">
        <f t="shared" si="116"/>
        <v>#DIV/0!</v>
      </c>
      <c r="V117" s="3">
        <v>0</v>
      </c>
      <c r="W117" s="3">
        <v>0</v>
      </c>
      <c r="X117" s="3">
        <v>0</v>
      </c>
      <c r="Y117" s="3">
        <v>0</v>
      </c>
      <c r="Z117" s="3"/>
    </row>
    <row r="118" spans="1:30" x14ac:dyDescent="0.3">
      <c r="A118" s="3" t="s">
        <v>68</v>
      </c>
      <c r="B118" s="3" t="s">
        <v>29</v>
      </c>
      <c r="C118" s="3" t="s">
        <v>31</v>
      </c>
      <c r="D118" s="3" t="s">
        <v>26</v>
      </c>
      <c r="E118" s="3" t="s">
        <v>30</v>
      </c>
      <c r="F118" s="3" t="s">
        <v>32</v>
      </c>
      <c r="G118" s="3">
        <v>0</v>
      </c>
      <c r="H118" s="3">
        <v>0</v>
      </c>
      <c r="I118" s="4" t="e">
        <f t="shared" si="102"/>
        <v>#DIV/0!</v>
      </c>
      <c r="J118" s="3">
        <v>0</v>
      </c>
      <c r="K118" s="32" t="e">
        <f t="shared" si="110"/>
        <v>#DIV/0!</v>
      </c>
      <c r="L118" s="3">
        <f t="shared" ref="L118:L120" si="196">M118+N118</f>
        <v>0</v>
      </c>
      <c r="M118" s="3">
        <v>0</v>
      </c>
      <c r="N118" s="3">
        <v>0</v>
      </c>
      <c r="O118" s="3">
        <v>0</v>
      </c>
      <c r="P118" s="3">
        <v>0</v>
      </c>
      <c r="Q118" s="4" t="e">
        <f t="shared" si="113"/>
        <v>#DIV/0!</v>
      </c>
      <c r="R118" s="3">
        <v>0</v>
      </c>
      <c r="S118" s="3">
        <v>0</v>
      </c>
      <c r="T118" s="32" t="e">
        <f t="shared" si="115"/>
        <v>#DIV/0!</v>
      </c>
      <c r="U118" s="32" t="e">
        <f t="shared" si="116"/>
        <v>#DIV/0!</v>
      </c>
      <c r="V118" s="3">
        <v>0</v>
      </c>
      <c r="W118" s="3">
        <v>0</v>
      </c>
      <c r="X118" s="3">
        <v>0</v>
      </c>
      <c r="Y118" s="3">
        <v>0</v>
      </c>
      <c r="Z118" s="3"/>
    </row>
    <row r="119" spans="1:30" x14ac:dyDescent="0.3">
      <c r="A119" s="35">
        <v>116</v>
      </c>
      <c r="B119" s="35" t="s">
        <v>24</v>
      </c>
      <c r="C119" s="35" t="s">
        <v>29</v>
      </c>
      <c r="D119" s="35" t="s">
        <v>32</v>
      </c>
      <c r="E119" s="35" t="s">
        <v>30</v>
      </c>
      <c r="F119" s="35" t="s">
        <v>31</v>
      </c>
      <c r="G119" s="35">
        <f t="shared" ref="G119" si="197">G120+G121+G122</f>
        <v>3</v>
      </c>
      <c r="H119" s="35">
        <f t="shared" ref="H119" si="198">H120+H121+H122</f>
        <v>2</v>
      </c>
      <c r="I119" s="36">
        <f t="shared" si="102"/>
        <v>2</v>
      </c>
      <c r="J119" s="35">
        <f t="shared" ref="J119" si="199">J120+J121+J122</f>
        <v>0</v>
      </c>
      <c r="K119" s="37">
        <f t="shared" ref="K119:K126" si="200">J119/G119</f>
        <v>0</v>
      </c>
      <c r="L119" s="35">
        <f t="shared" si="196"/>
        <v>3</v>
      </c>
      <c r="M119" s="35">
        <f t="shared" ref="M119" si="201">M120+M121+M122</f>
        <v>1</v>
      </c>
      <c r="N119" s="35">
        <f t="shared" ref="N119" si="202">N120+N121+N122</f>
        <v>2</v>
      </c>
      <c r="O119" s="35">
        <f t="shared" ref="O119" si="203">O120+O121+O122</f>
        <v>0</v>
      </c>
      <c r="P119" s="35">
        <f t="shared" ref="P119" si="204">P120+P121+P122</f>
        <v>2</v>
      </c>
      <c r="Q119" s="36">
        <f t="shared" ref="Q119:Q126" si="205">P119/L119*100</f>
        <v>66.666666666666657</v>
      </c>
      <c r="R119" s="35">
        <f t="shared" ref="R119" si="206">R120+R121+R122</f>
        <v>0</v>
      </c>
      <c r="S119" s="35">
        <f t="shared" ref="S119" si="207">S120+S121+S122</f>
        <v>0</v>
      </c>
      <c r="T119" s="37">
        <f t="shared" ref="T119:T126" si="208">M119/(M119+N119)</f>
        <v>0.33333333333333331</v>
      </c>
      <c r="U119" s="37">
        <f t="shared" ref="U119:U126" si="209">((0.5*V119)+M119)/L119</f>
        <v>0.33333333333333331</v>
      </c>
      <c r="V119" s="35">
        <f t="shared" ref="V119" si="210">V120+V121+V122</f>
        <v>0</v>
      </c>
      <c r="W119" s="35">
        <f t="shared" ref="W119" si="211">W120+W121+W122</f>
        <v>2</v>
      </c>
      <c r="X119" s="35">
        <f t="shared" ref="X119" si="212">X120+X121+X122</f>
        <v>0</v>
      </c>
      <c r="Y119" s="35">
        <f t="shared" ref="Y119" si="213">Y120+Y121+Y122</f>
        <v>0</v>
      </c>
      <c r="Z119" s="35">
        <f>H119-H268</f>
        <v>2</v>
      </c>
      <c r="AA119" s="35"/>
      <c r="AB119" s="38"/>
      <c r="AC119" s="38"/>
      <c r="AD119" s="38"/>
    </row>
    <row r="120" spans="1:30" x14ac:dyDescent="0.3">
      <c r="A120" s="3" t="s">
        <v>66</v>
      </c>
      <c r="B120" s="3" t="s">
        <v>24</v>
      </c>
      <c r="C120" s="3" t="s">
        <v>29</v>
      </c>
      <c r="D120" s="3" t="s">
        <v>32</v>
      </c>
      <c r="E120" s="3" t="s">
        <v>30</v>
      </c>
      <c r="F120" s="3" t="s">
        <v>31</v>
      </c>
      <c r="G120" s="3">
        <v>3</v>
      </c>
      <c r="H120" s="3">
        <v>2</v>
      </c>
      <c r="I120" s="4">
        <f t="shared" si="102"/>
        <v>2</v>
      </c>
      <c r="J120" s="3">
        <v>0</v>
      </c>
      <c r="K120" s="32">
        <f t="shared" si="200"/>
        <v>0</v>
      </c>
      <c r="L120" s="3">
        <f t="shared" si="196"/>
        <v>3</v>
      </c>
      <c r="M120" s="3">
        <v>1</v>
      </c>
      <c r="N120" s="3">
        <v>2</v>
      </c>
      <c r="O120" s="3">
        <v>0</v>
      </c>
      <c r="P120" s="3">
        <v>2</v>
      </c>
      <c r="Q120" s="4">
        <f t="shared" si="205"/>
        <v>66.666666666666657</v>
      </c>
      <c r="R120" s="3">
        <v>0</v>
      </c>
      <c r="S120" s="3">
        <v>0</v>
      </c>
      <c r="T120" s="32">
        <f t="shared" si="208"/>
        <v>0.33333333333333331</v>
      </c>
      <c r="U120" s="32">
        <f t="shared" si="209"/>
        <v>0.33333333333333331</v>
      </c>
      <c r="V120" s="3">
        <v>0</v>
      </c>
      <c r="W120" s="3">
        <v>2</v>
      </c>
      <c r="X120" s="3">
        <v>0</v>
      </c>
      <c r="Y120" s="3">
        <v>0</v>
      </c>
      <c r="Z120" s="3"/>
    </row>
    <row r="121" spans="1:30" x14ac:dyDescent="0.3">
      <c r="A121" s="3" t="s">
        <v>67</v>
      </c>
      <c r="B121" s="3" t="s">
        <v>24</v>
      </c>
      <c r="C121" s="3" t="s">
        <v>29</v>
      </c>
      <c r="D121" s="3" t="s">
        <v>32</v>
      </c>
      <c r="E121" s="3" t="s">
        <v>30</v>
      </c>
      <c r="F121" s="3" t="s">
        <v>31</v>
      </c>
      <c r="G121" s="3">
        <v>0</v>
      </c>
      <c r="H121" s="3">
        <v>0</v>
      </c>
      <c r="I121" s="4" t="e">
        <f t="shared" si="102"/>
        <v>#DIV/0!</v>
      </c>
      <c r="J121" s="3">
        <v>0</v>
      </c>
      <c r="K121" s="32" t="e">
        <f t="shared" si="200"/>
        <v>#DIV/0!</v>
      </c>
      <c r="L121" s="3">
        <v>0</v>
      </c>
      <c r="M121" s="3">
        <v>0</v>
      </c>
      <c r="N121" s="3">
        <v>0</v>
      </c>
      <c r="O121" s="3">
        <v>0</v>
      </c>
      <c r="P121" s="3">
        <v>0</v>
      </c>
      <c r="Q121" s="4" t="e">
        <f t="shared" si="205"/>
        <v>#DIV/0!</v>
      </c>
      <c r="R121" s="3">
        <v>0</v>
      </c>
      <c r="S121" s="3">
        <v>0</v>
      </c>
      <c r="T121" s="32" t="e">
        <f t="shared" si="208"/>
        <v>#DIV/0!</v>
      </c>
      <c r="U121" s="32" t="e">
        <f t="shared" si="209"/>
        <v>#DIV/0!</v>
      </c>
      <c r="V121" s="3">
        <v>0</v>
      </c>
      <c r="W121" s="3">
        <v>0</v>
      </c>
      <c r="X121" s="3">
        <v>0</v>
      </c>
      <c r="Y121" s="3">
        <v>0</v>
      </c>
      <c r="Z121" s="3"/>
    </row>
    <row r="122" spans="1:30" x14ac:dyDescent="0.3">
      <c r="A122" s="3" t="s">
        <v>68</v>
      </c>
      <c r="B122" s="3" t="s">
        <v>24</v>
      </c>
      <c r="C122" s="3" t="s">
        <v>29</v>
      </c>
      <c r="D122" s="3" t="s">
        <v>32</v>
      </c>
      <c r="E122" s="3" t="s">
        <v>30</v>
      </c>
      <c r="F122" s="3" t="s">
        <v>31</v>
      </c>
      <c r="G122" s="3">
        <v>0</v>
      </c>
      <c r="H122" s="3">
        <v>0</v>
      </c>
      <c r="I122" s="4" t="e">
        <f t="shared" si="102"/>
        <v>#DIV/0!</v>
      </c>
      <c r="J122" s="3">
        <v>0</v>
      </c>
      <c r="K122" s="32" t="e">
        <f t="shared" si="200"/>
        <v>#DIV/0!</v>
      </c>
      <c r="L122" s="3">
        <f t="shared" ref="L122:L124" si="214">M122+N122</f>
        <v>0</v>
      </c>
      <c r="M122" s="3">
        <v>0</v>
      </c>
      <c r="N122" s="3">
        <v>0</v>
      </c>
      <c r="O122" s="3">
        <v>0</v>
      </c>
      <c r="P122" s="3">
        <v>0</v>
      </c>
      <c r="Q122" s="4" t="e">
        <f t="shared" si="205"/>
        <v>#DIV/0!</v>
      </c>
      <c r="R122" s="3">
        <v>0</v>
      </c>
      <c r="S122" s="3">
        <v>0</v>
      </c>
      <c r="T122" s="32" t="e">
        <f t="shared" si="208"/>
        <v>#DIV/0!</v>
      </c>
      <c r="U122" s="32" t="e">
        <f t="shared" si="209"/>
        <v>#DIV/0!</v>
      </c>
      <c r="V122" s="3">
        <v>0</v>
      </c>
      <c r="W122" s="3">
        <v>0</v>
      </c>
      <c r="X122" s="3">
        <v>0</v>
      </c>
      <c r="Y122" s="3">
        <v>0</v>
      </c>
      <c r="Z122" s="3"/>
    </row>
    <row r="123" spans="1:30" x14ac:dyDescent="0.3">
      <c r="A123" s="35">
        <v>248</v>
      </c>
      <c r="B123" s="35" t="s">
        <v>32</v>
      </c>
      <c r="C123" s="35" t="s">
        <v>25</v>
      </c>
      <c r="D123" s="35" t="s">
        <v>31</v>
      </c>
      <c r="E123" s="35" t="s">
        <v>34</v>
      </c>
      <c r="F123" s="35" t="s">
        <v>28</v>
      </c>
      <c r="G123" s="35">
        <f t="shared" ref="G123" si="215">G124+G125+G126</f>
        <v>1</v>
      </c>
      <c r="H123" s="35">
        <f t="shared" ref="H123" si="216">H124+H125+H126</f>
        <v>0</v>
      </c>
      <c r="I123" s="36">
        <f t="shared" si="102"/>
        <v>0</v>
      </c>
      <c r="J123" s="35">
        <f t="shared" ref="J123" si="217">J124+J125+J126</f>
        <v>1</v>
      </c>
      <c r="K123" s="37">
        <f t="shared" si="200"/>
        <v>1</v>
      </c>
      <c r="L123" s="35">
        <f t="shared" si="214"/>
        <v>0</v>
      </c>
      <c r="M123" s="35">
        <f t="shared" ref="M123" si="218">M124+M125+M126</f>
        <v>0</v>
      </c>
      <c r="N123" s="35">
        <f t="shared" ref="N123" si="219">N124+N125+N126</f>
        <v>0</v>
      </c>
      <c r="O123" s="35">
        <f t="shared" ref="O123" si="220">O124+O125+O126</f>
        <v>0</v>
      </c>
      <c r="P123" s="35">
        <f t="shared" ref="P123" si="221">P124+P125+P126</f>
        <v>0</v>
      </c>
      <c r="Q123" s="36" t="e">
        <f t="shared" si="205"/>
        <v>#DIV/0!</v>
      </c>
      <c r="R123" s="35">
        <f t="shared" ref="R123" si="222">R124+R125+R126</f>
        <v>0</v>
      </c>
      <c r="S123" s="35">
        <f t="shared" ref="S123" si="223">S124+S125+S126</f>
        <v>0</v>
      </c>
      <c r="T123" s="37" t="e">
        <f t="shared" si="208"/>
        <v>#DIV/0!</v>
      </c>
      <c r="U123" s="37" t="e">
        <f t="shared" si="209"/>
        <v>#DIV/0!</v>
      </c>
      <c r="V123" s="35">
        <f t="shared" ref="V123" si="224">V124+V125+V126</f>
        <v>0</v>
      </c>
      <c r="W123" s="35">
        <f t="shared" ref="W123" si="225">W124+W125+W126</f>
        <v>0</v>
      </c>
      <c r="X123" s="35">
        <f t="shared" ref="X123" si="226">X124+X125+X126</f>
        <v>0</v>
      </c>
      <c r="Y123" s="35">
        <f t="shared" ref="Y123" si="227">Y124+Y125+Y126</f>
        <v>0</v>
      </c>
      <c r="Z123" s="35">
        <f>H123-H272</f>
        <v>0</v>
      </c>
      <c r="AA123" s="35"/>
      <c r="AB123" s="38"/>
      <c r="AC123" s="38"/>
      <c r="AD123" s="38"/>
    </row>
    <row r="124" spans="1:30" x14ac:dyDescent="0.3">
      <c r="A124" s="3" t="s">
        <v>66</v>
      </c>
      <c r="B124" s="3" t="s">
        <v>32</v>
      </c>
      <c r="C124" s="3" t="s">
        <v>25</v>
      </c>
      <c r="D124" s="3" t="s">
        <v>31</v>
      </c>
      <c r="E124" s="3" t="s">
        <v>34</v>
      </c>
      <c r="F124" s="3" t="s">
        <v>28</v>
      </c>
      <c r="G124" s="3">
        <v>1</v>
      </c>
      <c r="H124" s="3">
        <v>0</v>
      </c>
      <c r="I124" s="4">
        <f t="shared" si="102"/>
        <v>0</v>
      </c>
      <c r="J124" s="3">
        <v>1</v>
      </c>
      <c r="K124" s="32">
        <f t="shared" si="200"/>
        <v>1</v>
      </c>
      <c r="L124" s="3">
        <f t="shared" si="214"/>
        <v>0</v>
      </c>
      <c r="M124" s="3">
        <v>0</v>
      </c>
      <c r="N124" s="3">
        <v>0</v>
      </c>
      <c r="O124" s="3">
        <v>0</v>
      </c>
      <c r="P124" s="3">
        <v>0</v>
      </c>
      <c r="Q124" s="4" t="e">
        <f t="shared" si="205"/>
        <v>#DIV/0!</v>
      </c>
      <c r="R124" s="3">
        <v>0</v>
      </c>
      <c r="S124" s="3">
        <v>0</v>
      </c>
      <c r="T124" s="32" t="e">
        <f t="shared" si="208"/>
        <v>#DIV/0!</v>
      </c>
      <c r="U124" s="32" t="e">
        <f t="shared" si="209"/>
        <v>#DIV/0!</v>
      </c>
      <c r="V124" s="3">
        <v>0</v>
      </c>
      <c r="W124" s="3">
        <v>0</v>
      </c>
      <c r="X124" s="3">
        <v>0</v>
      </c>
      <c r="Y124" s="3">
        <v>0</v>
      </c>
      <c r="Z124" s="3"/>
    </row>
    <row r="125" spans="1:30" x14ac:dyDescent="0.3">
      <c r="A125" s="3" t="s">
        <v>67</v>
      </c>
      <c r="B125" s="3" t="s">
        <v>32</v>
      </c>
      <c r="C125" s="3" t="s">
        <v>25</v>
      </c>
      <c r="D125" s="3" t="s">
        <v>31</v>
      </c>
      <c r="E125" s="3" t="s">
        <v>34</v>
      </c>
      <c r="F125" s="3" t="s">
        <v>28</v>
      </c>
      <c r="G125" s="3">
        <v>0</v>
      </c>
      <c r="H125" s="3">
        <v>0</v>
      </c>
      <c r="I125" s="4" t="e">
        <f t="shared" si="102"/>
        <v>#DIV/0!</v>
      </c>
      <c r="J125" s="3">
        <v>0</v>
      </c>
      <c r="K125" s="32" t="e">
        <f t="shared" si="200"/>
        <v>#DIV/0!</v>
      </c>
      <c r="L125" s="3">
        <v>0</v>
      </c>
      <c r="M125" s="3">
        <v>0</v>
      </c>
      <c r="N125" s="3">
        <v>0</v>
      </c>
      <c r="O125" s="3">
        <v>0</v>
      </c>
      <c r="P125" s="3">
        <v>0</v>
      </c>
      <c r="Q125" s="4" t="e">
        <f t="shared" si="205"/>
        <v>#DIV/0!</v>
      </c>
      <c r="R125" s="3">
        <v>0</v>
      </c>
      <c r="S125" s="3">
        <v>0</v>
      </c>
      <c r="T125" s="32" t="e">
        <f t="shared" si="208"/>
        <v>#DIV/0!</v>
      </c>
      <c r="U125" s="32" t="e">
        <f t="shared" si="209"/>
        <v>#DIV/0!</v>
      </c>
      <c r="V125" s="3">
        <v>0</v>
      </c>
      <c r="W125" s="3">
        <v>0</v>
      </c>
      <c r="X125" s="3">
        <v>0</v>
      </c>
      <c r="Y125" s="3">
        <v>0</v>
      </c>
      <c r="Z125" s="3"/>
    </row>
    <row r="126" spans="1:30" x14ac:dyDescent="0.3">
      <c r="A126" s="3" t="s">
        <v>68</v>
      </c>
      <c r="B126" s="3" t="s">
        <v>32</v>
      </c>
      <c r="C126" s="3" t="s">
        <v>25</v>
      </c>
      <c r="D126" s="3" t="s">
        <v>31</v>
      </c>
      <c r="E126" s="3" t="s">
        <v>34</v>
      </c>
      <c r="F126" s="3" t="s">
        <v>28</v>
      </c>
      <c r="G126" s="3">
        <v>0</v>
      </c>
      <c r="H126" s="3">
        <v>0</v>
      </c>
      <c r="I126" s="4" t="e">
        <f t="shared" si="102"/>
        <v>#DIV/0!</v>
      </c>
      <c r="J126" s="3">
        <v>0</v>
      </c>
      <c r="K126" s="32" t="e">
        <f t="shared" si="200"/>
        <v>#DIV/0!</v>
      </c>
      <c r="L126" s="3">
        <f t="shared" ref="L126:L128" si="228">M126+N126</f>
        <v>0</v>
      </c>
      <c r="M126" s="3">
        <v>0</v>
      </c>
      <c r="N126" s="3">
        <v>0</v>
      </c>
      <c r="O126" s="3">
        <v>0</v>
      </c>
      <c r="P126" s="3">
        <v>0</v>
      </c>
      <c r="Q126" s="4" t="e">
        <f t="shared" si="205"/>
        <v>#DIV/0!</v>
      </c>
      <c r="R126" s="3">
        <v>0</v>
      </c>
      <c r="S126" s="3">
        <v>0</v>
      </c>
      <c r="T126" s="32" t="e">
        <f t="shared" si="208"/>
        <v>#DIV/0!</v>
      </c>
      <c r="U126" s="32" t="e">
        <f t="shared" si="209"/>
        <v>#DIV/0!</v>
      </c>
      <c r="V126" s="3">
        <v>0</v>
      </c>
      <c r="W126" s="3">
        <v>0</v>
      </c>
      <c r="X126" s="3">
        <v>0</v>
      </c>
      <c r="Y126" s="3">
        <v>0</v>
      </c>
      <c r="Z126" s="3"/>
    </row>
    <row r="127" spans="1:30" x14ac:dyDescent="0.3">
      <c r="A127" s="35">
        <v>255</v>
      </c>
      <c r="B127" s="35" t="s">
        <v>24</v>
      </c>
      <c r="C127" s="35" t="s">
        <v>25</v>
      </c>
      <c r="D127" s="35" t="s">
        <v>29</v>
      </c>
      <c r="E127" s="35" t="s">
        <v>34</v>
      </c>
      <c r="F127" s="35" t="s">
        <v>28</v>
      </c>
      <c r="G127" s="35">
        <f t="shared" ref="G127" si="229">G128+G129+G130</f>
        <v>3</v>
      </c>
      <c r="H127" s="35">
        <f t="shared" ref="H127" si="230">H128+H129+H130</f>
        <v>5</v>
      </c>
      <c r="I127" s="36">
        <f t="shared" si="102"/>
        <v>1.6666666666666667</v>
      </c>
      <c r="J127" s="35">
        <f t="shared" ref="J127" si="231">J128+J129+J130</f>
        <v>0</v>
      </c>
      <c r="K127" s="37">
        <f t="shared" ref="K127:K134" si="232">J127/G127</f>
        <v>0</v>
      </c>
      <c r="L127" s="35">
        <f t="shared" si="228"/>
        <v>3</v>
      </c>
      <c r="M127" s="35">
        <f t="shared" ref="M127" si="233">M128+M129+M130</f>
        <v>2</v>
      </c>
      <c r="N127" s="35">
        <f t="shared" ref="N127" si="234">N128+N129+N130</f>
        <v>1</v>
      </c>
      <c r="O127" s="35">
        <f t="shared" ref="O127" si="235">O128+O129+O130</f>
        <v>2</v>
      </c>
      <c r="P127" s="35">
        <f t="shared" ref="P127" si="236">P128+P129+P130</f>
        <v>3</v>
      </c>
      <c r="Q127" s="36">
        <f t="shared" ref="Q127:Q134" si="237">P127/L127*100</f>
        <v>100</v>
      </c>
      <c r="R127" s="35">
        <f t="shared" ref="R127" si="238">R128+R129+R130</f>
        <v>0</v>
      </c>
      <c r="S127" s="35">
        <f t="shared" ref="S127" si="239">S128+S129+S130</f>
        <v>0</v>
      </c>
      <c r="T127" s="37">
        <f t="shared" ref="T127:T134" si="240">M127/(M127+N127)</f>
        <v>0.66666666666666663</v>
      </c>
      <c r="U127" s="37">
        <f t="shared" ref="U127:U134" si="241">((0.5*V127)+M127)/L127</f>
        <v>0.83333333333333337</v>
      </c>
      <c r="V127" s="35">
        <f t="shared" ref="V127" si="242">V128+V129+V130</f>
        <v>1</v>
      </c>
      <c r="W127" s="35">
        <f t="shared" ref="W127" si="243">W128+W129+W130</f>
        <v>0</v>
      </c>
      <c r="X127" s="35">
        <f t="shared" ref="X127" si="244">X128+X129+X130</f>
        <v>0</v>
      </c>
      <c r="Y127" s="35">
        <f t="shared" ref="Y127" si="245">Y128+Y129+Y130</f>
        <v>0</v>
      </c>
      <c r="Z127" s="35">
        <f>H127-H276</f>
        <v>2</v>
      </c>
      <c r="AA127" s="35"/>
      <c r="AB127" s="38"/>
      <c r="AC127" s="38"/>
      <c r="AD127" s="38"/>
    </row>
    <row r="128" spans="1:30" x14ac:dyDescent="0.3">
      <c r="A128" s="3" t="s">
        <v>66</v>
      </c>
      <c r="B128" s="3" t="s">
        <v>24</v>
      </c>
      <c r="C128" s="3" t="s">
        <v>25</v>
      </c>
      <c r="D128" s="3" t="s">
        <v>29</v>
      </c>
      <c r="E128" s="3" t="s">
        <v>34</v>
      </c>
      <c r="F128" s="3" t="s">
        <v>28</v>
      </c>
      <c r="G128" s="3">
        <v>1</v>
      </c>
      <c r="H128" s="3">
        <v>2</v>
      </c>
      <c r="I128" s="4">
        <f t="shared" si="102"/>
        <v>2</v>
      </c>
      <c r="J128" s="3">
        <v>0</v>
      </c>
      <c r="K128" s="32">
        <f t="shared" si="232"/>
        <v>0</v>
      </c>
      <c r="L128" s="3">
        <f t="shared" si="228"/>
        <v>1</v>
      </c>
      <c r="M128" s="3">
        <v>1</v>
      </c>
      <c r="N128" s="3">
        <v>0</v>
      </c>
      <c r="O128" s="3">
        <v>1</v>
      </c>
      <c r="P128" s="3">
        <v>1</v>
      </c>
      <c r="Q128" s="4">
        <f t="shared" si="237"/>
        <v>100</v>
      </c>
      <c r="R128" s="3">
        <v>0</v>
      </c>
      <c r="S128" s="3">
        <v>0</v>
      </c>
      <c r="T128" s="32">
        <f t="shared" si="240"/>
        <v>1</v>
      </c>
      <c r="U128" s="32">
        <f t="shared" si="241"/>
        <v>1</v>
      </c>
      <c r="V128" s="3">
        <v>0</v>
      </c>
      <c r="W128" s="3">
        <v>0</v>
      </c>
      <c r="X128" s="3">
        <v>0</v>
      </c>
      <c r="Y128" s="3">
        <v>0</v>
      </c>
      <c r="Z128" s="3"/>
    </row>
    <row r="129" spans="1:30" x14ac:dyDescent="0.3">
      <c r="A129" s="3" t="s">
        <v>67</v>
      </c>
      <c r="B129" s="3" t="s">
        <v>24</v>
      </c>
      <c r="C129" s="3" t="s">
        <v>25</v>
      </c>
      <c r="D129" s="3" t="s">
        <v>29</v>
      </c>
      <c r="E129" s="3" t="s">
        <v>34</v>
      </c>
      <c r="F129" s="3" t="s">
        <v>28</v>
      </c>
      <c r="G129" s="3">
        <v>0</v>
      </c>
      <c r="H129" s="3">
        <v>0</v>
      </c>
      <c r="I129" s="4" t="e">
        <f t="shared" si="102"/>
        <v>#DIV/0!</v>
      </c>
      <c r="J129" s="3">
        <v>0</v>
      </c>
      <c r="K129" s="32" t="e">
        <f t="shared" si="232"/>
        <v>#DIV/0!</v>
      </c>
      <c r="L129" s="3">
        <v>0</v>
      </c>
      <c r="M129" s="3">
        <v>0</v>
      </c>
      <c r="N129" s="3">
        <v>0</v>
      </c>
      <c r="O129" s="3">
        <v>0</v>
      </c>
      <c r="P129" s="3">
        <v>0</v>
      </c>
      <c r="Q129" s="4" t="e">
        <f t="shared" si="237"/>
        <v>#DIV/0!</v>
      </c>
      <c r="R129" s="3">
        <v>0</v>
      </c>
      <c r="S129" s="3">
        <v>0</v>
      </c>
      <c r="T129" s="32" t="e">
        <f t="shared" si="240"/>
        <v>#DIV/0!</v>
      </c>
      <c r="U129" s="32" t="e">
        <f t="shared" si="241"/>
        <v>#DIV/0!</v>
      </c>
      <c r="V129" s="3">
        <v>0</v>
      </c>
      <c r="W129" s="3">
        <v>0</v>
      </c>
      <c r="X129" s="3">
        <v>0</v>
      </c>
      <c r="Y129" s="3">
        <v>0</v>
      </c>
      <c r="Z129" s="3"/>
    </row>
    <row r="130" spans="1:30" x14ac:dyDescent="0.3">
      <c r="A130" s="3" t="s">
        <v>68</v>
      </c>
      <c r="B130" s="3" t="s">
        <v>24</v>
      </c>
      <c r="C130" s="3" t="s">
        <v>25</v>
      </c>
      <c r="D130" s="3" t="s">
        <v>29</v>
      </c>
      <c r="E130" s="3" t="s">
        <v>34</v>
      </c>
      <c r="F130" s="3" t="s">
        <v>28</v>
      </c>
      <c r="G130" s="3">
        <v>2</v>
      </c>
      <c r="H130" s="3">
        <v>3</v>
      </c>
      <c r="I130" s="4">
        <f t="shared" si="102"/>
        <v>1.5</v>
      </c>
      <c r="J130" s="3">
        <v>0</v>
      </c>
      <c r="K130" s="32">
        <f t="shared" si="232"/>
        <v>0</v>
      </c>
      <c r="L130" s="3">
        <f t="shared" ref="L130:L132" si="246">M130+N130</f>
        <v>2</v>
      </c>
      <c r="M130" s="3">
        <v>1</v>
      </c>
      <c r="N130" s="3">
        <v>1</v>
      </c>
      <c r="O130" s="3">
        <v>1</v>
      </c>
      <c r="P130" s="3">
        <v>2</v>
      </c>
      <c r="Q130" s="4">
        <f t="shared" si="237"/>
        <v>100</v>
      </c>
      <c r="R130" s="3">
        <v>0</v>
      </c>
      <c r="S130" s="3">
        <v>0</v>
      </c>
      <c r="T130" s="32">
        <f t="shared" si="240"/>
        <v>0.5</v>
      </c>
      <c r="U130" s="32">
        <f t="shared" si="241"/>
        <v>0.75</v>
      </c>
      <c r="V130" s="3">
        <v>1</v>
      </c>
      <c r="W130" s="3">
        <v>0</v>
      </c>
      <c r="X130" s="3">
        <v>0</v>
      </c>
      <c r="Y130" s="3">
        <v>0</v>
      </c>
      <c r="Z130" s="3"/>
    </row>
    <row r="131" spans="1:30" x14ac:dyDescent="0.3">
      <c r="A131" s="35">
        <v>87</v>
      </c>
      <c r="B131" s="35" t="s">
        <v>29</v>
      </c>
      <c r="C131" s="35" t="s">
        <v>25</v>
      </c>
      <c r="D131" s="35" t="s">
        <v>26</v>
      </c>
      <c r="E131" s="35" t="s">
        <v>33</v>
      </c>
      <c r="F131" s="35" t="s">
        <v>31</v>
      </c>
      <c r="G131" s="35">
        <f t="shared" ref="G131" si="247">G132+G133+G134</f>
        <v>1</v>
      </c>
      <c r="H131" s="35">
        <f t="shared" ref="H131" si="248">H132+H133+H134</f>
        <v>2</v>
      </c>
      <c r="I131" s="36">
        <f t="shared" ref="I131:I145" si="249">H131/((L131-W131)+J131+(0.44*R131))</f>
        <v>2</v>
      </c>
      <c r="J131" s="35">
        <f t="shared" ref="J131" si="250">J132+J133+J134</f>
        <v>0</v>
      </c>
      <c r="K131" s="37">
        <f t="shared" si="232"/>
        <v>0</v>
      </c>
      <c r="L131" s="35">
        <f t="shared" si="246"/>
        <v>1</v>
      </c>
      <c r="M131" s="35">
        <f t="shared" ref="M131" si="251">M132+M133+M134</f>
        <v>1</v>
      </c>
      <c r="N131" s="35">
        <f t="shared" ref="N131" si="252">N132+N133+N134</f>
        <v>0</v>
      </c>
      <c r="O131" s="35">
        <f t="shared" ref="O131" si="253">O132+O133+O134</f>
        <v>1</v>
      </c>
      <c r="P131" s="35">
        <f t="shared" ref="P131" si="254">P132+P133+P134</f>
        <v>1</v>
      </c>
      <c r="Q131" s="36">
        <f t="shared" si="237"/>
        <v>100</v>
      </c>
      <c r="R131" s="35">
        <f t="shared" ref="R131" si="255">R132+R133+R134</f>
        <v>0</v>
      </c>
      <c r="S131" s="35">
        <f t="shared" ref="S131" si="256">S132+S133+S134</f>
        <v>0</v>
      </c>
      <c r="T131" s="37">
        <f t="shared" si="240"/>
        <v>1</v>
      </c>
      <c r="U131" s="37">
        <f t="shared" si="241"/>
        <v>1</v>
      </c>
      <c r="V131" s="35">
        <f t="shared" ref="V131" si="257">V132+V133+V134</f>
        <v>0</v>
      </c>
      <c r="W131" s="35">
        <f t="shared" ref="W131" si="258">W132+W133+W134</f>
        <v>0</v>
      </c>
      <c r="X131" s="35">
        <f t="shared" ref="X131" si="259">X132+X133+X134</f>
        <v>0</v>
      </c>
      <c r="Y131" s="35">
        <f t="shared" ref="Y131" si="260">Y132+Y133+Y134</f>
        <v>1</v>
      </c>
      <c r="Z131" s="35">
        <f>H131-H280</f>
        <v>0</v>
      </c>
      <c r="AA131" s="35"/>
      <c r="AB131" s="38"/>
      <c r="AC131" s="38"/>
      <c r="AD131" s="38"/>
    </row>
    <row r="132" spans="1:30" x14ac:dyDescent="0.3">
      <c r="A132" s="3" t="s">
        <v>66</v>
      </c>
      <c r="B132" s="3" t="s">
        <v>29</v>
      </c>
      <c r="C132" s="3" t="s">
        <v>25</v>
      </c>
      <c r="D132" s="3" t="s">
        <v>26</v>
      </c>
      <c r="E132" s="3" t="s">
        <v>33</v>
      </c>
      <c r="F132" s="3" t="s">
        <v>31</v>
      </c>
      <c r="G132" s="3">
        <v>1</v>
      </c>
      <c r="H132" s="3">
        <v>2</v>
      </c>
      <c r="I132" s="4">
        <f t="shared" si="249"/>
        <v>2</v>
      </c>
      <c r="J132" s="3">
        <v>0</v>
      </c>
      <c r="K132" s="32">
        <f t="shared" si="232"/>
        <v>0</v>
      </c>
      <c r="L132" s="3">
        <f t="shared" si="246"/>
        <v>1</v>
      </c>
      <c r="M132" s="3">
        <v>1</v>
      </c>
      <c r="N132" s="3">
        <v>0</v>
      </c>
      <c r="O132" s="3">
        <v>1</v>
      </c>
      <c r="P132" s="3">
        <v>1</v>
      </c>
      <c r="Q132" s="4">
        <f t="shared" si="237"/>
        <v>100</v>
      </c>
      <c r="R132" s="3">
        <v>0</v>
      </c>
      <c r="S132" s="3">
        <v>0</v>
      </c>
      <c r="T132" s="32">
        <f t="shared" si="240"/>
        <v>1</v>
      </c>
      <c r="U132" s="32">
        <f t="shared" si="241"/>
        <v>1</v>
      </c>
      <c r="V132" s="3">
        <v>0</v>
      </c>
      <c r="W132" s="3">
        <v>0</v>
      </c>
      <c r="X132" s="3">
        <v>0</v>
      </c>
      <c r="Y132" s="3">
        <v>1</v>
      </c>
      <c r="Z132" s="3"/>
    </row>
    <row r="133" spans="1:30" x14ac:dyDescent="0.3">
      <c r="A133" s="3" t="s">
        <v>67</v>
      </c>
      <c r="B133" s="3" t="s">
        <v>29</v>
      </c>
      <c r="C133" s="3" t="s">
        <v>25</v>
      </c>
      <c r="D133" s="3" t="s">
        <v>26</v>
      </c>
      <c r="E133" s="3" t="s">
        <v>33</v>
      </c>
      <c r="F133" s="3" t="s">
        <v>31</v>
      </c>
      <c r="G133" s="3">
        <v>0</v>
      </c>
      <c r="H133" s="3">
        <v>0</v>
      </c>
      <c r="I133" s="4" t="e">
        <f t="shared" si="249"/>
        <v>#DIV/0!</v>
      </c>
      <c r="J133" s="3">
        <v>0</v>
      </c>
      <c r="K133" s="32" t="e">
        <f t="shared" si="232"/>
        <v>#DIV/0!</v>
      </c>
      <c r="L133" s="3">
        <v>0</v>
      </c>
      <c r="M133" s="3">
        <v>0</v>
      </c>
      <c r="N133" s="3">
        <v>0</v>
      </c>
      <c r="O133" s="3">
        <v>0</v>
      </c>
      <c r="P133" s="3">
        <v>0</v>
      </c>
      <c r="Q133" s="4" t="e">
        <f t="shared" si="237"/>
        <v>#DIV/0!</v>
      </c>
      <c r="R133" s="3">
        <v>0</v>
      </c>
      <c r="S133" s="3">
        <v>0</v>
      </c>
      <c r="T133" s="32" t="e">
        <f t="shared" si="240"/>
        <v>#DIV/0!</v>
      </c>
      <c r="U133" s="32" t="e">
        <f t="shared" si="241"/>
        <v>#DIV/0!</v>
      </c>
      <c r="V133" s="3">
        <v>0</v>
      </c>
      <c r="W133" s="3">
        <v>0</v>
      </c>
      <c r="X133" s="3">
        <v>0</v>
      </c>
      <c r="Y133" s="3">
        <v>0</v>
      </c>
      <c r="Z133" s="3"/>
    </row>
    <row r="134" spans="1:30" x14ac:dyDescent="0.3">
      <c r="A134" s="3" t="s">
        <v>68</v>
      </c>
      <c r="B134" s="3" t="s">
        <v>29</v>
      </c>
      <c r="C134" s="3" t="s">
        <v>25</v>
      </c>
      <c r="D134" s="3" t="s">
        <v>26</v>
      </c>
      <c r="E134" s="3" t="s">
        <v>33</v>
      </c>
      <c r="F134" s="3" t="s">
        <v>31</v>
      </c>
      <c r="G134" s="3">
        <v>0</v>
      </c>
      <c r="H134" s="3">
        <v>0</v>
      </c>
      <c r="I134" s="4" t="e">
        <f t="shared" si="249"/>
        <v>#DIV/0!</v>
      </c>
      <c r="J134" s="3">
        <v>0</v>
      </c>
      <c r="K134" s="32" t="e">
        <f t="shared" si="232"/>
        <v>#DIV/0!</v>
      </c>
      <c r="L134" s="3">
        <f t="shared" ref="L134:L136" si="261">M134+N134</f>
        <v>0</v>
      </c>
      <c r="M134" s="3">
        <v>0</v>
      </c>
      <c r="N134" s="3">
        <v>0</v>
      </c>
      <c r="O134" s="3">
        <v>0</v>
      </c>
      <c r="P134" s="3">
        <v>0</v>
      </c>
      <c r="Q134" s="4" t="e">
        <f t="shared" si="237"/>
        <v>#DIV/0!</v>
      </c>
      <c r="R134" s="3">
        <v>0</v>
      </c>
      <c r="S134" s="3">
        <v>0</v>
      </c>
      <c r="T134" s="32" t="e">
        <f t="shared" si="240"/>
        <v>#DIV/0!</v>
      </c>
      <c r="U134" s="32" t="e">
        <f t="shared" si="241"/>
        <v>#DIV/0!</v>
      </c>
      <c r="V134" s="3">
        <v>0</v>
      </c>
      <c r="W134" s="3">
        <v>0</v>
      </c>
      <c r="X134" s="3">
        <v>0</v>
      </c>
      <c r="Y134" s="3">
        <v>0</v>
      </c>
      <c r="Z134" s="3"/>
    </row>
    <row r="135" spans="1:30" x14ac:dyDescent="0.3">
      <c r="A135" s="35">
        <v>25</v>
      </c>
      <c r="B135" s="35" t="s">
        <v>29</v>
      </c>
      <c r="C135" s="35" t="s">
        <v>33</v>
      </c>
      <c r="D135" s="35" t="s">
        <v>26</v>
      </c>
      <c r="E135" s="35" t="s">
        <v>27</v>
      </c>
      <c r="F135" s="35" t="s">
        <v>31</v>
      </c>
      <c r="G135" s="35">
        <f t="shared" ref="G135" si="262">G136+G137+G138</f>
        <v>5</v>
      </c>
      <c r="H135" s="35">
        <f t="shared" ref="H135" si="263">H136+H137+H138</f>
        <v>5</v>
      </c>
      <c r="I135" s="36">
        <f t="shared" si="249"/>
        <v>1.7361111111111112</v>
      </c>
      <c r="J135" s="35">
        <f t="shared" ref="J135" si="264">J136+J137+J138</f>
        <v>0</v>
      </c>
      <c r="K135" s="37">
        <f t="shared" ref="K135:K138" si="265">J135/G135</f>
        <v>0</v>
      </c>
      <c r="L135" s="35">
        <f t="shared" si="261"/>
        <v>4</v>
      </c>
      <c r="M135" s="35">
        <f t="shared" ref="M135" si="266">M136+M137+M138</f>
        <v>2</v>
      </c>
      <c r="N135" s="35">
        <f t="shared" ref="N135" si="267">N136+N137+N138</f>
        <v>2</v>
      </c>
      <c r="O135" s="35">
        <f t="shared" ref="O135" si="268">O136+O137+O138</f>
        <v>1</v>
      </c>
      <c r="P135" s="35">
        <f t="shared" ref="P135" si="269">P136+P137+P138</f>
        <v>4</v>
      </c>
      <c r="Q135" s="36">
        <f t="shared" ref="Q135:Q138" si="270">P135/L135*100</f>
        <v>100</v>
      </c>
      <c r="R135" s="35">
        <f t="shared" ref="R135" si="271">R136+R137+R138</f>
        <v>2</v>
      </c>
      <c r="S135" s="35">
        <f t="shared" ref="S135" si="272">S136+S137+S138</f>
        <v>1</v>
      </c>
      <c r="T135" s="37">
        <f t="shared" ref="T135:T138" si="273">M135/(M135+N135)</f>
        <v>0.5</v>
      </c>
      <c r="U135" s="37">
        <f t="shared" ref="U135:U138" si="274">((0.5*V135)+M135)/L135</f>
        <v>0.5</v>
      </c>
      <c r="V135" s="35">
        <f t="shared" ref="V135" si="275">V136+V137+V138</f>
        <v>0</v>
      </c>
      <c r="W135" s="35">
        <f t="shared" ref="W135" si="276">W136+W137+W138</f>
        <v>2</v>
      </c>
      <c r="X135" s="35">
        <f t="shared" ref="X135" si="277">X136+X137+X138</f>
        <v>0</v>
      </c>
      <c r="Y135" s="35">
        <f t="shared" ref="Y135" si="278">Y136+Y137+Y138</f>
        <v>1</v>
      </c>
      <c r="Z135" s="35">
        <f>H135-H284</f>
        <v>5</v>
      </c>
      <c r="AA135" s="35"/>
      <c r="AB135" s="38"/>
      <c r="AC135" s="38"/>
      <c r="AD135" s="38"/>
    </row>
    <row r="136" spans="1:30" x14ac:dyDescent="0.3">
      <c r="A136" s="3" t="s">
        <v>66</v>
      </c>
      <c r="B136" s="3" t="s">
        <v>29</v>
      </c>
      <c r="C136" s="3" t="s">
        <v>33</v>
      </c>
      <c r="D136" s="3" t="s">
        <v>26</v>
      </c>
      <c r="E136" s="3" t="s">
        <v>27</v>
      </c>
      <c r="F136" s="3" t="s">
        <v>31</v>
      </c>
      <c r="G136" s="3">
        <v>5</v>
      </c>
      <c r="H136" s="3">
        <v>5</v>
      </c>
      <c r="I136" s="4">
        <f t="shared" si="249"/>
        <v>1.7361111111111112</v>
      </c>
      <c r="J136" s="3">
        <v>0</v>
      </c>
      <c r="K136" s="32">
        <f t="shared" si="265"/>
        <v>0</v>
      </c>
      <c r="L136" s="3">
        <f t="shared" si="261"/>
        <v>4</v>
      </c>
      <c r="M136" s="3">
        <v>2</v>
      </c>
      <c r="N136" s="3">
        <v>2</v>
      </c>
      <c r="O136" s="3">
        <v>1</v>
      </c>
      <c r="P136" s="3">
        <v>4</v>
      </c>
      <c r="Q136" s="4">
        <f t="shared" si="270"/>
        <v>100</v>
      </c>
      <c r="R136" s="3">
        <v>2</v>
      </c>
      <c r="S136" s="3">
        <v>1</v>
      </c>
      <c r="T136" s="32">
        <f t="shared" si="273"/>
        <v>0.5</v>
      </c>
      <c r="U136" s="32">
        <f t="shared" si="274"/>
        <v>0.5</v>
      </c>
      <c r="V136" s="3">
        <v>0</v>
      </c>
      <c r="W136" s="3">
        <v>2</v>
      </c>
      <c r="X136" s="3">
        <v>0</v>
      </c>
      <c r="Y136" s="3">
        <v>1</v>
      </c>
      <c r="Z136" s="3"/>
    </row>
    <row r="137" spans="1:30" x14ac:dyDescent="0.3">
      <c r="A137" s="3" t="s">
        <v>67</v>
      </c>
      <c r="B137" s="3" t="s">
        <v>29</v>
      </c>
      <c r="C137" s="3" t="s">
        <v>33</v>
      </c>
      <c r="D137" s="3" t="s">
        <v>26</v>
      </c>
      <c r="E137" s="3" t="s">
        <v>27</v>
      </c>
      <c r="F137" s="3" t="s">
        <v>31</v>
      </c>
      <c r="G137" s="3">
        <v>0</v>
      </c>
      <c r="H137" s="3">
        <v>0</v>
      </c>
      <c r="I137" s="4" t="e">
        <f t="shared" si="249"/>
        <v>#DIV/0!</v>
      </c>
      <c r="J137" s="3">
        <v>0</v>
      </c>
      <c r="K137" s="32" t="e">
        <f t="shared" si="265"/>
        <v>#DIV/0!</v>
      </c>
      <c r="L137" s="3">
        <v>0</v>
      </c>
      <c r="M137" s="3">
        <v>0</v>
      </c>
      <c r="N137" s="3">
        <v>0</v>
      </c>
      <c r="O137" s="3">
        <v>0</v>
      </c>
      <c r="P137" s="3">
        <v>0</v>
      </c>
      <c r="Q137" s="4" t="e">
        <f t="shared" si="270"/>
        <v>#DIV/0!</v>
      </c>
      <c r="R137" s="3">
        <v>0</v>
      </c>
      <c r="S137" s="3">
        <v>0</v>
      </c>
      <c r="T137" s="32" t="e">
        <f t="shared" si="273"/>
        <v>#DIV/0!</v>
      </c>
      <c r="U137" s="32" t="e">
        <f t="shared" si="274"/>
        <v>#DIV/0!</v>
      </c>
      <c r="V137" s="3">
        <v>0</v>
      </c>
      <c r="W137" s="3">
        <v>0</v>
      </c>
      <c r="X137" s="3">
        <v>0</v>
      </c>
      <c r="Y137" s="3">
        <v>0</v>
      </c>
      <c r="Z137" s="3"/>
    </row>
    <row r="138" spans="1:30" x14ac:dyDescent="0.3">
      <c r="A138" s="3" t="s">
        <v>68</v>
      </c>
      <c r="B138" s="3" t="s">
        <v>29</v>
      </c>
      <c r="C138" s="3" t="s">
        <v>33</v>
      </c>
      <c r="D138" s="3" t="s">
        <v>26</v>
      </c>
      <c r="E138" s="3" t="s">
        <v>27</v>
      </c>
      <c r="F138" s="3" t="s">
        <v>31</v>
      </c>
      <c r="G138" s="3">
        <v>0</v>
      </c>
      <c r="H138" s="3">
        <v>0</v>
      </c>
      <c r="I138" s="4" t="e">
        <f t="shared" si="249"/>
        <v>#DIV/0!</v>
      </c>
      <c r="J138" s="3">
        <v>0</v>
      </c>
      <c r="K138" s="32" t="e">
        <f t="shared" si="265"/>
        <v>#DIV/0!</v>
      </c>
      <c r="L138" s="3">
        <f t="shared" ref="L138:L140" si="279">M138+N138</f>
        <v>0</v>
      </c>
      <c r="M138" s="3">
        <v>0</v>
      </c>
      <c r="N138" s="3">
        <v>0</v>
      </c>
      <c r="O138" s="3">
        <v>0</v>
      </c>
      <c r="P138" s="3">
        <v>0</v>
      </c>
      <c r="Q138" s="4" t="e">
        <f t="shared" si="270"/>
        <v>#DIV/0!</v>
      </c>
      <c r="R138" s="3">
        <v>0</v>
      </c>
      <c r="S138" s="3">
        <v>0</v>
      </c>
      <c r="T138" s="32" t="e">
        <f t="shared" si="273"/>
        <v>#DIV/0!</v>
      </c>
      <c r="U138" s="32" t="e">
        <f t="shared" si="274"/>
        <v>#DIV/0!</v>
      </c>
      <c r="V138" s="3">
        <v>0</v>
      </c>
      <c r="W138" s="3">
        <v>0</v>
      </c>
      <c r="X138" s="3">
        <v>0</v>
      </c>
      <c r="Y138" s="3">
        <v>0</v>
      </c>
      <c r="Z138" s="3"/>
    </row>
    <row r="139" spans="1:30" x14ac:dyDescent="0.3">
      <c r="A139" s="35">
        <v>207</v>
      </c>
      <c r="B139" s="35" t="s">
        <v>29</v>
      </c>
      <c r="C139" s="35" t="s">
        <v>33</v>
      </c>
      <c r="D139" s="35" t="s">
        <v>26</v>
      </c>
      <c r="E139" s="35" t="s">
        <v>34</v>
      </c>
      <c r="F139" s="35" t="s">
        <v>31</v>
      </c>
      <c r="G139" s="35">
        <f t="shared" ref="G139" si="280">G140+G141+G142</f>
        <v>2</v>
      </c>
      <c r="H139" s="35">
        <f t="shared" ref="H139" si="281">H140+H141+H142</f>
        <v>2</v>
      </c>
      <c r="I139" s="36">
        <f t="shared" si="249"/>
        <v>1</v>
      </c>
      <c r="J139" s="35">
        <f t="shared" ref="J139" si="282">J140+J141+J142</f>
        <v>0</v>
      </c>
      <c r="K139" s="37">
        <f t="shared" ref="K139:K142" si="283">J139/G139</f>
        <v>0</v>
      </c>
      <c r="L139" s="35">
        <f t="shared" si="279"/>
        <v>2</v>
      </c>
      <c r="M139" s="35">
        <f t="shared" ref="M139" si="284">M140+M141+M142</f>
        <v>1</v>
      </c>
      <c r="N139" s="35">
        <f t="shared" ref="N139" si="285">N140+N141+N142</f>
        <v>1</v>
      </c>
      <c r="O139" s="35">
        <f t="shared" ref="O139" si="286">O140+O141+O142</f>
        <v>0</v>
      </c>
      <c r="P139" s="35">
        <f t="shared" ref="P139" si="287">P140+P141+P142</f>
        <v>1</v>
      </c>
      <c r="Q139" s="36">
        <f t="shared" ref="Q139:Q142" si="288">P139/L139*100</f>
        <v>50</v>
      </c>
      <c r="R139" s="35">
        <f t="shared" ref="R139" si="289">R140+R141+R142</f>
        <v>0</v>
      </c>
      <c r="S139" s="35">
        <f t="shared" ref="S139" si="290">S140+S141+S142</f>
        <v>0</v>
      </c>
      <c r="T139" s="37">
        <f t="shared" ref="T139:T142" si="291">M139/(M139+N139)</f>
        <v>0.5</v>
      </c>
      <c r="U139" s="37">
        <f t="shared" ref="U139:U142" si="292">((0.5*V139)+M139)/L139</f>
        <v>0.5</v>
      </c>
      <c r="V139" s="35">
        <f t="shared" ref="V139" si="293">V140+V141+V142</f>
        <v>0</v>
      </c>
      <c r="W139" s="35">
        <f t="shared" ref="W139" si="294">W140+W141+W142</f>
        <v>0</v>
      </c>
      <c r="X139" s="35">
        <f t="shared" ref="X139" si="295">X140+X141+X142</f>
        <v>0</v>
      </c>
      <c r="Y139" s="35">
        <f t="shared" ref="Y139" si="296">Y140+Y141+Y142</f>
        <v>1</v>
      </c>
      <c r="Z139" s="35">
        <f>H139-H288</f>
        <v>0</v>
      </c>
      <c r="AA139" s="35"/>
      <c r="AB139" s="38"/>
      <c r="AC139" s="38"/>
      <c r="AD139" s="38"/>
    </row>
    <row r="140" spans="1:30" x14ac:dyDescent="0.3">
      <c r="A140" s="3" t="s">
        <v>66</v>
      </c>
      <c r="B140" s="3" t="s">
        <v>29</v>
      </c>
      <c r="C140" s="3" t="s">
        <v>33</v>
      </c>
      <c r="D140" s="3" t="s">
        <v>26</v>
      </c>
      <c r="E140" s="3" t="s">
        <v>34</v>
      </c>
      <c r="F140" s="3" t="s">
        <v>31</v>
      </c>
      <c r="G140" s="3">
        <v>2</v>
      </c>
      <c r="H140" s="3">
        <v>2</v>
      </c>
      <c r="I140" s="4">
        <f t="shared" si="249"/>
        <v>1</v>
      </c>
      <c r="J140" s="3">
        <v>0</v>
      </c>
      <c r="K140" s="32">
        <f t="shared" si="283"/>
        <v>0</v>
      </c>
      <c r="L140" s="3">
        <f t="shared" si="279"/>
        <v>2</v>
      </c>
      <c r="M140" s="3">
        <v>1</v>
      </c>
      <c r="N140" s="3">
        <v>1</v>
      </c>
      <c r="O140" s="3">
        <v>0</v>
      </c>
      <c r="P140" s="3">
        <v>1</v>
      </c>
      <c r="Q140" s="4">
        <f t="shared" si="288"/>
        <v>50</v>
      </c>
      <c r="R140" s="3">
        <v>0</v>
      </c>
      <c r="S140" s="3">
        <v>0</v>
      </c>
      <c r="T140" s="32">
        <f t="shared" si="291"/>
        <v>0.5</v>
      </c>
      <c r="U140" s="32">
        <f t="shared" si="292"/>
        <v>0.5</v>
      </c>
      <c r="V140" s="3">
        <v>0</v>
      </c>
      <c r="W140" s="3">
        <v>0</v>
      </c>
      <c r="X140" s="3">
        <v>0</v>
      </c>
      <c r="Y140" s="3">
        <v>1</v>
      </c>
      <c r="Z140" s="3"/>
    </row>
    <row r="141" spans="1:30" x14ac:dyDescent="0.3">
      <c r="A141" s="3" t="s">
        <v>67</v>
      </c>
      <c r="B141" s="3" t="s">
        <v>29</v>
      </c>
      <c r="C141" s="3" t="s">
        <v>33</v>
      </c>
      <c r="D141" s="3" t="s">
        <v>26</v>
      </c>
      <c r="E141" s="3" t="s">
        <v>34</v>
      </c>
      <c r="F141" s="3" t="s">
        <v>31</v>
      </c>
      <c r="G141" s="3">
        <v>0</v>
      </c>
      <c r="H141" s="3">
        <v>0</v>
      </c>
      <c r="I141" s="4" t="e">
        <f t="shared" si="249"/>
        <v>#DIV/0!</v>
      </c>
      <c r="J141" s="3">
        <v>0</v>
      </c>
      <c r="K141" s="32" t="e">
        <f t="shared" si="283"/>
        <v>#DIV/0!</v>
      </c>
      <c r="L141" s="3">
        <v>0</v>
      </c>
      <c r="M141" s="3">
        <v>0</v>
      </c>
      <c r="N141" s="3">
        <v>0</v>
      </c>
      <c r="O141" s="3">
        <v>0</v>
      </c>
      <c r="P141" s="3">
        <v>0</v>
      </c>
      <c r="Q141" s="4" t="e">
        <f t="shared" si="288"/>
        <v>#DIV/0!</v>
      </c>
      <c r="R141" s="3">
        <v>0</v>
      </c>
      <c r="S141" s="3">
        <v>0</v>
      </c>
      <c r="T141" s="32" t="e">
        <f t="shared" si="291"/>
        <v>#DIV/0!</v>
      </c>
      <c r="U141" s="32" t="e">
        <f t="shared" si="292"/>
        <v>#DIV/0!</v>
      </c>
      <c r="V141" s="3">
        <v>0</v>
      </c>
      <c r="W141" s="3">
        <v>0</v>
      </c>
      <c r="X141" s="3">
        <v>0</v>
      </c>
      <c r="Y141" s="3">
        <v>0</v>
      </c>
      <c r="Z141" s="3"/>
    </row>
    <row r="142" spans="1:30" x14ac:dyDescent="0.3">
      <c r="A142" s="3" t="s">
        <v>68</v>
      </c>
      <c r="B142" s="3" t="s">
        <v>29</v>
      </c>
      <c r="C142" s="3" t="s">
        <v>33</v>
      </c>
      <c r="D142" s="3" t="s">
        <v>26</v>
      </c>
      <c r="E142" s="3" t="s">
        <v>34</v>
      </c>
      <c r="F142" s="3" t="s">
        <v>31</v>
      </c>
      <c r="G142" s="3">
        <v>0</v>
      </c>
      <c r="H142" s="3">
        <v>0</v>
      </c>
      <c r="I142" s="4" t="e">
        <f t="shared" si="249"/>
        <v>#DIV/0!</v>
      </c>
      <c r="J142" s="3">
        <v>0</v>
      </c>
      <c r="K142" s="32" t="e">
        <f t="shared" si="283"/>
        <v>#DIV/0!</v>
      </c>
      <c r="L142" s="3">
        <f t="shared" ref="L142" si="297">M142+N142</f>
        <v>0</v>
      </c>
      <c r="M142" s="3">
        <v>0</v>
      </c>
      <c r="N142" s="3">
        <v>0</v>
      </c>
      <c r="O142" s="3">
        <v>0</v>
      </c>
      <c r="P142" s="3">
        <v>0</v>
      </c>
      <c r="Q142" s="4" t="e">
        <f t="shared" si="288"/>
        <v>#DIV/0!</v>
      </c>
      <c r="R142" s="3">
        <v>0</v>
      </c>
      <c r="S142" s="3">
        <v>0</v>
      </c>
      <c r="T142" s="32" t="e">
        <f t="shared" si="291"/>
        <v>#DIV/0!</v>
      </c>
      <c r="U142" s="32" t="e">
        <f t="shared" si="292"/>
        <v>#DIV/0!</v>
      </c>
      <c r="V142" s="3">
        <v>0</v>
      </c>
      <c r="W142" s="3">
        <v>0</v>
      </c>
      <c r="X142" s="3">
        <v>0</v>
      </c>
      <c r="Y142" s="3">
        <v>0</v>
      </c>
      <c r="Z142" s="3"/>
    </row>
    <row r="143" spans="1:30" x14ac:dyDescent="0.3">
      <c r="A143" s="3"/>
      <c r="B143" s="3"/>
      <c r="C143" s="3"/>
      <c r="D143" s="3"/>
      <c r="E143" s="3"/>
      <c r="F143" s="3"/>
      <c r="G143" s="3"/>
      <c r="H143" s="3"/>
      <c r="I143" s="4"/>
      <c r="J143" s="3"/>
      <c r="K143" s="32"/>
      <c r="L143" s="3"/>
      <c r="M143" s="3"/>
      <c r="N143" s="3"/>
      <c r="O143" s="3"/>
      <c r="P143" s="3"/>
      <c r="Q143" s="3"/>
      <c r="R143" s="3"/>
      <c r="S143" s="3"/>
      <c r="T143" s="32"/>
      <c r="U143" s="32"/>
      <c r="V143" s="3"/>
      <c r="W143" s="3"/>
      <c r="X143" s="3"/>
      <c r="Y143" s="3"/>
      <c r="Z143" s="3"/>
    </row>
    <row r="144" spans="1:30" x14ac:dyDescent="0.3">
      <c r="A144" s="3"/>
      <c r="B144" s="3"/>
      <c r="C144" s="3"/>
      <c r="D144" s="3"/>
      <c r="E144" s="3"/>
      <c r="F144" s="3"/>
      <c r="G144" s="6" t="s">
        <v>7</v>
      </c>
      <c r="H144" s="6" t="s">
        <v>8</v>
      </c>
      <c r="I144" s="7" t="s">
        <v>9</v>
      </c>
      <c r="J144" s="6" t="s">
        <v>10</v>
      </c>
      <c r="K144" s="33" t="s">
        <v>11</v>
      </c>
      <c r="L144" s="6" t="s">
        <v>12</v>
      </c>
      <c r="M144" s="6" t="s">
        <v>13</v>
      </c>
      <c r="N144" s="6" t="s">
        <v>14</v>
      </c>
      <c r="O144" s="6" t="s">
        <v>38</v>
      </c>
      <c r="P144" s="6" t="s">
        <v>70</v>
      </c>
      <c r="Q144" s="6" t="s">
        <v>71</v>
      </c>
      <c r="R144" s="6" t="s">
        <v>16</v>
      </c>
      <c r="S144" s="6" t="s">
        <v>17</v>
      </c>
      <c r="T144" s="33" t="s">
        <v>18</v>
      </c>
      <c r="U144" s="33" t="s">
        <v>19</v>
      </c>
      <c r="V144" s="6" t="s">
        <v>20</v>
      </c>
      <c r="W144" s="6" t="s">
        <v>21</v>
      </c>
      <c r="X144" s="6" t="s">
        <v>22</v>
      </c>
      <c r="Y144" s="6" t="s">
        <v>23</v>
      </c>
      <c r="Z144" s="6" t="s">
        <v>72</v>
      </c>
    </row>
    <row r="145" spans="1:30" x14ac:dyDescent="0.3">
      <c r="A145" s="35"/>
      <c r="B145" s="35"/>
      <c r="C145" s="35"/>
      <c r="D145" s="35"/>
      <c r="E145" s="35"/>
      <c r="F145" s="39" t="s">
        <v>36</v>
      </c>
      <c r="G145" s="35">
        <f>G3+G7+G11+G15+G19+G23+G27+G31+G35+G39+G43+G47+G51+G55+G59+G63+G67+G71+G75+G79+G83+G87+G91+G95+G99+G103+G107+G111+G115+G119+G123+G127+G131+G135+G139</f>
        <v>112</v>
      </c>
      <c r="H145" s="35">
        <f>H3+H7+H11+H15+H19+H23+H27+H31+H35+H39+H43+H47+H51+H55+H59+H63+H67+H71+H75+H79+H83+H87+H91+H95+H99+H103+H107+H111+H115+H119+H123+H127+H131+H135+H139</f>
        <v>89</v>
      </c>
      <c r="I145" s="36">
        <f t="shared" si="249"/>
        <v>1.0933660933660934</v>
      </c>
      <c r="J145" s="35">
        <f>J3+J7+J11+J15+J19+J23+J27+J31+J35+J39+J43+J47+J51+J55+J59+J63+J67+J71+J75+J79+J83+J87+J91+J95+J99+J103+J107+J111+J115+J119+J123+J127+J131+J135+J139</f>
        <v>14</v>
      </c>
      <c r="K145" s="37">
        <f t="shared" ref="K145" si="298">J145/G145</f>
        <v>0.125</v>
      </c>
      <c r="L145" s="35">
        <f>L3+L7+L11+L15+L19+L23+L27+L31+L35+L39+L43+L47+L51+L55+L59+L63+L67+L71+L75+L79+L83+L87+L91+L95+L99+L103+L107+L111+L115+L119+L123+L127+L131+L135+L139</f>
        <v>93</v>
      </c>
      <c r="M145" s="35">
        <f>M3+M7+M11+M15+M19+M23+M27+M31+M35+M39+M43+M47+M51+M55+M59+M63+M67+M71+M75+M79+M83+M87+M91+M95+M99+M103+M107+M111+M115+M119+M123+M127+M131+M135+M139</f>
        <v>38</v>
      </c>
      <c r="N145" s="35">
        <f>N3+N7+N11+N15+N19+N23+N27+N31+N35+N39+N43+N47+N51+N55+N59+N63+N67+N71+N75+N79+N83+N87+N91+N95+N99+N103+N107+N111+N115+N119+N123+N127+N131+N135+N139</f>
        <v>55</v>
      </c>
      <c r="O145" s="35">
        <f>O3+O7+O11+O15+O19+O23+O27+O31+O35+O39+O43+O47+O51+O55+O59+O63+O67+O71+O75+O79+O83+O87+O91+O95+O99+O103+O107+O111+O115+O119+O123+O127+O131+O135+O139</f>
        <v>29</v>
      </c>
      <c r="P145" s="35">
        <f>P3+P7+P11+P15+P19+P23+P27+P31+P35+P39+P43+P47+P51+P55+P59+P63+P67+P71+P75+P79+P83+P87+P91+P95+P99+P103+P107+P111+P115+P119+P123+P127+P131+P135+P139</f>
        <v>68</v>
      </c>
      <c r="Q145" s="36">
        <f>P145/L145*100</f>
        <v>73.118279569892479</v>
      </c>
      <c r="R145" s="35">
        <f>R3+R7+R11+R15+R19+R23+R27+R31+R35+R39+R43+R47+R51+R55+R59+R63+R67+R71+R75+R79+R83+R87+R91+R95+R99+R103+R107+R111+R115+R119+R123+R127+R131+R135+R139</f>
        <v>10</v>
      </c>
      <c r="S145" s="35">
        <f>S3+S7+S11+S15+S19+S23+S27+S31+S35+S39+S43+S47+S51+S55+S59+S63+S67+S71+S75+S79+S83+S87+S91+S95+S99+S103+S107+S111+S115+S119+S123+S127+S131+S135+S139</f>
        <v>4</v>
      </c>
      <c r="T145" s="37">
        <f>M145/(M145+N145)</f>
        <v>0.40860215053763443</v>
      </c>
      <c r="U145" s="37">
        <f>((0.5*V145)+M145)/L145</f>
        <v>0.45698924731182794</v>
      </c>
      <c r="V145" s="35">
        <f>V3+V7+V11+V15+V19+V23+V27+V31+V35+V39+V43+V47+V51+V55+V59+V63+V67+V71+V75+V79+V83+V87+V91+V95+V99+V103+V107+V111+V115+V119+V123+V127+V131+V135+V139</f>
        <v>9</v>
      </c>
      <c r="W145" s="35">
        <f>W3+W7+W11+W15+W19+W23+W27+W31+W35+W39+W43+W47+W51+W55+W59+W63+W67+W71+W75+W79+W83+W87+W91+W95+W99+W103+W107+W111+W115+W119+W123+W127+W131+W135+W139</f>
        <v>30</v>
      </c>
      <c r="X145" s="35">
        <f>X3+X7+X11+X15+X19+X23+X27+X31+X35+X39+X43+X47+X51+X55+X59+X63+X67+X71+X75+X79+X83+X87+X91+X95+X99+X103+X107+X111+X115+X119+X123+X127+X131+X135+X139</f>
        <v>0</v>
      </c>
      <c r="Y145" s="35">
        <f>Y3+Y7+Y11+Y15+Y19+Y23+Y27+Y31+Y35+Y39+Y43+Y47+Y51+Y55+Y59+Y63+Y67+Y71+Y75+Y79+Y83+Y87+Y91+Y95+Y99+Y103+Y107+Y111+Y115+Y119+Y123+Y127+Y131+Y135+Y139</f>
        <v>11</v>
      </c>
      <c r="Z145" s="35">
        <f>Z3+Z7+Z11+Z15+Z19+Z23+Z27+Z31+Z35+Z39+Z43+Z47+Z51+Z55+Z59+Z63+Z67+Z71+Z75+Z79+Z83+Z87+Z91+Z95+Z99+Z103+Z107+Z111+Z115+Z119+Z123+Z127+Z131+Z135+Z139</f>
        <v>42</v>
      </c>
      <c r="AA145" s="38"/>
      <c r="AB145" s="38"/>
      <c r="AC145" s="38"/>
      <c r="AD145" s="38"/>
    </row>
    <row r="146" spans="1:30" x14ac:dyDescent="0.3">
      <c r="A146" s="6"/>
      <c r="B146" s="6"/>
      <c r="C146" s="6"/>
      <c r="D146" s="6"/>
      <c r="E146" s="6"/>
      <c r="F146" s="6"/>
      <c r="G146" s="6"/>
      <c r="H146" s="6"/>
      <c r="I146" s="7"/>
      <c r="J146" s="6"/>
      <c r="K146" s="33"/>
      <c r="L146" s="6"/>
      <c r="M146" s="6"/>
      <c r="N146" s="6"/>
      <c r="O146" s="6"/>
      <c r="P146" s="6"/>
      <c r="Q146" s="6"/>
      <c r="R146" s="6"/>
      <c r="S146" s="6"/>
      <c r="T146" s="33"/>
      <c r="U146" s="33"/>
      <c r="V146" s="6"/>
      <c r="W146" s="6"/>
      <c r="X146" s="6"/>
      <c r="Y146" s="6"/>
      <c r="Z146" s="6"/>
    </row>
    <row r="147" spans="1:30" x14ac:dyDescent="0.3">
      <c r="I147" s="2"/>
      <c r="K147" s="34"/>
      <c r="T147" s="34"/>
      <c r="U147" s="34"/>
      <c r="Z147" s="3"/>
    </row>
    <row r="148" spans="1:30" x14ac:dyDescent="0.3">
      <c r="I148" s="2"/>
      <c r="K148" s="34"/>
      <c r="T148" s="34"/>
      <c r="U148" s="34"/>
      <c r="Z148" s="3"/>
    </row>
    <row r="149" spans="1:30" x14ac:dyDescent="0.3">
      <c r="I149" s="2"/>
      <c r="K149" s="34"/>
      <c r="T149" s="34"/>
      <c r="U149" s="34"/>
      <c r="Z149" s="3"/>
    </row>
    <row r="150" spans="1:30" x14ac:dyDescent="0.3">
      <c r="A150" s="49" t="s">
        <v>37</v>
      </c>
      <c r="B150" s="49"/>
      <c r="C150" s="49"/>
      <c r="D150" s="3"/>
      <c r="E150" s="3"/>
      <c r="F150" s="3"/>
      <c r="G150" s="3"/>
      <c r="H150" s="3"/>
      <c r="I150" s="4"/>
      <c r="J150" s="3"/>
      <c r="K150" s="32"/>
      <c r="L150" s="3"/>
      <c r="M150" s="3"/>
      <c r="N150" s="3"/>
      <c r="O150" s="3"/>
      <c r="P150" s="3"/>
      <c r="Q150" s="3"/>
      <c r="R150" s="3"/>
      <c r="S150" s="3"/>
      <c r="T150" s="32"/>
      <c r="U150" s="32"/>
      <c r="V150" s="3"/>
      <c r="W150" s="3"/>
      <c r="X150" s="3"/>
      <c r="Y150" s="3"/>
      <c r="Z150" s="3"/>
      <c r="AA150" s="3"/>
      <c r="AB150" s="3"/>
      <c r="AC150" s="3"/>
      <c r="AD150" s="3"/>
    </row>
    <row r="151" spans="1:30" x14ac:dyDescent="0.3">
      <c r="A151" s="6" t="s">
        <v>1</v>
      </c>
      <c r="B151" s="6" t="s">
        <v>2</v>
      </c>
      <c r="C151" s="6" t="s">
        <v>3</v>
      </c>
      <c r="D151" s="6" t="s">
        <v>4</v>
      </c>
      <c r="E151" s="6" t="s">
        <v>5</v>
      </c>
      <c r="F151" s="6" t="s">
        <v>6</v>
      </c>
      <c r="G151" s="6" t="s">
        <v>7</v>
      </c>
      <c r="H151" s="6" t="s">
        <v>8</v>
      </c>
      <c r="I151" s="7" t="s">
        <v>9</v>
      </c>
      <c r="J151" s="6" t="s">
        <v>10</v>
      </c>
      <c r="K151" s="33" t="s">
        <v>11</v>
      </c>
      <c r="L151" s="6" t="s">
        <v>12</v>
      </c>
      <c r="M151" s="6" t="s">
        <v>13</v>
      </c>
      <c r="N151" s="6" t="s">
        <v>14</v>
      </c>
      <c r="O151" s="6" t="s">
        <v>38</v>
      </c>
      <c r="P151" s="6" t="s">
        <v>70</v>
      </c>
      <c r="Q151" s="6" t="s">
        <v>71</v>
      </c>
      <c r="R151" s="6" t="s">
        <v>16</v>
      </c>
      <c r="S151" s="6" t="s">
        <v>17</v>
      </c>
      <c r="T151" s="33" t="s">
        <v>18</v>
      </c>
      <c r="U151" s="33" t="s">
        <v>19</v>
      </c>
      <c r="V151" s="6" t="s">
        <v>20</v>
      </c>
      <c r="W151" s="6" t="s">
        <v>39</v>
      </c>
      <c r="X151" s="6" t="s">
        <v>40</v>
      </c>
      <c r="Y151" s="6" t="s">
        <v>41</v>
      </c>
      <c r="Z151" s="6" t="s">
        <v>22</v>
      </c>
      <c r="AA151" s="6" t="s">
        <v>42</v>
      </c>
      <c r="AB151" s="6"/>
      <c r="AC151" s="6"/>
    </row>
    <row r="152" spans="1:30" x14ac:dyDescent="0.3">
      <c r="A152" s="35">
        <v>1</v>
      </c>
      <c r="B152" s="35" t="s">
        <v>24</v>
      </c>
      <c r="C152" s="35" t="s">
        <v>25</v>
      </c>
      <c r="D152" s="35" t="s">
        <v>26</v>
      </c>
      <c r="E152" s="35" t="s">
        <v>27</v>
      </c>
      <c r="F152" s="35" t="s">
        <v>28</v>
      </c>
      <c r="G152" s="35">
        <f t="shared" ref="G152" si="299">G153+G154+G155</f>
        <v>16</v>
      </c>
      <c r="H152" s="35">
        <v>8</v>
      </c>
      <c r="I152" s="36">
        <f t="shared" ref="I152:I215" si="300">H152/((L152-W152)+J152+(0.44*R152))</f>
        <v>0.5420054200542006</v>
      </c>
      <c r="J152" s="35">
        <f>J153+J154+J155</f>
        <v>6</v>
      </c>
      <c r="K152" s="37">
        <f t="shared" ref="K152:K155" si="301">J152/G152</f>
        <v>0.375</v>
      </c>
      <c r="L152" s="35">
        <f t="shared" ref="L152:L155" si="302">M152+N152</f>
        <v>8</v>
      </c>
      <c r="M152" s="35">
        <f>M153+M154+M155</f>
        <v>3</v>
      </c>
      <c r="N152" s="35">
        <f>N153+N154+N155</f>
        <v>5</v>
      </c>
      <c r="O152" s="35">
        <f>O153+O154+O155</f>
        <v>1</v>
      </c>
      <c r="P152" s="35">
        <f>P153+P154+P155</f>
        <v>4</v>
      </c>
      <c r="Q152" s="36">
        <f t="shared" ref="Q152:Q155" si="303">P152/L152*100</f>
        <v>50</v>
      </c>
      <c r="R152" s="35">
        <f>R153+R154+R155</f>
        <v>4</v>
      </c>
      <c r="S152" s="35">
        <f>S153+S154+S155</f>
        <v>2</v>
      </c>
      <c r="T152" s="37">
        <f t="shared" ref="T152:T155" si="304">M152/(M152+N152)</f>
        <v>0.375</v>
      </c>
      <c r="U152" s="37">
        <f t="shared" ref="U152:U155" si="305">((0.5*V152)+M152)/L152</f>
        <v>0.375</v>
      </c>
      <c r="V152" s="35">
        <f t="shared" ref="V152:AA152" si="306">V153+V154+V155</f>
        <v>0</v>
      </c>
      <c r="W152" s="35">
        <f t="shared" si="306"/>
        <v>1</v>
      </c>
      <c r="X152" s="35">
        <f t="shared" si="306"/>
        <v>5</v>
      </c>
      <c r="Y152" s="35">
        <f t="shared" si="306"/>
        <v>5</v>
      </c>
      <c r="Z152" s="35">
        <f t="shared" si="306"/>
        <v>4</v>
      </c>
      <c r="AA152" s="35">
        <f t="shared" si="306"/>
        <v>0</v>
      </c>
      <c r="AB152" s="35"/>
      <c r="AC152" s="35"/>
      <c r="AD152" s="38"/>
    </row>
    <row r="153" spans="1:30" x14ac:dyDescent="0.3">
      <c r="A153" s="3" t="s">
        <v>66</v>
      </c>
      <c r="B153" s="3" t="s">
        <v>24</v>
      </c>
      <c r="C153" s="3" t="s">
        <v>25</v>
      </c>
      <c r="D153" s="3" t="s">
        <v>26</v>
      </c>
      <c r="E153" s="3" t="s">
        <v>27</v>
      </c>
      <c r="F153" s="3" t="s">
        <v>28</v>
      </c>
      <c r="G153" s="3">
        <v>10</v>
      </c>
      <c r="H153" s="3">
        <v>4</v>
      </c>
      <c r="I153" s="4">
        <f t="shared" si="300"/>
        <v>0.40485829959514169</v>
      </c>
      <c r="J153" s="3">
        <v>4</v>
      </c>
      <c r="K153" s="32">
        <f t="shared" si="301"/>
        <v>0.4</v>
      </c>
      <c r="L153" s="3">
        <f t="shared" si="302"/>
        <v>5</v>
      </c>
      <c r="M153" s="3">
        <v>1</v>
      </c>
      <c r="N153" s="3">
        <v>4</v>
      </c>
      <c r="O153" s="3">
        <v>0</v>
      </c>
      <c r="P153" s="3">
        <v>1</v>
      </c>
      <c r="Q153" s="4">
        <f t="shared" si="303"/>
        <v>20</v>
      </c>
      <c r="R153" s="3">
        <v>2</v>
      </c>
      <c r="S153" s="3">
        <v>2</v>
      </c>
      <c r="T153" s="32">
        <f t="shared" si="304"/>
        <v>0.2</v>
      </c>
      <c r="U153" s="32">
        <f t="shared" si="305"/>
        <v>0.2</v>
      </c>
      <c r="V153" s="3">
        <v>0</v>
      </c>
      <c r="W153" s="3">
        <v>0</v>
      </c>
      <c r="X153" s="3">
        <v>4</v>
      </c>
      <c r="Y153" s="3">
        <v>4</v>
      </c>
      <c r="Z153" s="3">
        <v>2</v>
      </c>
      <c r="AA153" s="3">
        <v>0</v>
      </c>
      <c r="AB153" s="3"/>
      <c r="AC153" s="3"/>
    </row>
    <row r="154" spans="1:30" x14ac:dyDescent="0.3">
      <c r="A154" s="3" t="s">
        <v>67</v>
      </c>
      <c r="B154" s="3" t="s">
        <v>24</v>
      </c>
      <c r="C154" s="3" t="s">
        <v>25</v>
      </c>
      <c r="D154" s="3" t="s">
        <v>26</v>
      </c>
      <c r="E154" s="3" t="s">
        <v>27</v>
      </c>
      <c r="F154" s="3" t="s">
        <v>28</v>
      </c>
      <c r="G154" s="3">
        <v>0</v>
      </c>
      <c r="H154" s="3">
        <v>0</v>
      </c>
      <c r="I154" s="4" t="e">
        <f t="shared" si="300"/>
        <v>#DIV/0!</v>
      </c>
      <c r="J154" s="3">
        <v>0</v>
      </c>
      <c r="K154" s="32" t="e">
        <f t="shared" si="301"/>
        <v>#DIV/0!</v>
      </c>
      <c r="L154" s="3">
        <f t="shared" si="302"/>
        <v>0</v>
      </c>
      <c r="M154" s="3">
        <v>0</v>
      </c>
      <c r="N154" s="3">
        <v>0</v>
      </c>
      <c r="O154" s="3">
        <v>0</v>
      </c>
      <c r="P154" s="3">
        <v>0</v>
      </c>
      <c r="Q154" s="4" t="e">
        <f t="shared" si="303"/>
        <v>#DIV/0!</v>
      </c>
      <c r="R154" s="3">
        <v>0</v>
      </c>
      <c r="S154" s="3">
        <v>0</v>
      </c>
      <c r="T154" s="32" t="e">
        <f t="shared" si="304"/>
        <v>#DIV/0!</v>
      </c>
      <c r="U154" s="32" t="e">
        <f t="shared" si="305"/>
        <v>#DIV/0!</v>
      </c>
      <c r="V154" s="3">
        <v>0</v>
      </c>
      <c r="W154" s="3">
        <v>0</v>
      </c>
      <c r="X154" s="3">
        <v>0</v>
      </c>
      <c r="Y154" s="3">
        <v>0</v>
      </c>
      <c r="Z154" s="3">
        <v>1</v>
      </c>
      <c r="AA154" s="3">
        <v>0</v>
      </c>
      <c r="AB154" s="3"/>
      <c r="AC154" s="3"/>
    </row>
    <row r="155" spans="1:30" x14ac:dyDescent="0.3">
      <c r="A155" s="3" t="s">
        <v>68</v>
      </c>
      <c r="B155" s="3" t="s">
        <v>24</v>
      </c>
      <c r="C155" s="3" t="s">
        <v>25</v>
      </c>
      <c r="D155" s="3" t="s">
        <v>26</v>
      </c>
      <c r="E155" s="3" t="s">
        <v>27</v>
      </c>
      <c r="F155" s="3" t="s">
        <v>28</v>
      </c>
      <c r="G155" s="3">
        <v>6</v>
      </c>
      <c r="H155" s="3">
        <v>4</v>
      </c>
      <c r="I155" s="4">
        <f t="shared" si="300"/>
        <v>0.81967213114754101</v>
      </c>
      <c r="J155" s="3">
        <v>2</v>
      </c>
      <c r="K155" s="32">
        <f t="shared" si="301"/>
        <v>0.33333333333333331</v>
      </c>
      <c r="L155" s="3">
        <f t="shared" si="302"/>
        <v>3</v>
      </c>
      <c r="M155" s="3">
        <v>2</v>
      </c>
      <c r="N155" s="3">
        <v>1</v>
      </c>
      <c r="O155" s="3">
        <v>1</v>
      </c>
      <c r="P155" s="3">
        <v>3</v>
      </c>
      <c r="Q155" s="4">
        <f t="shared" si="303"/>
        <v>100</v>
      </c>
      <c r="R155" s="3">
        <v>2</v>
      </c>
      <c r="S155" s="3">
        <v>0</v>
      </c>
      <c r="T155" s="32">
        <f t="shared" si="304"/>
        <v>0.66666666666666663</v>
      </c>
      <c r="U155" s="32">
        <f t="shared" si="305"/>
        <v>0.66666666666666663</v>
      </c>
      <c r="V155" s="3">
        <v>0</v>
      </c>
      <c r="W155" s="3">
        <v>1</v>
      </c>
      <c r="X155" s="3">
        <v>1</v>
      </c>
      <c r="Y155" s="3">
        <v>1</v>
      </c>
      <c r="Z155" s="3">
        <v>1</v>
      </c>
      <c r="AA155" s="3">
        <v>0</v>
      </c>
      <c r="AB155" s="3"/>
      <c r="AC155" s="3"/>
    </row>
    <row r="156" spans="1:30" x14ac:dyDescent="0.3">
      <c r="A156" s="35">
        <v>2</v>
      </c>
      <c r="B156" s="35" t="s">
        <v>29</v>
      </c>
      <c r="C156" s="35" t="s">
        <v>30</v>
      </c>
      <c r="D156" s="35" t="s">
        <v>26</v>
      </c>
      <c r="E156" s="35" t="s">
        <v>27</v>
      </c>
      <c r="F156" s="35" t="s">
        <v>28</v>
      </c>
      <c r="G156" s="35">
        <f t="shared" ref="G156:H156" si="307">G157+G158+G159</f>
        <v>3</v>
      </c>
      <c r="H156" s="35">
        <f t="shared" si="307"/>
        <v>0</v>
      </c>
      <c r="I156" s="36">
        <f t="shared" si="300"/>
        <v>0</v>
      </c>
      <c r="J156" s="35">
        <f t="shared" ref="J156" si="308">J157+J158+J159</f>
        <v>1</v>
      </c>
      <c r="K156" s="37">
        <f t="shared" ref="K156:K219" si="309">J156/G156</f>
        <v>0.33333333333333331</v>
      </c>
      <c r="L156" s="35">
        <f t="shared" ref="L156:L219" si="310">M156+N156</f>
        <v>2</v>
      </c>
      <c r="M156" s="35">
        <f t="shared" ref="M156:P156" si="311">M157+M158+M159</f>
        <v>0</v>
      </c>
      <c r="N156" s="35">
        <f t="shared" si="311"/>
        <v>2</v>
      </c>
      <c r="O156" s="35">
        <f t="shared" si="311"/>
        <v>0</v>
      </c>
      <c r="P156" s="35">
        <f t="shared" si="311"/>
        <v>0</v>
      </c>
      <c r="Q156" s="36">
        <f t="shared" ref="Q156:Q219" si="312">P156/L156*100</f>
        <v>0</v>
      </c>
      <c r="R156" s="35">
        <f t="shared" ref="R156:S156" si="313">R157+R158+R159</f>
        <v>0</v>
      </c>
      <c r="S156" s="35">
        <f t="shared" si="313"/>
        <v>0</v>
      </c>
      <c r="T156" s="37">
        <f t="shared" ref="T156:T219" si="314">M156/(M156+N156)</f>
        <v>0</v>
      </c>
      <c r="U156" s="37">
        <f t="shared" ref="U156:U219" si="315">((0.5*V156)+M156)/L156</f>
        <v>0</v>
      </c>
      <c r="V156" s="35">
        <f t="shared" ref="V156:AA156" si="316">V157+V158+V159</f>
        <v>0</v>
      </c>
      <c r="W156" s="35">
        <f t="shared" si="316"/>
        <v>0</v>
      </c>
      <c r="X156" s="35">
        <f t="shared" si="316"/>
        <v>1</v>
      </c>
      <c r="Y156" s="35">
        <f t="shared" si="316"/>
        <v>0</v>
      </c>
      <c r="Z156" s="35">
        <f t="shared" si="316"/>
        <v>0</v>
      </c>
      <c r="AA156" s="35">
        <f t="shared" si="316"/>
        <v>0</v>
      </c>
      <c r="AB156" s="35"/>
      <c r="AC156" s="35"/>
      <c r="AD156" s="38"/>
    </row>
    <row r="157" spans="1:30" x14ac:dyDescent="0.3">
      <c r="A157" s="3" t="s">
        <v>66</v>
      </c>
      <c r="B157" s="3" t="s">
        <v>29</v>
      </c>
      <c r="C157" s="3" t="s">
        <v>30</v>
      </c>
      <c r="D157" s="3" t="s">
        <v>26</v>
      </c>
      <c r="E157" s="3" t="s">
        <v>27</v>
      </c>
      <c r="F157" s="3" t="s">
        <v>28</v>
      </c>
      <c r="G157" s="3">
        <v>3</v>
      </c>
      <c r="H157" s="3">
        <v>0</v>
      </c>
      <c r="I157" s="4">
        <f t="shared" si="300"/>
        <v>0</v>
      </c>
      <c r="J157" s="3">
        <v>1</v>
      </c>
      <c r="K157" s="32">
        <f t="shared" si="309"/>
        <v>0.33333333333333331</v>
      </c>
      <c r="L157" s="3">
        <f t="shared" si="310"/>
        <v>2</v>
      </c>
      <c r="M157" s="3">
        <v>0</v>
      </c>
      <c r="N157" s="3">
        <v>2</v>
      </c>
      <c r="O157" s="3">
        <v>0</v>
      </c>
      <c r="P157" s="3">
        <v>0</v>
      </c>
      <c r="Q157" s="4">
        <f t="shared" si="312"/>
        <v>0</v>
      </c>
      <c r="R157" s="3">
        <v>0</v>
      </c>
      <c r="S157" s="3">
        <v>0</v>
      </c>
      <c r="T157" s="32">
        <f t="shared" si="314"/>
        <v>0</v>
      </c>
      <c r="U157" s="32">
        <f t="shared" si="315"/>
        <v>0</v>
      </c>
      <c r="V157" s="3">
        <v>0</v>
      </c>
      <c r="W157" s="3">
        <v>0</v>
      </c>
      <c r="X157" s="3">
        <v>1</v>
      </c>
      <c r="Y157" s="3">
        <v>0</v>
      </c>
      <c r="Z157" s="3">
        <v>0</v>
      </c>
      <c r="AA157" s="3">
        <v>0</v>
      </c>
      <c r="AB157" s="3"/>
      <c r="AC157" s="3"/>
    </row>
    <row r="158" spans="1:30" x14ac:dyDescent="0.3">
      <c r="A158" s="3" t="s">
        <v>67</v>
      </c>
      <c r="B158" s="3" t="s">
        <v>29</v>
      </c>
      <c r="C158" s="3" t="s">
        <v>30</v>
      </c>
      <c r="D158" s="3" t="s">
        <v>26</v>
      </c>
      <c r="E158" s="3" t="s">
        <v>27</v>
      </c>
      <c r="F158" s="3" t="s">
        <v>28</v>
      </c>
      <c r="G158" s="3">
        <v>0</v>
      </c>
      <c r="H158" s="3">
        <v>0</v>
      </c>
      <c r="I158" s="4" t="e">
        <f t="shared" si="300"/>
        <v>#DIV/0!</v>
      </c>
      <c r="J158" s="3">
        <v>0</v>
      </c>
      <c r="K158" s="32" t="e">
        <f t="shared" si="309"/>
        <v>#DIV/0!</v>
      </c>
      <c r="L158" s="3">
        <f t="shared" si="310"/>
        <v>0</v>
      </c>
      <c r="M158" s="3">
        <v>0</v>
      </c>
      <c r="N158" s="3">
        <v>0</v>
      </c>
      <c r="O158" s="3">
        <v>0</v>
      </c>
      <c r="P158" s="3">
        <v>0</v>
      </c>
      <c r="Q158" s="4" t="e">
        <f t="shared" si="312"/>
        <v>#DIV/0!</v>
      </c>
      <c r="R158" s="3">
        <v>0</v>
      </c>
      <c r="S158" s="3">
        <v>0</v>
      </c>
      <c r="T158" s="32" t="e">
        <f t="shared" si="314"/>
        <v>#DIV/0!</v>
      </c>
      <c r="U158" s="32" t="e">
        <f t="shared" si="315"/>
        <v>#DIV/0!</v>
      </c>
      <c r="V158" s="3">
        <v>0</v>
      </c>
      <c r="W158" s="3">
        <v>0</v>
      </c>
      <c r="X158" s="3">
        <v>0</v>
      </c>
      <c r="Y158" s="3">
        <v>0</v>
      </c>
      <c r="Z158" s="3">
        <v>0</v>
      </c>
      <c r="AA158" s="3">
        <v>0</v>
      </c>
      <c r="AB158" s="3"/>
      <c r="AC158" s="3"/>
    </row>
    <row r="159" spans="1:30" x14ac:dyDescent="0.3">
      <c r="A159" s="3" t="s">
        <v>68</v>
      </c>
      <c r="B159" s="3" t="s">
        <v>29</v>
      </c>
      <c r="C159" s="3" t="s">
        <v>30</v>
      </c>
      <c r="D159" s="3" t="s">
        <v>26</v>
      </c>
      <c r="E159" s="3" t="s">
        <v>27</v>
      </c>
      <c r="F159" s="3" t="s">
        <v>28</v>
      </c>
      <c r="G159" s="3">
        <v>0</v>
      </c>
      <c r="H159" s="3">
        <v>0</v>
      </c>
      <c r="I159" s="4" t="e">
        <f t="shared" si="300"/>
        <v>#DIV/0!</v>
      </c>
      <c r="J159" s="3">
        <v>0</v>
      </c>
      <c r="K159" s="32" t="e">
        <f t="shared" si="309"/>
        <v>#DIV/0!</v>
      </c>
      <c r="L159" s="3">
        <f t="shared" si="310"/>
        <v>0</v>
      </c>
      <c r="M159" s="3">
        <v>0</v>
      </c>
      <c r="N159" s="3">
        <v>0</v>
      </c>
      <c r="O159" s="3">
        <v>0</v>
      </c>
      <c r="P159" s="3">
        <v>0</v>
      </c>
      <c r="Q159" s="4" t="e">
        <f t="shared" si="312"/>
        <v>#DIV/0!</v>
      </c>
      <c r="R159" s="3">
        <v>0</v>
      </c>
      <c r="S159" s="3">
        <v>0</v>
      </c>
      <c r="T159" s="32" t="e">
        <f t="shared" si="314"/>
        <v>#DIV/0!</v>
      </c>
      <c r="U159" s="32" t="e">
        <f t="shared" si="315"/>
        <v>#DIV/0!</v>
      </c>
      <c r="V159" s="3">
        <v>0</v>
      </c>
      <c r="W159" s="3">
        <v>0</v>
      </c>
      <c r="X159" s="3">
        <v>0</v>
      </c>
      <c r="Y159" s="3">
        <v>0</v>
      </c>
      <c r="Z159" s="3">
        <v>0</v>
      </c>
      <c r="AA159" s="3">
        <v>0</v>
      </c>
      <c r="AB159" s="3"/>
      <c r="AC159" s="3"/>
    </row>
    <row r="160" spans="1:30" x14ac:dyDescent="0.3">
      <c r="A160" s="35">
        <v>29</v>
      </c>
      <c r="B160" s="35" t="s">
        <v>29</v>
      </c>
      <c r="C160" s="35" t="s">
        <v>32</v>
      </c>
      <c r="D160" s="35" t="s">
        <v>26</v>
      </c>
      <c r="E160" s="35" t="s">
        <v>30</v>
      </c>
      <c r="F160" s="35" t="s">
        <v>28</v>
      </c>
      <c r="G160" s="35">
        <f t="shared" ref="G160:H160" si="317">G161+G162+G163</f>
        <v>4</v>
      </c>
      <c r="H160" s="35">
        <f t="shared" si="317"/>
        <v>0</v>
      </c>
      <c r="I160" s="36">
        <f t="shared" si="300"/>
        <v>0</v>
      </c>
      <c r="J160" s="35">
        <f t="shared" ref="J160" si="318">J161+J162+J163</f>
        <v>3</v>
      </c>
      <c r="K160" s="37">
        <f t="shared" si="309"/>
        <v>0.75</v>
      </c>
      <c r="L160" s="35">
        <f t="shared" si="310"/>
        <v>1</v>
      </c>
      <c r="M160" s="35">
        <f t="shared" ref="M160:P160" si="319">M161+M162+M163</f>
        <v>0</v>
      </c>
      <c r="N160" s="35">
        <f t="shared" si="319"/>
        <v>1</v>
      </c>
      <c r="O160" s="35">
        <f t="shared" si="319"/>
        <v>0</v>
      </c>
      <c r="P160" s="35">
        <f t="shared" si="319"/>
        <v>0</v>
      </c>
      <c r="Q160" s="36">
        <f t="shared" si="312"/>
        <v>0</v>
      </c>
      <c r="R160" s="35">
        <f t="shared" ref="R160:S160" si="320">R161+R162+R163</f>
        <v>0</v>
      </c>
      <c r="S160" s="35">
        <f t="shared" si="320"/>
        <v>0</v>
      </c>
      <c r="T160" s="37">
        <f t="shared" si="314"/>
        <v>0</v>
      </c>
      <c r="U160" s="37">
        <f t="shared" si="315"/>
        <v>0</v>
      </c>
      <c r="V160" s="35">
        <f t="shared" ref="V160:AA160" si="321">V161+V162+V163</f>
        <v>0</v>
      </c>
      <c r="W160" s="35">
        <f t="shared" si="321"/>
        <v>0</v>
      </c>
      <c r="X160" s="35">
        <f t="shared" si="321"/>
        <v>1</v>
      </c>
      <c r="Y160" s="35">
        <f t="shared" si="321"/>
        <v>3</v>
      </c>
      <c r="Z160" s="35">
        <f t="shared" si="321"/>
        <v>0</v>
      </c>
      <c r="AA160" s="35">
        <f t="shared" si="321"/>
        <v>0</v>
      </c>
      <c r="AB160" s="35"/>
      <c r="AC160" s="35"/>
      <c r="AD160" s="38"/>
    </row>
    <row r="161" spans="1:30" x14ac:dyDescent="0.3">
      <c r="A161" s="3" t="s">
        <v>66</v>
      </c>
      <c r="B161" s="3" t="s">
        <v>29</v>
      </c>
      <c r="C161" s="3" t="s">
        <v>32</v>
      </c>
      <c r="D161" s="3" t="s">
        <v>26</v>
      </c>
      <c r="E161" s="3" t="s">
        <v>30</v>
      </c>
      <c r="F161" s="3" t="s">
        <v>28</v>
      </c>
      <c r="G161" s="3">
        <v>3</v>
      </c>
      <c r="H161" s="3">
        <v>0</v>
      </c>
      <c r="I161" s="4">
        <f t="shared" si="300"/>
        <v>0</v>
      </c>
      <c r="J161" s="3">
        <v>3</v>
      </c>
      <c r="K161" s="32">
        <f t="shared" si="309"/>
        <v>1</v>
      </c>
      <c r="L161" s="3">
        <f t="shared" si="310"/>
        <v>0</v>
      </c>
      <c r="M161" s="3">
        <v>0</v>
      </c>
      <c r="N161" s="3">
        <v>0</v>
      </c>
      <c r="O161" s="3">
        <v>0</v>
      </c>
      <c r="P161" s="3">
        <v>0</v>
      </c>
      <c r="Q161" s="4" t="e">
        <f t="shared" si="312"/>
        <v>#DIV/0!</v>
      </c>
      <c r="R161" s="3">
        <v>0</v>
      </c>
      <c r="S161" s="3">
        <v>0</v>
      </c>
      <c r="T161" s="32" t="e">
        <f t="shared" si="314"/>
        <v>#DIV/0!</v>
      </c>
      <c r="U161" s="32" t="e">
        <f t="shared" si="315"/>
        <v>#DIV/0!</v>
      </c>
      <c r="V161" s="3">
        <v>0</v>
      </c>
      <c r="W161" s="3">
        <v>0</v>
      </c>
      <c r="X161" s="3">
        <v>0</v>
      </c>
      <c r="Y161" s="3">
        <v>3</v>
      </c>
      <c r="Z161" s="3">
        <v>0</v>
      </c>
      <c r="AA161" s="3">
        <v>0</v>
      </c>
      <c r="AB161" s="3"/>
      <c r="AC161" s="3"/>
    </row>
    <row r="162" spans="1:30" x14ac:dyDescent="0.3">
      <c r="A162" s="3" t="s">
        <v>67</v>
      </c>
      <c r="B162" s="3" t="s">
        <v>29</v>
      </c>
      <c r="C162" s="3" t="s">
        <v>32</v>
      </c>
      <c r="D162" s="3" t="s">
        <v>26</v>
      </c>
      <c r="E162" s="3" t="s">
        <v>30</v>
      </c>
      <c r="F162" s="3" t="s">
        <v>28</v>
      </c>
      <c r="G162" s="3">
        <v>0</v>
      </c>
      <c r="H162" s="3">
        <v>0</v>
      </c>
      <c r="I162" s="4" t="e">
        <f t="shared" si="300"/>
        <v>#DIV/0!</v>
      </c>
      <c r="J162" s="3">
        <v>0</v>
      </c>
      <c r="K162" s="32" t="e">
        <f t="shared" si="309"/>
        <v>#DIV/0!</v>
      </c>
      <c r="L162" s="3">
        <f t="shared" si="310"/>
        <v>0</v>
      </c>
      <c r="M162" s="3">
        <v>0</v>
      </c>
      <c r="N162" s="3">
        <v>0</v>
      </c>
      <c r="O162" s="3">
        <v>0</v>
      </c>
      <c r="P162" s="3">
        <v>0</v>
      </c>
      <c r="Q162" s="4" t="e">
        <f t="shared" si="312"/>
        <v>#DIV/0!</v>
      </c>
      <c r="R162" s="3">
        <v>0</v>
      </c>
      <c r="S162" s="3">
        <v>0</v>
      </c>
      <c r="T162" s="32" t="e">
        <f t="shared" si="314"/>
        <v>#DIV/0!</v>
      </c>
      <c r="U162" s="32" t="e">
        <f t="shared" si="315"/>
        <v>#DIV/0!</v>
      </c>
      <c r="V162" s="3">
        <v>0</v>
      </c>
      <c r="W162" s="3">
        <v>0</v>
      </c>
      <c r="X162" s="3">
        <v>0</v>
      </c>
      <c r="Y162" s="3">
        <v>0</v>
      </c>
      <c r="Z162" s="3">
        <v>0</v>
      </c>
      <c r="AA162" s="3">
        <v>0</v>
      </c>
      <c r="AB162" s="3"/>
      <c r="AC162" s="3"/>
    </row>
    <row r="163" spans="1:30" x14ac:dyDescent="0.3">
      <c r="A163" s="3" t="s">
        <v>68</v>
      </c>
      <c r="B163" s="3" t="s">
        <v>29</v>
      </c>
      <c r="C163" s="3" t="s">
        <v>32</v>
      </c>
      <c r="D163" s="3" t="s">
        <v>26</v>
      </c>
      <c r="E163" s="3" t="s">
        <v>30</v>
      </c>
      <c r="F163" s="3" t="s">
        <v>28</v>
      </c>
      <c r="G163" s="3">
        <v>1</v>
      </c>
      <c r="H163" s="3">
        <v>0</v>
      </c>
      <c r="I163" s="4">
        <f t="shared" si="300"/>
        <v>0</v>
      </c>
      <c r="J163" s="3">
        <v>0</v>
      </c>
      <c r="K163" s="32">
        <f t="shared" si="309"/>
        <v>0</v>
      </c>
      <c r="L163" s="3">
        <f t="shared" si="310"/>
        <v>1</v>
      </c>
      <c r="M163" s="3">
        <v>0</v>
      </c>
      <c r="N163" s="3">
        <v>1</v>
      </c>
      <c r="O163" s="3">
        <v>0</v>
      </c>
      <c r="P163" s="3">
        <v>0</v>
      </c>
      <c r="Q163" s="4">
        <f t="shared" si="312"/>
        <v>0</v>
      </c>
      <c r="R163" s="3">
        <v>0</v>
      </c>
      <c r="S163" s="3">
        <v>0</v>
      </c>
      <c r="T163" s="32">
        <f t="shared" si="314"/>
        <v>0</v>
      </c>
      <c r="U163" s="32">
        <f t="shared" si="315"/>
        <v>0</v>
      </c>
      <c r="V163" s="3">
        <v>0</v>
      </c>
      <c r="W163" s="3">
        <v>0</v>
      </c>
      <c r="X163" s="3">
        <v>1</v>
      </c>
      <c r="Y163" s="3">
        <v>0</v>
      </c>
      <c r="Z163" s="3">
        <v>0</v>
      </c>
      <c r="AA163" s="3">
        <v>0</v>
      </c>
      <c r="AB163" s="3"/>
      <c r="AC163" s="3"/>
    </row>
    <row r="164" spans="1:30" x14ac:dyDescent="0.3">
      <c r="A164" s="35">
        <v>157</v>
      </c>
      <c r="B164" s="35" t="s">
        <v>29</v>
      </c>
      <c r="C164" s="35" t="s">
        <v>25</v>
      </c>
      <c r="D164" s="35" t="s">
        <v>26</v>
      </c>
      <c r="E164" s="35" t="s">
        <v>30</v>
      </c>
      <c r="F164" s="35" t="s">
        <v>32</v>
      </c>
      <c r="G164" s="35">
        <f t="shared" ref="G164:H164" si="322">G165+G166+G167</f>
        <v>1</v>
      </c>
      <c r="H164" s="35">
        <f t="shared" si="322"/>
        <v>0</v>
      </c>
      <c r="I164" s="36">
        <f t="shared" si="300"/>
        <v>0</v>
      </c>
      <c r="J164" s="35">
        <f t="shared" ref="J164" si="323">J165+J166+J167</f>
        <v>0</v>
      </c>
      <c r="K164" s="37">
        <f t="shared" si="309"/>
        <v>0</v>
      </c>
      <c r="L164" s="35">
        <f t="shared" si="310"/>
        <v>1</v>
      </c>
      <c r="M164" s="35">
        <f t="shared" ref="M164:P164" si="324">M165+M166+M167</f>
        <v>0</v>
      </c>
      <c r="N164" s="35">
        <f t="shared" si="324"/>
        <v>1</v>
      </c>
      <c r="O164" s="35">
        <f t="shared" si="324"/>
        <v>0</v>
      </c>
      <c r="P164" s="35">
        <f t="shared" si="324"/>
        <v>0</v>
      </c>
      <c r="Q164" s="36">
        <f t="shared" si="312"/>
        <v>0</v>
      </c>
      <c r="R164" s="35">
        <f t="shared" ref="R164:S164" si="325">R165+R166+R167</f>
        <v>0</v>
      </c>
      <c r="S164" s="35">
        <f t="shared" si="325"/>
        <v>0</v>
      </c>
      <c r="T164" s="37">
        <f t="shared" si="314"/>
        <v>0</v>
      </c>
      <c r="U164" s="37">
        <f t="shared" si="315"/>
        <v>0</v>
      </c>
      <c r="V164" s="35">
        <f t="shared" ref="V164:AA164" si="326">V165+V166+V167</f>
        <v>0</v>
      </c>
      <c r="W164" s="35">
        <f t="shared" si="326"/>
        <v>0</v>
      </c>
      <c r="X164" s="35">
        <f t="shared" si="326"/>
        <v>1</v>
      </c>
      <c r="Y164" s="35">
        <f t="shared" si="326"/>
        <v>0</v>
      </c>
      <c r="Z164" s="35">
        <f t="shared" si="326"/>
        <v>1</v>
      </c>
      <c r="AA164" s="35">
        <f t="shared" si="326"/>
        <v>0</v>
      </c>
      <c r="AB164" s="35"/>
      <c r="AC164" s="35"/>
      <c r="AD164" s="38"/>
    </row>
    <row r="165" spans="1:30" x14ac:dyDescent="0.3">
      <c r="A165" s="3" t="s">
        <v>66</v>
      </c>
      <c r="B165" s="3" t="s">
        <v>29</v>
      </c>
      <c r="C165" s="3" t="s">
        <v>25</v>
      </c>
      <c r="D165" s="3" t="s">
        <v>26</v>
      </c>
      <c r="E165" s="3" t="s">
        <v>30</v>
      </c>
      <c r="F165" s="3" t="s">
        <v>32</v>
      </c>
      <c r="G165" s="3">
        <v>1</v>
      </c>
      <c r="H165" s="3">
        <v>0</v>
      </c>
      <c r="I165" s="4">
        <f t="shared" si="300"/>
        <v>0</v>
      </c>
      <c r="J165" s="3">
        <v>0</v>
      </c>
      <c r="K165" s="32">
        <f t="shared" si="309"/>
        <v>0</v>
      </c>
      <c r="L165" s="3">
        <f t="shared" si="310"/>
        <v>1</v>
      </c>
      <c r="M165" s="3">
        <v>0</v>
      </c>
      <c r="N165" s="3">
        <v>1</v>
      </c>
      <c r="O165" s="3">
        <v>0</v>
      </c>
      <c r="P165" s="3">
        <v>0</v>
      </c>
      <c r="Q165" s="4">
        <f t="shared" si="312"/>
        <v>0</v>
      </c>
      <c r="R165" s="3">
        <v>0</v>
      </c>
      <c r="S165" s="3">
        <v>0</v>
      </c>
      <c r="T165" s="32">
        <f t="shared" si="314"/>
        <v>0</v>
      </c>
      <c r="U165" s="32">
        <f t="shared" si="315"/>
        <v>0</v>
      </c>
      <c r="V165" s="3">
        <v>0</v>
      </c>
      <c r="W165" s="3">
        <v>0</v>
      </c>
      <c r="X165" s="3">
        <v>1</v>
      </c>
      <c r="Y165" s="3">
        <v>0</v>
      </c>
      <c r="Z165" s="3">
        <v>1</v>
      </c>
      <c r="AA165" s="3">
        <v>0</v>
      </c>
      <c r="AB165" s="3"/>
      <c r="AC165" s="3"/>
    </row>
    <row r="166" spans="1:30" x14ac:dyDescent="0.3">
      <c r="A166" s="3" t="s">
        <v>67</v>
      </c>
      <c r="B166" s="3" t="s">
        <v>29</v>
      </c>
      <c r="C166" s="3" t="s">
        <v>25</v>
      </c>
      <c r="D166" s="3" t="s">
        <v>26</v>
      </c>
      <c r="E166" s="3" t="s">
        <v>30</v>
      </c>
      <c r="F166" s="3" t="s">
        <v>32</v>
      </c>
      <c r="G166" s="3">
        <v>0</v>
      </c>
      <c r="H166" s="3">
        <v>0</v>
      </c>
      <c r="I166" s="4" t="e">
        <f t="shared" si="300"/>
        <v>#DIV/0!</v>
      </c>
      <c r="J166" s="3">
        <v>0</v>
      </c>
      <c r="K166" s="32" t="e">
        <f t="shared" si="309"/>
        <v>#DIV/0!</v>
      </c>
      <c r="L166" s="3">
        <f t="shared" si="310"/>
        <v>0</v>
      </c>
      <c r="M166" s="3">
        <v>0</v>
      </c>
      <c r="N166" s="3">
        <v>0</v>
      </c>
      <c r="O166" s="3">
        <v>0</v>
      </c>
      <c r="P166" s="3">
        <v>0</v>
      </c>
      <c r="Q166" s="4" t="e">
        <f t="shared" si="312"/>
        <v>#DIV/0!</v>
      </c>
      <c r="R166" s="3">
        <v>0</v>
      </c>
      <c r="S166" s="3">
        <v>0</v>
      </c>
      <c r="T166" s="32" t="e">
        <f t="shared" si="314"/>
        <v>#DIV/0!</v>
      </c>
      <c r="U166" s="32" t="e">
        <f t="shared" si="315"/>
        <v>#DIV/0!</v>
      </c>
      <c r="V166" s="3">
        <v>0</v>
      </c>
      <c r="W166" s="3">
        <v>0</v>
      </c>
      <c r="X166" s="3">
        <v>0</v>
      </c>
      <c r="Y166" s="3">
        <v>0</v>
      </c>
      <c r="Z166" s="3">
        <v>0</v>
      </c>
      <c r="AA166" s="3">
        <v>0</v>
      </c>
      <c r="AB166" s="3"/>
      <c r="AC166" s="3"/>
    </row>
    <row r="167" spans="1:30" x14ac:dyDescent="0.3">
      <c r="A167" s="3" t="s">
        <v>68</v>
      </c>
      <c r="B167" s="3" t="s">
        <v>29</v>
      </c>
      <c r="C167" s="3" t="s">
        <v>25</v>
      </c>
      <c r="D167" s="3" t="s">
        <v>26</v>
      </c>
      <c r="E167" s="3" t="s">
        <v>30</v>
      </c>
      <c r="F167" s="3" t="s">
        <v>32</v>
      </c>
      <c r="G167" s="3">
        <v>0</v>
      </c>
      <c r="H167" s="3">
        <v>0</v>
      </c>
      <c r="I167" s="4" t="e">
        <f t="shared" si="300"/>
        <v>#DIV/0!</v>
      </c>
      <c r="J167" s="3">
        <v>0</v>
      </c>
      <c r="K167" s="32" t="e">
        <f t="shared" si="309"/>
        <v>#DIV/0!</v>
      </c>
      <c r="L167" s="3">
        <f t="shared" si="310"/>
        <v>0</v>
      </c>
      <c r="M167" s="3">
        <v>0</v>
      </c>
      <c r="N167" s="3">
        <v>0</v>
      </c>
      <c r="O167" s="3">
        <v>0</v>
      </c>
      <c r="P167" s="3">
        <v>0</v>
      </c>
      <c r="Q167" s="4" t="e">
        <f t="shared" si="312"/>
        <v>#DIV/0!</v>
      </c>
      <c r="R167" s="3">
        <v>0</v>
      </c>
      <c r="S167" s="3">
        <v>0</v>
      </c>
      <c r="T167" s="32" t="e">
        <f t="shared" si="314"/>
        <v>#DIV/0!</v>
      </c>
      <c r="U167" s="32" t="e">
        <f t="shared" si="315"/>
        <v>#DIV/0!</v>
      </c>
      <c r="V167" s="3">
        <v>0</v>
      </c>
      <c r="W167" s="3">
        <v>0</v>
      </c>
      <c r="X167" s="3">
        <v>0</v>
      </c>
      <c r="Y167" s="3">
        <v>0</v>
      </c>
      <c r="Z167" s="3">
        <v>0</v>
      </c>
      <c r="AA167" s="3">
        <v>0</v>
      </c>
      <c r="AB167" s="3"/>
      <c r="AC167" s="3"/>
    </row>
    <row r="168" spans="1:30" x14ac:dyDescent="0.3">
      <c r="A168" s="35">
        <v>58</v>
      </c>
      <c r="B168" s="35" t="s">
        <v>24</v>
      </c>
      <c r="C168" s="35" t="s">
        <v>25</v>
      </c>
      <c r="D168" s="35" t="s">
        <v>32</v>
      </c>
      <c r="E168" s="35" t="s">
        <v>27</v>
      </c>
      <c r="F168" s="35" t="s">
        <v>28</v>
      </c>
      <c r="G168" s="35">
        <f t="shared" ref="G168:H168" si="327">G169+G170+G171</f>
        <v>3</v>
      </c>
      <c r="H168" s="35">
        <f t="shared" si="327"/>
        <v>2</v>
      </c>
      <c r="I168" s="36">
        <f t="shared" si="300"/>
        <v>1</v>
      </c>
      <c r="J168" s="35">
        <f t="shared" ref="J168" si="328">J169+J170+J171</f>
        <v>0</v>
      </c>
      <c r="K168" s="37">
        <f t="shared" si="309"/>
        <v>0</v>
      </c>
      <c r="L168" s="35">
        <f t="shared" si="310"/>
        <v>3</v>
      </c>
      <c r="M168" s="35">
        <f t="shared" ref="M168:P168" si="329">M169+M170+M171</f>
        <v>1</v>
      </c>
      <c r="N168" s="35">
        <f t="shared" si="329"/>
        <v>2</v>
      </c>
      <c r="O168" s="35">
        <f t="shared" si="329"/>
        <v>0</v>
      </c>
      <c r="P168" s="35">
        <f t="shared" si="329"/>
        <v>2</v>
      </c>
      <c r="Q168" s="36">
        <f t="shared" si="312"/>
        <v>66.666666666666657</v>
      </c>
      <c r="R168" s="35">
        <f t="shared" ref="R168:S168" si="330">R169+R170+R171</f>
        <v>0</v>
      </c>
      <c r="S168" s="35">
        <f t="shared" si="330"/>
        <v>0</v>
      </c>
      <c r="T168" s="37">
        <f t="shared" si="314"/>
        <v>0.33333333333333331</v>
      </c>
      <c r="U168" s="37">
        <f t="shared" si="315"/>
        <v>0.33333333333333331</v>
      </c>
      <c r="V168" s="35">
        <f t="shared" ref="V168:AA168" si="331">V169+V170+V171</f>
        <v>0</v>
      </c>
      <c r="W168" s="35">
        <f t="shared" si="331"/>
        <v>1</v>
      </c>
      <c r="X168" s="35">
        <f t="shared" si="331"/>
        <v>1</v>
      </c>
      <c r="Y168" s="35">
        <f t="shared" si="331"/>
        <v>0</v>
      </c>
      <c r="Z168" s="35">
        <f t="shared" si="331"/>
        <v>1</v>
      </c>
      <c r="AA168" s="35">
        <f t="shared" si="331"/>
        <v>0</v>
      </c>
      <c r="AB168" s="35"/>
      <c r="AC168" s="35"/>
      <c r="AD168" s="38"/>
    </row>
    <row r="169" spans="1:30" x14ac:dyDescent="0.3">
      <c r="A169" s="3" t="s">
        <v>66</v>
      </c>
      <c r="B169" s="3" t="s">
        <v>24</v>
      </c>
      <c r="C169" s="3" t="s">
        <v>25</v>
      </c>
      <c r="D169" s="3" t="s">
        <v>32</v>
      </c>
      <c r="E169" s="3" t="s">
        <v>27</v>
      </c>
      <c r="F169" s="3" t="s">
        <v>28</v>
      </c>
      <c r="G169" s="3">
        <v>3</v>
      </c>
      <c r="H169" s="3">
        <v>2</v>
      </c>
      <c r="I169" s="4">
        <f t="shared" si="300"/>
        <v>1</v>
      </c>
      <c r="J169" s="3">
        <v>0</v>
      </c>
      <c r="K169" s="32">
        <f t="shared" si="309"/>
        <v>0</v>
      </c>
      <c r="L169" s="3">
        <f t="shared" si="310"/>
        <v>3</v>
      </c>
      <c r="M169" s="3">
        <v>1</v>
      </c>
      <c r="N169" s="3">
        <v>2</v>
      </c>
      <c r="O169" s="3">
        <v>0</v>
      </c>
      <c r="P169" s="3">
        <v>2</v>
      </c>
      <c r="Q169" s="4">
        <f t="shared" si="312"/>
        <v>66.666666666666657</v>
      </c>
      <c r="R169" s="3">
        <v>0</v>
      </c>
      <c r="S169" s="3">
        <v>0</v>
      </c>
      <c r="T169" s="32">
        <f t="shared" si="314"/>
        <v>0.33333333333333331</v>
      </c>
      <c r="U169" s="32">
        <f t="shared" si="315"/>
        <v>0.33333333333333331</v>
      </c>
      <c r="V169" s="3">
        <v>0</v>
      </c>
      <c r="W169" s="3">
        <v>1</v>
      </c>
      <c r="X169" s="3">
        <v>1</v>
      </c>
      <c r="Y169" s="3">
        <v>0</v>
      </c>
      <c r="Z169" s="3">
        <v>1</v>
      </c>
      <c r="AA169" s="3">
        <v>0</v>
      </c>
      <c r="AB169" s="3"/>
      <c r="AC169" s="3"/>
    </row>
    <row r="170" spans="1:30" x14ac:dyDescent="0.3">
      <c r="A170" s="3" t="s">
        <v>67</v>
      </c>
      <c r="B170" s="3" t="s">
        <v>24</v>
      </c>
      <c r="C170" s="3" t="s">
        <v>25</v>
      </c>
      <c r="D170" s="3" t="s">
        <v>32</v>
      </c>
      <c r="E170" s="3" t="s">
        <v>27</v>
      </c>
      <c r="F170" s="3" t="s">
        <v>28</v>
      </c>
      <c r="G170" s="3">
        <v>0</v>
      </c>
      <c r="H170" s="3">
        <v>0</v>
      </c>
      <c r="I170" s="4" t="e">
        <f t="shared" si="300"/>
        <v>#DIV/0!</v>
      </c>
      <c r="J170" s="3">
        <v>0</v>
      </c>
      <c r="K170" s="32" t="e">
        <f t="shared" si="309"/>
        <v>#DIV/0!</v>
      </c>
      <c r="L170" s="3">
        <f t="shared" si="310"/>
        <v>0</v>
      </c>
      <c r="M170" s="3">
        <v>0</v>
      </c>
      <c r="N170" s="3">
        <v>0</v>
      </c>
      <c r="O170" s="3">
        <v>0</v>
      </c>
      <c r="P170" s="3">
        <v>0</v>
      </c>
      <c r="Q170" s="4" t="e">
        <f t="shared" si="312"/>
        <v>#DIV/0!</v>
      </c>
      <c r="R170" s="3">
        <v>0</v>
      </c>
      <c r="S170" s="3">
        <v>0</v>
      </c>
      <c r="T170" s="32" t="e">
        <f t="shared" si="314"/>
        <v>#DIV/0!</v>
      </c>
      <c r="U170" s="32" t="e">
        <f t="shared" si="315"/>
        <v>#DIV/0!</v>
      </c>
      <c r="V170" s="3">
        <v>0</v>
      </c>
      <c r="W170" s="3">
        <v>0</v>
      </c>
      <c r="X170" s="3">
        <v>0</v>
      </c>
      <c r="Y170" s="3">
        <v>0</v>
      </c>
      <c r="Z170" s="3">
        <v>0</v>
      </c>
      <c r="AA170" s="3">
        <v>0</v>
      </c>
      <c r="AB170" s="3"/>
      <c r="AC170" s="3"/>
    </row>
    <row r="171" spans="1:30" x14ac:dyDescent="0.3">
      <c r="A171" s="3" t="s">
        <v>68</v>
      </c>
      <c r="B171" s="3" t="s">
        <v>24</v>
      </c>
      <c r="C171" s="3" t="s">
        <v>25</v>
      </c>
      <c r="D171" s="3" t="s">
        <v>32</v>
      </c>
      <c r="E171" s="3" t="s">
        <v>27</v>
      </c>
      <c r="F171" s="3" t="s">
        <v>28</v>
      </c>
      <c r="G171" s="3">
        <v>0</v>
      </c>
      <c r="H171" s="3">
        <v>0</v>
      </c>
      <c r="I171" s="4" t="e">
        <f t="shared" si="300"/>
        <v>#DIV/0!</v>
      </c>
      <c r="J171" s="3">
        <v>0</v>
      </c>
      <c r="K171" s="32" t="e">
        <f t="shared" si="309"/>
        <v>#DIV/0!</v>
      </c>
      <c r="L171" s="3">
        <f t="shared" si="310"/>
        <v>0</v>
      </c>
      <c r="M171" s="3">
        <v>0</v>
      </c>
      <c r="N171" s="3">
        <v>0</v>
      </c>
      <c r="O171" s="3">
        <v>0</v>
      </c>
      <c r="P171" s="3">
        <v>0</v>
      </c>
      <c r="Q171" s="4" t="e">
        <f t="shared" si="312"/>
        <v>#DIV/0!</v>
      </c>
      <c r="R171" s="3">
        <v>0</v>
      </c>
      <c r="S171" s="3">
        <v>0</v>
      </c>
      <c r="T171" s="32" t="e">
        <f t="shared" si="314"/>
        <v>#DIV/0!</v>
      </c>
      <c r="U171" s="32" t="e">
        <f t="shared" si="315"/>
        <v>#DIV/0!</v>
      </c>
      <c r="V171" s="3">
        <v>0</v>
      </c>
      <c r="W171" s="3">
        <v>0</v>
      </c>
      <c r="X171" s="3">
        <v>0</v>
      </c>
      <c r="Y171" s="3">
        <v>0</v>
      </c>
      <c r="Z171" s="3">
        <v>0</v>
      </c>
      <c r="AA171" s="3">
        <v>0</v>
      </c>
      <c r="AB171" s="3"/>
      <c r="AC171" s="3"/>
    </row>
    <row r="172" spans="1:30" x14ac:dyDescent="0.3">
      <c r="A172" s="35">
        <v>6</v>
      </c>
      <c r="B172" s="35" t="s">
        <v>29</v>
      </c>
      <c r="C172" s="35" t="s">
        <v>25</v>
      </c>
      <c r="D172" s="35" t="s">
        <v>26</v>
      </c>
      <c r="E172" s="35" t="s">
        <v>27</v>
      </c>
      <c r="F172" s="35" t="s">
        <v>28</v>
      </c>
      <c r="G172" s="35">
        <f t="shared" ref="G172:H172" si="332">G173+G174+G175</f>
        <v>2</v>
      </c>
      <c r="H172" s="35">
        <f t="shared" si="332"/>
        <v>0</v>
      </c>
      <c r="I172" s="36">
        <f t="shared" si="300"/>
        <v>0</v>
      </c>
      <c r="J172" s="35">
        <f t="shared" ref="J172" si="333">J173+J174+J175</f>
        <v>0</v>
      </c>
      <c r="K172" s="37">
        <f t="shared" si="309"/>
        <v>0</v>
      </c>
      <c r="L172" s="35">
        <f t="shared" si="310"/>
        <v>2</v>
      </c>
      <c r="M172" s="35">
        <f t="shared" ref="M172:P172" si="334">M173+M174+M175</f>
        <v>0</v>
      </c>
      <c r="N172" s="35">
        <f t="shared" si="334"/>
        <v>2</v>
      </c>
      <c r="O172" s="35">
        <f t="shared" si="334"/>
        <v>0</v>
      </c>
      <c r="P172" s="35">
        <f t="shared" si="334"/>
        <v>2</v>
      </c>
      <c r="Q172" s="36">
        <f t="shared" si="312"/>
        <v>100</v>
      </c>
      <c r="R172" s="35">
        <f t="shared" ref="R172:S172" si="335">R173+R174+R175</f>
        <v>0</v>
      </c>
      <c r="S172" s="35">
        <f t="shared" si="335"/>
        <v>0</v>
      </c>
      <c r="T172" s="37">
        <f t="shared" si="314"/>
        <v>0</v>
      </c>
      <c r="U172" s="37">
        <f t="shared" si="315"/>
        <v>0</v>
      </c>
      <c r="V172" s="35">
        <f t="shared" ref="V172:AA172" si="336">V173+V174+V175</f>
        <v>0</v>
      </c>
      <c r="W172" s="35">
        <f t="shared" si="336"/>
        <v>0</v>
      </c>
      <c r="X172" s="35">
        <f t="shared" si="336"/>
        <v>1</v>
      </c>
      <c r="Y172" s="35">
        <f t="shared" si="336"/>
        <v>0</v>
      </c>
      <c r="Z172" s="35">
        <f t="shared" si="336"/>
        <v>1</v>
      </c>
      <c r="AA172" s="35">
        <f t="shared" si="336"/>
        <v>0</v>
      </c>
      <c r="AB172" s="35"/>
      <c r="AC172" s="35"/>
      <c r="AD172" s="38"/>
    </row>
    <row r="173" spans="1:30" x14ac:dyDescent="0.3">
      <c r="A173" s="3" t="s">
        <v>66</v>
      </c>
      <c r="B173" s="3" t="s">
        <v>29</v>
      </c>
      <c r="C173" s="3" t="s">
        <v>25</v>
      </c>
      <c r="D173" s="3" t="s">
        <v>26</v>
      </c>
      <c r="E173" s="3" t="s">
        <v>27</v>
      </c>
      <c r="F173" s="3" t="s">
        <v>28</v>
      </c>
      <c r="G173" s="3">
        <v>2</v>
      </c>
      <c r="H173" s="3">
        <v>0</v>
      </c>
      <c r="I173" s="4">
        <f t="shared" si="300"/>
        <v>0</v>
      </c>
      <c r="J173" s="3">
        <v>0</v>
      </c>
      <c r="K173" s="32">
        <f t="shared" si="309"/>
        <v>0</v>
      </c>
      <c r="L173" s="3">
        <f t="shared" si="310"/>
        <v>2</v>
      </c>
      <c r="M173" s="3">
        <v>0</v>
      </c>
      <c r="N173" s="3">
        <v>2</v>
      </c>
      <c r="O173" s="3">
        <v>0</v>
      </c>
      <c r="P173" s="3">
        <v>2</v>
      </c>
      <c r="Q173" s="4">
        <f t="shared" si="312"/>
        <v>100</v>
      </c>
      <c r="R173" s="3">
        <v>0</v>
      </c>
      <c r="S173" s="3">
        <v>0</v>
      </c>
      <c r="T173" s="32">
        <f t="shared" si="314"/>
        <v>0</v>
      </c>
      <c r="U173" s="32">
        <f t="shared" si="315"/>
        <v>0</v>
      </c>
      <c r="V173" s="3">
        <v>0</v>
      </c>
      <c r="W173" s="3">
        <v>0</v>
      </c>
      <c r="X173" s="3">
        <v>1</v>
      </c>
      <c r="Y173" s="3">
        <v>0</v>
      </c>
      <c r="Z173" s="3">
        <v>1</v>
      </c>
      <c r="AA173" s="3">
        <v>0</v>
      </c>
      <c r="AB173" s="3"/>
      <c r="AC173" s="3"/>
    </row>
    <row r="174" spans="1:30" x14ac:dyDescent="0.3">
      <c r="A174" s="3" t="s">
        <v>67</v>
      </c>
      <c r="B174" s="3" t="s">
        <v>29</v>
      </c>
      <c r="C174" s="3" t="s">
        <v>25</v>
      </c>
      <c r="D174" s="3" t="s">
        <v>26</v>
      </c>
      <c r="E174" s="3" t="s">
        <v>27</v>
      </c>
      <c r="F174" s="3" t="s">
        <v>28</v>
      </c>
      <c r="G174" s="3">
        <v>0</v>
      </c>
      <c r="H174" s="3">
        <v>0</v>
      </c>
      <c r="I174" s="4" t="e">
        <f t="shared" si="300"/>
        <v>#DIV/0!</v>
      </c>
      <c r="J174" s="3">
        <v>0</v>
      </c>
      <c r="K174" s="32" t="e">
        <f t="shared" si="309"/>
        <v>#DIV/0!</v>
      </c>
      <c r="L174" s="3">
        <f t="shared" si="310"/>
        <v>0</v>
      </c>
      <c r="M174" s="3">
        <v>0</v>
      </c>
      <c r="N174" s="3">
        <v>0</v>
      </c>
      <c r="O174" s="3">
        <v>0</v>
      </c>
      <c r="P174" s="3">
        <v>0</v>
      </c>
      <c r="Q174" s="4" t="e">
        <f t="shared" si="312"/>
        <v>#DIV/0!</v>
      </c>
      <c r="R174" s="3">
        <v>0</v>
      </c>
      <c r="S174" s="3">
        <v>0</v>
      </c>
      <c r="T174" s="32" t="e">
        <f t="shared" si="314"/>
        <v>#DIV/0!</v>
      </c>
      <c r="U174" s="32" t="e">
        <f t="shared" si="315"/>
        <v>#DIV/0!</v>
      </c>
      <c r="V174" s="3">
        <v>0</v>
      </c>
      <c r="W174" s="3">
        <v>0</v>
      </c>
      <c r="X174" s="3">
        <v>0</v>
      </c>
      <c r="Y174" s="3">
        <v>0</v>
      </c>
      <c r="Z174" s="3">
        <v>0</v>
      </c>
      <c r="AA174" s="3">
        <v>0</v>
      </c>
      <c r="AB174" s="3"/>
      <c r="AC174" s="3"/>
    </row>
    <row r="175" spans="1:30" x14ac:dyDescent="0.3">
      <c r="A175" s="3" t="s">
        <v>68</v>
      </c>
      <c r="B175" s="3" t="s">
        <v>29</v>
      </c>
      <c r="C175" s="3" t="s">
        <v>25</v>
      </c>
      <c r="D175" s="3" t="s">
        <v>26</v>
      </c>
      <c r="E175" s="3" t="s">
        <v>27</v>
      </c>
      <c r="F175" s="3" t="s">
        <v>28</v>
      </c>
      <c r="G175" s="3">
        <v>0</v>
      </c>
      <c r="H175" s="3">
        <v>0</v>
      </c>
      <c r="I175" s="4" t="e">
        <f t="shared" si="300"/>
        <v>#DIV/0!</v>
      </c>
      <c r="J175" s="3">
        <v>0</v>
      </c>
      <c r="K175" s="32" t="e">
        <f t="shared" si="309"/>
        <v>#DIV/0!</v>
      </c>
      <c r="L175" s="3">
        <f t="shared" si="310"/>
        <v>0</v>
      </c>
      <c r="M175" s="3">
        <v>0</v>
      </c>
      <c r="N175" s="3">
        <v>0</v>
      </c>
      <c r="O175" s="3">
        <v>0</v>
      </c>
      <c r="P175" s="3">
        <v>0</v>
      </c>
      <c r="Q175" s="4" t="e">
        <f t="shared" si="312"/>
        <v>#DIV/0!</v>
      </c>
      <c r="R175" s="3">
        <v>0</v>
      </c>
      <c r="S175" s="3">
        <v>0</v>
      </c>
      <c r="T175" s="32" t="e">
        <f t="shared" si="314"/>
        <v>#DIV/0!</v>
      </c>
      <c r="U175" s="32" t="e">
        <f t="shared" si="315"/>
        <v>#DIV/0!</v>
      </c>
      <c r="V175" s="3">
        <v>0</v>
      </c>
      <c r="W175" s="3">
        <v>0</v>
      </c>
      <c r="X175" s="3">
        <v>0</v>
      </c>
      <c r="Y175" s="3">
        <v>0</v>
      </c>
      <c r="Z175" s="3">
        <v>0</v>
      </c>
      <c r="AA175" s="3">
        <v>0</v>
      </c>
      <c r="AB175" s="3"/>
      <c r="AC175" s="3"/>
    </row>
    <row r="176" spans="1:30" x14ac:dyDescent="0.3">
      <c r="A176" s="35">
        <v>28</v>
      </c>
      <c r="B176" s="35" t="s">
        <v>29</v>
      </c>
      <c r="C176" s="35" t="s">
        <v>32</v>
      </c>
      <c r="D176" s="35" t="s">
        <v>26</v>
      </c>
      <c r="E176" s="35" t="s">
        <v>30</v>
      </c>
      <c r="F176" s="35" t="s">
        <v>33</v>
      </c>
      <c r="G176" s="35">
        <f t="shared" ref="G176:H176" si="337">G177+G178+G179</f>
        <v>2</v>
      </c>
      <c r="H176" s="35">
        <f t="shared" si="337"/>
        <v>0</v>
      </c>
      <c r="I176" s="36">
        <f t="shared" si="300"/>
        <v>0</v>
      </c>
      <c r="J176" s="35">
        <f t="shared" ref="J176" si="338">J177+J178+J179</f>
        <v>2</v>
      </c>
      <c r="K176" s="37">
        <f t="shared" si="309"/>
        <v>1</v>
      </c>
      <c r="L176" s="35">
        <f t="shared" si="310"/>
        <v>0</v>
      </c>
      <c r="M176" s="35">
        <f t="shared" ref="M176:P176" si="339">M177+M178+M179</f>
        <v>0</v>
      </c>
      <c r="N176" s="35">
        <f t="shared" si="339"/>
        <v>0</v>
      </c>
      <c r="O176" s="35">
        <f t="shared" si="339"/>
        <v>0</v>
      </c>
      <c r="P176" s="35">
        <f t="shared" si="339"/>
        <v>0</v>
      </c>
      <c r="Q176" s="36" t="e">
        <f t="shared" si="312"/>
        <v>#DIV/0!</v>
      </c>
      <c r="R176" s="35">
        <f t="shared" ref="R176:S176" si="340">R177+R178+R179</f>
        <v>0</v>
      </c>
      <c r="S176" s="35">
        <f t="shared" si="340"/>
        <v>0</v>
      </c>
      <c r="T176" s="37" t="e">
        <f t="shared" si="314"/>
        <v>#DIV/0!</v>
      </c>
      <c r="U176" s="37" t="e">
        <f t="shared" si="315"/>
        <v>#DIV/0!</v>
      </c>
      <c r="V176" s="35">
        <f t="shared" ref="V176:AA176" si="341">V177+V178+V179</f>
        <v>0</v>
      </c>
      <c r="W176" s="35">
        <f t="shared" si="341"/>
        <v>0</v>
      </c>
      <c r="X176" s="35">
        <f t="shared" si="341"/>
        <v>0</v>
      </c>
      <c r="Y176" s="35">
        <f t="shared" si="341"/>
        <v>1</v>
      </c>
      <c r="Z176" s="35">
        <f t="shared" si="341"/>
        <v>0</v>
      </c>
      <c r="AA176" s="35">
        <f t="shared" si="341"/>
        <v>0</v>
      </c>
      <c r="AB176" s="35"/>
      <c r="AC176" s="35"/>
      <c r="AD176" s="38"/>
    </row>
    <row r="177" spans="1:30" x14ac:dyDescent="0.3">
      <c r="A177" s="3" t="s">
        <v>66</v>
      </c>
      <c r="B177" s="3" t="s">
        <v>29</v>
      </c>
      <c r="C177" s="3" t="s">
        <v>32</v>
      </c>
      <c r="D177" s="3" t="s">
        <v>26</v>
      </c>
      <c r="E177" s="3" t="s">
        <v>30</v>
      </c>
      <c r="F177" s="3" t="s">
        <v>33</v>
      </c>
      <c r="G177" s="3">
        <v>1</v>
      </c>
      <c r="H177" s="3">
        <v>0</v>
      </c>
      <c r="I177" s="4">
        <f t="shared" si="300"/>
        <v>0</v>
      </c>
      <c r="J177" s="3">
        <v>1</v>
      </c>
      <c r="K177" s="32">
        <f t="shared" si="309"/>
        <v>1</v>
      </c>
      <c r="L177" s="3">
        <f t="shared" si="310"/>
        <v>0</v>
      </c>
      <c r="M177" s="3">
        <v>0</v>
      </c>
      <c r="N177" s="3">
        <v>0</v>
      </c>
      <c r="O177" s="3">
        <v>0</v>
      </c>
      <c r="P177" s="3">
        <v>0</v>
      </c>
      <c r="Q177" s="4" t="e">
        <f t="shared" si="312"/>
        <v>#DIV/0!</v>
      </c>
      <c r="R177" s="3">
        <v>0</v>
      </c>
      <c r="S177" s="3">
        <v>0</v>
      </c>
      <c r="T177" s="32" t="e">
        <f t="shared" si="314"/>
        <v>#DIV/0!</v>
      </c>
      <c r="U177" s="32" t="e">
        <f t="shared" si="315"/>
        <v>#DIV/0!</v>
      </c>
      <c r="V177" s="3">
        <v>0</v>
      </c>
      <c r="W177" s="3">
        <v>0</v>
      </c>
      <c r="X177" s="3">
        <v>0</v>
      </c>
      <c r="Y177" s="3">
        <v>1</v>
      </c>
      <c r="Z177" s="3">
        <v>0</v>
      </c>
      <c r="AA177" s="3">
        <v>0</v>
      </c>
      <c r="AB177" s="3"/>
      <c r="AC177" s="3"/>
    </row>
    <row r="178" spans="1:30" x14ac:dyDescent="0.3">
      <c r="A178" s="3" t="s">
        <v>67</v>
      </c>
      <c r="B178" s="3" t="s">
        <v>29</v>
      </c>
      <c r="C178" s="3" t="s">
        <v>32</v>
      </c>
      <c r="D178" s="3" t="s">
        <v>26</v>
      </c>
      <c r="E178" s="3" t="s">
        <v>30</v>
      </c>
      <c r="F178" s="3" t="s">
        <v>33</v>
      </c>
      <c r="G178" s="3">
        <v>0</v>
      </c>
      <c r="H178" s="3">
        <v>0</v>
      </c>
      <c r="I178" s="4" t="e">
        <f t="shared" si="300"/>
        <v>#DIV/0!</v>
      </c>
      <c r="J178" s="3">
        <v>0</v>
      </c>
      <c r="K178" s="32" t="e">
        <f t="shared" si="309"/>
        <v>#DIV/0!</v>
      </c>
      <c r="L178" s="3">
        <f t="shared" si="310"/>
        <v>0</v>
      </c>
      <c r="M178" s="3">
        <v>0</v>
      </c>
      <c r="N178" s="3">
        <v>0</v>
      </c>
      <c r="O178" s="3">
        <v>0</v>
      </c>
      <c r="P178" s="3">
        <v>0</v>
      </c>
      <c r="Q178" s="4" t="e">
        <f t="shared" si="312"/>
        <v>#DIV/0!</v>
      </c>
      <c r="R178" s="3">
        <v>0</v>
      </c>
      <c r="S178" s="3">
        <v>0</v>
      </c>
      <c r="T178" s="32" t="e">
        <f t="shared" si="314"/>
        <v>#DIV/0!</v>
      </c>
      <c r="U178" s="32" t="e">
        <f t="shared" si="315"/>
        <v>#DIV/0!</v>
      </c>
      <c r="V178" s="3">
        <v>0</v>
      </c>
      <c r="W178" s="3">
        <v>0</v>
      </c>
      <c r="X178" s="3">
        <v>0</v>
      </c>
      <c r="Y178" s="3">
        <v>0</v>
      </c>
      <c r="Z178" s="3">
        <v>0</v>
      </c>
      <c r="AA178" s="3">
        <v>0</v>
      </c>
      <c r="AB178" s="3"/>
      <c r="AC178" s="3"/>
    </row>
    <row r="179" spans="1:30" x14ac:dyDescent="0.3">
      <c r="A179" s="3" t="s">
        <v>68</v>
      </c>
      <c r="B179" s="3" t="s">
        <v>29</v>
      </c>
      <c r="C179" s="3" t="s">
        <v>32</v>
      </c>
      <c r="D179" s="3" t="s">
        <v>26</v>
      </c>
      <c r="E179" s="3" t="s">
        <v>30</v>
      </c>
      <c r="F179" s="3" t="s">
        <v>33</v>
      </c>
      <c r="G179" s="3">
        <v>1</v>
      </c>
      <c r="H179" s="3">
        <v>0</v>
      </c>
      <c r="I179" s="4">
        <f t="shared" si="300"/>
        <v>0</v>
      </c>
      <c r="J179" s="3">
        <v>1</v>
      </c>
      <c r="K179" s="32">
        <f t="shared" si="309"/>
        <v>1</v>
      </c>
      <c r="L179" s="3">
        <f t="shared" si="310"/>
        <v>0</v>
      </c>
      <c r="M179" s="3">
        <v>0</v>
      </c>
      <c r="N179" s="3">
        <v>0</v>
      </c>
      <c r="O179" s="3">
        <v>0</v>
      </c>
      <c r="P179" s="3">
        <v>0</v>
      </c>
      <c r="Q179" s="4" t="e">
        <f t="shared" si="312"/>
        <v>#DIV/0!</v>
      </c>
      <c r="R179" s="3">
        <v>0</v>
      </c>
      <c r="S179" s="3">
        <v>0</v>
      </c>
      <c r="T179" s="32" t="e">
        <f t="shared" si="314"/>
        <v>#DIV/0!</v>
      </c>
      <c r="U179" s="32" t="e">
        <f t="shared" si="315"/>
        <v>#DIV/0!</v>
      </c>
      <c r="V179" s="3">
        <v>0</v>
      </c>
      <c r="W179" s="3">
        <v>0</v>
      </c>
      <c r="X179" s="3">
        <v>0</v>
      </c>
      <c r="Y179" s="3">
        <v>0</v>
      </c>
      <c r="Z179" s="3">
        <v>0</v>
      </c>
      <c r="AA179" s="3">
        <v>0</v>
      </c>
      <c r="AB179" s="3"/>
      <c r="AC179" s="3"/>
    </row>
    <row r="180" spans="1:30" x14ac:dyDescent="0.3">
      <c r="A180" s="35">
        <v>145</v>
      </c>
      <c r="B180" s="35" t="s">
        <v>29</v>
      </c>
      <c r="C180" s="35" t="s">
        <v>32</v>
      </c>
      <c r="D180" s="35" t="s">
        <v>26</v>
      </c>
      <c r="E180" s="35" t="s">
        <v>27</v>
      </c>
      <c r="F180" s="35" t="s">
        <v>30</v>
      </c>
      <c r="G180" s="35">
        <f t="shared" ref="G180:H180" si="342">G181+G182+G183</f>
        <v>2</v>
      </c>
      <c r="H180" s="35">
        <f t="shared" si="342"/>
        <v>0</v>
      </c>
      <c r="I180" s="36">
        <f t="shared" si="300"/>
        <v>0</v>
      </c>
      <c r="J180" s="35">
        <f t="shared" ref="J180" si="343">J181+J182+J183</f>
        <v>1</v>
      </c>
      <c r="K180" s="37">
        <f t="shared" si="309"/>
        <v>0.5</v>
      </c>
      <c r="L180" s="35">
        <f t="shared" si="310"/>
        <v>1</v>
      </c>
      <c r="M180" s="35">
        <f t="shared" ref="M180:P180" si="344">M181+M182+M183</f>
        <v>0</v>
      </c>
      <c r="N180" s="35">
        <f t="shared" si="344"/>
        <v>1</v>
      </c>
      <c r="O180" s="35">
        <f t="shared" si="344"/>
        <v>0</v>
      </c>
      <c r="P180" s="35">
        <f t="shared" si="344"/>
        <v>0</v>
      </c>
      <c r="Q180" s="36">
        <f t="shared" si="312"/>
        <v>0</v>
      </c>
      <c r="R180" s="35">
        <f t="shared" ref="R180:S180" si="345">R181+R182+R183</f>
        <v>0</v>
      </c>
      <c r="S180" s="35">
        <f t="shared" si="345"/>
        <v>0</v>
      </c>
      <c r="T180" s="37">
        <f t="shared" si="314"/>
        <v>0</v>
      </c>
      <c r="U180" s="37">
        <f t="shared" si="315"/>
        <v>0</v>
      </c>
      <c r="V180" s="35">
        <f t="shared" ref="V180:AA180" si="346">V181+V182+V183</f>
        <v>0</v>
      </c>
      <c r="W180" s="35">
        <f t="shared" si="346"/>
        <v>0</v>
      </c>
      <c r="X180" s="35">
        <f t="shared" si="346"/>
        <v>1</v>
      </c>
      <c r="Y180" s="35">
        <f t="shared" si="346"/>
        <v>0</v>
      </c>
      <c r="Z180" s="35">
        <f t="shared" si="346"/>
        <v>0</v>
      </c>
      <c r="AA180" s="35">
        <f t="shared" si="346"/>
        <v>1</v>
      </c>
      <c r="AB180" s="35"/>
      <c r="AC180" s="35"/>
      <c r="AD180" s="38"/>
    </row>
    <row r="181" spans="1:30" x14ac:dyDescent="0.3">
      <c r="A181" s="3" t="s">
        <v>66</v>
      </c>
      <c r="B181" s="3" t="s">
        <v>29</v>
      </c>
      <c r="C181" s="3" t="s">
        <v>32</v>
      </c>
      <c r="D181" s="3" t="s">
        <v>26</v>
      </c>
      <c r="E181" s="3" t="s">
        <v>27</v>
      </c>
      <c r="F181" s="3" t="s">
        <v>30</v>
      </c>
      <c r="G181" s="3">
        <v>2</v>
      </c>
      <c r="H181" s="3">
        <v>0</v>
      </c>
      <c r="I181" s="4">
        <f t="shared" si="300"/>
        <v>0</v>
      </c>
      <c r="J181" s="3">
        <v>1</v>
      </c>
      <c r="K181" s="32">
        <f t="shared" si="309"/>
        <v>0.5</v>
      </c>
      <c r="L181" s="3">
        <f t="shared" si="310"/>
        <v>1</v>
      </c>
      <c r="M181" s="3">
        <v>0</v>
      </c>
      <c r="N181" s="3">
        <v>1</v>
      </c>
      <c r="O181" s="3">
        <v>0</v>
      </c>
      <c r="P181" s="3">
        <v>0</v>
      </c>
      <c r="Q181" s="4">
        <f t="shared" si="312"/>
        <v>0</v>
      </c>
      <c r="R181" s="3">
        <v>0</v>
      </c>
      <c r="S181" s="3">
        <v>0</v>
      </c>
      <c r="T181" s="32">
        <f t="shared" si="314"/>
        <v>0</v>
      </c>
      <c r="U181" s="32">
        <f t="shared" si="315"/>
        <v>0</v>
      </c>
      <c r="V181" s="3">
        <v>0</v>
      </c>
      <c r="W181" s="3">
        <v>0</v>
      </c>
      <c r="X181" s="3">
        <v>1</v>
      </c>
      <c r="Y181" s="3">
        <v>0</v>
      </c>
      <c r="Z181" s="3">
        <v>0</v>
      </c>
      <c r="AA181" s="3">
        <v>1</v>
      </c>
      <c r="AB181" s="3"/>
      <c r="AC181" s="3"/>
    </row>
    <row r="182" spans="1:30" x14ac:dyDescent="0.3">
      <c r="A182" s="3" t="s">
        <v>67</v>
      </c>
      <c r="B182" s="3" t="s">
        <v>29</v>
      </c>
      <c r="C182" s="3" t="s">
        <v>32</v>
      </c>
      <c r="D182" s="3" t="s">
        <v>26</v>
      </c>
      <c r="E182" s="3" t="s">
        <v>27</v>
      </c>
      <c r="F182" s="3" t="s">
        <v>30</v>
      </c>
      <c r="G182" s="3">
        <v>0</v>
      </c>
      <c r="H182" s="3">
        <v>0</v>
      </c>
      <c r="I182" s="4" t="e">
        <f t="shared" si="300"/>
        <v>#DIV/0!</v>
      </c>
      <c r="J182" s="3">
        <v>0</v>
      </c>
      <c r="K182" s="32" t="e">
        <f t="shared" si="309"/>
        <v>#DIV/0!</v>
      </c>
      <c r="L182" s="3">
        <f t="shared" si="310"/>
        <v>0</v>
      </c>
      <c r="M182" s="3">
        <v>0</v>
      </c>
      <c r="N182" s="3">
        <v>0</v>
      </c>
      <c r="O182" s="3">
        <v>0</v>
      </c>
      <c r="P182" s="3">
        <v>0</v>
      </c>
      <c r="Q182" s="4" t="e">
        <f t="shared" si="312"/>
        <v>#DIV/0!</v>
      </c>
      <c r="R182" s="3">
        <v>0</v>
      </c>
      <c r="S182" s="3">
        <v>0</v>
      </c>
      <c r="T182" s="32" t="e">
        <f t="shared" si="314"/>
        <v>#DIV/0!</v>
      </c>
      <c r="U182" s="32" t="e">
        <f t="shared" si="315"/>
        <v>#DIV/0!</v>
      </c>
      <c r="V182" s="3">
        <v>0</v>
      </c>
      <c r="W182" s="3">
        <v>0</v>
      </c>
      <c r="X182" s="3">
        <v>0</v>
      </c>
      <c r="Y182" s="3">
        <v>0</v>
      </c>
      <c r="Z182" s="3">
        <v>0</v>
      </c>
      <c r="AA182" s="3">
        <v>0</v>
      </c>
      <c r="AB182" s="3"/>
      <c r="AC182" s="3"/>
    </row>
    <row r="183" spans="1:30" x14ac:dyDescent="0.3">
      <c r="A183" s="3" t="s">
        <v>68</v>
      </c>
      <c r="B183" s="3" t="s">
        <v>29</v>
      </c>
      <c r="C183" s="3" t="s">
        <v>32</v>
      </c>
      <c r="D183" s="3" t="s">
        <v>26</v>
      </c>
      <c r="E183" s="3" t="s">
        <v>27</v>
      </c>
      <c r="F183" s="3" t="s">
        <v>30</v>
      </c>
      <c r="G183" s="3">
        <v>0</v>
      </c>
      <c r="H183" s="3">
        <v>0</v>
      </c>
      <c r="I183" s="4" t="e">
        <f t="shared" si="300"/>
        <v>#DIV/0!</v>
      </c>
      <c r="J183" s="3">
        <v>0</v>
      </c>
      <c r="K183" s="32" t="e">
        <f t="shared" si="309"/>
        <v>#DIV/0!</v>
      </c>
      <c r="L183" s="3">
        <f t="shared" si="310"/>
        <v>0</v>
      </c>
      <c r="M183" s="3">
        <v>0</v>
      </c>
      <c r="N183" s="3">
        <v>0</v>
      </c>
      <c r="O183" s="3">
        <v>0</v>
      </c>
      <c r="P183" s="3">
        <v>0</v>
      </c>
      <c r="Q183" s="4" t="e">
        <f t="shared" si="312"/>
        <v>#DIV/0!</v>
      </c>
      <c r="R183" s="3">
        <v>0</v>
      </c>
      <c r="S183" s="3">
        <v>0</v>
      </c>
      <c r="T183" s="32" t="e">
        <f t="shared" si="314"/>
        <v>#DIV/0!</v>
      </c>
      <c r="U183" s="32" t="e">
        <f t="shared" si="315"/>
        <v>#DIV/0!</v>
      </c>
      <c r="V183" s="3">
        <v>0</v>
      </c>
      <c r="W183" s="3">
        <v>0</v>
      </c>
      <c r="X183" s="3">
        <v>0</v>
      </c>
      <c r="Y183" s="3">
        <v>0</v>
      </c>
      <c r="Z183" s="3">
        <v>0</v>
      </c>
      <c r="AA183" s="3">
        <v>0</v>
      </c>
      <c r="AB183" s="3"/>
      <c r="AC183" s="3"/>
    </row>
    <row r="184" spans="1:30" x14ac:dyDescent="0.3">
      <c r="A184" s="35">
        <v>13</v>
      </c>
      <c r="B184" s="35" t="s">
        <v>30</v>
      </c>
      <c r="C184" s="35" t="s">
        <v>25</v>
      </c>
      <c r="D184" s="35" t="s">
        <v>26</v>
      </c>
      <c r="E184" s="35" t="s">
        <v>27</v>
      </c>
      <c r="F184" s="35" t="s">
        <v>28</v>
      </c>
      <c r="G184" s="35">
        <f t="shared" ref="G184:H184" si="347">G185+G186+G187</f>
        <v>2</v>
      </c>
      <c r="H184" s="35">
        <f t="shared" si="347"/>
        <v>2</v>
      </c>
      <c r="I184" s="36">
        <f t="shared" si="300"/>
        <v>1</v>
      </c>
      <c r="J184" s="35">
        <f t="shared" ref="J184" si="348">J185+J186+J187</f>
        <v>1</v>
      </c>
      <c r="K184" s="37">
        <f t="shared" si="309"/>
        <v>0.5</v>
      </c>
      <c r="L184" s="35">
        <f t="shared" si="310"/>
        <v>1</v>
      </c>
      <c r="M184" s="35">
        <f t="shared" ref="M184:P184" si="349">M185+M186+M187</f>
        <v>1</v>
      </c>
      <c r="N184" s="35">
        <f t="shared" si="349"/>
        <v>0</v>
      </c>
      <c r="O184" s="35">
        <f t="shared" si="349"/>
        <v>0</v>
      </c>
      <c r="P184" s="35">
        <f t="shared" si="349"/>
        <v>1</v>
      </c>
      <c r="Q184" s="36">
        <f t="shared" si="312"/>
        <v>100</v>
      </c>
      <c r="R184" s="35">
        <f t="shared" ref="R184:S184" si="350">R185+R186+R187</f>
        <v>0</v>
      </c>
      <c r="S184" s="35">
        <f t="shared" si="350"/>
        <v>0</v>
      </c>
      <c r="T184" s="37">
        <f t="shared" si="314"/>
        <v>1</v>
      </c>
      <c r="U184" s="37">
        <f t="shared" si="315"/>
        <v>1</v>
      </c>
      <c r="V184" s="35">
        <f t="shared" ref="V184:AA184" si="351">V185+V186+V187</f>
        <v>0</v>
      </c>
      <c r="W184" s="35">
        <f t="shared" si="351"/>
        <v>0</v>
      </c>
      <c r="X184" s="35">
        <f t="shared" si="351"/>
        <v>0</v>
      </c>
      <c r="Y184" s="35">
        <f t="shared" si="351"/>
        <v>1</v>
      </c>
      <c r="Z184" s="35">
        <f t="shared" si="351"/>
        <v>0</v>
      </c>
      <c r="AA184" s="35">
        <f t="shared" si="351"/>
        <v>0</v>
      </c>
      <c r="AB184" s="35"/>
      <c r="AC184" s="35"/>
      <c r="AD184" s="38"/>
    </row>
    <row r="185" spans="1:30" x14ac:dyDescent="0.3">
      <c r="A185" s="3" t="s">
        <v>66</v>
      </c>
      <c r="B185" s="3" t="s">
        <v>30</v>
      </c>
      <c r="C185" s="3" t="s">
        <v>25</v>
      </c>
      <c r="D185" s="3" t="s">
        <v>26</v>
      </c>
      <c r="E185" s="3" t="s">
        <v>27</v>
      </c>
      <c r="F185" s="3" t="s">
        <v>28</v>
      </c>
      <c r="G185" s="3">
        <v>2</v>
      </c>
      <c r="H185" s="3">
        <v>2</v>
      </c>
      <c r="I185" s="4">
        <f t="shared" si="300"/>
        <v>1</v>
      </c>
      <c r="J185" s="3">
        <v>1</v>
      </c>
      <c r="K185" s="32">
        <f t="shared" si="309"/>
        <v>0.5</v>
      </c>
      <c r="L185" s="3">
        <f t="shared" si="310"/>
        <v>1</v>
      </c>
      <c r="M185" s="3">
        <v>1</v>
      </c>
      <c r="N185" s="3">
        <v>0</v>
      </c>
      <c r="O185" s="3">
        <v>0</v>
      </c>
      <c r="P185" s="3">
        <v>1</v>
      </c>
      <c r="Q185" s="4">
        <f t="shared" si="312"/>
        <v>100</v>
      </c>
      <c r="R185" s="3">
        <v>0</v>
      </c>
      <c r="S185" s="3">
        <v>0</v>
      </c>
      <c r="T185" s="32">
        <f t="shared" si="314"/>
        <v>1</v>
      </c>
      <c r="U185" s="32">
        <f t="shared" si="315"/>
        <v>1</v>
      </c>
      <c r="V185" s="3">
        <v>0</v>
      </c>
      <c r="W185" s="3">
        <v>0</v>
      </c>
      <c r="X185" s="3">
        <v>0</v>
      </c>
      <c r="Y185" s="3">
        <v>1</v>
      </c>
      <c r="Z185" s="3">
        <v>0</v>
      </c>
      <c r="AA185" s="3">
        <v>0</v>
      </c>
      <c r="AB185" s="3"/>
      <c r="AC185" s="3"/>
    </row>
    <row r="186" spans="1:30" x14ac:dyDescent="0.3">
      <c r="A186" s="3" t="s">
        <v>67</v>
      </c>
      <c r="B186" s="3" t="s">
        <v>30</v>
      </c>
      <c r="C186" s="3" t="s">
        <v>25</v>
      </c>
      <c r="D186" s="3" t="s">
        <v>26</v>
      </c>
      <c r="E186" s="3" t="s">
        <v>27</v>
      </c>
      <c r="F186" s="3" t="s">
        <v>28</v>
      </c>
      <c r="G186" s="3">
        <v>0</v>
      </c>
      <c r="H186" s="3">
        <v>0</v>
      </c>
      <c r="I186" s="4" t="e">
        <f t="shared" si="300"/>
        <v>#DIV/0!</v>
      </c>
      <c r="J186" s="3">
        <v>0</v>
      </c>
      <c r="K186" s="32" t="e">
        <f t="shared" si="309"/>
        <v>#DIV/0!</v>
      </c>
      <c r="L186" s="3">
        <f t="shared" si="310"/>
        <v>0</v>
      </c>
      <c r="M186" s="3">
        <v>0</v>
      </c>
      <c r="N186" s="3">
        <v>0</v>
      </c>
      <c r="O186" s="3">
        <v>0</v>
      </c>
      <c r="P186" s="3">
        <v>0</v>
      </c>
      <c r="Q186" s="4" t="e">
        <f t="shared" si="312"/>
        <v>#DIV/0!</v>
      </c>
      <c r="R186" s="3">
        <v>0</v>
      </c>
      <c r="S186" s="3">
        <v>0</v>
      </c>
      <c r="T186" s="32" t="e">
        <f t="shared" si="314"/>
        <v>#DIV/0!</v>
      </c>
      <c r="U186" s="32" t="e">
        <f t="shared" si="315"/>
        <v>#DIV/0!</v>
      </c>
      <c r="V186" s="3">
        <v>0</v>
      </c>
      <c r="W186" s="3">
        <v>0</v>
      </c>
      <c r="X186" s="3">
        <v>0</v>
      </c>
      <c r="Y186" s="3">
        <v>0</v>
      </c>
      <c r="Z186" s="3">
        <v>0</v>
      </c>
      <c r="AA186" s="3">
        <v>0</v>
      </c>
      <c r="AB186" s="3"/>
      <c r="AC186" s="3"/>
    </row>
    <row r="187" spans="1:30" x14ac:dyDescent="0.3">
      <c r="A187" s="3" t="s">
        <v>68</v>
      </c>
      <c r="B187" s="3" t="s">
        <v>30</v>
      </c>
      <c r="C187" s="3" t="s">
        <v>25</v>
      </c>
      <c r="D187" s="3" t="s">
        <v>26</v>
      </c>
      <c r="E187" s="3" t="s">
        <v>27</v>
      </c>
      <c r="F187" s="3" t="s">
        <v>28</v>
      </c>
      <c r="G187" s="3">
        <v>0</v>
      </c>
      <c r="H187" s="3">
        <v>0</v>
      </c>
      <c r="I187" s="4" t="e">
        <f t="shared" si="300"/>
        <v>#DIV/0!</v>
      </c>
      <c r="J187" s="3">
        <v>0</v>
      </c>
      <c r="K187" s="32" t="e">
        <f t="shared" si="309"/>
        <v>#DIV/0!</v>
      </c>
      <c r="L187" s="3">
        <f t="shared" si="310"/>
        <v>0</v>
      </c>
      <c r="M187" s="3">
        <v>0</v>
      </c>
      <c r="N187" s="3">
        <v>0</v>
      </c>
      <c r="O187" s="3">
        <v>0</v>
      </c>
      <c r="P187" s="3">
        <v>0</v>
      </c>
      <c r="Q187" s="4" t="e">
        <f t="shared" si="312"/>
        <v>#DIV/0!</v>
      </c>
      <c r="R187" s="3">
        <v>0</v>
      </c>
      <c r="S187" s="3">
        <v>0</v>
      </c>
      <c r="T187" s="32" t="e">
        <f t="shared" si="314"/>
        <v>#DIV/0!</v>
      </c>
      <c r="U187" s="32" t="e">
        <f t="shared" si="315"/>
        <v>#DIV/0!</v>
      </c>
      <c r="V187" s="3">
        <v>0</v>
      </c>
      <c r="W187" s="3">
        <v>0</v>
      </c>
      <c r="X187" s="3">
        <v>0</v>
      </c>
      <c r="Y187" s="3">
        <v>0</v>
      </c>
      <c r="Z187" s="3">
        <v>0</v>
      </c>
      <c r="AA187" s="3">
        <v>0</v>
      </c>
      <c r="AB187" s="3"/>
      <c r="AC187" s="3"/>
    </row>
    <row r="188" spans="1:30" x14ac:dyDescent="0.3">
      <c r="A188" s="35">
        <v>14</v>
      </c>
      <c r="B188" s="35" t="s">
        <v>24</v>
      </c>
      <c r="C188" s="35" t="s">
        <v>25</v>
      </c>
      <c r="D188" s="35" t="s">
        <v>26</v>
      </c>
      <c r="E188" s="35" t="s">
        <v>33</v>
      </c>
      <c r="F188" s="35" t="s">
        <v>28</v>
      </c>
      <c r="G188" s="35">
        <f t="shared" ref="G188:H188" si="352">G189+G190+G191</f>
        <v>1</v>
      </c>
      <c r="H188" s="35">
        <f t="shared" si="352"/>
        <v>0</v>
      </c>
      <c r="I188" s="36">
        <f t="shared" si="300"/>
        <v>0</v>
      </c>
      <c r="J188" s="35">
        <f t="shared" ref="J188" si="353">J189+J190+J191</f>
        <v>1</v>
      </c>
      <c r="K188" s="37">
        <f t="shared" si="309"/>
        <v>1</v>
      </c>
      <c r="L188" s="35">
        <f t="shared" si="310"/>
        <v>0</v>
      </c>
      <c r="M188" s="35">
        <f t="shared" ref="M188:P188" si="354">M189+M190+M191</f>
        <v>0</v>
      </c>
      <c r="N188" s="35">
        <f t="shared" si="354"/>
        <v>0</v>
      </c>
      <c r="O188" s="35">
        <f t="shared" si="354"/>
        <v>0</v>
      </c>
      <c r="P188" s="35">
        <f t="shared" si="354"/>
        <v>0</v>
      </c>
      <c r="Q188" s="36" t="e">
        <f t="shared" si="312"/>
        <v>#DIV/0!</v>
      </c>
      <c r="R188" s="35">
        <f t="shared" ref="R188:S188" si="355">R189+R190+R191</f>
        <v>0</v>
      </c>
      <c r="S188" s="35">
        <f t="shared" si="355"/>
        <v>0</v>
      </c>
      <c r="T188" s="37" t="e">
        <f t="shared" si="314"/>
        <v>#DIV/0!</v>
      </c>
      <c r="U188" s="37" t="e">
        <f t="shared" si="315"/>
        <v>#DIV/0!</v>
      </c>
      <c r="V188" s="35">
        <f t="shared" ref="V188:AA188" si="356">V189+V190+V191</f>
        <v>0</v>
      </c>
      <c r="W188" s="35">
        <f t="shared" si="356"/>
        <v>0</v>
      </c>
      <c r="X188" s="35">
        <f t="shared" si="356"/>
        <v>0</v>
      </c>
      <c r="Y188" s="35">
        <f t="shared" si="356"/>
        <v>1</v>
      </c>
      <c r="Z188" s="35">
        <f t="shared" si="356"/>
        <v>1</v>
      </c>
      <c r="AA188" s="35">
        <f t="shared" si="356"/>
        <v>0</v>
      </c>
      <c r="AB188" s="35"/>
      <c r="AC188" s="35"/>
      <c r="AD188" s="38"/>
    </row>
    <row r="189" spans="1:30" x14ac:dyDescent="0.3">
      <c r="A189" s="3" t="s">
        <v>66</v>
      </c>
      <c r="B189" s="3" t="s">
        <v>24</v>
      </c>
      <c r="C189" s="3" t="s">
        <v>25</v>
      </c>
      <c r="D189" s="3" t="s">
        <v>26</v>
      </c>
      <c r="E189" s="3" t="s">
        <v>33</v>
      </c>
      <c r="F189" s="3" t="s">
        <v>28</v>
      </c>
      <c r="G189" s="3">
        <v>1</v>
      </c>
      <c r="H189" s="3">
        <v>0</v>
      </c>
      <c r="I189" s="4">
        <f t="shared" si="300"/>
        <v>0</v>
      </c>
      <c r="J189" s="3">
        <v>1</v>
      </c>
      <c r="K189" s="32">
        <f t="shared" si="309"/>
        <v>1</v>
      </c>
      <c r="L189" s="3">
        <f t="shared" si="310"/>
        <v>0</v>
      </c>
      <c r="M189" s="3">
        <v>0</v>
      </c>
      <c r="N189" s="3">
        <v>0</v>
      </c>
      <c r="O189" s="3">
        <v>0</v>
      </c>
      <c r="P189" s="3">
        <v>0</v>
      </c>
      <c r="Q189" s="4" t="e">
        <f t="shared" si="312"/>
        <v>#DIV/0!</v>
      </c>
      <c r="R189" s="3">
        <v>0</v>
      </c>
      <c r="S189" s="3">
        <v>0</v>
      </c>
      <c r="T189" s="32" t="e">
        <f t="shared" si="314"/>
        <v>#DIV/0!</v>
      </c>
      <c r="U189" s="32" t="e">
        <f t="shared" si="315"/>
        <v>#DIV/0!</v>
      </c>
      <c r="V189" s="3">
        <v>0</v>
      </c>
      <c r="W189" s="3">
        <v>0</v>
      </c>
      <c r="X189" s="3">
        <v>0</v>
      </c>
      <c r="Y189" s="3">
        <v>1</v>
      </c>
      <c r="Z189" s="3">
        <v>1</v>
      </c>
      <c r="AA189" s="3">
        <v>0</v>
      </c>
      <c r="AB189" s="3"/>
      <c r="AC189" s="3"/>
    </row>
    <row r="190" spans="1:30" x14ac:dyDescent="0.3">
      <c r="A190" s="3" t="s">
        <v>67</v>
      </c>
      <c r="B190" s="3" t="s">
        <v>24</v>
      </c>
      <c r="C190" s="3" t="s">
        <v>25</v>
      </c>
      <c r="D190" s="3" t="s">
        <v>26</v>
      </c>
      <c r="E190" s="3" t="s">
        <v>33</v>
      </c>
      <c r="F190" s="3" t="s">
        <v>28</v>
      </c>
      <c r="G190" s="3">
        <v>0</v>
      </c>
      <c r="H190" s="3">
        <v>0</v>
      </c>
      <c r="I190" s="4" t="e">
        <f t="shared" si="300"/>
        <v>#DIV/0!</v>
      </c>
      <c r="J190" s="3">
        <v>0</v>
      </c>
      <c r="K190" s="32" t="e">
        <f t="shared" si="309"/>
        <v>#DIV/0!</v>
      </c>
      <c r="L190" s="3">
        <f t="shared" si="310"/>
        <v>0</v>
      </c>
      <c r="M190" s="3">
        <v>0</v>
      </c>
      <c r="N190" s="3">
        <v>0</v>
      </c>
      <c r="O190" s="3">
        <v>0</v>
      </c>
      <c r="P190" s="3">
        <v>0</v>
      </c>
      <c r="Q190" s="4" t="e">
        <f t="shared" si="312"/>
        <v>#DIV/0!</v>
      </c>
      <c r="R190" s="3">
        <v>0</v>
      </c>
      <c r="S190" s="3">
        <v>0</v>
      </c>
      <c r="T190" s="32" t="e">
        <f t="shared" si="314"/>
        <v>#DIV/0!</v>
      </c>
      <c r="U190" s="32" t="e">
        <f t="shared" si="315"/>
        <v>#DIV/0!</v>
      </c>
      <c r="V190" s="3">
        <v>0</v>
      </c>
      <c r="W190" s="3">
        <v>0</v>
      </c>
      <c r="X190" s="3">
        <v>0</v>
      </c>
      <c r="Y190" s="3">
        <v>0</v>
      </c>
      <c r="Z190" s="3">
        <v>0</v>
      </c>
      <c r="AA190" s="3">
        <v>0</v>
      </c>
      <c r="AB190" s="3"/>
      <c r="AC190" s="3"/>
    </row>
    <row r="191" spans="1:30" x14ac:dyDescent="0.3">
      <c r="A191" s="3" t="s">
        <v>68</v>
      </c>
      <c r="B191" s="3" t="s">
        <v>24</v>
      </c>
      <c r="C191" s="3" t="s">
        <v>25</v>
      </c>
      <c r="D191" s="3" t="s">
        <v>26</v>
      </c>
      <c r="E191" s="3" t="s">
        <v>33</v>
      </c>
      <c r="F191" s="3" t="s">
        <v>28</v>
      </c>
      <c r="G191" s="3">
        <v>0</v>
      </c>
      <c r="H191" s="3">
        <v>0</v>
      </c>
      <c r="I191" s="4" t="e">
        <f t="shared" si="300"/>
        <v>#DIV/0!</v>
      </c>
      <c r="J191" s="3">
        <v>0</v>
      </c>
      <c r="K191" s="32" t="e">
        <f t="shared" si="309"/>
        <v>#DIV/0!</v>
      </c>
      <c r="L191" s="3">
        <f t="shared" si="310"/>
        <v>0</v>
      </c>
      <c r="M191" s="3">
        <v>0</v>
      </c>
      <c r="N191" s="3">
        <v>0</v>
      </c>
      <c r="O191" s="3">
        <v>0</v>
      </c>
      <c r="P191" s="3">
        <v>0</v>
      </c>
      <c r="Q191" s="4" t="e">
        <f t="shared" si="312"/>
        <v>#DIV/0!</v>
      </c>
      <c r="R191" s="3">
        <v>0</v>
      </c>
      <c r="S191" s="3">
        <v>0</v>
      </c>
      <c r="T191" s="32" t="e">
        <f t="shared" si="314"/>
        <v>#DIV/0!</v>
      </c>
      <c r="U191" s="32" t="e">
        <f t="shared" si="315"/>
        <v>#DIV/0!</v>
      </c>
      <c r="V191" s="3">
        <v>0</v>
      </c>
      <c r="W191" s="3">
        <v>0</v>
      </c>
      <c r="X191" s="3">
        <v>0</v>
      </c>
      <c r="Y191" s="3">
        <v>0</v>
      </c>
      <c r="Z191" s="3">
        <v>0</v>
      </c>
      <c r="AA191" s="3">
        <v>0</v>
      </c>
      <c r="AB191" s="3"/>
      <c r="AC191" s="3"/>
    </row>
    <row r="192" spans="1:30" x14ac:dyDescent="0.3">
      <c r="A192" s="35">
        <v>24</v>
      </c>
      <c r="B192" s="35" t="s">
        <v>24</v>
      </c>
      <c r="C192" s="35" t="s">
        <v>29</v>
      </c>
      <c r="D192" s="35" t="s">
        <v>26</v>
      </c>
      <c r="E192" s="35" t="s">
        <v>33</v>
      </c>
      <c r="F192" s="35" t="s">
        <v>28</v>
      </c>
      <c r="G192" s="35">
        <f t="shared" ref="G192:H192" si="357">G193+G194+G195</f>
        <v>1</v>
      </c>
      <c r="H192" s="35">
        <f t="shared" si="357"/>
        <v>2</v>
      </c>
      <c r="I192" s="36">
        <f t="shared" si="300"/>
        <v>2</v>
      </c>
      <c r="J192" s="35">
        <f t="shared" ref="J192" si="358">J193+J194+J195</f>
        <v>0</v>
      </c>
      <c r="K192" s="37">
        <f t="shared" si="309"/>
        <v>0</v>
      </c>
      <c r="L192" s="35">
        <f t="shared" si="310"/>
        <v>1</v>
      </c>
      <c r="M192" s="35">
        <f t="shared" ref="M192:P192" si="359">M193+M194+M195</f>
        <v>1</v>
      </c>
      <c r="N192" s="35">
        <f t="shared" si="359"/>
        <v>0</v>
      </c>
      <c r="O192" s="35">
        <f t="shared" si="359"/>
        <v>0</v>
      </c>
      <c r="P192" s="35">
        <f t="shared" si="359"/>
        <v>0</v>
      </c>
      <c r="Q192" s="36">
        <f t="shared" si="312"/>
        <v>0</v>
      </c>
      <c r="R192" s="35">
        <f t="shared" ref="R192:S192" si="360">R193+R194+R195</f>
        <v>0</v>
      </c>
      <c r="S192" s="35">
        <f t="shared" si="360"/>
        <v>0</v>
      </c>
      <c r="T192" s="37">
        <f t="shared" si="314"/>
        <v>1</v>
      </c>
      <c r="U192" s="37">
        <f t="shared" si="315"/>
        <v>1</v>
      </c>
      <c r="V192" s="35">
        <f t="shared" ref="V192:AA192" si="361">V193+V194+V195</f>
        <v>0</v>
      </c>
      <c r="W192" s="35">
        <f t="shared" si="361"/>
        <v>0</v>
      </c>
      <c r="X192" s="35">
        <f t="shared" si="361"/>
        <v>0</v>
      </c>
      <c r="Y192" s="35">
        <f t="shared" si="361"/>
        <v>0</v>
      </c>
      <c r="Z192" s="35">
        <f t="shared" si="361"/>
        <v>0</v>
      </c>
      <c r="AA192" s="35">
        <f t="shared" si="361"/>
        <v>0</v>
      </c>
      <c r="AB192" s="35"/>
      <c r="AC192" s="35"/>
      <c r="AD192" s="38"/>
    </row>
    <row r="193" spans="1:30" x14ac:dyDescent="0.3">
      <c r="A193" s="3" t="s">
        <v>66</v>
      </c>
      <c r="B193" s="3" t="s">
        <v>24</v>
      </c>
      <c r="C193" s="3" t="s">
        <v>29</v>
      </c>
      <c r="D193" s="3" t="s">
        <v>26</v>
      </c>
      <c r="E193" s="3" t="s">
        <v>33</v>
      </c>
      <c r="F193" s="3" t="s">
        <v>28</v>
      </c>
      <c r="G193" s="3">
        <v>1</v>
      </c>
      <c r="H193" s="3">
        <v>2</v>
      </c>
      <c r="I193" s="4">
        <f t="shared" si="300"/>
        <v>2</v>
      </c>
      <c r="J193" s="3">
        <v>0</v>
      </c>
      <c r="K193" s="32">
        <f t="shared" si="309"/>
        <v>0</v>
      </c>
      <c r="L193" s="3">
        <f t="shared" si="310"/>
        <v>1</v>
      </c>
      <c r="M193" s="3">
        <v>1</v>
      </c>
      <c r="N193" s="3">
        <v>0</v>
      </c>
      <c r="O193" s="3">
        <v>0</v>
      </c>
      <c r="P193" s="3">
        <v>0</v>
      </c>
      <c r="Q193" s="4">
        <f t="shared" si="312"/>
        <v>0</v>
      </c>
      <c r="R193" s="3">
        <v>0</v>
      </c>
      <c r="S193" s="3">
        <v>0</v>
      </c>
      <c r="T193" s="32">
        <f t="shared" si="314"/>
        <v>1</v>
      </c>
      <c r="U193" s="32">
        <f t="shared" si="315"/>
        <v>1</v>
      </c>
      <c r="V193" s="3">
        <v>0</v>
      </c>
      <c r="W193" s="3">
        <v>0</v>
      </c>
      <c r="X193" s="3">
        <v>0</v>
      </c>
      <c r="Y193" s="3">
        <v>0</v>
      </c>
      <c r="Z193" s="3">
        <v>0</v>
      </c>
      <c r="AA193" s="3">
        <v>0</v>
      </c>
      <c r="AB193" s="3"/>
      <c r="AC193" s="3"/>
    </row>
    <row r="194" spans="1:30" x14ac:dyDescent="0.3">
      <c r="A194" s="3" t="s">
        <v>67</v>
      </c>
      <c r="B194" s="3" t="s">
        <v>24</v>
      </c>
      <c r="C194" s="3" t="s">
        <v>29</v>
      </c>
      <c r="D194" s="3" t="s">
        <v>26</v>
      </c>
      <c r="E194" s="3" t="s">
        <v>33</v>
      </c>
      <c r="F194" s="3" t="s">
        <v>28</v>
      </c>
      <c r="G194" s="3">
        <v>0</v>
      </c>
      <c r="H194" s="3">
        <v>0</v>
      </c>
      <c r="I194" s="4" t="e">
        <f t="shared" si="300"/>
        <v>#DIV/0!</v>
      </c>
      <c r="J194" s="3">
        <v>0</v>
      </c>
      <c r="K194" s="32" t="e">
        <f t="shared" si="309"/>
        <v>#DIV/0!</v>
      </c>
      <c r="L194" s="3">
        <f t="shared" si="310"/>
        <v>0</v>
      </c>
      <c r="M194" s="3">
        <v>0</v>
      </c>
      <c r="N194" s="3">
        <v>0</v>
      </c>
      <c r="O194" s="3">
        <v>0</v>
      </c>
      <c r="P194" s="3">
        <v>0</v>
      </c>
      <c r="Q194" s="4" t="e">
        <f t="shared" si="312"/>
        <v>#DIV/0!</v>
      </c>
      <c r="R194" s="3">
        <v>0</v>
      </c>
      <c r="S194" s="3">
        <v>0</v>
      </c>
      <c r="T194" s="32" t="e">
        <f t="shared" si="314"/>
        <v>#DIV/0!</v>
      </c>
      <c r="U194" s="32" t="e">
        <f t="shared" si="315"/>
        <v>#DIV/0!</v>
      </c>
      <c r="V194" s="3">
        <v>0</v>
      </c>
      <c r="W194" s="3">
        <v>0</v>
      </c>
      <c r="X194" s="3">
        <v>0</v>
      </c>
      <c r="Y194" s="3">
        <v>0</v>
      </c>
      <c r="Z194" s="3">
        <v>0</v>
      </c>
      <c r="AA194" s="3">
        <v>0</v>
      </c>
      <c r="AB194" s="3"/>
      <c r="AC194" s="3"/>
    </row>
    <row r="195" spans="1:30" x14ac:dyDescent="0.3">
      <c r="A195" s="3" t="s">
        <v>68</v>
      </c>
      <c r="B195" s="3" t="s">
        <v>24</v>
      </c>
      <c r="C195" s="3" t="s">
        <v>29</v>
      </c>
      <c r="D195" s="3" t="s">
        <v>26</v>
      </c>
      <c r="E195" s="3" t="s">
        <v>33</v>
      </c>
      <c r="F195" s="3" t="s">
        <v>28</v>
      </c>
      <c r="G195" s="3">
        <v>0</v>
      </c>
      <c r="H195" s="3">
        <v>0</v>
      </c>
      <c r="I195" s="4" t="e">
        <f t="shared" si="300"/>
        <v>#DIV/0!</v>
      </c>
      <c r="J195" s="3">
        <v>0</v>
      </c>
      <c r="K195" s="32" t="e">
        <f t="shared" si="309"/>
        <v>#DIV/0!</v>
      </c>
      <c r="L195" s="3">
        <f t="shared" si="310"/>
        <v>0</v>
      </c>
      <c r="M195" s="3">
        <v>0</v>
      </c>
      <c r="N195" s="3">
        <v>0</v>
      </c>
      <c r="O195" s="3">
        <v>0</v>
      </c>
      <c r="P195" s="3">
        <v>0</v>
      </c>
      <c r="Q195" s="4" t="e">
        <f t="shared" si="312"/>
        <v>#DIV/0!</v>
      </c>
      <c r="R195" s="3">
        <v>0</v>
      </c>
      <c r="S195" s="3">
        <v>0</v>
      </c>
      <c r="T195" s="32" t="e">
        <f t="shared" si="314"/>
        <v>#DIV/0!</v>
      </c>
      <c r="U195" s="32" t="e">
        <f t="shared" si="315"/>
        <v>#DIV/0!</v>
      </c>
      <c r="V195" s="3">
        <v>0</v>
      </c>
      <c r="W195" s="3">
        <v>0</v>
      </c>
      <c r="X195" s="3">
        <v>0</v>
      </c>
      <c r="Y195" s="3">
        <v>0</v>
      </c>
      <c r="Z195" s="3">
        <v>0</v>
      </c>
      <c r="AA195" s="3">
        <v>0</v>
      </c>
      <c r="AB195" s="3"/>
      <c r="AC195" s="3"/>
    </row>
    <row r="196" spans="1:30" x14ac:dyDescent="0.3">
      <c r="A196" s="35">
        <v>26</v>
      </c>
      <c r="B196" s="35" t="s">
        <v>24</v>
      </c>
      <c r="C196" s="35" t="s">
        <v>29</v>
      </c>
      <c r="D196" s="35" t="s">
        <v>26</v>
      </c>
      <c r="E196" s="35" t="s">
        <v>30</v>
      </c>
      <c r="F196" s="35" t="s">
        <v>28</v>
      </c>
      <c r="G196" s="35">
        <f t="shared" ref="G196:H196" si="362">G197+G198+G199</f>
        <v>4</v>
      </c>
      <c r="H196" s="35">
        <f t="shared" si="362"/>
        <v>1</v>
      </c>
      <c r="I196" s="36">
        <f t="shared" si="300"/>
        <v>0.25773195876288663</v>
      </c>
      <c r="J196" s="35">
        <f t="shared" ref="J196" si="363">J197+J198+J199</f>
        <v>2</v>
      </c>
      <c r="K196" s="37">
        <f t="shared" si="309"/>
        <v>0.5</v>
      </c>
      <c r="L196" s="35">
        <f t="shared" si="310"/>
        <v>1</v>
      </c>
      <c r="M196" s="35">
        <f t="shared" ref="M196:P196" si="364">M197+M198+M199</f>
        <v>0</v>
      </c>
      <c r="N196" s="35">
        <f t="shared" si="364"/>
        <v>1</v>
      </c>
      <c r="O196" s="35">
        <f t="shared" si="364"/>
        <v>0</v>
      </c>
      <c r="P196" s="35">
        <f t="shared" si="364"/>
        <v>0</v>
      </c>
      <c r="Q196" s="36">
        <f t="shared" si="312"/>
        <v>0</v>
      </c>
      <c r="R196" s="35">
        <f t="shared" ref="R196:S196" si="365">R197+R198+R199</f>
        <v>2</v>
      </c>
      <c r="S196" s="35">
        <f t="shared" si="365"/>
        <v>1</v>
      </c>
      <c r="T196" s="37">
        <f t="shared" si="314"/>
        <v>0</v>
      </c>
      <c r="U196" s="37">
        <f t="shared" si="315"/>
        <v>0</v>
      </c>
      <c r="V196" s="35">
        <f t="shared" ref="V196:AA196" si="366">V197+V198+V199</f>
        <v>0</v>
      </c>
      <c r="W196" s="35">
        <f t="shared" si="366"/>
        <v>0</v>
      </c>
      <c r="X196" s="35">
        <f t="shared" si="366"/>
        <v>1</v>
      </c>
      <c r="Y196" s="35">
        <f t="shared" si="366"/>
        <v>2</v>
      </c>
      <c r="Z196" s="35">
        <f t="shared" si="366"/>
        <v>1</v>
      </c>
      <c r="AA196" s="35">
        <f t="shared" si="366"/>
        <v>0</v>
      </c>
      <c r="AB196" s="35"/>
      <c r="AC196" s="35"/>
      <c r="AD196" s="38"/>
    </row>
    <row r="197" spans="1:30" x14ac:dyDescent="0.3">
      <c r="A197" s="3" t="s">
        <v>66</v>
      </c>
      <c r="B197" s="3" t="s">
        <v>24</v>
      </c>
      <c r="C197" s="3" t="s">
        <v>29</v>
      </c>
      <c r="D197" s="3" t="s">
        <v>26</v>
      </c>
      <c r="E197" s="3" t="s">
        <v>30</v>
      </c>
      <c r="F197" s="3" t="s">
        <v>28</v>
      </c>
      <c r="G197" s="3">
        <v>4</v>
      </c>
      <c r="H197" s="3">
        <v>1</v>
      </c>
      <c r="I197" s="4">
        <f t="shared" si="300"/>
        <v>0.25773195876288663</v>
      </c>
      <c r="J197" s="3">
        <v>2</v>
      </c>
      <c r="K197" s="32">
        <f t="shared" si="309"/>
        <v>0.5</v>
      </c>
      <c r="L197" s="3">
        <f t="shared" si="310"/>
        <v>1</v>
      </c>
      <c r="M197" s="3">
        <v>0</v>
      </c>
      <c r="N197" s="3">
        <v>1</v>
      </c>
      <c r="O197" s="3">
        <v>0</v>
      </c>
      <c r="P197" s="3">
        <v>0</v>
      </c>
      <c r="Q197" s="4">
        <f t="shared" si="312"/>
        <v>0</v>
      </c>
      <c r="R197" s="3">
        <v>2</v>
      </c>
      <c r="S197" s="3">
        <v>1</v>
      </c>
      <c r="T197" s="32">
        <f t="shared" si="314"/>
        <v>0</v>
      </c>
      <c r="U197" s="32">
        <f t="shared" si="315"/>
        <v>0</v>
      </c>
      <c r="V197" s="3">
        <v>0</v>
      </c>
      <c r="W197" s="3">
        <v>0</v>
      </c>
      <c r="X197" s="3">
        <v>1</v>
      </c>
      <c r="Y197" s="3">
        <v>2</v>
      </c>
      <c r="Z197" s="3">
        <v>1</v>
      </c>
      <c r="AA197" s="3">
        <v>0</v>
      </c>
      <c r="AB197" s="3"/>
      <c r="AC197" s="3"/>
    </row>
    <row r="198" spans="1:30" x14ac:dyDescent="0.3">
      <c r="A198" s="3" t="s">
        <v>67</v>
      </c>
      <c r="B198" s="3" t="s">
        <v>24</v>
      </c>
      <c r="C198" s="3" t="s">
        <v>29</v>
      </c>
      <c r="D198" s="3" t="s">
        <v>26</v>
      </c>
      <c r="E198" s="3" t="s">
        <v>30</v>
      </c>
      <c r="F198" s="3" t="s">
        <v>28</v>
      </c>
      <c r="G198" s="3">
        <v>0</v>
      </c>
      <c r="H198" s="3">
        <v>0</v>
      </c>
      <c r="I198" s="4" t="e">
        <f t="shared" si="300"/>
        <v>#DIV/0!</v>
      </c>
      <c r="J198" s="3">
        <v>0</v>
      </c>
      <c r="K198" s="32" t="e">
        <f t="shared" si="309"/>
        <v>#DIV/0!</v>
      </c>
      <c r="L198" s="3">
        <f t="shared" si="310"/>
        <v>0</v>
      </c>
      <c r="M198" s="3">
        <v>0</v>
      </c>
      <c r="N198" s="3">
        <v>0</v>
      </c>
      <c r="O198" s="3">
        <v>0</v>
      </c>
      <c r="P198" s="3">
        <v>0</v>
      </c>
      <c r="Q198" s="4" t="e">
        <f t="shared" si="312"/>
        <v>#DIV/0!</v>
      </c>
      <c r="R198" s="3">
        <v>0</v>
      </c>
      <c r="S198" s="3">
        <v>0</v>
      </c>
      <c r="T198" s="32" t="e">
        <f t="shared" si="314"/>
        <v>#DIV/0!</v>
      </c>
      <c r="U198" s="32" t="e">
        <f t="shared" si="315"/>
        <v>#DIV/0!</v>
      </c>
      <c r="V198" s="3">
        <v>0</v>
      </c>
      <c r="W198" s="3">
        <v>0</v>
      </c>
      <c r="X198" s="3">
        <v>0</v>
      </c>
      <c r="Y198" s="3">
        <v>0</v>
      </c>
      <c r="Z198" s="3">
        <v>0</v>
      </c>
      <c r="AA198" s="3">
        <v>0</v>
      </c>
      <c r="AB198" s="3"/>
      <c r="AC198" s="3"/>
    </row>
    <row r="199" spans="1:30" x14ac:dyDescent="0.3">
      <c r="A199" s="3" t="s">
        <v>68</v>
      </c>
      <c r="B199" s="3" t="s">
        <v>24</v>
      </c>
      <c r="C199" s="3" t="s">
        <v>29</v>
      </c>
      <c r="D199" s="3" t="s">
        <v>26</v>
      </c>
      <c r="E199" s="3" t="s">
        <v>30</v>
      </c>
      <c r="F199" s="3" t="s">
        <v>28</v>
      </c>
      <c r="G199" s="3">
        <v>0</v>
      </c>
      <c r="H199" s="3">
        <v>0</v>
      </c>
      <c r="I199" s="4" t="e">
        <f t="shared" si="300"/>
        <v>#DIV/0!</v>
      </c>
      <c r="J199" s="3">
        <v>0</v>
      </c>
      <c r="K199" s="32" t="e">
        <f t="shared" si="309"/>
        <v>#DIV/0!</v>
      </c>
      <c r="L199" s="3">
        <f t="shared" si="310"/>
        <v>0</v>
      </c>
      <c r="M199" s="3">
        <v>0</v>
      </c>
      <c r="N199" s="3">
        <v>0</v>
      </c>
      <c r="O199" s="3">
        <v>0</v>
      </c>
      <c r="P199" s="3">
        <v>0</v>
      </c>
      <c r="Q199" s="4" t="e">
        <f t="shared" si="312"/>
        <v>#DIV/0!</v>
      </c>
      <c r="R199" s="3">
        <v>0</v>
      </c>
      <c r="S199" s="3">
        <v>0</v>
      </c>
      <c r="T199" s="32" t="e">
        <f t="shared" si="314"/>
        <v>#DIV/0!</v>
      </c>
      <c r="U199" s="32" t="e">
        <f t="shared" si="315"/>
        <v>#DIV/0!</v>
      </c>
      <c r="V199" s="3">
        <v>0</v>
      </c>
      <c r="W199" s="3">
        <v>0</v>
      </c>
      <c r="X199" s="3">
        <v>0</v>
      </c>
      <c r="Y199" s="3">
        <v>0</v>
      </c>
      <c r="Z199" s="3">
        <v>0</v>
      </c>
      <c r="AA199" s="3">
        <v>0</v>
      </c>
      <c r="AB199" s="3"/>
      <c r="AC199" s="3"/>
    </row>
    <row r="200" spans="1:30" x14ac:dyDescent="0.3">
      <c r="A200" s="35">
        <v>261</v>
      </c>
      <c r="B200" s="35" t="s">
        <v>24</v>
      </c>
      <c r="C200" s="35" t="s">
        <v>29</v>
      </c>
      <c r="D200" s="35" t="s">
        <v>26</v>
      </c>
      <c r="E200" s="35" t="s">
        <v>27</v>
      </c>
      <c r="F200" s="35" t="s">
        <v>32</v>
      </c>
      <c r="G200" s="35">
        <f t="shared" ref="G200:H200" si="367">G201+G202+G203</f>
        <v>3</v>
      </c>
      <c r="H200" s="35">
        <f t="shared" si="367"/>
        <v>0</v>
      </c>
      <c r="I200" s="36">
        <f t="shared" si="300"/>
        <v>0</v>
      </c>
      <c r="J200" s="35">
        <f t="shared" ref="J200" si="368">J201+J202+J203</f>
        <v>2</v>
      </c>
      <c r="K200" s="37">
        <f t="shared" si="309"/>
        <v>0.66666666666666663</v>
      </c>
      <c r="L200" s="35">
        <f t="shared" si="310"/>
        <v>1</v>
      </c>
      <c r="M200" s="35">
        <f t="shared" ref="M200:P200" si="369">M201+M202+M203</f>
        <v>0</v>
      </c>
      <c r="N200" s="35">
        <f t="shared" si="369"/>
        <v>1</v>
      </c>
      <c r="O200" s="35">
        <f t="shared" si="369"/>
        <v>0</v>
      </c>
      <c r="P200" s="35">
        <f t="shared" si="369"/>
        <v>0</v>
      </c>
      <c r="Q200" s="36">
        <f t="shared" si="312"/>
        <v>0</v>
      </c>
      <c r="R200" s="35">
        <f t="shared" ref="R200:S200" si="370">R201+R202+R203</f>
        <v>0</v>
      </c>
      <c r="S200" s="35">
        <f t="shared" si="370"/>
        <v>0</v>
      </c>
      <c r="T200" s="37">
        <f t="shared" si="314"/>
        <v>0</v>
      </c>
      <c r="U200" s="37">
        <f t="shared" si="315"/>
        <v>0</v>
      </c>
      <c r="V200" s="35">
        <f t="shared" ref="V200:AA200" si="371">V201+V202+V203</f>
        <v>0</v>
      </c>
      <c r="W200" s="35">
        <f t="shared" si="371"/>
        <v>1</v>
      </c>
      <c r="X200" s="35">
        <f t="shared" si="371"/>
        <v>0</v>
      </c>
      <c r="Y200" s="35">
        <f t="shared" si="371"/>
        <v>1</v>
      </c>
      <c r="Z200" s="35">
        <f t="shared" si="371"/>
        <v>1</v>
      </c>
      <c r="AA200" s="35">
        <f t="shared" si="371"/>
        <v>0</v>
      </c>
      <c r="AB200" s="35"/>
      <c r="AC200" s="35"/>
      <c r="AD200" s="38"/>
    </row>
    <row r="201" spans="1:30" x14ac:dyDescent="0.3">
      <c r="A201" s="3" t="s">
        <v>66</v>
      </c>
      <c r="B201" s="3" t="s">
        <v>24</v>
      </c>
      <c r="C201" s="3" t="s">
        <v>29</v>
      </c>
      <c r="D201" s="3" t="s">
        <v>26</v>
      </c>
      <c r="E201" s="3" t="s">
        <v>27</v>
      </c>
      <c r="F201" s="3" t="s">
        <v>32</v>
      </c>
      <c r="G201" s="3">
        <v>2</v>
      </c>
      <c r="H201" s="3">
        <v>0</v>
      </c>
      <c r="I201" s="4">
        <f t="shared" si="300"/>
        <v>0</v>
      </c>
      <c r="J201" s="3">
        <v>1</v>
      </c>
      <c r="K201" s="32">
        <f t="shared" si="309"/>
        <v>0.5</v>
      </c>
      <c r="L201" s="3">
        <f t="shared" si="310"/>
        <v>1</v>
      </c>
      <c r="M201" s="3">
        <v>0</v>
      </c>
      <c r="N201" s="3">
        <v>1</v>
      </c>
      <c r="O201" s="3">
        <v>0</v>
      </c>
      <c r="P201" s="3">
        <v>0</v>
      </c>
      <c r="Q201" s="4">
        <f t="shared" si="312"/>
        <v>0</v>
      </c>
      <c r="R201" s="3">
        <v>0</v>
      </c>
      <c r="S201" s="3">
        <v>0</v>
      </c>
      <c r="T201" s="32">
        <f t="shared" si="314"/>
        <v>0</v>
      </c>
      <c r="U201" s="32">
        <f t="shared" si="315"/>
        <v>0</v>
      </c>
      <c r="V201" s="3">
        <v>0</v>
      </c>
      <c r="W201" s="3">
        <v>1</v>
      </c>
      <c r="X201" s="3">
        <v>0</v>
      </c>
      <c r="Y201" s="3">
        <v>0</v>
      </c>
      <c r="Z201" s="3">
        <v>0</v>
      </c>
      <c r="AA201" s="3">
        <v>0</v>
      </c>
      <c r="AB201" s="3"/>
      <c r="AC201" s="3"/>
    </row>
    <row r="202" spans="1:30" x14ac:dyDescent="0.3">
      <c r="A202" s="3" t="s">
        <v>67</v>
      </c>
      <c r="B202" s="3" t="s">
        <v>24</v>
      </c>
      <c r="C202" s="3" t="s">
        <v>29</v>
      </c>
      <c r="D202" s="3" t="s">
        <v>26</v>
      </c>
      <c r="E202" s="3" t="s">
        <v>27</v>
      </c>
      <c r="F202" s="3" t="s">
        <v>32</v>
      </c>
      <c r="G202" s="3">
        <v>1</v>
      </c>
      <c r="H202" s="3">
        <v>0</v>
      </c>
      <c r="I202" s="4">
        <f t="shared" si="300"/>
        <v>0</v>
      </c>
      <c r="J202" s="3">
        <v>1</v>
      </c>
      <c r="K202" s="32">
        <f t="shared" si="309"/>
        <v>1</v>
      </c>
      <c r="L202" s="3">
        <f t="shared" si="310"/>
        <v>0</v>
      </c>
      <c r="M202" s="3">
        <v>0</v>
      </c>
      <c r="N202" s="3">
        <v>0</v>
      </c>
      <c r="O202" s="3">
        <v>0</v>
      </c>
      <c r="P202" s="3">
        <v>0</v>
      </c>
      <c r="Q202" s="4" t="e">
        <f t="shared" si="312"/>
        <v>#DIV/0!</v>
      </c>
      <c r="R202" s="3">
        <v>0</v>
      </c>
      <c r="S202" s="3">
        <v>0</v>
      </c>
      <c r="T202" s="32" t="e">
        <f t="shared" si="314"/>
        <v>#DIV/0!</v>
      </c>
      <c r="U202" s="32" t="e">
        <f t="shared" si="315"/>
        <v>#DIV/0!</v>
      </c>
      <c r="V202" s="3">
        <v>0</v>
      </c>
      <c r="W202" s="3">
        <v>0</v>
      </c>
      <c r="X202" s="3">
        <v>0</v>
      </c>
      <c r="Y202" s="3">
        <v>1</v>
      </c>
      <c r="Z202" s="3">
        <v>1</v>
      </c>
      <c r="AA202" s="3">
        <v>0</v>
      </c>
      <c r="AB202" s="3"/>
      <c r="AC202" s="3"/>
    </row>
    <row r="203" spans="1:30" x14ac:dyDescent="0.3">
      <c r="A203" s="3" t="s">
        <v>68</v>
      </c>
      <c r="B203" s="3" t="s">
        <v>24</v>
      </c>
      <c r="C203" s="3" t="s">
        <v>29</v>
      </c>
      <c r="D203" s="3" t="s">
        <v>26</v>
      </c>
      <c r="E203" s="3" t="s">
        <v>27</v>
      </c>
      <c r="F203" s="3" t="s">
        <v>32</v>
      </c>
      <c r="G203" s="3">
        <v>0</v>
      </c>
      <c r="H203" s="3">
        <v>0</v>
      </c>
      <c r="I203" s="4" t="e">
        <f t="shared" si="300"/>
        <v>#DIV/0!</v>
      </c>
      <c r="J203" s="3">
        <v>0</v>
      </c>
      <c r="K203" s="32" t="e">
        <f t="shared" si="309"/>
        <v>#DIV/0!</v>
      </c>
      <c r="L203" s="3">
        <f t="shared" si="310"/>
        <v>0</v>
      </c>
      <c r="M203" s="3">
        <v>0</v>
      </c>
      <c r="N203" s="3">
        <v>0</v>
      </c>
      <c r="O203" s="3">
        <v>0</v>
      </c>
      <c r="P203" s="3">
        <v>0</v>
      </c>
      <c r="Q203" s="4" t="e">
        <f t="shared" si="312"/>
        <v>#DIV/0!</v>
      </c>
      <c r="R203" s="3">
        <v>0</v>
      </c>
      <c r="S203" s="3">
        <v>0</v>
      </c>
      <c r="T203" s="32" t="e">
        <f t="shared" si="314"/>
        <v>#DIV/0!</v>
      </c>
      <c r="U203" s="32" t="e">
        <f t="shared" si="315"/>
        <v>#DIV/0!</v>
      </c>
      <c r="V203" s="3">
        <v>0</v>
      </c>
      <c r="W203" s="3">
        <v>0</v>
      </c>
      <c r="X203" s="3">
        <v>0</v>
      </c>
      <c r="Y203" s="3">
        <v>0</v>
      </c>
      <c r="Z203" s="3">
        <v>0</v>
      </c>
      <c r="AA203" s="3">
        <v>0</v>
      </c>
      <c r="AB203" s="3"/>
      <c r="AC203" s="3"/>
    </row>
    <row r="204" spans="1:30" x14ac:dyDescent="0.3">
      <c r="A204" s="35">
        <v>262</v>
      </c>
      <c r="B204" s="35" t="s">
        <v>24</v>
      </c>
      <c r="C204" s="35" t="s">
        <v>25</v>
      </c>
      <c r="D204" s="35" t="s">
        <v>29</v>
      </c>
      <c r="E204" s="35" t="s">
        <v>27</v>
      </c>
      <c r="F204" s="35" t="s">
        <v>32</v>
      </c>
      <c r="G204" s="35">
        <f t="shared" ref="G204:H204" si="372">G205+G206+G207</f>
        <v>1</v>
      </c>
      <c r="H204" s="35">
        <f t="shared" si="372"/>
        <v>2</v>
      </c>
      <c r="I204" s="36">
        <f t="shared" si="300"/>
        <v>2</v>
      </c>
      <c r="J204" s="35">
        <f t="shared" ref="J204" si="373">J205+J206+J207</f>
        <v>0</v>
      </c>
      <c r="K204" s="37">
        <f t="shared" si="309"/>
        <v>0</v>
      </c>
      <c r="L204" s="35">
        <f t="shared" si="310"/>
        <v>1</v>
      </c>
      <c r="M204" s="35">
        <f t="shared" ref="M204:P204" si="374">M205+M206+M207</f>
        <v>1</v>
      </c>
      <c r="N204" s="35">
        <f t="shared" si="374"/>
        <v>0</v>
      </c>
      <c r="O204" s="35">
        <f t="shared" si="374"/>
        <v>1</v>
      </c>
      <c r="P204" s="35">
        <f t="shared" si="374"/>
        <v>1</v>
      </c>
      <c r="Q204" s="36">
        <f t="shared" si="312"/>
        <v>100</v>
      </c>
      <c r="R204" s="35">
        <f t="shared" ref="R204:S204" si="375">R205+R206+R207</f>
        <v>0</v>
      </c>
      <c r="S204" s="35">
        <f t="shared" si="375"/>
        <v>0</v>
      </c>
      <c r="T204" s="37">
        <f t="shared" si="314"/>
        <v>1</v>
      </c>
      <c r="U204" s="37">
        <f t="shared" si="315"/>
        <v>1</v>
      </c>
      <c r="V204" s="35">
        <f t="shared" ref="V204:AA204" si="376">V205+V206+V207</f>
        <v>0</v>
      </c>
      <c r="W204" s="35">
        <f t="shared" si="376"/>
        <v>0</v>
      </c>
      <c r="X204" s="35">
        <f t="shared" si="376"/>
        <v>0</v>
      </c>
      <c r="Y204" s="35">
        <f t="shared" si="376"/>
        <v>0</v>
      </c>
      <c r="Z204" s="35">
        <f t="shared" si="376"/>
        <v>0</v>
      </c>
      <c r="AA204" s="35">
        <f t="shared" si="376"/>
        <v>0</v>
      </c>
      <c r="AB204" s="35"/>
      <c r="AC204" s="35"/>
      <c r="AD204" s="38"/>
    </row>
    <row r="205" spans="1:30" x14ac:dyDescent="0.3">
      <c r="A205" s="3" t="s">
        <v>66</v>
      </c>
      <c r="B205" s="3" t="s">
        <v>24</v>
      </c>
      <c r="C205" s="3" t="s">
        <v>25</v>
      </c>
      <c r="D205" s="3" t="s">
        <v>29</v>
      </c>
      <c r="E205" s="3" t="s">
        <v>27</v>
      </c>
      <c r="F205" s="3" t="s">
        <v>32</v>
      </c>
      <c r="G205" s="3">
        <v>0</v>
      </c>
      <c r="H205" s="3">
        <v>0</v>
      </c>
      <c r="I205" s="4" t="e">
        <f t="shared" si="300"/>
        <v>#DIV/0!</v>
      </c>
      <c r="J205" s="3">
        <v>0</v>
      </c>
      <c r="K205" s="32" t="e">
        <f t="shared" si="309"/>
        <v>#DIV/0!</v>
      </c>
      <c r="L205" s="3">
        <f t="shared" si="310"/>
        <v>0</v>
      </c>
      <c r="M205" s="3">
        <v>0</v>
      </c>
      <c r="N205" s="3">
        <v>0</v>
      </c>
      <c r="O205" s="3">
        <v>0</v>
      </c>
      <c r="P205" s="3">
        <v>0</v>
      </c>
      <c r="Q205" s="4" t="e">
        <f t="shared" si="312"/>
        <v>#DIV/0!</v>
      </c>
      <c r="R205" s="3">
        <v>0</v>
      </c>
      <c r="S205" s="3">
        <v>0</v>
      </c>
      <c r="T205" s="32" t="e">
        <f t="shared" si="314"/>
        <v>#DIV/0!</v>
      </c>
      <c r="U205" s="32" t="e">
        <f t="shared" si="315"/>
        <v>#DIV/0!</v>
      </c>
      <c r="V205" s="3">
        <v>0</v>
      </c>
      <c r="W205" s="3">
        <v>0</v>
      </c>
      <c r="X205" s="3">
        <v>0</v>
      </c>
      <c r="Y205" s="3">
        <v>0</v>
      </c>
      <c r="Z205" s="3">
        <v>0</v>
      </c>
      <c r="AA205" s="3">
        <v>0</v>
      </c>
      <c r="AB205" s="3"/>
      <c r="AC205" s="3"/>
    </row>
    <row r="206" spans="1:30" x14ac:dyDescent="0.3">
      <c r="A206" s="3" t="s">
        <v>67</v>
      </c>
      <c r="B206" s="3" t="s">
        <v>24</v>
      </c>
      <c r="C206" s="3" t="s">
        <v>25</v>
      </c>
      <c r="D206" s="3" t="s">
        <v>29</v>
      </c>
      <c r="E206" s="3" t="s">
        <v>27</v>
      </c>
      <c r="F206" s="3" t="s">
        <v>32</v>
      </c>
      <c r="G206" s="3">
        <v>1</v>
      </c>
      <c r="H206" s="3">
        <v>2</v>
      </c>
      <c r="I206" s="4">
        <f t="shared" si="300"/>
        <v>2</v>
      </c>
      <c r="J206" s="3">
        <v>0</v>
      </c>
      <c r="K206" s="32">
        <f t="shared" si="309"/>
        <v>0</v>
      </c>
      <c r="L206" s="3">
        <f t="shared" si="310"/>
        <v>1</v>
      </c>
      <c r="M206" s="3">
        <v>1</v>
      </c>
      <c r="N206" s="3">
        <v>0</v>
      </c>
      <c r="O206" s="3">
        <v>1</v>
      </c>
      <c r="P206" s="3">
        <v>1</v>
      </c>
      <c r="Q206" s="4">
        <f t="shared" si="312"/>
        <v>100</v>
      </c>
      <c r="R206" s="3">
        <v>0</v>
      </c>
      <c r="S206" s="3">
        <v>0</v>
      </c>
      <c r="T206" s="32">
        <f t="shared" si="314"/>
        <v>1</v>
      </c>
      <c r="U206" s="32">
        <f t="shared" si="315"/>
        <v>1</v>
      </c>
      <c r="V206" s="3">
        <v>0</v>
      </c>
      <c r="W206" s="3">
        <v>0</v>
      </c>
      <c r="X206" s="3">
        <v>0</v>
      </c>
      <c r="Y206" s="3">
        <v>0</v>
      </c>
      <c r="Z206" s="3">
        <v>0</v>
      </c>
      <c r="AA206" s="3">
        <v>0</v>
      </c>
      <c r="AB206" s="3"/>
      <c r="AC206" s="3"/>
    </row>
    <row r="207" spans="1:30" x14ac:dyDescent="0.3">
      <c r="A207" s="3" t="s">
        <v>68</v>
      </c>
      <c r="B207" s="3" t="s">
        <v>24</v>
      </c>
      <c r="C207" s="3" t="s">
        <v>25</v>
      </c>
      <c r="D207" s="3" t="s">
        <v>29</v>
      </c>
      <c r="E207" s="3" t="s">
        <v>27</v>
      </c>
      <c r="F207" s="3" t="s">
        <v>32</v>
      </c>
      <c r="G207" s="3">
        <v>0</v>
      </c>
      <c r="H207" s="3">
        <v>0</v>
      </c>
      <c r="I207" s="4" t="e">
        <f t="shared" si="300"/>
        <v>#DIV/0!</v>
      </c>
      <c r="J207" s="3">
        <v>0</v>
      </c>
      <c r="K207" s="32" t="e">
        <f t="shared" si="309"/>
        <v>#DIV/0!</v>
      </c>
      <c r="L207" s="3">
        <f t="shared" si="310"/>
        <v>0</v>
      </c>
      <c r="M207" s="3">
        <v>0</v>
      </c>
      <c r="N207" s="3">
        <v>0</v>
      </c>
      <c r="O207" s="3">
        <v>0</v>
      </c>
      <c r="P207" s="3">
        <v>0</v>
      </c>
      <c r="Q207" s="4" t="e">
        <f t="shared" si="312"/>
        <v>#DIV/0!</v>
      </c>
      <c r="R207" s="3">
        <v>0</v>
      </c>
      <c r="S207" s="3">
        <v>0</v>
      </c>
      <c r="T207" s="32" t="e">
        <f t="shared" si="314"/>
        <v>#DIV/0!</v>
      </c>
      <c r="U207" s="32" t="e">
        <f t="shared" si="315"/>
        <v>#DIV/0!</v>
      </c>
      <c r="V207" s="3">
        <v>0</v>
      </c>
      <c r="W207" s="3">
        <v>0</v>
      </c>
      <c r="X207" s="3">
        <v>0</v>
      </c>
      <c r="Y207" s="3">
        <v>0</v>
      </c>
      <c r="Z207" s="3">
        <v>0</v>
      </c>
      <c r="AA207" s="3">
        <v>0</v>
      </c>
      <c r="AB207" s="3"/>
      <c r="AC207" s="3"/>
    </row>
    <row r="208" spans="1:30" x14ac:dyDescent="0.3">
      <c r="A208" s="35">
        <v>263</v>
      </c>
      <c r="B208" s="35" t="s">
        <v>29</v>
      </c>
      <c r="C208" s="35" t="s">
        <v>25</v>
      </c>
      <c r="D208" s="35" t="s">
        <v>30</v>
      </c>
      <c r="E208" s="35" t="s">
        <v>27</v>
      </c>
      <c r="F208" s="35" t="s">
        <v>32</v>
      </c>
      <c r="G208" s="35">
        <f t="shared" ref="G208:H208" si="377">G209+G210+G211</f>
        <v>3</v>
      </c>
      <c r="H208" s="35">
        <f t="shared" si="377"/>
        <v>4</v>
      </c>
      <c r="I208" s="36">
        <f t="shared" si="300"/>
        <v>1.3333333333333333</v>
      </c>
      <c r="J208" s="35">
        <f t="shared" ref="J208" si="378">J209+J210+J211</f>
        <v>0</v>
      </c>
      <c r="K208" s="37">
        <f t="shared" si="309"/>
        <v>0</v>
      </c>
      <c r="L208" s="35">
        <f t="shared" si="310"/>
        <v>3</v>
      </c>
      <c r="M208" s="35">
        <f t="shared" ref="M208:P208" si="379">M209+M210+M211</f>
        <v>2</v>
      </c>
      <c r="N208" s="35">
        <f t="shared" si="379"/>
        <v>1</v>
      </c>
      <c r="O208" s="35">
        <f t="shared" si="379"/>
        <v>1</v>
      </c>
      <c r="P208" s="35">
        <f t="shared" si="379"/>
        <v>3</v>
      </c>
      <c r="Q208" s="36">
        <f t="shared" si="312"/>
        <v>100</v>
      </c>
      <c r="R208" s="35">
        <f t="shared" ref="R208:S208" si="380">R209+R210+R211</f>
        <v>0</v>
      </c>
      <c r="S208" s="35">
        <f t="shared" si="380"/>
        <v>0</v>
      </c>
      <c r="T208" s="37">
        <f t="shared" si="314"/>
        <v>0.66666666666666663</v>
      </c>
      <c r="U208" s="37">
        <f t="shared" si="315"/>
        <v>0.66666666666666663</v>
      </c>
      <c r="V208" s="35">
        <f t="shared" ref="V208:AA208" si="381">V209+V210+V211</f>
        <v>0</v>
      </c>
      <c r="W208" s="35">
        <f t="shared" si="381"/>
        <v>0</v>
      </c>
      <c r="X208" s="35">
        <f t="shared" si="381"/>
        <v>1</v>
      </c>
      <c r="Y208" s="35">
        <f t="shared" si="381"/>
        <v>0</v>
      </c>
      <c r="Z208" s="35">
        <f t="shared" si="381"/>
        <v>0</v>
      </c>
      <c r="AA208" s="35">
        <f t="shared" si="381"/>
        <v>0</v>
      </c>
      <c r="AB208" s="35"/>
      <c r="AC208" s="35"/>
      <c r="AD208" s="38"/>
    </row>
    <row r="209" spans="1:30" x14ac:dyDescent="0.3">
      <c r="A209" s="3" t="s">
        <v>66</v>
      </c>
      <c r="B209" s="3" t="s">
        <v>29</v>
      </c>
      <c r="C209" s="3" t="s">
        <v>25</v>
      </c>
      <c r="D209" s="3" t="s">
        <v>30</v>
      </c>
      <c r="E209" s="3" t="s">
        <v>27</v>
      </c>
      <c r="F209" s="3" t="s">
        <v>32</v>
      </c>
      <c r="G209" s="3">
        <v>0</v>
      </c>
      <c r="H209" s="3">
        <v>0</v>
      </c>
      <c r="I209" s="4" t="e">
        <f t="shared" si="300"/>
        <v>#DIV/0!</v>
      </c>
      <c r="J209" s="3">
        <v>0</v>
      </c>
      <c r="K209" s="32" t="e">
        <f t="shared" si="309"/>
        <v>#DIV/0!</v>
      </c>
      <c r="L209" s="3">
        <f t="shared" si="310"/>
        <v>0</v>
      </c>
      <c r="M209" s="3">
        <v>0</v>
      </c>
      <c r="N209" s="3">
        <v>0</v>
      </c>
      <c r="O209" s="3">
        <v>0</v>
      </c>
      <c r="P209" s="3">
        <v>0</v>
      </c>
      <c r="Q209" s="4" t="e">
        <f t="shared" si="312"/>
        <v>#DIV/0!</v>
      </c>
      <c r="R209" s="3">
        <v>0</v>
      </c>
      <c r="S209" s="3">
        <v>0</v>
      </c>
      <c r="T209" s="32" t="e">
        <f t="shared" si="314"/>
        <v>#DIV/0!</v>
      </c>
      <c r="U209" s="32" t="e">
        <f t="shared" si="315"/>
        <v>#DIV/0!</v>
      </c>
      <c r="V209" s="3">
        <v>0</v>
      </c>
      <c r="W209" s="3">
        <v>0</v>
      </c>
      <c r="X209" s="3">
        <v>0</v>
      </c>
      <c r="Y209" s="3">
        <v>0</v>
      </c>
      <c r="Z209" s="3">
        <v>0</v>
      </c>
      <c r="AA209" s="3">
        <v>0</v>
      </c>
      <c r="AB209" s="3"/>
      <c r="AC209" s="3"/>
    </row>
    <row r="210" spans="1:30" x14ac:dyDescent="0.3">
      <c r="A210" s="3" t="s">
        <v>67</v>
      </c>
      <c r="B210" s="3" t="s">
        <v>29</v>
      </c>
      <c r="C210" s="3" t="s">
        <v>25</v>
      </c>
      <c r="D210" s="3" t="s">
        <v>30</v>
      </c>
      <c r="E210" s="3" t="s">
        <v>27</v>
      </c>
      <c r="F210" s="3" t="s">
        <v>32</v>
      </c>
      <c r="G210" s="3">
        <v>1</v>
      </c>
      <c r="H210" s="3">
        <v>0</v>
      </c>
      <c r="I210" s="4">
        <f t="shared" si="300"/>
        <v>0</v>
      </c>
      <c r="J210" s="3">
        <v>0</v>
      </c>
      <c r="K210" s="32">
        <f t="shared" si="309"/>
        <v>0</v>
      </c>
      <c r="L210" s="3">
        <f t="shared" si="310"/>
        <v>1</v>
      </c>
      <c r="M210" s="3">
        <v>0</v>
      </c>
      <c r="N210" s="3">
        <v>1</v>
      </c>
      <c r="O210" s="3">
        <v>0</v>
      </c>
      <c r="P210" s="3">
        <v>1</v>
      </c>
      <c r="Q210" s="4">
        <f t="shared" si="312"/>
        <v>100</v>
      </c>
      <c r="R210" s="3">
        <v>0</v>
      </c>
      <c r="S210" s="3">
        <v>0</v>
      </c>
      <c r="T210" s="32">
        <f t="shared" si="314"/>
        <v>0</v>
      </c>
      <c r="U210" s="32">
        <f t="shared" si="315"/>
        <v>0</v>
      </c>
      <c r="V210" s="3">
        <v>0</v>
      </c>
      <c r="W210" s="3">
        <v>0</v>
      </c>
      <c r="X210" s="3">
        <v>1</v>
      </c>
      <c r="Y210" s="3">
        <v>0</v>
      </c>
      <c r="Z210" s="3">
        <v>0</v>
      </c>
      <c r="AA210" s="3">
        <v>0</v>
      </c>
      <c r="AB210" s="3"/>
      <c r="AC210" s="3"/>
    </row>
    <row r="211" spans="1:30" x14ac:dyDescent="0.3">
      <c r="A211" s="3" t="s">
        <v>68</v>
      </c>
      <c r="B211" s="3" t="s">
        <v>29</v>
      </c>
      <c r="C211" s="3" t="s">
        <v>25</v>
      </c>
      <c r="D211" s="3" t="s">
        <v>30</v>
      </c>
      <c r="E211" s="3" t="s">
        <v>27</v>
      </c>
      <c r="F211" s="3" t="s">
        <v>32</v>
      </c>
      <c r="G211" s="3">
        <v>2</v>
      </c>
      <c r="H211" s="3">
        <v>4</v>
      </c>
      <c r="I211" s="4">
        <f t="shared" si="300"/>
        <v>2</v>
      </c>
      <c r="J211" s="3">
        <v>0</v>
      </c>
      <c r="K211" s="32">
        <f t="shared" si="309"/>
        <v>0</v>
      </c>
      <c r="L211" s="3">
        <f t="shared" si="310"/>
        <v>2</v>
      </c>
      <c r="M211" s="3">
        <v>2</v>
      </c>
      <c r="N211" s="3">
        <v>0</v>
      </c>
      <c r="O211" s="3">
        <v>1</v>
      </c>
      <c r="P211" s="3">
        <v>2</v>
      </c>
      <c r="Q211" s="4">
        <f t="shared" si="312"/>
        <v>100</v>
      </c>
      <c r="R211" s="3">
        <v>0</v>
      </c>
      <c r="S211" s="3">
        <v>0</v>
      </c>
      <c r="T211" s="32">
        <f t="shared" si="314"/>
        <v>1</v>
      </c>
      <c r="U211" s="32">
        <f t="shared" si="315"/>
        <v>1</v>
      </c>
      <c r="V211" s="3">
        <v>0</v>
      </c>
      <c r="W211" s="3">
        <v>0</v>
      </c>
      <c r="X211" s="3">
        <v>0</v>
      </c>
      <c r="Y211" s="3">
        <v>0</v>
      </c>
      <c r="Z211" s="3">
        <v>0</v>
      </c>
      <c r="AA211" s="3">
        <v>0</v>
      </c>
      <c r="AB211" s="3"/>
      <c r="AC211" s="3"/>
    </row>
    <row r="212" spans="1:30" x14ac:dyDescent="0.3">
      <c r="A212" s="35">
        <v>10</v>
      </c>
      <c r="B212" s="35" t="s">
        <v>29</v>
      </c>
      <c r="C212" s="35" t="s">
        <v>25</v>
      </c>
      <c r="D212" s="35" t="s">
        <v>30</v>
      </c>
      <c r="E212" s="35" t="s">
        <v>27</v>
      </c>
      <c r="F212" s="35" t="s">
        <v>28</v>
      </c>
      <c r="G212" s="35">
        <f t="shared" ref="G212:H212" si="382">G213+G214+G215</f>
        <v>3</v>
      </c>
      <c r="H212" s="35">
        <f t="shared" si="382"/>
        <v>2</v>
      </c>
      <c r="I212" s="36">
        <f t="shared" si="300"/>
        <v>0.66666666666666663</v>
      </c>
      <c r="J212" s="35">
        <f t="shared" ref="J212" si="383">J213+J214+J215</f>
        <v>2</v>
      </c>
      <c r="K212" s="37">
        <f t="shared" si="309"/>
        <v>0.66666666666666663</v>
      </c>
      <c r="L212" s="35">
        <f t="shared" si="310"/>
        <v>1</v>
      </c>
      <c r="M212" s="35">
        <f t="shared" ref="M212:P212" si="384">M213+M214+M215</f>
        <v>1</v>
      </c>
      <c r="N212" s="35">
        <f t="shared" si="384"/>
        <v>0</v>
      </c>
      <c r="O212" s="35">
        <f t="shared" si="384"/>
        <v>1</v>
      </c>
      <c r="P212" s="35">
        <f t="shared" si="384"/>
        <v>1</v>
      </c>
      <c r="Q212" s="36">
        <f t="shared" si="312"/>
        <v>100</v>
      </c>
      <c r="R212" s="35">
        <f t="shared" ref="R212:S212" si="385">R213+R214+R215</f>
        <v>0</v>
      </c>
      <c r="S212" s="35">
        <f t="shared" si="385"/>
        <v>0</v>
      </c>
      <c r="T212" s="37">
        <f t="shared" si="314"/>
        <v>1</v>
      </c>
      <c r="U212" s="37">
        <f t="shared" si="315"/>
        <v>1</v>
      </c>
      <c r="V212" s="35">
        <f t="shared" ref="V212:AA212" si="386">V213+V214+V215</f>
        <v>0</v>
      </c>
      <c r="W212" s="35">
        <f t="shared" si="386"/>
        <v>0</v>
      </c>
      <c r="X212" s="35">
        <f t="shared" si="386"/>
        <v>0</v>
      </c>
      <c r="Y212" s="35">
        <f t="shared" si="386"/>
        <v>2</v>
      </c>
      <c r="Z212" s="35">
        <f t="shared" si="386"/>
        <v>0</v>
      </c>
      <c r="AA212" s="35">
        <f t="shared" si="386"/>
        <v>0</v>
      </c>
      <c r="AB212" s="35"/>
      <c r="AC212" s="35"/>
      <c r="AD212" s="38"/>
    </row>
    <row r="213" spans="1:30" x14ac:dyDescent="0.3">
      <c r="A213" s="3" t="s">
        <v>66</v>
      </c>
      <c r="B213" s="3" t="s">
        <v>29</v>
      </c>
      <c r="C213" s="3" t="s">
        <v>25</v>
      </c>
      <c r="D213" s="3" t="s">
        <v>30</v>
      </c>
      <c r="E213" s="3" t="s">
        <v>27</v>
      </c>
      <c r="F213" s="3" t="s">
        <v>28</v>
      </c>
      <c r="G213" s="3">
        <v>0</v>
      </c>
      <c r="H213" s="3">
        <v>0</v>
      </c>
      <c r="I213" s="4" t="e">
        <f t="shared" si="300"/>
        <v>#DIV/0!</v>
      </c>
      <c r="J213" s="3">
        <v>0</v>
      </c>
      <c r="K213" s="32" t="e">
        <f t="shared" si="309"/>
        <v>#DIV/0!</v>
      </c>
      <c r="L213" s="3">
        <f t="shared" si="310"/>
        <v>0</v>
      </c>
      <c r="M213" s="3">
        <v>0</v>
      </c>
      <c r="N213" s="3">
        <v>0</v>
      </c>
      <c r="O213" s="3">
        <v>0</v>
      </c>
      <c r="P213" s="3">
        <v>0</v>
      </c>
      <c r="Q213" s="4" t="e">
        <f t="shared" si="312"/>
        <v>#DIV/0!</v>
      </c>
      <c r="R213" s="3">
        <v>0</v>
      </c>
      <c r="S213" s="3">
        <v>0</v>
      </c>
      <c r="T213" s="32" t="e">
        <f t="shared" si="314"/>
        <v>#DIV/0!</v>
      </c>
      <c r="U213" s="32" t="e">
        <f t="shared" si="315"/>
        <v>#DIV/0!</v>
      </c>
      <c r="V213" s="3">
        <v>0</v>
      </c>
      <c r="W213" s="3">
        <v>0</v>
      </c>
      <c r="X213" s="3">
        <v>0</v>
      </c>
      <c r="Y213" s="3">
        <v>0</v>
      </c>
      <c r="Z213" s="3">
        <v>0</v>
      </c>
      <c r="AA213" s="3">
        <v>0</v>
      </c>
      <c r="AB213" s="3"/>
      <c r="AC213" s="3"/>
    </row>
    <row r="214" spans="1:30" x14ac:dyDescent="0.3">
      <c r="A214" s="3" t="s">
        <v>67</v>
      </c>
      <c r="B214" s="3" t="s">
        <v>29</v>
      </c>
      <c r="C214" s="3" t="s">
        <v>25</v>
      </c>
      <c r="D214" s="3" t="s">
        <v>30</v>
      </c>
      <c r="E214" s="3" t="s">
        <v>27</v>
      </c>
      <c r="F214" s="3" t="s">
        <v>28</v>
      </c>
      <c r="G214" s="3">
        <v>0</v>
      </c>
      <c r="H214" s="3">
        <v>0</v>
      </c>
      <c r="I214" s="4" t="e">
        <f t="shared" si="300"/>
        <v>#DIV/0!</v>
      </c>
      <c r="J214" s="3">
        <v>0</v>
      </c>
      <c r="K214" s="32" t="e">
        <f t="shared" si="309"/>
        <v>#DIV/0!</v>
      </c>
      <c r="L214" s="3">
        <f t="shared" si="310"/>
        <v>0</v>
      </c>
      <c r="M214" s="3">
        <v>0</v>
      </c>
      <c r="N214" s="3">
        <v>0</v>
      </c>
      <c r="O214" s="3">
        <v>0</v>
      </c>
      <c r="P214" s="3">
        <v>0</v>
      </c>
      <c r="Q214" s="4" t="e">
        <f t="shared" si="312"/>
        <v>#DIV/0!</v>
      </c>
      <c r="R214" s="3">
        <v>0</v>
      </c>
      <c r="S214" s="3">
        <v>0</v>
      </c>
      <c r="T214" s="32" t="e">
        <f t="shared" si="314"/>
        <v>#DIV/0!</v>
      </c>
      <c r="U214" s="32" t="e">
        <f t="shared" si="315"/>
        <v>#DIV/0!</v>
      </c>
      <c r="V214" s="3">
        <v>0</v>
      </c>
      <c r="W214" s="3">
        <v>0</v>
      </c>
      <c r="X214" s="3">
        <v>0</v>
      </c>
      <c r="Y214" s="3">
        <v>0</v>
      </c>
      <c r="Z214" s="3">
        <v>0</v>
      </c>
      <c r="AA214" s="3">
        <v>0</v>
      </c>
      <c r="AB214" s="3"/>
      <c r="AC214" s="3"/>
    </row>
    <row r="215" spans="1:30" x14ac:dyDescent="0.3">
      <c r="A215" s="3" t="s">
        <v>68</v>
      </c>
      <c r="B215" s="3" t="s">
        <v>29</v>
      </c>
      <c r="C215" s="3" t="s">
        <v>25</v>
      </c>
      <c r="D215" s="3" t="s">
        <v>30</v>
      </c>
      <c r="E215" s="3" t="s">
        <v>27</v>
      </c>
      <c r="F215" s="3" t="s">
        <v>28</v>
      </c>
      <c r="G215" s="3">
        <v>3</v>
      </c>
      <c r="H215" s="3">
        <v>2</v>
      </c>
      <c r="I215" s="4">
        <f t="shared" si="300"/>
        <v>0.66666666666666663</v>
      </c>
      <c r="J215" s="3">
        <v>2</v>
      </c>
      <c r="K215" s="32">
        <f t="shared" si="309"/>
        <v>0.66666666666666663</v>
      </c>
      <c r="L215" s="3">
        <f t="shared" si="310"/>
        <v>1</v>
      </c>
      <c r="M215" s="3">
        <v>1</v>
      </c>
      <c r="N215" s="3">
        <v>0</v>
      </c>
      <c r="O215" s="3">
        <v>1</v>
      </c>
      <c r="P215" s="3">
        <v>1</v>
      </c>
      <c r="Q215" s="4">
        <f t="shared" si="312"/>
        <v>100</v>
      </c>
      <c r="R215" s="3">
        <v>0</v>
      </c>
      <c r="S215" s="3">
        <v>0</v>
      </c>
      <c r="T215" s="32">
        <f t="shared" si="314"/>
        <v>1</v>
      </c>
      <c r="U215" s="32">
        <f t="shared" si="315"/>
        <v>1</v>
      </c>
      <c r="V215" s="3">
        <v>0</v>
      </c>
      <c r="W215" s="3">
        <v>0</v>
      </c>
      <c r="X215" s="3">
        <v>0</v>
      </c>
      <c r="Y215" s="3">
        <v>2</v>
      </c>
      <c r="Z215" s="3">
        <v>0</v>
      </c>
      <c r="AA215" s="3">
        <v>0</v>
      </c>
      <c r="AB215" s="3"/>
      <c r="AC215" s="3"/>
    </row>
    <row r="216" spans="1:30" x14ac:dyDescent="0.3">
      <c r="A216" s="35">
        <v>264</v>
      </c>
      <c r="B216" s="35" t="s">
        <v>24</v>
      </c>
      <c r="C216" s="35" t="s">
        <v>25</v>
      </c>
      <c r="D216" s="35" t="s">
        <v>26</v>
      </c>
      <c r="E216" s="35" t="s">
        <v>32</v>
      </c>
      <c r="F216" s="35" t="s">
        <v>28</v>
      </c>
      <c r="G216" s="35">
        <f t="shared" ref="G216:H216" si="387">G217+G218+G219</f>
        <v>4</v>
      </c>
      <c r="H216" s="35">
        <f t="shared" si="387"/>
        <v>0</v>
      </c>
      <c r="I216" s="36">
        <f t="shared" ref="I216:I279" si="388">H216/((L216-W216)+J216+(0.44*R216))</f>
        <v>0</v>
      </c>
      <c r="J216" s="35">
        <f t="shared" ref="J216" si="389">J217+J218+J219</f>
        <v>3</v>
      </c>
      <c r="K216" s="37">
        <f t="shared" si="309"/>
        <v>0.75</v>
      </c>
      <c r="L216" s="35">
        <f t="shared" si="310"/>
        <v>1</v>
      </c>
      <c r="M216" s="35">
        <f t="shared" ref="M216:P216" si="390">M217+M218+M219</f>
        <v>0</v>
      </c>
      <c r="N216" s="35">
        <f t="shared" si="390"/>
        <v>1</v>
      </c>
      <c r="O216" s="35">
        <f t="shared" si="390"/>
        <v>0</v>
      </c>
      <c r="P216" s="35">
        <f t="shared" si="390"/>
        <v>0</v>
      </c>
      <c r="Q216" s="36">
        <f t="shared" si="312"/>
        <v>0</v>
      </c>
      <c r="R216" s="35">
        <f t="shared" ref="R216:S216" si="391">R217+R218+R219</f>
        <v>0</v>
      </c>
      <c r="S216" s="35">
        <f t="shared" si="391"/>
        <v>0</v>
      </c>
      <c r="T216" s="37">
        <f t="shared" si="314"/>
        <v>0</v>
      </c>
      <c r="U216" s="37">
        <f t="shared" si="315"/>
        <v>0</v>
      </c>
      <c r="V216" s="35">
        <f t="shared" ref="V216:AA216" si="392">V217+V218+V219</f>
        <v>0</v>
      </c>
      <c r="W216" s="35">
        <f t="shared" si="392"/>
        <v>0</v>
      </c>
      <c r="X216" s="35">
        <f t="shared" si="392"/>
        <v>1</v>
      </c>
      <c r="Y216" s="35">
        <f t="shared" si="392"/>
        <v>1</v>
      </c>
      <c r="Z216" s="35">
        <f t="shared" si="392"/>
        <v>0</v>
      </c>
      <c r="AA216" s="35">
        <f t="shared" si="392"/>
        <v>0</v>
      </c>
      <c r="AB216" s="35"/>
      <c r="AC216" s="35"/>
      <c r="AD216" s="38"/>
    </row>
    <row r="217" spans="1:30" x14ac:dyDescent="0.3">
      <c r="A217" s="3" t="s">
        <v>66</v>
      </c>
      <c r="B217" s="3" t="s">
        <v>24</v>
      </c>
      <c r="C217" s="3" t="s">
        <v>25</v>
      </c>
      <c r="D217" s="3" t="s">
        <v>26</v>
      </c>
      <c r="E217" s="3" t="s">
        <v>32</v>
      </c>
      <c r="F217" s="3" t="s">
        <v>28</v>
      </c>
      <c r="G217" s="3">
        <v>4</v>
      </c>
      <c r="H217" s="3">
        <v>0</v>
      </c>
      <c r="I217" s="4">
        <f t="shared" si="388"/>
        <v>0</v>
      </c>
      <c r="J217" s="3">
        <v>3</v>
      </c>
      <c r="K217" s="32">
        <f t="shared" si="309"/>
        <v>0.75</v>
      </c>
      <c r="L217" s="3">
        <f t="shared" si="310"/>
        <v>1</v>
      </c>
      <c r="M217" s="3">
        <v>0</v>
      </c>
      <c r="N217" s="3">
        <v>1</v>
      </c>
      <c r="O217" s="3">
        <v>0</v>
      </c>
      <c r="P217" s="3">
        <v>0</v>
      </c>
      <c r="Q217" s="4">
        <f t="shared" si="312"/>
        <v>0</v>
      </c>
      <c r="R217" s="3">
        <v>0</v>
      </c>
      <c r="S217" s="3">
        <v>0</v>
      </c>
      <c r="T217" s="32">
        <f t="shared" si="314"/>
        <v>0</v>
      </c>
      <c r="U217" s="32">
        <f t="shared" si="315"/>
        <v>0</v>
      </c>
      <c r="V217" s="3">
        <v>0</v>
      </c>
      <c r="W217" s="3">
        <v>0</v>
      </c>
      <c r="X217" s="3">
        <v>1</v>
      </c>
      <c r="Y217" s="3">
        <v>1</v>
      </c>
      <c r="Z217" s="3">
        <v>0</v>
      </c>
      <c r="AA217" s="3">
        <v>0</v>
      </c>
      <c r="AB217" s="3"/>
      <c r="AC217" s="3"/>
    </row>
    <row r="218" spans="1:30" x14ac:dyDescent="0.3">
      <c r="A218" s="3" t="s">
        <v>67</v>
      </c>
      <c r="B218" s="3" t="s">
        <v>24</v>
      </c>
      <c r="C218" s="3" t="s">
        <v>25</v>
      </c>
      <c r="D218" s="3" t="s">
        <v>26</v>
      </c>
      <c r="E218" s="3" t="s">
        <v>32</v>
      </c>
      <c r="F218" s="3" t="s">
        <v>28</v>
      </c>
      <c r="G218" s="3">
        <v>0</v>
      </c>
      <c r="H218" s="3">
        <v>0</v>
      </c>
      <c r="I218" s="4" t="e">
        <f t="shared" si="388"/>
        <v>#DIV/0!</v>
      </c>
      <c r="J218" s="3">
        <v>0</v>
      </c>
      <c r="K218" s="32" t="e">
        <f t="shared" si="309"/>
        <v>#DIV/0!</v>
      </c>
      <c r="L218" s="3">
        <f t="shared" si="310"/>
        <v>0</v>
      </c>
      <c r="M218" s="3">
        <v>0</v>
      </c>
      <c r="N218" s="3">
        <v>0</v>
      </c>
      <c r="O218" s="3">
        <v>0</v>
      </c>
      <c r="P218" s="3">
        <v>0</v>
      </c>
      <c r="Q218" s="4" t="e">
        <f t="shared" si="312"/>
        <v>#DIV/0!</v>
      </c>
      <c r="R218" s="3">
        <v>0</v>
      </c>
      <c r="S218" s="3">
        <v>0</v>
      </c>
      <c r="T218" s="32" t="e">
        <f t="shared" si="314"/>
        <v>#DIV/0!</v>
      </c>
      <c r="U218" s="32" t="e">
        <f t="shared" si="315"/>
        <v>#DIV/0!</v>
      </c>
      <c r="V218" s="3">
        <v>0</v>
      </c>
      <c r="W218" s="3">
        <v>0</v>
      </c>
      <c r="X218" s="3">
        <v>0</v>
      </c>
      <c r="Y218" s="3">
        <v>0</v>
      </c>
      <c r="Z218" s="3">
        <v>0</v>
      </c>
      <c r="AA218" s="3">
        <v>0</v>
      </c>
      <c r="AB218" s="3"/>
      <c r="AC218" s="3"/>
    </row>
    <row r="219" spans="1:30" x14ac:dyDescent="0.3">
      <c r="A219" s="3" t="s">
        <v>68</v>
      </c>
      <c r="B219" s="3" t="s">
        <v>24</v>
      </c>
      <c r="C219" s="3" t="s">
        <v>25</v>
      </c>
      <c r="D219" s="3" t="s">
        <v>26</v>
      </c>
      <c r="E219" s="3" t="s">
        <v>32</v>
      </c>
      <c r="F219" s="3" t="s">
        <v>28</v>
      </c>
      <c r="G219" s="3">
        <v>0</v>
      </c>
      <c r="H219" s="3">
        <v>0</v>
      </c>
      <c r="I219" s="4" t="e">
        <f t="shared" si="388"/>
        <v>#DIV/0!</v>
      </c>
      <c r="J219" s="3">
        <v>0</v>
      </c>
      <c r="K219" s="32" t="e">
        <f t="shared" si="309"/>
        <v>#DIV/0!</v>
      </c>
      <c r="L219" s="3">
        <f t="shared" si="310"/>
        <v>0</v>
      </c>
      <c r="M219" s="3">
        <v>0</v>
      </c>
      <c r="N219" s="3">
        <v>0</v>
      </c>
      <c r="O219" s="3">
        <v>0</v>
      </c>
      <c r="P219" s="3">
        <v>0</v>
      </c>
      <c r="Q219" s="4" t="e">
        <f t="shared" si="312"/>
        <v>#DIV/0!</v>
      </c>
      <c r="R219" s="3">
        <v>0</v>
      </c>
      <c r="S219" s="3">
        <v>0</v>
      </c>
      <c r="T219" s="32" t="e">
        <f t="shared" si="314"/>
        <v>#DIV/0!</v>
      </c>
      <c r="U219" s="32" t="e">
        <f t="shared" si="315"/>
        <v>#DIV/0!</v>
      </c>
      <c r="V219" s="3">
        <v>0</v>
      </c>
      <c r="W219" s="3">
        <v>0</v>
      </c>
      <c r="X219" s="3">
        <v>0</v>
      </c>
      <c r="Y219" s="3">
        <v>0</v>
      </c>
      <c r="Z219" s="3">
        <v>0</v>
      </c>
      <c r="AA219" s="3">
        <v>0</v>
      </c>
      <c r="AB219" s="3"/>
      <c r="AC219" s="3"/>
    </row>
    <row r="220" spans="1:30" x14ac:dyDescent="0.3">
      <c r="A220" s="35">
        <v>265</v>
      </c>
      <c r="B220" s="35" t="s">
        <v>29</v>
      </c>
      <c r="C220" s="35" t="s">
        <v>31</v>
      </c>
      <c r="D220" s="35" t="s">
        <v>26</v>
      </c>
      <c r="E220" s="35" t="s">
        <v>34</v>
      </c>
      <c r="F220" s="35" t="s">
        <v>28</v>
      </c>
      <c r="G220" s="35">
        <f t="shared" ref="G220:H220" si="393">G221+G222+G223</f>
        <v>1</v>
      </c>
      <c r="H220" s="35">
        <f t="shared" si="393"/>
        <v>0</v>
      </c>
      <c r="I220" s="36">
        <f t="shared" si="388"/>
        <v>0</v>
      </c>
      <c r="J220" s="35">
        <f t="shared" ref="J220" si="394">J221+J222+J223</f>
        <v>0</v>
      </c>
      <c r="K220" s="37">
        <f t="shared" ref="K220:K263" si="395">J220/G220</f>
        <v>0</v>
      </c>
      <c r="L220" s="35">
        <f t="shared" ref="L220:L263" si="396">M220+N220</f>
        <v>1</v>
      </c>
      <c r="M220" s="35">
        <f t="shared" ref="M220:P220" si="397">M221+M222+M223</f>
        <v>0</v>
      </c>
      <c r="N220" s="35">
        <f t="shared" si="397"/>
        <v>1</v>
      </c>
      <c r="O220" s="35">
        <f t="shared" si="397"/>
        <v>0</v>
      </c>
      <c r="P220" s="35">
        <f t="shared" si="397"/>
        <v>0</v>
      </c>
      <c r="Q220" s="36">
        <f t="shared" ref="Q220:Q263" si="398">P220/L220*100</f>
        <v>0</v>
      </c>
      <c r="R220" s="35">
        <f t="shared" ref="R220:S220" si="399">R221+R222+R223</f>
        <v>0</v>
      </c>
      <c r="S220" s="35">
        <f t="shared" si="399"/>
        <v>0</v>
      </c>
      <c r="T220" s="37">
        <f t="shared" ref="T220:T263" si="400">M220/(M220+N220)</f>
        <v>0</v>
      </c>
      <c r="U220" s="37">
        <f t="shared" ref="U220:U263" si="401">((0.5*V220)+M220)/L220</f>
        <v>0</v>
      </c>
      <c r="V220" s="35">
        <f t="shared" ref="V220:AA220" si="402">V221+V222+V223</f>
        <v>0</v>
      </c>
      <c r="W220" s="35">
        <f t="shared" si="402"/>
        <v>0</v>
      </c>
      <c r="X220" s="35">
        <f t="shared" si="402"/>
        <v>1</v>
      </c>
      <c r="Y220" s="35">
        <f t="shared" si="402"/>
        <v>0</v>
      </c>
      <c r="Z220" s="35">
        <f t="shared" si="402"/>
        <v>0</v>
      </c>
      <c r="AA220" s="35">
        <f t="shared" si="402"/>
        <v>1</v>
      </c>
      <c r="AB220" s="35"/>
      <c r="AC220" s="35"/>
      <c r="AD220" s="38"/>
    </row>
    <row r="221" spans="1:30" x14ac:dyDescent="0.3">
      <c r="A221" s="3" t="s">
        <v>66</v>
      </c>
      <c r="B221" s="3" t="s">
        <v>29</v>
      </c>
      <c r="C221" s="3" t="s">
        <v>31</v>
      </c>
      <c r="D221" s="3" t="s">
        <v>26</v>
      </c>
      <c r="E221" s="3" t="s">
        <v>34</v>
      </c>
      <c r="F221" s="3" t="s">
        <v>28</v>
      </c>
      <c r="G221" s="3">
        <v>1</v>
      </c>
      <c r="H221" s="3">
        <v>0</v>
      </c>
      <c r="I221" s="4">
        <f t="shared" si="388"/>
        <v>0</v>
      </c>
      <c r="J221" s="3">
        <v>0</v>
      </c>
      <c r="K221" s="32">
        <f t="shared" si="395"/>
        <v>0</v>
      </c>
      <c r="L221" s="3">
        <f t="shared" si="396"/>
        <v>1</v>
      </c>
      <c r="M221" s="3">
        <v>0</v>
      </c>
      <c r="N221" s="3">
        <v>1</v>
      </c>
      <c r="O221" s="3">
        <v>0</v>
      </c>
      <c r="P221" s="3">
        <v>0</v>
      </c>
      <c r="Q221" s="4">
        <f t="shared" si="398"/>
        <v>0</v>
      </c>
      <c r="R221" s="3">
        <v>0</v>
      </c>
      <c r="S221" s="3">
        <v>0</v>
      </c>
      <c r="T221" s="32">
        <f t="shared" si="400"/>
        <v>0</v>
      </c>
      <c r="U221" s="32">
        <f t="shared" si="401"/>
        <v>0</v>
      </c>
      <c r="V221" s="3">
        <v>0</v>
      </c>
      <c r="W221" s="3">
        <v>0</v>
      </c>
      <c r="X221" s="3">
        <v>1</v>
      </c>
      <c r="Y221" s="3">
        <v>0</v>
      </c>
      <c r="Z221" s="3">
        <v>0</v>
      </c>
      <c r="AA221" s="3">
        <v>1</v>
      </c>
      <c r="AB221" s="3"/>
      <c r="AC221" s="3"/>
    </row>
    <row r="222" spans="1:30" x14ac:dyDescent="0.3">
      <c r="A222" s="3" t="s">
        <v>67</v>
      </c>
      <c r="B222" s="3" t="s">
        <v>29</v>
      </c>
      <c r="C222" s="3" t="s">
        <v>31</v>
      </c>
      <c r="D222" s="3" t="s">
        <v>26</v>
      </c>
      <c r="E222" s="3" t="s">
        <v>34</v>
      </c>
      <c r="F222" s="3" t="s">
        <v>28</v>
      </c>
      <c r="G222" s="3">
        <v>0</v>
      </c>
      <c r="H222" s="3">
        <v>0</v>
      </c>
      <c r="I222" s="4" t="e">
        <f t="shared" si="388"/>
        <v>#DIV/0!</v>
      </c>
      <c r="J222" s="3">
        <v>0</v>
      </c>
      <c r="K222" s="32" t="e">
        <f t="shared" si="395"/>
        <v>#DIV/0!</v>
      </c>
      <c r="L222" s="3">
        <f t="shared" si="396"/>
        <v>0</v>
      </c>
      <c r="M222" s="3">
        <v>0</v>
      </c>
      <c r="N222" s="3">
        <v>0</v>
      </c>
      <c r="O222" s="3">
        <v>0</v>
      </c>
      <c r="P222" s="3">
        <v>0</v>
      </c>
      <c r="Q222" s="4" t="e">
        <f t="shared" si="398"/>
        <v>#DIV/0!</v>
      </c>
      <c r="R222" s="3">
        <v>0</v>
      </c>
      <c r="S222" s="3">
        <v>0</v>
      </c>
      <c r="T222" s="32" t="e">
        <f t="shared" si="400"/>
        <v>#DIV/0!</v>
      </c>
      <c r="U222" s="32" t="e">
        <f t="shared" si="401"/>
        <v>#DIV/0!</v>
      </c>
      <c r="V222" s="3">
        <v>0</v>
      </c>
      <c r="W222" s="3">
        <v>0</v>
      </c>
      <c r="X222" s="3">
        <v>0</v>
      </c>
      <c r="Y222" s="3">
        <v>0</v>
      </c>
      <c r="Z222" s="3">
        <v>0</v>
      </c>
      <c r="AA222" s="3">
        <v>0</v>
      </c>
      <c r="AB222" s="3"/>
      <c r="AC222" s="3"/>
    </row>
    <row r="223" spans="1:30" x14ac:dyDescent="0.3">
      <c r="A223" s="3" t="s">
        <v>68</v>
      </c>
      <c r="B223" s="3" t="s">
        <v>29</v>
      </c>
      <c r="C223" s="3" t="s">
        <v>31</v>
      </c>
      <c r="D223" s="3" t="s">
        <v>26</v>
      </c>
      <c r="E223" s="3" t="s">
        <v>34</v>
      </c>
      <c r="F223" s="3" t="s">
        <v>28</v>
      </c>
      <c r="G223" s="3">
        <v>0</v>
      </c>
      <c r="H223" s="3">
        <v>0</v>
      </c>
      <c r="I223" s="4" t="e">
        <f t="shared" si="388"/>
        <v>#DIV/0!</v>
      </c>
      <c r="J223" s="3">
        <v>0</v>
      </c>
      <c r="K223" s="32" t="e">
        <f t="shared" si="395"/>
        <v>#DIV/0!</v>
      </c>
      <c r="L223" s="3">
        <f t="shared" si="396"/>
        <v>0</v>
      </c>
      <c r="M223" s="3">
        <v>0</v>
      </c>
      <c r="N223" s="3">
        <v>0</v>
      </c>
      <c r="O223" s="3">
        <v>0</v>
      </c>
      <c r="P223" s="3">
        <v>0</v>
      </c>
      <c r="Q223" s="4" t="e">
        <f t="shared" si="398"/>
        <v>#DIV/0!</v>
      </c>
      <c r="R223" s="3">
        <v>0</v>
      </c>
      <c r="S223" s="3">
        <v>0</v>
      </c>
      <c r="T223" s="32" t="e">
        <f t="shared" si="400"/>
        <v>#DIV/0!</v>
      </c>
      <c r="U223" s="32" t="e">
        <f t="shared" si="401"/>
        <v>#DIV/0!</v>
      </c>
      <c r="V223" s="3">
        <v>0</v>
      </c>
      <c r="W223" s="3">
        <v>0</v>
      </c>
      <c r="X223" s="3">
        <v>0</v>
      </c>
      <c r="Y223" s="3">
        <v>0</v>
      </c>
      <c r="Z223" s="3">
        <v>0</v>
      </c>
      <c r="AA223" s="3">
        <v>0</v>
      </c>
      <c r="AB223" s="3"/>
      <c r="AC223" s="3"/>
    </row>
    <row r="224" spans="1:30" x14ac:dyDescent="0.3">
      <c r="A224" s="35">
        <v>66</v>
      </c>
      <c r="B224" s="35" t="s">
        <v>24</v>
      </c>
      <c r="C224" s="35" t="s">
        <v>29</v>
      </c>
      <c r="D224" s="35" t="s">
        <v>26</v>
      </c>
      <c r="E224" s="35" t="s">
        <v>32</v>
      </c>
      <c r="F224" s="35" t="s">
        <v>28</v>
      </c>
      <c r="G224" s="35">
        <f t="shared" ref="G224:H224" si="403">G225+G226+G227</f>
        <v>1</v>
      </c>
      <c r="H224" s="35">
        <f t="shared" si="403"/>
        <v>2</v>
      </c>
      <c r="I224" s="36">
        <f t="shared" si="388"/>
        <v>2</v>
      </c>
      <c r="J224" s="35">
        <f t="shared" ref="J224" si="404">J225+J226+J227</f>
        <v>0</v>
      </c>
      <c r="K224" s="37">
        <f t="shared" si="395"/>
        <v>0</v>
      </c>
      <c r="L224" s="35">
        <f t="shared" si="396"/>
        <v>1</v>
      </c>
      <c r="M224" s="35">
        <f t="shared" ref="M224:P224" si="405">M225+M226+M227</f>
        <v>1</v>
      </c>
      <c r="N224" s="35">
        <f t="shared" si="405"/>
        <v>0</v>
      </c>
      <c r="O224" s="35">
        <f t="shared" si="405"/>
        <v>1</v>
      </c>
      <c r="P224" s="35">
        <f t="shared" si="405"/>
        <v>1</v>
      </c>
      <c r="Q224" s="36">
        <f t="shared" si="398"/>
        <v>100</v>
      </c>
      <c r="R224" s="35">
        <f t="shared" ref="R224:S224" si="406">R225+R226+R227</f>
        <v>0</v>
      </c>
      <c r="S224" s="35">
        <f t="shared" si="406"/>
        <v>0</v>
      </c>
      <c r="T224" s="37">
        <f t="shared" si="400"/>
        <v>1</v>
      </c>
      <c r="U224" s="37">
        <f t="shared" si="401"/>
        <v>1</v>
      </c>
      <c r="V224" s="35">
        <f t="shared" ref="V224:AA224" si="407">V225+V226+V227</f>
        <v>0</v>
      </c>
      <c r="W224" s="35">
        <f t="shared" si="407"/>
        <v>0</v>
      </c>
      <c r="X224" s="35">
        <f t="shared" si="407"/>
        <v>0</v>
      </c>
      <c r="Y224" s="35">
        <f t="shared" si="407"/>
        <v>0</v>
      </c>
      <c r="Z224" s="35">
        <f t="shared" si="407"/>
        <v>0</v>
      </c>
      <c r="AA224" s="35">
        <f t="shared" si="407"/>
        <v>0</v>
      </c>
      <c r="AB224" s="35"/>
      <c r="AC224" s="35"/>
      <c r="AD224" s="38"/>
    </row>
    <row r="225" spans="1:30" x14ac:dyDescent="0.3">
      <c r="A225" s="3" t="s">
        <v>66</v>
      </c>
      <c r="B225" s="3" t="s">
        <v>24</v>
      </c>
      <c r="C225" s="3" t="s">
        <v>29</v>
      </c>
      <c r="D225" s="3" t="s">
        <v>26</v>
      </c>
      <c r="E225" s="3" t="s">
        <v>32</v>
      </c>
      <c r="F225" s="3" t="s">
        <v>28</v>
      </c>
      <c r="G225" s="3">
        <v>0</v>
      </c>
      <c r="H225" s="3">
        <v>0</v>
      </c>
      <c r="I225" s="4" t="e">
        <f t="shared" si="388"/>
        <v>#DIV/0!</v>
      </c>
      <c r="J225" s="3">
        <v>0</v>
      </c>
      <c r="K225" s="32" t="e">
        <f t="shared" si="395"/>
        <v>#DIV/0!</v>
      </c>
      <c r="L225" s="3">
        <f t="shared" si="396"/>
        <v>0</v>
      </c>
      <c r="M225" s="3">
        <v>0</v>
      </c>
      <c r="N225" s="3">
        <v>0</v>
      </c>
      <c r="O225" s="3">
        <v>0</v>
      </c>
      <c r="P225" s="3">
        <v>0</v>
      </c>
      <c r="Q225" s="4" t="e">
        <f t="shared" si="398"/>
        <v>#DIV/0!</v>
      </c>
      <c r="R225" s="3">
        <v>0</v>
      </c>
      <c r="S225" s="3">
        <v>0</v>
      </c>
      <c r="T225" s="32" t="e">
        <f t="shared" si="400"/>
        <v>#DIV/0!</v>
      </c>
      <c r="U225" s="32" t="e">
        <f t="shared" si="401"/>
        <v>#DIV/0!</v>
      </c>
      <c r="V225" s="3">
        <v>0</v>
      </c>
      <c r="W225" s="3">
        <v>0</v>
      </c>
      <c r="X225" s="3">
        <v>0</v>
      </c>
      <c r="Y225" s="3">
        <v>0</v>
      </c>
      <c r="Z225" s="3">
        <v>0</v>
      </c>
      <c r="AA225" s="3">
        <v>0</v>
      </c>
      <c r="AB225" s="3"/>
      <c r="AC225" s="3"/>
    </row>
    <row r="226" spans="1:30" x14ac:dyDescent="0.3">
      <c r="A226" s="3" t="s">
        <v>67</v>
      </c>
      <c r="B226" s="3" t="s">
        <v>24</v>
      </c>
      <c r="C226" s="3" t="s">
        <v>29</v>
      </c>
      <c r="D226" s="3" t="s">
        <v>26</v>
      </c>
      <c r="E226" s="3" t="s">
        <v>32</v>
      </c>
      <c r="F226" s="3" t="s">
        <v>28</v>
      </c>
      <c r="G226" s="3">
        <v>1</v>
      </c>
      <c r="H226" s="3">
        <v>2</v>
      </c>
      <c r="I226" s="4">
        <f t="shared" si="388"/>
        <v>2</v>
      </c>
      <c r="J226" s="3">
        <v>0</v>
      </c>
      <c r="K226" s="32">
        <f t="shared" si="395"/>
        <v>0</v>
      </c>
      <c r="L226" s="3">
        <f t="shared" si="396"/>
        <v>1</v>
      </c>
      <c r="M226" s="3">
        <v>1</v>
      </c>
      <c r="N226" s="3">
        <v>0</v>
      </c>
      <c r="O226" s="3">
        <v>1</v>
      </c>
      <c r="P226" s="3">
        <v>1</v>
      </c>
      <c r="Q226" s="4">
        <f t="shared" si="398"/>
        <v>100</v>
      </c>
      <c r="R226" s="3">
        <v>0</v>
      </c>
      <c r="S226" s="3">
        <v>0</v>
      </c>
      <c r="T226" s="32">
        <f t="shared" si="400"/>
        <v>1</v>
      </c>
      <c r="U226" s="32">
        <f t="shared" si="401"/>
        <v>1</v>
      </c>
      <c r="V226" s="3">
        <v>0</v>
      </c>
      <c r="W226" s="3">
        <v>0</v>
      </c>
      <c r="X226" s="3">
        <v>0</v>
      </c>
      <c r="Y226" s="3">
        <v>0</v>
      </c>
      <c r="Z226" s="3">
        <v>0</v>
      </c>
      <c r="AA226" s="3">
        <v>0</v>
      </c>
      <c r="AB226" s="3"/>
      <c r="AC226" s="3"/>
    </row>
    <row r="227" spans="1:30" x14ac:dyDescent="0.3">
      <c r="A227" s="3" t="s">
        <v>68</v>
      </c>
      <c r="B227" s="3" t="s">
        <v>24</v>
      </c>
      <c r="C227" s="3" t="s">
        <v>29</v>
      </c>
      <c r="D227" s="3" t="s">
        <v>26</v>
      </c>
      <c r="E227" s="3" t="s">
        <v>32</v>
      </c>
      <c r="F227" s="3" t="s">
        <v>28</v>
      </c>
      <c r="G227" s="3">
        <v>0</v>
      </c>
      <c r="H227" s="3">
        <v>0</v>
      </c>
      <c r="I227" s="4" t="e">
        <f t="shared" si="388"/>
        <v>#DIV/0!</v>
      </c>
      <c r="J227" s="3">
        <v>0</v>
      </c>
      <c r="K227" s="32" t="e">
        <f t="shared" si="395"/>
        <v>#DIV/0!</v>
      </c>
      <c r="L227" s="3">
        <f t="shared" si="396"/>
        <v>0</v>
      </c>
      <c r="M227" s="3">
        <v>0</v>
      </c>
      <c r="N227" s="3">
        <v>0</v>
      </c>
      <c r="O227" s="3">
        <v>0</v>
      </c>
      <c r="P227" s="3">
        <v>0</v>
      </c>
      <c r="Q227" s="4" t="e">
        <f t="shared" si="398"/>
        <v>#DIV/0!</v>
      </c>
      <c r="R227" s="3">
        <v>0</v>
      </c>
      <c r="S227" s="3">
        <v>0</v>
      </c>
      <c r="T227" s="32" t="e">
        <f t="shared" si="400"/>
        <v>#DIV/0!</v>
      </c>
      <c r="U227" s="32" t="e">
        <f t="shared" si="401"/>
        <v>#DIV/0!</v>
      </c>
      <c r="V227" s="3">
        <v>0</v>
      </c>
      <c r="W227" s="3">
        <v>0</v>
      </c>
      <c r="X227" s="3">
        <v>0</v>
      </c>
      <c r="Y227" s="3">
        <v>0</v>
      </c>
      <c r="Z227" s="3">
        <v>0</v>
      </c>
      <c r="AA227" s="3">
        <v>0</v>
      </c>
      <c r="AB227" s="3"/>
      <c r="AC227" s="3"/>
    </row>
    <row r="228" spans="1:30" x14ac:dyDescent="0.3">
      <c r="A228" s="35">
        <v>100</v>
      </c>
      <c r="B228" s="35" t="s">
        <v>29</v>
      </c>
      <c r="C228" s="35" t="s">
        <v>25</v>
      </c>
      <c r="D228" s="35" t="s">
        <v>32</v>
      </c>
      <c r="E228" s="35" t="s">
        <v>30</v>
      </c>
      <c r="F228" s="35" t="s">
        <v>28</v>
      </c>
      <c r="G228" s="35">
        <f t="shared" ref="G228:H228" si="408">G229+G230+G231</f>
        <v>6</v>
      </c>
      <c r="H228" s="35">
        <f t="shared" si="408"/>
        <v>6</v>
      </c>
      <c r="I228" s="36">
        <f t="shared" si="388"/>
        <v>1.2</v>
      </c>
      <c r="J228" s="35">
        <f t="shared" ref="J228" si="409">J229+J230+J231</f>
        <v>1</v>
      </c>
      <c r="K228" s="37">
        <f t="shared" si="395"/>
        <v>0.16666666666666666</v>
      </c>
      <c r="L228" s="35">
        <f t="shared" si="396"/>
        <v>5</v>
      </c>
      <c r="M228" s="35">
        <f t="shared" ref="M228:P228" si="410">M229+M230+M231</f>
        <v>3</v>
      </c>
      <c r="N228" s="35">
        <f t="shared" si="410"/>
        <v>2</v>
      </c>
      <c r="O228" s="35">
        <f t="shared" si="410"/>
        <v>0</v>
      </c>
      <c r="P228" s="35">
        <f t="shared" si="410"/>
        <v>4</v>
      </c>
      <c r="Q228" s="36">
        <f t="shared" si="398"/>
        <v>80</v>
      </c>
      <c r="R228" s="35">
        <f t="shared" ref="R228:S228" si="411">R229+R230+R231</f>
        <v>0</v>
      </c>
      <c r="S228" s="35">
        <f t="shared" si="411"/>
        <v>0</v>
      </c>
      <c r="T228" s="37">
        <f t="shared" si="400"/>
        <v>0.6</v>
      </c>
      <c r="U228" s="37">
        <f t="shared" si="401"/>
        <v>0.6</v>
      </c>
      <c r="V228" s="35">
        <f t="shared" ref="V228:AA228" si="412">V229+V230+V231</f>
        <v>0</v>
      </c>
      <c r="W228" s="35">
        <f t="shared" si="412"/>
        <v>1</v>
      </c>
      <c r="X228" s="35">
        <f t="shared" si="412"/>
        <v>1</v>
      </c>
      <c r="Y228" s="35">
        <f t="shared" si="412"/>
        <v>0</v>
      </c>
      <c r="Z228" s="35">
        <f t="shared" si="412"/>
        <v>0</v>
      </c>
      <c r="AA228" s="35">
        <f t="shared" si="412"/>
        <v>1</v>
      </c>
      <c r="AB228" s="35"/>
      <c r="AC228" s="35"/>
      <c r="AD228" s="38"/>
    </row>
    <row r="229" spans="1:30" x14ac:dyDescent="0.3">
      <c r="A229" s="3" t="s">
        <v>66</v>
      </c>
      <c r="B229" s="3" t="s">
        <v>29</v>
      </c>
      <c r="C229" s="3" t="s">
        <v>25</v>
      </c>
      <c r="D229" s="3" t="s">
        <v>32</v>
      </c>
      <c r="E229" s="3" t="s">
        <v>30</v>
      </c>
      <c r="F229" s="3" t="s">
        <v>28</v>
      </c>
      <c r="G229" s="3">
        <v>4</v>
      </c>
      <c r="H229" s="3">
        <v>4</v>
      </c>
      <c r="I229" s="4">
        <f t="shared" si="388"/>
        <v>1.3333333333333333</v>
      </c>
      <c r="J229" s="3">
        <v>1</v>
      </c>
      <c r="K229" s="32">
        <f t="shared" si="395"/>
        <v>0.25</v>
      </c>
      <c r="L229" s="3">
        <f t="shared" si="396"/>
        <v>3</v>
      </c>
      <c r="M229" s="3">
        <v>2</v>
      </c>
      <c r="N229" s="3">
        <v>1</v>
      </c>
      <c r="O229" s="3">
        <v>0</v>
      </c>
      <c r="P229" s="3">
        <v>3</v>
      </c>
      <c r="Q229" s="4">
        <f t="shared" si="398"/>
        <v>100</v>
      </c>
      <c r="R229" s="3">
        <v>0</v>
      </c>
      <c r="S229" s="3">
        <v>0</v>
      </c>
      <c r="T229" s="32">
        <f t="shared" si="400"/>
        <v>0.66666666666666663</v>
      </c>
      <c r="U229" s="32">
        <f t="shared" si="401"/>
        <v>0.66666666666666663</v>
      </c>
      <c r="V229" s="3">
        <v>0</v>
      </c>
      <c r="W229" s="3">
        <v>1</v>
      </c>
      <c r="X229" s="3">
        <v>0</v>
      </c>
      <c r="Y229" s="3">
        <v>0</v>
      </c>
      <c r="Z229" s="3">
        <v>0</v>
      </c>
      <c r="AA229" s="3">
        <v>1</v>
      </c>
      <c r="AB229" s="3"/>
      <c r="AC229" s="3"/>
    </row>
    <row r="230" spans="1:30" x14ac:dyDescent="0.3">
      <c r="A230" s="3" t="s">
        <v>67</v>
      </c>
      <c r="B230" s="3" t="s">
        <v>29</v>
      </c>
      <c r="C230" s="3" t="s">
        <v>25</v>
      </c>
      <c r="D230" s="3" t="s">
        <v>32</v>
      </c>
      <c r="E230" s="3" t="s">
        <v>30</v>
      </c>
      <c r="F230" s="3" t="s">
        <v>28</v>
      </c>
      <c r="G230" s="3">
        <v>0</v>
      </c>
      <c r="H230" s="3">
        <v>0</v>
      </c>
      <c r="I230" s="4" t="e">
        <f t="shared" si="388"/>
        <v>#DIV/0!</v>
      </c>
      <c r="J230" s="3">
        <v>0</v>
      </c>
      <c r="K230" s="32" t="e">
        <f t="shared" si="395"/>
        <v>#DIV/0!</v>
      </c>
      <c r="L230" s="3">
        <f t="shared" si="396"/>
        <v>0</v>
      </c>
      <c r="M230" s="3">
        <v>0</v>
      </c>
      <c r="N230" s="3">
        <v>0</v>
      </c>
      <c r="O230" s="3">
        <v>0</v>
      </c>
      <c r="P230" s="3">
        <v>0</v>
      </c>
      <c r="Q230" s="4" t="e">
        <f t="shared" si="398"/>
        <v>#DIV/0!</v>
      </c>
      <c r="R230" s="3">
        <v>0</v>
      </c>
      <c r="S230" s="3">
        <v>0</v>
      </c>
      <c r="T230" s="32" t="e">
        <f t="shared" si="400"/>
        <v>#DIV/0!</v>
      </c>
      <c r="U230" s="32" t="e">
        <f t="shared" si="401"/>
        <v>#DIV/0!</v>
      </c>
      <c r="V230" s="3">
        <v>0</v>
      </c>
      <c r="W230" s="3">
        <v>0</v>
      </c>
      <c r="X230" s="3">
        <v>0</v>
      </c>
      <c r="Y230" s="3">
        <v>0</v>
      </c>
      <c r="Z230" s="3">
        <v>0</v>
      </c>
      <c r="AA230" s="3">
        <v>0</v>
      </c>
      <c r="AB230" s="3"/>
      <c r="AC230" s="3"/>
    </row>
    <row r="231" spans="1:30" x14ac:dyDescent="0.3">
      <c r="A231" s="3" t="s">
        <v>68</v>
      </c>
      <c r="B231" s="3" t="s">
        <v>29</v>
      </c>
      <c r="C231" s="3" t="s">
        <v>25</v>
      </c>
      <c r="D231" s="3" t="s">
        <v>32</v>
      </c>
      <c r="E231" s="3" t="s">
        <v>30</v>
      </c>
      <c r="F231" s="3" t="s">
        <v>28</v>
      </c>
      <c r="G231" s="3">
        <v>2</v>
      </c>
      <c r="H231" s="3">
        <v>2</v>
      </c>
      <c r="I231" s="4">
        <f t="shared" si="388"/>
        <v>1</v>
      </c>
      <c r="J231" s="3">
        <v>0</v>
      </c>
      <c r="K231" s="32">
        <f t="shared" si="395"/>
        <v>0</v>
      </c>
      <c r="L231" s="3">
        <f t="shared" si="396"/>
        <v>2</v>
      </c>
      <c r="M231" s="3">
        <v>1</v>
      </c>
      <c r="N231" s="3">
        <v>1</v>
      </c>
      <c r="O231" s="3">
        <v>0</v>
      </c>
      <c r="P231" s="3">
        <v>1</v>
      </c>
      <c r="Q231" s="4">
        <f t="shared" si="398"/>
        <v>50</v>
      </c>
      <c r="R231" s="3">
        <v>0</v>
      </c>
      <c r="S231" s="3">
        <v>0</v>
      </c>
      <c r="T231" s="32">
        <f t="shared" si="400"/>
        <v>0.5</v>
      </c>
      <c r="U231" s="32">
        <f t="shared" si="401"/>
        <v>0.5</v>
      </c>
      <c r="V231" s="3">
        <v>0</v>
      </c>
      <c r="W231" s="3">
        <v>0</v>
      </c>
      <c r="X231" s="3">
        <v>1</v>
      </c>
      <c r="Y231" s="3">
        <v>0</v>
      </c>
      <c r="Z231" s="3">
        <v>0</v>
      </c>
      <c r="AA231" s="3">
        <v>0</v>
      </c>
      <c r="AB231" s="3"/>
      <c r="AC231" s="3"/>
    </row>
    <row r="232" spans="1:30" x14ac:dyDescent="0.3">
      <c r="A232" s="35">
        <v>266</v>
      </c>
      <c r="B232" s="35" t="s">
        <v>34</v>
      </c>
      <c r="C232" s="35" t="s">
        <v>25</v>
      </c>
      <c r="D232" s="35" t="s">
        <v>26</v>
      </c>
      <c r="E232" s="35" t="s">
        <v>27</v>
      </c>
      <c r="F232" s="35" t="s">
        <v>31</v>
      </c>
      <c r="G232" s="35">
        <f t="shared" ref="G232:H232" si="413">G233+G234+G235</f>
        <v>4</v>
      </c>
      <c r="H232" s="35">
        <f t="shared" si="413"/>
        <v>2</v>
      </c>
      <c r="I232" s="36">
        <f t="shared" si="388"/>
        <v>0.53191489361702127</v>
      </c>
      <c r="J232" s="35">
        <f t="shared" ref="J232" si="414">J233+J234+J235</f>
        <v>0</v>
      </c>
      <c r="K232" s="37">
        <f t="shared" si="395"/>
        <v>0</v>
      </c>
      <c r="L232" s="35">
        <f t="shared" si="396"/>
        <v>3</v>
      </c>
      <c r="M232" s="35">
        <f t="shared" ref="M232:P232" si="415">M233+M234+M235</f>
        <v>0</v>
      </c>
      <c r="N232" s="35">
        <f t="shared" si="415"/>
        <v>3</v>
      </c>
      <c r="O232" s="35">
        <f t="shared" si="415"/>
        <v>0</v>
      </c>
      <c r="P232" s="35">
        <f t="shared" si="415"/>
        <v>1</v>
      </c>
      <c r="Q232" s="36">
        <f t="shared" si="398"/>
        <v>33.333333333333329</v>
      </c>
      <c r="R232" s="35">
        <f t="shared" ref="R232:S232" si="416">R233+R234+R235</f>
        <v>4</v>
      </c>
      <c r="S232" s="35">
        <f t="shared" si="416"/>
        <v>2</v>
      </c>
      <c r="T232" s="37">
        <f t="shared" si="400"/>
        <v>0</v>
      </c>
      <c r="U232" s="37">
        <f t="shared" si="401"/>
        <v>0</v>
      </c>
      <c r="V232" s="35">
        <f t="shared" ref="V232:AA232" si="417">V233+V234+V235</f>
        <v>0</v>
      </c>
      <c r="W232" s="35">
        <f t="shared" si="417"/>
        <v>1</v>
      </c>
      <c r="X232" s="35">
        <f t="shared" si="417"/>
        <v>2</v>
      </c>
      <c r="Y232" s="35">
        <f t="shared" si="417"/>
        <v>0</v>
      </c>
      <c r="Z232" s="35">
        <f t="shared" si="417"/>
        <v>2</v>
      </c>
      <c r="AA232" s="35">
        <f t="shared" si="417"/>
        <v>0</v>
      </c>
      <c r="AB232" s="35"/>
      <c r="AC232" s="38"/>
      <c r="AD232" s="38"/>
    </row>
    <row r="233" spans="1:30" x14ac:dyDescent="0.3">
      <c r="A233" s="3" t="s">
        <v>66</v>
      </c>
      <c r="B233" s="3" t="s">
        <v>34</v>
      </c>
      <c r="C233" s="3" t="s">
        <v>25</v>
      </c>
      <c r="D233" s="3" t="s">
        <v>26</v>
      </c>
      <c r="E233" s="3" t="s">
        <v>27</v>
      </c>
      <c r="F233" s="3" t="s">
        <v>31</v>
      </c>
      <c r="G233" s="3">
        <v>3</v>
      </c>
      <c r="H233" s="3">
        <v>0</v>
      </c>
      <c r="I233" s="4">
        <f t="shared" si="388"/>
        <v>0</v>
      </c>
      <c r="J233" s="3">
        <v>0</v>
      </c>
      <c r="K233" s="32">
        <f t="shared" si="395"/>
        <v>0</v>
      </c>
      <c r="L233" s="3">
        <f t="shared" si="396"/>
        <v>3</v>
      </c>
      <c r="M233" s="3">
        <v>0</v>
      </c>
      <c r="N233" s="3">
        <v>3</v>
      </c>
      <c r="O233" s="3">
        <v>0</v>
      </c>
      <c r="P233" s="3">
        <v>1</v>
      </c>
      <c r="Q233" s="4">
        <f t="shared" si="398"/>
        <v>33.333333333333329</v>
      </c>
      <c r="R233" s="3">
        <v>0</v>
      </c>
      <c r="S233" s="3">
        <v>0</v>
      </c>
      <c r="T233" s="32">
        <f t="shared" si="400"/>
        <v>0</v>
      </c>
      <c r="U233" s="32">
        <f t="shared" si="401"/>
        <v>0</v>
      </c>
      <c r="V233" s="3">
        <v>0</v>
      </c>
      <c r="W233" s="3">
        <v>1</v>
      </c>
      <c r="X233" s="3">
        <v>2</v>
      </c>
      <c r="Y233" s="3">
        <v>0</v>
      </c>
      <c r="Z233" s="3">
        <v>0</v>
      </c>
      <c r="AA233" s="3">
        <v>0</v>
      </c>
      <c r="AB233" s="3"/>
    </row>
    <row r="234" spans="1:30" x14ac:dyDescent="0.3">
      <c r="A234" s="3" t="s">
        <v>67</v>
      </c>
      <c r="B234" s="3" t="s">
        <v>34</v>
      </c>
      <c r="C234" s="3" t="s">
        <v>25</v>
      </c>
      <c r="D234" s="3" t="s">
        <v>26</v>
      </c>
      <c r="E234" s="3" t="s">
        <v>27</v>
      </c>
      <c r="F234" s="3" t="s">
        <v>31</v>
      </c>
      <c r="G234" s="3">
        <v>0</v>
      </c>
      <c r="H234" s="3">
        <v>0</v>
      </c>
      <c r="I234" s="4" t="e">
        <f t="shared" si="388"/>
        <v>#DIV/0!</v>
      </c>
      <c r="J234" s="3">
        <v>0</v>
      </c>
      <c r="K234" s="32" t="e">
        <f t="shared" si="395"/>
        <v>#DIV/0!</v>
      </c>
      <c r="L234" s="3">
        <f t="shared" si="396"/>
        <v>0</v>
      </c>
      <c r="M234" s="3">
        <v>0</v>
      </c>
      <c r="N234" s="3">
        <v>0</v>
      </c>
      <c r="O234" s="3">
        <v>0</v>
      </c>
      <c r="P234" s="3">
        <v>0</v>
      </c>
      <c r="Q234" s="4" t="e">
        <f t="shared" si="398"/>
        <v>#DIV/0!</v>
      </c>
      <c r="R234" s="3">
        <v>0</v>
      </c>
      <c r="S234" s="3">
        <v>0</v>
      </c>
      <c r="T234" s="32" t="e">
        <f t="shared" si="400"/>
        <v>#DIV/0!</v>
      </c>
      <c r="U234" s="32" t="e">
        <f t="shared" si="401"/>
        <v>#DIV/0!</v>
      </c>
      <c r="V234" s="3">
        <v>0</v>
      </c>
      <c r="W234" s="3">
        <v>0</v>
      </c>
      <c r="X234" s="3">
        <v>0</v>
      </c>
      <c r="Y234" s="3">
        <v>0</v>
      </c>
      <c r="Z234" s="3">
        <v>0</v>
      </c>
      <c r="AA234" s="3">
        <v>0</v>
      </c>
      <c r="AB234" s="3"/>
    </row>
    <row r="235" spans="1:30" x14ac:dyDescent="0.3">
      <c r="A235" s="3" t="s">
        <v>68</v>
      </c>
      <c r="B235" s="3" t="s">
        <v>34</v>
      </c>
      <c r="C235" s="3" t="s">
        <v>25</v>
      </c>
      <c r="D235" s="3" t="s">
        <v>26</v>
      </c>
      <c r="E235" s="3" t="s">
        <v>27</v>
      </c>
      <c r="F235" s="3" t="s">
        <v>31</v>
      </c>
      <c r="G235" s="3">
        <v>1</v>
      </c>
      <c r="H235" s="3">
        <v>2</v>
      </c>
      <c r="I235" s="4">
        <f t="shared" si="388"/>
        <v>1.1363636363636365</v>
      </c>
      <c r="J235" s="3">
        <v>0</v>
      </c>
      <c r="K235" s="32">
        <f t="shared" si="395"/>
        <v>0</v>
      </c>
      <c r="L235" s="3">
        <f t="shared" si="396"/>
        <v>0</v>
      </c>
      <c r="M235" s="3">
        <v>0</v>
      </c>
      <c r="N235" s="3">
        <v>0</v>
      </c>
      <c r="O235" s="3">
        <v>0</v>
      </c>
      <c r="P235" s="3">
        <v>0</v>
      </c>
      <c r="Q235" s="4" t="e">
        <f t="shared" si="398"/>
        <v>#DIV/0!</v>
      </c>
      <c r="R235" s="3">
        <v>4</v>
      </c>
      <c r="S235" s="3">
        <v>2</v>
      </c>
      <c r="T235" s="32" t="e">
        <f t="shared" si="400"/>
        <v>#DIV/0!</v>
      </c>
      <c r="U235" s="32" t="e">
        <f t="shared" si="401"/>
        <v>#DIV/0!</v>
      </c>
      <c r="V235" s="3">
        <v>0</v>
      </c>
      <c r="W235" s="3">
        <v>0</v>
      </c>
      <c r="X235" s="3">
        <v>0</v>
      </c>
      <c r="Y235" s="3">
        <v>0</v>
      </c>
      <c r="Z235" s="3">
        <v>2</v>
      </c>
      <c r="AA235" s="3">
        <v>0</v>
      </c>
      <c r="AB235" s="3"/>
    </row>
    <row r="236" spans="1:30" x14ac:dyDescent="0.3">
      <c r="A236" s="35">
        <v>186</v>
      </c>
      <c r="B236" s="35" t="s">
        <v>34</v>
      </c>
      <c r="C236" s="35" t="s">
        <v>25</v>
      </c>
      <c r="D236" s="35" t="s">
        <v>26</v>
      </c>
      <c r="E236" s="35" t="s">
        <v>27</v>
      </c>
      <c r="F236" s="35" t="s">
        <v>28</v>
      </c>
      <c r="G236" s="35">
        <f t="shared" ref="G236:H236" si="418">G237+G238+G239</f>
        <v>1</v>
      </c>
      <c r="H236" s="35">
        <f t="shared" si="418"/>
        <v>1</v>
      </c>
      <c r="I236" s="36">
        <f t="shared" si="388"/>
        <v>-8.3333333333333339</v>
      </c>
      <c r="J236" s="35">
        <f t="shared" ref="J236" si="419">J237+J238+J239</f>
        <v>0</v>
      </c>
      <c r="K236" s="37">
        <f t="shared" si="395"/>
        <v>0</v>
      </c>
      <c r="L236" s="35">
        <f t="shared" si="396"/>
        <v>0</v>
      </c>
      <c r="M236" s="35">
        <f t="shared" ref="M236:P236" si="420">M237+M238+M239</f>
        <v>0</v>
      </c>
      <c r="N236" s="35">
        <f t="shared" si="420"/>
        <v>0</v>
      </c>
      <c r="O236" s="35">
        <f t="shared" si="420"/>
        <v>0</v>
      </c>
      <c r="P236" s="35">
        <f t="shared" si="420"/>
        <v>0</v>
      </c>
      <c r="Q236" s="36" t="e">
        <f t="shared" si="398"/>
        <v>#DIV/0!</v>
      </c>
      <c r="R236" s="35">
        <f t="shared" ref="R236:S236" si="421">R237+R238+R239</f>
        <v>2</v>
      </c>
      <c r="S236" s="35">
        <f t="shared" si="421"/>
        <v>1</v>
      </c>
      <c r="T236" s="37" t="e">
        <f t="shared" si="400"/>
        <v>#DIV/0!</v>
      </c>
      <c r="U236" s="37" t="e">
        <f t="shared" si="401"/>
        <v>#DIV/0!</v>
      </c>
      <c r="V236" s="35">
        <f t="shared" ref="V236:AA236" si="422">V237+V238+V239</f>
        <v>0</v>
      </c>
      <c r="W236" s="35">
        <f t="shared" si="422"/>
        <v>1</v>
      </c>
      <c r="X236" s="35">
        <f t="shared" si="422"/>
        <v>0</v>
      </c>
      <c r="Y236" s="35">
        <f t="shared" si="422"/>
        <v>0</v>
      </c>
      <c r="Z236" s="35">
        <f t="shared" si="422"/>
        <v>1</v>
      </c>
      <c r="AA236" s="35">
        <f t="shared" si="422"/>
        <v>0</v>
      </c>
      <c r="AB236" s="35"/>
      <c r="AC236" s="38"/>
      <c r="AD236" s="38"/>
    </row>
    <row r="237" spans="1:30" x14ac:dyDescent="0.3">
      <c r="A237" s="3" t="s">
        <v>66</v>
      </c>
      <c r="B237" s="3" t="s">
        <v>34</v>
      </c>
      <c r="C237" s="3" t="s">
        <v>25</v>
      </c>
      <c r="D237" s="3" t="s">
        <v>26</v>
      </c>
      <c r="E237" s="3" t="s">
        <v>27</v>
      </c>
      <c r="F237" s="3" t="s">
        <v>28</v>
      </c>
      <c r="G237" s="3">
        <v>1</v>
      </c>
      <c r="H237" s="3">
        <v>1</v>
      </c>
      <c r="I237" s="4">
        <f t="shared" si="388"/>
        <v>-8.3333333333333339</v>
      </c>
      <c r="J237" s="3">
        <v>0</v>
      </c>
      <c r="K237" s="32">
        <f t="shared" si="395"/>
        <v>0</v>
      </c>
      <c r="L237" s="3">
        <f t="shared" si="396"/>
        <v>0</v>
      </c>
      <c r="M237" s="3">
        <v>0</v>
      </c>
      <c r="N237" s="3">
        <v>0</v>
      </c>
      <c r="O237" s="3">
        <v>0</v>
      </c>
      <c r="P237" s="3">
        <v>0</v>
      </c>
      <c r="Q237" s="4" t="e">
        <f t="shared" si="398"/>
        <v>#DIV/0!</v>
      </c>
      <c r="R237" s="3">
        <v>2</v>
      </c>
      <c r="S237" s="3">
        <v>1</v>
      </c>
      <c r="T237" s="32" t="e">
        <f t="shared" si="400"/>
        <v>#DIV/0!</v>
      </c>
      <c r="U237" s="32" t="e">
        <f t="shared" si="401"/>
        <v>#DIV/0!</v>
      </c>
      <c r="V237" s="3">
        <v>0</v>
      </c>
      <c r="W237" s="3">
        <v>1</v>
      </c>
      <c r="X237" s="3">
        <v>0</v>
      </c>
      <c r="Y237" s="3">
        <v>0</v>
      </c>
      <c r="Z237" s="3">
        <v>1</v>
      </c>
      <c r="AA237" s="3">
        <v>0</v>
      </c>
      <c r="AB237" s="3"/>
    </row>
    <row r="238" spans="1:30" x14ac:dyDescent="0.3">
      <c r="A238" s="3" t="s">
        <v>67</v>
      </c>
      <c r="B238" s="3" t="s">
        <v>34</v>
      </c>
      <c r="C238" s="3" t="s">
        <v>25</v>
      </c>
      <c r="D238" s="3" t="s">
        <v>26</v>
      </c>
      <c r="E238" s="3" t="s">
        <v>27</v>
      </c>
      <c r="F238" s="3" t="s">
        <v>28</v>
      </c>
      <c r="G238" s="3">
        <v>0</v>
      </c>
      <c r="H238" s="3">
        <v>0</v>
      </c>
      <c r="I238" s="4" t="e">
        <f t="shared" si="388"/>
        <v>#DIV/0!</v>
      </c>
      <c r="J238" s="3">
        <v>0</v>
      </c>
      <c r="K238" s="32" t="e">
        <f t="shared" si="395"/>
        <v>#DIV/0!</v>
      </c>
      <c r="L238" s="3">
        <f t="shared" si="396"/>
        <v>0</v>
      </c>
      <c r="M238" s="3">
        <v>0</v>
      </c>
      <c r="N238" s="3">
        <v>0</v>
      </c>
      <c r="O238" s="3">
        <v>0</v>
      </c>
      <c r="P238" s="3">
        <v>0</v>
      </c>
      <c r="Q238" s="4" t="e">
        <f t="shared" si="398"/>
        <v>#DIV/0!</v>
      </c>
      <c r="R238" s="3">
        <v>0</v>
      </c>
      <c r="S238" s="3">
        <v>0</v>
      </c>
      <c r="T238" s="32" t="e">
        <f t="shared" si="400"/>
        <v>#DIV/0!</v>
      </c>
      <c r="U238" s="32" t="e">
        <f t="shared" si="401"/>
        <v>#DIV/0!</v>
      </c>
      <c r="V238" s="3">
        <v>0</v>
      </c>
      <c r="W238" s="3">
        <v>0</v>
      </c>
      <c r="X238" s="3">
        <v>0</v>
      </c>
      <c r="Y238" s="3">
        <v>0</v>
      </c>
      <c r="Z238" s="3">
        <v>0</v>
      </c>
      <c r="AA238" s="3">
        <v>0</v>
      </c>
      <c r="AB238" s="3"/>
    </row>
    <row r="239" spans="1:30" x14ac:dyDescent="0.3">
      <c r="A239" s="3" t="s">
        <v>68</v>
      </c>
      <c r="B239" s="3" t="s">
        <v>34</v>
      </c>
      <c r="C239" s="3" t="s">
        <v>25</v>
      </c>
      <c r="D239" s="3" t="s">
        <v>26</v>
      </c>
      <c r="E239" s="3" t="s">
        <v>27</v>
      </c>
      <c r="F239" s="3" t="s">
        <v>28</v>
      </c>
      <c r="G239" s="3">
        <v>0</v>
      </c>
      <c r="H239" s="3">
        <v>0</v>
      </c>
      <c r="I239" s="4" t="e">
        <f t="shared" si="388"/>
        <v>#DIV/0!</v>
      </c>
      <c r="J239" s="3">
        <v>0</v>
      </c>
      <c r="K239" s="32" t="e">
        <f t="shared" si="395"/>
        <v>#DIV/0!</v>
      </c>
      <c r="L239" s="3">
        <f t="shared" si="396"/>
        <v>0</v>
      </c>
      <c r="M239" s="3">
        <v>0</v>
      </c>
      <c r="N239" s="3">
        <v>0</v>
      </c>
      <c r="O239" s="3">
        <v>0</v>
      </c>
      <c r="P239" s="3">
        <v>0</v>
      </c>
      <c r="Q239" s="4" t="e">
        <f t="shared" si="398"/>
        <v>#DIV/0!</v>
      </c>
      <c r="R239" s="3">
        <v>0</v>
      </c>
      <c r="S239" s="3">
        <v>0</v>
      </c>
      <c r="T239" s="32" t="e">
        <f t="shared" si="400"/>
        <v>#DIV/0!</v>
      </c>
      <c r="U239" s="32" t="e">
        <f t="shared" si="401"/>
        <v>#DIV/0!</v>
      </c>
      <c r="V239" s="3">
        <v>0</v>
      </c>
      <c r="W239" s="3">
        <v>0</v>
      </c>
      <c r="X239" s="3">
        <v>0</v>
      </c>
      <c r="Y239" s="3">
        <v>0</v>
      </c>
      <c r="Z239" s="3">
        <v>0</v>
      </c>
      <c r="AA239" s="3">
        <v>0</v>
      </c>
      <c r="AB239" s="3"/>
    </row>
    <row r="240" spans="1:30" x14ac:dyDescent="0.3">
      <c r="A240" s="35">
        <v>242</v>
      </c>
      <c r="B240" s="35" t="s">
        <v>24</v>
      </c>
      <c r="C240" s="35" t="s">
        <v>25</v>
      </c>
      <c r="D240" s="35" t="s">
        <v>34</v>
      </c>
      <c r="E240" s="35" t="s">
        <v>27</v>
      </c>
      <c r="F240" s="35" t="s">
        <v>28</v>
      </c>
      <c r="G240" s="35">
        <f t="shared" ref="G240:H240" si="423">G241+G242+G243</f>
        <v>0</v>
      </c>
      <c r="H240" s="35">
        <f t="shared" si="423"/>
        <v>0</v>
      </c>
      <c r="I240" s="36" t="e">
        <f t="shared" si="388"/>
        <v>#DIV/0!</v>
      </c>
      <c r="J240" s="35">
        <f t="shared" ref="J240" si="424">J241+J242+J243</f>
        <v>0</v>
      </c>
      <c r="K240" s="37" t="e">
        <f t="shared" si="395"/>
        <v>#DIV/0!</v>
      </c>
      <c r="L240" s="35">
        <f t="shared" si="396"/>
        <v>0</v>
      </c>
      <c r="M240" s="35">
        <f t="shared" ref="M240:P240" si="425">M241+M242+M243</f>
        <v>0</v>
      </c>
      <c r="N240" s="35">
        <f t="shared" si="425"/>
        <v>0</v>
      </c>
      <c r="O240" s="35">
        <f t="shared" si="425"/>
        <v>0</v>
      </c>
      <c r="P240" s="35">
        <f t="shared" si="425"/>
        <v>0</v>
      </c>
      <c r="Q240" s="36" t="e">
        <f t="shared" si="398"/>
        <v>#DIV/0!</v>
      </c>
      <c r="R240" s="35">
        <f t="shared" ref="R240:S240" si="426">R241+R242+R243</f>
        <v>0</v>
      </c>
      <c r="S240" s="35">
        <f t="shared" si="426"/>
        <v>0</v>
      </c>
      <c r="T240" s="37" t="e">
        <f t="shared" si="400"/>
        <v>#DIV/0!</v>
      </c>
      <c r="U240" s="37" t="e">
        <f t="shared" si="401"/>
        <v>#DIV/0!</v>
      </c>
      <c r="V240" s="35">
        <f t="shared" ref="V240:AA240" si="427">V241+V242+V243</f>
        <v>0</v>
      </c>
      <c r="W240" s="35">
        <f t="shared" si="427"/>
        <v>0</v>
      </c>
      <c r="X240" s="35">
        <f t="shared" si="427"/>
        <v>1</v>
      </c>
      <c r="Y240" s="35">
        <f t="shared" si="427"/>
        <v>0</v>
      </c>
      <c r="Z240" s="35">
        <f t="shared" si="427"/>
        <v>0</v>
      </c>
      <c r="AA240" s="35">
        <f t="shared" si="427"/>
        <v>0</v>
      </c>
      <c r="AB240" s="35"/>
      <c r="AC240" s="38"/>
      <c r="AD240" s="38"/>
    </row>
    <row r="241" spans="1:30" x14ac:dyDescent="0.3">
      <c r="A241" s="3" t="s">
        <v>66</v>
      </c>
      <c r="B241" s="3" t="s">
        <v>24</v>
      </c>
      <c r="C241" s="3" t="s">
        <v>25</v>
      </c>
      <c r="D241" s="3" t="s">
        <v>34</v>
      </c>
      <c r="E241" s="3" t="s">
        <v>27</v>
      </c>
      <c r="F241" s="3" t="s">
        <v>28</v>
      </c>
      <c r="G241" s="3">
        <v>0</v>
      </c>
      <c r="H241" s="3">
        <v>0</v>
      </c>
      <c r="I241" s="4" t="e">
        <f t="shared" si="388"/>
        <v>#DIV/0!</v>
      </c>
      <c r="J241" s="3">
        <v>0</v>
      </c>
      <c r="K241" s="32" t="e">
        <f t="shared" si="395"/>
        <v>#DIV/0!</v>
      </c>
      <c r="L241" s="3">
        <f t="shared" si="396"/>
        <v>0</v>
      </c>
      <c r="M241" s="3">
        <v>0</v>
      </c>
      <c r="N241" s="3">
        <v>0</v>
      </c>
      <c r="O241" s="3">
        <v>0</v>
      </c>
      <c r="P241" s="3">
        <v>0</v>
      </c>
      <c r="Q241" s="4" t="e">
        <f t="shared" si="398"/>
        <v>#DIV/0!</v>
      </c>
      <c r="R241" s="3">
        <v>0</v>
      </c>
      <c r="S241" s="3">
        <v>0</v>
      </c>
      <c r="T241" s="32" t="e">
        <f t="shared" si="400"/>
        <v>#DIV/0!</v>
      </c>
      <c r="U241" s="32" t="e">
        <f t="shared" si="401"/>
        <v>#DIV/0!</v>
      </c>
      <c r="V241" s="3">
        <v>0</v>
      </c>
      <c r="W241" s="3">
        <v>0</v>
      </c>
      <c r="X241" s="3">
        <v>1</v>
      </c>
      <c r="Y241" s="3">
        <v>0</v>
      </c>
      <c r="Z241" s="3">
        <v>0</v>
      </c>
      <c r="AA241" s="3">
        <v>0</v>
      </c>
      <c r="AB241" s="3"/>
    </row>
    <row r="242" spans="1:30" x14ac:dyDescent="0.3">
      <c r="A242" s="3" t="s">
        <v>67</v>
      </c>
      <c r="B242" s="3" t="s">
        <v>24</v>
      </c>
      <c r="C242" s="3" t="s">
        <v>25</v>
      </c>
      <c r="D242" s="3" t="s">
        <v>34</v>
      </c>
      <c r="E242" s="3" t="s">
        <v>27</v>
      </c>
      <c r="F242" s="3" t="s">
        <v>28</v>
      </c>
      <c r="G242" s="3">
        <v>0</v>
      </c>
      <c r="H242" s="3">
        <v>0</v>
      </c>
      <c r="I242" s="4" t="e">
        <f t="shared" si="388"/>
        <v>#DIV/0!</v>
      </c>
      <c r="J242" s="3">
        <v>0</v>
      </c>
      <c r="K242" s="32" t="e">
        <f t="shared" si="395"/>
        <v>#DIV/0!</v>
      </c>
      <c r="L242" s="3">
        <f t="shared" si="396"/>
        <v>0</v>
      </c>
      <c r="M242" s="3">
        <v>0</v>
      </c>
      <c r="N242" s="3">
        <v>0</v>
      </c>
      <c r="O242" s="3">
        <v>0</v>
      </c>
      <c r="P242" s="3">
        <v>0</v>
      </c>
      <c r="Q242" s="4" t="e">
        <f t="shared" si="398"/>
        <v>#DIV/0!</v>
      </c>
      <c r="R242" s="3">
        <v>0</v>
      </c>
      <c r="S242" s="3">
        <v>0</v>
      </c>
      <c r="T242" s="32" t="e">
        <f t="shared" si="400"/>
        <v>#DIV/0!</v>
      </c>
      <c r="U242" s="32" t="e">
        <f t="shared" si="401"/>
        <v>#DIV/0!</v>
      </c>
      <c r="V242" s="3">
        <v>0</v>
      </c>
      <c r="W242" s="3">
        <v>0</v>
      </c>
      <c r="X242" s="3">
        <v>0</v>
      </c>
      <c r="Y242" s="3">
        <v>0</v>
      </c>
      <c r="Z242" s="3">
        <v>0</v>
      </c>
      <c r="AA242" s="3">
        <v>0</v>
      </c>
      <c r="AB242" s="3"/>
    </row>
    <row r="243" spans="1:30" x14ac:dyDescent="0.3">
      <c r="A243" s="3" t="s">
        <v>68</v>
      </c>
      <c r="B243" s="3" t="s">
        <v>24</v>
      </c>
      <c r="C243" s="3" t="s">
        <v>25</v>
      </c>
      <c r="D243" s="3" t="s">
        <v>34</v>
      </c>
      <c r="E243" s="3" t="s">
        <v>27</v>
      </c>
      <c r="F243" s="3" t="s">
        <v>28</v>
      </c>
      <c r="G243" s="3">
        <v>0</v>
      </c>
      <c r="H243" s="3">
        <v>0</v>
      </c>
      <c r="I243" s="4" t="e">
        <f t="shared" si="388"/>
        <v>#DIV/0!</v>
      </c>
      <c r="J243" s="3">
        <v>0</v>
      </c>
      <c r="K243" s="32" t="e">
        <f t="shared" si="395"/>
        <v>#DIV/0!</v>
      </c>
      <c r="L243" s="3">
        <f t="shared" si="396"/>
        <v>0</v>
      </c>
      <c r="M243" s="3">
        <v>0</v>
      </c>
      <c r="N243" s="3">
        <v>0</v>
      </c>
      <c r="O243" s="3">
        <v>0</v>
      </c>
      <c r="P243" s="3">
        <v>0</v>
      </c>
      <c r="Q243" s="4" t="e">
        <f t="shared" si="398"/>
        <v>#DIV/0!</v>
      </c>
      <c r="R243" s="3">
        <v>0</v>
      </c>
      <c r="S243" s="3">
        <v>0</v>
      </c>
      <c r="T243" s="32" t="e">
        <f t="shared" si="400"/>
        <v>#DIV/0!</v>
      </c>
      <c r="U243" s="32" t="e">
        <f t="shared" si="401"/>
        <v>#DIV/0!</v>
      </c>
      <c r="V243" s="3">
        <v>0</v>
      </c>
      <c r="W243" s="3">
        <v>0</v>
      </c>
      <c r="X243" s="3">
        <v>0</v>
      </c>
      <c r="Y243" s="3">
        <v>0</v>
      </c>
      <c r="Z243" s="3">
        <v>0</v>
      </c>
      <c r="AA243" s="3">
        <v>0</v>
      </c>
      <c r="AB243" s="3"/>
    </row>
    <row r="244" spans="1:30" x14ac:dyDescent="0.3">
      <c r="A244" s="35">
        <v>267</v>
      </c>
      <c r="B244" s="35" t="s">
        <v>24</v>
      </c>
      <c r="C244" s="35" t="s">
        <v>32</v>
      </c>
      <c r="D244" s="35" t="s">
        <v>34</v>
      </c>
      <c r="E244" s="35" t="s">
        <v>30</v>
      </c>
      <c r="F244" s="35" t="s">
        <v>28</v>
      </c>
      <c r="G244" s="35">
        <f t="shared" ref="G244:H244" si="428">G245+G246+G247</f>
        <v>7</v>
      </c>
      <c r="H244" s="35">
        <f t="shared" si="428"/>
        <v>2</v>
      </c>
      <c r="I244" s="36">
        <f t="shared" si="388"/>
        <v>0.4</v>
      </c>
      <c r="J244" s="35">
        <f t="shared" ref="J244" si="429">J245+J246+J247</f>
        <v>3</v>
      </c>
      <c r="K244" s="37">
        <f t="shared" si="395"/>
        <v>0.42857142857142855</v>
      </c>
      <c r="L244" s="35">
        <f t="shared" si="396"/>
        <v>4</v>
      </c>
      <c r="M244" s="35">
        <f t="shared" ref="M244:P244" si="430">M245+M246+M247</f>
        <v>1</v>
      </c>
      <c r="N244" s="35">
        <f t="shared" si="430"/>
        <v>3</v>
      </c>
      <c r="O244" s="35">
        <f t="shared" si="430"/>
        <v>0</v>
      </c>
      <c r="P244" s="35">
        <f t="shared" si="430"/>
        <v>3</v>
      </c>
      <c r="Q244" s="36">
        <f t="shared" si="398"/>
        <v>75</v>
      </c>
      <c r="R244" s="35">
        <f t="shared" ref="R244:S244" si="431">R245+R246+R247</f>
        <v>0</v>
      </c>
      <c r="S244" s="35">
        <f t="shared" si="431"/>
        <v>0</v>
      </c>
      <c r="T244" s="37">
        <f t="shared" si="400"/>
        <v>0.25</v>
      </c>
      <c r="U244" s="37">
        <f t="shared" si="401"/>
        <v>0.25</v>
      </c>
      <c r="V244" s="35">
        <f t="shared" ref="V244:AA244" si="432">V245+V246+V247</f>
        <v>0</v>
      </c>
      <c r="W244" s="35">
        <f t="shared" si="432"/>
        <v>2</v>
      </c>
      <c r="X244" s="35">
        <f t="shared" si="432"/>
        <v>1</v>
      </c>
      <c r="Y244" s="35">
        <f t="shared" si="432"/>
        <v>2</v>
      </c>
      <c r="Z244" s="35">
        <f t="shared" si="432"/>
        <v>0</v>
      </c>
      <c r="AA244" s="35">
        <f t="shared" si="432"/>
        <v>0</v>
      </c>
      <c r="AB244" s="35"/>
      <c r="AC244" s="38"/>
      <c r="AD244" s="38"/>
    </row>
    <row r="245" spans="1:30" x14ac:dyDescent="0.3">
      <c r="A245" s="3" t="s">
        <v>66</v>
      </c>
      <c r="B245" s="3" t="s">
        <v>24</v>
      </c>
      <c r="C245" s="3" t="s">
        <v>32</v>
      </c>
      <c r="D245" s="3" t="s">
        <v>34</v>
      </c>
      <c r="E245" s="3" t="s">
        <v>30</v>
      </c>
      <c r="F245" s="3" t="s">
        <v>28</v>
      </c>
      <c r="G245" s="3">
        <v>1</v>
      </c>
      <c r="H245" s="3">
        <v>0</v>
      </c>
      <c r="I245" s="4">
        <f t="shared" si="388"/>
        <v>0</v>
      </c>
      <c r="J245" s="3">
        <v>0</v>
      </c>
      <c r="K245" s="32">
        <f t="shared" si="395"/>
        <v>0</v>
      </c>
      <c r="L245" s="3">
        <f t="shared" si="396"/>
        <v>1</v>
      </c>
      <c r="M245" s="3">
        <v>0</v>
      </c>
      <c r="N245" s="3">
        <v>1</v>
      </c>
      <c r="O245" s="3">
        <v>0</v>
      </c>
      <c r="P245" s="3">
        <v>0</v>
      </c>
      <c r="Q245" s="4">
        <f t="shared" si="398"/>
        <v>0</v>
      </c>
      <c r="R245" s="3">
        <v>0</v>
      </c>
      <c r="S245" s="3">
        <v>0</v>
      </c>
      <c r="T245" s="32">
        <f t="shared" si="400"/>
        <v>0</v>
      </c>
      <c r="U245" s="32">
        <f t="shared" si="401"/>
        <v>0</v>
      </c>
      <c r="V245" s="3">
        <v>0</v>
      </c>
      <c r="W245" s="3">
        <v>0</v>
      </c>
      <c r="X245" s="3">
        <v>1</v>
      </c>
      <c r="Y245" s="3">
        <v>0</v>
      </c>
      <c r="Z245" s="3">
        <v>0</v>
      </c>
      <c r="AA245" s="3">
        <v>0</v>
      </c>
      <c r="AB245" s="3"/>
    </row>
    <row r="246" spans="1:30" x14ac:dyDescent="0.3">
      <c r="A246" s="3" t="s">
        <v>67</v>
      </c>
      <c r="B246" s="3" t="s">
        <v>24</v>
      </c>
      <c r="C246" s="3" t="s">
        <v>32</v>
      </c>
      <c r="D246" s="3" t="s">
        <v>34</v>
      </c>
      <c r="E246" s="3" t="s">
        <v>30</v>
      </c>
      <c r="F246" s="3" t="s">
        <v>28</v>
      </c>
      <c r="G246" s="3">
        <v>1</v>
      </c>
      <c r="H246" s="3">
        <v>0</v>
      </c>
      <c r="I246" s="4">
        <f t="shared" si="388"/>
        <v>0</v>
      </c>
      <c r="J246" s="3">
        <v>1</v>
      </c>
      <c r="K246" s="32">
        <f t="shared" si="395"/>
        <v>1</v>
      </c>
      <c r="L246" s="3">
        <f t="shared" si="396"/>
        <v>0</v>
      </c>
      <c r="M246" s="3">
        <v>0</v>
      </c>
      <c r="N246" s="3">
        <v>0</v>
      </c>
      <c r="O246" s="3">
        <v>0</v>
      </c>
      <c r="P246" s="3">
        <v>0</v>
      </c>
      <c r="Q246" s="4" t="e">
        <f t="shared" si="398"/>
        <v>#DIV/0!</v>
      </c>
      <c r="R246" s="3">
        <v>0</v>
      </c>
      <c r="S246" s="3">
        <v>0</v>
      </c>
      <c r="T246" s="32" t="e">
        <f t="shared" si="400"/>
        <v>#DIV/0!</v>
      </c>
      <c r="U246" s="32" t="e">
        <f t="shared" si="401"/>
        <v>#DIV/0!</v>
      </c>
      <c r="V246" s="3">
        <v>0</v>
      </c>
      <c r="W246" s="3">
        <v>0</v>
      </c>
      <c r="X246" s="3">
        <v>0</v>
      </c>
      <c r="Y246" s="3">
        <v>0</v>
      </c>
      <c r="Z246" s="3">
        <v>0</v>
      </c>
      <c r="AA246" s="3">
        <v>0</v>
      </c>
      <c r="AB246" s="3"/>
    </row>
    <row r="247" spans="1:30" x14ac:dyDescent="0.3">
      <c r="A247" s="3" t="s">
        <v>68</v>
      </c>
      <c r="B247" s="3" t="s">
        <v>24</v>
      </c>
      <c r="C247" s="3" t="s">
        <v>32</v>
      </c>
      <c r="D247" s="3" t="s">
        <v>34</v>
      </c>
      <c r="E247" s="3" t="s">
        <v>30</v>
      </c>
      <c r="F247" s="3" t="s">
        <v>28</v>
      </c>
      <c r="G247" s="3">
        <v>5</v>
      </c>
      <c r="H247" s="3">
        <v>2</v>
      </c>
      <c r="I247" s="4">
        <f t="shared" si="388"/>
        <v>0.66666666666666663</v>
      </c>
      <c r="J247" s="3">
        <v>2</v>
      </c>
      <c r="K247" s="32">
        <f t="shared" si="395"/>
        <v>0.4</v>
      </c>
      <c r="L247" s="3">
        <f t="shared" si="396"/>
        <v>3</v>
      </c>
      <c r="M247" s="3">
        <v>1</v>
      </c>
      <c r="N247" s="3">
        <v>2</v>
      </c>
      <c r="O247" s="3">
        <v>0</v>
      </c>
      <c r="P247" s="3">
        <v>3</v>
      </c>
      <c r="Q247" s="4">
        <f t="shared" si="398"/>
        <v>100</v>
      </c>
      <c r="R247" s="3">
        <v>0</v>
      </c>
      <c r="S247" s="3">
        <v>0</v>
      </c>
      <c r="T247" s="32">
        <f t="shared" si="400"/>
        <v>0.33333333333333331</v>
      </c>
      <c r="U247" s="32">
        <f t="shared" si="401"/>
        <v>0.33333333333333331</v>
      </c>
      <c r="V247" s="3">
        <v>0</v>
      </c>
      <c r="W247" s="3">
        <v>2</v>
      </c>
      <c r="X247" s="3">
        <v>0</v>
      </c>
      <c r="Y247" s="3">
        <v>2</v>
      </c>
      <c r="Z247" s="3">
        <v>0</v>
      </c>
      <c r="AA247" s="3">
        <v>0</v>
      </c>
      <c r="AB247" s="3"/>
    </row>
    <row r="248" spans="1:30" x14ac:dyDescent="0.3">
      <c r="A248" s="35">
        <v>35</v>
      </c>
      <c r="B248" s="35" t="s">
        <v>24</v>
      </c>
      <c r="C248" s="35" t="s">
        <v>25</v>
      </c>
      <c r="D248" s="35" t="s">
        <v>29</v>
      </c>
      <c r="E248" s="35" t="s">
        <v>32</v>
      </c>
      <c r="F248" s="35" t="s">
        <v>28</v>
      </c>
      <c r="G248" s="35">
        <f t="shared" ref="G248:H248" si="433">G249+G250+G251</f>
        <v>1</v>
      </c>
      <c r="H248" s="35">
        <f t="shared" si="433"/>
        <v>2</v>
      </c>
      <c r="I248" s="36">
        <f t="shared" si="388"/>
        <v>2</v>
      </c>
      <c r="J248" s="35">
        <f t="shared" ref="J248" si="434">J249+J250+J251</f>
        <v>0</v>
      </c>
      <c r="K248" s="37">
        <f t="shared" si="395"/>
        <v>0</v>
      </c>
      <c r="L248" s="35">
        <f t="shared" si="396"/>
        <v>1</v>
      </c>
      <c r="M248" s="35">
        <f t="shared" ref="M248:P248" si="435">M249+M250+M251</f>
        <v>1</v>
      </c>
      <c r="N248" s="35">
        <f t="shared" si="435"/>
        <v>0</v>
      </c>
      <c r="O248" s="35">
        <f t="shared" si="435"/>
        <v>1</v>
      </c>
      <c r="P248" s="35">
        <f t="shared" si="435"/>
        <v>1</v>
      </c>
      <c r="Q248" s="36">
        <f t="shared" si="398"/>
        <v>100</v>
      </c>
      <c r="R248" s="35">
        <f t="shared" ref="R248:S248" si="436">R249+R250+R251</f>
        <v>0</v>
      </c>
      <c r="S248" s="35">
        <f t="shared" si="436"/>
        <v>0</v>
      </c>
      <c r="T248" s="37">
        <f t="shared" si="400"/>
        <v>1</v>
      </c>
      <c r="U248" s="37">
        <f t="shared" si="401"/>
        <v>1</v>
      </c>
      <c r="V248" s="35">
        <f t="shared" ref="V248:AA248" si="437">V249+V250+V251</f>
        <v>0</v>
      </c>
      <c r="W248" s="35">
        <f t="shared" si="437"/>
        <v>0</v>
      </c>
      <c r="X248" s="35">
        <f t="shared" si="437"/>
        <v>0</v>
      </c>
      <c r="Y248" s="35">
        <f t="shared" si="437"/>
        <v>0</v>
      </c>
      <c r="Z248" s="35">
        <f t="shared" si="437"/>
        <v>0</v>
      </c>
      <c r="AA248" s="35">
        <f t="shared" si="437"/>
        <v>0</v>
      </c>
      <c r="AB248" s="35"/>
      <c r="AC248" s="38"/>
      <c r="AD248" s="38"/>
    </row>
    <row r="249" spans="1:30" x14ac:dyDescent="0.3">
      <c r="A249" s="3" t="s">
        <v>66</v>
      </c>
      <c r="B249" s="3" t="s">
        <v>24</v>
      </c>
      <c r="C249" s="3" t="s">
        <v>25</v>
      </c>
      <c r="D249" s="3" t="s">
        <v>29</v>
      </c>
      <c r="E249" s="3" t="s">
        <v>32</v>
      </c>
      <c r="F249" s="3" t="s">
        <v>28</v>
      </c>
      <c r="G249" s="3">
        <v>0</v>
      </c>
      <c r="H249" s="3">
        <v>0</v>
      </c>
      <c r="I249" s="4" t="e">
        <f t="shared" si="388"/>
        <v>#DIV/0!</v>
      </c>
      <c r="J249" s="3">
        <v>0</v>
      </c>
      <c r="K249" s="32" t="e">
        <f t="shared" si="395"/>
        <v>#DIV/0!</v>
      </c>
      <c r="L249" s="3">
        <f t="shared" si="396"/>
        <v>0</v>
      </c>
      <c r="M249" s="3">
        <v>0</v>
      </c>
      <c r="N249" s="3">
        <v>0</v>
      </c>
      <c r="O249" s="3">
        <v>0</v>
      </c>
      <c r="P249" s="3">
        <v>0</v>
      </c>
      <c r="Q249" s="4" t="e">
        <f t="shared" si="398"/>
        <v>#DIV/0!</v>
      </c>
      <c r="R249" s="3">
        <v>0</v>
      </c>
      <c r="S249" s="3">
        <v>0</v>
      </c>
      <c r="T249" s="32" t="e">
        <f t="shared" si="400"/>
        <v>#DIV/0!</v>
      </c>
      <c r="U249" s="32" t="e">
        <f t="shared" si="401"/>
        <v>#DIV/0!</v>
      </c>
      <c r="V249" s="3">
        <v>0</v>
      </c>
      <c r="W249" s="3">
        <v>0</v>
      </c>
      <c r="X249" s="3">
        <v>0</v>
      </c>
      <c r="Y249" s="3">
        <v>0</v>
      </c>
      <c r="Z249" s="3">
        <v>0</v>
      </c>
      <c r="AA249" s="3">
        <v>0</v>
      </c>
      <c r="AB249" s="3"/>
    </row>
    <row r="250" spans="1:30" x14ac:dyDescent="0.3">
      <c r="A250" s="3" t="s">
        <v>67</v>
      </c>
      <c r="B250" s="3" t="s">
        <v>24</v>
      </c>
      <c r="C250" s="3" t="s">
        <v>25</v>
      </c>
      <c r="D250" s="3" t="s">
        <v>29</v>
      </c>
      <c r="E250" s="3" t="s">
        <v>32</v>
      </c>
      <c r="F250" s="3" t="s">
        <v>28</v>
      </c>
      <c r="G250" s="3">
        <v>1</v>
      </c>
      <c r="H250" s="3">
        <v>2</v>
      </c>
      <c r="I250" s="4">
        <f t="shared" si="388"/>
        <v>2</v>
      </c>
      <c r="J250" s="3">
        <v>0</v>
      </c>
      <c r="K250" s="32">
        <f t="shared" si="395"/>
        <v>0</v>
      </c>
      <c r="L250" s="3">
        <f t="shared" si="396"/>
        <v>1</v>
      </c>
      <c r="M250" s="3">
        <v>1</v>
      </c>
      <c r="N250" s="3">
        <v>0</v>
      </c>
      <c r="O250" s="3">
        <v>1</v>
      </c>
      <c r="P250" s="3">
        <v>1</v>
      </c>
      <c r="Q250" s="4">
        <f t="shared" si="398"/>
        <v>100</v>
      </c>
      <c r="R250" s="3">
        <v>0</v>
      </c>
      <c r="S250" s="3">
        <v>0</v>
      </c>
      <c r="T250" s="32">
        <f t="shared" si="400"/>
        <v>1</v>
      </c>
      <c r="U250" s="32">
        <f t="shared" si="401"/>
        <v>1</v>
      </c>
      <c r="V250" s="3">
        <v>0</v>
      </c>
      <c r="W250" s="3">
        <v>0</v>
      </c>
      <c r="X250" s="3">
        <v>0</v>
      </c>
      <c r="Y250" s="3">
        <v>0</v>
      </c>
      <c r="Z250" s="3">
        <v>0</v>
      </c>
      <c r="AA250" s="3">
        <v>0</v>
      </c>
      <c r="AB250" s="3"/>
    </row>
    <row r="251" spans="1:30" x14ac:dyDescent="0.3">
      <c r="A251" s="3" t="s">
        <v>68</v>
      </c>
      <c r="B251" s="3" t="s">
        <v>24</v>
      </c>
      <c r="C251" s="3" t="s">
        <v>25</v>
      </c>
      <c r="D251" s="3" t="s">
        <v>29</v>
      </c>
      <c r="E251" s="3" t="s">
        <v>32</v>
      </c>
      <c r="F251" s="3" t="s">
        <v>28</v>
      </c>
      <c r="G251" s="3">
        <v>0</v>
      </c>
      <c r="H251" s="3">
        <v>0</v>
      </c>
      <c r="I251" s="4" t="e">
        <f t="shared" si="388"/>
        <v>#DIV/0!</v>
      </c>
      <c r="J251" s="3">
        <v>0</v>
      </c>
      <c r="K251" s="32" t="e">
        <f t="shared" si="395"/>
        <v>#DIV/0!</v>
      </c>
      <c r="L251" s="3">
        <f t="shared" si="396"/>
        <v>0</v>
      </c>
      <c r="M251" s="3">
        <v>0</v>
      </c>
      <c r="N251" s="3">
        <v>0</v>
      </c>
      <c r="O251" s="3">
        <v>0</v>
      </c>
      <c r="P251" s="3">
        <v>0</v>
      </c>
      <c r="Q251" s="4" t="e">
        <f t="shared" si="398"/>
        <v>#DIV/0!</v>
      </c>
      <c r="R251" s="3">
        <v>0</v>
      </c>
      <c r="S251" s="3">
        <v>0</v>
      </c>
      <c r="T251" s="32" t="e">
        <f t="shared" si="400"/>
        <v>#DIV/0!</v>
      </c>
      <c r="U251" s="32" t="e">
        <f t="shared" si="401"/>
        <v>#DIV/0!</v>
      </c>
      <c r="V251" s="3">
        <v>0</v>
      </c>
      <c r="W251" s="3">
        <v>0</v>
      </c>
      <c r="X251" s="3">
        <v>0</v>
      </c>
      <c r="Y251" s="3">
        <v>0</v>
      </c>
      <c r="Z251" s="3">
        <v>0</v>
      </c>
      <c r="AA251" s="3">
        <v>0</v>
      </c>
      <c r="AB251" s="3"/>
    </row>
    <row r="252" spans="1:30" x14ac:dyDescent="0.3">
      <c r="A252" s="35">
        <v>34</v>
      </c>
      <c r="B252" s="35" t="s">
        <v>24</v>
      </c>
      <c r="C252" s="35" t="s">
        <v>25</v>
      </c>
      <c r="D252" s="35" t="s">
        <v>29</v>
      </c>
      <c r="E252" s="35" t="s">
        <v>27</v>
      </c>
      <c r="F252" s="35" t="s">
        <v>28</v>
      </c>
      <c r="G252" s="35">
        <f t="shared" ref="G252:H252" si="438">G253+G254+G255</f>
        <v>1</v>
      </c>
      <c r="H252" s="35">
        <f t="shared" si="438"/>
        <v>0</v>
      </c>
      <c r="I252" s="36">
        <f t="shared" si="388"/>
        <v>0</v>
      </c>
      <c r="J252" s="35">
        <f t="shared" ref="J252" si="439">J253+J254+J255</f>
        <v>0</v>
      </c>
      <c r="K252" s="37">
        <f t="shared" si="395"/>
        <v>0</v>
      </c>
      <c r="L252" s="35">
        <f t="shared" si="396"/>
        <v>1</v>
      </c>
      <c r="M252" s="35">
        <f t="shared" ref="M252:P252" si="440">M253+M254+M255</f>
        <v>0</v>
      </c>
      <c r="N252" s="35">
        <f t="shared" si="440"/>
        <v>1</v>
      </c>
      <c r="O252" s="35">
        <f t="shared" si="440"/>
        <v>0</v>
      </c>
      <c r="P252" s="35">
        <f t="shared" si="440"/>
        <v>0</v>
      </c>
      <c r="Q252" s="36">
        <f t="shared" si="398"/>
        <v>0</v>
      </c>
      <c r="R252" s="35">
        <f t="shared" ref="R252:S252" si="441">R253+R254+R255</f>
        <v>0</v>
      </c>
      <c r="S252" s="35">
        <f t="shared" si="441"/>
        <v>0</v>
      </c>
      <c r="T252" s="37">
        <f t="shared" si="400"/>
        <v>0</v>
      </c>
      <c r="U252" s="37">
        <f t="shared" si="401"/>
        <v>0</v>
      </c>
      <c r="V252" s="35">
        <f t="shared" ref="V252:AA252" si="442">V253+V254+V255</f>
        <v>0</v>
      </c>
      <c r="W252" s="35">
        <f t="shared" si="442"/>
        <v>0</v>
      </c>
      <c r="X252" s="35">
        <f t="shared" si="442"/>
        <v>1</v>
      </c>
      <c r="Y252" s="35">
        <f t="shared" si="442"/>
        <v>0</v>
      </c>
      <c r="Z252" s="35">
        <f t="shared" si="442"/>
        <v>1</v>
      </c>
      <c r="AA252" s="35">
        <f t="shared" si="442"/>
        <v>0</v>
      </c>
      <c r="AB252" s="35"/>
      <c r="AC252" s="38"/>
      <c r="AD252" s="38"/>
    </row>
    <row r="253" spans="1:30" x14ac:dyDescent="0.3">
      <c r="A253" s="3" t="s">
        <v>66</v>
      </c>
      <c r="B253" s="3" t="s">
        <v>24</v>
      </c>
      <c r="C253" s="3" t="s">
        <v>25</v>
      </c>
      <c r="D253" s="3" t="s">
        <v>29</v>
      </c>
      <c r="E253" s="3" t="s">
        <v>27</v>
      </c>
      <c r="F253" s="3" t="s">
        <v>28</v>
      </c>
      <c r="G253" s="3">
        <v>1</v>
      </c>
      <c r="H253" s="3">
        <v>0</v>
      </c>
      <c r="I253" s="4">
        <f t="shared" si="388"/>
        <v>0</v>
      </c>
      <c r="J253" s="3">
        <v>0</v>
      </c>
      <c r="K253" s="32">
        <f t="shared" si="395"/>
        <v>0</v>
      </c>
      <c r="L253" s="3">
        <f t="shared" si="396"/>
        <v>1</v>
      </c>
      <c r="M253" s="3">
        <v>0</v>
      </c>
      <c r="N253" s="3">
        <v>1</v>
      </c>
      <c r="O253" s="3">
        <v>0</v>
      </c>
      <c r="P253" s="3">
        <v>0</v>
      </c>
      <c r="Q253" s="4">
        <f t="shared" si="398"/>
        <v>0</v>
      </c>
      <c r="R253" s="3">
        <v>0</v>
      </c>
      <c r="S253" s="3">
        <v>0</v>
      </c>
      <c r="T253" s="32">
        <f t="shared" si="400"/>
        <v>0</v>
      </c>
      <c r="U253" s="32">
        <f t="shared" si="401"/>
        <v>0</v>
      </c>
      <c r="V253" s="3">
        <v>0</v>
      </c>
      <c r="W253" s="3">
        <v>0</v>
      </c>
      <c r="X253" s="3">
        <v>1</v>
      </c>
      <c r="Y253" s="3">
        <v>0</v>
      </c>
      <c r="Z253" s="3">
        <v>1</v>
      </c>
      <c r="AA253" s="3">
        <v>0</v>
      </c>
      <c r="AB253" s="3"/>
    </row>
    <row r="254" spans="1:30" x14ac:dyDescent="0.3">
      <c r="A254" s="3" t="s">
        <v>67</v>
      </c>
      <c r="B254" s="3" t="s">
        <v>24</v>
      </c>
      <c r="C254" s="3" t="s">
        <v>25</v>
      </c>
      <c r="D254" s="3" t="s">
        <v>29</v>
      </c>
      <c r="E254" s="3" t="s">
        <v>27</v>
      </c>
      <c r="F254" s="3" t="s">
        <v>28</v>
      </c>
      <c r="G254" s="3">
        <v>0</v>
      </c>
      <c r="H254" s="3">
        <v>0</v>
      </c>
      <c r="I254" s="4" t="e">
        <f t="shared" si="388"/>
        <v>#DIV/0!</v>
      </c>
      <c r="J254" s="3">
        <v>0</v>
      </c>
      <c r="K254" s="32" t="e">
        <f t="shared" si="395"/>
        <v>#DIV/0!</v>
      </c>
      <c r="L254" s="3">
        <f t="shared" si="396"/>
        <v>0</v>
      </c>
      <c r="M254" s="3">
        <v>0</v>
      </c>
      <c r="N254" s="3">
        <v>0</v>
      </c>
      <c r="O254" s="3">
        <v>0</v>
      </c>
      <c r="P254" s="3">
        <v>0</v>
      </c>
      <c r="Q254" s="4" t="e">
        <f t="shared" si="398"/>
        <v>#DIV/0!</v>
      </c>
      <c r="R254" s="3">
        <v>0</v>
      </c>
      <c r="S254" s="3">
        <v>0</v>
      </c>
      <c r="T254" s="32" t="e">
        <f t="shared" si="400"/>
        <v>#DIV/0!</v>
      </c>
      <c r="U254" s="32" t="e">
        <f t="shared" si="401"/>
        <v>#DIV/0!</v>
      </c>
      <c r="V254" s="3">
        <v>0</v>
      </c>
      <c r="W254" s="3">
        <v>0</v>
      </c>
      <c r="X254" s="3">
        <v>0</v>
      </c>
      <c r="Y254" s="3">
        <v>0</v>
      </c>
      <c r="Z254" s="3">
        <v>0</v>
      </c>
      <c r="AA254" s="3">
        <v>0</v>
      </c>
      <c r="AB254" s="3"/>
    </row>
    <row r="255" spans="1:30" x14ac:dyDescent="0.3">
      <c r="A255" s="3" t="s">
        <v>68</v>
      </c>
      <c r="B255" s="3" t="s">
        <v>24</v>
      </c>
      <c r="C255" s="3" t="s">
        <v>25</v>
      </c>
      <c r="D255" s="3" t="s">
        <v>29</v>
      </c>
      <c r="E255" s="3" t="s">
        <v>27</v>
      </c>
      <c r="F255" s="3" t="s">
        <v>28</v>
      </c>
      <c r="G255" s="3">
        <v>0</v>
      </c>
      <c r="H255" s="3">
        <v>0</v>
      </c>
      <c r="I255" s="4" t="e">
        <f t="shared" si="388"/>
        <v>#DIV/0!</v>
      </c>
      <c r="J255" s="3">
        <v>0</v>
      </c>
      <c r="K255" s="32" t="e">
        <f t="shared" si="395"/>
        <v>#DIV/0!</v>
      </c>
      <c r="L255" s="3">
        <f t="shared" si="396"/>
        <v>0</v>
      </c>
      <c r="M255" s="3">
        <v>0</v>
      </c>
      <c r="N255" s="3">
        <v>0</v>
      </c>
      <c r="O255" s="3">
        <v>0</v>
      </c>
      <c r="P255" s="3">
        <v>0</v>
      </c>
      <c r="Q255" s="4" t="e">
        <f t="shared" si="398"/>
        <v>#DIV/0!</v>
      </c>
      <c r="R255" s="3">
        <v>0</v>
      </c>
      <c r="S255" s="3">
        <v>0</v>
      </c>
      <c r="T255" s="32" t="e">
        <f t="shared" si="400"/>
        <v>#DIV/0!</v>
      </c>
      <c r="U255" s="32" t="e">
        <f t="shared" si="401"/>
        <v>#DIV/0!</v>
      </c>
      <c r="V255" s="3">
        <v>0</v>
      </c>
      <c r="W255" s="3">
        <v>0</v>
      </c>
      <c r="X255" s="3">
        <v>0</v>
      </c>
      <c r="Y255" s="3">
        <v>0</v>
      </c>
      <c r="Z255" s="3">
        <v>0</v>
      </c>
      <c r="AA255" s="3">
        <v>0</v>
      </c>
      <c r="AB255" s="3"/>
    </row>
    <row r="256" spans="1:30" x14ac:dyDescent="0.3">
      <c r="A256" s="35">
        <v>39</v>
      </c>
      <c r="B256" s="35" t="s">
        <v>29</v>
      </c>
      <c r="C256" s="35" t="s">
        <v>25</v>
      </c>
      <c r="D256" s="35" t="s">
        <v>26</v>
      </c>
      <c r="E256" s="35" t="s">
        <v>27</v>
      </c>
      <c r="F256" s="35" t="s">
        <v>30</v>
      </c>
      <c r="G256" s="35">
        <f t="shared" ref="G256:H256" si="443">G257+G258+G259</f>
        <v>2</v>
      </c>
      <c r="H256" s="35">
        <f t="shared" si="443"/>
        <v>2</v>
      </c>
      <c r="I256" s="36">
        <f t="shared" si="388"/>
        <v>1</v>
      </c>
      <c r="J256" s="35">
        <f t="shared" ref="J256" si="444">J257+J258+J259</f>
        <v>0</v>
      </c>
      <c r="K256" s="37">
        <f t="shared" si="395"/>
        <v>0</v>
      </c>
      <c r="L256" s="35">
        <f t="shared" si="396"/>
        <v>2</v>
      </c>
      <c r="M256" s="35">
        <f t="shared" ref="M256:P256" si="445">M257+M258+M259</f>
        <v>1</v>
      </c>
      <c r="N256" s="35">
        <f t="shared" si="445"/>
        <v>1</v>
      </c>
      <c r="O256" s="35">
        <f t="shared" si="445"/>
        <v>1</v>
      </c>
      <c r="P256" s="35">
        <f t="shared" si="445"/>
        <v>1</v>
      </c>
      <c r="Q256" s="36">
        <f t="shared" si="398"/>
        <v>50</v>
      </c>
      <c r="R256" s="35">
        <f t="shared" ref="R256:S256" si="446">R257+R258+R259</f>
        <v>0</v>
      </c>
      <c r="S256" s="35">
        <f t="shared" si="446"/>
        <v>0</v>
      </c>
      <c r="T256" s="37">
        <f t="shared" si="400"/>
        <v>0.5</v>
      </c>
      <c r="U256" s="37">
        <f t="shared" si="401"/>
        <v>0.5</v>
      </c>
      <c r="V256" s="35">
        <f t="shared" ref="V256:AA256" si="447">V257+V258+V259</f>
        <v>0</v>
      </c>
      <c r="W256" s="35">
        <f t="shared" si="447"/>
        <v>0</v>
      </c>
      <c r="X256" s="35">
        <f t="shared" si="447"/>
        <v>1</v>
      </c>
      <c r="Y256" s="35">
        <f t="shared" si="447"/>
        <v>0</v>
      </c>
      <c r="Z256" s="35">
        <f t="shared" si="447"/>
        <v>0</v>
      </c>
      <c r="AA256" s="35">
        <f t="shared" si="447"/>
        <v>0</v>
      </c>
      <c r="AB256" s="35"/>
      <c r="AC256" s="38"/>
      <c r="AD256" s="38"/>
    </row>
    <row r="257" spans="1:28" x14ac:dyDescent="0.3">
      <c r="A257" s="3" t="s">
        <v>66</v>
      </c>
      <c r="B257" s="3" t="s">
        <v>29</v>
      </c>
      <c r="C257" s="3" t="s">
        <v>25</v>
      </c>
      <c r="D257" s="3" t="s">
        <v>26</v>
      </c>
      <c r="E257" s="3" t="s">
        <v>27</v>
      </c>
      <c r="F257" s="3" t="s">
        <v>30</v>
      </c>
      <c r="G257" s="3">
        <v>2</v>
      </c>
      <c r="H257" s="3">
        <v>2</v>
      </c>
      <c r="I257" s="4">
        <f t="shared" si="388"/>
        <v>1</v>
      </c>
      <c r="J257" s="3">
        <v>0</v>
      </c>
      <c r="K257" s="32">
        <f t="shared" si="395"/>
        <v>0</v>
      </c>
      <c r="L257" s="3">
        <f t="shared" si="396"/>
        <v>2</v>
      </c>
      <c r="M257" s="3">
        <v>1</v>
      </c>
      <c r="N257" s="3">
        <v>1</v>
      </c>
      <c r="O257" s="3">
        <v>1</v>
      </c>
      <c r="P257" s="3">
        <v>1</v>
      </c>
      <c r="Q257" s="4">
        <f t="shared" si="398"/>
        <v>50</v>
      </c>
      <c r="R257" s="3">
        <v>0</v>
      </c>
      <c r="S257" s="3">
        <v>0</v>
      </c>
      <c r="T257" s="32">
        <f t="shared" si="400"/>
        <v>0.5</v>
      </c>
      <c r="U257" s="32">
        <f t="shared" si="401"/>
        <v>0.5</v>
      </c>
      <c r="V257" s="3">
        <v>0</v>
      </c>
      <c r="W257" s="3">
        <v>0</v>
      </c>
      <c r="X257" s="3">
        <v>1</v>
      </c>
      <c r="Y257" s="3">
        <v>0</v>
      </c>
      <c r="Z257" s="3">
        <v>0</v>
      </c>
      <c r="AA257" s="3">
        <v>0</v>
      </c>
      <c r="AB257" s="3"/>
    </row>
    <row r="258" spans="1:28" x14ac:dyDescent="0.3">
      <c r="A258" s="3" t="s">
        <v>67</v>
      </c>
      <c r="B258" s="3" t="s">
        <v>29</v>
      </c>
      <c r="C258" s="3" t="s">
        <v>25</v>
      </c>
      <c r="D258" s="3" t="s">
        <v>26</v>
      </c>
      <c r="E258" s="3" t="s">
        <v>27</v>
      </c>
      <c r="F258" s="3" t="s">
        <v>30</v>
      </c>
      <c r="G258" s="3">
        <v>0</v>
      </c>
      <c r="H258" s="3">
        <v>0</v>
      </c>
      <c r="I258" s="4" t="e">
        <f t="shared" si="388"/>
        <v>#DIV/0!</v>
      </c>
      <c r="J258" s="3">
        <v>0</v>
      </c>
      <c r="K258" s="32" t="e">
        <f t="shared" si="395"/>
        <v>#DIV/0!</v>
      </c>
      <c r="L258" s="3">
        <f t="shared" si="396"/>
        <v>0</v>
      </c>
      <c r="M258" s="3">
        <v>0</v>
      </c>
      <c r="N258" s="3">
        <v>0</v>
      </c>
      <c r="O258" s="3">
        <v>0</v>
      </c>
      <c r="P258" s="3">
        <v>0</v>
      </c>
      <c r="Q258" s="4" t="e">
        <f t="shared" si="398"/>
        <v>#DIV/0!</v>
      </c>
      <c r="R258" s="3">
        <v>0</v>
      </c>
      <c r="S258" s="3">
        <v>0</v>
      </c>
      <c r="T258" s="32" t="e">
        <f t="shared" si="400"/>
        <v>#DIV/0!</v>
      </c>
      <c r="U258" s="32" t="e">
        <f t="shared" si="401"/>
        <v>#DIV/0!</v>
      </c>
      <c r="V258" s="3">
        <v>0</v>
      </c>
      <c r="W258" s="3">
        <v>0</v>
      </c>
      <c r="X258" s="3">
        <v>0</v>
      </c>
      <c r="Y258" s="3">
        <v>0</v>
      </c>
      <c r="Z258" s="3">
        <v>0</v>
      </c>
      <c r="AA258" s="3">
        <v>0</v>
      </c>
      <c r="AB258" s="3"/>
    </row>
    <row r="259" spans="1:28" x14ac:dyDescent="0.3">
      <c r="A259" s="3" t="s">
        <v>68</v>
      </c>
      <c r="B259" s="3" t="s">
        <v>29</v>
      </c>
      <c r="C259" s="3" t="s">
        <v>25</v>
      </c>
      <c r="D259" s="3" t="s">
        <v>26</v>
      </c>
      <c r="E259" s="3" t="s">
        <v>27</v>
      </c>
      <c r="F259" s="3" t="s">
        <v>30</v>
      </c>
      <c r="G259" s="3">
        <v>0</v>
      </c>
      <c r="H259" s="3">
        <v>0</v>
      </c>
      <c r="I259" s="4" t="e">
        <f t="shared" si="388"/>
        <v>#DIV/0!</v>
      </c>
      <c r="J259" s="3">
        <v>0</v>
      </c>
      <c r="K259" s="32" t="e">
        <f t="shared" si="395"/>
        <v>#DIV/0!</v>
      </c>
      <c r="L259" s="3">
        <f t="shared" si="396"/>
        <v>0</v>
      </c>
      <c r="M259" s="3">
        <v>0</v>
      </c>
      <c r="N259" s="3">
        <v>0</v>
      </c>
      <c r="O259" s="3">
        <v>0</v>
      </c>
      <c r="P259" s="3">
        <v>0</v>
      </c>
      <c r="Q259" s="4" t="e">
        <f t="shared" si="398"/>
        <v>#DIV/0!</v>
      </c>
      <c r="R259" s="3">
        <v>0</v>
      </c>
      <c r="S259" s="3">
        <v>0</v>
      </c>
      <c r="T259" s="32" t="e">
        <f t="shared" si="400"/>
        <v>#DIV/0!</v>
      </c>
      <c r="U259" s="32" t="e">
        <f t="shared" si="401"/>
        <v>#DIV/0!</v>
      </c>
      <c r="V259" s="3">
        <v>0</v>
      </c>
      <c r="W259" s="3">
        <v>0</v>
      </c>
      <c r="X259" s="3">
        <v>0</v>
      </c>
      <c r="Y259" s="3">
        <v>0</v>
      </c>
      <c r="Z259" s="3">
        <v>0</v>
      </c>
      <c r="AA259" s="3">
        <v>0</v>
      </c>
      <c r="AB259" s="3"/>
    </row>
    <row r="260" spans="1:28" x14ac:dyDescent="0.3">
      <c r="A260" s="35">
        <v>182</v>
      </c>
      <c r="B260" s="35" t="s">
        <v>29</v>
      </c>
      <c r="C260" s="35" t="s">
        <v>31</v>
      </c>
      <c r="D260" s="35" t="s">
        <v>26</v>
      </c>
      <c r="E260" s="35" t="s">
        <v>27</v>
      </c>
      <c r="F260" s="35" t="s">
        <v>30</v>
      </c>
      <c r="G260" s="35">
        <f t="shared" ref="G260:H260" si="448">G261+G262+G263</f>
        <v>1</v>
      </c>
      <c r="H260" s="35">
        <f t="shared" si="448"/>
        <v>0</v>
      </c>
      <c r="I260" s="36" t="e">
        <f t="shared" si="388"/>
        <v>#DIV/0!</v>
      </c>
      <c r="J260" s="35">
        <f t="shared" ref="J260" si="449">J261+J262+J263</f>
        <v>0</v>
      </c>
      <c r="K260" s="37">
        <f t="shared" si="395"/>
        <v>0</v>
      </c>
      <c r="L260" s="35">
        <f t="shared" si="396"/>
        <v>1</v>
      </c>
      <c r="M260" s="35">
        <f t="shared" ref="M260:P260" si="450">M261+M262+M263</f>
        <v>0</v>
      </c>
      <c r="N260" s="35">
        <f t="shared" si="450"/>
        <v>1</v>
      </c>
      <c r="O260" s="35">
        <f t="shared" si="450"/>
        <v>0</v>
      </c>
      <c r="P260" s="35">
        <f t="shared" si="450"/>
        <v>0</v>
      </c>
      <c r="Q260" s="36">
        <f t="shared" si="398"/>
        <v>0</v>
      </c>
      <c r="R260" s="35">
        <f t="shared" ref="R260:S260" si="451">R261+R262+R263</f>
        <v>0</v>
      </c>
      <c r="S260" s="35">
        <f t="shared" si="451"/>
        <v>0</v>
      </c>
      <c r="T260" s="37">
        <f t="shared" si="400"/>
        <v>0</v>
      </c>
      <c r="U260" s="37">
        <f t="shared" si="401"/>
        <v>0</v>
      </c>
      <c r="V260" s="35">
        <f t="shared" ref="V260:AA260" si="452">V261+V262+V263</f>
        <v>0</v>
      </c>
      <c r="W260" s="35">
        <f t="shared" si="452"/>
        <v>1</v>
      </c>
      <c r="X260" s="35">
        <f t="shared" si="452"/>
        <v>0</v>
      </c>
      <c r="Y260" s="35">
        <f t="shared" si="452"/>
        <v>0</v>
      </c>
      <c r="Z260" s="35">
        <f t="shared" si="452"/>
        <v>0</v>
      </c>
      <c r="AA260" s="35">
        <f t="shared" si="452"/>
        <v>1</v>
      </c>
      <c r="AB260" s="3"/>
    </row>
    <row r="261" spans="1:28" x14ac:dyDescent="0.3">
      <c r="A261" s="3" t="s">
        <v>66</v>
      </c>
      <c r="B261" s="3" t="s">
        <v>29</v>
      </c>
      <c r="C261" s="3" t="s">
        <v>31</v>
      </c>
      <c r="D261" s="3" t="s">
        <v>26</v>
      </c>
      <c r="E261" s="3" t="s">
        <v>27</v>
      </c>
      <c r="F261" s="3" t="s">
        <v>30</v>
      </c>
      <c r="G261" s="3">
        <v>1</v>
      </c>
      <c r="H261" s="3">
        <v>0</v>
      </c>
      <c r="I261" s="4" t="e">
        <f t="shared" si="388"/>
        <v>#DIV/0!</v>
      </c>
      <c r="J261" s="3">
        <v>0</v>
      </c>
      <c r="K261" s="32">
        <f t="shared" si="395"/>
        <v>0</v>
      </c>
      <c r="L261" s="3">
        <f t="shared" si="396"/>
        <v>1</v>
      </c>
      <c r="M261" s="3">
        <v>0</v>
      </c>
      <c r="N261" s="3">
        <v>1</v>
      </c>
      <c r="O261" s="3">
        <v>0</v>
      </c>
      <c r="P261" s="3">
        <v>0</v>
      </c>
      <c r="Q261" s="4">
        <f t="shared" si="398"/>
        <v>0</v>
      </c>
      <c r="R261" s="3">
        <v>0</v>
      </c>
      <c r="S261" s="3">
        <v>0</v>
      </c>
      <c r="T261" s="32">
        <f t="shared" si="400"/>
        <v>0</v>
      </c>
      <c r="U261" s="32">
        <f t="shared" si="401"/>
        <v>0</v>
      </c>
      <c r="V261" s="3">
        <v>0</v>
      </c>
      <c r="W261" s="3">
        <v>1</v>
      </c>
      <c r="X261" s="3">
        <v>0</v>
      </c>
      <c r="Y261" s="3">
        <v>0</v>
      </c>
      <c r="Z261" s="3">
        <v>0</v>
      </c>
      <c r="AA261" s="3">
        <v>1</v>
      </c>
      <c r="AB261" s="3"/>
    </row>
    <row r="262" spans="1:28" x14ac:dyDescent="0.3">
      <c r="A262" s="3" t="s">
        <v>67</v>
      </c>
      <c r="B262" s="3" t="s">
        <v>29</v>
      </c>
      <c r="C262" s="3" t="s">
        <v>31</v>
      </c>
      <c r="D262" s="3" t="s">
        <v>26</v>
      </c>
      <c r="E262" s="3" t="s">
        <v>27</v>
      </c>
      <c r="F262" s="3" t="s">
        <v>30</v>
      </c>
      <c r="G262" s="3">
        <v>0</v>
      </c>
      <c r="H262" s="3">
        <v>0</v>
      </c>
      <c r="I262" s="4" t="e">
        <f t="shared" si="388"/>
        <v>#DIV/0!</v>
      </c>
      <c r="J262" s="3">
        <v>0</v>
      </c>
      <c r="K262" s="32" t="e">
        <f t="shared" si="395"/>
        <v>#DIV/0!</v>
      </c>
      <c r="L262" s="3">
        <f t="shared" si="396"/>
        <v>0</v>
      </c>
      <c r="M262" s="3">
        <v>0</v>
      </c>
      <c r="N262" s="3">
        <v>0</v>
      </c>
      <c r="O262" s="3">
        <v>0</v>
      </c>
      <c r="P262" s="3">
        <v>0</v>
      </c>
      <c r="Q262" s="4" t="e">
        <f t="shared" si="398"/>
        <v>#DIV/0!</v>
      </c>
      <c r="R262" s="3">
        <v>0</v>
      </c>
      <c r="S262" s="3">
        <v>0</v>
      </c>
      <c r="T262" s="32" t="e">
        <f t="shared" si="400"/>
        <v>#DIV/0!</v>
      </c>
      <c r="U262" s="32" t="e">
        <f t="shared" si="401"/>
        <v>#DIV/0!</v>
      </c>
      <c r="V262" s="3">
        <v>0</v>
      </c>
      <c r="W262" s="3">
        <v>0</v>
      </c>
      <c r="X262" s="3">
        <v>0</v>
      </c>
      <c r="Y262" s="3">
        <v>0</v>
      </c>
      <c r="Z262" s="3">
        <v>0</v>
      </c>
      <c r="AA262" s="3">
        <v>0</v>
      </c>
      <c r="AB262" s="3"/>
    </row>
    <row r="263" spans="1:28" x14ac:dyDescent="0.3">
      <c r="A263" s="3" t="s">
        <v>68</v>
      </c>
      <c r="B263" s="3" t="s">
        <v>29</v>
      </c>
      <c r="C263" s="3" t="s">
        <v>31</v>
      </c>
      <c r="D263" s="3" t="s">
        <v>26</v>
      </c>
      <c r="E263" s="3" t="s">
        <v>27</v>
      </c>
      <c r="F263" s="3" t="s">
        <v>30</v>
      </c>
      <c r="G263" s="3">
        <v>0</v>
      </c>
      <c r="H263" s="3">
        <v>0</v>
      </c>
      <c r="I263" s="4" t="e">
        <f t="shared" si="388"/>
        <v>#DIV/0!</v>
      </c>
      <c r="J263" s="3">
        <v>0</v>
      </c>
      <c r="K263" s="32" t="e">
        <f t="shared" si="395"/>
        <v>#DIV/0!</v>
      </c>
      <c r="L263" s="3">
        <f t="shared" si="396"/>
        <v>0</v>
      </c>
      <c r="M263" s="3">
        <v>0</v>
      </c>
      <c r="N263" s="3">
        <v>0</v>
      </c>
      <c r="O263" s="3">
        <v>0</v>
      </c>
      <c r="P263" s="3">
        <v>0</v>
      </c>
      <c r="Q263" s="4" t="e">
        <f t="shared" si="398"/>
        <v>#DIV/0!</v>
      </c>
      <c r="R263" s="3">
        <v>0</v>
      </c>
      <c r="S263" s="3">
        <v>0</v>
      </c>
      <c r="T263" s="32" t="e">
        <f t="shared" si="400"/>
        <v>#DIV/0!</v>
      </c>
      <c r="U263" s="32" t="e">
        <f t="shared" si="401"/>
        <v>#DIV/0!</v>
      </c>
      <c r="V263" s="3">
        <v>0</v>
      </c>
      <c r="W263" s="3">
        <v>0</v>
      </c>
      <c r="X263" s="3">
        <v>0</v>
      </c>
      <c r="Y263" s="3">
        <v>0</v>
      </c>
      <c r="Z263" s="3">
        <v>0</v>
      </c>
      <c r="AA263" s="3">
        <v>0</v>
      </c>
      <c r="AB263" s="3"/>
    </row>
    <row r="264" spans="1:28" x14ac:dyDescent="0.3">
      <c r="A264" s="35">
        <v>112</v>
      </c>
      <c r="B264" s="35" t="s">
        <v>29</v>
      </c>
      <c r="C264" s="35" t="s">
        <v>31</v>
      </c>
      <c r="D264" s="35" t="s">
        <v>26</v>
      </c>
      <c r="E264" s="35" t="s">
        <v>30</v>
      </c>
      <c r="F264" s="35" t="s">
        <v>32</v>
      </c>
      <c r="G264" s="35">
        <f t="shared" ref="G264" si="453">G265+G266+G267</f>
        <v>1</v>
      </c>
      <c r="H264" s="35">
        <f t="shared" ref="H264" si="454">H265+H266+H267</f>
        <v>0</v>
      </c>
      <c r="I264" s="36">
        <f t="shared" si="388"/>
        <v>0</v>
      </c>
      <c r="J264" s="35">
        <f t="shared" ref="J264" si="455">J265+J266+J267</f>
        <v>0</v>
      </c>
      <c r="K264" s="37">
        <f t="shared" ref="K264:K271" si="456">J264/G264</f>
        <v>0</v>
      </c>
      <c r="L264" s="35">
        <f t="shared" ref="L264:L271" si="457">M264+N264</f>
        <v>1</v>
      </c>
      <c r="M264" s="35">
        <f t="shared" ref="M264" si="458">M265+M266+M267</f>
        <v>0</v>
      </c>
      <c r="N264" s="35">
        <f t="shared" ref="N264" si="459">N265+N266+N267</f>
        <v>1</v>
      </c>
      <c r="O264" s="35">
        <f t="shared" ref="O264" si="460">O265+O266+O267</f>
        <v>0</v>
      </c>
      <c r="P264" s="35">
        <f t="shared" ref="P264" si="461">P265+P266+P267</f>
        <v>0</v>
      </c>
      <c r="Q264" s="36">
        <f t="shared" ref="Q264:Q271" si="462">P264/L264*100</f>
        <v>0</v>
      </c>
      <c r="R264" s="35">
        <f t="shared" ref="R264" si="463">R265+R266+R267</f>
        <v>0</v>
      </c>
      <c r="S264" s="35">
        <f t="shared" ref="S264" si="464">S265+S266+S267</f>
        <v>0</v>
      </c>
      <c r="T264" s="37">
        <f t="shared" ref="T264:T271" si="465">M264/(M264+N264)</f>
        <v>0</v>
      </c>
      <c r="U264" s="37">
        <f t="shared" ref="U264:U271" si="466">((0.5*V264)+M264)/L264</f>
        <v>0</v>
      </c>
      <c r="V264" s="35">
        <f t="shared" ref="V264:AA264" si="467">V265+V266+V267</f>
        <v>0</v>
      </c>
      <c r="W264" s="35">
        <f t="shared" si="467"/>
        <v>0</v>
      </c>
      <c r="X264" s="35">
        <f t="shared" si="467"/>
        <v>1</v>
      </c>
      <c r="Y264" s="35">
        <f t="shared" si="467"/>
        <v>0</v>
      </c>
      <c r="Z264" s="35">
        <f t="shared" si="467"/>
        <v>0</v>
      </c>
      <c r="AA264" s="35">
        <f t="shared" si="467"/>
        <v>0</v>
      </c>
      <c r="AB264" s="3"/>
    </row>
    <row r="265" spans="1:28" x14ac:dyDescent="0.3">
      <c r="A265" s="3" t="s">
        <v>66</v>
      </c>
      <c r="B265" s="3" t="s">
        <v>29</v>
      </c>
      <c r="C265" s="3" t="s">
        <v>31</v>
      </c>
      <c r="D265" s="3" t="s">
        <v>26</v>
      </c>
      <c r="E265" s="3" t="s">
        <v>30</v>
      </c>
      <c r="F265" s="3" t="s">
        <v>32</v>
      </c>
      <c r="G265" s="3">
        <v>1</v>
      </c>
      <c r="H265" s="3">
        <v>0</v>
      </c>
      <c r="I265" s="4">
        <f t="shared" si="388"/>
        <v>0</v>
      </c>
      <c r="J265" s="3">
        <v>0</v>
      </c>
      <c r="K265" s="32">
        <f t="shared" si="456"/>
        <v>0</v>
      </c>
      <c r="L265" s="3">
        <f t="shared" si="457"/>
        <v>1</v>
      </c>
      <c r="M265" s="3">
        <v>0</v>
      </c>
      <c r="N265" s="3">
        <v>1</v>
      </c>
      <c r="O265" s="3">
        <v>0</v>
      </c>
      <c r="P265" s="3">
        <v>0</v>
      </c>
      <c r="Q265" s="4">
        <f t="shared" si="462"/>
        <v>0</v>
      </c>
      <c r="R265" s="3">
        <v>0</v>
      </c>
      <c r="S265" s="3">
        <v>0</v>
      </c>
      <c r="T265" s="32">
        <f t="shared" si="465"/>
        <v>0</v>
      </c>
      <c r="U265" s="32">
        <f t="shared" si="466"/>
        <v>0</v>
      </c>
      <c r="V265" s="3">
        <v>0</v>
      </c>
      <c r="W265" s="3">
        <v>0</v>
      </c>
      <c r="X265" s="3">
        <v>1</v>
      </c>
      <c r="Y265" s="3">
        <v>0</v>
      </c>
      <c r="Z265" s="3">
        <v>0</v>
      </c>
      <c r="AA265" s="3">
        <v>0</v>
      </c>
      <c r="AB265" s="3"/>
    </row>
    <row r="266" spans="1:28" x14ac:dyDescent="0.3">
      <c r="A266" s="3" t="s">
        <v>67</v>
      </c>
      <c r="B266" s="3" t="s">
        <v>29</v>
      </c>
      <c r="C266" s="3" t="s">
        <v>31</v>
      </c>
      <c r="D266" s="3" t="s">
        <v>26</v>
      </c>
      <c r="E266" s="3" t="s">
        <v>30</v>
      </c>
      <c r="F266" s="3" t="s">
        <v>32</v>
      </c>
      <c r="G266" s="3">
        <v>0</v>
      </c>
      <c r="H266" s="3">
        <v>0</v>
      </c>
      <c r="I266" s="4" t="e">
        <f t="shared" si="388"/>
        <v>#DIV/0!</v>
      </c>
      <c r="J266" s="3">
        <v>0</v>
      </c>
      <c r="K266" s="32" t="e">
        <f t="shared" si="456"/>
        <v>#DIV/0!</v>
      </c>
      <c r="L266" s="3">
        <f t="shared" si="457"/>
        <v>0</v>
      </c>
      <c r="M266" s="3">
        <v>0</v>
      </c>
      <c r="N266" s="3">
        <v>0</v>
      </c>
      <c r="O266" s="3">
        <v>0</v>
      </c>
      <c r="P266" s="3">
        <v>0</v>
      </c>
      <c r="Q266" s="4" t="e">
        <f t="shared" si="462"/>
        <v>#DIV/0!</v>
      </c>
      <c r="R266" s="3">
        <v>0</v>
      </c>
      <c r="S266" s="3">
        <v>0</v>
      </c>
      <c r="T266" s="32" t="e">
        <f t="shared" si="465"/>
        <v>#DIV/0!</v>
      </c>
      <c r="U266" s="32" t="e">
        <f t="shared" si="466"/>
        <v>#DIV/0!</v>
      </c>
      <c r="V266" s="3">
        <v>0</v>
      </c>
      <c r="W266" s="3">
        <v>0</v>
      </c>
      <c r="X266" s="3">
        <v>0</v>
      </c>
      <c r="Y266" s="3">
        <v>0</v>
      </c>
      <c r="Z266" s="3">
        <v>0</v>
      </c>
      <c r="AA266" s="3">
        <v>0</v>
      </c>
      <c r="AB266" s="3"/>
    </row>
    <row r="267" spans="1:28" x14ac:dyDescent="0.3">
      <c r="A267" s="3" t="s">
        <v>68</v>
      </c>
      <c r="B267" s="3" t="s">
        <v>29</v>
      </c>
      <c r="C267" s="3" t="s">
        <v>31</v>
      </c>
      <c r="D267" s="3" t="s">
        <v>26</v>
      </c>
      <c r="E267" s="3" t="s">
        <v>30</v>
      </c>
      <c r="F267" s="3" t="s">
        <v>32</v>
      </c>
      <c r="G267" s="3">
        <v>0</v>
      </c>
      <c r="H267" s="3">
        <v>0</v>
      </c>
      <c r="I267" s="4" t="e">
        <f t="shared" si="388"/>
        <v>#DIV/0!</v>
      </c>
      <c r="J267" s="3">
        <v>0</v>
      </c>
      <c r="K267" s="32" t="e">
        <f t="shared" si="456"/>
        <v>#DIV/0!</v>
      </c>
      <c r="L267" s="3">
        <f t="shared" si="457"/>
        <v>0</v>
      </c>
      <c r="M267" s="3">
        <v>0</v>
      </c>
      <c r="N267" s="3">
        <v>0</v>
      </c>
      <c r="O267" s="3">
        <v>0</v>
      </c>
      <c r="P267" s="3">
        <v>0</v>
      </c>
      <c r="Q267" s="4" t="e">
        <f t="shared" si="462"/>
        <v>#DIV/0!</v>
      </c>
      <c r="R267" s="3">
        <v>0</v>
      </c>
      <c r="S267" s="3">
        <v>0</v>
      </c>
      <c r="T267" s="32" t="e">
        <f t="shared" si="465"/>
        <v>#DIV/0!</v>
      </c>
      <c r="U267" s="32" t="e">
        <f t="shared" si="466"/>
        <v>#DIV/0!</v>
      </c>
      <c r="V267" s="3">
        <v>0</v>
      </c>
      <c r="W267" s="3">
        <v>0</v>
      </c>
      <c r="X267" s="3">
        <v>0</v>
      </c>
      <c r="Y267" s="3">
        <v>0</v>
      </c>
      <c r="Z267" s="3">
        <v>0</v>
      </c>
      <c r="AA267" s="3">
        <v>0</v>
      </c>
      <c r="AB267" s="3"/>
    </row>
    <row r="268" spans="1:28" x14ac:dyDescent="0.3">
      <c r="A268" s="35">
        <v>116</v>
      </c>
      <c r="B268" s="35" t="s">
        <v>24</v>
      </c>
      <c r="C268" s="35" t="s">
        <v>29</v>
      </c>
      <c r="D268" s="35" t="s">
        <v>32</v>
      </c>
      <c r="E268" s="35" t="s">
        <v>30</v>
      </c>
      <c r="F268" s="35" t="s">
        <v>31</v>
      </c>
      <c r="G268" s="35">
        <f t="shared" ref="G268" si="468">G269+G270+G271</f>
        <v>1</v>
      </c>
      <c r="H268" s="35">
        <f t="shared" ref="H268" si="469">H269+H270+H271</f>
        <v>0</v>
      </c>
      <c r="I268" s="36">
        <f t="shared" si="388"/>
        <v>0</v>
      </c>
      <c r="J268" s="35">
        <f t="shared" ref="J268" si="470">J269+J270+J271</f>
        <v>1</v>
      </c>
      <c r="K268" s="37">
        <f t="shared" si="456"/>
        <v>1</v>
      </c>
      <c r="L268" s="35">
        <f t="shared" si="457"/>
        <v>0</v>
      </c>
      <c r="M268" s="35">
        <f t="shared" ref="M268" si="471">M269+M270+M271</f>
        <v>0</v>
      </c>
      <c r="N268" s="35">
        <f t="shared" ref="N268" si="472">N269+N270+N271</f>
        <v>0</v>
      </c>
      <c r="O268" s="35">
        <f t="shared" ref="O268" si="473">O269+O270+O271</f>
        <v>0</v>
      </c>
      <c r="P268" s="35">
        <f t="shared" ref="P268" si="474">P269+P270+P271</f>
        <v>0</v>
      </c>
      <c r="Q268" s="36" t="e">
        <f t="shared" si="462"/>
        <v>#DIV/0!</v>
      </c>
      <c r="R268" s="35">
        <f t="shared" ref="R268" si="475">R269+R270+R271</f>
        <v>0</v>
      </c>
      <c r="S268" s="35">
        <f t="shared" ref="S268" si="476">S269+S270+S271</f>
        <v>0</v>
      </c>
      <c r="T268" s="37" t="e">
        <f t="shared" si="465"/>
        <v>#DIV/0!</v>
      </c>
      <c r="U268" s="37" t="e">
        <f t="shared" si="466"/>
        <v>#DIV/0!</v>
      </c>
      <c r="V268" s="35">
        <f t="shared" ref="V268:AA268" si="477">V269+V270+V271</f>
        <v>0</v>
      </c>
      <c r="W268" s="35">
        <f t="shared" si="477"/>
        <v>0</v>
      </c>
      <c r="X268" s="35">
        <f t="shared" si="477"/>
        <v>0</v>
      </c>
      <c r="Y268" s="35">
        <f t="shared" si="477"/>
        <v>1</v>
      </c>
      <c r="Z268" s="35">
        <f t="shared" si="477"/>
        <v>0</v>
      </c>
      <c r="AA268" s="35">
        <f t="shared" si="477"/>
        <v>0</v>
      </c>
      <c r="AB268" s="3"/>
    </row>
    <row r="269" spans="1:28" x14ac:dyDescent="0.3">
      <c r="A269" s="3" t="s">
        <v>66</v>
      </c>
      <c r="B269" s="3" t="s">
        <v>24</v>
      </c>
      <c r="C269" s="3" t="s">
        <v>29</v>
      </c>
      <c r="D269" s="3" t="s">
        <v>32</v>
      </c>
      <c r="E269" s="3" t="s">
        <v>30</v>
      </c>
      <c r="F269" s="3" t="s">
        <v>31</v>
      </c>
      <c r="G269" s="3">
        <v>1</v>
      </c>
      <c r="H269" s="3">
        <v>0</v>
      </c>
      <c r="I269" s="4">
        <f t="shared" si="388"/>
        <v>0</v>
      </c>
      <c r="J269" s="3">
        <v>1</v>
      </c>
      <c r="K269" s="32">
        <f t="shared" si="456"/>
        <v>1</v>
      </c>
      <c r="L269" s="3">
        <f t="shared" si="457"/>
        <v>0</v>
      </c>
      <c r="M269" s="3">
        <v>0</v>
      </c>
      <c r="N269" s="3">
        <v>0</v>
      </c>
      <c r="O269" s="3">
        <v>0</v>
      </c>
      <c r="P269" s="3">
        <v>0</v>
      </c>
      <c r="Q269" s="4" t="e">
        <f t="shared" si="462"/>
        <v>#DIV/0!</v>
      </c>
      <c r="R269" s="3">
        <v>0</v>
      </c>
      <c r="S269" s="3">
        <v>0</v>
      </c>
      <c r="T269" s="32" t="e">
        <f t="shared" si="465"/>
        <v>#DIV/0!</v>
      </c>
      <c r="U269" s="32" t="e">
        <f t="shared" si="466"/>
        <v>#DIV/0!</v>
      </c>
      <c r="V269" s="3">
        <v>0</v>
      </c>
      <c r="W269" s="3">
        <v>0</v>
      </c>
      <c r="X269" s="3">
        <v>0</v>
      </c>
      <c r="Y269" s="3">
        <v>1</v>
      </c>
      <c r="Z269" s="3">
        <v>0</v>
      </c>
      <c r="AA269" s="3">
        <v>0</v>
      </c>
      <c r="AB269" s="3"/>
    </row>
    <row r="270" spans="1:28" x14ac:dyDescent="0.3">
      <c r="A270" s="3" t="s">
        <v>67</v>
      </c>
      <c r="B270" s="3" t="s">
        <v>24</v>
      </c>
      <c r="C270" s="3" t="s">
        <v>29</v>
      </c>
      <c r="D270" s="3" t="s">
        <v>32</v>
      </c>
      <c r="E270" s="3" t="s">
        <v>30</v>
      </c>
      <c r="F270" s="3" t="s">
        <v>31</v>
      </c>
      <c r="G270" s="3">
        <v>0</v>
      </c>
      <c r="H270" s="3">
        <v>0</v>
      </c>
      <c r="I270" s="4" t="e">
        <f t="shared" si="388"/>
        <v>#DIV/0!</v>
      </c>
      <c r="J270" s="3">
        <v>0</v>
      </c>
      <c r="K270" s="32" t="e">
        <f t="shared" si="456"/>
        <v>#DIV/0!</v>
      </c>
      <c r="L270" s="3">
        <f t="shared" si="457"/>
        <v>0</v>
      </c>
      <c r="M270" s="3">
        <v>0</v>
      </c>
      <c r="N270" s="3">
        <v>0</v>
      </c>
      <c r="O270" s="3">
        <v>0</v>
      </c>
      <c r="P270" s="3">
        <v>0</v>
      </c>
      <c r="Q270" s="4" t="e">
        <f t="shared" si="462"/>
        <v>#DIV/0!</v>
      </c>
      <c r="R270" s="3">
        <v>0</v>
      </c>
      <c r="S270" s="3">
        <v>0</v>
      </c>
      <c r="T270" s="32" t="e">
        <f t="shared" si="465"/>
        <v>#DIV/0!</v>
      </c>
      <c r="U270" s="32" t="e">
        <f t="shared" si="466"/>
        <v>#DIV/0!</v>
      </c>
      <c r="V270" s="3">
        <v>0</v>
      </c>
      <c r="W270" s="3">
        <v>0</v>
      </c>
      <c r="X270" s="3">
        <v>0</v>
      </c>
      <c r="Y270" s="3">
        <v>0</v>
      </c>
      <c r="Z270" s="3">
        <v>0</v>
      </c>
      <c r="AA270" s="3">
        <v>0</v>
      </c>
      <c r="AB270" s="3"/>
    </row>
    <row r="271" spans="1:28" x14ac:dyDescent="0.3">
      <c r="A271" s="3" t="s">
        <v>68</v>
      </c>
      <c r="B271" s="3" t="s">
        <v>24</v>
      </c>
      <c r="C271" s="3" t="s">
        <v>29</v>
      </c>
      <c r="D271" s="3" t="s">
        <v>32</v>
      </c>
      <c r="E271" s="3" t="s">
        <v>30</v>
      </c>
      <c r="F271" s="3" t="s">
        <v>31</v>
      </c>
      <c r="G271" s="3">
        <v>0</v>
      </c>
      <c r="H271" s="3">
        <v>0</v>
      </c>
      <c r="I271" s="4" t="e">
        <f t="shared" si="388"/>
        <v>#DIV/0!</v>
      </c>
      <c r="J271" s="3">
        <v>0</v>
      </c>
      <c r="K271" s="32" t="e">
        <f t="shared" si="456"/>
        <v>#DIV/0!</v>
      </c>
      <c r="L271" s="3">
        <f t="shared" si="457"/>
        <v>0</v>
      </c>
      <c r="M271" s="3">
        <v>0</v>
      </c>
      <c r="N271" s="3">
        <v>0</v>
      </c>
      <c r="O271" s="3">
        <v>0</v>
      </c>
      <c r="P271" s="3">
        <v>0</v>
      </c>
      <c r="Q271" s="4" t="e">
        <f t="shared" si="462"/>
        <v>#DIV/0!</v>
      </c>
      <c r="R271" s="3">
        <v>0</v>
      </c>
      <c r="S271" s="3">
        <v>0</v>
      </c>
      <c r="T271" s="32" t="e">
        <f t="shared" si="465"/>
        <v>#DIV/0!</v>
      </c>
      <c r="U271" s="32" t="e">
        <f t="shared" si="466"/>
        <v>#DIV/0!</v>
      </c>
      <c r="V271" s="3">
        <v>0</v>
      </c>
      <c r="W271" s="3">
        <v>0</v>
      </c>
      <c r="X271" s="3">
        <v>0</v>
      </c>
      <c r="Y271" s="3">
        <v>0</v>
      </c>
      <c r="Z271" s="3">
        <v>0</v>
      </c>
      <c r="AA271" s="3">
        <v>0</v>
      </c>
      <c r="AB271" s="3"/>
    </row>
    <row r="272" spans="1:28" x14ac:dyDescent="0.3">
      <c r="A272" s="35">
        <v>248</v>
      </c>
      <c r="B272" s="35" t="s">
        <v>32</v>
      </c>
      <c r="C272" s="35" t="s">
        <v>25</v>
      </c>
      <c r="D272" s="35" t="s">
        <v>31</v>
      </c>
      <c r="E272" s="35" t="s">
        <v>34</v>
      </c>
      <c r="F272" s="35" t="s">
        <v>28</v>
      </c>
      <c r="G272" s="35">
        <f t="shared" ref="G272" si="478">G273+G274+G275</f>
        <v>3</v>
      </c>
      <c r="H272" s="35">
        <f t="shared" ref="H272" si="479">H273+H274+H275</f>
        <v>0</v>
      </c>
      <c r="I272" s="36">
        <f t="shared" si="388"/>
        <v>0</v>
      </c>
      <c r="J272" s="35">
        <f t="shared" ref="J272" si="480">J273+J274+J275</f>
        <v>0</v>
      </c>
      <c r="K272" s="37">
        <f t="shared" ref="K272:K283" si="481">J272/G272</f>
        <v>0</v>
      </c>
      <c r="L272" s="35">
        <f t="shared" ref="L272:L283" si="482">M272+N272</f>
        <v>3</v>
      </c>
      <c r="M272" s="35">
        <f t="shared" ref="M272" si="483">M273+M274+M275</f>
        <v>0</v>
      </c>
      <c r="N272" s="35">
        <f t="shared" ref="N272" si="484">N273+N274+N275</f>
        <v>3</v>
      </c>
      <c r="O272" s="35">
        <f t="shared" ref="O272" si="485">O273+O274+O275</f>
        <v>0</v>
      </c>
      <c r="P272" s="35">
        <f t="shared" ref="P272" si="486">P273+P274+P275</f>
        <v>1</v>
      </c>
      <c r="Q272" s="36">
        <f t="shared" ref="Q272:Q283" si="487">P272/L272*100</f>
        <v>33.333333333333329</v>
      </c>
      <c r="R272" s="35">
        <f t="shared" ref="R272" si="488">R273+R274+R275</f>
        <v>0</v>
      </c>
      <c r="S272" s="35">
        <f t="shared" ref="S272" si="489">S273+S274+S275</f>
        <v>0</v>
      </c>
      <c r="T272" s="37">
        <f t="shared" ref="T272:T283" si="490">M272/(M272+N272)</f>
        <v>0</v>
      </c>
      <c r="U272" s="37">
        <f t="shared" ref="U272:U283" si="491">((0.5*V272)+M272)/L272</f>
        <v>0</v>
      </c>
      <c r="V272" s="35">
        <f t="shared" ref="V272:AA272" si="492">V273+V274+V275</f>
        <v>0</v>
      </c>
      <c r="W272" s="35">
        <f t="shared" si="492"/>
        <v>2</v>
      </c>
      <c r="X272" s="35">
        <f t="shared" si="492"/>
        <v>1</v>
      </c>
      <c r="Y272" s="35">
        <f t="shared" si="492"/>
        <v>0</v>
      </c>
      <c r="Z272" s="35">
        <f t="shared" si="492"/>
        <v>0</v>
      </c>
      <c r="AA272" s="35">
        <f t="shared" si="492"/>
        <v>1</v>
      </c>
      <c r="AB272" s="3"/>
    </row>
    <row r="273" spans="1:28" x14ac:dyDescent="0.3">
      <c r="A273" s="3" t="s">
        <v>66</v>
      </c>
      <c r="B273" s="3" t="s">
        <v>32</v>
      </c>
      <c r="C273" s="3" t="s">
        <v>25</v>
      </c>
      <c r="D273" s="3" t="s">
        <v>31</v>
      </c>
      <c r="E273" s="3" t="s">
        <v>34</v>
      </c>
      <c r="F273" s="3" t="s">
        <v>28</v>
      </c>
      <c r="G273" s="3">
        <v>3</v>
      </c>
      <c r="H273" s="3">
        <v>0</v>
      </c>
      <c r="I273" s="4">
        <f t="shared" si="388"/>
        <v>0</v>
      </c>
      <c r="J273" s="3">
        <v>0</v>
      </c>
      <c r="K273" s="32">
        <f t="shared" si="481"/>
        <v>0</v>
      </c>
      <c r="L273" s="3">
        <f t="shared" si="482"/>
        <v>3</v>
      </c>
      <c r="M273" s="3">
        <v>0</v>
      </c>
      <c r="N273" s="3">
        <v>3</v>
      </c>
      <c r="O273" s="3">
        <v>0</v>
      </c>
      <c r="P273" s="3">
        <v>1</v>
      </c>
      <c r="Q273" s="4">
        <f t="shared" si="487"/>
        <v>33.333333333333329</v>
      </c>
      <c r="R273" s="3">
        <v>0</v>
      </c>
      <c r="S273" s="3">
        <v>0</v>
      </c>
      <c r="T273" s="32">
        <f t="shared" si="490"/>
        <v>0</v>
      </c>
      <c r="U273" s="32">
        <f t="shared" si="491"/>
        <v>0</v>
      </c>
      <c r="V273" s="3">
        <v>0</v>
      </c>
      <c r="W273" s="3">
        <v>2</v>
      </c>
      <c r="X273" s="3">
        <v>1</v>
      </c>
      <c r="Y273" s="3">
        <v>0</v>
      </c>
      <c r="Z273" s="3">
        <v>0</v>
      </c>
      <c r="AA273" s="3">
        <v>1</v>
      </c>
      <c r="AB273" s="3"/>
    </row>
    <row r="274" spans="1:28" x14ac:dyDescent="0.3">
      <c r="A274" s="3" t="s">
        <v>67</v>
      </c>
      <c r="B274" s="3" t="s">
        <v>32</v>
      </c>
      <c r="C274" s="3" t="s">
        <v>25</v>
      </c>
      <c r="D274" s="3" t="s">
        <v>31</v>
      </c>
      <c r="E274" s="3" t="s">
        <v>34</v>
      </c>
      <c r="F274" s="3" t="s">
        <v>28</v>
      </c>
      <c r="G274" s="3">
        <v>0</v>
      </c>
      <c r="H274" s="3">
        <v>0</v>
      </c>
      <c r="I274" s="4" t="e">
        <f t="shared" si="388"/>
        <v>#DIV/0!</v>
      </c>
      <c r="J274" s="3">
        <v>0</v>
      </c>
      <c r="K274" s="32" t="e">
        <f t="shared" si="481"/>
        <v>#DIV/0!</v>
      </c>
      <c r="L274" s="3">
        <f t="shared" si="482"/>
        <v>0</v>
      </c>
      <c r="M274" s="3">
        <v>0</v>
      </c>
      <c r="N274" s="3">
        <v>0</v>
      </c>
      <c r="O274" s="3">
        <v>0</v>
      </c>
      <c r="P274" s="3">
        <v>0</v>
      </c>
      <c r="Q274" s="4" t="e">
        <f t="shared" si="487"/>
        <v>#DIV/0!</v>
      </c>
      <c r="R274" s="3">
        <v>0</v>
      </c>
      <c r="S274" s="3">
        <v>0</v>
      </c>
      <c r="T274" s="32" t="e">
        <f t="shared" si="490"/>
        <v>#DIV/0!</v>
      </c>
      <c r="U274" s="32" t="e">
        <f t="shared" si="491"/>
        <v>#DIV/0!</v>
      </c>
      <c r="V274" s="3">
        <v>0</v>
      </c>
      <c r="W274" s="3">
        <v>0</v>
      </c>
      <c r="X274" s="3">
        <v>0</v>
      </c>
      <c r="Y274" s="3">
        <v>0</v>
      </c>
      <c r="Z274" s="3">
        <v>0</v>
      </c>
      <c r="AA274" s="3">
        <v>0</v>
      </c>
      <c r="AB274" s="3"/>
    </row>
    <row r="275" spans="1:28" x14ac:dyDescent="0.3">
      <c r="A275" s="3" t="s">
        <v>68</v>
      </c>
      <c r="B275" s="3" t="s">
        <v>32</v>
      </c>
      <c r="C275" s="3" t="s">
        <v>25</v>
      </c>
      <c r="D275" s="3" t="s">
        <v>31</v>
      </c>
      <c r="E275" s="3" t="s">
        <v>34</v>
      </c>
      <c r="F275" s="3" t="s">
        <v>28</v>
      </c>
      <c r="G275" s="3">
        <v>0</v>
      </c>
      <c r="H275" s="3">
        <v>0</v>
      </c>
      <c r="I275" s="4" t="e">
        <f t="shared" si="388"/>
        <v>#DIV/0!</v>
      </c>
      <c r="J275" s="3">
        <v>0</v>
      </c>
      <c r="K275" s="32" t="e">
        <f t="shared" si="481"/>
        <v>#DIV/0!</v>
      </c>
      <c r="L275" s="3">
        <f t="shared" si="482"/>
        <v>0</v>
      </c>
      <c r="M275" s="3">
        <v>0</v>
      </c>
      <c r="N275" s="3">
        <v>0</v>
      </c>
      <c r="O275" s="3">
        <v>0</v>
      </c>
      <c r="P275" s="3">
        <v>0</v>
      </c>
      <c r="Q275" s="4" t="e">
        <f t="shared" si="487"/>
        <v>#DIV/0!</v>
      </c>
      <c r="R275" s="3">
        <v>0</v>
      </c>
      <c r="S275" s="3">
        <v>0</v>
      </c>
      <c r="T275" s="32" t="e">
        <f t="shared" si="490"/>
        <v>#DIV/0!</v>
      </c>
      <c r="U275" s="32" t="e">
        <f t="shared" si="491"/>
        <v>#DIV/0!</v>
      </c>
      <c r="V275" s="3">
        <v>0</v>
      </c>
      <c r="W275" s="3">
        <v>0</v>
      </c>
      <c r="X275" s="3">
        <v>0</v>
      </c>
      <c r="Y275" s="3">
        <v>0</v>
      </c>
      <c r="Z275" s="3">
        <v>0</v>
      </c>
      <c r="AA275" s="3">
        <v>0</v>
      </c>
      <c r="AB275" s="3"/>
    </row>
    <row r="276" spans="1:28" x14ac:dyDescent="0.3">
      <c r="A276" s="35">
        <v>255</v>
      </c>
      <c r="B276" s="35" t="s">
        <v>24</v>
      </c>
      <c r="C276" s="35" t="s">
        <v>25</v>
      </c>
      <c r="D276" s="35" t="s">
        <v>29</v>
      </c>
      <c r="E276" s="35" t="s">
        <v>34</v>
      </c>
      <c r="F276" s="35" t="s">
        <v>28</v>
      </c>
      <c r="G276" s="35">
        <f t="shared" ref="G276" si="493">G277+G278+G279</f>
        <v>3</v>
      </c>
      <c r="H276" s="35">
        <f t="shared" ref="H276" si="494">H277+H278+H279</f>
        <v>3</v>
      </c>
      <c r="I276" s="36">
        <f t="shared" si="388"/>
        <v>1</v>
      </c>
      <c r="J276" s="35">
        <f t="shared" ref="J276" si="495">J277+J278+J279</f>
        <v>1</v>
      </c>
      <c r="K276" s="37">
        <f t="shared" si="481"/>
        <v>0.33333333333333331</v>
      </c>
      <c r="L276" s="35">
        <f t="shared" si="482"/>
        <v>2</v>
      </c>
      <c r="M276" s="35">
        <f t="shared" ref="M276" si="496">M277+M278+M279</f>
        <v>1</v>
      </c>
      <c r="N276" s="35">
        <f t="shared" ref="N276" si="497">N277+N278+N279</f>
        <v>1</v>
      </c>
      <c r="O276" s="35">
        <f t="shared" ref="O276" si="498">O277+O278+O279</f>
        <v>1</v>
      </c>
      <c r="P276" s="35">
        <f t="shared" ref="P276" si="499">P277+P278+P279</f>
        <v>1</v>
      </c>
      <c r="Q276" s="36">
        <f t="shared" si="487"/>
        <v>50</v>
      </c>
      <c r="R276" s="35">
        <f t="shared" ref="R276" si="500">R277+R278+R279</f>
        <v>0</v>
      </c>
      <c r="S276" s="35">
        <f t="shared" ref="S276" si="501">S277+S278+S279</f>
        <v>0</v>
      </c>
      <c r="T276" s="37">
        <f t="shared" si="490"/>
        <v>0.5</v>
      </c>
      <c r="U276" s="37">
        <f t="shared" si="491"/>
        <v>0.75</v>
      </c>
      <c r="V276" s="35">
        <f t="shared" ref="V276:AA276" si="502">V277+V278+V279</f>
        <v>1</v>
      </c>
      <c r="W276" s="35">
        <f t="shared" si="502"/>
        <v>0</v>
      </c>
      <c r="X276" s="35">
        <f t="shared" si="502"/>
        <v>1</v>
      </c>
      <c r="Y276" s="35">
        <f t="shared" si="502"/>
        <v>1</v>
      </c>
      <c r="Z276" s="35">
        <f t="shared" si="502"/>
        <v>0</v>
      </c>
      <c r="AA276" s="35">
        <f t="shared" si="502"/>
        <v>0</v>
      </c>
      <c r="AB276" s="3"/>
    </row>
    <row r="277" spans="1:28" x14ac:dyDescent="0.3">
      <c r="A277" s="3" t="s">
        <v>66</v>
      </c>
      <c r="B277" s="3" t="s">
        <v>24</v>
      </c>
      <c r="C277" s="3" t="s">
        <v>25</v>
      </c>
      <c r="D277" s="3" t="s">
        <v>29</v>
      </c>
      <c r="E277" s="3" t="s">
        <v>34</v>
      </c>
      <c r="F277" s="3" t="s">
        <v>28</v>
      </c>
      <c r="G277" s="3">
        <v>3</v>
      </c>
      <c r="H277" s="3">
        <v>3</v>
      </c>
      <c r="I277" s="4">
        <f t="shared" si="388"/>
        <v>1</v>
      </c>
      <c r="J277" s="3">
        <v>1</v>
      </c>
      <c r="K277" s="32">
        <f t="shared" si="481"/>
        <v>0.33333333333333331</v>
      </c>
      <c r="L277" s="3">
        <f t="shared" si="482"/>
        <v>2</v>
      </c>
      <c r="M277" s="3">
        <v>1</v>
      </c>
      <c r="N277" s="3">
        <v>1</v>
      </c>
      <c r="O277" s="3">
        <v>1</v>
      </c>
      <c r="P277" s="3">
        <v>1</v>
      </c>
      <c r="Q277" s="4">
        <f t="shared" si="487"/>
        <v>50</v>
      </c>
      <c r="R277" s="3">
        <v>0</v>
      </c>
      <c r="S277" s="3">
        <v>0</v>
      </c>
      <c r="T277" s="32">
        <f t="shared" si="490"/>
        <v>0.5</v>
      </c>
      <c r="U277" s="32">
        <f t="shared" si="491"/>
        <v>0.75</v>
      </c>
      <c r="V277" s="3">
        <v>1</v>
      </c>
      <c r="W277" s="3">
        <v>0</v>
      </c>
      <c r="X277" s="3">
        <v>1</v>
      </c>
      <c r="Y277" s="3">
        <v>1</v>
      </c>
      <c r="Z277" s="3">
        <v>0</v>
      </c>
      <c r="AA277" s="3">
        <v>0</v>
      </c>
      <c r="AB277" s="3"/>
    </row>
    <row r="278" spans="1:28" x14ac:dyDescent="0.3">
      <c r="A278" s="3" t="s">
        <v>67</v>
      </c>
      <c r="B278" s="3" t="s">
        <v>24</v>
      </c>
      <c r="C278" s="3" t="s">
        <v>25</v>
      </c>
      <c r="D278" s="3" t="s">
        <v>29</v>
      </c>
      <c r="E278" s="3" t="s">
        <v>34</v>
      </c>
      <c r="F278" s="3" t="s">
        <v>28</v>
      </c>
      <c r="G278" s="3">
        <v>0</v>
      </c>
      <c r="H278" s="3">
        <v>0</v>
      </c>
      <c r="I278" s="4" t="e">
        <f t="shared" si="388"/>
        <v>#DIV/0!</v>
      </c>
      <c r="J278" s="3">
        <v>0</v>
      </c>
      <c r="K278" s="32" t="e">
        <f t="shared" si="481"/>
        <v>#DIV/0!</v>
      </c>
      <c r="L278" s="3">
        <f t="shared" si="482"/>
        <v>0</v>
      </c>
      <c r="M278" s="3">
        <v>0</v>
      </c>
      <c r="N278" s="3">
        <v>0</v>
      </c>
      <c r="O278" s="3">
        <v>0</v>
      </c>
      <c r="P278" s="3">
        <v>0</v>
      </c>
      <c r="Q278" s="4" t="e">
        <f t="shared" si="487"/>
        <v>#DIV/0!</v>
      </c>
      <c r="R278" s="3">
        <v>0</v>
      </c>
      <c r="S278" s="3">
        <v>0</v>
      </c>
      <c r="T278" s="32" t="e">
        <f t="shared" si="490"/>
        <v>#DIV/0!</v>
      </c>
      <c r="U278" s="32" t="e">
        <f t="shared" si="491"/>
        <v>#DIV/0!</v>
      </c>
      <c r="V278" s="3">
        <v>0</v>
      </c>
      <c r="W278" s="3">
        <v>0</v>
      </c>
      <c r="X278" s="3">
        <v>0</v>
      </c>
      <c r="Y278" s="3">
        <v>0</v>
      </c>
      <c r="Z278" s="3">
        <v>0</v>
      </c>
      <c r="AA278" s="3">
        <v>0</v>
      </c>
      <c r="AB278" s="3"/>
    </row>
    <row r="279" spans="1:28" x14ac:dyDescent="0.3">
      <c r="A279" s="3" t="s">
        <v>68</v>
      </c>
      <c r="B279" s="3" t="s">
        <v>24</v>
      </c>
      <c r="C279" s="3" t="s">
        <v>25</v>
      </c>
      <c r="D279" s="3" t="s">
        <v>29</v>
      </c>
      <c r="E279" s="3" t="s">
        <v>34</v>
      </c>
      <c r="F279" s="3" t="s">
        <v>28</v>
      </c>
      <c r="G279" s="3">
        <v>0</v>
      </c>
      <c r="H279" s="3">
        <v>0</v>
      </c>
      <c r="I279" s="4" t="e">
        <f t="shared" si="388"/>
        <v>#DIV/0!</v>
      </c>
      <c r="J279" s="3">
        <v>0</v>
      </c>
      <c r="K279" s="32" t="e">
        <f t="shared" si="481"/>
        <v>#DIV/0!</v>
      </c>
      <c r="L279" s="3">
        <f t="shared" si="482"/>
        <v>0</v>
      </c>
      <c r="M279" s="3">
        <v>0</v>
      </c>
      <c r="N279" s="3">
        <v>0</v>
      </c>
      <c r="O279" s="3">
        <v>0</v>
      </c>
      <c r="P279" s="3">
        <v>0</v>
      </c>
      <c r="Q279" s="4" t="e">
        <f t="shared" si="487"/>
        <v>#DIV/0!</v>
      </c>
      <c r="R279" s="3">
        <v>0</v>
      </c>
      <c r="S279" s="3">
        <v>0</v>
      </c>
      <c r="T279" s="32" t="e">
        <f t="shared" si="490"/>
        <v>#DIV/0!</v>
      </c>
      <c r="U279" s="32" t="e">
        <f t="shared" si="491"/>
        <v>#DIV/0!</v>
      </c>
      <c r="V279" s="3">
        <v>0</v>
      </c>
      <c r="W279" s="3">
        <v>0</v>
      </c>
      <c r="X279" s="3">
        <v>0</v>
      </c>
      <c r="Y279" s="3">
        <v>0</v>
      </c>
      <c r="Z279" s="3">
        <v>0</v>
      </c>
      <c r="AA279" s="3">
        <v>0</v>
      </c>
      <c r="AB279" s="3"/>
    </row>
    <row r="280" spans="1:28" x14ac:dyDescent="0.3">
      <c r="A280" s="35">
        <v>87</v>
      </c>
      <c r="B280" s="35" t="s">
        <v>29</v>
      </c>
      <c r="C280" s="35" t="s">
        <v>25</v>
      </c>
      <c r="D280" s="35" t="s">
        <v>26</v>
      </c>
      <c r="E280" s="35" t="s">
        <v>33</v>
      </c>
      <c r="F280" s="35" t="s">
        <v>31</v>
      </c>
      <c r="G280" s="35">
        <f t="shared" ref="G280" si="503">G281+G282+G283</f>
        <v>2</v>
      </c>
      <c r="H280" s="35">
        <f t="shared" ref="H280" si="504">H281+H282+H283</f>
        <v>2</v>
      </c>
      <c r="I280" s="36">
        <f t="shared" ref="I280:I294" si="505">H280/((L280-W280)+J280+(0.44*R280))</f>
        <v>1</v>
      </c>
      <c r="J280" s="35">
        <f t="shared" ref="J280" si="506">J281+J282+J283</f>
        <v>1</v>
      </c>
      <c r="K280" s="37">
        <f t="shared" si="481"/>
        <v>0.5</v>
      </c>
      <c r="L280" s="35">
        <f t="shared" si="482"/>
        <v>1</v>
      </c>
      <c r="M280" s="35">
        <f t="shared" ref="M280" si="507">M281+M282+M283</f>
        <v>1</v>
      </c>
      <c r="N280" s="35">
        <f t="shared" ref="N280" si="508">N281+N282+N283</f>
        <v>0</v>
      </c>
      <c r="O280" s="35">
        <f t="shared" ref="O280" si="509">O281+O282+O283</f>
        <v>1</v>
      </c>
      <c r="P280" s="35">
        <f t="shared" ref="P280" si="510">P281+P282+P283</f>
        <v>0</v>
      </c>
      <c r="Q280" s="36">
        <f t="shared" si="487"/>
        <v>0</v>
      </c>
      <c r="R280" s="35">
        <f t="shared" ref="R280" si="511">R281+R282+R283</f>
        <v>0</v>
      </c>
      <c r="S280" s="35">
        <f t="shared" ref="S280" si="512">S281+S282+S283</f>
        <v>0</v>
      </c>
      <c r="T280" s="37">
        <f t="shared" si="490"/>
        <v>1</v>
      </c>
      <c r="U280" s="37">
        <f t="shared" si="491"/>
        <v>1</v>
      </c>
      <c r="V280" s="35">
        <f t="shared" ref="V280:AA280" si="513">V281+V282+V283</f>
        <v>0</v>
      </c>
      <c r="W280" s="35">
        <f t="shared" si="513"/>
        <v>0</v>
      </c>
      <c r="X280" s="35">
        <f t="shared" si="513"/>
        <v>0</v>
      </c>
      <c r="Y280" s="35">
        <f t="shared" si="513"/>
        <v>0</v>
      </c>
      <c r="Z280" s="35">
        <f t="shared" si="513"/>
        <v>0</v>
      </c>
      <c r="AA280" s="35">
        <f t="shared" si="513"/>
        <v>0</v>
      </c>
      <c r="AB280" s="3"/>
    </row>
    <row r="281" spans="1:28" x14ac:dyDescent="0.3">
      <c r="A281" s="3" t="s">
        <v>66</v>
      </c>
      <c r="B281" s="3" t="s">
        <v>29</v>
      </c>
      <c r="C281" s="3" t="s">
        <v>25</v>
      </c>
      <c r="D281" s="3" t="s">
        <v>26</v>
      </c>
      <c r="E281" s="3" t="s">
        <v>33</v>
      </c>
      <c r="F281" s="3" t="s">
        <v>31</v>
      </c>
      <c r="G281" s="3">
        <v>2</v>
      </c>
      <c r="H281" s="3">
        <v>2</v>
      </c>
      <c r="I281" s="4">
        <f t="shared" si="505"/>
        <v>1</v>
      </c>
      <c r="J281" s="3">
        <v>1</v>
      </c>
      <c r="K281" s="32">
        <f t="shared" si="481"/>
        <v>0.5</v>
      </c>
      <c r="L281" s="3">
        <f t="shared" si="482"/>
        <v>1</v>
      </c>
      <c r="M281" s="3">
        <v>1</v>
      </c>
      <c r="N281" s="3">
        <v>0</v>
      </c>
      <c r="O281" s="3">
        <v>1</v>
      </c>
      <c r="P281" s="3">
        <v>0</v>
      </c>
      <c r="Q281" s="4">
        <f t="shared" si="487"/>
        <v>0</v>
      </c>
      <c r="R281" s="3">
        <v>0</v>
      </c>
      <c r="S281" s="3">
        <v>0</v>
      </c>
      <c r="T281" s="32">
        <f t="shared" si="490"/>
        <v>1</v>
      </c>
      <c r="U281" s="32">
        <f t="shared" si="491"/>
        <v>1</v>
      </c>
      <c r="V281" s="3">
        <v>0</v>
      </c>
      <c r="W281" s="3">
        <v>0</v>
      </c>
      <c r="X281" s="3">
        <v>0</v>
      </c>
      <c r="Y281" s="3">
        <v>0</v>
      </c>
      <c r="Z281" s="3">
        <v>0</v>
      </c>
      <c r="AA281" s="3">
        <v>0</v>
      </c>
      <c r="AB281" s="3"/>
    </row>
    <row r="282" spans="1:28" x14ac:dyDescent="0.3">
      <c r="A282" s="3" t="s">
        <v>67</v>
      </c>
      <c r="B282" s="3" t="s">
        <v>29</v>
      </c>
      <c r="C282" s="3" t="s">
        <v>25</v>
      </c>
      <c r="D282" s="3" t="s">
        <v>26</v>
      </c>
      <c r="E282" s="3" t="s">
        <v>33</v>
      </c>
      <c r="F282" s="3" t="s">
        <v>31</v>
      </c>
      <c r="G282" s="3">
        <v>0</v>
      </c>
      <c r="H282" s="3">
        <v>0</v>
      </c>
      <c r="I282" s="4" t="e">
        <f t="shared" si="505"/>
        <v>#DIV/0!</v>
      </c>
      <c r="J282" s="3">
        <v>0</v>
      </c>
      <c r="K282" s="32" t="e">
        <f t="shared" si="481"/>
        <v>#DIV/0!</v>
      </c>
      <c r="L282" s="3">
        <f t="shared" si="482"/>
        <v>0</v>
      </c>
      <c r="M282" s="3">
        <v>0</v>
      </c>
      <c r="N282" s="3">
        <v>0</v>
      </c>
      <c r="O282" s="3">
        <v>0</v>
      </c>
      <c r="P282" s="3">
        <v>0</v>
      </c>
      <c r="Q282" s="4" t="e">
        <f t="shared" si="487"/>
        <v>#DIV/0!</v>
      </c>
      <c r="R282" s="3">
        <v>0</v>
      </c>
      <c r="S282" s="3">
        <v>0</v>
      </c>
      <c r="T282" s="32" t="e">
        <f t="shared" si="490"/>
        <v>#DIV/0!</v>
      </c>
      <c r="U282" s="32" t="e">
        <f t="shared" si="491"/>
        <v>#DIV/0!</v>
      </c>
      <c r="V282" s="3">
        <v>0</v>
      </c>
      <c r="W282" s="3">
        <v>0</v>
      </c>
      <c r="X282" s="3">
        <v>0</v>
      </c>
      <c r="Y282" s="3">
        <v>0</v>
      </c>
      <c r="Z282" s="3">
        <v>0</v>
      </c>
      <c r="AA282" s="3">
        <v>0</v>
      </c>
      <c r="AB282" s="3"/>
    </row>
    <row r="283" spans="1:28" x14ac:dyDescent="0.3">
      <c r="A283" s="3" t="s">
        <v>68</v>
      </c>
      <c r="B283" s="3" t="s">
        <v>29</v>
      </c>
      <c r="C283" s="3" t="s">
        <v>25</v>
      </c>
      <c r="D283" s="3" t="s">
        <v>26</v>
      </c>
      <c r="E283" s="3" t="s">
        <v>33</v>
      </c>
      <c r="F283" s="3" t="s">
        <v>31</v>
      </c>
      <c r="G283" s="3">
        <v>0</v>
      </c>
      <c r="H283" s="3">
        <v>0</v>
      </c>
      <c r="I283" s="4" t="e">
        <f t="shared" si="505"/>
        <v>#DIV/0!</v>
      </c>
      <c r="J283" s="3">
        <v>0</v>
      </c>
      <c r="K283" s="32" t="e">
        <f t="shared" si="481"/>
        <v>#DIV/0!</v>
      </c>
      <c r="L283" s="3">
        <f t="shared" si="482"/>
        <v>0</v>
      </c>
      <c r="M283" s="3">
        <v>0</v>
      </c>
      <c r="N283" s="3">
        <v>0</v>
      </c>
      <c r="O283" s="3">
        <v>0</v>
      </c>
      <c r="P283" s="3">
        <v>0</v>
      </c>
      <c r="Q283" s="4" t="e">
        <f t="shared" si="487"/>
        <v>#DIV/0!</v>
      </c>
      <c r="R283" s="3">
        <v>0</v>
      </c>
      <c r="S283" s="3">
        <v>0</v>
      </c>
      <c r="T283" s="32" t="e">
        <f t="shared" si="490"/>
        <v>#DIV/0!</v>
      </c>
      <c r="U283" s="32" t="e">
        <f t="shared" si="491"/>
        <v>#DIV/0!</v>
      </c>
      <c r="V283" s="3">
        <v>0</v>
      </c>
      <c r="W283" s="3">
        <v>0</v>
      </c>
      <c r="X283" s="3">
        <v>0</v>
      </c>
      <c r="Y283" s="3">
        <v>0</v>
      </c>
      <c r="Z283" s="3">
        <v>0</v>
      </c>
      <c r="AA283" s="3">
        <v>0</v>
      </c>
      <c r="AB283" s="3"/>
    </row>
    <row r="284" spans="1:28" x14ac:dyDescent="0.3">
      <c r="A284" s="35">
        <v>25</v>
      </c>
      <c r="B284" s="35" t="s">
        <v>29</v>
      </c>
      <c r="C284" s="35" t="s">
        <v>33</v>
      </c>
      <c r="D284" s="35" t="s">
        <v>26</v>
      </c>
      <c r="E284" s="35" t="s">
        <v>27</v>
      </c>
      <c r="F284" s="35" t="s">
        <v>31</v>
      </c>
      <c r="G284" s="35">
        <f t="shared" ref="G284" si="514">G285+G286+G287</f>
        <v>4</v>
      </c>
      <c r="H284" s="35">
        <f t="shared" ref="H284" si="515">H285+H286+H287</f>
        <v>0</v>
      </c>
      <c r="I284" s="36">
        <f t="shared" si="505"/>
        <v>0</v>
      </c>
      <c r="J284" s="35">
        <f t="shared" ref="J284" si="516">J285+J286+J287</f>
        <v>0</v>
      </c>
      <c r="K284" s="37">
        <f t="shared" ref="K284:K287" si="517">J284/G284</f>
        <v>0</v>
      </c>
      <c r="L284" s="35">
        <f t="shared" ref="L284:L287" si="518">M284+N284</f>
        <v>3</v>
      </c>
      <c r="M284" s="35">
        <f t="shared" ref="M284" si="519">M285+M286+M287</f>
        <v>0</v>
      </c>
      <c r="N284" s="35">
        <f t="shared" ref="N284" si="520">N285+N286+N287</f>
        <v>3</v>
      </c>
      <c r="O284" s="35">
        <f t="shared" ref="O284" si="521">O285+O286+O287</f>
        <v>0</v>
      </c>
      <c r="P284" s="35">
        <f t="shared" ref="P284" si="522">P285+P286+P287</f>
        <v>2</v>
      </c>
      <c r="Q284" s="36">
        <f t="shared" ref="Q284:Q287" si="523">P284/L284*100</f>
        <v>66.666666666666657</v>
      </c>
      <c r="R284" s="35">
        <f t="shared" ref="R284" si="524">R285+R286+R287</f>
        <v>2</v>
      </c>
      <c r="S284" s="35">
        <f t="shared" ref="S284" si="525">S285+S286+S287</f>
        <v>0</v>
      </c>
      <c r="T284" s="37">
        <f t="shared" ref="T284:T287" si="526">M284/(M284+N284)</f>
        <v>0</v>
      </c>
      <c r="U284" s="37">
        <f t="shared" ref="U284:U287" si="527">((0.5*V284)+M284)/L284</f>
        <v>0</v>
      </c>
      <c r="V284" s="35">
        <f t="shared" ref="V284:AA284" si="528">V285+V286+V287</f>
        <v>0</v>
      </c>
      <c r="W284" s="35">
        <f t="shared" si="528"/>
        <v>0</v>
      </c>
      <c r="X284" s="35">
        <f t="shared" si="528"/>
        <v>3</v>
      </c>
      <c r="Y284" s="35">
        <f t="shared" si="528"/>
        <v>0</v>
      </c>
      <c r="Z284" s="35">
        <f t="shared" si="528"/>
        <v>1</v>
      </c>
      <c r="AA284" s="35">
        <f t="shared" si="528"/>
        <v>0</v>
      </c>
      <c r="AB284" s="3"/>
    </row>
    <row r="285" spans="1:28" x14ac:dyDescent="0.3">
      <c r="A285" s="3" t="s">
        <v>66</v>
      </c>
      <c r="B285" s="3" t="s">
        <v>29</v>
      </c>
      <c r="C285" s="3" t="s">
        <v>33</v>
      </c>
      <c r="D285" s="3" t="s">
        <v>26</v>
      </c>
      <c r="E285" s="3" t="s">
        <v>27</v>
      </c>
      <c r="F285" s="3" t="s">
        <v>31</v>
      </c>
      <c r="G285" s="3">
        <v>3</v>
      </c>
      <c r="H285" s="3">
        <v>0</v>
      </c>
      <c r="I285" s="4">
        <f t="shared" si="505"/>
        <v>0</v>
      </c>
      <c r="J285" s="3">
        <v>0</v>
      </c>
      <c r="K285" s="32">
        <f t="shared" si="517"/>
        <v>0</v>
      </c>
      <c r="L285" s="3">
        <f t="shared" si="518"/>
        <v>3</v>
      </c>
      <c r="M285" s="3">
        <v>0</v>
      </c>
      <c r="N285" s="3">
        <v>3</v>
      </c>
      <c r="O285" s="3">
        <v>0</v>
      </c>
      <c r="P285" s="3">
        <v>2</v>
      </c>
      <c r="Q285" s="4">
        <f t="shared" si="523"/>
        <v>66.666666666666657</v>
      </c>
      <c r="R285" s="3">
        <v>0</v>
      </c>
      <c r="S285" s="3">
        <v>0</v>
      </c>
      <c r="T285" s="32">
        <f t="shared" si="526"/>
        <v>0</v>
      </c>
      <c r="U285" s="32">
        <f t="shared" si="527"/>
        <v>0</v>
      </c>
      <c r="V285" s="3">
        <v>0</v>
      </c>
      <c r="W285" s="3">
        <v>0</v>
      </c>
      <c r="X285" s="3">
        <v>3</v>
      </c>
      <c r="Y285" s="3">
        <v>0</v>
      </c>
      <c r="Z285" s="3">
        <v>0</v>
      </c>
      <c r="AA285" s="3">
        <v>0</v>
      </c>
      <c r="AB285" s="3"/>
    </row>
    <row r="286" spans="1:28" x14ac:dyDescent="0.3">
      <c r="A286" s="3" t="s">
        <v>67</v>
      </c>
      <c r="B286" s="3" t="s">
        <v>29</v>
      </c>
      <c r="C286" s="3" t="s">
        <v>33</v>
      </c>
      <c r="D286" s="3" t="s">
        <v>26</v>
      </c>
      <c r="E286" s="3" t="s">
        <v>27</v>
      </c>
      <c r="F286" s="3" t="s">
        <v>31</v>
      </c>
      <c r="G286" s="3">
        <v>0</v>
      </c>
      <c r="H286" s="3">
        <v>0</v>
      </c>
      <c r="I286" s="4" t="e">
        <f t="shared" si="505"/>
        <v>#DIV/0!</v>
      </c>
      <c r="J286" s="3">
        <v>0</v>
      </c>
      <c r="K286" s="32" t="e">
        <f t="shared" si="517"/>
        <v>#DIV/0!</v>
      </c>
      <c r="L286" s="3">
        <f t="shared" si="518"/>
        <v>0</v>
      </c>
      <c r="M286" s="3">
        <v>0</v>
      </c>
      <c r="N286" s="3">
        <v>0</v>
      </c>
      <c r="O286" s="3">
        <v>0</v>
      </c>
      <c r="P286" s="3">
        <v>0</v>
      </c>
      <c r="Q286" s="4" t="e">
        <f t="shared" si="523"/>
        <v>#DIV/0!</v>
      </c>
      <c r="R286" s="3">
        <v>0</v>
      </c>
      <c r="S286" s="3">
        <v>0</v>
      </c>
      <c r="T286" s="32" t="e">
        <f t="shared" si="526"/>
        <v>#DIV/0!</v>
      </c>
      <c r="U286" s="32" t="e">
        <f t="shared" si="527"/>
        <v>#DIV/0!</v>
      </c>
      <c r="V286" s="3">
        <v>0</v>
      </c>
      <c r="W286" s="3">
        <v>0</v>
      </c>
      <c r="X286" s="3">
        <v>0</v>
      </c>
      <c r="Y286" s="3">
        <v>0</v>
      </c>
      <c r="Z286" s="3">
        <v>0</v>
      </c>
      <c r="AA286" s="3">
        <v>0</v>
      </c>
      <c r="AB286" s="3"/>
    </row>
    <row r="287" spans="1:28" x14ac:dyDescent="0.3">
      <c r="A287" s="3" t="s">
        <v>68</v>
      </c>
      <c r="B287" s="3" t="s">
        <v>29</v>
      </c>
      <c r="C287" s="3" t="s">
        <v>33</v>
      </c>
      <c r="D287" s="3" t="s">
        <v>26</v>
      </c>
      <c r="E287" s="3" t="s">
        <v>27</v>
      </c>
      <c r="F287" s="3" t="s">
        <v>31</v>
      </c>
      <c r="G287" s="3">
        <v>1</v>
      </c>
      <c r="H287" s="3">
        <v>0</v>
      </c>
      <c r="I287" s="4">
        <f t="shared" si="505"/>
        <v>0</v>
      </c>
      <c r="J287" s="3">
        <v>0</v>
      </c>
      <c r="K287" s="32">
        <f t="shared" si="517"/>
        <v>0</v>
      </c>
      <c r="L287" s="3">
        <f t="shared" si="518"/>
        <v>0</v>
      </c>
      <c r="M287" s="3">
        <v>0</v>
      </c>
      <c r="N287" s="3">
        <v>0</v>
      </c>
      <c r="O287" s="3">
        <v>0</v>
      </c>
      <c r="P287" s="3">
        <v>0</v>
      </c>
      <c r="Q287" s="4" t="e">
        <f t="shared" si="523"/>
        <v>#DIV/0!</v>
      </c>
      <c r="R287" s="3">
        <v>2</v>
      </c>
      <c r="S287" s="3">
        <v>0</v>
      </c>
      <c r="T287" s="32" t="e">
        <f t="shared" si="526"/>
        <v>#DIV/0!</v>
      </c>
      <c r="U287" s="32" t="e">
        <f t="shared" si="527"/>
        <v>#DIV/0!</v>
      </c>
      <c r="V287" s="3">
        <v>0</v>
      </c>
      <c r="W287" s="3">
        <v>0</v>
      </c>
      <c r="X287" s="3">
        <v>0</v>
      </c>
      <c r="Y287" s="3">
        <v>0</v>
      </c>
      <c r="Z287" s="3">
        <v>1</v>
      </c>
      <c r="AA287" s="3">
        <v>0</v>
      </c>
      <c r="AB287" s="3"/>
    </row>
    <row r="288" spans="1:28" x14ac:dyDescent="0.3">
      <c r="A288" s="35">
        <v>207</v>
      </c>
      <c r="B288" s="35" t="s">
        <v>29</v>
      </c>
      <c r="C288" s="35" t="s">
        <v>33</v>
      </c>
      <c r="D288" s="35" t="s">
        <v>26</v>
      </c>
      <c r="E288" s="35" t="s">
        <v>34</v>
      </c>
      <c r="F288" s="35" t="s">
        <v>31</v>
      </c>
      <c r="G288" s="35">
        <f t="shared" ref="G288" si="529">G289+G290+G291</f>
        <v>2</v>
      </c>
      <c r="H288" s="35">
        <f t="shared" ref="H288" si="530">H289+H290+H291</f>
        <v>2</v>
      </c>
      <c r="I288" s="36">
        <f t="shared" si="505"/>
        <v>1</v>
      </c>
      <c r="J288" s="35">
        <f t="shared" ref="J288" si="531">J289+J290+J291</f>
        <v>1</v>
      </c>
      <c r="K288" s="37">
        <f t="shared" ref="K288:K291" si="532">J288/G288</f>
        <v>0.5</v>
      </c>
      <c r="L288" s="35">
        <f t="shared" ref="L288:L291" si="533">M288+N288</f>
        <v>1</v>
      </c>
      <c r="M288" s="35">
        <f t="shared" ref="M288" si="534">M289+M290+M291</f>
        <v>1</v>
      </c>
      <c r="N288" s="35">
        <f t="shared" ref="N288" si="535">N289+N290+N291</f>
        <v>0</v>
      </c>
      <c r="O288" s="35">
        <f t="shared" ref="O288" si="536">O289+O290+O291</f>
        <v>1</v>
      </c>
      <c r="P288" s="35">
        <f t="shared" ref="P288" si="537">P289+P290+P291</f>
        <v>1</v>
      </c>
      <c r="Q288" s="36">
        <f t="shared" ref="Q288:Q291" si="538">P288/L288*100</f>
        <v>100</v>
      </c>
      <c r="R288" s="35">
        <f t="shared" ref="R288" si="539">R289+R290+R291</f>
        <v>0</v>
      </c>
      <c r="S288" s="35">
        <f t="shared" ref="S288" si="540">S289+S290+S291</f>
        <v>0</v>
      </c>
      <c r="T288" s="37">
        <f t="shared" ref="T288:T291" si="541">M288/(M288+N288)</f>
        <v>1</v>
      </c>
      <c r="U288" s="37">
        <f t="shared" ref="U288:U291" si="542">((0.5*V288)+M288)/L288</f>
        <v>1</v>
      </c>
      <c r="V288" s="35">
        <f t="shared" ref="V288:AA288" si="543">V289+V290+V291</f>
        <v>0</v>
      </c>
      <c r="W288" s="35">
        <f t="shared" si="543"/>
        <v>0</v>
      </c>
      <c r="X288" s="35">
        <f t="shared" si="543"/>
        <v>0</v>
      </c>
      <c r="Y288" s="35">
        <f t="shared" si="543"/>
        <v>1</v>
      </c>
      <c r="Z288" s="35">
        <f t="shared" si="543"/>
        <v>0</v>
      </c>
      <c r="AA288" s="35">
        <f t="shared" si="543"/>
        <v>0</v>
      </c>
      <c r="AB288" s="3"/>
    </row>
    <row r="289" spans="1:30" x14ac:dyDescent="0.3">
      <c r="A289" s="3" t="s">
        <v>66</v>
      </c>
      <c r="B289" s="3" t="s">
        <v>29</v>
      </c>
      <c r="C289" s="3" t="s">
        <v>33</v>
      </c>
      <c r="D289" s="3" t="s">
        <v>26</v>
      </c>
      <c r="E289" s="3" t="s">
        <v>34</v>
      </c>
      <c r="F289" s="3" t="s">
        <v>31</v>
      </c>
      <c r="G289" s="3">
        <v>0</v>
      </c>
      <c r="H289" s="3">
        <v>0</v>
      </c>
      <c r="I289" s="4" t="e">
        <f t="shared" si="505"/>
        <v>#DIV/0!</v>
      </c>
      <c r="J289" s="3">
        <v>0</v>
      </c>
      <c r="K289" s="32" t="e">
        <f t="shared" si="532"/>
        <v>#DIV/0!</v>
      </c>
      <c r="L289" s="3">
        <f t="shared" si="533"/>
        <v>0</v>
      </c>
      <c r="M289" s="3">
        <v>0</v>
      </c>
      <c r="N289" s="3">
        <v>0</v>
      </c>
      <c r="O289" s="3">
        <v>0</v>
      </c>
      <c r="P289" s="3">
        <v>0</v>
      </c>
      <c r="Q289" s="4" t="e">
        <f t="shared" si="538"/>
        <v>#DIV/0!</v>
      </c>
      <c r="R289" s="3">
        <v>0</v>
      </c>
      <c r="S289" s="3">
        <v>0</v>
      </c>
      <c r="T289" s="32" t="e">
        <f t="shared" si="541"/>
        <v>#DIV/0!</v>
      </c>
      <c r="U289" s="32" t="e">
        <f t="shared" si="542"/>
        <v>#DIV/0!</v>
      </c>
      <c r="V289" s="3">
        <v>0</v>
      </c>
      <c r="W289" s="3">
        <v>0</v>
      </c>
      <c r="X289" s="3">
        <v>0</v>
      </c>
      <c r="Y289" s="3">
        <v>0</v>
      </c>
      <c r="Z289" s="3">
        <v>0</v>
      </c>
      <c r="AA289" s="3">
        <v>0</v>
      </c>
      <c r="AB289" s="3"/>
    </row>
    <row r="290" spans="1:30" x14ac:dyDescent="0.3">
      <c r="A290" s="3" t="s">
        <v>67</v>
      </c>
      <c r="B290" s="3" t="s">
        <v>29</v>
      </c>
      <c r="C290" s="3" t="s">
        <v>33</v>
      </c>
      <c r="D290" s="3" t="s">
        <v>26</v>
      </c>
      <c r="E290" s="3" t="s">
        <v>34</v>
      </c>
      <c r="F290" s="3" t="s">
        <v>31</v>
      </c>
      <c r="G290" s="3">
        <v>2</v>
      </c>
      <c r="H290" s="3">
        <v>2</v>
      </c>
      <c r="I290" s="4">
        <f t="shared" si="505"/>
        <v>1</v>
      </c>
      <c r="J290" s="3">
        <v>1</v>
      </c>
      <c r="K290" s="32">
        <f t="shared" si="532"/>
        <v>0.5</v>
      </c>
      <c r="L290" s="3">
        <f t="shared" si="533"/>
        <v>1</v>
      </c>
      <c r="M290" s="3">
        <v>1</v>
      </c>
      <c r="N290" s="3">
        <v>0</v>
      </c>
      <c r="O290" s="3">
        <v>1</v>
      </c>
      <c r="P290" s="3">
        <v>1</v>
      </c>
      <c r="Q290" s="4">
        <f t="shared" si="538"/>
        <v>100</v>
      </c>
      <c r="R290" s="3">
        <v>0</v>
      </c>
      <c r="S290" s="3">
        <v>0</v>
      </c>
      <c r="T290" s="32">
        <f t="shared" si="541"/>
        <v>1</v>
      </c>
      <c r="U290" s="32">
        <f t="shared" si="542"/>
        <v>1</v>
      </c>
      <c r="V290" s="3">
        <v>0</v>
      </c>
      <c r="W290" s="3">
        <v>0</v>
      </c>
      <c r="X290" s="3">
        <v>0</v>
      </c>
      <c r="Y290" s="3">
        <v>1</v>
      </c>
      <c r="Z290" s="3">
        <v>0</v>
      </c>
      <c r="AA290" s="3">
        <v>0</v>
      </c>
      <c r="AB290" s="3"/>
    </row>
    <row r="291" spans="1:30" x14ac:dyDescent="0.3">
      <c r="A291" s="3" t="s">
        <v>68</v>
      </c>
      <c r="B291" s="3" t="s">
        <v>29</v>
      </c>
      <c r="C291" s="3" t="s">
        <v>33</v>
      </c>
      <c r="D291" s="3" t="s">
        <v>26</v>
      </c>
      <c r="E291" s="3" t="s">
        <v>34</v>
      </c>
      <c r="F291" s="3" t="s">
        <v>31</v>
      </c>
      <c r="G291" s="3">
        <v>0</v>
      </c>
      <c r="H291" s="3">
        <v>0</v>
      </c>
      <c r="I291" s="4" t="e">
        <f t="shared" si="505"/>
        <v>#DIV/0!</v>
      </c>
      <c r="J291" s="3">
        <v>0</v>
      </c>
      <c r="K291" s="32" t="e">
        <f t="shared" si="532"/>
        <v>#DIV/0!</v>
      </c>
      <c r="L291" s="3">
        <f t="shared" si="533"/>
        <v>0</v>
      </c>
      <c r="M291" s="3">
        <v>0</v>
      </c>
      <c r="N291" s="3">
        <v>0</v>
      </c>
      <c r="O291" s="3">
        <v>0</v>
      </c>
      <c r="P291" s="3">
        <v>0</v>
      </c>
      <c r="Q291" s="4" t="e">
        <f t="shared" si="538"/>
        <v>#DIV/0!</v>
      </c>
      <c r="R291" s="3">
        <v>0</v>
      </c>
      <c r="S291" s="3">
        <v>0</v>
      </c>
      <c r="T291" s="32" t="e">
        <f t="shared" si="541"/>
        <v>#DIV/0!</v>
      </c>
      <c r="U291" s="32" t="e">
        <f t="shared" si="542"/>
        <v>#DIV/0!</v>
      </c>
      <c r="V291" s="3">
        <v>0</v>
      </c>
      <c r="W291" s="3">
        <v>0</v>
      </c>
      <c r="X291" s="3">
        <v>0</v>
      </c>
      <c r="Y291" s="3">
        <v>0</v>
      </c>
      <c r="Z291" s="3">
        <v>0</v>
      </c>
      <c r="AA291" s="3">
        <v>0</v>
      </c>
      <c r="AB291" s="3"/>
    </row>
    <row r="292" spans="1:30" x14ac:dyDescent="0.3">
      <c r="A292" s="3"/>
      <c r="B292" s="3"/>
      <c r="C292" s="3"/>
      <c r="D292" s="3"/>
      <c r="E292" s="3"/>
      <c r="G292" s="3"/>
      <c r="H292" s="3"/>
      <c r="I292" s="4"/>
      <c r="J292" s="3"/>
      <c r="K292" s="32"/>
      <c r="L292" s="3"/>
      <c r="M292" s="3"/>
      <c r="N292" s="3"/>
      <c r="O292" s="3"/>
      <c r="P292" s="3"/>
      <c r="Q292" s="3"/>
      <c r="R292" s="3"/>
      <c r="S292" s="3"/>
      <c r="T292" s="32"/>
      <c r="U292" s="32"/>
      <c r="V292" s="3"/>
      <c r="W292" s="3"/>
      <c r="X292" s="3"/>
      <c r="Y292" s="3"/>
      <c r="Z292" s="3"/>
      <c r="AA292" s="3"/>
      <c r="AB292" s="3"/>
      <c r="AC292" s="3"/>
    </row>
    <row r="293" spans="1:30" x14ac:dyDescent="0.3">
      <c r="A293" s="3"/>
      <c r="B293" s="3"/>
      <c r="C293" s="3"/>
      <c r="D293" s="3"/>
      <c r="E293" s="3"/>
      <c r="G293" s="6" t="s">
        <v>7</v>
      </c>
      <c r="H293" s="6" t="s">
        <v>8</v>
      </c>
      <c r="I293" s="7" t="s">
        <v>9</v>
      </c>
      <c r="J293" s="6" t="s">
        <v>10</v>
      </c>
      <c r="K293" s="33" t="s">
        <v>11</v>
      </c>
      <c r="L293" s="6" t="s">
        <v>12</v>
      </c>
      <c r="M293" s="6" t="s">
        <v>13</v>
      </c>
      <c r="N293" s="6" t="s">
        <v>14</v>
      </c>
      <c r="O293" s="6" t="s">
        <v>38</v>
      </c>
      <c r="P293" s="6" t="s">
        <v>70</v>
      </c>
      <c r="Q293" s="6" t="s">
        <v>71</v>
      </c>
      <c r="R293" s="6" t="s">
        <v>16</v>
      </c>
      <c r="S293" s="6" t="s">
        <v>17</v>
      </c>
      <c r="T293" s="33" t="s">
        <v>18</v>
      </c>
      <c r="U293" s="33" t="s">
        <v>19</v>
      </c>
      <c r="V293" s="6" t="s">
        <v>20</v>
      </c>
      <c r="W293" s="6" t="s">
        <v>39</v>
      </c>
      <c r="X293" s="6" t="s">
        <v>40</v>
      </c>
      <c r="Y293" s="6" t="s">
        <v>41</v>
      </c>
      <c r="Z293" s="6" t="s">
        <v>22</v>
      </c>
      <c r="AA293" s="6" t="s">
        <v>42</v>
      </c>
      <c r="AB293" s="3"/>
      <c r="AC293" s="3"/>
    </row>
    <row r="294" spans="1:30" x14ac:dyDescent="0.3">
      <c r="A294" s="35"/>
      <c r="B294" s="35"/>
      <c r="C294" s="35"/>
      <c r="D294" s="35"/>
      <c r="E294" s="35"/>
      <c r="F294" s="39" t="s">
        <v>36</v>
      </c>
      <c r="G294" s="35">
        <f>G152+G156+G160+G164+G168+G172+G176+G180+G184+G188+G192+G196+G200+G204+G208+G212+G216+G220+G224+G228+G232+G236+G240+G244+G248+G252+G256+G260+G264+G268+G272+G276+G280+G284+G288</f>
        <v>96</v>
      </c>
      <c r="H294" s="35">
        <f>H152+H156+H160+H164+H168+H172+H176+H180+H184+H188+H192+H196+H200+H204+H208+H212+H216+H220+H224+H228+H232+H236+H240+H244+H248+H252+H256+H260+H264+H268+H272+H276+H280+H284+H288</f>
        <v>47</v>
      </c>
      <c r="I294" s="36">
        <f t="shared" si="505"/>
        <v>0.55190230155002351</v>
      </c>
      <c r="J294" s="35">
        <f>J152+J156+J160+J164+J168+J172+J176+J180+J184+J188+J192+J196+J200+J204+J208+J212+J216+J220+J224+J228+J232+J236+J240+J244+J248+J252+J256+J260+J264+J268+J272+J276+J280+J284+J288</f>
        <v>32</v>
      </c>
      <c r="K294" s="37">
        <f t="shared" ref="K294" si="544">J294/G294</f>
        <v>0.33333333333333331</v>
      </c>
      <c r="L294" s="35">
        <f>L152+L156+L160+L164+L168+L172+L176+L180+L184+L188+L192+L196+L200+L204+L208+L212+L216+L220+L224+L228+L232+L236+L240+L244+L248+L252+L256+L260+L264+L268+L272+L276+L280+L284+L288</f>
        <v>58</v>
      </c>
      <c r="M294" s="35">
        <f>M152+M156+M160+M164+M168+M172+M176+M180+M184+M188+M192+M196+M200+M204+M208+M212+M216+M220+M224+M228+M232+M236+M240+M244+M248+M252+M256+M260+M264+M268+M272+M276+M280+M284+M288</f>
        <v>20</v>
      </c>
      <c r="N294" s="35">
        <f>N152+N156+N160+N164+N168+N172+N176+N180+N184+N188+N192+N196+N200+N204+N208+N212+N216+N220+N224+N228+N232+N236+N240+N244+N248+N252+N256+N260+N264+N268+N272+N276+N280+N284+N288</f>
        <v>38</v>
      </c>
      <c r="O294" s="35">
        <f>O152+O156+O160+O164+O168+O172+O176+O180+O184+O188+O192+O196+O200+O204+O208+O212+O216+O220+O224+O228+O232+O236+O240+O244+O248+O252+O256+O260+O264+O268+O272+O276+O280+O284+O288</f>
        <v>10</v>
      </c>
      <c r="P294" s="35">
        <f>P152+P156+P160+P164+P168+P172+P176+P180+P184+P188+P192+P196+P200+P204+P208+P212+P216+P220+P224+P228+P232+P236+P240+P244+P248+P252+P256+P260+P264+P268+P272+P276+P280+P284+P288</f>
        <v>30</v>
      </c>
      <c r="Q294" s="35">
        <f>P294/L294*100</f>
        <v>51.724137931034484</v>
      </c>
      <c r="R294" s="35">
        <f>R152+R156+R160+R164+R168+R172+R176+R180+R184+R188+R192+R196+R200+R204+R208+R212+R216+R220+R224+R228+R232+R236+R240+R244+R248+R252+R256+R260+R264+R268+R272+R276+R280+R284+R288</f>
        <v>14</v>
      </c>
      <c r="S294" s="35">
        <f>S152+S156+S160+S164+S168+S172+S176+S180+S184+S188+S192+S196+S200+S204+S208+S212+S216+S220+S224+S228+S232+S236+S240+S244+S248+S252+S256+S260+S264+S268+S272+S276+S280+S284+S288</f>
        <v>6</v>
      </c>
      <c r="T294" s="37">
        <f>M294/(M294+N294)</f>
        <v>0.34482758620689657</v>
      </c>
      <c r="U294" s="37">
        <f>((0.5*V294)+M294)/L294</f>
        <v>0.35344827586206895</v>
      </c>
      <c r="V294" s="35">
        <f t="shared" ref="V294:AA294" si="545">V152+V156+V160+V164+V168+V172+V176+V180+V184+V188+V192+V196+V200+V204+V208+V212+V216+V220+V224+V228+V232+V236+V240+V244+V248+V252+V256+V260+V264+V268+V272+V276+V280+V284+V288</f>
        <v>1</v>
      </c>
      <c r="W294" s="35">
        <f t="shared" si="545"/>
        <v>11</v>
      </c>
      <c r="X294" s="35">
        <f t="shared" si="545"/>
        <v>28</v>
      </c>
      <c r="Y294" s="35">
        <f t="shared" si="545"/>
        <v>22</v>
      </c>
      <c r="Z294" s="35">
        <f t="shared" si="545"/>
        <v>15</v>
      </c>
      <c r="AA294" s="35">
        <f t="shared" si="545"/>
        <v>5</v>
      </c>
      <c r="AB294" s="35"/>
      <c r="AC294" s="35"/>
      <c r="AD294" s="35"/>
    </row>
    <row r="295" spans="1:30" x14ac:dyDescent="0.3">
      <c r="A295" s="6"/>
      <c r="B295" s="6"/>
      <c r="C295" s="6"/>
      <c r="D295" s="6"/>
      <c r="E295" s="6"/>
      <c r="F295" s="6"/>
      <c r="AB295" s="6"/>
      <c r="AC295" s="6"/>
    </row>
  </sheetData>
  <autoFilter ref="A152:AD291" xr:uid="{2DD1F84F-4FA4-44DA-846F-10E0F37C8D01}"/>
  <mergeCells count="2">
    <mergeCell ref="A1:C1"/>
    <mergeCell ref="A150:C150"/>
  </mergeCells>
  <conditionalFormatting sqref="G71 G3 G7 G11 G15 G19 G23 G27 G31 G35 G39 G43 G47 G51 G55 G59 G63 G67 G75 G79 G83 G91 G95 G99 G103 G107 G111 G115 G119 G123 G127 G131 G135 G139">
    <cfRule type="colorScale" priority="1344">
      <colorScale>
        <cfvo type="min"/>
        <cfvo type="max"/>
        <color rgb="FFFCFCFF"/>
        <color rgb="FF63BE7B"/>
      </colorScale>
    </cfRule>
    <cfRule type="colorScale" priority="1345">
      <colorScale>
        <cfvo type="min"/>
        <cfvo type="max"/>
        <color rgb="FFFCFCFF"/>
        <color rgb="FF63BE7B"/>
      </colorScale>
    </cfRule>
  </conditionalFormatting>
  <conditionalFormatting sqref="G156 G220 G160 G164 G168 G172 G176 G180 G184 G188 G192 G196 G200 G204 G208 G212 G216 G224 G228 G232 G236 G240 G244 G248 G252 G256 G260 G264 G268 G272 G276 G280 G284 G288 G152">
    <cfRule type="colorScale" priority="1346">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3264E-3B22-4112-B789-C68F707A2963}">
  <dimension ref="A1:AG245"/>
  <sheetViews>
    <sheetView workbookViewId="0">
      <selection sqref="A1:C1"/>
    </sheetView>
  </sheetViews>
  <sheetFormatPr defaultRowHeight="14.4" x14ac:dyDescent="0.3"/>
  <cols>
    <col min="1" max="1" width="9.109375" bestFit="1" customWidth="1"/>
    <col min="2" max="3" width="14.77734375" bestFit="1" customWidth="1"/>
    <col min="4" max="4" width="14.109375" bestFit="1" customWidth="1"/>
    <col min="5" max="6" width="15.5546875" bestFit="1" customWidth="1"/>
    <col min="7" max="7" width="7.109375" customWidth="1"/>
    <col min="8" max="8" width="7" customWidth="1"/>
    <col min="10" max="10" width="6.77734375" customWidth="1"/>
    <col min="12" max="12" width="7.77734375" customWidth="1"/>
    <col min="13" max="13" width="8.77734375" bestFit="1" customWidth="1"/>
    <col min="14" max="14" width="7.88671875" bestFit="1" customWidth="1"/>
    <col min="15" max="15" width="7.77734375" bestFit="1" customWidth="1"/>
    <col min="16" max="16" width="12.109375" bestFit="1" customWidth="1"/>
    <col min="18" max="19" width="6.109375" customWidth="1"/>
    <col min="25" max="25" width="10.109375" bestFit="1" customWidth="1"/>
    <col min="26" max="26" width="10.6640625" bestFit="1" customWidth="1"/>
    <col min="28" max="28" width="19" bestFit="1" customWidth="1"/>
    <col min="29" max="29" width="22.77734375" bestFit="1" customWidth="1"/>
    <col min="30" max="31" width="15.77734375" bestFit="1" customWidth="1"/>
    <col min="32" max="32" width="16.33203125" bestFit="1" customWidth="1"/>
    <col min="33" max="33" width="17.21875" bestFit="1" customWidth="1"/>
  </cols>
  <sheetData>
    <row r="1" spans="1:33" x14ac:dyDescent="0.3">
      <c r="A1" s="49" t="s">
        <v>0</v>
      </c>
      <c r="B1" s="49"/>
      <c r="C1" s="49"/>
      <c r="D1" s="3"/>
      <c r="E1" s="3"/>
      <c r="F1" s="3"/>
      <c r="G1" s="3"/>
      <c r="H1" s="3"/>
      <c r="I1" s="4"/>
      <c r="J1" s="3"/>
      <c r="K1" s="32"/>
      <c r="L1" s="3"/>
      <c r="M1" s="3"/>
      <c r="N1" s="3"/>
      <c r="O1" s="3"/>
      <c r="P1" s="3"/>
      <c r="Q1" s="3"/>
      <c r="R1" s="3"/>
      <c r="S1" s="3"/>
      <c r="T1" s="32"/>
      <c r="U1" s="32"/>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3" x14ac:dyDescent="0.3">
      <c r="A3" s="35">
        <v>1</v>
      </c>
      <c r="B3" s="35" t="s">
        <v>24</v>
      </c>
      <c r="C3" s="35" t="s">
        <v>25</v>
      </c>
      <c r="D3" s="35" t="s">
        <v>26</v>
      </c>
      <c r="E3" s="35" t="s">
        <v>27</v>
      </c>
      <c r="F3" s="35" t="s">
        <v>28</v>
      </c>
      <c r="G3" s="35">
        <f>G4+G5+G6</f>
        <v>18</v>
      </c>
      <c r="H3" s="35">
        <f>H4+H5+H6</f>
        <v>18</v>
      </c>
      <c r="I3" s="36">
        <f t="shared" ref="I3:I34" si="0">H3/G3</f>
        <v>1</v>
      </c>
      <c r="J3" s="35">
        <f>J4+J5+J6</f>
        <v>4</v>
      </c>
      <c r="K3" s="37">
        <f t="shared" ref="K3:K34" si="1">J3/G3</f>
        <v>0.22222222222222221</v>
      </c>
      <c r="L3" s="35">
        <f t="shared" ref="L3:L34" si="2">M3+N3</f>
        <v>11</v>
      </c>
      <c r="M3" s="35">
        <f>M4+M5+M6</f>
        <v>5</v>
      </c>
      <c r="N3" s="35">
        <f>N4+N5+N6</f>
        <v>6</v>
      </c>
      <c r="O3" s="35">
        <f>O4+O5+O6</f>
        <v>4</v>
      </c>
      <c r="P3" s="35">
        <f>P4+P5+P6</f>
        <v>10</v>
      </c>
      <c r="Q3" s="36">
        <f t="shared" ref="Q3:Q34" si="3">P3/L3*100</f>
        <v>90.909090909090907</v>
      </c>
      <c r="R3" s="35">
        <f>R4+R5+R6</f>
        <v>6</v>
      </c>
      <c r="S3" s="35">
        <f>S4+S5+S6</f>
        <v>5</v>
      </c>
      <c r="T3" s="37">
        <f t="shared" ref="T3:T34" si="4">M3/(M3+N3)</f>
        <v>0.45454545454545453</v>
      </c>
      <c r="U3" s="37">
        <f t="shared" ref="U3:U34" si="5">((0.5*V3)+M3)/L3</f>
        <v>0.59090909090909094</v>
      </c>
      <c r="V3" s="35">
        <f>V4+V5+V6</f>
        <v>3</v>
      </c>
      <c r="W3" s="35">
        <f>W4+W5+W6</f>
        <v>5</v>
      </c>
      <c r="X3" s="35">
        <f>X4+X5+X6</f>
        <v>0</v>
      </c>
      <c r="Y3" s="35">
        <f>Y4+Y5+Y6</f>
        <v>2</v>
      </c>
      <c r="Z3" s="35">
        <f>H3-H127</f>
        <v>14</v>
      </c>
      <c r="AA3" s="38"/>
      <c r="AB3" s="41">
        <f>(COUNT(A3:A114))</f>
        <v>28</v>
      </c>
      <c r="AC3" s="35">
        <v>33</v>
      </c>
      <c r="AD3" s="38">
        <f>AC3/40</f>
        <v>0.82499999999999996</v>
      </c>
    </row>
    <row r="4" spans="1:33" x14ac:dyDescent="0.3">
      <c r="A4" s="3" t="s">
        <v>66</v>
      </c>
      <c r="B4" s="3" t="s">
        <v>24</v>
      </c>
      <c r="C4" s="3" t="s">
        <v>25</v>
      </c>
      <c r="D4" s="3" t="s">
        <v>26</v>
      </c>
      <c r="E4" s="3" t="s">
        <v>27</v>
      </c>
      <c r="F4" s="3" t="s">
        <v>28</v>
      </c>
      <c r="G4" s="3">
        <v>2</v>
      </c>
      <c r="H4" s="3">
        <v>2</v>
      </c>
      <c r="I4" s="4">
        <f t="shared" si="0"/>
        <v>1</v>
      </c>
      <c r="J4" s="3">
        <v>1</v>
      </c>
      <c r="K4" s="32">
        <f t="shared" si="1"/>
        <v>0.5</v>
      </c>
      <c r="L4" s="3">
        <f t="shared" si="2"/>
        <v>1</v>
      </c>
      <c r="M4" s="3">
        <v>1</v>
      </c>
      <c r="N4" s="3">
        <v>0</v>
      </c>
      <c r="O4" s="3">
        <v>1</v>
      </c>
      <c r="P4" s="3">
        <v>1</v>
      </c>
      <c r="Q4" s="4">
        <f t="shared" si="3"/>
        <v>100</v>
      </c>
      <c r="R4" s="3">
        <v>0</v>
      </c>
      <c r="S4" s="3">
        <v>0</v>
      </c>
      <c r="T4" s="32">
        <f t="shared" si="4"/>
        <v>1</v>
      </c>
      <c r="U4" s="32">
        <f t="shared" si="5"/>
        <v>1</v>
      </c>
      <c r="V4" s="3">
        <v>0</v>
      </c>
      <c r="W4" s="3">
        <v>0</v>
      </c>
      <c r="X4" s="3">
        <v>0</v>
      </c>
      <c r="Y4" s="3">
        <v>0</v>
      </c>
      <c r="Z4" s="3"/>
      <c r="AD4" s="3"/>
    </row>
    <row r="5" spans="1:33" x14ac:dyDescent="0.3">
      <c r="A5" s="3" t="s">
        <v>67</v>
      </c>
      <c r="B5" s="3" t="s">
        <v>24</v>
      </c>
      <c r="C5" s="3" t="s">
        <v>25</v>
      </c>
      <c r="D5" s="3" t="s">
        <v>26</v>
      </c>
      <c r="E5" s="3" t="s">
        <v>27</v>
      </c>
      <c r="F5" s="3" t="s">
        <v>28</v>
      </c>
      <c r="G5" s="3">
        <v>13</v>
      </c>
      <c r="H5" s="3">
        <v>10</v>
      </c>
      <c r="I5" s="4">
        <f t="shared" si="0"/>
        <v>0.76923076923076927</v>
      </c>
      <c r="J5" s="3">
        <v>2</v>
      </c>
      <c r="K5" s="32">
        <f t="shared" si="1"/>
        <v>0.15384615384615385</v>
      </c>
      <c r="L5" s="3">
        <f t="shared" si="2"/>
        <v>9</v>
      </c>
      <c r="M5" s="3">
        <v>3</v>
      </c>
      <c r="N5" s="3">
        <v>6</v>
      </c>
      <c r="O5" s="3">
        <v>2</v>
      </c>
      <c r="P5" s="3">
        <v>8</v>
      </c>
      <c r="Q5" s="4">
        <f t="shared" si="3"/>
        <v>88.888888888888886</v>
      </c>
      <c r="R5" s="3">
        <v>2</v>
      </c>
      <c r="S5" s="3">
        <v>2</v>
      </c>
      <c r="T5" s="32">
        <f t="shared" si="4"/>
        <v>0.33333333333333331</v>
      </c>
      <c r="U5" s="32">
        <f t="shared" si="5"/>
        <v>0.44444444444444442</v>
      </c>
      <c r="V5" s="3">
        <v>2</v>
      </c>
      <c r="W5" s="3">
        <v>5</v>
      </c>
      <c r="X5" s="3">
        <v>0</v>
      </c>
      <c r="Y5" s="3">
        <v>1</v>
      </c>
      <c r="Z5" s="3"/>
      <c r="AD5" s="3"/>
    </row>
    <row r="6" spans="1:33" x14ac:dyDescent="0.3">
      <c r="A6" s="3" t="s">
        <v>68</v>
      </c>
      <c r="B6" s="3" t="s">
        <v>24</v>
      </c>
      <c r="C6" s="3" t="s">
        <v>25</v>
      </c>
      <c r="D6" s="3" t="s">
        <v>26</v>
      </c>
      <c r="E6" s="3" t="s">
        <v>27</v>
      </c>
      <c r="F6" s="3" t="s">
        <v>28</v>
      </c>
      <c r="G6" s="3">
        <v>3</v>
      </c>
      <c r="H6" s="3">
        <v>6</v>
      </c>
      <c r="I6" s="4">
        <f t="shared" si="0"/>
        <v>2</v>
      </c>
      <c r="J6" s="3">
        <v>1</v>
      </c>
      <c r="K6" s="32">
        <f t="shared" si="1"/>
        <v>0.33333333333333331</v>
      </c>
      <c r="L6" s="3">
        <f t="shared" si="2"/>
        <v>1</v>
      </c>
      <c r="M6" s="3">
        <v>1</v>
      </c>
      <c r="N6" s="3">
        <v>0</v>
      </c>
      <c r="O6" s="3">
        <v>1</v>
      </c>
      <c r="P6" s="3">
        <v>1</v>
      </c>
      <c r="Q6" s="4">
        <f t="shared" si="3"/>
        <v>100</v>
      </c>
      <c r="R6" s="3">
        <v>4</v>
      </c>
      <c r="S6" s="3">
        <v>3</v>
      </c>
      <c r="T6" s="32">
        <f t="shared" si="4"/>
        <v>1</v>
      </c>
      <c r="U6" s="32">
        <f t="shared" si="5"/>
        <v>1.5</v>
      </c>
      <c r="V6" s="3">
        <v>1</v>
      </c>
      <c r="W6" s="3">
        <v>0</v>
      </c>
      <c r="X6" s="3">
        <v>0</v>
      </c>
      <c r="Y6" s="3">
        <v>1</v>
      </c>
      <c r="Z6" s="3"/>
      <c r="AD6" s="3"/>
    </row>
    <row r="7" spans="1:33" x14ac:dyDescent="0.3">
      <c r="A7" s="35">
        <v>13</v>
      </c>
      <c r="B7" s="35" t="s">
        <v>30</v>
      </c>
      <c r="C7" s="35" t="s">
        <v>25</v>
      </c>
      <c r="D7" s="35" t="s">
        <v>26</v>
      </c>
      <c r="E7" s="35" t="s">
        <v>27</v>
      </c>
      <c r="F7" s="35" t="s">
        <v>28</v>
      </c>
      <c r="G7" s="35">
        <f>G8+G9+G10</f>
        <v>3</v>
      </c>
      <c r="H7" s="35">
        <f>H8+H9+H10</f>
        <v>5</v>
      </c>
      <c r="I7" s="36">
        <f t="shared" si="0"/>
        <v>1.6666666666666667</v>
      </c>
      <c r="J7" s="35">
        <f>J8+J9+J10</f>
        <v>0</v>
      </c>
      <c r="K7" s="37">
        <f t="shared" si="1"/>
        <v>0</v>
      </c>
      <c r="L7" s="35">
        <f t="shared" si="2"/>
        <v>3</v>
      </c>
      <c r="M7" s="35">
        <f>M8+M9+M10</f>
        <v>2</v>
      </c>
      <c r="N7" s="35">
        <f>N8+N9+N10</f>
        <v>1</v>
      </c>
      <c r="O7" s="35">
        <f>O8+O9+O10</f>
        <v>2</v>
      </c>
      <c r="P7" s="35">
        <f>P8+P9+P10</f>
        <v>3</v>
      </c>
      <c r="Q7" s="36">
        <f t="shared" si="3"/>
        <v>100</v>
      </c>
      <c r="R7" s="35">
        <f>R8+R9+R10</f>
        <v>0</v>
      </c>
      <c r="S7" s="35">
        <f>S8+S9+S10</f>
        <v>0</v>
      </c>
      <c r="T7" s="37">
        <f t="shared" si="4"/>
        <v>0.66666666666666663</v>
      </c>
      <c r="U7" s="37">
        <f t="shared" si="5"/>
        <v>0.83333333333333337</v>
      </c>
      <c r="V7" s="35">
        <f>V8+V9+V10</f>
        <v>1</v>
      </c>
      <c r="W7" s="35">
        <f>W8+W9+W10</f>
        <v>1</v>
      </c>
      <c r="X7" s="35">
        <f>X8+X9+X10</f>
        <v>0</v>
      </c>
      <c r="Y7" s="35">
        <f>Y8+Y9+Y10</f>
        <v>1</v>
      </c>
      <c r="Z7" s="35">
        <f>H7-H131</f>
        <v>5</v>
      </c>
      <c r="AA7" s="38"/>
      <c r="AB7" s="38"/>
      <c r="AC7" s="38"/>
      <c r="AD7" s="38"/>
    </row>
    <row r="8" spans="1:33" x14ac:dyDescent="0.3">
      <c r="A8" s="3" t="s">
        <v>66</v>
      </c>
      <c r="B8" s="3" t="s">
        <v>30</v>
      </c>
      <c r="C8" s="3" t="s">
        <v>25</v>
      </c>
      <c r="D8" s="3" t="s">
        <v>26</v>
      </c>
      <c r="E8" s="3" t="s">
        <v>27</v>
      </c>
      <c r="F8" s="3" t="s">
        <v>28</v>
      </c>
      <c r="G8" s="3">
        <v>1</v>
      </c>
      <c r="H8" s="3">
        <v>2</v>
      </c>
      <c r="I8" s="4">
        <f t="shared" si="0"/>
        <v>2</v>
      </c>
      <c r="J8" s="3">
        <v>0</v>
      </c>
      <c r="K8" s="32">
        <f t="shared" si="1"/>
        <v>0</v>
      </c>
      <c r="L8" s="3">
        <f t="shared" si="2"/>
        <v>1</v>
      </c>
      <c r="M8" s="3">
        <v>1</v>
      </c>
      <c r="N8" s="3">
        <v>0</v>
      </c>
      <c r="O8" s="3">
        <v>1</v>
      </c>
      <c r="P8" s="3">
        <v>1</v>
      </c>
      <c r="Q8" s="4">
        <f t="shared" si="3"/>
        <v>100</v>
      </c>
      <c r="R8" s="3">
        <v>0</v>
      </c>
      <c r="S8" s="3">
        <v>0</v>
      </c>
      <c r="T8" s="32">
        <f t="shared" si="4"/>
        <v>1</v>
      </c>
      <c r="U8" s="32">
        <f t="shared" si="5"/>
        <v>1</v>
      </c>
      <c r="V8" s="3">
        <v>0</v>
      </c>
      <c r="W8" s="3">
        <v>0</v>
      </c>
      <c r="X8" s="3">
        <v>0</v>
      </c>
      <c r="Y8" s="3">
        <v>0</v>
      </c>
      <c r="Z8" s="3"/>
      <c r="AB8" s="3"/>
      <c r="AC8" s="3"/>
      <c r="AD8" s="3"/>
      <c r="AE8" s="3"/>
      <c r="AF8" s="3"/>
      <c r="AG8" s="3"/>
    </row>
    <row r="9" spans="1:33" x14ac:dyDescent="0.3">
      <c r="A9" s="3" t="s">
        <v>67</v>
      </c>
      <c r="B9" s="3" t="s">
        <v>30</v>
      </c>
      <c r="C9" s="3" t="s">
        <v>25</v>
      </c>
      <c r="D9" s="3" t="s">
        <v>26</v>
      </c>
      <c r="E9" s="3" t="s">
        <v>27</v>
      </c>
      <c r="F9" s="3" t="s">
        <v>28</v>
      </c>
      <c r="G9" s="3">
        <v>1</v>
      </c>
      <c r="H9" s="3">
        <v>3</v>
      </c>
      <c r="I9" s="4">
        <f t="shared" si="0"/>
        <v>3</v>
      </c>
      <c r="J9" s="3">
        <v>0</v>
      </c>
      <c r="K9" s="32">
        <f t="shared" si="1"/>
        <v>0</v>
      </c>
      <c r="L9" s="3">
        <f t="shared" si="2"/>
        <v>1</v>
      </c>
      <c r="M9" s="3">
        <v>1</v>
      </c>
      <c r="N9" s="3">
        <v>0</v>
      </c>
      <c r="O9" s="3">
        <v>1</v>
      </c>
      <c r="P9" s="3">
        <v>1</v>
      </c>
      <c r="Q9" s="4">
        <f t="shared" si="3"/>
        <v>100</v>
      </c>
      <c r="R9" s="3">
        <v>0</v>
      </c>
      <c r="S9" s="3">
        <v>0</v>
      </c>
      <c r="T9" s="32">
        <f t="shared" si="4"/>
        <v>1</v>
      </c>
      <c r="U9" s="32">
        <f t="shared" si="5"/>
        <v>1.5</v>
      </c>
      <c r="V9" s="3">
        <v>1</v>
      </c>
      <c r="W9" s="3">
        <v>0</v>
      </c>
      <c r="X9" s="3">
        <v>0</v>
      </c>
      <c r="Y9" s="3">
        <v>0</v>
      </c>
      <c r="Z9" s="3"/>
    </row>
    <row r="10" spans="1:33" x14ac:dyDescent="0.3">
      <c r="A10" s="3" t="s">
        <v>68</v>
      </c>
      <c r="B10" s="3" t="s">
        <v>30</v>
      </c>
      <c r="C10" s="3" t="s">
        <v>25</v>
      </c>
      <c r="D10" s="3" t="s">
        <v>26</v>
      </c>
      <c r="E10" s="3" t="s">
        <v>27</v>
      </c>
      <c r="F10" s="3" t="s">
        <v>28</v>
      </c>
      <c r="G10" s="3">
        <v>1</v>
      </c>
      <c r="H10" s="3">
        <v>0</v>
      </c>
      <c r="I10" s="4">
        <f t="shared" si="0"/>
        <v>0</v>
      </c>
      <c r="J10" s="3">
        <v>0</v>
      </c>
      <c r="K10" s="32">
        <f t="shared" si="1"/>
        <v>0</v>
      </c>
      <c r="L10" s="3">
        <f t="shared" si="2"/>
        <v>1</v>
      </c>
      <c r="M10" s="3">
        <v>0</v>
      </c>
      <c r="N10" s="3">
        <v>1</v>
      </c>
      <c r="O10" s="3">
        <v>0</v>
      </c>
      <c r="P10" s="3">
        <v>1</v>
      </c>
      <c r="Q10" s="4">
        <f t="shared" si="3"/>
        <v>100</v>
      </c>
      <c r="R10" s="3">
        <v>0</v>
      </c>
      <c r="S10" s="3">
        <v>0</v>
      </c>
      <c r="T10" s="32">
        <f t="shared" si="4"/>
        <v>0</v>
      </c>
      <c r="U10" s="32">
        <f t="shared" si="5"/>
        <v>0</v>
      </c>
      <c r="V10" s="3">
        <v>0</v>
      </c>
      <c r="W10" s="3">
        <v>1</v>
      </c>
      <c r="X10" s="3">
        <v>0</v>
      </c>
      <c r="Y10" s="3">
        <v>1</v>
      </c>
      <c r="Z10" s="3"/>
    </row>
    <row r="11" spans="1:33" x14ac:dyDescent="0.3">
      <c r="A11" s="35">
        <v>27</v>
      </c>
      <c r="B11" s="35" t="s">
        <v>29</v>
      </c>
      <c r="C11" s="35" t="s">
        <v>25</v>
      </c>
      <c r="D11" s="35" t="s">
        <v>26</v>
      </c>
      <c r="E11" s="35" t="s">
        <v>30</v>
      </c>
      <c r="F11" s="35" t="s">
        <v>28</v>
      </c>
      <c r="G11" s="35">
        <f>G12+G13+G14</f>
        <v>2</v>
      </c>
      <c r="H11" s="35">
        <f>H12+H13+H14</f>
        <v>2</v>
      </c>
      <c r="I11" s="36">
        <f t="shared" si="0"/>
        <v>1</v>
      </c>
      <c r="J11" s="35">
        <f>J12+J13+J14</f>
        <v>1</v>
      </c>
      <c r="K11" s="37">
        <f t="shared" si="1"/>
        <v>0.5</v>
      </c>
      <c r="L11" s="35">
        <f t="shared" si="2"/>
        <v>1</v>
      </c>
      <c r="M11" s="35">
        <f>M12+M13+M14</f>
        <v>1</v>
      </c>
      <c r="N11" s="35">
        <f>N12+N13+N14</f>
        <v>0</v>
      </c>
      <c r="O11" s="35">
        <f>O12+O13+O14</f>
        <v>1</v>
      </c>
      <c r="P11" s="35">
        <f>P12+P13+P14</f>
        <v>1</v>
      </c>
      <c r="Q11" s="36">
        <f t="shared" si="3"/>
        <v>100</v>
      </c>
      <c r="R11" s="35">
        <f>R12+R13+R14</f>
        <v>0</v>
      </c>
      <c r="S11" s="35">
        <f>S12+S13+S14</f>
        <v>0</v>
      </c>
      <c r="T11" s="37">
        <f t="shared" si="4"/>
        <v>1</v>
      </c>
      <c r="U11" s="37">
        <f t="shared" si="5"/>
        <v>1</v>
      </c>
      <c r="V11" s="35">
        <f>V12+V13+V14</f>
        <v>0</v>
      </c>
      <c r="W11" s="35">
        <f>W12+W13+W14</f>
        <v>0</v>
      </c>
      <c r="X11" s="35">
        <f>X12+X13+X14</f>
        <v>0</v>
      </c>
      <c r="Y11" s="35">
        <f>Y12+Y13+Y14</f>
        <v>0</v>
      </c>
      <c r="Z11" s="35">
        <f>H11-H135</f>
        <v>2</v>
      </c>
      <c r="AA11" s="38"/>
      <c r="AB11" s="35"/>
      <c r="AC11" s="35"/>
      <c r="AD11" s="35"/>
      <c r="AE11" s="3"/>
      <c r="AF11" s="3"/>
      <c r="AG11" s="3"/>
    </row>
    <row r="12" spans="1:33" x14ac:dyDescent="0.3">
      <c r="A12" s="3" t="s">
        <v>66</v>
      </c>
      <c r="B12" s="3" t="s">
        <v>29</v>
      </c>
      <c r="C12" s="3" t="s">
        <v>25</v>
      </c>
      <c r="D12" s="3" t="s">
        <v>26</v>
      </c>
      <c r="E12" s="3" t="s">
        <v>30</v>
      </c>
      <c r="F12" s="3" t="s">
        <v>28</v>
      </c>
      <c r="G12" s="3">
        <v>0</v>
      </c>
      <c r="H12" s="3">
        <v>0</v>
      </c>
      <c r="I12" s="4" t="e">
        <f t="shared" si="0"/>
        <v>#DIV/0!</v>
      </c>
      <c r="J12" s="3">
        <v>0</v>
      </c>
      <c r="K12" s="32" t="e">
        <f t="shared" si="1"/>
        <v>#DIV/0!</v>
      </c>
      <c r="L12" s="3">
        <f t="shared" si="2"/>
        <v>0</v>
      </c>
      <c r="M12" s="3">
        <v>0</v>
      </c>
      <c r="N12" s="3">
        <v>0</v>
      </c>
      <c r="O12" s="3">
        <v>0</v>
      </c>
      <c r="P12" s="3">
        <v>0</v>
      </c>
      <c r="Q12" s="4" t="e">
        <f t="shared" si="3"/>
        <v>#DIV/0!</v>
      </c>
      <c r="R12" s="3">
        <v>0</v>
      </c>
      <c r="S12" s="3">
        <v>0</v>
      </c>
      <c r="T12" s="32" t="e">
        <f t="shared" si="4"/>
        <v>#DIV/0!</v>
      </c>
      <c r="U12" s="32" t="e">
        <f t="shared" si="5"/>
        <v>#DIV/0!</v>
      </c>
      <c r="V12" s="3">
        <v>0</v>
      </c>
      <c r="W12" s="3">
        <v>0</v>
      </c>
      <c r="X12" s="3">
        <v>0</v>
      </c>
      <c r="Y12" s="3">
        <v>0</v>
      </c>
      <c r="Z12" s="3"/>
    </row>
    <row r="13" spans="1:33" x14ac:dyDescent="0.3">
      <c r="A13" s="3" t="s">
        <v>67</v>
      </c>
      <c r="B13" s="3" t="s">
        <v>29</v>
      </c>
      <c r="C13" s="3" t="s">
        <v>25</v>
      </c>
      <c r="D13" s="3" t="s">
        <v>26</v>
      </c>
      <c r="E13" s="3" t="s">
        <v>30</v>
      </c>
      <c r="F13" s="3" t="s">
        <v>28</v>
      </c>
      <c r="G13" s="3">
        <v>1</v>
      </c>
      <c r="H13" s="3">
        <v>2</v>
      </c>
      <c r="I13" s="4">
        <f t="shared" si="0"/>
        <v>2</v>
      </c>
      <c r="J13" s="3">
        <v>0</v>
      </c>
      <c r="K13" s="32">
        <f t="shared" si="1"/>
        <v>0</v>
      </c>
      <c r="L13" s="3">
        <f t="shared" si="2"/>
        <v>1</v>
      </c>
      <c r="M13" s="3">
        <v>1</v>
      </c>
      <c r="N13" s="3">
        <v>0</v>
      </c>
      <c r="O13" s="3">
        <v>1</v>
      </c>
      <c r="P13" s="3">
        <v>1</v>
      </c>
      <c r="Q13" s="4">
        <f t="shared" si="3"/>
        <v>100</v>
      </c>
      <c r="R13" s="3">
        <v>0</v>
      </c>
      <c r="S13" s="3">
        <v>0</v>
      </c>
      <c r="T13" s="32">
        <f t="shared" si="4"/>
        <v>1</v>
      </c>
      <c r="U13" s="32">
        <f t="shared" si="5"/>
        <v>1</v>
      </c>
      <c r="V13" s="3">
        <v>0</v>
      </c>
      <c r="W13" s="3">
        <v>0</v>
      </c>
      <c r="X13" s="3">
        <v>0</v>
      </c>
      <c r="Y13" s="3">
        <v>0</v>
      </c>
      <c r="Z13" s="3"/>
      <c r="AB13" s="3"/>
      <c r="AC13" s="3"/>
      <c r="AD13" s="3"/>
      <c r="AE13" s="3"/>
      <c r="AF13" s="3"/>
      <c r="AG13" s="3"/>
    </row>
    <row r="14" spans="1:33" x14ac:dyDescent="0.3">
      <c r="A14" s="3" t="s">
        <v>68</v>
      </c>
      <c r="B14" s="3" t="s">
        <v>29</v>
      </c>
      <c r="C14" s="3" t="s">
        <v>25</v>
      </c>
      <c r="D14" s="3" t="s">
        <v>26</v>
      </c>
      <c r="E14" s="3" t="s">
        <v>30</v>
      </c>
      <c r="F14" s="3" t="s">
        <v>28</v>
      </c>
      <c r="G14" s="3">
        <v>1</v>
      </c>
      <c r="H14" s="3">
        <v>0</v>
      </c>
      <c r="I14" s="4">
        <f t="shared" si="0"/>
        <v>0</v>
      </c>
      <c r="J14" s="3">
        <v>1</v>
      </c>
      <c r="K14" s="32">
        <f t="shared" si="1"/>
        <v>1</v>
      </c>
      <c r="L14" s="3">
        <f t="shared" si="2"/>
        <v>0</v>
      </c>
      <c r="M14" s="3">
        <v>0</v>
      </c>
      <c r="N14" s="3">
        <v>0</v>
      </c>
      <c r="O14" s="3">
        <v>0</v>
      </c>
      <c r="P14" s="3">
        <v>0</v>
      </c>
      <c r="Q14" s="4" t="e">
        <f t="shared" si="3"/>
        <v>#DIV/0!</v>
      </c>
      <c r="R14" s="3">
        <v>0</v>
      </c>
      <c r="S14" s="3">
        <v>0</v>
      </c>
      <c r="T14" s="32" t="e">
        <f t="shared" si="4"/>
        <v>#DIV/0!</v>
      </c>
      <c r="U14" s="32" t="e">
        <f t="shared" si="5"/>
        <v>#DIV/0!</v>
      </c>
      <c r="V14" s="3">
        <v>0</v>
      </c>
      <c r="W14" s="3">
        <v>0</v>
      </c>
      <c r="X14" s="3">
        <v>0</v>
      </c>
      <c r="Y14" s="3">
        <v>0</v>
      </c>
      <c r="Z14" s="3"/>
    </row>
    <row r="15" spans="1:33" x14ac:dyDescent="0.3">
      <c r="A15" s="35">
        <v>29</v>
      </c>
      <c r="B15" s="35" t="s">
        <v>29</v>
      </c>
      <c r="C15" s="35" t="s">
        <v>32</v>
      </c>
      <c r="D15" s="35" t="s">
        <v>26</v>
      </c>
      <c r="E15" s="35" t="s">
        <v>30</v>
      </c>
      <c r="F15" s="35" t="s">
        <v>28</v>
      </c>
      <c r="G15" s="35">
        <f>G16+G17+G18</f>
        <v>4</v>
      </c>
      <c r="H15" s="35">
        <f>H16+H17+H18</f>
        <v>11</v>
      </c>
      <c r="I15" s="36">
        <f t="shared" si="0"/>
        <v>2.75</v>
      </c>
      <c r="J15" s="35">
        <f>J16+J17+J18</f>
        <v>0</v>
      </c>
      <c r="K15" s="37">
        <f t="shared" si="1"/>
        <v>0</v>
      </c>
      <c r="L15" s="35">
        <f t="shared" si="2"/>
        <v>4</v>
      </c>
      <c r="M15" s="35">
        <f>M16+M17+M18</f>
        <v>4</v>
      </c>
      <c r="N15" s="35">
        <f>N16+N17+N18</f>
        <v>0</v>
      </c>
      <c r="O15" s="35">
        <f>O16+O17+O18</f>
        <v>3</v>
      </c>
      <c r="P15" s="35">
        <f>P16+P17+P18</f>
        <v>4</v>
      </c>
      <c r="Q15" s="36">
        <f t="shared" si="3"/>
        <v>100</v>
      </c>
      <c r="R15" s="35">
        <f>R16+R17+R18</f>
        <v>0</v>
      </c>
      <c r="S15" s="35">
        <f>S16+S17+S18</f>
        <v>0</v>
      </c>
      <c r="T15" s="37">
        <f t="shared" si="4"/>
        <v>1</v>
      </c>
      <c r="U15" s="37">
        <f t="shared" si="5"/>
        <v>1.375</v>
      </c>
      <c r="V15" s="35">
        <f>V16+V17+V18</f>
        <v>3</v>
      </c>
      <c r="W15" s="35">
        <f>W16+W17+W18</f>
        <v>0</v>
      </c>
      <c r="X15" s="35">
        <f>X16+X17+X18</f>
        <v>0</v>
      </c>
      <c r="Y15" s="35">
        <f>Y16+Y17+Y18</f>
        <v>0</v>
      </c>
      <c r="Z15" s="35">
        <f>H15-H139</f>
        <v>11</v>
      </c>
      <c r="AA15" s="38"/>
      <c r="AB15" s="38"/>
      <c r="AC15" s="38"/>
      <c r="AD15" s="38"/>
    </row>
    <row r="16" spans="1:33" x14ac:dyDescent="0.3">
      <c r="A16" s="3" t="s">
        <v>66</v>
      </c>
      <c r="B16" s="3" t="s">
        <v>29</v>
      </c>
      <c r="C16" s="3" t="s">
        <v>32</v>
      </c>
      <c r="D16" s="3" t="s">
        <v>26</v>
      </c>
      <c r="E16" s="3" t="s">
        <v>30</v>
      </c>
      <c r="F16" s="3" t="s">
        <v>28</v>
      </c>
      <c r="G16" s="3">
        <v>1</v>
      </c>
      <c r="H16" s="3">
        <v>3</v>
      </c>
      <c r="I16" s="4">
        <f t="shared" si="0"/>
        <v>3</v>
      </c>
      <c r="J16" s="3">
        <v>0</v>
      </c>
      <c r="K16" s="32">
        <f t="shared" si="1"/>
        <v>0</v>
      </c>
      <c r="L16" s="3">
        <f t="shared" si="2"/>
        <v>1</v>
      </c>
      <c r="M16" s="3">
        <v>1</v>
      </c>
      <c r="N16" s="3">
        <v>0</v>
      </c>
      <c r="O16" s="3">
        <v>0</v>
      </c>
      <c r="P16" s="3">
        <v>1</v>
      </c>
      <c r="Q16" s="4">
        <f t="shared" si="3"/>
        <v>100</v>
      </c>
      <c r="R16" s="3">
        <v>0</v>
      </c>
      <c r="S16" s="3">
        <v>0</v>
      </c>
      <c r="T16" s="32">
        <f t="shared" si="4"/>
        <v>1</v>
      </c>
      <c r="U16" s="32">
        <f t="shared" si="5"/>
        <v>1.5</v>
      </c>
      <c r="V16" s="3">
        <v>1</v>
      </c>
      <c r="W16" s="3">
        <v>0</v>
      </c>
      <c r="X16" s="3">
        <v>0</v>
      </c>
      <c r="Y16" s="3">
        <v>0</v>
      </c>
      <c r="Z16" s="3"/>
    </row>
    <row r="17" spans="1:30" x14ac:dyDescent="0.3">
      <c r="A17" s="3" t="s">
        <v>67</v>
      </c>
      <c r="B17" s="3" t="s">
        <v>29</v>
      </c>
      <c r="C17" s="3" t="s">
        <v>32</v>
      </c>
      <c r="D17" s="3" t="s">
        <v>26</v>
      </c>
      <c r="E17" s="3" t="s">
        <v>30</v>
      </c>
      <c r="F17" s="3" t="s">
        <v>28</v>
      </c>
      <c r="G17" s="3">
        <v>1</v>
      </c>
      <c r="H17" s="3">
        <v>3</v>
      </c>
      <c r="I17" s="4">
        <f t="shared" si="0"/>
        <v>3</v>
      </c>
      <c r="J17" s="3">
        <v>0</v>
      </c>
      <c r="K17" s="32">
        <f t="shared" si="1"/>
        <v>0</v>
      </c>
      <c r="L17" s="3">
        <f t="shared" si="2"/>
        <v>1</v>
      </c>
      <c r="M17" s="3">
        <v>1</v>
      </c>
      <c r="N17" s="3">
        <v>0</v>
      </c>
      <c r="O17" s="3">
        <v>1</v>
      </c>
      <c r="P17" s="3">
        <v>1</v>
      </c>
      <c r="Q17" s="4">
        <f t="shared" si="3"/>
        <v>100</v>
      </c>
      <c r="R17" s="3">
        <v>0</v>
      </c>
      <c r="S17" s="3">
        <v>0</v>
      </c>
      <c r="T17" s="32">
        <f t="shared" si="4"/>
        <v>1</v>
      </c>
      <c r="U17" s="32">
        <f t="shared" si="5"/>
        <v>1.5</v>
      </c>
      <c r="V17" s="3">
        <v>1</v>
      </c>
      <c r="W17" s="3">
        <v>0</v>
      </c>
      <c r="X17" s="3">
        <v>0</v>
      </c>
      <c r="Y17" s="3">
        <v>0</v>
      </c>
      <c r="Z17" s="3"/>
    </row>
    <row r="18" spans="1:30" x14ac:dyDescent="0.3">
      <c r="A18" s="3" t="s">
        <v>68</v>
      </c>
      <c r="B18" s="3" t="s">
        <v>29</v>
      </c>
      <c r="C18" s="3" t="s">
        <v>32</v>
      </c>
      <c r="D18" s="3" t="s">
        <v>26</v>
      </c>
      <c r="E18" s="3" t="s">
        <v>30</v>
      </c>
      <c r="F18" s="3" t="s">
        <v>28</v>
      </c>
      <c r="G18" s="3">
        <v>2</v>
      </c>
      <c r="H18" s="3">
        <v>5</v>
      </c>
      <c r="I18" s="4">
        <f t="shared" si="0"/>
        <v>2.5</v>
      </c>
      <c r="J18" s="3">
        <v>0</v>
      </c>
      <c r="K18" s="32">
        <f t="shared" si="1"/>
        <v>0</v>
      </c>
      <c r="L18" s="3">
        <f t="shared" si="2"/>
        <v>2</v>
      </c>
      <c r="M18" s="3">
        <v>2</v>
      </c>
      <c r="N18" s="3">
        <v>0</v>
      </c>
      <c r="O18" s="3">
        <v>2</v>
      </c>
      <c r="P18" s="3">
        <v>2</v>
      </c>
      <c r="Q18" s="4">
        <f t="shared" si="3"/>
        <v>100</v>
      </c>
      <c r="R18" s="3">
        <v>0</v>
      </c>
      <c r="S18" s="3">
        <v>0</v>
      </c>
      <c r="T18" s="32">
        <f t="shared" si="4"/>
        <v>1</v>
      </c>
      <c r="U18" s="32">
        <f t="shared" si="5"/>
        <v>1.25</v>
      </c>
      <c r="V18" s="3">
        <v>1</v>
      </c>
      <c r="W18" s="3">
        <v>0</v>
      </c>
      <c r="X18" s="3">
        <v>0</v>
      </c>
      <c r="Y18" s="3">
        <v>0</v>
      </c>
      <c r="Z18" s="3"/>
    </row>
    <row r="19" spans="1:30" x14ac:dyDescent="0.3">
      <c r="A19" s="35">
        <v>115</v>
      </c>
      <c r="B19" s="35" t="s">
        <v>24</v>
      </c>
      <c r="C19" s="35" t="s">
        <v>29</v>
      </c>
      <c r="D19" s="35" t="s">
        <v>26</v>
      </c>
      <c r="E19" s="35" t="s">
        <v>30</v>
      </c>
      <c r="F19" s="35" t="s">
        <v>32</v>
      </c>
      <c r="G19" s="35">
        <f>G20+G21+G22</f>
        <v>1</v>
      </c>
      <c r="H19" s="35">
        <f>H20+H21+H22</f>
        <v>2</v>
      </c>
      <c r="I19" s="36">
        <f t="shared" si="0"/>
        <v>2</v>
      </c>
      <c r="J19" s="35">
        <f>J20+J21+J22</f>
        <v>0</v>
      </c>
      <c r="K19" s="37">
        <f t="shared" si="1"/>
        <v>0</v>
      </c>
      <c r="L19" s="35">
        <f t="shared" si="2"/>
        <v>1</v>
      </c>
      <c r="M19" s="35">
        <f>M20+M21+M22</f>
        <v>1</v>
      </c>
      <c r="N19" s="35">
        <f>N20+N21+N22</f>
        <v>0</v>
      </c>
      <c r="O19" s="35">
        <f>O20+O21+O22</f>
        <v>0</v>
      </c>
      <c r="P19" s="35">
        <f>P20+P21+P22</f>
        <v>1</v>
      </c>
      <c r="Q19" s="36">
        <f t="shared" si="3"/>
        <v>100</v>
      </c>
      <c r="R19" s="35">
        <f>R20+R21+R22</f>
        <v>1</v>
      </c>
      <c r="S19" s="35">
        <f>S20+S21+S22</f>
        <v>0</v>
      </c>
      <c r="T19" s="37">
        <f t="shared" si="4"/>
        <v>1</v>
      </c>
      <c r="U19" s="37">
        <f t="shared" si="5"/>
        <v>1</v>
      </c>
      <c r="V19" s="35">
        <f>V20+V21+V22</f>
        <v>0</v>
      </c>
      <c r="W19" s="35">
        <f>W20+W21+W22</f>
        <v>0</v>
      </c>
      <c r="X19" s="35">
        <f>X20+X21+X22</f>
        <v>0</v>
      </c>
      <c r="Y19" s="35">
        <f>Y20+Y21+Y22</f>
        <v>1</v>
      </c>
      <c r="Z19" s="35">
        <f>H19-H143</f>
        <v>0</v>
      </c>
      <c r="AA19" s="38"/>
      <c r="AB19" s="38"/>
      <c r="AC19" s="38"/>
      <c r="AD19" s="38"/>
    </row>
    <row r="20" spans="1:30" x14ac:dyDescent="0.3">
      <c r="A20" s="3" t="s">
        <v>66</v>
      </c>
      <c r="B20" s="3" t="s">
        <v>24</v>
      </c>
      <c r="C20" s="3" t="s">
        <v>29</v>
      </c>
      <c r="D20" s="3" t="s">
        <v>26</v>
      </c>
      <c r="E20" s="3" t="s">
        <v>30</v>
      </c>
      <c r="F20" s="3" t="s">
        <v>32</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row>
    <row r="21" spans="1:30" x14ac:dyDescent="0.3">
      <c r="A21" s="3" t="s">
        <v>67</v>
      </c>
      <c r="B21" s="3" t="s">
        <v>24</v>
      </c>
      <c r="C21" s="3" t="s">
        <v>29</v>
      </c>
      <c r="D21" s="3" t="s">
        <v>26</v>
      </c>
      <c r="E21" s="3" t="s">
        <v>30</v>
      </c>
      <c r="F21" s="3" t="s">
        <v>32</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row>
    <row r="22" spans="1:30" x14ac:dyDescent="0.3">
      <c r="A22" s="3" t="s">
        <v>68</v>
      </c>
      <c r="B22" s="3" t="s">
        <v>24</v>
      </c>
      <c r="C22" s="3" t="s">
        <v>29</v>
      </c>
      <c r="D22" s="3" t="s">
        <v>26</v>
      </c>
      <c r="E22" s="3" t="s">
        <v>30</v>
      </c>
      <c r="F22" s="3" t="s">
        <v>32</v>
      </c>
      <c r="G22" s="3">
        <v>1</v>
      </c>
      <c r="H22" s="3">
        <v>2</v>
      </c>
      <c r="I22" s="4">
        <f t="shared" si="0"/>
        <v>2</v>
      </c>
      <c r="J22" s="3">
        <v>0</v>
      </c>
      <c r="K22" s="32">
        <f t="shared" si="1"/>
        <v>0</v>
      </c>
      <c r="L22" s="3">
        <f t="shared" si="2"/>
        <v>1</v>
      </c>
      <c r="M22" s="3">
        <v>1</v>
      </c>
      <c r="N22" s="3">
        <v>0</v>
      </c>
      <c r="O22" s="3">
        <v>0</v>
      </c>
      <c r="P22" s="3">
        <v>1</v>
      </c>
      <c r="Q22" s="4">
        <f t="shared" si="3"/>
        <v>100</v>
      </c>
      <c r="R22" s="3">
        <v>1</v>
      </c>
      <c r="S22" s="3">
        <v>0</v>
      </c>
      <c r="T22" s="32">
        <f t="shared" si="4"/>
        <v>1</v>
      </c>
      <c r="U22" s="32">
        <f t="shared" si="5"/>
        <v>1</v>
      </c>
      <c r="V22" s="3">
        <v>0</v>
      </c>
      <c r="W22" s="3">
        <v>0</v>
      </c>
      <c r="X22" s="3">
        <v>0</v>
      </c>
      <c r="Y22" s="3">
        <v>1</v>
      </c>
      <c r="Z22" s="3"/>
    </row>
    <row r="23" spans="1:30" x14ac:dyDescent="0.3">
      <c r="A23" s="35">
        <v>56</v>
      </c>
      <c r="B23" s="35" t="s">
        <v>24</v>
      </c>
      <c r="C23" s="35" t="s">
        <v>29</v>
      </c>
      <c r="D23" s="35" t="s">
        <v>32</v>
      </c>
      <c r="E23" s="35" t="s">
        <v>30</v>
      </c>
      <c r="F23" s="35" t="s">
        <v>28</v>
      </c>
      <c r="G23" s="35">
        <f>G24+G25+G26</f>
        <v>6</v>
      </c>
      <c r="H23" s="35">
        <f>H24+H25+H26</f>
        <v>2</v>
      </c>
      <c r="I23" s="36">
        <f t="shared" si="0"/>
        <v>0.33333333333333331</v>
      </c>
      <c r="J23" s="35">
        <f>J24+J25+J26</f>
        <v>0</v>
      </c>
      <c r="K23" s="37">
        <f t="shared" si="1"/>
        <v>0</v>
      </c>
      <c r="L23" s="35">
        <f t="shared" si="2"/>
        <v>5</v>
      </c>
      <c r="M23" s="35">
        <f>M24+M25+M26</f>
        <v>0</v>
      </c>
      <c r="N23" s="35">
        <f>N24+N25+N26</f>
        <v>5</v>
      </c>
      <c r="O23" s="35">
        <f>O24+O25+O26</f>
        <v>0</v>
      </c>
      <c r="P23" s="35">
        <f>P24+P25+P26</f>
        <v>2</v>
      </c>
      <c r="Q23" s="36">
        <f t="shared" si="3"/>
        <v>40</v>
      </c>
      <c r="R23" s="35">
        <f>R24+R25+R26</f>
        <v>2</v>
      </c>
      <c r="S23" s="35">
        <f>S24+S25+S26</f>
        <v>2</v>
      </c>
      <c r="T23" s="37">
        <f t="shared" si="4"/>
        <v>0</v>
      </c>
      <c r="U23" s="37">
        <f t="shared" si="5"/>
        <v>0</v>
      </c>
      <c r="V23" s="35">
        <f>V24+V25+V26</f>
        <v>0</v>
      </c>
      <c r="W23" s="35">
        <f>W24+W25+W26</f>
        <v>0</v>
      </c>
      <c r="X23" s="35">
        <f>X24+X25+X26</f>
        <v>0</v>
      </c>
      <c r="Y23" s="35">
        <f>Y24+Y25+Y26</f>
        <v>1</v>
      </c>
      <c r="Z23" s="35">
        <f>H23-H147</f>
        <v>-2</v>
      </c>
      <c r="AA23" s="38"/>
      <c r="AB23" s="38"/>
      <c r="AC23" s="38"/>
      <c r="AD23" s="38"/>
    </row>
    <row r="24" spans="1:30" x14ac:dyDescent="0.3">
      <c r="A24" s="3" t="s">
        <v>66</v>
      </c>
      <c r="B24" s="3" t="s">
        <v>24</v>
      </c>
      <c r="C24" s="3" t="s">
        <v>29</v>
      </c>
      <c r="D24" s="3" t="s">
        <v>32</v>
      </c>
      <c r="E24" s="3" t="s">
        <v>30</v>
      </c>
      <c r="F24" s="3" t="s">
        <v>28</v>
      </c>
      <c r="G24" s="3">
        <v>0</v>
      </c>
      <c r="H24" s="3">
        <v>0</v>
      </c>
      <c r="I24" s="4" t="e">
        <f t="shared" si="0"/>
        <v>#DIV/0!</v>
      </c>
      <c r="J24" s="3">
        <v>0</v>
      </c>
      <c r="K24" s="32" t="e">
        <f t="shared" si="1"/>
        <v>#DIV/0!</v>
      </c>
      <c r="L24" s="3">
        <f t="shared" si="2"/>
        <v>0</v>
      </c>
      <c r="M24" s="3">
        <v>0</v>
      </c>
      <c r="N24" s="3">
        <v>0</v>
      </c>
      <c r="O24" s="3">
        <v>0</v>
      </c>
      <c r="P24" s="3">
        <v>0</v>
      </c>
      <c r="Q24" s="4" t="e">
        <f t="shared" si="3"/>
        <v>#DIV/0!</v>
      </c>
      <c r="R24" s="3">
        <v>0</v>
      </c>
      <c r="S24" s="3">
        <v>0</v>
      </c>
      <c r="T24" s="32" t="e">
        <f t="shared" si="4"/>
        <v>#DIV/0!</v>
      </c>
      <c r="U24" s="32" t="e">
        <f t="shared" si="5"/>
        <v>#DIV/0!</v>
      </c>
      <c r="V24" s="3">
        <v>0</v>
      </c>
      <c r="W24" s="3">
        <v>0</v>
      </c>
      <c r="X24" s="3">
        <v>0</v>
      </c>
      <c r="Y24" s="3">
        <v>0</v>
      </c>
      <c r="Z24" s="3"/>
    </row>
    <row r="25" spans="1:30" x14ac:dyDescent="0.3">
      <c r="A25" s="3" t="s">
        <v>67</v>
      </c>
      <c r="B25" s="3" t="s">
        <v>24</v>
      </c>
      <c r="C25" s="3" t="s">
        <v>29</v>
      </c>
      <c r="D25" s="3" t="s">
        <v>32</v>
      </c>
      <c r="E25" s="3" t="s">
        <v>30</v>
      </c>
      <c r="F25" s="3" t="s">
        <v>28</v>
      </c>
      <c r="G25" s="3">
        <v>5</v>
      </c>
      <c r="H25" s="3">
        <v>2</v>
      </c>
      <c r="I25" s="4">
        <f t="shared" si="0"/>
        <v>0.4</v>
      </c>
      <c r="J25" s="3">
        <v>0</v>
      </c>
      <c r="K25" s="32">
        <f t="shared" si="1"/>
        <v>0</v>
      </c>
      <c r="L25" s="3">
        <f t="shared" si="2"/>
        <v>4</v>
      </c>
      <c r="M25" s="3">
        <v>0</v>
      </c>
      <c r="N25" s="3">
        <v>4</v>
      </c>
      <c r="O25" s="3">
        <v>0</v>
      </c>
      <c r="P25" s="3">
        <v>1</v>
      </c>
      <c r="Q25" s="4">
        <f t="shared" si="3"/>
        <v>25</v>
      </c>
      <c r="R25" s="3">
        <v>2</v>
      </c>
      <c r="S25" s="3">
        <v>2</v>
      </c>
      <c r="T25" s="32">
        <f t="shared" si="4"/>
        <v>0</v>
      </c>
      <c r="U25" s="32">
        <f t="shared" si="5"/>
        <v>0</v>
      </c>
      <c r="V25" s="3">
        <v>0</v>
      </c>
      <c r="W25" s="3">
        <v>0</v>
      </c>
      <c r="X25" s="3">
        <v>0</v>
      </c>
      <c r="Y25" s="3">
        <v>1</v>
      </c>
      <c r="Z25" s="3"/>
    </row>
    <row r="26" spans="1:30" x14ac:dyDescent="0.3">
      <c r="A26" s="3" t="s">
        <v>68</v>
      </c>
      <c r="B26" s="3" t="s">
        <v>24</v>
      </c>
      <c r="C26" s="3" t="s">
        <v>29</v>
      </c>
      <c r="D26" s="3" t="s">
        <v>32</v>
      </c>
      <c r="E26" s="3" t="s">
        <v>30</v>
      </c>
      <c r="F26" s="3" t="s">
        <v>28</v>
      </c>
      <c r="G26" s="3">
        <v>1</v>
      </c>
      <c r="H26" s="3">
        <v>0</v>
      </c>
      <c r="I26" s="4">
        <f t="shared" si="0"/>
        <v>0</v>
      </c>
      <c r="J26" s="3">
        <v>0</v>
      </c>
      <c r="K26" s="32">
        <f t="shared" si="1"/>
        <v>0</v>
      </c>
      <c r="L26" s="3">
        <f t="shared" si="2"/>
        <v>1</v>
      </c>
      <c r="M26" s="3">
        <v>0</v>
      </c>
      <c r="N26" s="3">
        <v>1</v>
      </c>
      <c r="O26" s="3">
        <v>0</v>
      </c>
      <c r="P26" s="3">
        <v>1</v>
      </c>
      <c r="Q26" s="4">
        <f t="shared" si="3"/>
        <v>100</v>
      </c>
      <c r="R26" s="3">
        <v>0</v>
      </c>
      <c r="S26" s="3">
        <v>0</v>
      </c>
      <c r="T26" s="32">
        <f t="shared" si="4"/>
        <v>0</v>
      </c>
      <c r="U26" s="32">
        <f t="shared" si="5"/>
        <v>0</v>
      </c>
      <c r="V26" s="3">
        <v>0</v>
      </c>
      <c r="W26" s="3">
        <v>0</v>
      </c>
      <c r="X26" s="3">
        <v>0</v>
      </c>
      <c r="Y26" s="3">
        <v>0</v>
      </c>
      <c r="Z26" s="3"/>
    </row>
    <row r="27" spans="1:30" x14ac:dyDescent="0.3">
      <c r="A27" s="35">
        <v>180</v>
      </c>
      <c r="B27" s="35" t="s">
        <v>24</v>
      </c>
      <c r="C27" s="35" t="s">
        <v>25</v>
      </c>
      <c r="D27" s="35" t="s">
        <v>30</v>
      </c>
      <c r="E27" s="35" t="s">
        <v>27</v>
      </c>
      <c r="F27" s="35" t="s">
        <v>28</v>
      </c>
      <c r="G27" s="35">
        <f>G28+G29+G30</f>
        <v>2</v>
      </c>
      <c r="H27" s="35">
        <f>H28+H29+H30</f>
        <v>0</v>
      </c>
      <c r="I27" s="36">
        <f t="shared" si="0"/>
        <v>0</v>
      </c>
      <c r="J27" s="35">
        <f>J28+J29+J30</f>
        <v>0</v>
      </c>
      <c r="K27" s="37">
        <f t="shared" si="1"/>
        <v>0</v>
      </c>
      <c r="L27" s="35">
        <f t="shared" si="2"/>
        <v>2</v>
      </c>
      <c r="M27" s="35">
        <f>M28+M29+M30</f>
        <v>0</v>
      </c>
      <c r="N27" s="35">
        <f>N28+N29+N30</f>
        <v>2</v>
      </c>
      <c r="O27" s="35">
        <f>O28+O29+O30</f>
        <v>0</v>
      </c>
      <c r="P27" s="35">
        <f>P28+P29+P30</f>
        <v>0</v>
      </c>
      <c r="Q27" s="36">
        <f t="shared" si="3"/>
        <v>0</v>
      </c>
      <c r="R27" s="35">
        <f>R28+R29+R30</f>
        <v>0</v>
      </c>
      <c r="S27" s="35">
        <f>S28+S29+S30</f>
        <v>0</v>
      </c>
      <c r="T27" s="37">
        <f t="shared" si="4"/>
        <v>0</v>
      </c>
      <c r="U27" s="37">
        <f t="shared" si="5"/>
        <v>0</v>
      </c>
      <c r="V27" s="35">
        <f>V28+V29+V30</f>
        <v>0</v>
      </c>
      <c r="W27" s="35">
        <f>W28+W29+W30</f>
        <v>0</v>
      </c>
      <c r="X27" s="35">
        <f>X28+X29+X30</f>
        <v>0</v>
      </c>
      <c r="Y27" s="35">
        <f>Y28+Y29+Y30</f>
        <v>0</v>
      </c>
      <c r="Z27" s="35">
        <f>H27-H151</f>
        <v>0</v>
      </c>
      <c r="AA27" s="38"/>
      <c r="AB27" s="38"/>
      <c r="AC27" s="38"/>
      <c r="AD27" s="38"/>
    </row>
    <row r="28" spans="1:30" x14ac:dyDescent="0.3">
      <c r="A28" s="3" t="s">
        <v>66</v>
      </c>
      <c r="B28" s="3" t="s">
        <v>24</v>
      </c>
      <c r="C28" s="3" t="s">
        <v>25</v>
      </c>
      <c r="D28" s="3" t="s">
        <v>30</v>
      </c>
      <c r="E28" s="3" t="s">
        <v>27</v>
      </c>
      <c r="F28" s="3" t="s">
        <v>28</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c r="Z28" s="3"/>
    </row>
    <row r="29" spans="1:30" x14ac:dyDescent="0.3">
      <c r="A29" s="3" t="s">
        <v>67</v>
      </c>
      <c r="B29" s="3" t="s">
        <v>24</v>
      </c>
      <c r="C29" s="3" t="s">
        <v>25</v>
      </c>
      <c r="D29" s="3" t="s">
        <v>30</v>
      </c>
      <c r="E29" s="3" t="s">
        <v>27</v>
      </c>
      <c r="F29" s="3" t="s">
        <v>28</v>
      </c>
      <c r="G29" s="3">
        <v>2</v>
      </c>
      <c r="H29" s="3">
        <v>0</v>
      </c>
      <c r="I29" s="4">
        <f t="shared" si="0"/>
        <v>0</v>
      </c>
      <c r="J29" s="3">
        <v>0</v>
      </c>
      <c r="K29" s="32">
        <f t="shared" si="1"/>
        <v>0</v>
      </c>
      <c r="L29" s="3">
        <f t="shared" si="2"/>
        <v>2</v>
      </c>
      <c r="M29" s="3">
        <v>0</v>
      </c>
      <c r="N29" s="3">
        <v>2</v>
      </c>
      <c r="O29" s="3">
        <v>0</v>
      </c>
      <c r="P29" s="3">
        <v>0</v>
      </c>
      <c r="Q29" s="4">
        <f t="shared" si="3"/>
        <v>0</v>
      </c>
      <c r="R29" s="3">
        <v>0</v>
      </c>
      <c r="S29" s="3">
        <v>0</v>
      </c>
      <c r="T29" s="32">
        <f t="shared" si="4"/>
        <v>0</v>
      </c>
      <c r="U29" s="32">
        <f t="shared" si="5"/>
        <v>0</v>
      </c>
      <c r="V29" s="3">
        <v>0</v>
      </c>
      <c r="W29" s="3">
        <v>0</v>
      </c>
      <c r="X29" s="3">
        <v>0</v>
      </c>
      <c r="Y29" s="3">
        <v>0</v>
      </c>
      <c r="Z29" s="3"/>
    </row>
    <row r="30" spans="1:30" x14ac:dyDescent="0.3">
      <c r="A30" s="3" t="s">
        <v>68</v>
      </c>
      <c r="B30" s="3" t="s">
        <v>24</v>
      </c>
      <c r="C30" s="3" t="s">
        <v>25</v>
      </c>
      <c r="D30" s="3" t="s">
        <v>30</v>
      </c>
      <c r="E30" s="3" t="s">
        <v>27</v>
      </c>
      <c r="F30" s="3" t="s">
        <v>28</v>
      </c>
      <c r="G30" s="3">
        <v>0</v>
      </c>
      <c r="H30" s="3">
        <v>0</v>
      </c>
      <c r="I30" s="4" t="e">
        <f t="shared" si="0"/>
        <v>#DIV/0!</v>
      </c>
      <c r="J30" s="3">
        <v>0</v>
      </c>
      <c r="K30" s="32" t="e">
        <f t="shared" si="1"/>
        <v>#DIV/0!</v>
      </c>
      <c r="L30" s="3">
        <f t="shared" si="2"/>
        <v>0</v>
      </c>
      <c r="M30" s="3">
        <v>0</v>
      </c>
      <c r="N30" s="3">
        <v>0</v>
      </c>
      <c r="O30" s="3">
        <v>0</v>
      </c>
      <c r="P30" s="3">
        <v>0</v>
      </c>
      <c r="Q30" s="4" t="e">
        <f t="shared" si="3"/>
        <v>#DIV/0!</v>
      </c>
      <c r="R30" s="3">
        <v>0</v>
      </c>
      <c r="S30" s="3">
        <v>0</v>
      </c>
      <c r="T30" s="32" t="e">
        <f t="shared" si="4"/>
        <v>#DIV/0!</v>
      </c>
      <c r="U30" s="32" t="e">
        <f t="shared" si="5"/>
        <v>#DIV/0!</v>
      </c>
      <c r="V30" s="3">
        <v>0</v>
      </c>
      <c r="W30" s="3">
        <v>0</v>
      </c>
      <c r="X30" s="3">
        <v>0</v>
      </c>
      <c r="Y30" s="3">
        <v>0</v>
      </c>
      <c r="Z30" s="3"/>
    </row>
    <row r="31" spans="1:30" x14ac:dyDescent="0.3">
      <c r="A31" s="35">
        <v>186</v>
      </c>
      <c r="B31" s="35" t="s">
        <v>34</v>
      </c>
      <c r="C31" s="35" t="s">
        <v>25</v>
      </c>
      <c r="D31" s="35" t="s">
        <v>26</v>
      </c>
      <c r="E31" s="35" t="s">
        <v>27</v>
      </c>
      <c r="F31" s="35" t="s">
        <v>28</v>
      </c>
      <c r="G31" s="35">
        <f>G32+G33+G34</f>
        <v>2</v>
      </c>
      <c r="H31" s="35">
        <f>H32+H33+H34</f>
        <v>2</v>
      </c>
      <c r="I31" s="36">
        <f t="shared" si="0"/>
        <v>1</v>
      </c>
      <c r="J31" s="35">
        <f>J32+J33+J34</f>
        <v>1</v>
      </c>
      <c r="K31" s="37">
        <f t="shared" si="1"/>
        <v>0.5</v>
      </c>
      <c r="L31" s="35">
        <f t="shared" si="2"/>
        <v>1</v>
      </c>
      <c r="M31" s="35">
        <f>M32+M33+M34</f>
        <v>1</v>
      </c>
      <c r="N31" s="35">
        <f>N32+N33+N34</f>
        <v>0</v>
      </c>
      <c r="O31" s="35">
        <f>O32+O33+O34</f>
        <v>1</v>
      </c>
      <c r="P31" s="35">
        <f>P32+P33+P34</f>
        <v>1</v>
      </c>
      <c r="Q31" s="36">
        <f t="shared" si="3"/>
        <v>100</v>
      </c>
      <c r="R31" s="35">
        <f>R32+R33+R34</f>
        <v>0</v>
      </c>
      <c r="S31" s="35">
        <f>S32+S33+S34</f>
        <v>0</v>
      </c>
      <c r="T31" s="37">
        <f t="shared" si="4"/>
        <v>1</v>
      </c>
      <c r="U31" s="37">
        <f t="shared" si="5"/>
        <v>1</v>
      </c>
      <c r="V31" s="35">
        <f>V32+V33+V34</f>
        <v>0</v>
      </c>
      <c r="W31" s="35">
        <f>W32+W33+W34</f>
        <v>0</v>
      </c>
      <c r="X31" s="35">
        <f>X32+X33+X34</f>
        <v>0</v>
      </c>
      <c r="Y31" s="35">
        <f>Y32+Y33+Y34</f>
        <v>0</v>
      </c>
      <c r="Z31" s="35">
        <f>H31-H155</f>
        <v>2</v>
      </c>
      <c r="AA31" s="38"/>
      <c r="AB31" s="38"/>
      <c r="AC31" s="38"/>
      <c r="AD31" s="38"/>
    </row>
    <row r="32" spans="1:30" x14ac:dyDescent="0.3">
      <c r="A32" s="3" t="s">
        <v>66</v>
      </c>
      <c r="B32" s="3" t="s">
        <v>34</v>
      </c>
      <c r="C32" s="3" t="s">
        <v>25</v>
      </c>
      <c r="D32" s="3" t="s">
        <v>26</v>
      </c>
      <c r="E32" s="3" t="s">
        <v>27</v>
      </c>
      <c r="F32" s="3" t="s">
        <v>28</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c r="Z32" s="3"/>
    </row>
    <row r="33" spans="1:30" x14ac:dyDescent="0.3">
      <c r="A33" s="3" t="s">
        <v>67</v>
      </c>
      <c r="B33" s="3" t="s">
        <v>34</v>
      </c>
      <c r="C33" s="3" t="s">
        <v>25</v>
      </c>
      <c r="D33" s="3" t="s">
        <v>26</v>
      </c>
      <c r="E33" s="3" t="s">
        <v>27</v>
      </c>
      <c r="F33" s="3" t="s">
        <v>28</v>
      </c>
      <c r="G33" s="3">
        <v>2</v>
      </c>
      <c r="H33" s="3">
        <v>2</v>
      </c>
      <c r="I33" s="4">
        <f t="shared" si="0"/>
        <v>1</v>
      </c>
      <c r="J33" s="3">
        <v>1</v>
      </c>
      <c r="K33" s="32">
        <f t="shared" si="1"/>
        <v>0.5</v>
      </c>
      <c r="L33" s="3">
        <f t="shared" si="2"/>
        <v>1</v>
      </c>
      <c r="M33" s="3">
        <v>1</v>
      </c>
      <c r="N33" s="3">
        <v>0</v>
      </c>
      <c r="O33" s="3">
        <v>1</v>
      </c>
      <c r="P33" s="3">
        <v>1</v>
      </c>
      <c r="Q33" s="4">
        <f t="shared" si="3"/>
        <v>100</v>
      </c>
      <c r="R33" s="3">
        <v>0</v>
      </c>
      <c r="S33" s="3">
        <v>0</v>
      </c>
      <c r="T33" s="32">
        <f t="shared" si="4"/>
        <v>1</v>
      </c>
      <c r="U33" s="32">
        <f t="shared" si="5"/>
        <v>1</v>
      </c>
      <c r="V33" s="3">
        <v>0</v>
      </c>
      <c r="W33" s="3">
        <v>0</v>
      </c>
      <c r="X33" s="3">
        <v>0</v>
      </c>
      <c r="Y33" s="3">
        <v>0</v>
      </c>
      <c r="Z33" s="3"/>
    </row>
    <row r="34" spans="1:30" x14ac:dyDescent="0.3">
      <c r="A34" s="3" t="s">
        <v>68</v>
      </c>
      <c r="B34" s="3" t="s">
        <v>34</v>
      </c>
      <c r="C34" s="3" t="s">
        <v>25</v>
      </c>
      <c r="D34" s="3" t="s">
        <v>26</v>
      </c>
      <c r="E34" s="3" t="s">
        <v>27</v>
      </c>
      <c r="F34" s="3" t="s">
        <v>28</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row>
    <row r="35" spans="1:30" x14ac:dyDescent="0.3">
      <c r="A35" s="35">
        <v>21</v>
      </c>
      <c r="B35" s="35" t="s">
        <v>29</v>
      </c>
      <c r="C35" s="35" t="s">
        <v>25</v>
      </c>
      <c r="D35" s="35" t="s">
        <v>26</v>
      </c>
      <c r="E35" s="35" t="s">
        <v>27</v>
      </c>
      <c r="F35" s="35" t="s">
        <v>34</v>
      </c>
      <c r="G35" s="35">
        <f>G36+G37+G38</f>
        <v>4</v>
      </c>
      <c r="H35" s="35">
        <f>H36+H37+H38</f>
        <v>7</v>
      </c>
      <c r="I35" s="36">
        <f t="shared" ref="I35:I66" si="6">H35/G35</f>
        <v>1.75</v>
      </c>
      <c r="J35" s="35">
        <f>J36+J37+J38</f>
        <v>0</v>
      </c>
      <c r="K35" s="37">
        <f t="shared" ref="K35:K66" si="7">J35/G35</f>
        <v>0</v>
      </c>
      <c r="L35" s="35">
        <f t="shared" ref="L35:L66" si="8">M35+N35</f>
        <v>4</v>
      </c>
      <c r="M35" s="35">
        <f>M36+M37+M38</f>
        <v>3</v>
      </c>
      <c r="N35" s="35">
        <f>N36+N37+N38</f>
        <v>1</v>
      </c>
      <c r="O35" s="35">
        <f>O36+O37+O38</f>
        <v>3</v>
      </c>
      <c r="P35" s="35">
        <f>P36+P37+P38</f>
        <v>4</v>
      </c>
      <c r="Q35" s="36">
        <f t="shared" ref="Q35:Q66" si="9">P35/L35*100</f>
        <v>100</v>
      </c>
      <c r="R35" s="35">
        <f>R36+R37+R38</f>
        <v>1</v>
      </c>
      <c r="S35" s="35">
        <f>S36+S37+S38</f>
        <v>0</v>
      </c>
      <c r="T35" s="37">
        <f t="shared" ref="T35:T66" si="10">M35/(M35+N35)</f>
        <v>0.75</v>
      </c>
      <c r="U35" s="37">
        <f t="shared" ref="U35:U66" si="11">((0.5*V35)+M35)/L35</f>
        <v>0.875</v>
      </c>
      <c r="V35" s="35">
        <f>V36+V37+V38</f>
        <v>1</v>
      </c>
      <c r="W35" s="35">
        <f>W36+W37+W38</f>
        <v>0</v>
      </c>
      <c r="X35" s="35">
        <f>X36+X37+X38</f>
        <v>0</v>
      </c>
      <c r="Y35" s="35">
        <f>Y36+Y37+Y38</f>
        <v>1</v>
      </c>
      <c r="Z35" s="35">
        <f>H35-H159</f>
        <v>2</v>
      </c>
      <c r="AA35" s="38"/>
      <c r="AB35" s="38"/>
      <c r="AC35" s="38"/>
      <c r="AD35" s="38"/>
    </row>
    <row r="36" spans="1:30" x14ac:dyDescent="0.3">
      <c r="A36" s="3" t="s">
        <v>66</v>
      </c>
      <c r="B36" s="3" t="s">
        <v>29</v>
      </c>
      <c r="C36" s="3" t="s">
        <v>25</v>
      </c>
      <c r="D36" s="3" t="s">
        <v>26</v>
      </c>
      <c r="E36" s="3" t="s">
        <v>27</v>
      </c>
      <c r="F36" s="3" t="s">
        <v>34</v>
      </c>
      <c r="G36" s="3">
        <v>0</v>
      </c>
      <c r="H36" s="3">
        <v>0</v>
      </c>
      <c r="I36" s="4" t="e">
        <f t="shared" si="6"/>
        <v>#DIV/0!</v>
      </c>
      <c r="J36" s="3">
        <v>0</v>
      </c>
      <c r="K36" s="32" t="e">
        <f t="shared" si="7"/>
        <v>#DIV/0!</v>
      </c>
      <c r="L36" s="3">
        <f t="shared" si="8"/>
        <v>0</v>
      </c>
      <c r="M36" s="3">
        <v>0</v>
      </c>
      <c r="N36" s="3">
        <v>0</v>
      </c>
      <c r="O36" s="3">
        <v>0</v>
      </c>
      <c r="P36" s="3">
        <v>0</v>
      </c>
      <c r="Q36" s="4" t="e">
        <f t="shared" si="9"/>
        <v>#DIV/0!</v>
      </c>
      <c r="R36" s="3">
        <v>0</v>
      </c>
      <c r="S36" s="3">
        <v>0</v>
      </c>
      <c r="T36" s="32" t="e">
        <f t="shared" si="10"/>
        <v>#DIV/0!</v>
      </c>
      <c r="U36" s="32" t="e">
        <f t="shared" si="11"/>
        <v>#DIV/0!</v>
      </c>
      <c r="V36" s="3">
        <v>0</v>
      </c>
      <c r="W36" s="3">
        <v>0</v>
      </c>
      <c r="X36" s="3">
        <v>0</v>
      </c>
      <c r="Y36" s="3">
        <v>0</v>
      </c>
      <c r="Z36" s="3"/>
    </row>
    <row r="37" spans="1:30" x14ac:dyDescent="0.3">
      <c r="A37" s="3" t="s">
        <v>67</v>
      </c>
      <c r="B37" s="3" t="s">
        <v>29</v>
      </c>
      <c r="C37" s="3" t="s">
        <v>25</v>
      </c>
      <c r="D37" s="3" t="s">
        <v>26</v>
      </c>
      <c r="E37" s="3" t="s">
        <v>27</v>
      </c>
      <c r="F37" s="3" t="s">
        <v>34</v>
      </c>
      <c r="G37" s="3">
        <v>3</v>
      </c>
      <c r="H37" s="3">
        <v>5</v>
      </c>
      <c r="I37" s="4">
        <f t="shared" si="6"/>
        <v>1.6666666666666667</v>
      </c>
      <c r="J37" s="3">
        <v>0</v>
      </c>
      <c r="K37" s="32">
        <f t="shared" si="7"/>
        <v>0</v>
      </c>
      <c r="L37" s="3">
        <f t="shared" si="8"/>
        <v>3</v>
      </c>
      <c r="M37" s="3">
        <v>2</v>
      </c>
      <c r="N37" s="3">
        <v>1</v>
      </c>
      <c r="O37" s="3">
        <v>2</v>
      </c>
      <c r="P37" s="3">
        <v>3</v>
      </c>
      <c r="Q37" s="4">
        <f t="shared" si="9"/>
        <v>100</v>
      </c>
      <c r="R37" s="3">
        <v>0</v>
      </c>
      <c r="S37" s="3">
        <v>0</v>
      </c>
      <c r="T37" s="32">
        <f t="shared" si="10"/>
        <v>0.66666666666666663</v>
      </c>
      <c r="U37" s="32">
        <f t="shared" si="11"/>
        <v>0.83333333333333337</v>
      </c>
      <c r="V37" s="3">
        <v>1</v>
      </c>
      <c r="W37" s="3">
        <v>0</v>
      </c>
      <c r="X37" s="3">
        <v>0</v>
      </c>
      <c r="Y37" s="3">
        <v>0</v>
      </c>
      <c r="Z37" s="3"/>
    </row>
    <row r="38" spans="1:30" x14ac:dyDescent="0.3">
      <c r="A38" s="3" t="s">
        <v>68</v>
      </c>
      <c r="B38" s="3" t="s">
        <v>29</v>
      </c>
      <c r="C38" s="3" t="s">
        <v>25</v>
      </c>
      <c r="D38" s="3" t="s">
        <v>26</v>
      </c>
      <c r="E38" s="3" t="s">
        <v>27</v>
      </c>
      <c r="F38" s="3" t="s">
        <v>34</v>
      </c>
      <c r="G38" s="3">
        <v>1</v>
      </c>
      <c r="H38" s="3">
        <v>2</v>
      </c>
      <c r="I38" s="4">
        <f t="shared" si="6"/>
        <v>2</v>
      </c>
      <c r="J38" s="3">
        <v>0</v>
      </c>
      <c r="K38" s="32">
        <f t="shared" si="7"/>
        <v>0</v>
      </c>
      <c r="L38" s="3">
        <f t="shared" si="8"/>
        <v>1</v>
      </c>
      <c r="M38" s="3">
        <v>1</v>
      </c>
      <c r="N38" s="3">
        <v>0</v>
      </c>
      <c r="O38" s="3">
        <v>1</v>
      </c>
      <c r="P38" s="3">
        <v>1</v>
      </c>
      <c r="Q38" s="4">
        <f t="shared" si="9"/>
        <v>100</v>
      </c>
      <c r="R38" s="3">
        <v>1</v>
      </c>
      <c r="S38" s="3">
        <v>0</v>
      </c>
      <c r="T38" s="32">
        <f t="shared" si="10"/>
        <v>1</v>
      </c>
      <c r="U38" s="32">
        <f t="shared" si="11"/>
        <v>1</v>
      </c>
      <c r="V38" s="3">
        <v>0</v>
      </c>
      <c r="W38" s="3">
        <v>0</v>
      </c>
      <c r="X38" s="3">
        <v>0</v>
      </c>
      <c r="Y38" s="3">
        <v>1</v>
      </c>
      <c r="Z38" s="3"/>
    </row>
    <row r="39" spans="1:30" x14ac:dyDescent="0.3">
      <c r="A39" s="35">
        <v>187</v>
      </c>
      <c r="B39" s="35" t="s">
        <v>24</v>
      </c>
      <c r="C39" s="35" t="s">
        <v>29</v>
      </c>
      <c r="D39" s="35" t="s">
        <v>34</v>
      </c>
      <c r="E39" s="35" t="s">
        <v>30</v>
      </c>
      <c r="F39" s="35" t="s">
        <v>28</v>
      </c>
      <c r="G39" s="35">
        <f>G40+G41+G42</f>
        <v>0</v>
      </c>
      <c r="H39" s="35">
        <f>H40+H41+H42</f>
        <v>0</v>
      </c>
      <c r="I39" s="36" t="e">
        <f t="shared" si="6"/>
        <v>#DIV/0!</v>
      </c>
      <c r="J39" s="35">
        <f>J40+J41+J42</f>
        <v>0</v>
      </c>
      <c r="K39" s="37" t="e">
        <f t="shared" si="7"/>
        <v>#DIV/0!</v>
      </c>
      <c r="L39" s="35">
        <f t="shared" si="8"/>
        <v>0</v>
      </c>
      <c r="M39" s="35">
        <f>M40+M41+M42</f>
        <v>0</v>
      </c>
      <c r="N39" s="35">
        <f>N40+N41+N42</f>
        <v>0</v>
      </c>
      <c r="O39" s="35">
        <f>O40+O41+O42</f>
        <v>0</v>
      </c>
      <c r="P39" s="35">
        <f>P40+P41+P42</f>
        <v>0</v>
      </c>
      <c r="Q39" s="36" t="e">
        <f t="shared" si="9"/>
        <v>#DIV/0!</v>
      </c>
      <c r="R39" s="35">
        <f>R40+R41+R42</f>
        <v>0</v>
      </c>
      <c r="S39" s="35">
        <f>S40+S41+S42</f>
        <v>0</v>
      </c>
      <c r="T39" s="37" t="e">
        <f t="shared" si="10"/>
        <v>#DIV/0!</v>
      </c>
      <c r="U39" s="37" t="e">
        <f t="shared" si="11"/>
        <v>#DIV/0!</v>
      </c>
      <c r="V39" s="35">
        <f>V40+V41+V42</f>
        <v>0</v>
      </c>
      <c r="W39" s="35">
        <f>W40+W41+W42</f>
        <v>0</v>
      </c>
      <c r="X39" s="35">
        <f>X40+X41+X42</f>
        <v>0</v>
      </c>
      <c r="Y39" s="35">
        <f>Y40+Y41+Y42</f>
        <v>0</v>
      </c>
      <c r="Z39" s="35">
        <f>H39-H163</f>
        <v>0</v>
      </c>
      <c r="AA39" s="38"/>
      <c r="AB39" s="38"/>
      <c r="AC39" s="38"/>
      <c r="AD39" s="38"/>
    </row>
    <row r="40" spans="1:30" x14ac:dyDescent="0.3">
      <c r="A40" s="3" t="s">
        <v>66</v>
      </c>
      <c r="B40" s="3" t="s">
        <v>24</v>
      </c>
      <c r="C40" s="3" t="s">
        <v>29</v>
      </c>
      <c r="D40" s="3" t="s">
        <v>34</v>
      </c>
      <c r="E40" s="3" t="s">
        <v>30</v>
      </c>
      <c r="F40" s="3" t="s">
        <v>28</v>
      </c>
      <c r="G40" s="3">
        <v>0</v>
      </c>
      <c r="H40" s="3">
        <v>0</v>
      </c>
      <c r="I40" s="4" t="e">
        <f t="shared" si="6"/>
        <v>#DIV/0!</v>
      </c>
      <c r="J40" s="3">
        <v>0</v>
      </c>
      <c r="K40" s="32" t="e">
        <f t="shared" si="7"/>
        <v>#DIV/0!</v>
      </c>
      <c r="L40" s="3">
        <f t="shared" si="8"/>
        <v>0</v>
      </c>
      <c r="M40" s="3">
        <v>0</v>
      </c>
      <c r="N40" s="3">
        <v>0</v>
      </c>
      <c r="O40" s="3">
        <v>0</v>
      </c>
      <c r="P40" s="3">
        <v>0</v>
      </c>
      <c r="Q40" s="4" t="e">
        <f t="shared" si="9"/>
        <v>#DIV/0!</v>
      </c>
      <c r="R40" s="3">
        <v>0</v>
      </c>
      <c r="S40" s="3">
        <v>0</v>
      </c>
      <c r="T40" s="32" t="e">
        <f t="shared" si="10"/>
        <v>#DIV/0!</v>
      </c>
      <c r="U40" s="32" t="e">
        <f t="shared" si="11"/>
        <v>#DIV/0!</v>
      </c>
      <c r="V40" s="3">
        <v>0</v>
      </c>
      <c r="W40" s="3">
        <v>0</v>
      </c>
      <c r="X40" s="3">
        <v>0</v>
      </c>
      <c r="Y40" s="3">
        <v>0</v>
      </c>
      <c r="Z40" s="3"/>
    </row>
    <row r="41" spans="1:30" x14ac:dyDescent="0.3">
      <c r="A41" s="3" t="s">
        <v>67</v>
      </c>
      <c r="B41" s="3" t="s">
        <v>24</v>
      </c>
      <c r="C41" s="3" t="s">
        <v>29</v>
      </c>
      <c r="D41" s="3" t="s">
        <v>34</v>
      </c>
      <c r="E41" s="3" t="s">
        <v>30</v>
      </c>
      <c r="F41" s="3" t="s">
        <v>28</v>
      </c>
      <c r="G41" s="3">
        <v>0</v>
      </c>
      <c r="H41" s="3">
        <v>0</v>
      </c>
      <c r="I41" s="4" t="e">
        <f t="shared" si="6"/>
        <v>#DIV/0!</v>
      </c>
      <c r="J41" s="3">
        <v>0</v>
      </c>
      <c r="K41" s="32" t="e">
        <f t="shared" si="7"/>
        <v>#DIV/0!</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0" x14ac:dyDescent="0.3">
      <c r="A42" s="3" t="s">
        <v>68</v>
      </c>
      <c r="B42" s="3" t="s">
        <v>24</v>
      </c>
      <c r="C42" s="3" t="s">
        <v>29</v>
      </c>
      <c r="D42" s="3" t="s">
        <v>34</v>
      </c>
      <c r="E42" s="3" t="s">
        <v>30</v>
      </c>
      <c r="F42" s="3" t="s">
        <v>28</v>
      </c>
      <c r="G42" s="3">
        <v>0</v>
      </c>
      <c r="H42" s="3">
        <v>0</v>
      </c>
      <c r="I42" s="4" t="e">
        <f t="shared" si="6"/>
        <v>#DIV/0!</v>
      </c>
      <c r="J42" s="3">
        <v>0</v>
      </c>
      <c r="K42" s="32" t="e">
        <f t="shared" si="7"/>
        <v>#DIV/0!</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0</v>
      </c>
      <c r="Y42" s="3">
        <v>0</v>
      </c>
      <c r="Z42" s="3"/>
    </row>
    <row r="43" spans="1:30" x14ac:dyDescent="0.3">
      <c r="A43" s="35">
        <v>33</v>
      </c>
      <c r="B43" s="35" t="s">
        <v>24</v>
      </c>
      <c r="C43" s="35" t="s">
        <v>25</v>
      </c>
      <c r="D43" s="35" t="s">
        <v>26</v>
      </c>
      <c r="E43" s="35" t="s">
        <v>30</v>
      </c>
      <c r="F43" s="35" t="s">
        <v>28</v>
      </c>
      <c r="G43" s="35">
        <f>G44+G45+G46</f>
        <v>5</v>
      </c>
      <c r="H43" s="35">
        <f>H44+H45+H46</f>
        <v>2</v>
      </c>
      <c r="I43" s="36">
        <f t="shared" si="6"/>
        <v>0.4</v>
      </c>
      <c r="J43" s="35">
        <f>J44+J45+J46</f>
        <v>1</v>
      </c>
      <c r="K43" s="37">
        <f t="shared" si="7"/>
        <v>0.2</v>
      </c>
      <c r="L43" s="35">
        <f t="shared" si="8"/>
        <v>4</v>
      </c>
      <c r="M43" s="35">
        <f>M44+M45+M46</f>
        <v>1</v>
      </c>
      <c r="N43" s="35">
        <f>N44+N45+N46</f>
        <v>3</v>
      </c>
      <c r="O43" s="35">
        <f>O44+O45+O46</f>
        <v>0</v>
      </c>
      <c r="P43" s="35">
        <f>P44+P45+P46</f>
        <v>1</v>
      </c>
      <c r="Q43" s="36">
        <f t="shared" si="9"/>
        <v>25</v>
      </c>
      <c r="R43" s="35">
        <f>R44+R45+R46</f>
        <v>0</v>
      </c>
      <c r="S43" s="35">
        <f>S44+S45+S46</f>
        <v>0</v>
      </c>
      <c r="T43" s="37">
        <f t="shared" si="10"/>
        <v>0.25</v>
      </c>
      <c r="U43" s="37">
        <f t="shared" si="11"/>
        <v>0.25</v>
      </c>
      <c r="V43" s="35">
        <f>V44+V45+V46</f>
        <v>0</v>
      </c>
      <c r="W43" s="35">
        <f>W44+W45+W46</f>
        <v>1</v>
      </c>
      <c r="X43" s="35">
        <f>X44+X45+X46</f>
        <v>0</v>
      </c>
      <c r="Y43" s="35">
        <f>Y44+Y45+Y46</f>
        <v>1</v>
      </c>
      <c r="Z43" s="35">
        <f>H43-H167</f>
        <v>2</v>
      </c>
      <c r="AA43" s="38"/>
      <c r="AB43" s="38"/>
      <c r="AC43" s="38"/>
      <c r="AD43" s="38"/>
    </row>
    <row r="44" spans="1:30" x14ac:dyDescent="0.3">
      <c r="A44" s="3" t="s">
        <v>66</v>
      </c>
      <c r="B44" s="3" t="s">
        <v>24</v>
      </c>
      <c r="C44" s="3" t="s">
        <v>25</v>
      </c>
      <c r="D44" s="3" t="s">
        <v>26</v>
      </c>
      <c r="E44" s="3" t="s">
        <v>30</v>
      </c>
      <c r="F44" s="3" t="s">
        <v>28</v>
      </c>
      <c r="G44" s="3">
        <v>0</v>
      </c>
      <c r="H44" s="3">
        <v>0</v>
      </c>
      <c r="I44" s="4" t="e">
        <f t="shared" si="6"/>
        <v>#DIV/0!</v>
      </c>
      <c r="J44" s="3">
        <v>0</v>
      </c>
      <c r="K44" s="32" t="e">
        <f t="shared" si="7"/>
        <v>#DIV/0!</v>
      </c>
      <c r="L44" s="3">
        <f t="shared" si="8"/>
        <v>0</v>
      </c>
      <c r="M44" s="3">
        <v>0</v>
      </c>
      <c r="N44" s="3">
        <v>0</v>
      </c>
      <c r="O44" s="3">
        <v>0</v>
      </c>
      <c r="P44" s="3">
        <v>0</v>
      </c>
      <c r="Q44" s="4" t="e">
        <f t="shared" si="9"/>
        <v>#DIV/0!</v>
      </c>
      <c r="R44" s="3">
        <v>0</v>
      </c>
      <c r="S44" s="3">
        <v>0</v>
      </c>
      <c r="T44" s="32" t="e">
        <f t="shared" si="10"/>
        <v>#DIV/0!</v>
      </c>
      <c r="U44" s="32" t="e">
        <f t="shared" si="11"/>
        <v>#DIV/0!</v>
      </c>
      <c r="V44" s="3">
        <v>0</v>
      </c>
      <c r="W44" s="3">
        <v>0</v>
      </c>
      <c r="X44" s="3">
        <v>0</v>
      </c>
      <c r="Y44" s="3">
        <v>0</v>
      </c>
      <c r="Z44" s="3"/>
    </row>
    <row r="45" spans="1:30" x14ac:dyDescent="0.3">
      <c r="A45" s="3" t="s">
        <v>67</v>
      </c>
      <c r="B45" s="3" t="s">
        <v>24</v>
      </c>
      <c r="C45" s="3" t="s">
        <v>25</v>
      </c>
      <c r="D45" s="3" t="s">
        <v>26</v>
      </c>
      <c r="E45" s="3" t="s">
        <v>30</v>
      </c>
      <c r="F45" s="3" t="s">
        <v>28</v>
      </c>
      <c r="G45" s="3">
        <v>1</v>
      </c>
      <c r="H45" s="3">
        <v>0</v>
      </c>
      <c r="I45" s="4">
        <f t="shared" si="6"/>
        <v>0</v>
      </c>
      <c r="J45" s="3">
        <v>0</v>
      </c>
      <c r="K45" s="32">
        <f t="shared" si="7"/>
        <v>0</v>
      </c>
      <c r="L45" s="3">
        <f t="shared" si="8"/>
        <v>1</v>
      </c>
      <c r="M45" s="3">
        <v>0</v>
      </c>
      <c r="N45" s="3">
        <v>1</v>
      </c>
      <c r="O45" s="3">
        <v>0</v>
      </c>
      <c r="P45" s="3">
        <v>0</v>
      </c>
      <c r="Q45" s="4">
        <f t="shared" si="9"/>
        <v>0</v>
      </c>
      <c r="R45" s="3">
        <v>0</v>
      </c>
      <c r="S45" s="3">
        <v>0</v>
      </c>
      <c r="T45" s="32">
        <f t="shared" si="10"/>
        <v>0</v>
      </c>
      <c r="U45" s="32">
        <f t="shared" si="11"/>
        <v>0</v>
      </c>
      <c r="V45" s="3">
        <v>0</v>
      </c>
      <c r="W45" s="3">
        <v>0</v>
      </c>
      <c r="X45" s="3">
        <v>0</v>
      </c>
      <c r="Y45" s="3">
        <v>1</v>
      </c>
      <c r="Z45" s="3"/>
    </row>
    <row r="46" spans="1:30" x14ac:dyDescent="0.3">
      <c r="A46" s="3" t="s">
        <v>68</v>
      </c>
      <c r="B46" s="3" t="s">
        <v>24</v>
      </c>
      <c r="C46" s="3" t="s">
        <v>25</v>
      </c>
      <c r="D46" s="3" t="s">
        <v>26</v>
      </c>
      <c r="E46" s="3" t="s">
        <v>30</v>
      </c>
      <c r="F46" s="3" t="s">
        <v>28</v>
      </c>
      <c r="G46" s="3">
        <v>4</v>
      </c>
      <c r="H46" s="3">
        <v>2</v>
      </c>
      <c r="I46" s="4">
        <f t="shared" si="6"/>
        <v>0.5</v>
      </c>
      <c r="J46" s="3">
        <v>1</v>
      </c>
      <c r="K46" s="32">
        <f t="shared" si="7"/>
        <v>0.25</v>
      </c>
      <c r="L46" s="3">
        <f t="shared" si="8"/>
        <v>3</v>
      </c>
      <c r="M46" s="3">
        <v>1</v>
      </c>
      <c r="N46" s="3">
        <v>2</v>
      </c>
      <c r="O46" s="3">
        <v>0</v>
      </c>
      <c r="P46" s="3">
        <v>1</v>
      </c>
      <c r="Q46" s="4">
        <f t="shared" si="9"/>
        <v>33.333333333333329</v>
      </c>
      <c r="R46" s="3">
        <v>0</v>
      </c>
      <c r="S46" s="3">
        <v>0</v>
      </c>
      <c r="T46" s="32">
        <f t="shared" si="10"/>
        <v>0.33333333333333331</v>
      </c>
      <c r="U46" s="32">
        <f t="shared" si="11"/>
        <v>0.33333333333333331</v>
      </c>
      <c r="V46" s="3">
        <v>0</v>
      </c>
      <c r="W46" s="3">
        <v>1</v>
      </c>
      <c r="X46" s="3">
        <v>0</v>
      </c>
      <c r="Y46" s="3">
        <v>0</v>
      </c>
      <c r="Z46" s="3"/>
    </row>
    <row r="47" spans="1:30" x14ac:dyDescent="0.3">
      <c r="A47" s="35">
        <v>98</v>
      </c>
      <c r="B47" s="35" t="s">
        <v>29</v>
      </c>
      <c r="C47" s="35" t="s">
        <v>25</v>
      </c>
      <c r="D47" s="35" t="s">
        <v>26</v>
      </c>
      <c r="E47" s="35" t="s">
        <v>27</v>
      </c>
      <c r="F47" s="35" t="s">
        <v>32</v>
      </c>
      <c r="G47" s="35">
        <f>G48+G49+G50</f>
        <v>1</v>
      </c>
      <c r="H47" s="35">
        <f>H48+H49+H50</f>
        <v>3</v>
      </c>
      <c r="I47" s="36">
        <f t="shared" si="6"/>
        <v>3</v>
      </c>
      <c r="J47" s="35">
        <f>J48+J49+J50</f>
        <v>0</v>
      </c>
      <c r="K47" s="37">
        <f t="shared" si="7"/>
        <v>0</v>
      </c>
      <c r="L47" s="35">
        <f t="shared" si="8"/>
        <v>1</v>
      </c>
      <c r="M47" s="35">
        <f>M48+M49+M50</f>
        <v>1</v>
      </c>
      <c r="N47" s="35">
        <f>N48+N49+N50</f>
        <v>0</v>
      </c>
      <c r="O47" s="35">
        <f>O48+O49+O50</f>
        <v>1</v>
      </c>
      <c r="P47" s="35">
        <f>P48+P49+P50</f>
        <v>1</v>
      </c>
      <c r="Q47" s="36">
        <f t="shared" si="9"/>
        <v>100</v>
      </c>
      <c r="R47" s="35">
        <f>R48+R49+R50</f>
        <v>0</v>
      </c>
      <c r="S47" s="35">
        <f>S48+S49+S50</f>
        <v>0</v>
      </c>
      <c r="T47" s="37">
        <f t="shared" si="10"/>
        <v>1</v>
      </c>
      <c r="U47" s="37">
        <f t="shared" si="11"/>
        <v>1.5</v>
      </c>
      <c r="V47" s="35">
        <f>V48+V49+V50</f>
        <v>1</v>
      </c>
      <c r="W47" s="35">
        <f>W48+W49+W50</f>
        <v>0</v>
      </c>
      <c r="X47" s="35">
        <f>X48+X49+X50</f>
        <v>0</v>
      </c>
      <c r="Y47" s="35">
        <f>Y48+Y49+Y50</f>
        <v>0</v>
      </c>
      <c r="Z47" s="35">
        <f>H47-H171</f>
        <v>1</v>
      </c>
      <c r="AA47" s="38"/>
      <c r="AB47" s="38"/>
      <c r="AC47" s="38"/>
      <c r="AD47" s="38"/>
    </row>
    <row r="48" spans="1:30" x14ac:dyDescent="0.3">
      <c r="A48" s="3" t="s">
        <v>66</v>
      </c>
      <c r="B48" s="3" t="s">
        <v>29</v>
      </c>
      <c r="C48" s="3" t="s">
        <v>25</v>
      </c>
      <c r="D48" s="3" t="s">
        <v>26</v>
      </c>
      <c r="E48" s="3" t="s">
        <v>27</v>
      </c>
      <c r="F48" s="3" t="s">
        <v>32</v>
      </c>
      <c r="G48" s="3">
        <v>0</v>
      </c>
      <c r="H48" s="3">
        <v>0</v>
      </c>
      <c r="I48" s="4" t="e">
        <f t="shared" si="6"/>
        <v>#DIV/0!</v>
      </c>
      <c r="J48" s="3">
        <v>0</v>
      </c>
      <c r="K48" s="32" t="e">
        <f t="shared" si="7"/>
        <v>#DIV/0!</v>
      </c>
      <c r="L48" s="3">
        <f t="shared" si="8"/>
        <v>0</v>
      </c>
      <c r="M48" s="3">
        <v>0</v>
      </c>
      <c r="N48" s="3">
        <v>0</v>
      </c>
      <c r="O48" s="3">
        <v>0</v>
      </c>
      <c r="P48" s="3">
        <v>0</v>
      </c>
      <c r="Q48" s="4" t="e">
        <f t="shared" si="9"/>
        <v>#DIV/0!</v>
      </c>
      <c r="R48" s="3">
        <v>0</v>
      </c>
      <c r="S48" s="3">
        <v>0</v>
      </c>
      <c r="T48" s="32" t="e">
        <f t="shared" si="10"/>
        <v>#DIV/0!</v>
      </c>
      <c r="U48" s="32" t="e">
        <f t="shared" si="11"/>
        <v>#DIV/0!</v>
      </c>
      <c r="V48" s="3">
        <v>0</v>
      </c>
      <c r="W48" s="3">
        <v>0</v>
      </c>
      <c r="X48" s="3">
        <v>0</v>
      </c>
      <c r="Y48" s="3">
        <v>0</v>
      </c>
      <c r="Z48" s="3"/>
    </row>
    <row r="49" spans="1:30" x14ac:dyDescent="0.3">
      <c r="A49" s="3" t="s">
        <v>67</v>
      </c>
      <c r="B49" s="3" t="s">
        <v>29</v>
      </c>
      <c r="C49" s="3" t="s">
        <v>25</v>
      </c>
      <c r="D49" s="3" t="s">
        <v>26</v>
      </c>
      <c r="E49" s="3" t="s">
        <v>27</v>
      </c>
      <c r="F49" s="3" t="s">
        <v>32</v>
      </c>
      <c r="G49" s="3">
        <v>1</v>
      </c>
      <c r="H49" s="3">
        <v>3</v>
      </c>
      <c r="I49" s="4">
        <f t="shared" si="6"/>
        <v>3</v>
      </c>
      <c r="J49" s="3">
        <v>0</v>
      </c>
      <c r="K49" s="32">
        <f t="shared" si="7"/>
        <v>0</v>
      </c>
      <c r="L49" s="3">
        <f t="shared" si="8"/>
        <v>1</v>
      </c>
      <c r="M49" s="3">
        <v>1</v>
      </c>
      <c r="N49" s="3">
        <v>0</v>
      </c>
      <c r="O49" s="3">
        <v>1</v>
      </c>
      <c r="P49" s="3">
        <v>1</v>
      </c>
      <c r="Q49" s="4">
        <f t="shared" si="9"/>
        <v>100</v>
      </c>
      <c r="R49" s="3">
        <v>0</v>
      </c>
      <c r="S49" s="3">
        <v>0</v>
      </c>
      <c r="T49" s="32">
        <f t="shared" si="10"/>
        <v>1</v>
      </c>
      <c r="U49" s="32">
        <f t="shared" si="11"/>
        <v>1.5</v>
      </c>
      <c r="V49" s="3">
        <v>1</v>
      </c>
      <c r="W49" s="3">
        <v>0</v>
      </c>
      <c r="X49" s="3">
        <v>0</v>
      </c>
      <c r="Y49" s="3">
        <v>0</v>
      </c>
      <c r="Z49" s="3"/>
    </row>
    <row r="50" spans="1:30" x14ac:dyDescent="0.3">
      <c r="A50" s="3" t="s">
        <v>68</v>
      </c>
      <c r="B50" s="3" t="s">
        <v>29</v>
      </c>
      <c r="C50" s="3" t="s">
        <v>25</v>
      </c>
      <c r="D50" s="3" t="s">
        <v>26</v>
      </c>
      <c r="E50" s="3" t="s">
        <v>27</v>
      </c>
      <c r="F50" s="3" t="s">
        <v>32</v>
      </c>
      <c r="G50" s="3">
        <v>0</v>
      </c>
      <c r="H50" s="3">
        <v>0</v>
      </c>
      <c r="I50" s="4" t="e">
        <f t="shared" si="6"/>
        <v>#DIV/0!</v>
      </c>
      <c r="J50" s="3">
        <v>0</v>
      </c>
      <c r="K50" s="32" t="e">
        <f t="shared" si="7"/>
        <v>#DIV/0!</v>
      </c>
      <c r="L50" s="3">
        <f t="shared" si="8"/>
        <v>0</v>
      </c>
      <c r="M50" s="3">
        <v>0</v>
      </c>
      <c r="N50" s="3">
        <v>0</v>
      </c>
      <c r="O50" s="3">
        <v>0</v>
      </c>
      <c r="P50" s="3">
        <v>0</v>
      </c>
      <c r="Q50" s="4" t="e">
        <f t="shared" si="9"/>
        <v>#DIV/0!</v>
      </c>
      <c r="R50" s="3">
        <v>0</v>
      </c>
      <c r="S50" s="3">
        <v>0</v>
      </c>
      <c r="T50" s="32" t="e">
        <f t="shared" si="10"/>
        <v>#DIV/0!</v>
      </c>
      <c r="U50" s="32" t="e">
        <f t="shared" si="11"/>
        <v>#DIV/0!</v>
      </c>
      <c r="V50" s="3">
        <v>0</v>
      </c>
      <c r="W50" s="3">
        <v>0</v>
      </c>
      <c r="X50" s="3">
        <v>0</v>
      </c>
      <c r="Y50" s="3">
        <v>0</v>
      </c>
      <c r="Z50" s="3"/>
    </row>
    <row r="51" spans="1:30" x14ac:dyDescent="0.3">
      <c r="A51" s="35">
        <v>96</v>
      </c>
      <c r="B51" s="35" t="s">
        <v>29</v>
      </c>
      <c r="C51" s="35" t="s">
        <v>25</v>
      </c>
      <c r="D51" s="35" t="s">
        <v>34</v>
      </c>
      <c r="E51" s="35" t="s">
        <v>27</v>
      </c>
      <c r="F51" s="35" t="s">
        <v>32</v>
      </c>
      <c r="G51" s="35">
        <f>G52+G53+G54</f>
        <v>2</v>
      </c>
      <c r="H51" s="35">
        <f>H52+H53+H54</f>
        <v>1</v>
      </c>
      <c r="I51" s="36">
        <f t="shared" si="6"/>
        <v>0.5</v>
      </c>
      <c r="J51" s="35">
        <f>J52+J53+J54</f>
        <v>0</v>
      </c>
      <c r="K51" s="37">
        <f t="shared" si="7"/>
        <v>0</v>
      </c>
      <c r="L51" s="35">
        <f t="shared" si="8"/>
        <v>1</v>
      </c>
      <c r="M51" s="35">
        <f>M52+M53+M54</f>
        <v>0</v>
      </c>
      <c r="N51" s="35">
        <f>N52+N53+N54</f>
        <v>1</v>
      </c>
      <c r="O51" s="35">
        <f>O52+O53+O54</f>
        <v>0</v>
      </c>
      <c r="P51" s="35">
        <f>P52+P53+P54</f>
        <v>1</v>
      </c>
      <c r="Q51" s="36">
        <f t="shared" si="9"/>
        <v>100</v>
      </c>
      <c r="R51" s="35">
        <f>R52+R53+R54</f>
        <v>2</v>
      </c>
      <c r="S51" s="35">
        <f>S52+S53+S54</f>
        <v>1</v>
      </c>
      <c r="T51" s="37">
        <f t="shared" si="10"/>
        <v>0</v>
      </c>
      <c r="U51" s="37">
        <f t="shared" si="11"/>
        <v>0</v>
      </c>
      <c r="V51" s="35">
        <f>V52+V53+V54</f>
        <v>0</v>
      </c>
      <c r="W51" s="35">
        <f>W52+W53+W54</f>
        <v>1</v>
      </c>
      <c r="X51" s="35">
        <f>X52+X53+X54</f>
        <v>0</v>
      </c>
      <c r="Y51" s="35">
        <f>Y52+Y53+Y54</f>
        <v>1</v>
      </c>
      <c r="Z51" s="35">
        <f>H51-H175</f>
        <v>-1</v>
      </c>
      <c r="AA51" s="38"/>
      <c r="AB51" s="38"/>
      <c r="AC51" s="38"/>
      <c r="AD51" s="38"/>
    </row>
    <row r="52" spans="1:30" x14ac:dyDescent="0.3">
      <c r="A52" s="3" t="s">
        <v>66</v>
      </c>
      <c r="B52" s="3" t="s">
        <v>29</v>
      </c>
      <c r="C52" s="3" t="s">
        <v>25</v>
      </c>
      <c r="D52" s="3" t="s">
        <v>34</v>
      </c>
      <c r="E52" s="3" t="s">
        <v>27</v>
      </c>
      <c r="F52" s="3" t="s">
        <v>32</v>
      </c>
      <c r="G52" s="3">
        <v>0</v>
      </c>
      <c r="H52" s="3">
        <v>0</v>
      </c>
      <c r="I52" s="4" t="e">
        <f t="shared" si="6"/>
        <v>#DIV/0!</v>
      </c>
      <c r="J52" s="3">
        <v>0</v>
      </c>
      <c r="K52" s="32" t="e">
        <f t="shared" si="7"/>
        <v>#DIV/0!</v>
      </c>
      <c r="L52" s="3">
        <f t="shared" si="8"/>
        <v>0</v>
      </c>
      <c r="M52" s="3">
        <v>0</v>
      </c>
      <c r="N52" s="3">
        <v>0</v>
      </c>
      <c r="O52" s="3">
        <v>0</v>
      </c>
      <c r="P52" s="3">
        <v>0</v>
      </c>
      <c r="Q52" s="4" t="e">
        <f t="shared" si="9"/>
        <v>#DIV/0!</v>
      </c>
      <c r="R52" s="3">
        <v>0</v>
      </c>
      <c r="S52" s="3">
        <v>0</v>
      </c>
      <c r="T52" s="32" t="e">
        <f t="shared" si="10"/>
        <v>#DIV/0!</v>
      </c>
      <c r="U52" s="32" t="e">
        <f t="shared" si="11"/>
        <v>#DIV/0!</v>
      </c>
      <c r="V52" s="3">
        <v>0</v>
      </c>
      <c r="W52" s="3">
        <v>0</v>
      </c>
      <c r="X52" s="3">
        <v>0</v>
      </c>
      <c r="Y52" s="3">
        <v>0</v>
      </c>
      <c r="Z52" s="3"/>
    </row>
    <row r="53" spans="1:30" x14ac:dyDescent="0.3">
      <c r="A53" s="3" t="s">
        <v>67</v>
      </c>
      <c r="B53" s="3" t="s">
        <v>29</v>
      </c>
      <c r="C53" s="3" t="s">
        <v>25</v>
      </c>
      <c r="D53" s="3" t="s">
        <v>34</v>
      </c>
      <c r="E53" s="3" t="s">
        <v>27</v>
      </c>
      <c r="F53" s="3" t="s">
        <v>32</v>
      </c>
      <c r="G53" s="3">
        <v>2</v>
      </c>
      <c r="H53" s="3">
        <v>1</v>
      </c>
      <c r="I53" s="4">
        <f t="shared" si="6"/>
        <v>0.5</v>
      </c>
      <c r="J53" s="3">
        <v>0</v>
      </c>
      <c r="K53" s="32">
        <f t="shared" si="7"/>
        <v>0</v>
      </c>
      <c r="L53" s="3">
        <f t="shared" si="8"/>
        <v>1</v>
      </c>
      <c r="M53" s="3">
        <v>0</v>
      </c>
      <c r="N53" s="3">
        <v>1</v>
      </c>
      <c r="O53" s="3">
        <v>0</v>
      </c>
      <c r="P53" s="3">
        <v>1</v>
      </c>
      <c r="Q53" s="4">
        <f t="shared" si="9"/>
        <v>100</v>
      </c>
      <c r="R53" s="3">
        <v>2</v>
      </c>
      <c r="S53" s="3">
        <v>1</v>
      </c>
      <c r="T53" s="32">
        <f t="shared" si="10"/>
        <v>0</v>
      </c>
      <c r="U53" s="32">
        <f t="shared" si="11"/>
        <v>0</v>
      </c>
      <c r="V53" s="3">
        <v>0</v>
      </c>
      <c r="W53" s="3">
        <v>1</v>
      </c>
      <c r="X53" s="3">
        <v>0</v>
      </c>
      <c r="Y53" s="3">
        <v>1</v>
      </c>
      <c r="Z53" s="3"/>
    </row>
    <row r="54" spans="1:30" x14ac:dyDescent="0.3">
      <c r="A54" s="3" t="s">
        <v>68</v>
      </c>
      <c r="B54" s="3" t="s">
        <v>29</v>
      </c>
      <c r="C54" s="3" t="s">
        <v>25</v>
      </c>
      <c r="D54" s="3" t="s">
        <v>34</v>
      </c>
      <c r="E54" s="3" t="s">
        <v>27</v>
      </c>
      <c r="F54" s="3" t="s">
        <v>32</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107</v>
      </c>
      <c r="B55" s="35" t="s">
        <v>29</v>
      </c>
      <c r="C55" s="35" t="s">
        <v>25</v>
      </c>
      <c r="D55" s="35" t="s">
        <v>34</v>
      </c>
      <c r="E55" s="35" t="s">
        <v>27</v>
      </c>
      <c r="F55" s="35" t="s">
        <v>28</v>
      </c>
      <c r="G55" s="35">
        <f>G56+G57+G58</f>
        <v>0</v>
      </c>
      <c r="H55" s="35">
        <f>H56+H57+H58</f>
        <v>0</v>
      </c>
      <c r="I55" s="36" t="e">
        <f t="shared" si="6"/>
        <v>#DIV/0!</v>
      </c>
      <c r="J55" s="35">
        <f>J56+J57+J58</f>
        <v>0</v>
      </c>
      <c r="K55" s="37" t="e">
        <f t="shared" si="7"/>
        <v>#DIV/0!</v>
      </c>
      <c r="L55" s="35">
        <f t="shared" si="8"/>
        <v>0</v>
      </c>
      <c r="M55" s="35">
        <f>M56+M57+M58</f>
        <v>0</v>
      </c>
      <c r="N55" s="35">
        <f>N56+N57+N58</f>
        <v>0</v>
      </c>
      <c r="O55" s="35">
        <f>O56+O57+O58</f>
        <v>0</v>
      </c>
      <c r="P55" s="35">
        <f>P56+P57+P58</f>
        <v>0</v>
      </c>
      <c r="Q55" s="36" t="e">
        <f t="shared" si="9"/>
        <v>#DIV/0!</v>
      </c>
      <c r="R55" s="35">
        <f>R56+R57+R58</f>
        <v>0</v>
      </c>
      <c r="S55" s="35">
        <f>S56+S57+S58</f>
        <v>0</v>
      </c>
      <c r="T55" s="37" t="e">
        <f t="shared" si="10"/>
        <v>#DIV/0!</v>
      </c>
      <c r="U55" s="37" t="e">
        <f t="shared" si="11"/>
        <v>#DIV/0!</v>
      </c>
      <c r="V55" s="35">
        <f>V56+V57+V58</f>
        <v>0</v>
      </c>
      <c r="W55" s="35">
        <f>W56+W57+W58</f>
        <v>0</v>
      </c>
      <c r="X55" s="35">
        <f>X56+X57+X58</f>
        <v>0</v>
      </c>
      <c r="Y55" s="35">
        <f>Y56+Y57+Y58</f>
        <v>0</v>
      </c>
      <c r="Z55" s="35">
        <f>H55-H179</f>
        <v>0</v>
      </c>
      <c r="AA55" s="38"/>
      <c r="AB55" s="38"/>
      <c r="AC55" s="38"/>
      <c r="AD55" s="38"/>
    </row>
    <row r="56" spans="1:30" x14ac:dyDescent="0.3">
      <c r="A56" s="3" t="s">
        <v>66</v>
      </c>
      <c r="B56" s="3" t="s">
        <v>29</v>
      </c>
      <c r="C56" s="3" t="s">
        <v>25</v>
      </c>
      <c r="D56" s="3" t="s">
        <v>34</v>
      </c>
      <c r="E56" s="3" t="s">
        <v>27</v>
      </c>
      <c r="F56" s="3" t="s">
        <v>28</v>
      </c>
      <c r="G56" s="3">
        <v>0</v>
      </c>
      <c r="H56" s="3">
        <v>0</v>
      </c>
      <c r="I56" s="4" t="e">
        <f t="shared" si="6"/>
        <v>#DIV/0!</v>
      </c>
      <c r="J56" s="3">
        <v>0</v>
      </c>
      <c r="K56" s="32" t="e">
        <f t="shared" si="7"/>
        <v>#DIV/0!</v>
      </c>
      <c r="L56" s="3">
        <f t="shared" si="8"/>
        <v>0</v>
      </c>
      <c r="M56" s="3">
        <v>0</v>
      </c>
      <c r="N56" s="3">
        <v>0</v>
      </c>
      <c r="O56" s="3">
        <v>0</v>
      </c>
      <c r="P56" s="3">
        <v>0</v>
      </c>
      <c r="Q56" s="4" t="e">
        <f t="shared" si="9"/>
        <v>#DIV/0!</v>
      </c>
      <c r="R56" s="3">
        <v>0</v>
      </c>
      <c r="S56" s="3">
        <v>0</v>
      </c>
      <c r="T56" s="32" t="e">
        <f t="shared" si="10"/>
        <v>#DIV/0!</v>
      </c>
      <c r="U56" s="32" t="e">
        <f t="shared" si="11"/>
        <v>#DIV/0!</v>
      </c>
      <c r="V56" s="3">
        <v>0</v>
      </c>
      <c r="W56" s="3">
        <v>0</v>
      </c>
      <c r="X56" s="3">
        <v>0</v>
      </c>
      <c r="Y56" s="3">
        <v>0</v>
      </c>
      <c r="Z56" s="3"/>
    </row>
    <row r="57" spans="1:30" x14ac:dyDescent="0.3">
      <c r="A57" s="3" t="s">
        <v>67</v>
      </c>
      <c r="B57" s="3" t="s">
        <v>29</v>
      </c>
      <c r="C57" s="3" t="s">
        <v>25</v>
      </c>
      <c r="D57" s="3" t="s">
        <v>34</v>
      </c>
      <c r="E57" s="3" t="s">
        <v>27</v>
      </c>
      <c r="F57" s="3" t="s">
        <v>28</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row>
    <row r="58" spans="1:30" x14ac:dyDescent="0.3">
      <c r="A58" s="3" t="s">
        <v>68</v>
      </c>
      <c r="B58" s="3" t="s">
        <v>29</v>
      </c>
      <c r="C58" s="3" t="s">
        <v>25</v>
      </c>
      <c r="D58" s="3" t="s">
        <v>34</v>
      </c>
      <c r="E58" s="3" t="s">
        <v>27</v>
      </c>
      <c r="F58" s="3" t="s">
        <v>28</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0</v>
      </c>
      <c r="Z58" s="3"/>
    </row>
    <row r="59" spans="1:30" x14ac:dyDescent="0.3">
      <c r="A59" s="35">
        <v>53</v>
      </c>
      <c r="B59" s="35" t="s">
        <v>29</v>
      </c>
      <c r="C59" s="35" t="s">
        <v>34</v>
      </c>
      <c r="D59" s="35" t="s">
        <v>26</v>
      </c>
      <c r="E59" s="35" t="s">
        <v>27</v>
      </c>
      <c r="F59" s="35" t="s">
        <v>28</v>
      </c>
      <c r="G59" s="35">
        <f>G60+G61+G62</f>
        <v>1</v>
      </c>
      <c r="H59" s="35">
        <f>H60+H61+H62</f>
        <v>2</v>
      </c>
      <c r="I59" s="36">
        <f t="shared" si="6"/>
        <v>2</v>
      </c>
      <c r="J59" s="35">
        <f>J60+J61+J62</f>
        <v>0</v>
      </c>
      <c r="K59" s="37">
        <f t="shared" si="7"/>
        <v>0</v>
      </c>
      <c r="L59" s="35">
        <f t="shared" si="8"/>
        <v>2</v>
      </c>
      <c r="M59" s="35">
        <f>M60+M61+M62</f>
        <v>1</v>
      </c>
      <c r="N59" s="35">
        <f>N60+N61+N62</f>
        <v>1</v>
      </c>
      <c r="O59" s="35">
        <f>O60+O61+O62</f>
        <v>1</v>
      </c>
      <c r="P59" s="35">
        <f>P60+P61+P62</f>
        <v>1</v>
      </c>
      <c r="Q59" s="36">
        <f t="shared" si="9"/>
        <v>50</v>
      </c>
      <c r="R59" s="35">
        <f>R60+R61+R62</f>
        <v>0</v>
      </c>
      <c r="S59" s="35">
        <f>S60+S61+S62</f>
        <v>0</v>
      </c>
      <c r="T59" s="37">
        <f t="shared" si="10"/>
        <v>0.5</v>
      </c>
      <c r="U59" s="37">
        <f t="shared" si="11"/>
        <v>0.5</v>
      </c>
      <c r="V59" s="35">
        <f>V60+V61+V62</f>
        <v>0</v>
      </c>
      <c r="W59" s="35">
        <f>W60+W61+W62</f>
        <v>0</v>
      </c>
      <c r="X59" s="35">
        <f>X60+X61+X62</f>
        <v>0</v>
      </c>
      <c r="Y59" s="35">
        <f>Y60+Y61+Y62</f>
        <v>0</v>
      </c>
      <c r="Z59" s="35">
        <f>H59-H183</f>
        <v>2</v>
      </c>
      <c r="AA59" s="38"/>
      <c r="AB59" s="38"/>
      <c r="AC59" s="38"/>
      <c r="AD59" s="38"/>
    </row>
    <row r="60" spans="1:30" x14ac:dyDescent="0.3">
      <c r="A60" s="3" t="s">
        <v>66</v>
      </c>
      <c r="B60" s="3" t="s">
        <v>29</v>
      </c>
      <c r="C60" s="3" t="s">
        <v>34</v>
      </c>
      <c r="D60" s="3" t="s">
        <v>26</v>
      </c>
      <c r="E60" s="3" t="s">
        <v>27</v>
      </c>
      <c r="F60" s="3" t="s">
        <v>28</v>
      </c>
      <c r="G60" s="3">
        <v>0</v>
      </c>
      <c r="H60" s="3">
        <v>0</v>
      </c>
      <c r="I60" s="4" t="e">
        <f t="shared" si="6"/>
        <v>#DIV/0!</v>
      </c>
      <c r="J60" s="3">
        <v>0</v>
      </c>
      <c r="K60" s="32" t="e">
        <f t="shared" si="7"/>
        <v>#DIV/0!</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0</v>
      </c>
      <c r="Y60" s="3">
        <v>0</v>
      </c>
      <c r="Z60" s="3"/>
    </row>
    <row r="61" spans="1:30" x14ac:dyDescent="0.3">
      <c r="A61" s="3" t="s">
        <v>67</v>
      </c>
      <c r="B61" s="3" t="s">
        <v>29</v>
      </c>
      <c r="C61" s="3" t="s">
        <v>34</v>
      </c>
      <c r="D61" s="3" t="s">
        <v>26</v>
      </c>
      <c r="E61" s="3" t="s">
        <v>27</v>
      </c>
      <c r="F61" s="3" t="s">
        <v>28</v>
      </c>
      <c r="G61" s="3">
        <v>1</v>
      </c>
      <c r="H61" s="3">
        <v>2</v>
      </c>
      <c r="I61" s="4">
        <f t="shared" si="6"/>
        <v>2</v>
      </c>
      <c r="J61" s="3">
        <v>0</v>
      </c>
      <c r="K61" s="32">
        <f t="shared" si="7"/>
        <v>0</v>
      </c>
      <c r="L61" s="3">
        <f t="shared" si="8"/>
        <v>2</v>
      </c>
      <c r="M61" s="3">
        <v>1</v>
      </c>
      <c r="N61" s="3">
        <v>1</v>
      </c>
      <c r="O61" s="3">
        <v>1</v>
      </c>
      <c r="P61" s="3">
        <v>1</v>
      </c>
      <c r="Q61" s="4">
        <f t="shared" si="9"/>
        <v>50</v>
      </c>
      <c r="R61" s="3">
        <v>0</v>
      </c>
      <c r="S61" s="3">
        <v>0</v>
      </c>
      <c r="T61" s="32">
        <f t="shared" si="10"/>
        <v>0.5</v>
      </c>
      <c r="U61" s="32">
        <f t="shared" si="11"/>
        <v>0.5</v>
      </c>
      <c r="V61" s="3">
        <v>0</v>
      </c>
      <c r="W61" s="3">
        <v>0</v>
      </c>
      <c r="X61" s="3">
        <v>0</v>
      </c>
      <c r="Y61" s="3">
        <v>0</v>
      </c>
      <c r="Z61" s="3"/>
    </row>
    <row r="62" spans="1:30" x14ac:dyDescent="0.3">
      <c r="A62" s="3" t="s">
        <v>68</v>
      </c>
      <c r="B62" s="3" t="s">
        <v>29</v>
      </c>
      <c r="C62" s="3" t="s">
        <v>34</v>
      </c>
      <c r="D62" s="3" t="s">
        <v>26</v>
      </c>
      <c r="E62" s="3" t="s">
        <v>27</v>
      </c>
      <c r="F62" s="3" t="s">
        <v>28</v>
      </c>
      <c r="G62" s="3">
        <v>0</v>
      </c>
      <c r="H62" s="3">
        <v>0</v>
      </c>
      <c r="I62" s="4" t="e">
        <f t="shared" si="6"/>
        <v>#DIV/0!</v>
      </c>
      <c r="J62" s="3">
        <v>0</v>
      </c>
      <c r="K62" s="32" t="e">
        <f t="shared" si="7"/>
        <v>#DIV/0!</v>
      </c>
      <c r="L62" s="3">
        <f t="shared" si="8"/>
        <v>0</v>
      </c>
      <c r="M62" s="3">
        <v>0</v>
      </c>
      <c r="N62" s="3">
        <v>0</v>
      </c>
      <c r="O62" s="3">
        <v>0</v>
      </c>
      <c r="P62" s="3">
        <v>0</v>
      </c>
      <c r="Q62" s="4" t="e">
        <f t="shared" si="9"/>
        <v>#DIV/0!</v>
      </c>
      <c r="R62" s="3">
        <v>0</v>
      </c>
      <c r="S62" s="3">
        <v>0</v>
      </c>
      <c r="T62" s="32" t="e">
        <f t="shared" si="10"/>
        <v>#DIV/0!</v>
      </c>
      <c r="U62" s="32" t="e">
        <f t="shared" si="11"/>
        <v>#DIV/0!</v>
      </c>
      <c r="V62" s="3">
        <v>0</v>
      </c>
      <c r="W62" s="3">
        <v>0</v>
      </c>
      <c r="X62" s="3">
        <v>0</v>
      </c>
      <c r="Y62" s="3">
        <v>0</v>
      </c>
      <c r="Z62" s="3"/>
    </row>
    <row r="63" spans="1:30" x14ac:dyDescent="0.3">
      <c r="A63" s="35">
        <v>16</v>
      </c>
      <c r="B63" s="35" t="s">
        <v>32</v>
      </c>
      <c r="C63" s="35" t="s">
        <v>30</v>
      </c>
      <c r="D63" s="35" t="s">
        <v>26</v>
      </c>
      <c r="E63" s="35" t="s">
        <v>27</v>
      </c>
      <c r="F63" s="35" t="s">
        <v>28</v>
      </c>
      <c r="G63" s="35">
        <f>G64+G65+G66</f>
        <v>5</v>
      </c>
      <c r="H63" s="35">
        <f>H64+H65+H66</f>
        <v>12</v>
      </c>
      <c r="I63" s="36">
        <f t="shared" si="6"/>
        <v>2.4</v>
      </c>
      <c r="J63" s="35">
        <f>J64+J65+J66</f>
        <v>0</v>
      </c>
      <c r="K63" s="37">
        <f t="shared" si="7"/>
        <v>0</v>
      </c>
      <c r="L63" s="35">
        <f t="shared" si="8"/>
        <v>5</v>
      </c>
      <c r="M63" s="35">
        <f>M64+M65+M66</f>
        <v>4</v>
      </c>
      <c r="N63" s="35">
        <f>N64+N65+N66</f>
        <v>1</v>
      </c>
      <c r="O63" s="35">
        <f>O64+O65+O66</f>
        <v>4</v>
      </c>
      <c r="P63" s="35">
        <f>P64+P65+P66</f>
        <v>5</v>
      </c>
      <c r="Q63" s="36">
        <f t="shared" si="9"/>
        <v>100</v>
      </c>
      <c r="R63" s="35">
        <f>R64+R65+R66</f>
        <v>2</v>
      </c>
      <c r="S63" s="35">
        <f>S64+S65+S66</f>
        <v>2</v>
      </c>
      <c r="T63" s="37">
        <f t="shared" si="10"/>
        <v>0.8</v>
      </c>
      <c r="U63" s="37">
        <f t="shared" si="11"/>
        <v>1</v>
      </c>
      <c r="V63" s="35">
        <f>V64+V65+V66</f>
        <v>2</v>
      </c>
      <c r="W63" s="35">
        <f>W64+W65+W66</f>
        <v>1</v>
      </c>
      <c r="X63" s="35">
        <f>X64+X65+X66</f>
        <v>0</v>
      </c>
      <c r="Y63" s="35">
        <f>Y64+Y65+Y66</f>
        <v>1</v>
      </c>
      <c r="Z63" s="35">
        <f>H63-H187</f>
        <v>12</v>
      </c>
      <c r="AA63" s="38"/>
      <c r="AB63" s="38"/>
      <c r="AC63" s="38"/>
      <c r="AD63" s="38"/>
    </row>
    <row r="64" spans="1:30" x14ac:dyDescent="0.3">
      <c r="A64" s="3" t="s">
        <v>66</v>
      </c>
      <c r="B64" s="3" t="s">
        <v>32</v>
      </c>
      <c r="C64" s="3" t="s">
        <v>30</v>
      </c>
      <c r="D64" s="3" t="s">
        <v>26</v>
      </c>
      <c r="E64" s="3" t="s">
        <v>27</v>
      </c>
      <c r="F64" s="3" t="s">
        <v>28</v>
      </c>
      <c r="G64" s="3">
        <v>0</v>
      </c>
      <c r="H64" s="3">
        <v>0</v>
      </c>
      <c r="I64" s="4" t="e">
        <f t="shared" si="6"/>
        <v>#DIV/0!</v>
      </c>
      <c r="J64" s="3">
        <v>0</v>
      </c>
      <c r="K64" s="32" t="e">
        <f t="shared" si="7"/>
        <v>#DIV/0!</v>
      </c>
      <c r="L64" s="3">
        <f t="shared" si="8"/>
        <v>0</v>
      </c>
      <c r="M64" s="3">
        <v>0</v>
      </c>
      <c r="N64" s="3">
        <v>0</v>
      </c>
      <c r="O64" s="3">
        <v>0</v>
      </c>
      <c r="P64" s="3">
        <v>0</v>
      </c>
      <c r="Q64" s="4" t="e">
        <f t="shared" si="9"/>
        <v>#DIV/0!</v>
      </c>
      <c r="R64" s="3">
        <v>0</v>
      </c>
      <c r="S64" s="3">
        <v>0</v>
      </c>
      <c r="T64" s="32" t="e">
        <f t="shared" si="10"/>
        <v>#DIV/0!</v>
      </c>
      <c r="U64" s="32" t="e">
        <f t="shared" si="11"/>
        <v>#DIV/0!</v>
      </c>
      <c r="V64" s="3">
        <v>0</v>
      </c>
      <c r="W64" s="3">
        <v>0</v>
      </c>
      <c r="X64" s="3">
        <v>0</v>
      </c>
      <c r="Y64" s="3">
        <v>0</v>
      </c>
      <c r="Z64" s="3"/>
    </row>
    <row r="65" spans="1:30" x14ac:dyDescent="0.3">
      <c r="A65" s="3" t="s">
        <v>67</v>
      </c>
      <c r="B65" s="3" t="s">
        <v>32</v>
      </c>
      <c r="C65" s="3" t="s">
        <v>30</v>
      </c>
      <c r="D65" s="3" t="s">
        <v>26</v>
      </c>
      <c r="E65" s="3" t="s">
        <v>27</v>
      </c>
      <c r="F65" s="3" t="s">
        <v>28</v>
      </c>
      <c r="G65" s="3">
        <v>4</v>
      </c>
      <c r="H65" s="3">
        <v>9</v>
      </c>
      <c r="I65" s="4">
        <f t="shared" si="6"/>
        <v>2.25</v>
      </c>
      <c r="J65" s="3">
        <v>0</v>
      </c>
      <c r="K65" s="32">
        <f t="shared" si="7"/>
        <v>0</v>
      </c>
      <c r="L65" s="3">
        <f t="shared" si="8"/>
        <v>4</v>
      </c>
      <c r="M65" s="3">
        <v>3</v>
      </c>
      <c r="N65" s="3">
        <v>1</v>
      </c>
      <c r="O65" s="3">
        <v>3</v>
      </c>
      <c r="P65" s="3">
        <v>4</v>
      </c>
      <c r="Q65" s="4">
        <f t="shared" si="9"/>
        <v>100</v>
      </c>
      <c r="R65" s="3">
        <v>2</v>
      </c>
      <c r="S65" s="3">
        <v>2</v>
      </c>
      <c r="T65" s="32">
        <f t="shared" si="10"/>
        <v>0.75</v>
      </c>
      <c r="U65" s="32">
        <f t="shared" si="11"/>
        <v>0.875</v>
      </c>
      <c r="V65" s="3">
        <v>1</v>
      </c>
      <c r="W65" s="3">
        <v>1</v>
      </c>
      <c r="X65" s="3">
        <v>0</v>
      </c>
      <c r="Y65" s="3">
        <v>1</v>
      </c>
      <c r="Z65" s="3"/>
    </row>
    <row r="66" spans="1:30" x14ac:dyDescent="0.3">
      <c r="A66" s="3" t="s">
        <v>68</v>
      </c>
      <c r="B66" s="3" t="s">
        <v>32</v>
      </c>
      <c r="C66" s="3" t="s">
        <v>30</v>
      </c>
      <c r="D66" s="3" t="s">
        <v>26</v>
      </c>
      <c r="E66" s="3" t="s">
        <v>27</v>
      </c>
      <c r="F66" s="3" t="s">
        <v>28</v>
      </c>
      <c r="G66" s="3">
        <v>1</v>
      </c>
      <c r="H66" s="3">
        <v>3</v>
      </c>
      <c r="I66" s="4">
        <f t="shared" si="6"/>
        <v>3</v>
      </c>
      <c r="J66" s="3">
        <v>0</v>
      </c>
      <c r="K66" s="32">
        <f t="shared" si="7"/>
        <v>0</v>
      </c>
      <c r="L66" s="3">
        <f t="shared" si="8"/>
        <v>1</v>
      </c>
      <c r="M66" s="3">
        <v>1</v>
      </c>
      <c r="N66" s="3">
        <v>0</v>
      </c>
      <c r="O66" s="3">
        <v>1</v>
      </c>
      <c r="P66" s="3">
        <v>1</v>
      </c>
      <c r="Q66" s="4">
        <f t="shared" si="9"/>
        <v>100</v>
      </c>
      <c r="R66" s="3">
        <v>0</v>
      </c>
      <c r="S66" s="3">
        <v>0</v>
      </c>
      <c r="T66" s="32">
        <f t="shared" si="10"/>
        <v>1</v>
      </c>
      <c r="U66" s="32">
        <f t="shared" si="11"/>
        <v>1.5</v>
      </c>
      <c r="V66" s="3">
        <v>1</v>
      </c>
      <c r="W66" s="3">
        <v>0</v>
      </c>
      <c r="X66" s="3">
        <v>0</v>
      </c>
      <c r="Y66" s="3">
        <v>0</v>
      </c>
      <c r="Z66" s="3"/>
    </row>
    <row r="67" spans="1:30" x14ac:dyDescent="0.3">
      <c r="A67" s="35">
        <v>54</v>
      </c>
      <c r="B67" s="35" t="s">
        <v>24</v>
      </c>
      <c r="C67" s="35" t="s">
        <v>25</v>
      </c>
      <c r="D67" s="35" t="s">
        <v>32</v>
      </c>
      <c r="E67" s="35" t="s">
        <v>30</v>
      </c>
      <c r="F67" s="35" t="s">
        <v>33</v>
      </c>
      <c r="G67" s="35">
        <f>G68+G69+G70</f>
        <v>4</v>
      </c>
      <c r="H67" s="35">
        <f>H68+H69+H70</f>
        <v>6</v>
      </c>
      <c r="I67" s="36">
        <f t="shared" ref="I67:I98" si="12">H67/G67</f>
        <v>1.5</v>
      </c>
      <c r="J67" s="35">
        <f>J68+J69+J70</f>
        <v>0</v>
      </c>
      <c r="K67" s="37">
        <f t="shared" ref="K67:K98" si="13">J67/G67</f>
        <v>0</v>
      </c>
      <c r="L67" s="35">
        <f t="shared" ref="L67:L98" si="14">M67+N67</f>
        <v>4</v>
      </c>
      <c r="M67" s="35">
        <f>M68+M69+M70</f>
        <v>2</v>
      </c>
      <c r="N67" s="35">
        <f>N68+N69+N70</f>
        <v>2</v>
      </c>
      <c r="O67" s="35">
        <f>O68+O69+O70</f>
        <v>2</v>
      </c>
      <c r="P67" s="35">
        <f>P68+P69+P70</f>
        <v>2</v>
      </c>
      <c r="Q67" s="36">
        <f t="shared" ref="Q67:Q98" si="15">P67/L67*100</f>
        <v>50</v>
      </c>
      <c r="R67" s="35">
        <f>R68+R69+R70</f>
        <v>2</v>
      </c>
      <c r="S67" s="35">
        <f>S68+S69+S70</f>
        <v>1</v>
      </c>
      <c r="T67" s="37">
        <f t="shared" ref="T67:T98" si="16">M67/(M67+N67)</f>
        <v>0.5</v>
      </c>
      <c r="U67" s="37">
        <f t="shared" ref="U67:U98" si="17">((0.5*V67)+M67)/L67</f>
        <v>0.625</v>
      </c>
      <c r="V67" s="35">
        <f>V68+V69+V70</f>
        <v>1</v>
      </c>
      <c r="W67" s="35">
        <f>W68+W69+W70</f>
        <v>2</v>
      </c>
      <c r="X67" s="35">
        <f>X68+X69+X70</f>
        <v>0</v>
      </c>
      <c r="Y67" s="35">
        <f>Y68+Y69+Y70</f>
        <v>1</v>
      </c>
      <c r="Z67" s="35">
        <f>H67-H191</f>
        <v>6</v>
      </c>
      <c r="AA67" s="38"/>
      <c r="AB67" s="38"/>
      <c r="AC67" s="38"/>
      <c r="AD67" s="38"/>
    </row>
    <row r="68" spans="1:30" x14ac:dyDescent="0.3">
      <c r="A68" s="3" t="s">
        <v>66</v>
      </c>
      <c r="B68" s="3" t="s">
        <v>24</v>
      </c>
      <c r="C68" s="3" t="s">
        <v>25</v>
      </c>
      <c r="D68" s="3" t="s">
        <v>32</v>
      </c>
      <c r="E68" s="3" t="s">
        <v>30</v>
      </c>
      <c r="F68" s="3" t="s">
        <v>33</v>
      </c>
      <c r="G68" s="3">
        <v>1</v>
      </c>
      <c r="H68" s="3">
        <v>3</v>
      </c>
      <c r="I68" s="4">
        <f t="shared" si="12"/>
        <v>3</v>
      </c>
      <c r="J68" s="3">
        <v>0</v>
      </c>
      <c r="K68" s="32">
        <f t="shared" si="13"/>
        <v>0</v>
      </c>
      <c r="L68" s="3">
        <f t="shared" si="14"/>
        <v>1</v>
      </c>
      <c r="M68" s="3">
        <v>1</v>
      </c>
      <c r="N68" s="3">
        <v>0</v>
      </c>
      <c r="O68" s="3">
        <v>1</v>
      </c>
      <c r="P68" s="3">
        <v>1</v>
      </c>
      <c r="Q68" s="4">
        <f t="shared" si="15"/>
        <v>100</v>
      </c>
      <c r="R68" s="3">
        <v>0</v>
      </c>
      <c r="S68" s="3">
        <v>0</v>
      </c>
      <c r="T68" s="32">
        <f t="shared" si="16"/>
        <v>1</v>
      </c>
      <c r="U68" s="32">
        <f t="shared" si="17"/>
        <v>1.5</v>
      </c>
      <c r="V68" s="3">
        <v>1</v>
      </c>
      <c r="W68" s="3">
        <v>0</v>
      </c>
      <c r="X68" s="3">
        <v>0</v>
      </c>
      <c r="Y68" s="3">
        <v>0</v>
      </c>
      <c r="Z68" s="3"/>
    </row>
    <row r="69" spans="1:30" x14ac:dyDescent="0.3">
      <c r="A69" s="3" t="s">
        <v>67</v>
      </c>
      <c r="B69" s="3" t="s">
        <v>24</v>
      </c>
      <c r="C69" s="3" t="s">
        <v>25</v>
      </c>
      <c r="D69" s="3" t="s">
        <v>32</v>
      </c>
      <c r="E69" s="3" t="s">
        <v>30</v>
      </c>
      <c r="F69" s="3" t="s">
        <v>33</v>
      </c>
      <c r="G69" s="3">
        <v>2</v>
      </c>
      <c r="H69" s="3">
        <v>1</v>
      </c>
      <c r="I69" s="4">
        <f t="shared" si="12"/>
        <v>0.5</v>
      </c>
      <c r="J69" s="3">
        <v>0</v>
      </c>
      <c r="K69" s="32">
        <f t="shared" si="13"/>
        <v>0</v>
      </c>
      <c r="L69" s="3">
        <f t="shared" si="14"/>
        <v>2</v>
      </c>
      <c r="M69" s="3">
        <v>0</v>
      </c>
      <c r="N69" s="3">
        <v>2</v>
      </c>
      <c r="O69" s="3">
        <v>0</v>
      </c>
      <c r="P69" s="3">
        <v>0</v>
      </c>
      <c r="Q69" s="4">
        <f t="shared" si="15"/>
        <v>0</v>
      </c>
      <c r="R69" s="3">
        <v>2</v>
      </c>
      <c r="S69" s="3">
        <v>1</v>
      </c>
      <c r="T69" s="32">
        <f t="shared" si="16"/>
        <v>0</v>
      </c>
      <c r="U69" s="32">
        <f t="shared" si="17"/>
        <v>0</v>
      </c>
      <c r="V69" s="3">
        <v>0</v>
      </c>
      <c r="W69" s="3">
        <v>2</v>
      </c>
      <c r="X69" s="3">
        <v>0</v>
      </c>
      <c r="Y69" s="3">
        <v>1</v>
      </c>
      <c r="Z69" s="3"/>
    </row>
    <row r="70" spans="1:30" x14ac:dyDescent="0.3">
      <c r="A70" s="3" t="s">
        <v>68</v>
      </c>
      <c r="B70" s="3" t="s">
        <v>24</v>
      </c>
      <c r="C70" s="3" t="s">
        <v>25</v>
      </c>
      <c r="D70" s="3" t="s">
        <v>32</v>
      </c>
      <c r="E70" s="3" t="s">
        <v>30</v>
      </c>
      <c r="F70" s="3" t="s">
        <v>33</v>
      </c>
      <c r="G70" s="3">
        <v>1</v>
      </c>
      <c r="H70" s="3">
        <v>2</v>
      </c>
      <c r="I70" s="4">
        <f t="shared" si="12"/>
        <v>2</v>
      </c>
      <c r="J70" s="3">
        <v>0</v>
      </c>
      <c r="K70" s="32">
        <f t="shared" si="13"/>
        <v>0</v>
      </c>
      <c r="L70" s="3">
        <f t="shared" si="14"/>
        <v>1</v>
      </c>
      <c r="M70" s="3">
        <v>1</v>
      </c>
      <c r="N70" s="3">
        <v>0</v>
      </c>
      <c r="O70" s="3">
        <v>1</v>
      </c>
      <c r="P70" s="3">
        <v>1</v>
      </c>
      <c r="Q70" s="4">
        <f t="shared" si="15"/>
        <v>100</v>
      </c>
      <c r="R70" s="3">
        <v>0</v>
      </c>
      <c r="S70" s="3">
        <v>0</v>
      </c>
      <c r="T70" s="32">
        <f t="shared" si="16"/>
        <v>1</v>
      </c>
      <c r="U70" s="32">
        <f t="shared" si="17"/>
        <v>1</v>
      </c>
      <c r="V70" s="3">
        <v>0</v>
      </c>
      <c r="W70" s="3">
        <v>0</v>
      </c>
      <c r="X70" s="3">
        <v>0</v>
      </c>
      <c r="Y70" s="3">
        <v>0</v>
      </c>
      <c r="Z70" s="3"/>
    </row>
    <row r="71" spans="1:30" x14ac:dyDescent="0.3">
      <c r="A71" s="35">
        <v>28</v>
      </c>
      <c r="B71" s="35" t="s">
        <v>29</v>
      </c>
      <c r="C71" s="35" t="s">
        <v>32</v>
      </c>
      <c r="D71" s="35" t="s">
        <v>26</v>
      </c>
      <c r="E71" s="35" t="s">
        <v>30</v>
      </c>
      <c r="F71" s="35" t="s">
        <v>33</v>
      </c>
      <c r="G71" s="35">
        <f>G72+G73+G74</f>
        <v>1</v>
      </c>
      <c r="H71" s="35">
        <f>H72+H73+H74</f>
        <v>0</v>
      </c>
      <c r="I71" s="36">
        <f t="shared" si="12"/>
        <v>0</v>
      </c>
      <c r="J71" s="35">
        <f>J72+J73+J74</f>
        <v>1</v>
      </c>
      <c r="K71" s="37">
        <f t="shared" si="13"/>
        <v>1</v>
      </c>
      <c r="L71" s="35">
        <f t="shared" si="14"/>
        <v>0</v>
      </c>
      <c r="M71" s="35">
        <f>M72+M73+M74</f>
        <v>0</v>
      </c>
      <c r="N71" s="35">
        <f>N72+N73+N74</f>
        <v>0</v>
      </c>
      <c r="O71" s="35">
        <f>O72+O73+O74</f>
        <v>0</v>
      </c>
      <c r="P71" s="35">
        <f>P72+P73+P74</f>
        <v>0</v>
      </c>
      <c r="Q71" s="36" t="e">
        <f t="shared" si="15"/>
        <v>#DIV/0!</v>
      </c>
      <c r="R71" s="35">
        <f>R72+R73+R74</f>
        <v>0</v>
      </c>
      <c r="S71" s="35">
        <f>S72+S73+S74</f>
        <v>0</v>
      </c>
      <c r="T71" s="37" t="e">
        <f t="shared" si="16"/>
        <v>#DIV/0!</v>
      </c>
      <c r="U71" s="37" t="e">
        <f t="shared" si="17"/>
        <v>#DIV/0!</v>
      </c>
      <c r="V71" s="35">
        <f>V72+V73+V74</f>
        <v>0</v>
      </c>
      <c r="W71" s="35">
        <f>W72+W73+W74</f>
        <v>0</v>
      </c>
      <c r="X71" s="35">
        <f>X72+X73+X74</f>
        <v>0</v>
      </c>
      <c r="Y71" s="35">
        <f>Y72+Y73+Y74</f>
        <v>0</v>
      </c>
      <c r="Z71" s="35">
        <f>H71-H195</f>
        <v>0</v>
      </c>
      <c r="AA71" s="38"/>
      <c r="AB71" s="38"/>
      <c r="AC71" s="38"/>
      <c r="AD71" s="38"/>
    </row>
    <row r="72" spans="1:30" x14ac:dyDescent="0.3">
      <c r="A72" s="3" t="s">
        <v>66</v>
      </c>
      <c r="B72" s="3" t="s">
        <v>29</v>
      </c>
      <c r="C72" s="3" t="s">
        <v>32</v>
      </c>
      <c r="D72" s="3" t="s">
        <v>26</v>
      </c>
      <c r="E72" s="3" t="s">
        <v>30</v>
      </c>
      <c r="F72" s="3" t="s">
        <v>33</v>
      </c>
      <c r="G72" s="3">
        <v>0</v>
      </c>
      <c r="H72" s="3">
        <v>0</v>
      </c>
      <c r="I72" s="4" t="e">
        <f t="shared" si="12"/>
        <v>#DIV/0!</v>
      </c>
      <c r="J72" s="3">
        <v>0</v>
      </c>
      <c r="K72" s="32" t="e">
        <f t="shared" si="13"/>
        <v>#DIV/0!</v>
      </c>
      <c r="L72" s="3">
        <f t="shared" si="14"/>
        <v>0</v>
      </c>
      <c r="M72" s="3">
        <v>0</v>
      </c>
      <c r="N72" s="3">
        <v>0</v>
      </c>
      <c r="O72" s="3">
        <v>0</v>
      </c>
      <c r="P72" s="3">
        <v>0</v>
      </c>
      <c r="Q72" s="4" t="e">
        <f t="shared" si="15"/>
        <v>#DIV/0!</v>
      </c>
      <c r="R72" s="3">
        <v>0</v>
      </c>
      <c r="S72" s="3">
        <v>0</v>
      </c>
      <c r="T72" s="32" t="e">
        <f t="shared" si="16"/>
        <v>#DIV/0!</v>
      </c>
      <c r="U72" s="32" t="e">
        <f t="shared" si="17"/>
        <v>#DIV/0!</v>
      </c>
      <c r="V72" s="3">
        <v>0</v>
      </c>
      <c r="W72" s="3">
        <v>0</v>
      </c>
      <c r="X72" s="3">
        <v>0</v>
      </c>
      <c r="Y72" s="3">
        <v>0</v>
      </c>
      <c r="Z72" s="3"/>
    </row>
    <row r="73" spans="1:30" x14ac:dyDescent="0.3">
      <c r="A73" s="3" t="s">
        <v>67</v>
      </c>
      <c r="B73" s="3" t="s">
        <v>29</v>
      </c>
      <c r="C73" s="3" t="s">
        <v>32</v>
      </c>
      <c r="D73" s="3" t="s">
        <v>26</v>
      </c>
      <c r="E73" s="3" t="s">
        <v>30</v>
      </c>
      <c r="F73" s="3" t="s">
        <v>33</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29</v>
      </c>
      <c r="C74" s="3" t="s">
        <v>32</v>
      </c>
      <c r="D74" s="3" t="s">
        <v>26</v>
      </c>
      <c r="E74" s="3" t="s">
        <v>30</v>
      </c>
      <c r="F74" s="3" t="s">
        <v>33</v>
      </c>
      <c r="G74" s="3">
        <v>1</v>
      </c>
      <c r="H74" s="3">
        <v>0</v>
      </c>
      <c r="I74" s="4">
        <f t="shared" si="12"/>
        <v>0</v>
      </c>
      <c r="J74" s="3">
        <v>1</v>
      </c>
      <c r="K74" s="32">
        <f t="shared" si="13"/>
        <v>1</v>
      </c>
      <c r="L74" s="3">
        <f t="shared" si="14"/>
        <v>0</v>
      </c>
      <c r="M74" s="3">
        <v>0</v>
      </c>
      <c r="N74" s="3">
        <v>0</v>
      </c>
      <c r="O74" s="3">
        <v>0</v>
      </c>
      <c r="P74" s="3">
        <v>0</v>
      </c>
      <c r="Q74" s="4" t="e">
        <f t="shared" si="15"/>
        <v>#DIV/0!</v>
      </c>
      <c r="R74" s="3">
        <v>0</v>
      </c>
      <c r="S74" s="3">
        <v>0</v>
      </c>
      <c r="T74" s="32" t="e">
        <f t="shared" si="16"/>
        <v>#DIV/0!</v>
      </c>
      <c r="U74" s="32" t="e">
        <f t="shared" si="17"/>
        <v>#DIV/0!</v>
      </c>
      <c r="V74" s="3">
        <v>0</v>
      </c>
      <c r="W74" s="3">
        <v>0</v>
      </c>
      <c r="X74" s="3">
        <v>0</v>
      </c>
      <c r="Y74" s="3">
        <v>0</v>
      </c>
      <c r="Z74" s="3"/>
    </row>
    <row r="75" spans="1:30" x14ac:dyDescent="0.3">
      <c r="A75" s="35">
        <v>85</v>
      </c>
      <c r="B75" s="35" t="s">
        <v>29</v>
      </c>
      <c r="C75" s="35" t="s">
        <v>32</v>
      </c>
      <c r="D75" s="35" t="s">
        <v>26</v>
      </c>
      <c r="E75" s="35" t="s">
        <v>34</v>
      </c>
      <c r="F75" s="35" t="s">
        <v>33</v>
      </c>
      <c r="G75" s="35">
        <f>G76+G77+G78</f>
        <v>4</v>
      </c>
      <c r="H75" s="35">
        <f>H76+H77+H78</f>
        <v>4</v>
      </c>
      <c r="I75" s="36">
        <f t="shared" si="12"/>
        <v>1</v>
      </c>
      <c r="J75" s="35">
        <f>J76+J77+J78</f>
        <v>2</v>
      </c>
      <c r="K75" s="37">
        <f t="shared" si="13"/>
        <v>0.5</v>
      </c>
      <c r="L75" s="35">
        <f t="shared" si="14"/>
        <v>2</v>
      </c>
      <c r="M75" s="35">
        <f>M76+M77+M78</f>
        <v>2</v>
      </c>
      <c r="N75" s="35">
        <f>N76+N77+N78</f>
        <v>0</v>
      </c>
      <c r="O75" s="35">
        <f>O76+O77+O78</f>
        <v>2</v>
      </c>
      <c r="P75" s="35">
        <f>P76+P77+P78</f>
        <v>2</v>
      </c>
      <c r="Q75" s="36">
        <f t="shared" si="15"/>
        <v>100</v>
      </c>
      <c r="R75" s="35">
        <f>R76+R77+R78</f>
        <v>0</v>
      </c>
      <c r="S75" s="35">
        <f>S76+S77+S78</f>
        <v>0</v>
      </c>
      <c r="T75" s="37">
        <f t="shared" si="16"/>
        <v>1</v>
      </c>
      <c r="U75" s="37">
        <f t="shared" si="17"/>
        <v>1</v>
      </c>
      <c r="V75" s="35">
        <f>V76+V77+V78</f>
        <v>0</v>
      </c>
      <c r="W75" s="35">
        <f>W76+W77+W78</f>
        <v>0</v>
      </c>
      <c r="X75" s="35">
        <f>X76+X77+X78</f>
        <v>0</v>
      </c>
      <c r="Y75" s="35">
        <f>Y76+Y77+Y78</f>
        <v>0</v>
      </c>
      <c r="Z75" s="35">
        <f>H75-H199</f>
        <v>4</v>
      </c>
      <c r="AA75" s="38"/>
      <c r="AB75" s="38"/>
      <c r="AC75" s="38"/>
      <c r="AD75" s="38"/>
    </row>
    <row r="76" spans="1:30" x14ac:dyDescent="0.3">
      <c r="A76" s="3" t="s">
        <v>66</v>
      </c>
      <c r="B76" s="3" t="s">
        <v>29</v>
      </c>
      <c r="C76" s="3" t="s">
        <v>32</v>
      </c>
      <c r="D76" s="3" t="s">
        <v>26</v>
      </c>
      <c r="E76" s="3" t="s">
        <v>34</v>
      </c>
      <c r="F76" s="3" t="s">
        <v>33</v>
      </c>
      <c r="G76" s="3">
        <v>2</v>
      </c>
      <c r="H76" s="3">
        <v>0</v>
      </c>
      <c r="I76" s="4">
        <f t="shared" si="12"/>
        <v>0</v>
      </c>
      <c r="J76" s="3">
        <v>2</v>
      </c>
      <c r="K76" s="32">
        <f t="shared" si="13"/>
        <v>1</v>
      </c>
      <c r="L76" s="3">
        <f t="shared" si="14"/>
        <v>0</v>
      </c>
      <c r="M76" s="3">
        <v>0</v>
      </c>
      <c r="N76" s="3">
        <v>0</v>
      </c>
      <c r="O76" s="3">
        <v>0</v>
      </c>
      <c r="P76" s="3">
        <v>0</v>
      </c>
      <c r="Q76" s="4" t="e">
        <f t="shared" si="15"/>
        <v>#DIV/0!</v>
      </c>
      <c r="R76" s="3">
        <v>0</v>
      </c>
      <c r="S76" s="3">
        <v>0</v>
      </c>
      <c r="T76" s="32" t="e">
        <f t="shared" si="16"/>
        <v>#DIV/0!</v>
      </c>
      <c r="U76" s="32" t="e">
        <f t="shared" si="17"/>
        <v>#DIV/0!</v>
      </c>
      <c r="V76" s="3">
        <v>0</v>
      </c>
      <c r="W76" s="3">
        <v>0</v>
      </c>
      <c r="X76" s="3">
        <v>0</v>
      </c>
      <c r="Y76" s="3">
        <v>0</v>
      </c>
      <c r="Z76" s="3"/>
    </row>
    <row r="77" spans="1:30" x14ac:dyDescent="0.3">
      <c r="A77" s="3" t="s">
        <v>67</v>
      </c>
      <c r="B77" s="3" t="s">
        <v>29</v>
      </c>
      <c r="C77" s="3" t="s">
        <v>32</v>
      </c>
      <c r="D77" s="3" t="s">
        <v>26</v>
      </c>
      <c r="E77" s="3" t="s">
        <v>34</v>
      </c>
      <c r="F77" s="3" t="s">
        <v>33</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29</v>
      </c>
      <c r="C78" s="3" t="s">
        <v>32</v>
      </c>
      <c r="D78" s="3" t="s">
        <v>26</v>
      </c>
      <c r="E78" s="3" t="s">
        <v>34</v>
      </c>
      <c r="F78" s="3" t="s">
        <v>33</v>
      </c>
      <c r="G78" s="3">
        <v>2</v>
      </c>
      <c r="H78" s="3">
        <v>4</v>
      </c>
      <c r="I78" s="4">
        <f t="shared" si="12"/>
        <v>2</v>
      </c>
      <c r="J78" s="3">
        <v>0</v>
      </c>
      <c r="K78" s="32">
        <f t="shared" si="13"/>
        <v>0</v>
      </c>
      <c r="L78" s="3">
        <f t="shared" si="14"/>
        <v>2</v>
      </c>
      <c r="M78" s="3">
        <v>2</v>
      </c>
      <c r="N78" s="3">
        <v>0</v>
      </c>
      <c r="O78" s="3">
        <v>2</v>
      </c>
      <c r="P78" s="3">
        <v>2</v>
      </c>
      <c r="Q78" s="4">
        <f t="shared" si="15"/>
        <v>100</v>
      </c>
      <c r="R78" s="3">
        <v>0</v>
      </c>
      <c r="S78" s="3">
        <v>0</v>
      </c>
      <c r="T78" s="32">
        <f t="shared" si="16"/>
        <v>1</v>
      </c>
      <c r="U78" s="32">
        <f t="shared" si="17"/>
        <v>1</v>
      </c>
      <c r="V78" s="3">
        <v>0</v>
      </c>
      <c r="W78" s="3">
        <v>0</v>
      </c>
      <c r="X78" s="3">
        <v>0</v>
      </c>
      <c r="Y78" s="3">
        <v>0</v>
      </c>
      <c r="Z78" s="3"/>
    </row>
    <row r="79" spans="1:30" x14ac:dyDescent="0.3">
      <c r="A79" s="35">
        <v>221</v>
      </c>
      <c r="B79" s="35" t="s">
        <v>24</v>
      </c>
      <c r="C79" s="35" t="s">
        <v>25</v>
      </c>
      <c r="D79" s="35" t="s">
        <v>32</v>
      </c>
      <c r="E79" s="35" t="s">
        <v>27</v>
      </c>
      <c r="F79" s="35" t="s">
        <v>34</v>
      </c>
      <c r="G79" s="35">
        <f>G80+G81+G82</f>
        <v>0</v>
      </c>
      <c r="H79" s="35">
        <f>H80+H81+H82</f>
        <v>0</v>
      </c>
      <c r="I79" s="36" t="e">
        <f t="shared" si="12"/>
        <v>#DIV/0!</v>
      </c>
      <c r="J79" s="35">
        <f>J80+J81+J82</f>
        <v>0</v>
      </c>
      <c r="K79" s="37" t="e">
        <f t="shared" si="13"/>
        <v>#DIV/0!</v>
      </c>
      <c r="L79" s="35">
        <f t="shared" si="14"/>
        <v>0</v>
      </c>
      <c r="M79" s="35">
        <f>M80+M81+M82</f>
        <v>0</v>
      </c>
      <c r="N79" s="35">
        <f>N80+N81+N82</f>
        <v>0</v>
      </c>
      <c r="O79" s="35">
        <f>O80+O81+O82</f>
        <v>0</v>
      </c>
      <c r="P79" s="35">
        <f>P80+P81+P82</f>
        <v>0</v>
      </c>
      <c r="Q79" s="36" t="e">
        <f t="shared" si="15"/>
        <v>#DIV/0!</v>
      </c>
      <c r="R79" s="35">
        <f>R80+R81+R82</f>
        <v>0</v>
      </c>
      <c r="S79" s="35">
        <f>S80+S81+S82</f>
        <v>0</v>
      </c>
      <c r="T79" s="37" t="e">
        <f t="shared" si="16"/>
        <v>#DIV/0!</v>
      </c>
      <c r="U79" s="37" t="e">
        <f t="shared" si="17"/>
        <v>#DIV/0!</v>
      </c>
      <c r="V79" s="35">
        <f>V80+V81+V82</f>
        <v>0</v>
      </c>
      <c r="W79" s="35">
        <f>W80+W81+W82</f>
        <v>0</v>
      </c>
      <c r="X79" s="35">
        <f>X80+X81+X82</f>
        <v>0</v>
      </c>
      <c r="Y79" s="35">
        <f>Y80+Y81+Y82</f>
        <v>0</v>
      </c>
      <c r="Z79" s="35">
        <f>H79-H203</f>
        <v>0</v>
      </c>
      <c r="AA79" s="38"/>
      <c r="AB79" s="38"/>
      <c r="AC79" s="38"/>
      <c r="AD79" s="38"/>
    </row>
    <row r="80" spans="1:30" x14ac:dyDescent="0.3">
      <c r="A80" s="3" t="s">
        <v>66</v>
      </c>
      <c r="B80" s="3" t="s">
        <v>24</v>
      </c>
      <c r="C80" s="3" t="s">
        <v>25</v>
      </c>
      <c r="D80" s="3" t="s">
        <v>32</v>
      </c>
      <c r="E80" s="3" t="s">
        <v>27</v>
      </c>
      <c r="F80" s="3" t="s">
        <v>34</v>
      </c>
      <c r="G80" s="3">
        <v>0</v>
      </c>
      <c r="H80" s="3">
        <v>0</v>
      </c>
      <c r="I80" s="4" t="e">
        <f t="shared" si="12"/>
        <v>#DIV/0!</v>
      </c>
      <c r="J80" s="3">
        <v>0</v>
      </c>
      <c r="K80" s="32" t="e">
        <f t="shared" si="13"/>
        <v>#DIV/0!</v>
      </c>
      <c r="L80" s="3">
        <f t="shared" si="14"/>
        <v>0</v>
      </c>
      <c r="M80" s="3">
        <v>0</v>
      </c>
      <c r="N80" s="3">
        <v>0</v>
      </c>
      <c r="O80" s="3">
        <v>0</v>
      </c>
      <c r="P80" s="3">
        <v>0</v>
      </c>
      <c r="Q80" s="4" t="e">
        <f t="shared" si="15"/>
        <v>#DIV/0!</v>
      </c>
      <c r="R80" s="3">
        <v>0</v>
      </c>
      <c r="S80" s="3">
        <v>0</v>
      </c>
      <c r="T80" s="32" t="e">
        <f t="shared" si="16"/>
        <v>#DIV/0!</v>
      </c>
      <c r="U80" s="32" t="e">
        <f t="shared" si="17"/>
        <v>#DIV/0!</v>
      </c>
      <c r="V80" s="3">
        <v>0</v>
      </c>
      <c r="W80" s="3">
        <v>0</v>
      </c>
      <c r="X80" s="3">
        <v>0</v>
      </c>
      <c r="Y80" s="3">
        <v>0</v>
      </c>
      <c r="Z80" s="3"/>
    </row>
    <row r="81" spans="1:30" x14ac:dyDescent="0.3">
      <c r="A81" s="3" t="s">
        <v>67</v>
      </c>
      <c r="B81" s="3" t="s">
        <v>24</v>
      </c>
      <c r="C81" s="3" t="s">
        <v>25</v>
      </c>
      <c r="D81" s="3" t="s">
        <v>32</v>
      </c>
      <c r="E81" s="3" t="s">
        <v>27</v>
      </c>
      <c r="F81" s="3" t="s">
        <v>34</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24</v>
      </c>
      <c r="C82" s="3" t="s">
        <v>25</v>
      </c>
      <c r="D82" s="3" t="s">
        <v>32</v>
      </c>
      <c r="E82" s="3" t="s">
        <v>27</v>
      </c>
      <c r="F82" s="3" t="s">
        <v>34</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row>
    <row r="83" spans="1:30" x14ac:dyDescent="0.3">
      <c r="A83" s="35">
        <v>141</v>
      </c>
      <c r="B83" s="35" t="s">
        <v>24</v>
      </c>
      <c r="C83" s="35" t="s">
        <v>25</v>
      </c>
      <c r="D83" s="35" t="s">
        <v>32</v>
      </c>
      <c r="E83" s="35" t="s">
        <v>30</v>
      </c>
      <c r="F83" s="35" t="s">
        <v>34</v>
      </c>
      <c r="G83" s="35">
        <f>G84+G85+G86</f>
        <v>1</v>
      </c>
      <c r="H83" s="35">
        <f>H84+H85+H86</f>
        <v>2</v>
      </c>
      <c r="I83" s="36">
        <f t="shared" si="12"/>
        <v>2</v>
      </c>
      <c r="J83" s="35">
        <f>J84+J85+J86</f>
        <v>0</v>
      </c>
      <c r="K83" s="37">
        <f t="shared" si="13"/>
        <v>0</v>
      </c>
      <c r="L83" s="35">
        <f t="shared" si="14"/>
        <v>0</v>
      </c>
      <c r="M83" s="35">
        <f>M84+M85+M86</f>
        <v>0</v>
      </c>
      <c r="N83" s="35">
        <f>N84+N85+N86</f>
        <v>0</v>
      </c>
      <c r="O83" s="35">
        <f>O84+O85+O86</f>
        <v>0</v>
      </c>
      <c r="P83" s="35">
        <f>P84+P85+P86</f>
        <v>0</v>
      </c>
      <c r="Q83" s="36" t="e">
        <f t="shared" si="15"/>
        <v>#DIV/0!</v>
      </c>
      <c r="R83" s="35">
        <f>R84+R85+R86</f>
        <v>2</v>
      </c>
      <c r="S83" s="35">
        <f>S84+S85+S86</f>
        <v>2</v>
      </c>
      <c r="T83" s="37" t="e">
        <f t="shared" si="16"/>
        <v>#DIV/0!</v>
      </c>
      <c r="U83" s="37" t="e">
        <f t="shared" si="17"/>
        <v>#DIV/0!</v>
      </c>
      <c r="V83" s="35">
        <f>V84+V85+V86</f>
        <v>0</v>
      </c>
      <c r="W83" s="35">
        <f>W84+W85+W86</f>
        <v>0</v>
      </c>
      <c r="X83" s="35">
        <f>X84+X85+X86</f>
        <v>0</v>
      </c>
      <c r="Y83" s="35">
        <f>Y84+Y85+Y86</f>
        <v>1</v>
      </c>
      <c r="Z83" s="35">
        <f>H83-H207</f>
        <v>0</v>
      </c>
      <c r="AA83" s="38"/>
      <c r="AB83" s="38"/>
      <c r="AC83" s="38"/>
      <c r="AD83" s="38"/>
    </row>
    <row r="84" spans="1:30" x14ac:dyDescent="0.3">
      <c r="A84" s="3" t="s">
        <v>66</v>
      </c>
      <c r="B84" s="3" t="s">
        <v>24</v>
      </c>
      <c r="C84" s="3" t="s">
        <v>25</v>
      </c>
      <c r="D84" s="3" t="s">
        <v>32</v>
      </c>
      <c r="E84" s="3" t="s">
        <v>30</v>
      </c>
      <c r="F84" s="3" t="s">
        <v>34</v>
      </c>
      <c r="G84" s="3">
        <v>1</v>
      </c>
      <c r="H84" s="3">
        <v>2</v>
      </c>
      <c r="I84" s="4">
        <f t="shared" si="12"/>
        <v>2</v>
      </c>
      <c r="J84" s="3">
        <v>0</v>
      </c>
      <c r="K84" s="32">
        <f t="shared" si="13"/>
        <v>0</v>
      </c>
      <c r="L84" s="3">
        <f t="shared" si="14"/>
        <v>0</v>
      </c>
      <c r="M84" s="3">
        <v>0</v>
      </c>
      <c r="N84" s="3">
        <v>0</v>
      </c>
      <c r="O84" s="3">
        <v>0</v>
      </c>
      <c r="P84" s="3">
        <v>0</v>
      </c>
      <c r="Q84" s="4" t="e">
        <f t="shared" si="15"/>
        <v>#DIV/0!</v>
      </c>
      <c r="R84" s="3">
        <v>2</v>
      </c>
      <c r="S84" s="3">
        <v>2</v>
      </c>
      <c r="T84" s="32" t="e">
        <f t="shared" si="16"/>
        <v>#DIV/0!</v>
      </c>
      <c r="U84" s="32" t="e">
        <f t="shared" si="17"/>
        <v>#DIV/0!</v>
      </c>
      <c r="V84" s="3">
        <v>0</v>
      </c>
      <c r="W84" s="3">
        <v>0</v>
      </c>
      <c r="X84" s="3">
        <v>0</v>
      </c>
      <c r="Y84" s="3">
        <v>1</v>
      </c>
      <c r="Z84" s="3"/>
    </row>
    <row r="85" spans="1:30" x14ac:dyDescent="0.3">
      <c r="A85" s="3" t="s">
        <v>67</v>
      </c>
      <c r="B85" s="3" t="s">
        <v>24</v>
      </c>
      <c r="C85" s="3" t="s">
        <v>25</v>
      </c>
      <c r="D85" s="3" t="s">
        <v>32</v>
      </c>
      <c r="E85" s="3" t="s">
        <v>30</v>
      </c>
      <c r="F85" s="3" t="s">
        <v>34</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24</v>
      </c>
      <c r="C86" s="3" t="s">
        <v>25</v>
      </c>
      <c r="D86" s="3" t="s">
        <v>32</v>
      </c>
      <c r="E86" s="3" t="s">
        <v>30</v>
      </c>
      <c r="F86" s="3" t="s">
        <v>34</v>
      </c>
      <c r="G86" s="3">
        <v>0</v>
      </c>
      <c r="H86" s="3">
        <v>0</v>
      </c>
      <c r="I86" s="4" t="e">
        <f t="shared" si="12"/>
        <v>#DIV/0!</v>
      </c>
      <c r="J86" s="3">
        <v>0</v>
      </c>
      <c r="K86" s="32" t="e">
        <f t="shared" si="13"/>
        <v>#DIV/0!</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0</v>
      </c>
      <c r="Z86" s="3"/>
    </row>
    <row r="87" spans="1:30" x14ac:dyDescent="0.3">
      <c r="A87" s="35">
        <v>259</v>
      </c>
      <c r="B87" s="35" t="s">
        <v>24</v>
      </c>
      <c r="C87" s="35" t="s">
        <v>25</v>
      </c>
      <c r="D87" s="35" t="s">
        <v>31</v>
      </c>
      <c r="E87" s="35" t="s">
        <v>30</v>
      </c>
      <c r="F87" s="35" t="s">
        <v>28</v>
      </c>
      <c r="G87" s="35">
        <f>G88+G89+G90</f>
        <v>5</v>
      </c>
      <c r="H87" s="35">
        <f>H88+H89+H90</f>
        <v>6</v>
      </c>
      <c r="I87" s="36">
        <f t="shared" si="12"/>
        <v>1.2</v>
      </c>
      <c r="J87" s="35">
        <f>J88+J89+J90</f>
        <v>1</v>
      </c>
      <c r="K87" s="37">
        <f t="shared" si="13"/>
        <v>0.2</v>
      </c>
      <c r="L87" s="35">
        <f t="shared" si="14"/>
        <v>3</v>
      </c>
      <c r="M87" s="35">
        <f>M88+M89+M90</f>
        <v>2</v>
      </c>
      <c r="N87" s="35">
        <f>N88+N89+N90</f>
        <v>1</v>
      </c>
      <c r="O87" s="35">
        <f>O88+O89+O90</f>
        <v>1</v>
      </c>
      <c r="P87" s="35">
        <f>P88+P89+P90</f>
        <v>3</v>
      </c>
      <c r="Q87" s="36">
        <f t="shared" si="15"/>
        <v>100</v>
      </c>
      <c r="R87" s="35">
        <f>R88+R89+R90</f>
        <v>2</v>
      </c>
      <c r="S87" s="35">
        <f>S88+S89+S90</f>
        <v>2</v>
      </c>
      <c r="T87" s="37">
        <f t="shared" si="16"/>
        <v>0.66666666666666663</v>
      </c>
      <c r="U87" s="37">
        <f t="shared" si="17"/>
        <v>0.66666666666666663</v>
      </c>
      <c r="V87" s="35">
        <f>V88+V89+V90</f>
        <v>0</v>
      </c>
      <c r="W87" s="35">
        <f>W88+W89+W90</f>
        <v>1</v>
      </c>
      <c r="X87" s="35">
        <f>X88+X89+X90</f>
        <v>0</v>
      </c>
      <c r="Y87" s="35">
        <f>Y88+Y89+Y90</f>
        <v>2</v>
      </c>
      <c r="Z87" s="35">
        <f>H87-H211</f>
        <v>5</v>
      </c>
      <c r="AA87" s="38"/>
      <c r="AB87" s="38"/>
      <c r="AC87" s="38"/>
      <c r="AD87" s="38"/>
    </row>
    <row r="88" spans="1:30" x14ac:dyDescent="0.3">
      <c r="A88" s="3" t="s">
        <v>66</v>
      </c>
      <c r="B88" s="3" t="s">
        <v>24</v>
      </c>
      <c r="C88" s="3" t="s">
        <v>25</v>
      </c>
      <c r="D88" s="3" t="s">
        <v>31</v>
      </c>
      <c r="E88" s="3" t="s">
        <v>30</v>
      </c>
      <c r="F88" s="3" t="s">
        <v>28</v>
      </c>
      <c r="G88" s="3">
        <v>1</v>
      </c>
      <c r="H88" s="3">
        <v>2</v>
      </c>
      <c r="I88" s="4">
        <f t="shared" si="12"/>
        <v>2</v>
      </c>
      <c r="J88" s="3">
        <v>0</v>
      </c>
      <c r="K88" s="32">
        <f t="shared" si="13"/>
        <v>0</v>
      </c>
      <c r="L88" s="3">
        <f t="shared" si="14"/>
        <v>0</v>
      </c>
      <c r="M88" s="3">
        <v>0</v>
      </c>
      <c r="N88" s="3">
        <v>0</v>
      </c>
      <c r="O88" s="3">
        <v>0</v>
      </c>
      <c r="P88" s="3">
        <v>0</v>
      </c>
      <c r="Q88" s="4" t="e">
        <f t="shared" si="15"/>
        <v>#DIV/0!</v>
      </c>
      <c r="R88" s="3">
        <v>2</v>
      </c>
      <c r="S88" s="3">
        <v>2</v>
      </c>
      <c r="T88" s="32" t="e">
        <f t="shared" si="16"/>
        <v>#DIV/0!</v>
      </c>
      <c r="U88" s="32" t="e">
        <f t="shared" si="17"/>
        <v>#DIV/0!</v>
      </c>
      <c r="V88" s="3">
        <v>0</v>
      </c>
      <c r="W88" s="3">
        <v>0</v>
      </c>
      <c r="X88" s="3">
        <v>0</v>
      </c>
      <c r="Y88" s="3">
        <v>2</v>
      </c>
      <c r="Z88" s="3"/>
    </row>
    <row r="89" spans="1:30" x14ac:dyDescent="0.3">
      <c r="A89" s="3" t="s">
        <v>67</v>
      </c>
      <c r="B89" s="3" t="s">
        <v>24</v>
      </c>
      <c r="C89" s="3" t="s">
        <v>25</v>
      </c>
      <c r="D89" s="3" t="s">
        <v>31</v>
      </c>
      <c r="E89" s="3" t="s">
        <v>30</v>
      </c>
      <c r="F89" s="3" t="s">
        <v>28</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24</v>
      </c>
      <c r="C90" s="3" t="s">
        <v>25</v>
      </c>
      <c r="D90" s="3" t="s">
        <v>31</v>
      </c>
      <c r="E90" s="3" t="s">
        <v>30</v>
      </c>
      <c r="F90" s="3" t="s">
        <v>28</v>
      </c>
      <c r="G90" s="3">
        <v>4</v>
      </c>
      <c r="H90" s="3">
        <v>4</v>
      </c>
      <c r="I90" s="4">
        <f t="shared" si="12"/>
        <v>1</v>
      </c>
      <c r="J90" s="3">
        <v>1</v>
      </c>
      <c r="K90" s="32">
        <f t="shared" si="13"/>
        <v>0.25</v>
      </c>
      <c r="L90" s="3">
        <f t="shared" si="14"/>
        <v>3</v>
      </c>
      <c r="M90" s="3">
        <v>2</v>
      </c>
      <c r="N90" s="3">
        <v>1</v>
      </c>
      <c r="O90" s="3">
        <v>1</v>
      </c>
      <c r="P90" s="3">
        <v>3</v>
      </c>
      <c r="Q90" s="4">
        <f t="shared" si="15"/>
        <v>100</v>
      </c>
      <c r="R90" s="3">
        <v>0</v>
      </c>
      <c r="S90" s="3">
        <v>0</v>
      </c>
      <c r="T90" s="32">
        <f t="shared" si="16"/>
        <v>0.66666666666666663</v>
      </c>
      <c r="U90" s="32">
        <f t="shared" si="17"/>
        <v>0.66666666666666663</v>
      </c>
      <c r="V90" s="3">
        <v>0</v>
      </c>
      <c r="W90" s="3">
        <v>1</v>
      </c>
      <c r="X90" s="3">
        <v>0</v>
      </c>
      <c r="Y90" s="3">
        <v>0</v>
      </c>
      <c r="Z90" s="3"/>
    </row>
    <row r="91" spans="1:30" x14ac:dyDescent="0.3">
      <c r="A91" s="35">
        <v>87</v>
      </c>
      <c r="B91" s="35" t="s">
        <v>29</v>
      </c>
      <c r="C91" s="35" t="s">
        <v>25</v>
      </c>
      <c r="D91" s="35" t="s">
        <v>26</v>
      </c>
      <c r="E91" s="35" t="s">
        <v>33</v>
      </c>
      <c r="F91" s="35" t="s">
        <v>31</v>
      </c>
      <c r="G91" s="35">
        <f>G92+G93+G94</f>
        <v>2</v>
      </c>
      <c r="H91" s="35">
        <f>H92+H93+H94</f>
        <v>0</v>
      </c>
      <c r="I91" s="36">
        <f t="shared" si="12"/>
        <v>0</v>
      </c>
      <c r="J91" s="35">
        <f>J92+J93+J94</f>
        <v>1</v>
      </c>
      <c r="K91" s="37">
        <f t="shared" si="13"/>
        <v>0.5</v>
      </c>
      <c r="L91" s="35">
        <f t="shared" si="14"/>
        <v>1</v>
      </c>
      <c r="M91" s="35">
        <f>M92+M93+M94</f>
        <v>0</v>
      </c>
      <c r="N91" s="35">
        <f>N92+N93+N94</f>
        <v>1</v>
      </c>
      <c r="O91" s="35">
        <f>O92+O93+O94</f>
        <v>0</v>
      </c>
      <c r="P91" s="35">
        <f>P92+P93+P94</f>
        <v>0</v>
      </c>
      <c r="Q91" s="36">
        <f t="shared" si="15"/>
        <v>0</v>
      </c>
      <c r="R91" s="35">
        <f>R92+R93+R94</f>
        <v>0</v>
      </c>
      <c r="S91" s="35">
        <f>S92+S93+S94</f>
        <v>0</v>
      </c>
      <c r="T91" s="37">
        <f t="shared" si="16"/>
        <v>0</v>
      </c>
      <c r="U91" s="37">
        <f t="shared" si="17"/>
        <v>0</v>
      </c>
      <c r="V91" s="35">
        <f>V92+V93+V94</f>
        <v>0</v>
      </c>
      <c r="W91" s="35">
        <f>W92+W93+W94</f>
        <v>0</v>
      </c>
      <c r="X91" s="35">
        <f>X92+X93+X94</f>
        <v>0</v>
      </c>
      <c r="Y91" s="35">
        <f>Y92+Y93+Y94</f>
        <v>0</v>
      </c>
      <c r="Z91" s="35">
        <f>H91-H215</f>
        <v>0</v>
      </c>
      <c r="AA91" s="38"/>
      <c r="AB91" s="38"/>
      <c r="AC91" s="38"/>
      <c r="AD91" s="38"/>
    </row>
    <row r="92" spans="1:30" x14ac:dyDescent="0.3">
      <c r="A92" s="3" t="s">
        <v>66</v>
      </c>
      <c r="B92" s="3" t="s">
        <v>29</v>
      </c>
      <c r="C92" s="3" t="s">
        <v>25</v>
      </c>
      <c r="D92" s="3" t="s">
        <v>26</v>
      </c>
      <c r="E92" s="3" t="s">
        <v>33</v>
      </c>
      <c r="F92" s="3" t="s">
        <v>31</v>
      </c>
      <c r="G92" s="3">
        <v>2</v>
      </c>
      <c r="H92" s="3">
        <v>0</v>
      </c>
      <c r="I92" s="4">
        <f t="shared" si="12"/>
        <v>0</v>
      </c>
      <c r="J92" s="3">
        <v>1</v>
      </c>
      <c r="K92" s="32">
        <f t="shared" si="13"/>
        <v>0.5</v>
      </c>
      <c r="L92" s="3">
        <f t="shared" si="14"/>
        <v>1</v>
      </c>
      <c r="M92" s="3">
        <v>0</v>
      </c>
      <c r="N92" s="3">
        <v>1</v>
      </c>
      <c r="O92" s="3">
        <v>0</v>
      </c>
      <c r="P92" s="3">
        <v>0</v>
      </c>
      <c r="Q92" s="4">
        <f t="shared" si="15"/>
        <v>0</v>
      </c>
      <c r="R92" s="3">
        <v>0</v>
      </c>
      <c r="S92" s="3">
        <v>0</v>
      </c>
      <c r="T92" s="32">
        <f t="shared" si="16"/>
        <v>0</v>
      </c>
      <c r="U92" s="32">
        <f t="shared" si="17"/>
        <v>0</v>
      </c>
      <c r="V92" s="3">
        <v>0</v>
      </c>
      <c r="W92" s="3">
        <v>0</v>
      </c>
      <c r="X92" s="3">
        <v>0</v>
      </c>
      <c r="Y92" s="3">
        <v>0</v>
      </c>
      <c r="Z92" s="3"/>
    </row>
    <row r="93" spans="1:30" x14ac:dyDescent="0.3">
      <c r="A93" s="3" t="s">
        <v>67</v>
      </c>
      <c r="B93" s="3" t="s">
        <v>29</v>
      </c>
      <c r="C93" s="3" t="s">
        <v>25</v>
      </c>
      <c r="D93" s="3" t="s">
        <v>26</v>
      </c>
      <c r="E93" s="3" t="s">
        <v>33</v>
      </c>
      <c r="F93" s="3" t="s">
        <v>31</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29</v>
      </c>
      <c r="C94" s="3" t="s">
        <v>25</v>
      </c>
      <c r="D94" s="3" t="s">
        <v>26</v>
      </c>
      <c r="E94" s="3" t="s">
        <v>33</v>
      </c>
      <c r="F94" s="3" t="s">
        <v>31</v>
      </c>
      <c r="G94" s="3">
        <v>0</v>
      </c>
      <c r="H94" s="3">
        <v>0</v>
      </c>
      <c r="I94" s="4" t="e">
        <f t="shared" si="12"/>
        <v>#DIV/0!</v>
      </c>
      <c r="J94" s="3">
        <v>0</v>
      </c>
      <c r="K94" s="32" t="e">
        <f t="shared" si="13"/>
        <v>#DIV/0!</v>
      </c>
      <c r="L94" s="3">
        <f t="shared" si="14"/>
        <v>0</v>
      </c>
      <c r="M94" s="3">
        <v>0</v>
      </c>
      <c r="N94" s="3">
        <v>0</v>
      </c>
      <c r="O94" s="3">
        <v>0</v>
      </c>
      <c r="P94" s="3">
        <v>0</v>
      </c>
      <c r="Q94" s="4" t="e">
        <f t="shared" si="15"/>
        <v>#DIV/0!</v>
      </c>
      <c r="R94" s="3">
        <v>0</v>
      </c>
      <c r="S94" s="3">
        <v>0</v>
      </c>
      <c r="T94" s="32" t="e">
        <f t="shared" si="16"/>
        <v>#DIV/0!</v>
      </c>
      <c r="U94" s="32" t="e">
        <f t="shared" si="17"/>
        <v>#DIV/0!</v>
      </c>
      <c r="V94" s="3">
        <v>0</v>
      </c>
      <c r="W94" s="3">
        <v>0</v>
      </c>
      <c r="X94" s="3">
        <v>0</v>
      </c>
      <c r="Y94" s="3">
        <v>0</v>
      </c>
      <c r="Z94" s="3"/>
    </row>
    <row r="95" spans="1:30" x14ac:dyDescent="0.3">
      <c r="A95" s="35">
        <v>260</v>
      </c>
      <c r="B95" s="35" t="s">
        <v>24</v>
      </c>
      <c r="C95" s="35" t="s">
        <v>29</v>
      </c>
      <c r="D95" s="35" t="s">
        <v>26</v>
      </c>
      <c r="E95" s="35" t="s">
        <v>33</v>
      </c>
      <c r="F95" s="35" t="s">
        <v>31</v>
      </c>
      <c r="G95" s="35">
        <f>G96+G97+G98</f>
        <v>2</v>
      </c>
      <c r="H95" s="35">
        <f>H96+H97+H98</f>
        <v>2</v>
      </c>
      <c r="I95" s="36">
        <f t="shared" si="12"/>
        <v>1</v>
      </c>
      <c r="J95" s="35">
        <f>J96+J97+J98</f>
        <v>1</v>
      </c>
      <c r="K95" s="37">
        <f t="shared" si="13"/>
        <v>0.5</v>
      </c>
      <c r="L95" s="35">
        <f t="shared" si="14"/>
        <v>1</v>
      </c>
      <c r="M95" s="35">
        <f>M96+M97+M98</f>
        <v>1</v>
      </c>
      <c r="N95" s="35">
        <f>N96+N97+N98</f>
        <v>0</v>
      </c>
      <c r="O95" s="35">
        <f>O96+O97+O98</f>
        <v>1</v>
      </c>
      <c r="P95" s="35">
        <f>P96+P97+P98</f>
        <v>1</v>
      </c>
      <c r="Q95" s="36">
        <f t="shared" si="15"/>
        <v>100</v>
      </c>
      <c r="R95" s="35">
        <f>R96+R97+R98</f>
        <v>0</v>
      </c>
      <c r="S95" s="35">
        <f>S96+S97+S98</f>
        <v>0</v>
      </c>
      <c r="T95" s="37">
        <f t="shared" si="16"/>
        <v>1</v>
      </c>
      <c r="U95" s="37">
        <f t="shared" si="17"/>
        <v>1</v>
      </c>
      <c r="V95" s="35">
        <f>V96+V97+V98</f>
        <v>0</v>
      </c>
      <c r="W95" s="35">
        <f>W96+W97+W98</f>
        <v>0</v>
      </c>
      <c r="X95" s="35">
        <f>X96+X97+X98</f>
        <v>0</v>
      </c>
      <c r="Y95" s="35">
        <f>Y96+Y97+Y98</f>
        <v>1</v>
      </c>
      <c r="Z95" s="35">
        <f>H95-H219</f>
        <v>-1</v>
      </c>
      <c r="AA95" s="38"/>
      <c r="AB95" s="38"/>
      <c r="AC95" s="38"/>
      <c r="AD95" s="38"/>
    </row>
    <row r="96" spans="1:30" x14ac:dyDescent="0.3">
      <c r="A96" s="3" t="s">
        <v>66</v>
      </c>
      <c r="B96" s="3" t="s">
        <v>24</v>
      </c>
      <c r="C96" s="3" t="s">
        <v>29</v>
      </c>
      <c r="D96" s="3" t="s">
        <v>26</v>
      </c>
      <c r="E96" s="3" t="s">
        <v>33</v>
      </c>
      <c r="F96" s="3" t="s">
        <v>31</v>
      </c>
      <c r="G96" s="3">
        <v>2</v>
      </c>
      <c r="H96" s="3">
        <v>2</v>
      </c>
      <c r="I96" s="4">
        <f t="shared" si="12"/>
        <v>1</v>
      </c>
      <c r="J96" s="3">
        <v>1</v>
      </c>
      <c r="K96" s="32">
        <f t="shared" si="13"/>
        <v>0.5</v>
      </c>
      <c r="L96" s="3">
        <f t="shared" si="14"/>
        <v>1</v>
      </c>
      <c r="M96" s="3">
        <v>1</v>
      </c>
      <c r="N96" s="3">
        <v>0</v>
      </c>
      <c r="O96" s="3">
        <v>1</v>
      </c>
      <c r="P96" s="3">
        <v>1</v>
      </c>
      <c r="Q96" s="4">
        <f t="shared" si="15"/>
        <v>100</v>
      </c>
      <c r="R96" s="3">
        <v>0</v>
      </c>
      <c r="S96" s="3">
        <v>0</v>
      </c>
      <c r="T96" s="32">
        <f t="shared" si="16"/>
        <v>1</v>
      </c>
      <c r="U96" s="32">
        <f t="shared" si="17"/>
        <v>1</v>
      </c>
      <c r="V96" s="3">
        <v>0</v>
      </c>
      <c r="W96" s="3">
        <v>0</v>
      </c>
      <c r="X96" s="3">
        <v>0</v>
      </c>
      <c r="Y96" s="3">
        <v>0</v>
      </c>
      <c r="Z96" s="3"/>
    </row>
    <row r="97" spans="1:30" x14ac:dyDescent="0.3">
      <c r="A97" s="3" t="s">
        <v>67</v>
      </c>
      <c r="B97" s="3" t="s">
        <v>24</v>
      </c>
      <c r="C97" s="3" t="s">
        <v>29</v>
      </c>
      <c r="D97" s="3" t="s">
        <v>26</v>
      </c>
      <c r="E97" s="3" t="s">
        <v>33</v>
      </c>
      <c r="F97" s="3" t="s">
        <v>31</v>
      </c>
      <c r="G97" s="3">
        <v>0</v>
      </c>
      <c r="H97" s="3">
        <v>0</v>
      </c>
      <c r="I97" s="4" t="e">
        <f t="shared" si="12"/>
        <v>#DIV/0!</v>
      </c>
      <c r="J97" s="3">
        <v>0</v>
      </c>
      <c r="K97" s="32" t="e">
        <f t="shared" si="13"/>
        <v>#DIV/0!</v>
      </c>
      <c r="L97" s="3">
        <f t="shared" si="14"/>
        <v>0</v>
      </c>
      <c r="M97" s="3">
        <v>0</v>
      </c>
      <c r="N97" s="3">
        <v>0</v>
      </c>
      <c r="O97" s="3">
        <v>0</v>
      </c>
      <c r="P97" s="3">
        <v>0</v>
      </c>
      <c r="Q97" s="4" t="e">
        <f t="shared" si="15"/>
        <v>#DIV/0!</v>
      </c>
      <c r="R97" s="3">
        <v>0</v>
      </c>
      <c r="S97" s="3">
        <v>0</v>
      </c>
      <c r="T97" s="32" t="e">
        <f t="shared" si="16"/>
        <v>#DIV/0!</v>
      </c>
      <c r="U97" s="32" t="e">
        <f t="shared" si="17"/>
        <v>#DIV/0!</v>
      </c>
      <c r="V97" s="3">
        <v>0</v>
      </c>
      <c r="W97" s="3">
        <v>0</v>
      </c>
      <c r="X97" s="3">
        <v>0</v>
      </c>
      <c r="Y97" s="3">
        <v>0</v>
      </c>
      <c r="Z97" s="3"/>
    </row>
    <row r="98" spans="1:30" x14ac:dyDescent="0.3">
      <c r="A98" s="3" t="s">
        <v>68</v>
      </c>
      <c r="B98" s="3" t="s">
        <v>24</v>
      </c>
      <c r="C98" s="3" t="s">
        <v>29</v>
      </c>
      <c r="D98" s="3" t="s">
        <v>26</v>
      </c>
      <c r="E98" s="3" t="s">
        <v>33</v>
      </c>
      <c r="F98" s="3" t="s">
        <v>31</v>
      </c>
      <c r="G98" s="3">
        <v>0</v>
      </c>
      <c r="H98" s="3">
        <v>0</v>
      </c>
      <c r="I98" s="4" t="e">
        <f t="shared" si="12"/>
        <v>#DIV/0!</v>
      </c>
      <c r="J98" s="3">
        <v>0</v>
      </c>
      <c r="K98" s="32" t="e">
        <f t="shared" si="13"/>
        <v>#DIV/0!</v>
      </c>
      <c r="L98" s="3">
        <f t="shared" si="14"/>
        <v>0</v>
      </c>
      <c r="M98" s="3">
        <v>0</v>
      </c>
      <c r="N98" s="3">
        <v>0</v>
      </c>
      <c r="O98" s="3">
        <v>0</v>
      </c>
      <c r="P98" s="3">
        <v>0</v>
      </c>
      <c r="Q98" s="4" t="e">
        <f t="shared" si="15"/>
        <v>#DIV/0!</v>
      </c>
      <c r="R98" s="3">
        <v>0</v>
      </c>
      <c r="S98" s="3">
        <v>0</v>
      </c>
      <c r="T98" s="32" t="e">
        <f t="shared" si="16"/>
        <v>#DIV/0!</v>
      </c>
      <c r="U98" s="32" t="e">
        <f t="shared" si="17"/>
        <v>#DIV/0!</v>
      </c>
      <c r="V98" s="3">
        <v>0</v>
      </c>
      <c r="W98" s="3">
        <v>0</v>
      </c>
      <c r="X98" s="3">
        <v>0</v>
      </c>
      <c r="Y98" s="3">
        <v>1</v>
      </c>
      <c r="Z98" s="3"/>
    </row>
    <row r="99" spans="1:30" x14ac:dyDescent="0.3">
      <c r="A99" s="35">
        <v>4</v>
      </c>
      <c r="B99" s="35" t="s">
        <v>24</v>
      </c>
      <c r="C99" s="35" t="s">
        <v>29</v>
      </c>
      <c r="D99" s="35" t="s">
        <v>26</v>
      </c>
      <c r="E99" s="35" t="s">
        <v>27</v>
      </c>
      <c r="F99" s="35" t="s">
        <v>28</v>
      </c>
      <c r="G99" s="35">
        <f>G100+G101+G102</f>
        <v>2</v>
      </c>
      <c r="H99" s="35">
        <f>H100+H101+H102</f>
        <v>4</v>
      </c>
      <c r="I99" s="36">
        <f t="shared" ref="I99:I118" si="18">H99/G99</f>
        <v>2</v>
      </c>
      <c r="J99" s="35">
        <f>J100+J101+J102</f>
        <v>0</v>
      </c>
      <c r="K99" s="37">
        <f t="shared" ref="K99:K118" si="19">J99/G99</f>
        <v>0</v>
      </c>
      <c r="L99" s="35">
        <f t="shared" ref="L99:L118" si="20">M99+N99</f>
        <v>3</v>
      </c>
      <c r="M99" s="35">
        <f>M100+M101+M102</f>
        <v>2</v>
      </c>
      <c r="N99" s="35">
        <f>N100+N101+N102</f>
        <v>1</v>
      </c>
      <c r="O99" s="35">
        <f>O100+O101+O102</f>
        <v>2</v>
      </c>
      <c r="P99" s="35">
        <f>P100+P101+P102</f>
        <v>2</v>
      </c>
      <c r="Q99" s="36">
        <f t="shared" ref="Q99:Q118" si="21">P99/L99*100</f>
        <v>66.666666666666657</v>
      </c>
      <c r="R99" s="35">
        <f>R100+R101+R102</f>
        <v>0</v>
      </c>
      <c r="S99" s="35">
        <f>S100+S101+S102</f>
        <v>0</v>
      </c>
      <c r="T99" s="37">
        <f t="shared" ref="T99:T118" si="22">M99/(M99+N99)</f>
        <v>0.66666666666666663</v>
      </c>
      <c r="U99" s="37">
        <f t="shared" ref="U99:U118" si="23">((0.5*V99)+M99)/L99</f>
        <v>0.66666666666666663</v>
      </c>
      <c r="V99" s="35">
        <f>V100+V101+V102</f>
        <v>0</v>
      </c>
      <c r="W99" s="35">
        <f>W100+W101+W102</f>
        <v>1</v>
      </c>
      <c r="X99" s="35">
        <f>X100+X101+X102</f>
        <v>0</v>
      </c>
      <c r="Y99" s="35">
        <f>Y100+Y101+Y102</f>
        <v>2</v>
      </c>
      <c r="Z99" s="35">
        <f>H99-H223</f>
        <v>2</v>
      </c>
      <c r="AA99" s="38"/>
      <c r="AB99" s="38"/>
      <c r="AC99" s="38"/>
      <c r="AD99" s="38"/>
    </row>
    <row r="100" spans="1:30" x14ac:dyDescent="0.3">
      <c r="A100" s="3" t="s">
        <v>66</v>
      </c>
      <c r="B100" s="3" t="s">
        <v>24</v>
      </c>
      <c r="C100" s="3" t="s">
        <v>29</v>
      </c>
      <c r="D100" s="3" t="s">
        <v>26</v>
      </c>
      <c r="E100" s="3" t="s">
        <v>27</v>
      </c>
      <c r="F100" s="3" t="s">
        <v>28</v>
      </c>
      <c r="G100" s="3">
        <v>2</v>
      </c>
      <c r="H100" s="3">
        <v>4</v>
      </c>
      <c r="I100" s="4">
        <f t="shared" si="18"/>
        <v>2</v>
      </c>
      <c r="J100" s="3">
        <v>0</v>
      </c>
      <c r="K100" s="32">
        <f t="shared" si="19"/>
        <v>0</v>
      </c>
      <c r="L100" s="3">
        <f t="shared" si="20"/>
        <v>3</v>
      </c>
      <c r="M100" s="3">
        <v>2</v>
      </c>
      <c r="N100" s="3">
        <v>1</v>
      </c>
      <c r="O100" s="3">
        <v>2</v>
      </c>
      <c r="P100" s="3">
        <v>2</v>
      </c>
      <c r="Q100" s="4">
        <f t="shared" si="21"/>
        <v>66.666666666666657</v>
      </c>
      <c r="R100" s="3">
        <v>0</v>
      </c>
      <c r="S100" s="3">
        <v>0</v>
      </c>
      <c r="T100" s="32">
        <f t="shared" si="22"/>
        <v>0.66666666666666663</v>
      </c>
      <c r="U100" s="32">
        <f t="shared" si="23"/>
        <v>0.66666666666666663</v>
      </c>
      <c r="V100" s="3">
        <v>0</v>
      </c>
      <c r="W100" s="3">
        <v>1</v>
      </c>
      <c r="X100" s="3">
        <v>0</v>
      </c>
      <c r="Y100" s="3">
        <v>2</v>
      </c>
      <c r="Z100" s="3"/>
    </row>
    <row r="101" spans="1:30" x14ac:dyDescent="0.3">
      <c r="A101" s="3" t="s">
        <v>67</v>
      </c>
      <c r="B101" s="3" t="s">
        <v>24</v>
      </c>
      <c r="C101" s="3" t="s">
        <v>29</v>
      </c>
      <c r="D101" s="3" t="s">
        <v>26</v>
      </c>
      <c r="E101" s="3" t="s">
        <v>27</v>
      </c>
      <c r="F101" s="3" t="s">
        <v>28</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24</v>
      </c>
      <c r="C102" s="3" t="s">
        <v>29</v>
      </c>
      <c r="D102" s="3" t="s">
        <v>26</v>
      </c>
      <c r="E102" s="3" t="s">
        <v>27</v>
      </c>
      <c r="F102" s="3" t="s">
        <v>28</v>
      </c>
      <c r="G102" s="3">
        <v>0</v>
      </c>
      <c r="H102" s="3">
        <v>0</v>
      </c>
      <c r="I102" s="4" t="e">
        <f t="shared" si="18"/>
        <v>#DIV/0!</v>
      </c>
      <c r="J102" s="3">
        <v>0</v>
      </c>
      <c r="K102" s="32" t="e">
        <f t="shared" si="19"/>
        <v>#DIV/0!</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row>
    <row r="103" spans="1:30" x14ac:dyDescent="0.3">
      <c r="A103" s="35">
        <v>173</v>
      </c>
      <c r="B103" s="35" t="s">
        <v>32</v>
      </c>
      <c r="C103" s="35" t="s">
        <v>25</v>
      </c>
      <c r="D103" s="35" t="s">
        <v>34</v>
      </c>
      <c r="E103" s="35" t="s">
        <v>30</v>
      </c>
      <c r="F103" s="35" t="s">
        <v>28</v>
      </c>
      <c r="G103" s="35">
        <f>G104+G105+G106</f>
        <v>1</v>
      </c>
      <c r="H103" s="35">
        <f>H104+H105+H106</f>
        <v>2</v>
      </c>
      <c r="I103" s="36">
        <f t="shared" si="18"/>
        <v>2</v>
      </c>
      <c r="J103" s="35">
        <f>J104+J105+J106</f>
        <v>0</v>
      </c>
      <c r="K103" s="37">
        <f t="shared" si="19"/>
        <v>0</v>
      </c>
      <c r="L103" s="35">
        <f t="shared" si="20"/>
        <v>1</v>
      </c>
      <c r="M103" s="35">
        <f>M104+M105+M106</f>
        <v>1</v>
      </c>
      <c r="N103" s="35">
        <f>N104+N105+N106</f>
        <v>0</v>
      </c>
      <c r="O103" s="35">
        <f>O104+O105+O106</f>
        <v>1</v>
      </c>
      <c r="P103" s="35">
        <f>P104+P105+P106</f>
        <v>1</v>
      </c>
      <c r="Q103" s="36">
        <f t="shared" si="21"/>
        <v>100</v>
      </c>
      <c r="R103" s="35">
        <f>R104+R105+R106</f>
        <v>0</v>
      </c>
      <c r="S103" s="35">
        <f>S104+S105+S106</f>
        <v>0</v>
      </c>
      <c r="T103" s="37">
        <f t="shared" si="22"/>
        <v>1</v>
      </c>
      <c r="U103" s="37">
        <f t="shared" si="23"/>
        <v>1</v>
      </c>
      <c r="V103" s="35">
        <f>V104+V105+V106</f>
        <v>0</v>
      </c>
      <c r="W103" s="35">
        <f>W104+W105+W106</f>
        <v>0</v>
      </c>
      <c r="X103" s="35">
        <f>X104+X105+X106</f>
        <v>0</v>
      </c>
      <c r="Y103" s="35">
        <f>Y104+Y105+Y106</f>
        <v>1</v>
      </c>
      <c r="Z103" s="35">
        <f>H103-H227</f>
        <v>2</v>
      </c>
      <c r="AA103" s="35"/>
      <c r="AB103" s="38"/>
      <c r="AC103" s="38"/>
      <c r="AD103" s="38"/>
    </row>
    <row r="104" spans="1:30" x14ac:dyDescent="0.3">
      <c r="A104" s="3" t="s">
        <v>66</v>
      </c>
      <c r="B104" s="3" t="s">
        <v>32</v>
      </c>
      <c r="C104" s="3" t="s">
        <v>25</v>
      </c>
      <c r="D104" s="3" t="s">
        <v>34</v>
      </c>
      <c r="E104" s="3" t="s">
        <v>30</v>
      </c>
      <c r="F104" s="3" t="s">
        <v>28</v>
      </c>
      <c r="G104" s="3">
        <v>1</v>
      </c>
      <c r="H104" s="3">
        <v>2</v>
      </c>
      <c r="I104" s="4">
        <f t="shared" si="18"/>
        <v>2</v>
      </c>
      <c r="J104" s="3">
        <v>0</v>
      </c>
      <c r="K104" s="32">
        <f t="shared" si="19"/>
        <v>0</v>
      </c>
      <c r="L104" s="3">
        <f t="shared" si="20"/>
        <v>1</v>
      </c>
      <c r="M104" s="3">
        <v>1</v>
      </c>
      <c r="N104" s="3">
        <v>0</v>
      </c>
      <c r="O104" s="3">
        <v>1</v>
      </c>
      <c r="P104" s="3">
        <v>1</v>
      </c>
      <c r="Q104" s="4">
        <f t="shared" si="21"/>
        <v>100</v>
      </c>
      <c r="R104" s="3">
        <v>0</v>
      </c>
      <c r="S104" s="3">
        <v>0</v>
      </c>
      <c r="T104" s="32">
        <f t="shared" si="22"/>
        <v>1</v>
      </c>
      <c r="U104" s="32">
        <f t="shared" si="23"/>
        <v>1</v>
      </c>
      <c r="V104" s="3">
        <v>0</v>
      </c>
      <c r="W104" s="3">
        <v>0</v>
      </c>
      <c r="X104" s="3">
        <v>0</v>
      </c>
      <c r="Y104" s="3">
        <v>1</v>
      </c>
      <c r="Z104" s="3"/>
    </row>
    <row r="105" spans="1:30" x14ac:dyDescent="0.3">
      <c r="A105" s="3" t="s">
        <v>67</v>
      </c>
      <c r="B105" s="3" t="s">
        <v>32</v>
      </c>
      <c r="C105" s="3" t="s">
        <v>25</v>
      </c>
      <c r="D105" s="3" t="s">
        <v>34</v>
      </c>
      <c r="E105" s="3" t="s">
        <v>30</v>
      </c>
      <c r="F105" s="3" t="s">
        <v>28</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32</v>
      </c>
      <c r="C106" s="3" t="s">
        <v>25</v>
      </c>
      <c r="D106" s="3" t="s">
        <v>34</v>
      </c>
      <c r="E106" s="3" t="s">
        <v>30</v>
      </c>
      <c r="F106" s="3" t="s">
        <v>28</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row>
    <row r="107" spans="1:30" x14ac:dyDescent="0.3">
      <c r="A107" s="35">
        <v>183</v>
      </c>
      <c r="B107" s="35" t="s">
        <v>32</v>
      </c>
      <c r="C107" s="35" t="s">
        <v>25</v>
      </c>
      <c r="D107" s="35" t="s">
        <v>34</v>
      </c>
      <c r="E107" s="35" t="s">
        <v>30</v>
      </c>
      <c r="F107" s="35" t="s">
        <v>31</v>
      </c>
      <c r="G107" s="35">
        <f>G108+G109+G110</f>
        <v>4</v>
      </c>
      <c r="H107" s="35">
        <f>H108+H109+H110</f>
        <v>2</v>
      </c>
      <c r="I107" s="36">
        <f t="shared" si="18"/>
        <v>0.5</v>
      </c>
      <c r="J107" s="35">
        <f>J108+J109+J110</f>
        <v>0</v>
      </c>
      <c r="K107" s="37">
        <f t="shared" si="19"/>
        <v>0</v>
      </c>
      <c r="L107" s="35">
        <f t="shared" si="20"/>
        <v>3</v>
      </c>
      <c r="M107" s="35">
        <f>M108+M109+M110</f>
        <v>0</v>
      </c>
      <c r="N107" s="35">
        <f>N108+N109+N110</f>
        <v>3</v>
      </c>
      <c r="O107" s="35">
        <f>O108+O109+O110</f>
        <v>0</v>
      </c>
      <c r="P107" s="35">
        <f>P108+P109+P110</f>
        <v>1</v>
      </c>
      <c r="Q107" s="36">
        <f t="shared" si="21"/>
        <v>33.333333333333329</v>
      </c>
      <c r="R107" s="35">
        <f>R108+R109+R110</f>
        <v>2</v>
      </c>
      <c r="S107" s="35">
        <f>S108+S109+S110</f>
        <v>2</v>
      </c>
      <c r="T107" s="37">
        <f t="shared" si="22"/>
        <v>0</v>
      </c>
      <c r="U107" s="37">
        <f t="shared" si="23"/>
        <v>0</v>
      </c>
      <c r="V107" s="35">
        <f>V108+V109+V110</f>
        <v>0</v>
      </c>
      <c r="W107" s="35">
        <f>W108+W109+W110</f>
        <v>2</v>
      </c>
      <c r="X107" s="35">
        <f>X108+X109+X110</f>
        <v>0</v>
      </c>
      <c r="Y107" s="35">
        <f>Y108+Y109+Y110</f>
        <v>1</v>
      </c>
      <c r="Z107" s="35">
        <f>H107-H231</f>
        <v>2</v>
      </c>
      <c r="AA107" s="35"/>
      <c r="AB107" s="38"/>
      <c r="AC107" s="38"/>
      <c r="AD107" s="38"/>
    </row>
    <row r="108" spans="1:30" x14ac:dyDescent="0.3">
      <c r="A108" s="3" t="s">
        <v>66</v>
      </c>
      <c r="B108" s="3" t="s">
        <v>32</v>
      </c>
      <c r="C108" s="3" t="s">
        <v>25</v>
      </c>
      <c r="D108" s="3" t="s">
        <v>34</v>
      </c>
      <c r="E108" s="3" t="s">
        <v>30</v>
      </c>
      <c r="F108" s="3" t="s">
        <v>31</v>
      </c>
      <c r="G108" s="3">
        <v>1</v>
      </c>
      <c r="H108" s="3">
        <v>0</v>
      </c>
      <c r="I108" s="4">
        <f t="shared" si="18"/>
        <v>0</v>
      </c>
      <c r="J108" s="3">
        <v>0</v>
      </c>
      <c r="K108" s="32">
        <f t="shared" si="19"/>
        <v>0</v>
      </c>
      <c r="L108" s="3">
        <f t="shared" si="20"/>
        <v>1</v>
      </c>
      <c r="M108" s="3">
        <v>0</v>
      </c>
      <c r="N108" s="3">
        <v>1</v>
      </c>
      <c r="O108" s="3">
        <v>0</v>
      </c>
      <c r="P108" s="3">
        <v>0</v>
      </c>
      <c r="Q108" s="4">
        <f t="shared" si="21"/>
        <v>0</v>
      </c>
      <c r="R108" s="3">
        <v>0</v>
      </c>
      <c r="S108" s="3">
        <v>0</v>
      </c>
      <c r="T108" s="32">
        <f t="shared" si="22"/>
        <v>0</v>
      </c>
      <c r="U108" s="32">
        <f t="shared" si="23"/>
        <v>0</v>
      </c>
      <c r="V108" s="3">
        <v>0</v>
      </c>
      <c r="W108" s="3">
        <v>0</v>
      </c>
      <c r="X108" s="3">
        <v>0</v>
      </c>
      <c r="Y108" s="3">
        <v>0</v>
      </c>
      <c r="Z108" s="3"/>
    </row>
    <row r="109" spans="1:30" x14ac:dyDescent="0.3">
      <c r="A109" s="3" t="s">
        <v>67</v>
      </c>
      <c r="B109" s="3" t="s">
        <v>32</v>
      </c>
      <c r="C109" s="3" t="s">
        <v>25</v>
      </c>
      <c r="D109" s="3" t="s">
        <v>34</v>
      </c>
      <c r="E109" s="3" t="s">
        <v>30</v>
      </c>
      <c r="F109" s="3" t="s">
        <v>31</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32</v>
      </c>
      <c r="C110" s="3" t="s">
        <v>25</v>
      </c>
      <c r="D110" s="3" t="s">
        <v>34</v>
      </c>
      <c r="E110" s="3" t="s">
        <v>30</v>
      </c>
      <c r="F110" s="3" t="s">
        <v>31</v>
      </c>
      <c r="G110" s="3">
        <v>3</v>
      </c>
      <c r="H110" s="3">
        <v>2</v>
      </c>
      <c r="I110" s="4">
        <f t="shared" si="18"/>
        <v>0.66666666666666663</v>
      </c>
      <c r="J110" s="3">
        <v>0</v>
      </c>
      <c r="K110" s="32">
        <f t="shared" si="19"/>
        <v>0</v>
      </c>
      <c r="L110" s="3">
        <f t="shared" si="20"/>
        <v>2</v>
      </c>
      <c r="M110" s="3">
        <v>0</v>
      </c>
      <c r="N110" s="3">
        <v>2</v>
      </c>
      <c r="O110" s="3">
        <v>0</v>
      </c>
      <c r="P110" s="3">
        <v>1</v>
      </c>
      <c r="Q110" s="4">
        <f t="shared" si="21"/>
        <v>50</v>
      </c>
      <c r="R110" s="3">
        <v>2</v>
      </c>
      <c r="S110" s="3">
        <v>2</v>
      </c>
      <c r="T110" s="32">
        <f t="shared" si="22"/>
        <v>0</v>
      </c>
      <c r="U110" s="32">
        <f t="shared" si="23"/>
        <v>0</v>
      </c>
      <c r="V110" s="3">
        <v>0</v>
      </c>
      <c r="W110" s="3">
        <v>2</v>
      </c>
      <c r="X110" s="3">
        <v>0</v>
      </c>
      <c r="Y110" s="3">
        <v>1</v>
      </c>
      <c r="Z110" s="3"/>
    </row>
    <row r="111" spans="1:30" x14ac:dyDescent="0.3">
      <c r="A111" s="35">
        <v>118</v>
      </c>
      <c r="B111" s="35" t="s">
        <v>24</v>
      </c>
      <c r="C111" s="35" t="s">
        <v>32</v>
      </c>
      <c r="D111" s="35" t="s">
        <v>34</v>
      </c>
      <c r="E111" s="35" t="s">
        <v>33</v>
      </c>
      <c r="F111" s="35" t="s">
        <v>31</v>
      </c>
      <c r="G111" s="35">
        <f>G112+G113+G114</f>
        <v>2</v>
      </c>
      <c r="H111" s="35">
        <f>H112+H113+H114</f>
        <v>2</v>
      </c>
      <c r="I111" s="36">
        <f t="shared" si="18"/>
        <v>1</v>
      </c>
      <c r="J111" s="35">
        <f>J112+J113+J114</f>
        <v>1</v>
      </c>
      <c r="K111" s="37">
        <f t="shared" si="19"/>
        <v>0.5</v>
      </c>
      <c r="L111" s="35">
        <f t="shared" si="20"/>
        <v>1</v>
      </c>
      <c r="M111" s="35">
        <f>M112+M113+M114</f>
        <v>1</v>
      </c>
      <c r="N111" s="35">
        <f>N112+N113+N114</f>
        <v>0</v>
      </c>
      <c r="O111" s="35">
        <f>O112+O113+O114</f>
        <v>1</v>
      </c>
      <c r="P111" s="35">
        <f>P112+P113+P114</f>
        <v>1</v>
      </c>
      <c r="Q111" s="36">
        <f t="shared" si="21"/>
        <v>100</v>
      </c>
      <c r="R111" s="35">
        <f>R112+R113+R114</f>
        <v>0</v>
      </c>
      <c r="S111" s="35">
        <f>S112+S113+S114</f>
        <v>0</v>
      </c>
      <c r="T111" s="37">
        <f t="shared" si="22"/>
        <v>1</v>
      </c>
      <c r="U111" s="37">
        <f t="shared" si="23"/>
        <v>1</v>
      </c>
      <c r="V111" s="35">
        <f>V112+V113+V114</f>
        <v>0</v>
      </c>
      <c r="W111" s="35">
        <f>W112+W113+W114</f>
        <v>0</v>
      </c>
      <c r="X111" s="35">
        <f>X112+X113+X114</f>
        <v>0</v>
      </c>
      <c r="Y111" s="35">
        <f>Y112+Y113+Y114</f>
        <v>0</v>
      </c>
      <c r="Z111" s="35">
        <f>H111-H235</f>
        <v>2</v>
      </c>
      <c r="AA111" s="35"/>
      <c r="AB111" s="38"/>
      <c r="AC111" s="38"/>
      <c r="AD111" s="38"/>
    </row>
    <row r="112" spans="1:30" x14ac:dyDescent="0.3">
      <c r="A112" s="3" t="s">
        <v>66</v>
      </c>
      <c r="B112" s="3" t="s">
        <v>24</v>
      </c>
      <c r="C112" s="3" t="s">
        <v>32</v>
      </c>
      <c r="D112" s="3" t="s">
        <v>34</v>
      </c>
      <c r="E112" s="3" t="s">
        <v>33</v>
      </c>
      <c r="F112" s="3" t="s">
        <v>31</v>
      </c>
      <c r="G112" s="3">
        <v>1</v>
      </c>
      <c r="H112" s="3">
        <v>2</v>
      </c>
      <c r="I112" s="4">
        <f t="shared" si="18"/>
        <v>2</v>
      </c>
      <c r="J112" s="3">
        <v>0</v>
      </c>
      <c r="K112" s="32">
        <f t="shared" si="19"/>
        <v>0</v>
      </c>
      <c r="L112" s="3">
        <f t="shared" si="20"/>
        <v>1</v>
      </c>
      <c r="M112" s="3">
        <v>1</v>
      </c>
      <c r="N112" s="3">
        <v>0</v>
      </c>
      <c r="O112" s="3">
        <v>1</v>
      </c>
      <c r="P112" s="3">
        <v>1</v>
      </c>
      <c r="Q112" s="4">
        <f t="shared" si="21"/>
        <v>100</v>
      </c>
      <c r="R112" s="3">
        <v>0</v>
      </c>
      <c r="S112" s="3">
        <v>0</v>
      </c>
      <c r="T112" s="32">
        <f t="shared" si="22"/>
        <v>1</v>
      </c>
      <c r="U112" s="32">
        <f t="shared" si="23"/>
        <v>1</v>
      </c>
      <c r="V112" s="3">
        <v>0</v>
      </c>
      <c r="W112" s="3">
        <v>0</v>
      </c>
      <c r="X112" s="3">
        <v>0</v>
      </c>
      <c r="Y112" s="3">
        <v>0</v>
      </c>
      <c r="Z112" s="3"/>
    </row>
    <row r="113" spans="1:30" x14ac:dyDescent="0.3">
      <c r="A113" s="3" t="s">
        <v>67</v>
      </c>
      <c r="B113" s="3" t="s">
        <v>24</v>
      </c>
      <c r="C113" s="3" t="s">
        <v>32</v>
      </c>
      <c r="D113" s="3" t="s">
        <v>34</v>
      </c>
      <c r="E113" s="3" t="s">
        <v>33</v>
      </c>
      <c r="F113" s="3" t="s">
        <v>31</v>
      </c>
      <c r="G113" s="3">
        <v>0</v>
      </c>
      <c r="H113" s="3">
        <v>0</v>
      </c>
      <c r="I113" s="4" t="e">
        <f t="shared" si="18"/>
        <v>#DIV/0!</v>
      </c>
      <c r="J113" s="3">
        <v>0</v>
      </c>
      <c r="K113" s="32" t="e">
        <f t="shared" si="19"/>
        <v>#DIV/0!</v>
      </c>
      <c r="L113" s="3">
        <f t="shared" si="20"/>
        <v>0</v>
      </c>
      <c r="M113" s="3">
        <v>0</v>
      </c>
      <c r="N113" s="3">
        <v>0</v>
      </c>
      <c r="O113" s="3">
        <v>0</v>
      </c>
      <c r="P113" s="3">
        <v>0</v>
      </c>
      <c r="Q113" s="4" t="e">
        <f t="shared" si="21"/>
        <v>#DIV/0!</v>
      </c>
      <c r="R113" s="3">
        <v>0</v>
      </c>
      <c r="S113" s="3">
        <v>0</v>
      </c>
      <c r="T113" s="32" t="e">
        <f t="shared" si="22"/>
        <v>#DIV/0!</v>
      </c>
      <c r="U113" s="32" t="e">
        <f t="shared" si="23"/>
        <v>#DIV/0!</v>
      </c>
      <c r="V113" s="3">
        <v>0</v>
      </c>
      <c r="W113" s="3">
        <v>0</v>
      </c>
      <c r="X113" s="3">
        <v>0</v>
      </c>
      <c r="Y113" s="3">
        <v>0</v>
      </c>
      <c r="Z113" s="3"/>
    </row>
    <row r="114" spans="1:30" x14ac:dyDescent="0.3">
      <c r="A114" s="3" t="s">
        <v>68</v>
      </c>
      <c r="B114" s="3" t="s">
        <v>24</v>
      </c>
      <c r="C114" s="3" t="s">
        <v>32</v>
      </c>
      <c r="D114" s="3" t="s">
        <v>34</v>
      </c>
      <c r="E114" s="3" t="s">
        <v>33</v>
      </c>
      <c r="F114" s="3" t="s">
        <v>31</v>
      </c>
      <c r="G114" s="3">
        <v>1</v>
      </c>
      <c r="H114" s="3">
        <v>0</v>
      </c>
      <c r="I114" s="4">
        <f t="shared" si="18"/>
        <v>0</v>
      </c>
      <c r="J114" s="3">
        <v>1</v>
      </c>
      <c r="K114" s="32">
        <f t="shared" si="19"/>
        <v>1</v>
      </c>
      <c r="L114" s="3">
        <f t="shared" si="20"/>
        <v>0</v>
      </c>
      <c r="M114" s="3">
        <v>0</v>
      </c>
      <c r="N114" s="3">
        <v>0</v>
      </c>
      <c r="O114" s="3">
        <v>0</v>
      </c>
      <c r="P114" s="3">
        <v>0</v>
      </c>
      <c r="Q114" s="4" t="e">
        <f t="shared" si="21"/>
        <v>#DIV/0!</v>
      </c>
      <c r="R114" s="3">
        <v>0</v>
      </c>
      <c r="S114" s="3">
        <v>0</v>
      </c>
      <c r="T114" s="32" t="e">
        <f t="shared" si="22"/>
        <v>#DIV/0!</v>
      </c>
      <c r="U114" s="32" t="e">
        <f t="shared" si="23"/>
        <v>#DIV/0!</v>
      </c>
      <c r="V114" s="3">
        <v>0</v>
      </c>
      <c r="W114" s="3">
        <v>0</v>
      </c>
      <c r="X114" s="3">
        <v>0</v>
      </c>
      <c r="Y114" s="3">
        <v>0</v>
      </c>
      <c r="Z114" s="3"/>
    </row>
    <row r="115" spans="1:30" x14ac:dyDescent="0.3">
      <c r="A115" s="35">
        <v>117</v>
      </c>
      <c r="B115" s="35" t="s">
        <v>24</v>
      </c>
      <c r="C115" s="35" t="s">
        <v>29</v>
      </c>
      <c r="D115" s="35" t="s">
        <v>32</v>
      </c>
      <c r="E115" s="35" t="s">
        <v>33</v>
      </c>
      <c r="F115" s="35" t="s">
        <v>31</v>
      </c>
      <c r="G115" s="35">
        <f>G116+G117+G118</f>
        <v>8</v>
      </c>
      <c r="H115" s="35">
        <f>H116+H117+H118</f>
        <v>8</v>
      </c>
      <c r="I115" s="36">
        <f t="shared" si="18"/>
        <v>1</v>
      </c>
      <c r="J115" s="35">
        <f>J116+J117+J118</f>
        <v>2</v>
      </c>
      <c r="K115" s="37">
        <f t="shared" si="19"/>
        <v>0.25</v>
      </c>
      <c r="L115" s="35">
        <f t="shared" si="20"/>
        <v>6</v>
      </c>
      <c r="M115" s="35">
        <f>M116+M117+M118</f>
        <v>4</v>
      </c>
      <c r="N115" s="35">
        <f>N116+N117+N118</f>
        <v>2</v>
      </c>
      <c r="O115" s="35">
        <f>O116+O117+O118</f>
        <v>2</v>
      </c>
      <c r="P115" s="35">
        <f>P116+P117+P118</f>
        <v>5</v>
      </c>
      <c r="Q115" s="36">
        <f t="shared" si="21"/>
        <v>83.333333333333343</v>
      </c>
      <c r="R115" s="35">
        <f>R116+R117+R118</f>
        <v>2</v>
      </c>
      <c r="S115" s="35">
        <f>S116+S117+S118</f>
        <v>1</v>
      </c>
      <c r="T115" s="37">
        <f t="shared" si="22"/>
        <v>0.66666666666666663</v>
      </c>
      <c r="U115" s="37">
        <f t="shared" si="23"/>
        <v>0.75</v>
      </c>
      <c r="V115" s="35">
        <f>V116+V117+V118</f>
        <v>1</v>
      </c>
      <c r="W115" s="35">
        <f>W116+W117+W118</f>
        <v>2</v>
      </c>
      <c r="X115" s="35">
        <f>X116+X117+X118</f>
        <v>0</v>
      </c>
      <c r="Y115" s="35">
        <f>Y116+Y117+Y118</f>
        <v>2</v>
      </c>
      <c r="Z115" s="35">
        <f>H115-H239</f>
        <v>5</v>
      </c>
      <c r="AA115" s="35"/>
      <c r="AB115" s="38"/>
      <c r="AC115" s="38"/>
      <c r="AD115" s="38"/>
    </row>
    <row r="116" spans="1:30" x14ac:dyDescent="0.3">
      <c r="A116" s="3" t="s">
        <v>66</v>
      </c>
      <c r="B116" s="3" t="s">
        <v>24</v>
      </c>
      <c r="C116" s="3" t="s">
        <v>29</v>
      </c>
      <c r="D116" s="3" t="s">
        <v>32</v>
      </c>
      <c r="E116" s="3" t="s">
        <v>33</v>
      </c>
      <c r="F116" s="3" t="s">
        <v>31</v>
      </c>
      <c r="G116" s="3">
        <v>7</v>
      </c>
      <c r="H116" s="3">
        <v>8</v>
      </c>
      <c r="I116" s="4">
        <f t="shared" si="18"/>
        <v>1.1428571428571428</v>
      </c>
      <c r="J116" s="3">
        <v>2</v>
      </c>
      <c r="K116" s="32">
        <f t="shared" si="19"/>
        <v>0.2857142857142857</v>
      </c>
      <c r="L116" s="3">
        <f t="shared" si="20"/>
        <v>5</v>
      </c>
      <c r="M116" s="3">
        <v>4</v>
      </c>
      <c r="N116" s="3">
        <v>1</v>
      </c>
      <c r="O116" s="3">
        <v>2</v>
      </c>
      <c r="P116" s="3">
        <v>4</v>
      </c>
      <c r="Q116" s="4">
        <f t="shared" si="21"/>
        <v>80</v>
      </c>
      <c r="R116" s="3">
        <v>2</v>
      </c>
      <c r="S116" s="3">
        <v>1</v>
      </c>
      <c r="T116" s="32">
        <f t="shared" si="22"/>
        <v>0.8</v>
      </c>
      <c r="U116" s="32">
        <f t="shared" si="23"/>
        <v>0.9</v>
      </c>
      <c r="V116" s="3">
        <v>1</v>
      </c>
      <c r="W116" s="3">
        <v>1</v>
      </c>
      <c r="X116" s="3">
        <v>0</v>
      </c>
      <c r="Y116" s="3">
        <v>2</v>
      </c>
      <c r="Z116" s="3"/>
    </row>
    <row r="117" spans="1:30" x14ac:dyDescent="0.3">
      <c r="A117" s="3" t="s">
        <v>67</v>
      </c>
      <c r="B117" s="3" t="s">
        <v>24</v>
      </c>
      <c r="C117" s="3" t="s">
        <v>29</v>
      </c>
      <c r="D117" s="3" t="s">
        <v>32</v>
      </c>
      <c r="E117" s="3" t="s">
        <v>33</v>
      </c>
      <c r="F117" s="3" t="s">
        <v>31</v>
      </c>
      <c r="G117" s="3">
        <v>0</v>
      </c>
      <c r="H117" s="3">
        <v>0</v>
      </c>
      <c r="I117" s="4" t="e">
        <f t="shared" si="18"/>
        <v>#DIV/0!</v>
      </c>
      <c r="J117" s="3">
        <v>0</v>
      </c>
      <c r="K117" s="32" t="e">
        <f t="shared" si="19"/>
        <v>#DIV/0!</v>
      </c>
      <c r="L117" s="3">
        <f t="shared" si="20"/>
        <v>0</v>
      </c>
      <c r="M117" s="3">
        <v>0</v>
      </c>
      <c r="N117" s="3">
        <v>0</v>
      </c>
      <c r="O117" s="3">
        <v>0</v>
      </c>
      <c r="P117" s="3">
        <v>0</v>
      </c>
      <c r="Q117" s="4" t="e">
        <f t="shared" si="21"/>
        <v>#DIV/0!</v>
      </c>
      <c r="R117" s="3">
        <v>0</v>
      </c>
      <c r="S117" s="3">
        <v>0</v>
      </c>
      <c r="T117" s="32" t="e">
        <f t="shared" si="22"/>
        <v>#DIV/0!</v>
      </c>
      <c r="U117" s="32" t="e">
        <f t="shared" si="23"/>
        <v>#DIV/0!</v>
      </c>
      <c r="V117" s="3">
        <v>0</v>
      </c>
      <c r="W117" s="3">
        <v>0</v>
      </c>
      <c r="X117" s="3">
        <v>0</v>
      </c>
      <c r="Y117" s="3">
        <v>0</v>
      </c>
      <c r="Z117" s="3"/>
    </row>
    <row r="118" spans="1:30" x14ac:dyDescent="0.3">
      <c r="A118" s="3" t="s">
        <v>68</v>
      </c>
      <c r="B118" s="3" t="s">
        <v>24</v>
      </c>
      <c r="C118" s="3" t="s">
        <v>29</v>
      </c>
      <c r="D118" s="3" t="s">
        <v>32</v>
      </c>
      <c r="E118" s="3" t="s">
        <v>33</v>
      </c>
      <c r="F118" s="3" t="s">
        <v>31</v>
      </c>
      <c r="G118" s="3">
        <v>1</v>
      </c>
      <c r="H118" s="3">
        <v>0</v>
      </c>
      <c r="I118" s="4">
        <f t="shared" si="18"/>
        <v>0</v>
      </c>
      <c r="J118" s="3">
        <v>0</v>
      </c>
      <c r="K118" s="32">
        <f t="shared" si="19"/>
        <v>0</v>
      </c>
      <c r="L118" s="3">
        <f t="shared" si="20"/>
        <v>1</v>
      </c>
      <c r="M118" s="3">
        <v>0</v>
      </c>
      <c r="N118" s="3">
        <v>1</v>
      </c>
      <c r="O118" s="3">
        <v>0</v>
      </c>
      <c r="P118" s="3">
        <v>1</v>
      </c>
      <c r="Q118" s="4">
        <f t="shared" si="21"/>
        <v>100</v>
      </c>
      <c r="R118" s="3">
        <v>0</v>
      </c>
      <c r="S118" s="3">
        <v>0</v>
      </c>
      <c r="T118" s="32">
        <f t="shared" si="22"/>
        <v>0</v>
      </c>
      <c r="U118" s="32">
        <f t="shared" si="23"/>
        <v>0</v>
      </c>
      <c r="V118" s="3">
        <v>0</v>
      </c>
      <c r="W118" s="3">
        <v>1</v>
      </c>
      <c r="X118" s="3">
        <v>0</v>
      </c>
      <c r="Y118" s="3">
        <v>0</v>
      </c>
      <c r="Z118" s="3"/>
    </row>
    <row r="119" spans="1:30" x14ac:dyDescent="0.3">
      <c r="A119" s="3"/>
      <c r="B119" s="3"/>
      <c r="C119" s="3"/>
      <c r="D119" s="3"/>
      <c r="E119" s="3"/>
      <c r="F119" s="3"/>
      <c r="G119" s="3"/>
      <c r="H119" s="3"/>
      <c r="I119" s="4"/>
      <c r="J119" s="3"/>
      <c r="K119" s="32"/>
      <c r="L119" s="3"/>
      <c r="M119" s="3"/>
      <c r="N119" s="3"/>
      <c r="O119" s="3"/>
      <c r="P119" s="3"/>
      <c r="Q119" s="3"/>
      <c r="R119" s="3"/>
      <c r="S119" s="3"/>
      <c r="T119" s="32"/>
      <c r="U119" s="32"/>
      <c r="V119" s="3"/>
      <c r="W119" s="3"/>
      <c r="X119" s="3"/>
      <c r="Y119" s="3"/>
      <c r="Z119" s="3"/>
    </row>
    <row r="120" spans="1:30" x14ac:dyDescent="0.3">
      <c r="A120" s="35"/>
      <c r="B120" s="35"/>
      <c r="C120" s="35"/>
      <c r="D120" s="35"/>
      <c r="E120" s="35"/>
      <c r="F120" s="39" t="s">
        <v>36</v>
      </c>
      <c r="G120" s="35">
        <f>G3+G7+G11+G15+G19+G23+G27+G31+G35+G39+G43+G47+G51+G55+G59+G63+G67+G71+G75+G79+G83+G87+G91+G95+G99+G103+G107+G111+G115</f>
        <v>92</v>
      </c>
      <c r="H120" s="35">
        <f>H3+H7+H11+H15+H19+H23+H27+H31+H35+H39+H43+H47+H51+H55+H59+H63+H67+H71+H75+H79+H83+H87+H91+H95+H99+H103+H107+H111+H115</f>
        <v>107</v>
      </c>
      <c r="I120" s="36">
        <f t="shared" ref="I120" si="24">H120/G120</f>
        <v>1.1630434782608696</v>
      </c>
      <c r="J120" s="35">
        <f>J3+J7+J11+J15+J19+J23+J27+J31+J35+J39+J43+J47+J51+J55+J59+J63+J67+J71+J75+J79+J83+J87+J91+J95+J99+J103+J107+J111+J115</f>
        <v>16</v>
      </c>
      <c r="K120" s="37">
        <f t="shared" ref="K120" si="25">J120/G120</f>
        <v>0.17391304347826086</v>
      </c>
      <c r="L120" s="35">
        <f>L3+L7+L11+L15+L19+L23+L27+L31+L35+L39+L43+L47+L51+L55+L59+L63+L67+L71+L75+L79+L83+L87+L91+L95+L99+L103+L107+L111+L115</f>
        <v>70</v>
      </c>
      <c r="M120" s="35">
        <f>M3+M7+M11+M15+M19+M23+M27+M31+M35+M39+M43+M47+M51+M55+M59+M63+M67+M71+M75+M79+M83+M87+M91+M95+M99+M103+M107+M111+M115</f>
        <v>39</v>
      </c>
      <c r="N120" s="35">
        <f>N3+N7+N11+N15+N19+N23+N27+N31+N35+N39+N43+N47+N51+N55+N59+N63+N67+N71+N75+N79+N83+N87+N91+N95+N99+N103+N107+N111+N115</f>
        <v>31</v>
      </c>
      <c r="O120" s="35">
        <f>O3+O7+O11+O15+O19+O23+O27+O31+O35+O39+O43+O47+O51+O55+O59+O63+O67+O71+O75+O79+O83+O87+O91+O95+O99+O103+O107+O111+O115</f>
        <v>32</v>
      </c>
      <c r="P120" s="35">
        <f>P3+P7+P11+P15+P19+P23+P27+P31+P35+P39+P43+P47+P51+P55+P59+P63+P67+P71+P75+P79+P83+P87+P91+P95+P99+P103+P107+P111+P115</f>
        <v>53</v>
      </c>
      <c r="Q120" s="36">
        <f>P120/L120*100</f>
        <v>75.714285714285708</v>
      </c>
      <c r="R120" s="35">
        <f>R3+R7+R11+R15+R19+R23+R27+R31+R35+R39+R43+R47+R51+R55+R59+R63+R67+R71+R75+R79+R83+R87+R91+R95+R99+R103+R107+R111+R115</f>
        <v>24</v>
      </c>
      <c r="S120" s="35">
        <f>S3+S7+S11+S15+S19+S23+S27+S31+S35+S39+S43+S47+S51+S55+S59+S63+S67+S71+S75+S79+S83+S87+S91+S95+S99+S103+S107+S111+S115</f>
        <v>18</v>
      </c>
      <c r="T120" s="37">
        <f>M120/(M120+N120)</f>
        <v>0.55714285714285716</v>
      </c>
      <c r="U120" s="37">
        <f>((0.5*V120)+M120)/L120</f>
        <v>0.65</v>
      </c>
      <c r="V120" s="35">
        <f>V3+V7+V11+V15+V19+V23+V27+V31+V35+V39+V43+V47+V51+V55+V59+V63+V67+V71+V75+V79+V83+V87+V91+V95+V99+V103+V107+V111+V115</f>
        <v>13</v>
      </c>
      <c r="W120" s="35">
        <f>W3+W7+W11+W15+W19+W23+W27+W31+W35+W39+W43+W47+W51+W55+W59+W63+W67+W71+W75+W79+W83+W87+W91+W95+W99+W103+W107+W111+W115</f>
        <v>17</v>
      </c>
      <c r="X120" s="35">
        <f>X3+X7+X11+X15+X19+X23+X27+X31+X35+X39+X43+X47+X51+X55+X59+X63+X67+X71+X75+X79+X83+X87+X91+X95+X99+X103+X107+X111+X115</f>
        <v>0</v>
      </c>
      <c r="Y120" s="35">
        <f>Y3+Y7+Y11+Y15+Y19+Y23+Y27+Y31+Y35+Y39+Y43+Y47+Y51+Y55+Y59+Y63+Y67+Y71+Y75+Y79+Y83+Y87+Y91+Y95+Y99+Y103+Y107+Y111+Y115</f>
        <v>20</v>
      </c>
      <c r="Z120" s="35">
        <f>Z3+Z7+Z11+Z15+Z19+Z23+Z27+Z31+Z35+Z39+Z43+Z47+Z51+Z55+Z59+Z63+Z67+Z71+Z75+Z79+Z83+Z87+Z91+Z95+Z99+Z103+Z107+Z111+Z115</f>
        <v>77</v>
      </c>
      <c r="AA120" s="38"/>
      <c r="AB120" s="38"/>
      <c r="AC120" s="38"/>
      <c r="AD120" s="38"/>
    </row>
    <row r="121" spans="1:30" x14ac:dyDescent="0.3">
      <c r="A121" s="6"/>
      <c r="B121" s="6"/>
      <c r="C121" s="6"/>
      <c r="D121" s="6"/>
      <c r="E121" s="6"/>
      <c r="F121" s="6"/>
      <c r="G121" s="6" t="s">
        <v>7</v>
      </c>
      <c r="H121" s="6" t="s">
        <v>8</v>
      </c>
      <c r="I121" s="7" t="s">
        <v>9</v>
      </c>
      <c r="J121" s="6" t="s">
        <v>10</v>
      </c>
      <c r="K121" s="33" t="s">
        <v>11</v>
      </c>
      <c r="L121" s="6" t="s">
        <v>12</v>
      </c>
      <c r="M121" s="6" t="s">
        <v>13</v>
      </c>
      <c r="N121" s="6" t="s">
        <v>14</v>
      </c>
      <c r="O121" s="6" t="s">
        <v>38</v>
      </c>
      <c r="P121" s="6" t="s">
        <v>70</v>
      </c>
      <c r="Q121" s="6" t="s">
        <v>71</v>
      </c>
      <c r="R121" s="6" t="s">
        <v>16</v>
      </c>
      <c r="S121" s="6" t="s">
        <v>17</v>
      </c>
      <c r="T121" s="33" t="s">
        <v>18</v>
      </c>
      <c r="U121" s="33" t="s">
        <v>19</v>
      </c>
      <c r="V121" s="6" t="s">
        <v>20</v>
      </c>
      <c r="W121" s="6" t="s">
        <v>21</v>
      </c>
      <c r="X121" s="6" t="s">
        <v>22</v>
      </c>
      <c r="Y121" s="6" t="s">
        <v>23</v>
      </c>
      <c r="Z121" s="6" t="s">
        <v>72</v>
      </c>
    </row>
    <row r="122" spans="1:30" x14ac:dyDescent="0.3">
      <c r="I122" s="2"/>
      <c r="K122" s="34"/>
      <c r="T122" s="34"/>
      <c r="U122" s="34"/>
      <c r="Z122" s="3"/>
    </row>
    <row r="123" spans="1:30" x14ac:dyDescent="0.3">
      <c r="I123" s="2"/>
      <c r="K123" s="34"/>
      <c r="T123" s="34"/>
      <c r="U123" s="34"/>
      <c r="Z123" s="3"/>
    </row>
    <row r="124" spans="1:30" x14ac:dyDescent="0.3">
      <c r="I124" s="2"/>
      <c r="K124" s="34"/>
      <c r="T124" s="34"/>
      <c r="U124" s="34"/>
      <c r="Z124" s="3"/>
    </row>
    <row r="125" spans="1:30" x14ac:dyDescent="0.3">
      <c r="A125" s="49" t="s">
        <v>37</v>
      </c>
      <c r="B125" s="49"/>
      <c r="C125" s="49"/>
      <c r="D125" s="3"/>
      <c r="E125" s="3"/>
      <c r="F125" s="3"/>
      <c r="G125" s="3"/>
      <c r="H125" s="3"/>
      <c r="I125" s="4"/>
      <c r="J125" s="3"/>
      <c r="K125" s="32"/>
      <c r="L125" s="3"/>
      <c r="M125" s="3"/>
      <c r="N125" s="3"/>
      <c r="O125" s="3"/>
      <c r="P125" s="3"/>
      <c r="Q125" s="3"/>
      <c r="R125" s="3"/>
      <c r="S125" s="3"/>
      <c r="T125" s="32"/>
      <c r="U125" s="32"/>
      <c r="V125" s="3"/>
      <c r="W125" s="3"/>
      <c r="X125" s="3"/>
      <c r="Y125" s="3"/>
      <c r="Z125" s="3"/>
      <c r="AA125" s="3"/>
      <c r="AB125" s="3"/>
      <c r="AC125" s="3"/>
      <c r="AD125" s="3"/>
    </row>
    <row r="126" spans="1:30" x14ac:dyDescent="0.3">
      <c r="A126" s="6" t="s">
        <v>1</v>
      </c>
      <c r="B126" s="6" t="s">
        <v>2</v>
      </c>
      <c r="C126" s="6" t="s">
        <v>3</v>
      </c>
      <c r="D126" s="6" t="s">
        <v>4</v>
      </c>
      <c r="E126" s="6" t="s">
        <v>5</v>
      </c>
      <c r="F126" s="6" t="s">
        <v>6</v>
      </c>
      <c r="G126" s="6" t="s">
        <v>7</v>
      </c>
      <c r="H126" s="6" t="s">
        <v>8</v>
      </c>
      <c r="I126" s="7" t="s">
        <v>9</v>
      </c>
      <c r="J126" s="6" t="s">
        <v>10</v>
      </c>
      <c r="K126" s="33" t="s">
        <v>11</v>
      </c>
      <c r="L126" s="6" t="s">
        <v>12</v>
      </c>
      <c r="M126" s="6" t="s">
        <v>13</v>
      </c>
      <c r="N126" s="6" t="s">
        <v>14</v>
      </c>
      <c r="O126" s="6" t="s">
        <v>38</v>
      </c>
      <c r="P126" s="6" t="s">
        <v>70</v>
      </c>
      <c r="Q126" s="6" t="s">
        <v>71</v>
      </c>
      <c r="R126" s="6" t="s">
        <v>16</v>
      </c>
      <c r="S126" s="6" t="s">
        <v>17</v>
      </c>
      <c r="T126" s="33" t="s">
        <v>18</v>
      </c>
      <c r="U126" s="33" t="s">
        <v>19</v>
      </c>
      <c r="V126" s="6" t="s">
        <v>20</v>
      </c>
      <c r="W126" s="6" t="s">
        <v>39</v>
      </c>
      <c r="X126" s="6" t="s">
        <v>40</v>
      </c>
      <c r="Y126" s="6" t="s">
        <v>41</v>
      </c>
      <c r="Z126" s="6" t="s">
        <v>22</v>
      </c>
      <c r="AA126" s="6" t="s">
        <v>42</v>
      </c>
      <c r="AB126" s="6"/>
      <c r="AC126" s="6"/>
    </row>
    <row r="127" spans="1:30" x14ac:dyDescent="0.3">
      <c r="A127" s="35">
        <v>1</v>
      </c>
      <c r="B127" s="35" t="s">
        <v>24</v>
      </c>
      <c r="C127" s="35" t="s">
        <v>25</v>
      </c>
      <c r="D127" s="35" t="s">
        <v>26</v>
      </c>
      <c r="E127" s="35" t="s">
        <v>27</v>
      </c>
      <c r="F127" s="35" t="s">
        <v>28</v>
      </c>
      <c r="G127" s="35">
        <f>G128+G129+G130</f>
        <v>14</v>
      </c>
      <c r="H127" s="35">
        <f>H128+H129+H130</f>
        <v>4</v>
      </c>
      <c r="I127" s="36">
        <f t="shared" ref="I127:I158" si="26">H127/G127</f>
        <v>0.2857142857142857</v>
      </c>
      <c r="J127" s="35">
        <f>J128+J129+J130</f>
        <v>6</v>
      </c>
      <c r="K127" s="37">
        <f t="shared" ref="K127:K158" si="27">J127/G127</f>
        <v>0.42857142857142855</v>
      </c>
      <c r="L127" s="35">
        <f t="shared" ref="L127:L158" si="28">M127+N127</f>
        <v>8</v>
      </c>
      <c r="M127" s="35">
        <f>M128+M129+M130</f>
        <v>2</v>
      </c>
      <c r="N127" s="35">
        <f>N128+N129+N130</f>
        <v>6</v>
      </c>
      <c r="O127" s="35">
        <f>O128+O129+O130</f>
        <v>0</v>
      </c>
      <c r="P127" s="35">
        <f>P128+P129+P130</f>
        <v>5</v>
      </c>
      <c r="Q127" s="36">
        <f t="shared" ref="Q127:Q158" si="29">P127/L127*100</f>
        <v>62.5</v>
      </c>
      <c r="R127" s="35">
        <f>R128+R129+R130</f>
        <v>0</v>
      </c>
      <c r="S127" s="35">
        <f>S128+S129+S130</f>
        <v>0</v>
      </c>
      <c r="T127" s="37">
        <f t="shared" ref="T127:T158" si="30">M127/(M127+N127)</f>
        <v>0.25</v>
      </c>
      <c r="U127" s="37">
        <f t="shared" ref="U127:U158" si="31">((0.5*V127)+M127)/L127</f>
        <v>0.25</v>
      </c>
      <c r="V127" s="35">
        <f t="shared" ref="V127:AA127" si="32">V128+V129+V130</f>
        <v>0</v>
      </c>
      <c r="W127" s="35">
        <f t="shared" si="32"/>
        <v>1</v>
      </c>
      <c r="X127" s="35">
        <f t="shared" si="32"/>
        <v>5</v>
      </c>
      <c r="Y127" s="35">
        <f t="shared" si="32"/>
        <v>2</v>
      </c>
      <c r="Z127" s="35">
        <f t="shared" si="32"/>
        <v>1</v>
      </c>
      <c r="AA127" s="35">
        <f t="shared" si="32"/>
        <v>0</v>
      </c>
      <c r="AB127" s="35"/>
      <c r="AC127" s="35"/>
      <c r="AD127" s="38"/>
    </row>
    <row r="128" spans="1:30" x14ac:dyDescent="0.3">
      <c r="A128" s="3" t="s">
        <v>66</v>
      </c>
      <c r="B128" s="3" t="s">
        <v>24</v>
      </c>
      <c r="C128" s="3" t="s">
        <v>25</v>
      </c>
      <c r="D128" s="3" t="s">
        <v>26</v>
      </c>
      <c r="E128" s="3" t="s">
        <v>27</v>
      </c>
      <c r="F128" s="3" t="s">
        <v>28</v>
      </c>
      <c r="G128" s="3">
        <v>11</v>
      </c>
      <c r="H128" s="3">
        <v>2</v>
      </c>
      <c r="I128" s="4">
        <f t="shared" si="26"/>
        <v>0.18181818181818182</v>
      </c>
      <c r="J128" s="3">
        <v>4</v>
      </c>
      <c r="K128" s="32">
        <f t="shared" si="27"/>
        <v>0.36363636363636365</v>
      </c>
      <c r="L128" s="3">
        <f t="shared" si="28"/>
        <v>7</v>
      </c>
      <c r="M128" s="3">
        <v>1</v>
      </c>
      <c r="N128" s="3">
        <v>6</v>
      </c>
      <c r="O128" s="3">
        <v>0</v>
      </c>
      <c r="P128" s="3">
        <v>5</v>
      </c>
      <c r="Q128" s="4">
        <f t="shared" si="29"/>
        <v>71.428571428571431</v>
      </c>
      <c r="R128" s="3">
        <v>0</v>
      </c>
      <c r="S128" s="3">
        <v>0</v>
      </c>
      <c r="T128" s="32">
        <f t="shared" si="30"/>
        <v>0.14285714285714285</v>
      </c>
      <c r="U128" s="32">
        <f t="shared" si="31"/>
        <v>0.14285714285714285</v>
      </c>
      <c r="V128" s="3">
        <v>0</v>
      </c>
      <c r="W128" s="3">
        <v>1</v>
      </c>
      <c r="X128" s="3">
        <v>5</v>
      </c>
      <c r="Y128" s="3">
        <v>1</v>
      </c>
      <c r="Z128" s="3">
        <v>1</v>
      </c>
      <c r="AA128" s="3">
        <v>0</v>
      </c>
      <c r="AB128" s="3"/>
      <c r="AC128" s="3"/>
    </row>
    <row r="129" spans="1:30" x14ac:dyDescent="0.3">
      <c r="A129" s="3" t="s">
        <v>67</v>
      </c>
      <c r="B129" s="3" t="s">
        <v>24</v>
      </c>
      <c r="C129" s="3" t="s">
        <v>25</v>
      </c>
      <c r="D129" s="3" t="s">
        <v>26</v>
      </c>
      <c r="E129" s="3" t="s">
        <v>27</v>
      </c>
      <c r="F129" s="3" t="s">
        <v>28</v>
      </c>
      <c r="G129" s="3">
        <v>0</v>
      </c>
      <c r="H129" s="3">
        <v>0</v>
      </c>
      <c r="I129" s="4" t="e">
        <f t="shared" si="26"/>
        <v>#DIV/0!</v>
      </c>
      <c r="J129" s="3">
        <v>0</v>
      </c>
      <c r="K129" s="32" t="e">
        <f t="shared" si="27"/>
        <v>#DIV/0!</v>
      </c>
      <c r="L129" s="3">
        <f t="shared" si="28"/>
        <v>0</v>
      </c>
      <c r="M129" s="3">
        <v>0</v>
      </c>
      <c r="N129" s="3">
        <v>0</v>
      </c>
      <c r="O129" s="3">
        <v>0</v>
      </c>
      <c r="P129" s="3">
        <v>0</v>
      </c>
      <c r="Q129" s="4" t="e">
        <f t="shared" si="29"/>
        <v>#DIV/0!</v>
      </c>
      <c r="R129" s="3">
        <v>0</v>
      </c>
      <c r="S129" s="3">
        <v>0</v>
      </c>
      <c r="T129" s="32" t="e">
        <f t="shared" si="30"/>
        <v>#DIV/0!</v>
      </c>
      <c r="U129" s="32" t="e">
        <f t="shared" si="31"/>
        <v>#DIV/0!</v>
      </c>
      <c r="V129" s="3">
        <v>0</v>
      </c>
      <c r="W129" s="3">
        <v>0</v>
      </c>
      <c r="X129" s="3">
        <v>0</v>
      </c>
      <c r="Y129" s="3">
        <v>0</v>
      </c>
      <c r="Z129" s="3">
        <v>0</v>
      </c>
      <c r="AA129" s="3">
        <v>0</v>
      </c>
      <c r="AB129" s="3"/>
      <c r="AC129" s="3"/>
    </row>
    <row r="130" spans="1:30" x14ac:dyDescent="0.3">
      <c r="A130" s="3" t="s">
        <v>68</v>
      </c>
      <c r="B130" s="3" t="s">
        <v>24</v>
      </c>
      <c r="C130" s="3" t="s">
        <v>25</v>
      </c>
      <c r="D130" s="3" t="s">
        <v>26</v>
      </c>
      <c r="E130" s="3" t="s">
        <v>27</v>
      </c>
      <c r="F130" s="3" t="s">
        <v>28</v>
      </c>
      <c r="G130" s="3">
        <v>3</v>
      </c>
      <c r="H130" s="3">
        <v>2</v>
      </c>
      <c r="I130" s="4">
        <f t="shared" si="26"/>
        <v>0.66666666666666663</v>
      </c>
      <c r="J130" s="3">
        <v>2</v>
      </c>
      <c r="K130" s="32">
        <f t="shared" si="27"/>
        <v>0.66666666666666663</v>
      </c>
      <c r="L130" s="3">
        <f t="shared" si="28"/>
        <v>1</v>
      </c>
      <c r="M130" s="3">
        <v>1</v>
      </c>
      <c r="N130" s="3">
        <v>0</v>
      </c>
      <c r="O130" s="3">
        <v>0</v>
      </c>
      <c r="P130" s="3">
        <v>0</v>
      </c>
      <c r="Q130" s="4">
        <f t="shared" si="29"/>
        <v>0</v>
      </c>
      <c r="R130" s="3">
        <v>0</v>
      </c>
      <c r="S130" s="3">
        <v>0</v>
      </c>
      <c r="T130" s="32">
        <f t="shared" si="30"/>
        <v>1</v>
      </c>
      <c r="U130" s="32">
        <f t="shared" si="31"/>
        <v>1</v>
      </c>
      <c r="V130" s="3">
        <v>0</v>
      </c>
      <c r="W130" s="3">
        <v>0</v>
      </c>
      <c r="X130" s="3">
        <v>0</v>
      </c>
      <c r="Y130" s="3">
        <v>1</v>
      </c>
      <c r="Z130" s="3">
        <v>0</v>
      </c>
      <c r="AA130" s="3">
        <v>0</v>
      </c>
      <c r="AB130" s="3"/>
      <c r="AC130" s="3"/>
    </row>
    <row r="131" spans="1:30" x14ac:dyDescent="0.3">
      <c r="A131" s="35">
        <v>13</v>
      </c>
      <c r="B131" s="35" t="s">
        <v>30</v>
      </c>
      <c r="C131" s="35" t="s">
        <v>25</v>
      </c>
      <c r="D131" s="35" t="s">
        <v>26</v>
      </c>
      <c r="E131" s="35" t="s">
        <v>27</v>
      </c>
      <c r="F131" s="35" t="s">
        <v>28</v>
      </c>
      <c r="G131" s="35">
        <f>G132+G133+G134</f>
        <v>1</v>
      </c>
      <c r="H131" s="35">
        <f>H132+H133+H134</f>
        <v>0</v>
      </c>
      <c r="I131" s="36">
        <f t="shared" si="26"/>
        <v>0</v>
      </c>
      <c r="J131" s="35">
        <f>J132+J133+J134</f>
        <v>1</v>
      </c>
      <c r="K131" s="37">
        <f t="shared" si="27"/>
        <v>1</v>
      </c>
      <c r="L131" s="35">
        <f t="shared" si="28"/>
        <v>0</v>
      </c>
      <c r="M131" s="35">
        <f>M132+M133+M134</f>
        <v>0</v>
      </c>
      <c r="N131" s="35">
        <f>N132+N133+N134</f>
        <v>0</v>
      </c>
      <c r="O131" s="35">
        <f>O132+O133+O134</f>
        <v>0</v>
      </c>
      <c r="P131" s="35">
        <f>P132+P133+P134</f>
        <v>0</v>
      </c>
      <c r="Q131" s="36" t="e">
        <f t="shared" si="29"/>
        <v>#DIV/0!</v>
      </c>
      <c r="R131" s="35">
        <f>R132+R133+R134</f>
        <v>0</v>
      </c>
      <c r="S131" s="35">
        <f>S132+S133+S134</f>
        <v>0</v>
      </c>
      <c r="T131" s="37" t="e">
        <f t="shared" si="30"/>
        <v>#DIV/0!</v>
      </c>
      <c r="U131" s="37" t="e">
        <f t="shared" si="31"/>
        <v>#DIV/0!</v>
      </c>
      <c r="V131" s="35">
        <f t="shared" ref="V131:AA131" si="33">V132+V133+V134</f>
        <v>0</v>
      </c>
      <c r="W131" s="35">
        <f t="shared" si="33"/>
        <v>0</v>
      </c>
      <c r="X131" s="35">
        <f t="shared" si="33"/>
        <v>0</v>
      </c>
      <c r="Y131" s="35">
        <f t="shared" si="33"/>
        <v>1</v>
      </c>
      <c r="Z131" s="35">
        <f t="shared" si="33"/>
        <v>1</v>
      </c>
      <c r="AA131" s="35">
        <f t="shared" si="33"/>
        <v>0</v>
      </c>
      <c r="AB131" s="35"/>
      <c r="AC131" s="35"/>
      <c r="AD131" s="38"/>
    </row>
    <row r="132" spans="1:30" x14ac:dyDescent="0.3">
      <c r="A132" s="3" t="s">
        <v>66</v>
      </c>
      <c r="B132" s="3" t="s">
        <v>30</v>
      </c>
      <c r="C132" s="3" t="s">
        <v>25</v>
      </c>
      <c r="D132" s="3" t="s">
        <v>26</v>
      </c>
      <c r="E132" s="3" t="s">
        <v>27</v>
      </c>
      <c r="F132" s="3" t="s">
        <v>28</v>
      </c>
      <c r="G132" s="3">
        <v>1</v>
      </c>
      <c r="H132" s="3">
        <v>0</v>
      </c>
      <c r="I132" s="4">
        <f t="shared" si="26"/>
        <v>0</v>
      </c>
      <c r="J132" s="3">
        <v>1</v>
      </c>
      <c r="K132" s="32">
        <f t="shared" si="27"/>
        <v>1</v>
      </c>
      <c r="L132" s="3">
        <f t="shared" si="28"/>
        <v>0</v>
      </c>
      <c r="M132" s="3">
        <v>0</v>
      </c>
      <c r="N132" s="3">
        <v>0</v>
      </c>
      <c r="O132" s="3">
        <v>0</v>
      </c>
      <c r="P132" s="3">
        <v>0</v>
      </c>
      <c r="Q132" s="4" t="e">
        <f t="shared" si="29"/>
        <v>#DIV/0!</v>
      </c>
      <c r="R132" s="3">
        <v>0</v>
      </c>
      <c r="S132" s="3">
        <v>0</v>
      </c>
      <c r="T132" s="32" t="e">
        <f t="shared" si="30"/>
        <v>#DIV/0!</v>
      </c>
      <c r="U132" s="32" t="e">
        <f t="shared" si="31"/>
        <v>#DIV/0!</v>
      </c>
      <c r="V132" s="3">
        <v>0</v>
      </c>
      <c r="W132" s="3">
        <v>0</v>
      </c>
      <c r="X132" s="3">
        <v>0</v>
      </c>
      <c r="Y132" s="3">
        <v>1</v>
      </c>
      <c r="Z132" s="3">
        <v>1</v>
      </c>
      <c r="AA132" s="3">
        <v>0</v>
      </c>
      <c r="AB132" s="3"/>
      <c r="AC132" s="3"/>
    </row>
    <row r="133" spans="1:30" x14ac:dyDescent="0.3">
      <c r="A133" s="3" t="s">
        <v>67</v>
      </c>
      <c r="B133" s="3" t="s">
        <v>30</v>
      </c>
      <c r="C133" s="3" t="s">
        <v>25</v>
      </c>
      <c r="D133" s="3" t="s">
        <v>26</v>
      </c>
      <c r="E133" s="3" t="s">
        <v>27</v>
      </c>
      <c r="F133" s="3" t="s">
        <v>28</v>
      </c>
      <c r="G133" s="3">
        <v>0</v>
      </c>
      <c r="H133" s="3">
        <v>0</v>
      </c>
      <c r="I133" s="4" t="e">
        <f t="shared" si="26"/>
        <v>#DIV/0!</v>
      </c>
      <c r="J133" s="3">
        <v>0</v>
      </c>
      <c r="K133" s="32" t="e">
        <f t="shared" si="27"/>
        <v>#DIV/0!</v>
      </c>
      <c r="L133" s="3">
        <f t="shared" si="28"/>
        <v>0</v>
      </c>
      <c r="M133" s="3">
        <v>0</v>
      </c>
      <c r="N133" s="3">
        <v>0</v>
      </c>
      <c r="O133" s="3">
        <v>0</v>
      </c>
      <c r="P133" s="3">
        <v>0</v>
      </c>
      <c r="Q133" s="4" t="e">
        <f t="shared" si="29"/>
        <v>#DIV/0!</v>
      </c>
      <c r="R133" s="3">
        <v>0</v>
      </c>
      <c r="S133" s="3">
        <v>0</v>
      </c>
      <c r="T133" s="32" t="e">
        <f t="shared" si="30"/>
        <v>#DIV/0!</v>
      </c>
      <c r="U133" s="32" t="e">
        <f t="shared" si="31"/>
        <v>#DIV/0!</v>
      </c>
      <c r="V133" s="3">
        <v>0</v>
      </c>
      <c r="W133" s="3">
        <v>0</v>
      </c>
      <c r="X133" s="3">
        <v>0</v>
      </c>
      <c r="Y133" s="3">
        <v>0</v>
      </c>
      <c r="Z133" s="3">
        <v>0</v>
      </c>
      <c r="AA133" s="3">
        <v>0</v>
      </c>
      <c r="AB133" s="3"/>
      <c r="AC133" s="3"/>
    </row>
    <row r="134" spans="1:30" x14ac:dyDescent="0.3">
      <c r="A134" s="3" t="s">
        <v>68</v>
      </c>
      <c r="B134" s="3" t="s">
        <v>30</v>
      </c>
      <c r="C134" s="3" t="s">
        <v>25</v>
      </c>
      <c r="D134" s="3" t="s">
        <v>26</v>
      </c>
      <c r="E134" s="3" t="s">
        <v>27</v>
      </c>
      <c r="F134" s="3" t="s">
        <v>28</v>
      </c>
      <c r="G134" s="3">
        <v>0</v>
      </c>
      <c r="H134" s="3">
        <v>0</v>
      </c>
      <c r="I134" s="4" t="e">
        <f t="shared" si="26"/>
        <v>#DIV/0!</v>
      </c>
      <c r="J134" s="3">
        <v>0</v>
      </c>
      <c r="K134" s="32" t="e">
        <f t="shared" si="27"/>
        <v>#DIV/0!</v>
      </c>
      <c r="L134" s="3">
        <f t="shared" si="28"/>
        <v>0</v>
      </c>
      <c r="M134" s="3">
        <v>0</v>
      </c>
      <c r="N134" s="3">
        <v>0</v>
      </c>
      <c r="O134" s="3">
        <v>0</v>
      </c>
      <c r="P134" s="3">
        <v>0</v>
      </c>
      <c r="Q134" s="4" t="e">
        <f t="shared" si="29"/>
        <v>#DIV/0!</v>
      </c>
      <c r="R134" s="3">
        <v>0</v>
      </c>
      <c r="S134" s="3">
        <v>0</v>
      </c>
      <c r="T134" s="32" t="e">
        <f t="shared" si="30"/>
        <v>#DIV/0!</v>
      </c>
      <c r="U134" s="32" t="e">
        <f t="shared" si="31"/>
        <v>#DIV/0!</v>
      </c>
      <c r="V134" s="3">
        <v>0</v>
      </c>
      <c r="W134" s="3">
        <v>0</v>
      </c>
      <c r="X134" s="3">
        <v>0</v>
      </c>
      <c r="Y134" s="3">
        <v>0</v>
      </c>
      <c r="Z134" s="3">
        <v>0</v>
      </c>
      <c r="AA134" s="3">
        <v>0</v>
      </c>
      <c r="AB134" s="3"/>
      <c r="AC134" s="3"/>
    </row>
    <row r="135" spans="1:30" x14ac:dyDescent="0.3">
      <c r="A135" s="35">
        <v>27</v>
      </c>
      <c r="B135" s="35" t="s">
        <v>29</v>
      </c>
      <c r="C135" s="35" t="s">
        <v>25</v>
      </c>
      <c r="D135" s="35" t="s">
        <v>26</v>
      </c>
      <c r="E135" s="35" t="s">
        <v>30</v>
      </c>
      <c r="F135" s="35" t="s">
        <v>28</v>
      </c>
      <c r="G135" s="35">
        <f>G136+G137+G138</f>
        <v>2</v>
      </c>
      <c r="H135" s="35">
        <f>H136+H137+H138</f>
        <v>0</v>
      </c>
      <c r="I135" s="36">
        <f t="shared" si="26"/>
        <v>0</v>
      </c>
      <c r="J135" s="35">
        <f>J136+J137+J138</f>
        <v>1</v>
      </c>
      <c r="K135" s="37">
        <f t="shared" si="27"/>
        <v>0.5</v>
      </c>
      <c r="L135" s="35">
        <f t="shared" si="28"/>
        <v>1</v>
      </c>
      <c r="M135" s="35">
        <f>M136+M137+M138</f>
        <v>0</v>
      </c>
      <c r="N135" s="35">
        <f>N136+N137+N138</f>
        <v>1</v>
      </c>
      <c r="O135" s="35">
        <f>O136+O137+O138</f>
        <v>0</v>
      </c>
      <c r="P135" s="35">
        <f>P136+P137+P138</f>
        <v>1</v>
      </c>
      <c r="Q135" s="36">
        <f t="shared" si="29"/>
        <v>100</v>
      </c>
      <c r="R135" s="35">
        <f>R136+R137+R138</f>
        <v>0</v>
      </c>
      <c r="S135" s="35">
        <f>S136+S137+S138</f>
        <v>0</v>
      </c>
      <c r="T135" s="37">
        <f t="shared" si="30"/>
        <v>0</v>
      </c>
      <c r="U135" s="37">
        <f t="shared" si="31"/>
        <v>0</v>
      </c>
      <c r="V135" s="35">
        <f t="shared" ref="V135:AA135" si="34">V136+V137+V138</f>
        <v>0</v>
      </c>
      <c r="W135" s="35">
        <f t="shared" si="34"/>
        <v>0</v>
      </c>
      <c r="X135" s="35">
        <f t="shared" si="34"/>
        <v>1</v>
      </c>
      <c r="Y135" s="35">
        <f t="shared" si="34"/>
        <v>1</v>
      </c>
      <c r="Z135" s="35">
        <f t="shared" si="34"/>
        <v>0</v>
      </c>
      <c r="AA135" s="35">
        <f t="shared" si="34"/>
        <v>0</v>
      </c>
      <c r="AB135" s="35"/>
      <c r="AC135" s="35"/>
      <c r="AD135" s="38"/>
    </row>
    <row r="136" spans="1:30" x14ac:dyDescent="0.3">
      <c r="A136" s="3" t="s">
        <v>66</v>
      </c>
      <c r="B136" s="3" t="s">
        <v>29</v>
      </c>
      <c r="C136" s="3" t="s">
        <v>25</v>
      </c>
      <c r="D136" s="3" t="s">
        <v>26</v>
      </c>
      <c r="E136" s="3" t="s">
        <v>30</v>
      </c>
      <c r="F136" s="3" t="s">
        <v>28</v>
      </c>
      <c r="G136" s="3">
        <v>2</v>
      </c>
      <c r="H136" s="3">
        <v>0</v>
      </c>
      <c r="I136" s="4">
        <f t="shared" si="26"/>
        <v>0</v>
      </c>
      <c r="J136" s="3">
        <v>1</v>
      </c>
      <c r="K136" s="32">
        <f t="shared" si="27"/>
        <v>0.5</v>
      </c>
      <c r="L136" s="3">
        <f t="shared" si="28"/>
        <v>1</v>
      </c>
      <c r="M136" s="3">
        <v>0</v>
      </c>
      <c r="N136" s="3">
        <v>1</v>
      </c>
      <c r="O136" s="3">
        <v>0</v>
      </c>
      <c r="P136" s="3">
        <v>1</v>
      </c>
      <c r="Q136" s="4">
        <f t="shared" si="29"/>
        <v>100</v>
      </c>
      <c r="R136" s="3">
        <v>0</v>
      </c>
      <c r="S136" s="3">
        <v>0</v>
      </c>
      <c r="T136" s="32">
        <f t="shared" si="30"/>
        <v>0</v>
      </c>
      <c r="U136" s="32">
        <f t="shared" si="31"/>
        <v>0</v>
      </c>
      <c r="V136" s="3">
        <v>0</v>
      </c>
      <c r="W136" s="3">
        <v>0</v>
      </c>
      <c r="X136" s="3">
        <v>1</v>
      </c>
      <c r="Y136" s="3">
        <v>1</v>
      </c>
      <c r="Z136" s="3">
        <v>0</v>
      </c>
      <c r="AA136" s="3">
        <v>0</v>
      </c>
      <c r="AB136" s="3"/>
      <c r="AC136" s="3"/>
    </row>
    <row r="137" spans="1:30" x14ac:dyDescent="0.3">
      <c r="A137" s="3" t="s">
        <v>67</v>
      </c>
      <c r="B137" s="3" t="s">
        <v>29</v>
      </c>
      <c r="C137" s="3" t="s">
        <v>25</v>
      </c>
      <c r="D137" s="3" t="s">
        <v>26</v>
      </c>
      <c r="E137" s="3" t="s">
        <v>30</v>
      </c>
      <c r="F137" s="3" t="s">
        <v>28</v>
      </c>
      <c r="G137" s="3">
        <v>0</v>
      </c>
      <c r="H137" s="3">
        <v>0</v>
      </c>
      <c r="I137" s="4" t="e">
        <f t="shared" si="26"/>
        <v>#DIV/0!</v>
      </c>
      <c r="J137" s="3">
        <v>0</v>
      </c>
      <c r="K137" s="32" t="e">
        <f t="shared" si="27"/>
        <v>#DIV/0!</v>
      </c>
      <c r="L137" s="3">
        <f t="shared" si="28"/>
        <v>0</v>
      </c>
      <c r="M137" s="3">
        <v>0</v>
      </c>
      <c r="N137" s="3">
        <v>0</v>
      </c>
      <c r="O137" s="3">
        <v>0</v>
      </c>
      <c r="P137" s="3">
        <v>0</v>
      </c>
      <c r="Q137" s="4" t="e">
        <f t="shared" si="29"/>
        <v>#DIV/0!</v>
      </c>
      <c r="R137" s="3">
        <v>0</v>
      </c>
      <c r="S137" s="3">
        <v>0</v>
      </c>
      <c r="T137" s="32" t="e">
        <f t="shared" si="30"/>
        <v>#DIV/0!</v>
      </c>
      <c r="U137" s="32" t="e">
        <f t="shared" si="31"/>
        <v>#DIV/0!</v>
      </c>
      <c r="V137" s="3">
        <v>0</v>
      </c>
      <c r="W137" s="3">
        <v>0</v>
      </c>
      <c r="X137" s="3">
        <v>0</v>
      </c>
      <c r="Y137" s="3">
        <v>0</v>
      </c>
      <c r="Z137" s="3">
        <v>0</v>
      </c>
      <c r="AA137" s="3">
        <v>0</v>
      </c>
      <c r="AB137" s="3"/>
      <c r="AC137" s="3"/>
    </row>
    <row r="138" spans="1:30" x14ac:dyDescent="0.3">
      <c r="A138" s="3" t="s">
        <v>68</v>
      </c>
      <c r="B138" s="3" t="s">
        <v>29</v>
      </c>
      <c r="C138" s="3" t="s">
        <v>25</v>
      </c>
      <c r="D138" s="3" t="s">
        <v>26</v>
      </c>
      <c r="E138" s="3" t="s">
        <v>30</v>
      </c>
      <c r="F138" s="3" t="s">
        <v>28</v>
      </c>
      <c r="G138" s="3">
        <v>0</v>
      </c>
      <c r="H138" s="3">
        <v>0</v>
      </c>
      <c r="I138" s="4" t="e">
        <f t="shared" si="26"/>
        <v>#DIV/0!</v>
      </c>
      <c r="J138" s="3">
        <v>0</v>
      </c>
      <c r="K138" s="32" t="e">
        <f t="shared" si="27"/>
        <v>#DIV/0!</v>
      </c>
      <c r="L138" s="3">
        <f t="shared" si="28"/>
        <v>0</v>
      </c>
      <c r="M138" s="3">
        <v>0</v>
      </c>
      <c r="N138" s="3">
        <v>0</v>
      </c>
      <c r="O138" s="3">
        <v>0</v>
      </c>
      <c r="P138" s="3">
        <v>0</v>
      </c>
      <c r="Q138" s="4" t="e">
        <f t="shared" si="29"/>
        <v>#DIV/0!</v>
      </c>
      <c r="R138" s="3">
        <v>0</v>
      </c>
      <c r="S138" s="3">
        <v>0</v>
      </c>
      <c r="T138" s="32" t="e">
        <f t="shared" si="30"/>
        <v>#DIV/0!</v>
      </c>
      <c r="U138" s="32" t="e">
        <f t="shared" si="31"/>
        <v>#DIV/0!</v>
      </c>
      <c r="V138" s="3">
        <v>0</v>
      </c>
      <c r="W138" s="3">
        <v>0</v>
      </c>
      <c r="X138" s="3">
        <v>0</v>
      </c>
      <c r="Y138" s="3">
        <v>0</v>
      </c>
      <c r="Z138" s="3">
        <v>0</v>
      </c>
      <c r="AA138" s="3">
        <v>0</v>
      </c>
      <c r="AB138" s="3"/>
      <c r="AC138" s="3"/>
    </row>
    <row r="139" spans="1:30" x14ac:dyDescent="0.3">
      <c r="A139" s="35">
        <v>29</v>
      </c>
      <c r="B139" s="35" t="s">
        <v>29</v>
      </c>
      <c r="C139" s="35" t="s">
        <v>32</v>
      </c>
      <c r="D139" s="35" t="s">
        <v>26</v>
      </c>
      <c r="E139" s="35" t="s">
        <v>30</v>
      </c>
      <c r="F139" s="35" t="s">
        <v>28</v>
      </c>
      <c r="G139" s="35">
        <f>G140+G141+G142</f>
        <v>2</v>
      </c>
      <c r="H139" s="35">
        <f>H140+H141+H142</f>
        <v>0</v>
      </c>
      <c r="I139" s="36">
        <f t="shared" si="26"/>
        <v>0</v>
      </c>
      <c r="J139" s="35">
        <f>J140+J141+J142</f>
        <v>1</v>
      </c>
      <c r="K139" s="37">
        <f t="shared" si="27"/>
        <v>0.5</v>
      </c>
      <c r="L139" s="35">
        <f t="shared" si="28"/>
        <v>1</v>
      </c>
      <c r="M139" s="35">
        <f>M140+M141+M142</f>
        <v>0</v>
      </c>
      <c r="N139" s="35">
        <f>N140+N141+N142</f>
        <v>1</v>
      </c>
      <c r="O139" s="35">
        <f>O140+O141+O142</f>
        <v>0</v>
      </c>
      <c r="P139" s="35">
        <f>P140+P141+P142</f>
        <v>1</v>
      </c>
      <c r="Q139" s="36">
        <f t="shared" si="29"/>
        <v>100</v>
      </c>
      <c r="R139" s="35">
        <f>R140+R141+R142</f>
        <v>0</v>
      </c>
      <c r="S139" s="35">
        <f>S140+S141+S142</f>
        <v>0</v>
      </c>
      <c r="T139" s="37">
        <f t="shared" si="30"/>
        <v>0</v>
      </c>
      <c r="U139" s="37">
        <f t="shared" si="31"/>
        <v>0</v>
      </c>
      <c r="V139" s="35">
        <f t="shared" ref="V139:AA139" si="35">V140+V141+V142</f>
        <v>0</v>
      </c>
      <c r="W139" s="35">
        <f t="shared" si="35"/>
        <v>0</v>
      </c>
      <c r="X139" s="35">
        <f t="shared" si="35"/>
        <v>1</v>
      </c>
      <c r="Y139" s="35">
        <f t="shared" si="35"/>
        <v>1</v>
      </c>
      <c r="Z139" s="35">
        <f t="shared" si="35"/>
        <v>0</v>
      </c>
      <c r="AA139" s="35">
        <f t="shared" si="35"/>
        <v>0</v>
      </c>
      <c r="AB139" s="35"/>
      <c r="AC139" s="35"/>
      <c r="AD139" s="38"/>
    </row>
    <row r="140" spans="1:30" x14ac:dyDescent="0.3">
      <c r="A140" s="3" t="s">
        <v>66</v>
      </c>
      <c r="B140" s="3" t="s">
        <v>29</v>
      </c>
      <c r="C140" s="3" t="s">
        <v>32</v>
      </c>
      <c r="D140" s="3" t="s">
        <v>26</v>
      </c>
      <c r="E140" s="3" t="s">
        <v>30</v>
      </c>
      <c r="F140" s="3" t="s">
        <v>28</v>
      </c>
      <c r="G140" s="3">
        <v>1</v>
      </c>
      <c r="H140" s="3">
        <v>0</v>
      </c>
      <c r="I140" s="4">
        <f t="shared" si="26"/>
        <v>0</v>
      </c>
      <c r="J140" s="3">
        <v>1</v>
      </c>
      <c r="K140" s="32">
        <f t="shared" si="27"/>
        <v>1</v>
      </c>
      <c r="L140" s="3">
        <f t="shared" si="28"/>
        <v>0</v>
      </c>
      <c r="M140" s="3">
        <v>0</v>
      </c>
      <c r="N140" s="3">
        <v>0</v>
      </c>
      <c r="O140" s="3">
        <v>0</v>
      </c>
      <c r="P140" s="3">
        <v>0</v>
      </c>
      <c r="Q140" s="4" t="e">
        <f t="shared" si="29"/>
        <v>#DIV/0!</v>
      </c>
      <c r="R140" s="3">
        <v>0</v>
      </c>
      <c r="S140" s="3">
        <v>0</v>
      </c>
      <c r="T140" s="32" t="e">
        <f t="shared" si="30"/>
        <v>#DIV/0!</v>
      </c>
      <c r="U140" s="32" t="e">
        <f t="shared" si="31"/>
        <v>#DIV/0!</v>
      </c>
      <c r="V140" s="3">
        <v>0</v>
      </c>
      <c r="W140" s="3">
        <v>0</v>
      </c>
      <c r="X140" s="3">
        <v>0</v>
      </c>
      <c r="Y140" s="3">
        <v>1</v>
      </c>
      <c r="Z140" s="3">
        <v>0</v>
      </c>
      <c r="AA140" s="3">
        <v>0</v>
      </c>
      <c r="AB140" s="3"/>
      <c r="AC140" s="3"/>
    </row>
    <row r="141" spans="1:30" x14ac:dyDescent="0.3">
      <c r="A141" s="3" t="s">
        <v>67</v>
      </c>
      <c r="B141" s="3" t="s">
        <v>29</v>
      </c>
      <c r="C141" s="3" t="s">
        <v>32</v>
      </c>
      <c r="D141" s="3" t="s">
        <v>26</v>
      </c>
      <c r="E141" s="3" t="s">
        <v>30</v>
      </c>
      <c r="F141" s="3" t="s">
        <v>28</v>
      </c>
      <c r="G141" s="3">
        <v>1</v>
      </c>
      <c r="H141" s="3">
        <v>0</v>
      </c>
      <c r="I141" s="4">
        <f t="shared" si="26"/>
        <v>0</v>
      </c>
      <c r="J141" s="3">
        <v>0</v>
      </c>
      <c r="K141" s="32">
        <f t="shared" si="27"/>
        <v>0</v>
      </c>
      <c r="L141" s="3">
        <f t="shared" si="28"/>
        <v>1</v>
      </c>
      <c r="M141" s="3">
        <v>0</v>
      </c>
      <c r="N141" s="3">
        <v>1</v>
      </c>
      <c r="O141" s="3">
        <v>0</v>
      </c>
      <c r="P141" s="3">
        <v>1</v>
      </c>
      <c r="Q141" s="4">
        <f t="shared" si="29"/>
        <v>100</v>
      </c>
      <c r="R141" s="3">
        <v>0</v>
      </c>
      <c r="S141" s="3">
        <v>0</v>
      </c>
      <c r="T141" s="32">
        <f t="shared" si="30"/>
        <v>0</v>
      </c>
      <c r="U141" s="32">
        <f t="shared" si="31"/>
        <v>0</v>
      </c>
      <c r="V141" s="3">
        <v>0</v>
      </c>
      <c r="W141" s="3">
        <v>0</v>
      </c>
      <c r="X141" s="3">
        <v>1</v>
      </c>
      <c r="Y141" s="3">
        <v>0</v>
      </c>
      <c r="Z141" s="3">
        <v>0</v>
      </c>
      <c r="AA141" s="3">
        <v>0</v>
      </c>
      <c r="AB141" s="3"/>
      <c r="AC141" s="3"/>
    </row>
    <row r="142" spans="1:30" x14ac:dyDescent="0.3">
      <c r="A142" s="3" t="s">
        <v>68</v>
      </c>
      <c r="B142" s="3" t="s">
        <v>29</v>
      </c>
      <c r="C142" s="3" t="s">
        <v>32</v>
      </c>
      <c r="D142" s="3" t="s">
        <v>26</v>
      </c>
      <c r="E142" s="3" t="s">
        <v>30</v>
      </c>
      <c r="F142" s="3" t="s">
        <v>28</v>
      </c>
      <c r="G142" s="3">
        <v>0</v>
      </c>
      <c r="H142" s="3">
        <v>0</v>
      </c>
      <c r="I142" s="4" t="e">
        <f t="shared" si="26"/>
        <v>#DIV/0!</v>
      </c>
      <c r="J142" s="3">
        <v>0</v>
      </c>
      <c r="K142" s="32" t="e">
        <f t="shared" si="27"/>
        <v>#DIV/0!</v>
      </c>
      <c r="L142" s="3">
        <f t="shared" si="28"/>
        <v>0</v>
      </c>
      <c r="M142" s="3">
        <v>0</v>
      </c>
      <c r="N142" s="3">
        <v>0</v>
      </c>
      <c r="O142" s="3">
        <v>0</v>
      </c>
      <c r="P142" s="3">
        <v>0</v>
      </c>
      <c r="Q142" s="4" t="e">
        <f t="shared" si="29"/>
        <v>#DIV/0!</v>
      </c>
      <c r="R142" s="3">
        <v>0</v>
      </c>
      <c r="S142" s="3">
        <v>0</v>
      </c>
      <c r="T142" s="32" t="e">
        <f t="shared" si="30"/>
        <v>#DIV/0!</v>
      </c>
      <c r="U142" s="32" t="e">
        <f t="shared" si="31"/>
        <v>#DIV/0!</v>
      </c>
      <c r="V142" s="3">
        <v>0</v>
      </c>
      <c r="W142" s="3">
        <v>0</v>
      </c>
      <c r="X142" s="3">
        <v>0</v>
      </c>
      <c r="Y142" s="3">
        <v>0</v>
      </c>
      <c r="Z142" s="3">
        <v>0</v>
      </c>
      <c r="AA142" s="3">
        <v>0</v>
      </c>
      <c r="AB142" s="3"/>
      <c r="AC142" s="3"/>
    </row>
    <row r="143" spans="1:30" x14ac:dyDescent="0.3">
      <c r="A143" s="35">
        <v>115</v>
      </c>
      <c r="B143" s="35" t="s">
        <v>24</v>
      </c>
      <c r="C143" s="35" t="s">
        <v>29</v>
      </c>
      <c r="D143" s="35" t="s">
        <v>26</v>
      </c>
      <c r="E143" s="35" t="s">
        <v>30</v>
      </c>
      <c r="F143" s="35" t="s">
        <v>32</v>
      </c>
      <c r="G143" s="35">
        <f>G144+G145+G146</f>
        <v>3</v>
      </c>
      <c r="H143" s="35">
        <f>H144+H145+H146</f>
        <v>2</v>
      </c>
      <c r="I143" s="36">
        <f t="shared" si="26"/>
        <v>0.66666666666666663</v>
      </c>
      <c r="J143" s="35">
        <f>J144+J145+J146</f>
        <v>4</v>
      </c>
      <c r="K143" s="37">
        <f t="shared" si="27"/>
        <v>1.3333333333333333</v>
      </c>
      <c r="L143" s="35">
        <f t="shared" si="28"/>
        <v>1</v>
      </c>
      <c r="M143" s="35">
        <f>M144+M145+M146</f>
        <v>1</v>
      </c>
      <c r="N143" s="35">
        <f>N144+N145+N146</f>
        <v>0</v>
      </c>
      <c r="O143" s="35">
        <f>O144+O145+O146</f>
        <v>1</v>
      </c>
      <c r="P143" s="35">
        <f>P144+P145+P146</f>
        <v>1</v>
      </c>
      <c r="Q143" s="36">
        <f t="shared" si="29"/>
        <v>100</v>
      </c>
      <c r="R143" s="35">
        <f>R144+R145+R146</f>
        <v>0</v>
      </c>
      <c r="S143" s="35">
        <f>S144+S145+S146</f>
        <v>0</v>
      </c>
      <c r="T143" s="37">
        <f t="shared" si="30"/>
        <v>1</v>
      </c>
      <c r="U143" s="37">
        <f t="shared" si="31"/>
        <v>1</v>
      </c>
      <c r="V143" s="35">
        <f t="shared" ref="V143:AA143" si="36">V144+V145+V146</f>
        <v>0</v>
      </c>
      <c r="W143" s="35">
        <f t="shared" si="36"/>
        <v>0</v>
      </c>
      <c r="X143" s="35">
        <f t="shared" si="36"/>
        <v>0</v>
      </c>
      <c r="Y143" s="35">
        <f t="shared" si="36"/>
        <v>1</v>
      </c>
      <c r="Z143" s="35">
        <f t="shared" si="36"/>
        <v>0</v>
      </c>
      <c r="AA143" s="35">
        <f t="shared" si="36"/>
        <v>0</v>
      </c>
      <c r="AB143" s="35"/>
      <c r="AC143" s="35"/>
      <c r="AD143" s="38"/>
    </row>
    <row r="144" spans="1:30" x14ac:dyDescent="0.3">
      <c r="A144" s="3" t="s">
        <v>66</v>
      </c>
      <c r="B144" s="3" t="s">
        <v>24</v>
      </c>
      <c r="C144" s="3" t="s">
        <v>29</v>
      </c>
      <c r="D144" s="3" t="s">
        <v>26</v>
      </c>
      <c r="E144" s="3" t="s">
        <v>30</v>
      </c>
      <c r="F144" s="3" t="s">
        <v>32</v>
      </c>
      <c r="G144" s="3">
        <v>2</v>
      </c>
      <c r="H144" s="3">
        <v>0</v>
      </c>
      <c r="I144" s="4">
        <f t="shared" si="26"/>
        <v>0</v>
      </c>
      <c r="J144" s="3">
        <v>2</v>
      </c>
      <c r="K144" s="32">
        <f t="shared" si="27"/>
        <v>1</v>
      </c>
      <c r="L144" s="3">
        <f t="shared" si="28"/>
        <v>0</v>
      </c>
      <c r="M144" s="3">
        <v>0</v>
      </c>
      <c r="N144" s="3">
        <v>0</v>
      </c>
      <c r="O144" s="3">
        <v>0</v>
      </c>
      <c r="P144" s="3">
        <v>0</v>
      </c>
      <c r="Q144" s="4" t="e">
        <f t="shared" si="29"/>
        <v>#DIV/0!</v>
      </c>
      <c r="R144" s="3">
        <v>0</v>
      </c>
      <c r="S144" s="3">
        <v>0</v>
      </c>
      <c r="T144" s="32" t="e">
        <f t="shared" si="30"/>
        <v>#DIV/0!</v>
      </c>
      <c r="U144" s="32" t="e">
        <f t="shared" si="31"/>
        <v>#DIV/0!</v>
      </c>
      <c r="V144" s="3">
        <v>0</v>
      </c>
      <c r="W144" s="3">
        <v>0</v>
      </c>
      <c r="X144" s="3">
        <v>0</v>
      </c>
      <c r="Y144" s="3">
        <v>1</v>
      </c>
      <c r="Z144" s="3">
        <v>0</v>
      </c>
      <c r="AA144" s="3">
        <v>0</v>
      </c>
      <c r="AB144" s="3"/>
      <c r="AC144" s="3"/>
    </row>
    <row r="145" spans="1:30" x14ac:dyDescent="0.3">
      <c r="A145" s="3" t="s">
        <v>67</v>
      </c>
      <c r="B145" s="3" t="s">
        <v>24</v>
      </c>
      <c r="C145" s="3" t="s">
        <v>29</v>
      </c>
      <c r="D145" s="3" t="s">
        <v>26</v>
      </c>
      <c r="E145" s="3" t="s">
        <v>30</v>
      </c>
      <c r="F145" s="3" t="s">
        <v>32</v>
      </c>
      <c r="G145" s="3">
        <v>0</v>
      </c>
      <c r="H145" s="3">
        <v>0</v>
      </c>
      <c r="I145" s="4" t="e">
        <f t="shared" si="26"/>
        <v>#DIV/0!</v>
      </c>
      <c r="J145" s="3">
        <v>0</v>
      </c>
      <c r="K145" s="32" t="e">
        <f t="shared" si="27"/>
        <v>#DIV/0!</v>
      </c>
      <c r="L145" s="3">
        <f t="shared" si="28"/>
        <v>0</v>
      </c>
      <c r="M145" s="3">
        <v>0</v>
      </c>
      <c r="N145" s="3">
        <v>0</v>
      </c>
      <c r="O145" s="3">
        <v>0</v>
      </c>
      <c r="P145" s="3">
        <v>0</v>
      </c>
      <c r="Q145" s="4" t="e">
        <f t="shared" si="29"/>
        <v>#DIV/0!</v>
      </c>
      <c r="R145" s="3">
        <v>0</v>
      </c>
      <c r="S145" s="3">
        <v>0</v>
      </c>
      <c r="T145" s="32" t="e">
        <f t="shared" si="30"/>
        <v>#DIV/0!</v>
      </c>
      <c r="U145" s="32" t="e">
        <f t="shared" si="31"/>
        <v>#DIV/0!</v>
      </c>
      <c r="V145" s="3">
        <v>0</v>
      </c>
      <c r="W145" s="3">
        <v>0</v>
      </c>
      <c r="X145" s="3">
        <v>0</v>
      </c>
      <c r="Y145" s="3">
        <v>0</v>
      </c>
      <c r="Z145" s="3">
        <v>0</v>
      </c>
      <c r="AA145" s="3">
        <v>0</v>
      </c>
      <c r="AB145" s="3"/>
      <c r="AC145" s="3"/>
    </row>
    <row r="146" spans="1:30" x14ac:dyDescent="0.3">
      <c r="A146" s="3" t="s">
        <v>68</v>
      </c>
      <c r="B146" s="3" t="s">
        <v>24</v>
      </c>
      <c r="C146" s="3" t="s">
        <v>29</v>
      </c>
      <c r="D146" s="3" t="s">
        <v>26</v>
      </c>
      <c r="E146" s="3" t="s">
        <v>30</v>
      </c>
      <c r="F146" s="3" t="s">
        <v>32</v>
      </c>
      <c r="G146" s="3">
        <v>1</v>
      </c>
      <c r="H146" s="3">
        <v>2</v>
      </c>
      <c r="I146" s="4">
        <f t="shared" si="26"/>
        <v>2</v>
      </c>
      <c r="J146" s="3">
        <v>2</v>
      </c>
      <c r="K146" s="32">
        <f t="shared" si="27"/>
        <v>2</v>
      </c>
      <c r="L146" s="3">
        <f t="shared" si="28"/>
        <v>1</v>
      </c>
      <c r="M146" s="3">
        <v>1</v>
      </c>
      <c r="N146" s="3">
        <v>0</v>
      </c>
      <c r="O146" s="3">
        <v>1</v>
      </c>
      <c r="P146" s="3">
        <v>1</v>
      </c>
      <c r="Q146" s="4">
        <f t="shared" si="29"/>
        <v>100</v>
      </c>
      <c r="R146" s="3">
        <v>0</v>
      </c>
      <c r="S146" s="3">
        <v>0</v>
      </c>
      <c r="T146" s="32">
        <f t="shared" si="30"/>
        <v>1</v>
      </c>
      <c r="U146" s="32">
        <f t="shared" si="31"/>
        <v>1</v>
      </c>
      <c r="V146" s="3">
        <v>0</v>
      </c>
      <c r="W146" s="3">
        <v>0</v>
      </c>
      <c r="X146" s="3">
        <v>0</v>
      </c>
      <c r="Y146" s="3">
        <v>0</v>
      </c>
      <c r="Z146" s="3">
        <v>0</v>
      </c>
      <c r="AA146" s="3">
        <v>0</v>
      </c>
      <c r="AB146" s="3"/>
      <c r="AC146" s="3"/>
    </row>
    <row r="147" spans="1:30" x14ac:dyDescent="0.3">
      <c r="A147" s="35">
        <v>56</v>
      </c>
      <c r="B147" s="35" t="s">
        <v>24</v>
      </c>
      <c r="C147" s="35" t="s">
        <v>29</v>
      </c>
      <c r="D147" s="35" t="s">
        <v>32</v>
      </c>
      <c r="E147" s="35" t="s">
        <v>30</v>
      </c>
      <c r="F147" s="35" t="s">
        <v>28</v>
      </c>
      <c r="G147" s="35">
        <f>G148+G149+G150</f>
        <v>6</v>
      </c>
      <c r="H147" s="35">
        <f>H148+H149+H150</f>
        <v>4</v>
      </c>
      <c r="I147" s="36">
        <f t="shared" si="26"/>
        <v>0.66666666666666663</v>
      </c>
      <c r="J147" s="35">
        <f>J148+J149+J150</f>
        <v>4</v>
      </c>
      <c r="K147" s="37">
        <f t="shared" si="27"/>
        <v>0.66666666666666663</v>
      </c>
      <c r="L147" s="35">
        <f t="shared" si="28"/>
        <v>2</v>
      </c>
      <c r="M147" s="35">
        <f>M148+M149+M150</f>
        <v>2</v>
      </c>
      <c r="N147" s="35">
        <f>N148+N149+N150</f>
        <v>0</v>
      </c>
      <c r="O147" s="35">
        <f>O148+O149+O150</f>
        <v>2</v>
      </c>
      <c r="P147" s="35">
        <f>P148+P149+P150</f>
        <v>2</v>
      </c>
      <c r="Q147" s="36">
        <f t="shared" si="29"/>
        <v>100</v>
      </c>
      <c r="R147" s="35">
        <f>R148+R149+R150</f>
        <v>0</v>
      </c>
      <c r="S147" s="35">
        <f>S148+S149+S150</f>
        <v>0</v>
      </c>
      <c r="T147" s="37">
        <f t="shared" si="30"/>
        <v>1</v>
      </c>
      <c r="U147" s="37">
        <f t="shared" si="31"/>
        <v>1</v>
      </c>
      <c r="V147" s="35">
        <f t="shared" ref="V147:AA147" si="37">V148+V149+V150</f>
        <v>0</v>
      </c>
      <c r="W147" s="35">
        <f t="shared" si="37"/>
        <v>0</v>
      </c>
      <c r="X147" s="35">
        <f t="shared" si="37"/>
        <v>0</v>
      </c>
      <c r="Y147" s="35">
        <f t="shared" si="37"/>
        <v>2</v>
      </c>
      <c r="Z147" s="35">
        <f t="shared" si="37"/>
        <v>1</v>
      </c>
      <c r="AA147" s="35">
        <f t="shared" si="37"/>
        <v>0</v>
      </c>
      <c r="AB147" s="35"/>
      <c r="AC147" s="35"/>
      <c r="AD147" s="38"/>
    </row>
    <row r="148" spans="1:30" x14ac:dyDescent="0.3">
      <c r="A148" s="3" t="s">
        <v>66</v>
      </c>
      <c r="B148" s="3" t="s">
        <v>24</v>
      </c>
      <c r="C148" s="3" t="s">
        <v>29</v>
      </c>
      <c r="D148" s="3" t="s">
        <v>32</v>
      </c>
      <c r="E148" s="3" t="s">
        <v>30</v>
      </c>
      <c r="F148" s="3" t="s">
        <v>28</v>
      </c>
      <c r="G148" s="3">
        <v>4</v>
      </c>
      <c r="H148" s="3">
        <v>2</v>
      </c>
      <c r="I148" s="4">
        <f t="shared" si="26"/>
        <v>0.5</v>
      </c>
      <c r="J148" s="3">
        <v>3</v>
      </c>
      <c r="K148" s="32">
        <f t="shared" si="27"/>
        <v>0.75</v>
      </c>
      <c r="L148" s="3">
        <f t="shared" si="28"/>
        <v>1</v>
      </c>
      <c r="M148" s="3">
        <v>1</v>
      </c>
      <c r="N148" s="3">
        <v>0</v>
      </c>
      <c r="O148" s="3">
        <v>1</v>
      </c>
      <c r="P148" s="3">
        <v>1</v>
      </c>
      <c r="Q148" s="4">
        <f t="shared" si="29"/>
        <v>100</v>
      </c>
      <c r="R148" s="3">
        <v>0</v>
      </c>
      <c r="S148" s="3">
        <v>0</v>
      </c>
      <c r="T148" s="32">
        <f t="shared" si="30"/>
        <v>1</v>
      </c>
      <c r="U148" s="32">
        <f t="shared" si="31"/>
        <v>1</v>
      </c>
      <c r="V148" s="3">
        <v>0</v>
      </c>
      <c r="W148" s="3">
        <v>0</v>
      </c>
      <c r="X148" s="3">
        <v>0</v>
      </c>
      <c r="Y148" s="3">
        <v>1</v>
      </c>
      <c r="Z148" s="3">
        <v>0</v>
      </c>
      <c r="AA148" s="3">
        <v>0</v>
      </c>
      <c r="AB148" s="3"/>
      <c r="AC148" s="3"/>
    </row>
    <row r="149" spans="1:30" x14ac:dyDescent="0.3">
      <c r="A149" s="3" t="s">
        <v>67</v>
      </c>
      <c r="B149" s="3" t="s">
        <v>24</v>
      </c>
      <c r="C149" s="3" t="s">
        <v>29</v>
      </c>
      <c r="D149" s="3" t="s">
        <v>32</v>
      </c>
      <c r="E149" s="3" t="s">
        <v>30</v>
      </c>
      <c r="F149" s="3" t="s">
        <v>28</v>
      </c>
      <c r="G149" s="3">
        <v>1</v>
      </c>
      <c r="H149" s="3">
        <v>0</v>
      </c>
      <c r="I149" s="4">
        <f t="shared" si="26"/>
        <v>0</v>
      </c>
      <c r="J149" s="3">
        <v>1</v>
      </c>
      <c r="K149" s="32">
        <f t="shared" si="27"/>
        <v>1</v>
      </c>
      <c r="L149" s="3">
        <f t="shared" si="28"/>
        <v>0</v>
      </c>
      <c r="M149" s="3">
        <v>0</v>
      </c>
      <c r="N149" s="3">
        <v>0</v>
      </c>
      <c r="O149" s="3">
        <v>0</v>
      </c>
      <c r="P149" s="3">
        <v>0</v>
      </c>
      <c r="Q149" s="4" t="e">
        <f t="shared" si="29"/>
        <v>#DIV/0!</v>
      </c>
      <c r="R149" s="3">
        <v>0</v>
      </c>
      <c r="S149" s="3">
        <v>0</v>
      </c>
      <c r="T149" s="32" t="e">
        <f t="shared" si="30"/>
        <v>#DIV/0!</v>
      </c>
      <c r="U149" s="32" t="e">
        <f t="shared" si="31"/>
        <v>#DIV/0!</v>
      </c>
      <c r="V149" s="3">
        <v>0</v>
      </c>
      <c r="W149" s="3">
        <v>0</v>
      </c>
      <c r="X149" s="3">
        <v>0</v>
      </c>
      <c r="Y149" s="3">
        <v>1</v>
      </c>
      <c r="Z149" s="3">
        <v>0</v>
      </c>
      <c r="AA149" s="3">
        <v>0</v>
      </c>
      <c r="AB149" s="3"/>
      <c r="AC149" s="3"/>
    </row>
    <row r="150" spans="1:30" x14ac:dyDescent="0.3">
      <c r="A150" s="3" t="s">
        <v>68</v>
      </c>
      <c r="B150" s="3" t="s">
        <v>24</v>
      </c>
      <c r="C150" s="3" t="s">
        <v>29</v>
      </c>
      <c r="D150" s="3" t="s">
        <v>32</v>
      </c>
      <c r="E150" s="3" t="s">
        <v>30</v>
      </c>
      <c r="F150" s="3" t="s">
        <v>28</v>
      </c>
      <c r="G150" s="3">
        <v>1</v>
      </c>
      <c r="H150" s="3">
        <v>2</v>
      </c>
      <c r="I150" s="4">
        <f t="shared" si="26"/>
        <v>2</v>
      </c>
      <c r="J150" s="3">
        <v>0</v>
      </c>
      <c r="K150" s="32">
        <f t="shared" si="27"/>
        <v>0</v>
      </c>
      <c r="L150" s="3">
        <f t="shared" si="28"/>
        <v>1</v>
      </c>
      <c r="M150" s="3">
        <v>1</v>
      </c>
      <c r="N150" s="3">
        <v>0</v>
      </c>
      <c r="O150" s="3">
        <v>1</v>
      </c>
      <c r="P150" s="3">
        <v>1</v>
      </c>
      <c r="Q150" s="4">
        <f t="shared" si="29"/>
        <v>100</v>
      </c>
      <c r="R150" s="3">
        <v>0</v>
      </c>
      <c r="S150" s="3">
        <v>0</v>
      </c>
      <c r="T150" s="32">
        <f t="shared" si="30"/>
        <v>1</v>
      </c>
      <c r="U150" s="32">
        <f t="shared" si="31"/>
        <v>1</v>
      </c>
      <c r="V150" s="3">
        <v>0</v>
      </c>
      <c r="W150" s="3">
        <v>0</v>
      </c>
      <c r="X150" s="3">
        <v>0</v>
      </c>
      <c r="Y150" s="3">
        <v>0</v>
      </c>
      <c r="Z150" s="3">
        <v>1</v>
      </c>
      <c r="AA150" s="3">
        <v>0</v>
      </c>
      <c r="AB150" s="3"/>
      <c r="AC150" s="3"/>
    </row>
    <row r="151" spans="1:30" x14ac:dyDescent="0.3">
      <c r="A151" s="35">
        <v>180</v>
      </c>
      <c r="B151" s="35" t="s">
        <v>24</v>
      </c>
      <c r="C151" s="35" t="s">
        <v>25</v>
      </c>
      <c r="D151" s="35" t="s">
        <v>30</v>
      </c>
      <c r="E151" s="35" t="s">
        <v>27</v>
      </c>
      <c r="F151" s="35" t="s">
        <v>28</v>
      </c>
      <c r="G151" s="35">
        <f>G152+G153+G154</f>
        <v>2</v>
      </c>
      <c r="H151" s="35">
        <f>H152+H153+H154</f>
        <v>0</v>
      </c>
      <c r="I151" s="36">
        <f t="shared" si="26"/>
        <v>0</v>
      </c>
      <c r="J151" s="35">
        <f>J152+J153+J154</f>
        <v>0</v>
      </c>
      <c r="K151" s="37">
        <f t="shared" si="27"/>
        <v>0</v>
      </c>
      <c r="L151" s="35">
        <f t="shared" si="28"/>
        <v>2</v>
      </c>
      <c r="M151" s="35">
        <f>M152+M153+M154</f>
        <v>0</v>
      </c>
      <c r="N151" s="35">
        <f>N152+N153+N154</f>
        <v>2</v>
      </c>
      <c r="O151" s="35">
        <f>O152+O153+O154</f>
        <v>0</v>
      </c>
      <c r="P151" s="35">
        <f>P152+P153+P154</f>
        <v>2</v>
      </c>
      <c r="Q151" s="36">
        <f t="shared" si="29"/>
        <v>100</v>
      </c>
      <c r="R151" s="35">
        <f>R152+R153+R154</f>
        <v>0</v>
      </c>
      <c r="S151" s="35">
        <f>S152+S153+S154</f>
        <v>0</v>
      </c>
      <c r="T151" s="37">
        <f t="shared" si="30"/>
        <v>0</v>
      </c>
      <c r="U151" s="37">
        <f t="shared" si="31"/>
        <v>0</v>
      </c>
      <c r="V151" s="35">
        <f t="shared" ref="V151:AA151" si="38">V152+V153+V154</f>
        <v>0</v>
      </c>
      <c r="W151" s="35">
        <f t="shared" si="38"/>
        <v>1</v>
      </c>
      <c r="X151" s="35">
        <f t="shared" si="38"/>
        <v>1</v>
      </c>
      <c r="Y151" s="35">
        <f t="shared" si="38"/>
        <v>0</v>
      </c>
      <c r="Z151" s="35">
        <f t="shared" si="38"/>
        <v>0</v>
      </c>
      <c r="AA151" s="35">
        <f t="shared" si="38"/>
        <v>0</v>
      </c>
      <c r="AB151" s="35"/>
      <c r="AC151" s="35"/>
      <c r="AD151" s="38"/>
    </row>
    <row r="152" spans="1:30" x14ac:dyDescent="0.3">
      <c r="A152" s="3" t="s">
        <v>66</v>
      </c>
      <c r="B152" s="3" t="s">
        <v>24</v>
      </c>
      <c r="C152" s="3" t="s">
        <v>25</v>
      </c>
      <c r="D152" s="3" t="s">
        <v>30</v>
      </c>
      <c r="E152" s="3" t="s">
        <v>27</v>
      </c>
      <c r="F152" s="3" t="s">
        <v>28</v>
      </c>
      <c r="G152" s="3">
        <v>0</v>
      </c>
      <c r="H152" s="3">
        <v>0</v>
      </c>
      <c r="I152" s="4" t="e">
        <f t="shared" si="26"/>
        <v>#DIV/0!</v>
      </c>
      <c r="J152" s="3">
        <v>0</v>
      </c>
      <c r="K152" s="32" t="e">
        <f t="shared" si="27"/>
        <v>#DIV/0!</v>
      </c>
      <c r="L152" s="3">
        <f t="shared" si="28"/>
        <v>0</v>
      </c>
      <c r="M152" s="3">
        <v>0</v>
      </c>
      <c r="N152" s="3">
        <v>0</v>
      </c>
      <c r="O152" s="3">
        <v>0</v>
      </c>
      <c r="P152" s="3">
        <v>0</v>
      </c>
      <c r="Q152" s="4" t="e">
        <f t="shared" si="29"/>
        <v>#DIV/0!</v>
      </c>
      <c r="R152" s="3">
        <v>0</v>
      </c>
      <c r="S152" s="3">
        <v>0</v>
      </c>
      <c r="T152" s="32" t="e">
        <f t="shared" si="30"/>
        <v>#DIV/0!</v>
      </c>
      <c r="U152" s="32" t="e">
        <f t="shared" si="31"/>
        <v>#DIV/0!</v>
      </c>
      <c r="V152" s="3">
        <v>0</v>
      </c>
      <c r="W152" s="3">
        <v>0</v>
      </c>
      <c r="X152" s="3">
        <v>0</v>
      </c>
      <c r="Y152" s="3">
        <v>0</v>
      </c>
      <c r="Z152" s="3">
        <v>0</v>
      </c>
      <c r="AA152" s="3">
        <v>0</v>
      </c>
      <c r="AB152" s="3"/>
      <c r="AC152" s="3"/>
    </row>
    <row r="153" spans="1:30" x14ac:dyDescent="0.3">
      <c r="A153" s="3" t="s">
        <v>67</v>
      </c>
      <c r="B153" s="3" t="s">
        <v>24</v>
      </c>
      <c r="C153" s="3" t="s">
        <v>25</v>
      </c>
      <c r="D153" s="3" t="s">
        <v>30</v>
      </c>
      <c r="E153" s="3" t="s">
        <v>27</v>
      </c>
      <c r="F153" s="3" t="s">
        <v>28</v>
      </c>
      <c r="G153" s="3">
        <v>0</v>
      </c>
      <c r="H153" s="3">
        <v>0</v>
      </c>
      <c r="I153" s="4" t="e">
        <f t="shared" si="26"/>
        <v>#DIV/0!</v>
      </c>
      <c r="J153" s="3">
        <v>0</v>
      </c>
      <c r="K153" s="32" t="e">
        <f t="shared" si="27"/>
        <v>#DIV/0!</v>
      </c>
      <c r="L153" s="3">
        <f t="shared" si="28"/>
        <v>0</v>
      </c>
      <c r="M153" s="3">
        <v>0</v>
      </c>
      <c r="N153" s="3">
        <v>0</v>
      </c>
      <c r="O153" s="3">
        <v>0</v>
      </c>
      <c r="P153" s="3">
        <v>0</v>
      </c>
      <c r="Q153" s="4" t="e">
        <f t="shared" si="29"/>
        <v>#DIV/0!</v>
      </c>
      <c r="R153" s="3">
        <v>0</v>
      </c>
      <c r="S153" s="3">
        <v>0</v>
      </c>
      <c r="T153" s="32" t="e">
        <f t="shared" si="30"/>
        <v>#DIV/0!</v>
      </c>
      <c r="U153" s="32" t="e">
        <f t="shared" si="31"/>
        <v>#DIV/0!</v>
      </c>
      <c r="V153" s="3">
        <v>0</v>
      </c>
      <c r="W153" s="3">
        <v>0</v>
      </c>
      <c r="X153" s="3">
        <v>0</v>
      </c>
      <c r="Y153" s="3">
        <v>0</v>
      </c>
      <c r="Z153" s="3">
        <v>0</v>
      </c>
      <c r="AA153" s="3">
        <v>0</v>
      </c>
      <c r="AB153" s="3"/>
      <c r="AC153" s="3"/>
    </row>
    <row r="154" spans="1:30" x14ac:dyDescent="0.3">
      <c r="A154" s="3" t="s">
        <v>68</v>
      </c>
      <c r="B154" s="3" t="s">
        <v>24</v>
      </c>
      <c r="C154" s="3" t="s">
        <v>25</v>
      </c>
      <c r="D154" s="3" t="s">
        <v>30</v>
      </c>
      <c r="E154" s="3" t="s">
        <v>27</v>
      </c>
      <c r="F154" s="3" t="s">
        <v>28</v>
      </c>
      <c r="G154" s="3">
        <v>2</v>
      </c>
      <c r="H154" s="3">
        <v>0</v>
      </c>
      <c r="I154" s="4">
        <f t="shared" si="26"/>
        <v>0</v>
      </c>
      <c r="J154" s="3">
        <v>0</v>
      </c>
      <c r="K154" s="32">
        <f t="shared" si="27"/>
        <v>0</v>
      </c>
      <c r="L154" s="3">
        <f t="shared" si="28"/>
        <v>2</v>
      </c>
      <c r="M154" s="3">
        <v>0</v>
      </c>
      <c r="N154" s="3">
        <v>2</v>
      </c>
      <c r="O154" s="3">
        <v>0</v>
      </c>
      <c r="P154" s="3">
        <v>2</v>
      </c>
      <c r="Q154" s="4">
        <f t="shared" si="29"/>
        <v>100</v>
      </c>
      <c r="R154" s="3">
        <v>0</v>
      </c>
      <c r="S154" s="3">
        <v>0</v>
      </c>
      <c r="T154" s="32">
        <f t="shared" si="30"/>
        <v>0</v>
      </c>
      <c r="U154" s="32">
        <f t="shared" si="31"/>
        <v>0</v>
      </c>
      <c r="V154" s="3">
        <v>0</v>
      </c>
      <c r="W154" s="3">
        <v>1</v>
      </c>
      <c r="X154" s="3">
        <v>1</v>
      </c>
      <c r="Y154" s="3">
        <v>0</v>
      </c>
      <c r="Z154" s="3">
        <v>0</v>
      </c>
      <c r="AA154" s="3">
        <v>0</v>
      </c>
      <c r="AB154" s="3"/>
      <c r="AC154" s="3"/>
    </row>
    <row r="155" spans="1:30" x14ac:dyDescent="0.3">
      <c r="A155" s="35">
        <v>186</v>
      </c>
      <c r="B155" s="35" t="s">
        <v>34</v>
      </c>
      <c r="C155" s="35" t="s">
        <v>25</v>
      </c>
      <c r="D155" s="35" t="s">
        <v>26</v>
      </c>
      <c r="E155" s="35" t="s">
        <v>27</v>
      </c>
      <c r="F155" s="35" t="s">
        <v>28</v>
      </c>
      <c r="G155" s="35">
        <f>G156+G157+G158</f>
        <v>3</v>
      </c>
      <c r="H155" s="35">
        <f>H156+H157+H158</f>
        <v>0</v>
      </c>
      <c r="I155" s="36">
        <f t="shared" si="26"/>
        <v>0</v>
      </c>
      <c r="J155" s="35">
        <f>J156+J157+J158</f>
        <v>0</v>
      </c>
      <c r="K155" s="37">
        <f t="shared" si="27"/>
        <v>0</v>
      </c>
      <c r="L155" s="35">
        <f t="shared" si="28"/>
        <v>3</v>
      </c>
      <c r="M155" s="35">
        <f>M156+M157+M158</f>
        <v>0</v>
      </c>
      <c r="N155" s="35">
        <f>N156+N157+N158</f>
        <v>3</v>
      </c>
      <c r="O155" s="35">
        <f>O156+O157+O158</f>
        <v>0</v>
      </c>
      <c r="P155" s="35">
        <f>P156+P157+P158</f>
        <v>2</v>
      </c>
      <c r="Q155" s="36">
        <f t="shared" si="29"/>
        <v>66.666666666666657</v>
      </c>
      <c r="R155" s="35">
        <f>R156+R157+R158</f>
        <v>0</v>
      </c>
      <c r="S155" s="35">
        <f>S156+S157+S158</f>
        <v>0</v>
      </c>
      <c r="T155" s="37">
        <f t="shared" si="30"/>
        <v>0</v>
      </c>
      <c r="U155" s="37">
        <f t="shared" si="31"/>
        <v>0</v>
      </c>
      <c r="V155" s="35">
        <f t="shared" ref="V155:AA155" si="39">V156+V157+V158</f>
        <v>0</v>
      </c>
      <c r="W155" s="35">
        <f t="shared" si="39"/>
        <v>1</v>
      </c>
      <c r="X155" s="35">
        <f t="shared" si="39"/>
        <v>2</v>
      </c>
      <c r="Y155" s="35">
        <f t="shared" si="39"/>
        <v>0</v>
      </c>
      <c r="Z155" s="35">
        <f t="shared" si="39"/>
        <v>1</v>
      </c>
      <c r="AA155" s="35">
        <f t="shared" si="39"/>
        <v>0</v>
      </c>
      <c r="AB155" s="35"/>
      <c r="AC155" s="35"/>
      <c r="AD155" s="38"/>
    </row>
    <row r="156" spans="1:30" x14ac:dyDescent="0.3">
      <c r="A156" s="3" t="s">
        <v>66</v>
      </c>
      <c r="B156" s="3" t="s">
        <v>34</v>
      </c>
      <c r="C156" s="3" t="s">
        <v>25</v>
      </c>
      <c r="D156" s="3" t="s">
        <v>26</v>
      </c>
      <c r="E156" s="3" t="s">
        <v>27</v>
      </c>
      <c r="F156" s="3" t="s">
        <v>28</v>
      </c>
      <c r="G156" s="3">
        <v>3</v>
      </c>
      <c r="H156" s="3">
        <v>0</v>
      </c>
      <c r="I156" s="4">
        <f t="shared" si="26"/>
        <v>0</v>
      </c>
      <c r="J156" s="3">
        <v>0</v>
      </c>
      <c r="K156" s="32">
        <f t="shared" si="27"/>
        <v>0</v>
      </c>
      <c r="L156" s="3">
        <f t="shared" si="28"/>
        <v>3</v>
      </c>
      <c r="M156" s="3">
        <v>0</v>
      </c>
      <c r="N156" s="3">
        <v>3</v>
      </c>
      <c r="O156" s="3">
        <v>0</v>
      </c>
      <c r="P156" s="3">
        <v>2</v>
      </c>
      <c r="Q156" s="4">
        <f t="shared" si="29"/>
        <v>66.666666666666657</v>
      </c>
      <c r="R156" s="3">
        <v>0</v>
      </c>
      <c r="S156" s="3">
        <v>0</v>
      </c>
      <c r="T156" s="32">
        <f t="shared" si="30"/>
        <v>0</v>
      </c>
      <c r="U156" s="32">
        <f t="shared" si="31"/>
        <v>0</v>
      </c>
      <c r="V156" s="3">
        <v>0</v>
      </c>
      <c r="W156" s="3">
        <v>1</v>
      </c>
      <c r="X156" s="3">
        <v>2</v>
      </c>
      <c r="Y156" s="3">
        <v>0</v>
      </c>
      <c r="Z156" s="3">
        <v>1</v>
      </c>
      <c r="AA156" s="3">
        <v>0</v>
      </c>
      <c r="AB156" s="3"/>
      <c r="AC156" s="3"/>
    </row>
    <row r="157" spans="1:30" x14ac:dyDescent="0.3">
      <c r="A157" s="3" t="s">
        <v>67</v>
      </c>
      <c r="B157" s="3" t="s">
        <v>34</v>
      </c>
      <c r="C157" s="3" t="s">
        <v>25</v>
      </c>
      <c r="D157" s="3" t="s">
        <v>26</v>
      </c>
      <c r="E157" s="3" t="s">
        <v>27</v>
      </c>
      <c r="F157" s="3" t="s">
        <v>28</v>
      </c>
      <c r="G157" s="3">
        <v>0</v>
      </c>
      <c r="H157" s="3">
        <v>0</v>
      </c>
      <c r="I157" s="4" t="e">
        <f t="shared" si="26"/>
        <v>#DIV/0!</v>
      </c>
      <c r="J157" s="3">
        <v>0</v>
      </c>
      <c r="K157" s="32" t="e">
        <f t="shared" si="27"/>
        <v>#DIV/0!</v>
      </c>
      <c r="L157" s="3">
        <f t="shared" si="28"/>
        <v>0</v>
      </c>
      <c r="M157" s="3">
        <v>0</v>
      </c>
      <c r="N157" s="3">
        <v>0</v>
      </c>
      <c r="O157" s="3">
        <v>0</v>
      </c>
      <c r="P157" s="3">
        <v>0</v>
      </c>
      <c r="Q157" s="4" t="e">
        <f t="shared" si="29"/>
        <v>#DIV/0!</v>
      </c>
      <c r="R157" s="3">
        <v>0</v>
      </c>
      <c r="S157" s="3">
        <v>0</v>
      </c>
      <c r="T157" s="32" t="e">
        <f t="shared" si="30"/>
        <v>#DIV/0!</v>
      </c>
      <c r="U157" s="32" t="e">
        <f t="shared" si="31"/>
        <v>#DIV/0!</v>
      </c>
      <c r="V157" s="3">
        <v>0</v>
      </c>
      <c r="W157" s="3">
        <v>0</v>
      </c>
      <c r="X157" s="3">
        <v>0</v>
      </c>
      <c r="Y157" s="3">
        <v>0</v>
      </c>
      <c r="Z157" s="3">
        <v>0</v>
      </c>
      <c r="AA157" s="3">
        <v>0</v>
      </c>
      <c r="AB157" s="3"/>
      <c r="AC157" s="3"/>
    </row>
    <row r="158" spans="1:30" x14ac:dyDescent="0.3">
      <c r="A158" s="3" t="s">
        <v>68</v>
      </c>
      <c r="B158" s="3" t="s">
        <v>34</v>
      </c>
      <c r="C158" s="3" t="s">
        <v>25</v>
      </c>
      <c r="D158" s="3" t="s">
        <v>26</v>
      </c>
      <c r="E158" s="3" t="s">
        <v>27</v>
      </c>
      <c r="F158" s="3" t="s">
        <v>28</v>
      </c>
      <c r="G158" s="3">
        <v>0</v>
      </c>
      <c r="H158" s="3">
        <v>0</v>
      </c>
      <c r="I158" s="4" t="e">
        <f t="shared" si="26"/>
        <v>#DIV/0!</v>
      </c>
      <c r="J158" s="3">
        <v>0</v>
      </c>
      <c r="K158" s="32" t="e">
        <f t="shared" si="27"/>
        <v>#DIV/0!</v>
      </c>
      <c r="L158" s="3">
        <f t="shared" si="28"/>
        <v>0</v>
      </c>
      <c r="M158" s="3">
        <v>0</v>
      </c>
      <c r="N158" s="3">
        <v>0</v>
      </c>
      <c r="O158" s="3">
        <v>0</v>
      </c>
      <c r="P158" s="3">
        <v>0</v>
      </c>
      <c r="Q158" s="4" t="e">
        <f t="shared" si="29"/>
        <v>#DIV/0!</v>
      </c>
      <c r="R158" s="3">
        <v>0</v>
      </c>
      <c r="S158" s="3">
        <v>0</v>
      </c>
      <c r="T158" s="32" t="e">
        <f t="shared" si="30"/>
        <v>#DIV/0!</v>
      </c>
      <c r="U158" s="32" t="e">
        <f t="shared" si="31"/>
        <v>#DIV/0!</v>
      </c>
      <c r="V158" s="3">
        <v>0</v>
      </c>
      <c r="W158" s="3">
        <v>0</v>
      </c>
      <c r="X158" s="3">
        <v>0</v>
      </c>
      <c r="Y158" s="3">
        <v>0</v>
      </c>
      <c r="Z158" s="3">
        <v>0</v>
      </c>
      <c r="AA158" s="3">
        <v>0</v>
      </c>
      <c r="AB158" s="3"/>
      <c r="AC158" s="3"/>
    </row>
    <row r="159" spans="1:30" x14ac:dyDescent="0.3">
      <c r="A159" s="35">
        <v>21</v>
      </c>
      <c r="B159" s="35" t="s">
        <v>29</v>
      </c>
      <c r="C159" s="35" t="s">
        <v>25</v>
      </c>
      <c r="D159" s="35" t="s">
        <v>26</v>
      </c>
      <c r="E159" s="35" t="s">
        <v>27</v>
      </c>
      <c r="F159" s="35" t="s">
        <v>34</v>
      </c>
      <c r="G159" s="35">
        <f>G160+G161+G162</f>
        <v>4</v>
      </c>
      <c r="H159" s="35">
        <f>H160+H161+H162</f>
        <v>5</v>
      </c>
      <c r="I159" s="36">
        <f t="shared" ref="I159:I190" si="40">H159/G159</f>
        <v>1.25</v>
      </c>
      <c r="J159" s="35">
        <f>J160+J161+J162</f>
        <v>0</v>
      </c>
      <c r="K159" s="37">
        <f t="shared" ref="K159:K190" si="41">J159/G159</f>
        <v>0</v>
      </c>
      <c r="L159" s="35">
        <f t="shared" ref="L159:L190" si="42">M159+N159</f>
        <v>4</v>
      </c>
      <c r="M159" s="35">
        <f>M160+M161+M162</f>
        <v>2</v>
      </c>
      <c r="N159" s="35">
        <f>N160+N161+N162</f>
        <v>2</v>
      </c>
      <c r="O159" s="35">
        <f>O160+O161+O162</f>
        <v>2</v>
      </c>
      <c r="P159" s="35">
        <f>P160+P161+P162</f>
        <v>4</v>
      </c>
      <c r="Q159" s="36">
        <f t="shared" ref="Q159:Q190" si="43">P159/L159*100</f>
        <v>100</v>
      </c>
      <c r="R159" s="35">
        <f>R160+R161+R162</f>
        <v>0</v>
      </c>
      <c r="S159" s="35">
        <f>S160+S161+S162</f>
        <v>0</v>
      </c>
      <c r="T159" s="37">
        <f t="shared" ref="T159:T190" si="44">M159/(M159+N159)</f>
        <v>0.5</v>
      </c>
      <c r="U159" s="37">
        <f t="shared" ref="U159:U190" si="45">((0.5*V159)+M159)/L159</f>
        <v>0.625</v>
      </c>
      <c r="V159" s="35">
        <f t="shared" ref="V159:AA159" si="46">V160+V161+V162</f>
        <v>1</v>
      </c>
      <c r="W159" s="35">
        <f t="shared" si="46"/>
        <v>0</v>
      </c>
      <c r="X159" s="35">
        <f t="shared" si="46"/>
        <v>2</v>
      </c>
      <c r="Y159" s="35">
        <f t="shared" si="46"/>
        <v>0</v>
      </c>
      <c r="Z159" s="35">
        <f t="shared" si="46"/>
        <v>0</v>
      </c>
      <c r="AA159" s="35">
        <f t="shared" si="46"/>
        <v>0</v>
      </c>
      <c r="AB159" s="35"/>
      <c r="AC159" s="35"/>
      <c r="AD159" s="38"/>
    </row>
    <row r="160" spans="1:30" x14ac:dyDescent="0.3">
      <c r="A160" s="3" t="s">
        <v>66</v>
      </c>
      <c r="B160" s="3" t="s">
        <v>29</v>
      </c>
      <c r="C160" s="3" t="s">
        <v>25</v>
      </c>
      <c r="D160" s="3" t="s">
        <v>26</v>
      </c>
      <c r="E160" s="3" t="s">
        <v>27</v>
      </c>
      <c r="F160" s="3" t="s">
        <v>34</v>
      </c>
      <c r="G160" s="3">
        <v>4</v>
      </c>
      <c r="H160" s="3">
        <v>5</v>
      </c>
      <c r="I160" s="4">
        <f t="shared" si="40"/>
        <v>1.25</v>
      </c>
      <c r="J160" s="3">
        <v>0</v>
      </c>
      <c r="K160" s="32">
        <f t="shared" si="41"/>
        <v>0</v>
      </c>
      <c r="L160" s="3">
        <f t="shared" si="42"/>
        <v>4</v>
      </c>
      <c r="M160" s="3">
        <v>2</v>
      </c>
      <c r="N160" s="3">
        <v>2</v>
      </c>
      <c r="O160" s="3">
        <v>2</v>
      </c>
      <c r="P160" s="3">
        <v>4</v>
      </c>
      <c r="Q160" s="4">
        <f t="shared" si="43"/>
        <v>100</v>
      </c>
      <c r="R160" s="3">
        <v>0</v>
      </c>
      <c r="S160" s="3">
        <v>0</v>
      </c>
      <c r="T160" s="32">
        <f t="shared" si="44"/>
        <v>0.5</v>
      </c>
      <c r="U160" s="32">
        <f t="shared" si="45"/>
        <v>0.625</v>
      </c>
      <c r="V160" s="3">
        <v>1</v>
      </c>
      <c r="W160" s="3">
        <v>0</v>
      </c>
      <c r="X160" s="3">
        <v>2</v>
      </c>
      <c r="Y160" s="3">
        <v>0</v>
      </c>
      <c r="Z160" s="3">
        <v>0</v>
      </c>
      <c r="AA160" s="3">
        <v>0</v>
      </c>
      <c r="AB160" s="3"/>
      <c r="AC160" s="3"/>
    </row>
    <row r="161" spans="1:30" x14ac:dyDescent="0.3">
      <c r="A161" s="3" t="s">
        <v>67</v>
      </c>
      <c r="B161" s="3" t="s">
        <v>29</v>
      </c>
      <c r="C161" s="3" t="s">
        <v>25</v>
      </c>
      <c r="D161" s="3" t="s">
        <v>26</v>
      </c>
      <c r="E161" s="3" t="s">
        <v>27</v>
      </c>
      <c r="F161" s="3" t="s">
        <v>34</v>
      </c>
      <c r="G161" s="3">
        <v>0</v>
      </c>
      <c r="H161" s="3">
        <v>0</v>
      </c>
      <c r="I161" s="4" t="e">
        <f t="shared" si="40"/>
        <v>#DIV/0!</v>
      </c>
      <c r="J161" s="3">
        <v>0</v>
      </c>
      <c r="K161" s="32" t="e">
        <f t="shared" si="41"/>
        <v>#DIV/0!</v>
      </c>
      <c r="L161" s="3">
        <f t="shared" si="42"/>
        <v>0</v>
      </c>
      <c r="M161" s="3">
        <v>0</v>
      </c>
      <c r="N161" s="3">
        <v>0</v>
      </c>
      <c r="O161" s="3">
        <v>0</v>
      </c>
      <c r="P161" s="3">
        <v>0</v>
      </c>
      <c r="Q161" s="4" t="e">
        <f t="shared" si="43"/>
        <v>#DIV/0!</v>
      </c>
      <c r="R161" s="3">
        <v>0</v>
      </c>
      <c r="S161" s="3">
        <v>0</v>
      </c>
      <c r="T161" s="32" t="e">
        <f t="shared" si="44"/>
        <v>#DIV/0!</v>
      </c>
      <c r="U161" s="32" t="e">
        <f t="shared" si="45"/>
        <v>#DIV/0!</v>
      </c>
      <c r="V161" s="3">
        <v>0</v>
      </c>
      <c r="W161" s="3">
        <v>0</v>
      </c>
      <c r="X161" s="3">
        <v>0</v>
      </c>
      <c r="Y161" s="3">
        <v>0</v>
      </c>
      <c r="Z161" s="3">
        <v>0</v>
      </c>
      <c r="AA161" s="3">
        <v>0</v>
      </c>
      <c r="AB161" s="3"/>
      <c r="AC161" s="3"/>
    </row>
    <row r="162" spans="1:30" x14ac:dyDescent="0.3">
      <c r="A162" s="3" t="s">
        <v>68</v>
      </c>
      <c r="B162" s="3" t="s">
        <v>29</v>
      </c>
      <c r="C162" s="3" t="s">
        <v>25</v>
      </c>
      <c r="D162" s="3" t="s">
        <v>26</v>
      </c>
      <c r="E162" s="3" t="s">
        <v>27</v>
      </c>
      <c r="F162" s="3" t="s">
        <v>34</v>
      </c>
      <c r="G162" s="3">
        <v>0</v>
      </c>
      <c r="H162" s="3">
        <v>0</v>
      </c>
      <c r="I162" s="4" t="e">
        <f t="shared" si="40"/>
        <v>#DIV/0!</v>
      </c>
      <c r="J162" s="3">
        <v>0</v>
      </c>
      <c r="K162" s="32" t="e">
        <f t="shared" si="41"/>
        <v>#DIV/0!</v>
      </c>
      <c r="L162" s="3">
        <f t="shared" si="42"/>
        <v>0</v>
      </c>
      <c r="M162" s="3">
        <v>0</v>
      </c>
      <c r="N162" s="3">
        <v>0</v>
      </c>
      <c r="O162" s="3">
        <v>0</v>
      </c>
      <c r="P162" s="3">
        <v>0</v>
      </c>
      <c r="Q162" s="4" t="e">
        <f t="shared" si="43"/>
        <v>#DIV/0!</v>
      </c>
      <c r="R162" s="3">
        <v>0</v>
      </c>
      <c r="S162" s="3">
        <v>0</v>
      </c>
      <c r="T162" s="32" t="e">
        <f t="shared" si="44"/>
        <v>#DIV/0!</v>
      </c>
      <c r="U162" s="32" t="e">
        <f t="shared" si="45"/>
        <v>#DIV/0!</v>
      </c>
      <c r="V162" s="3">
        <v>0</v>
      </c>
      <c r="W162" s="3">
        <v>0</v>
      </c>
      <c r="X162" s="3">
        <v>0</v>
      </c>
      <c r="Y162" s="3">
        <v>0</v>
      </c>
      <c r="Z162" s="3">
        <v>0</v>
      </c>
      <c r="AA162" s="3">
        <v>0</v>
      </c>
      <c r="AB162" s="3"/>
      <c r="AC162" s="3"/>
    </row>
    <row r="163" spans="1:30" x14ac:dyDescent="0.3">
      <c r="A163" s="35">
        <v>187</v>
      </c>
      <c r="B163" s="35" t="s">
        <v>24</v>
      </c>
      <c r="C163" s="35" t="s">
        <v>29</v>
      </c>
      <c r="D163" s="35" t="s">
        <v>34</v>
      </c>
      <c r="E163" s="35" t="s">
        <v>30</v>
      </c>
      <c r="F163" s="35" t="s">
        <v>28</v>
      </c>
      <c r="G163" s="35">
        <f>G164+G165+G166</f>
        <v>1</v>
      </c>
      <c r="H163" s="35">
        <f>H164+H165+H166</f>
        <v>0</v>
      </c>
      <c r="I163" s="36">
        <f t="shared" si="40"/>
        <v>0</v>
      </c>
      <c r="J163" s="35">
        <f>J164+J165+J166</f>
        <v>1</v>
      </c>
      <c r="K163" s="37">
        <f t="shared" si="41"/>
        <v>1</v>
      </c>
      <c r="L163" s="35">
        <f t="shared" si="42"/>
        <v>0</v>
      </c>
      <c r="M163" s="35">
        <f>M164+M165+M166</f>
        <v>0</v>
      </c>
      <c r="N163" s="35">
        <f>N164+N165+N166</f>
        <v>0</v>
      </c>
      <c r="O163" s="35">
        <f>O164+O165+O166</f>
        <v>0</v>
      </c>
      <c r="P163" s="35">
        <f>P164+P165+P166</f>
        <v>0</v>
      </c>
      <c r="Q163" s="36" t="e">
        <f t="shared" si="43"/>
        <v>#DIV/0!</v>
      </c>
      <c r="R163" s="35">
        <f>R164+R165+R166</f>
        <v>0</v>
      </c>
      <c r="S163" s="35">
        <f>S164+S165+S166</f>
        <v>0</v>
      </c>
      <c r="T163" s="37" t="e">
        <f t="shared" si="44"/>
        <v>#DIV/0!</v>
      </c>
      <c r="U163" s="37" t="e">
        <f t="shared" si="45"/>
        <v>#DIV/0!</v>
      </c>
      <c r="V163" s="35">
        <f t="shared" ref="V163:AA163" si="47">V164+V165+V166</f>
        <v>0</v>
      </c>
      <c r="W163" s="35">
        <f t="shared" si="47"/>
        <v>0</v>
      </c>
      <c r="X163" s="35">
        <f t="shared" si="47"/>
        <v>0</v>
      </c>
      <c r="Y163" s="35">
        <f t="shared" si="47"/>
        <v>0</v>
      </c>
      <c r="Z163" s="35">
        <f t="shared" si="47"/>
        <v>0</v>
      </c>
      <c r="AA163" s="35">
        <f t="shared" si="47"/>
        <v>0</v>
      </c>
      <c r="AB163" s="35"/>
      <c r="AC163" s="35"/>
      <c r="AD163" s="38"/>
    </row>
    <row r="164" spans="1:30" x14ac:dyDescent="0.3">
      <c r="A164" s="3" t="s">
        <v>66</v>
      </c>
      <c r="B164" s="3" t="s">
        <v>24</v>
      </c>
      <c r="C164" s="3" t="s">
        <v>29</v>
      </c>
      <c r="D164" s="3" t="s">
        <v>34</v>
      </c>
      <c r="E164" s="3" t="s">
        <v>30</v>
      </c>
      <c r="F164" s="3" t="s">
        <v>28</v>
      </c>
      <c r="G164" s="3">
        <v>0</v>
      </c>
      <c r="H164" s="3">
        <v>0</v>
      </c>
      <c r="I164" s="4" t="e">
        <f t="shared" si="40"/>
        <v>#DIV/0!</v>
      </c>
      <c r="J164" s="3">
        <v>0</v>
      </c>
      <c r="K164" s="32" t="e">
        <f t="shared" si="41"/>
        <v>#DIV/0!</v>
      </c>
      <c r="L164" s="3">
        <f t="shared" si="42"/>
        <v>0</v>
      </c>
      <c r="M164" s="3">
        <v>0</v>
      </c>
      <c r="N164" s="3">
        <v>0</v>
      </c>
      <c r="O164" s="3">
        <v>0</v>
      </c>
      <c r="P164" s="3">
        <v>0</v>
      </c>
      <c r="Q164" s="4" t="e">
        <f t="shared" si="43"/>
        <v>#DIV/0!</v>
      </c>
      <c r="R164" s="3">
        <v>0</v>
      </c>
      <c r="S164" s="3">
        <v>0</v>
      </c>
      <c r="T164" s="32" t="e">
        <f t="shared" si="44"/>
        <v>#DIV/0!</v>
      </c>
      <c r="U164" s="32" t="e">
        <f t="shared" si="45"/>
        <v>#DIV/0!</v>
      </c>
      <c r="V164" s="3">
        <v>0</v>
      </c>
      <c r="W164" s="3">
        <v>0</v>
      </c>
      <c r="X164" s="3">
        <v>0</v>
      </c>
      <c r="Y164" s="3">
        <v>0</v>
      </c>
      <c r="Z164" s="3">
        <v>0</v>
      </c>
      <c r="AA164" s="3">
        <v>0</v>
      </c>
      <c r="AB164" s="3"/>
      <c r="AC164" s="3"/>
    </row>
    <row r="165" spans="1:30" x14ac:dyDescent="0.3">
      <c r="A165" s="3" t="s">
        <v>67</v>
      </c>
      <c r="B165" s="3" t="s">
        <v>24</v>
      </c>
      <c r="C165" s="3" t="s">
        <v>29</v>
      </c>
      <c r="D165" s="3" t="s">
        <v>34</v>
      </c>
      <c r="E165" s="3" t="s">
        <v>30</v>
      </c>
      <c r="F165" s="3" t="s">
        <v>28</v>
      </c>
      <c r="G165" s="3">
        <v>0</v>
      </c>
      <c r="H165" s="3">
        <v>0</v>
      </c>
      <c r="I165" s="4" t="e">
        <f t="shared" si="40"/>
        <v>#DIV/0!</v>
      </c>
      <c r="J165" s="3">
        <v>0</v>
      </c>
      <c r="K165" s="32" t="e">
        <f t="shared" si="41"/>
        <v>#DIV/0!</v>
      </c>
      <c r="L165" s="3">
        <f t="shared" si="42"/>
        <v>0</v>
      </c>
      <c r="M165" s="3">
        <v>0</v>
      </c>
      <c r="N165" s="3">
        <v>0</v>
      </c>
      <c r="O165" s="3">
        <v>0</v>
      </c>
      <c r="P165" s="3">
        <v>0</v>
      </c>
      <c r="Q165" s="4" t="e">
        <f t="shared" si="43"/>
        <v>#DIV/0!</v>
      </c>
      <c r="R165" s="3">
        <v>0</v>
      </c>
      <c r="S165" s="3">
        <v>0</v>
      </c>
      <c r="T165" s="32" t="e">
        <f t="shared" si="44"/>
        <v>#DIV/0!</v>
      </c>
      <c r="U165" s="32" t="e">
        <f t="shared" si="45"/>
        <v>#DIV/0!</v>
      </c>
      <c r="V165" s="3">
        <v>0</v>
      </c>
      <c r="W165" s="3">
        <v>0</v>
      </c>
      <c r="X165" s="3">
        <v>0</v>
      </c>
      <c r="Y165" s="3">
        <v>0</v>
      </c>
      <c r="Z165" s="3">
        <v>0</v>
      </c>
      <c r="AA165" s="3">
        <v>0</v>
      </c>
      <c r="AB165" s="3"/>
      <c r="AC165" s="3"/>
    </row>
    <row r="166" spans="1:30" x14ac:dyDescent="0.3">
      <c r="A166" s="3" t="s">
        <v>68</v>
      </c>
      <c r="B166" s="3" t="s">
        <v>24</v>
      </c>
      <c r="C166" s="3" t="s">
        <v>29</v>
      </c>
      <c r="D166" s="3" t="s">
        <v>34</v>
      </c>
      <c r="E166" s="3" t="s">
        <v>30</v>
      </c>
      <c r="F166" s="3" t="s">
        <v>28</v>
      </c>
      <c r="G166" s="3">
        <v>1</v>
      </c>
      <c r="H166" s="3">
        <v>0</v>
      </c>
      <c r="I166" s="4">
        <f t="shared" si="40"/>
        <v>0</v>
      </c>
      <c r="J166" s="3">
        <v>1</v>
      </c>
      <c r="K166" s="32">
        <f t="shared" si="41"/>
        <v>1</v>
      </c>
      <c r="L166" s="3">
        <f t="shared" si="42"/>
        <v>0</v>
      </c>
      <c r="M166" s="3">
        <v>0</v>
      </c>
      <c r="N166" s="3">
        <v>0</v>
      </c>
      <c r="O166" s="3">
        <v>0</v>
      </c>
      <c r="P166" s="3">
        <v>0</v>
      </c>
      <c r="Q166" s="4" t="e">
        <f t="shared" si="43"/>
        <v>#DIV/0!</v>
      </c>
      <c r="R166" s="3">
        <v>0</v>
      </c>
      <c r="S166" s="3">
        <v>0</v>
      </c>
      <c r="T166" s="32" t="e">
        <f t="shared" si="44"/>
        <v>#DIV/0!</v>
      </c>
      <c r="U166" s="32" t="e">
        <f t="shared" si="45"/>
        <v>#DIV/0!</v>
      </c>
      <c r="V166" s="3">
        <v>0</v>
      </c>
      <c r="W166" s="3">
        <v>0</v>
      </c>
      <c r="X166" s="3">
        <v>0</v>
      </c>
      <c r="Y166" s="3">
        <v>0</v>
      </c>
      <c r="Z166" s="3">
        <v>0</v>
      </c>
      <c r="AA166" s="3">
        <v>0</v>
      </c>
      <c r="AB166" s="3"/>
      <c r="AC166" s="3"/>
    </row>
    <row r="167" spans="1:30" x14ac:dyDescent="0.3">
      <c r="A167" s="35">
        <v>33</v>
      </c>
      <c r="B167" s="35" t="s">
        <v>24</v>
      </c>
      <c r="C167" s="35" t="s">
        <v>25</v>
      </c>
      <c r="D167" s="35" t="s">
        <v>26</v>
      </c>
      <c r="E167" s="35" t="s">
        <v>30</v>
      </c>
      <c r="F167" s="35" t="s">
        <v>28</v>
      </c>
      <c r="G167" s="35">
        <f>G168+G169+G170</f>
        <v>3</v>
      </c>
      <c r="H167" s="35">
        <f>H168+H169+H170</f>
        <v>0</v>
      </c>
      <c r="I167" s="36">
        <f t="shared" si="40"/>
        <v>0</v>
      </c>
      <c r="J167" s="35">
        <f>J168+J169+J170</f>
        <v>1</v>
      </c>
      <c r="K167" s="37">
        <f t="shared" si="41"/>
        <v>0.33333333333333331</v>
      </c>
      <c r="L167" s="35">
        <f t="shared" si="42"/>
        <v>2</v>
      </c>
      <c r="M167" s="35">
        <f>M168+M169+M170</f>
        <v>0</v>
      </c>
      <c r="N167" s="35">
        <f>N168+N169+N170</f>
        <v>2</v>
      </c>
      <c r="O167" s="35">
        <f>O168+O169+O170</f>
        <v>0</v>
      </c>
      <c r="P167" s="35">
        <f>P168+P169+P170</f>
        <v>1</v>
      </c>
      <c r="Q167" s="36">
        <f t="shared" si="43"/>
        <v>50</v>
      </c>
      <c r="R167" s="35">
        <f>R168+R169+R170</f>
        <v>0</v>
      </c>
      <c r="S167" s="35">
        <f>S168+S169+S170</f>
        <v>0</v>
      </c>
      <c r="T167" s="37">
        <f t="shared" si="44"/>
        <v>0</v>
      </c>
      <c r="U167" s="37">
        <f t="shared" si="45"/>
        <v>0</v>
      </c>
      <c r="V167" s="35">
        <f t="shared" ref="V167:AA167" si="48">V168+V169+V170</f>
        <v>0</v>
      </c>
      <c r="W167" s="35">
        <f t="shared" si="48"/>
        <v>0</v>
      </c>
      <c r="X167" s="35">
        <f t="shared" si="48"/>
        <v>2</v>
      </c>
      <c r="Y167" s="35">
        <f t="shared" si="48"/>
        <v>1</v>
      </c>
      <c r="Z167" s="35">
        <f t="shared" si="48"/>
        <v>1</v>
      </c>
      <c r="AA167" s="35">
        <f t="shared" si="48"/>
        <v>0</v>
      </c>
      <c r="AB167" s="35"/>
      <c r="AC167" s="35"/>
      <c r="AD167" s="38"/>
    </row>
    <row r="168" spans="1:30" x14ac:dyDescent="0.3">
      <c r="A168" s="3" t="s">
        <v>66</v>
      </c>
      <c r="B168" s="3" t="s">
        <v>24</v>
      </c>
      <c r="C168" s="3" t="s">
        <v>25</v>
      </c>
      <c r="D168" s="3" t="s">
        <v>26</v>
      </c>
      <c r="E168" s="3" t="s">
        <v>30</v>
      </c>
      <c r="F168" s="3" t="s">
        <v>28</v>
      </c>
      <c r="G168" s="3">
        <v>2</v>
      </c>
      <c r="H168" s="3">
        <v>0</v>
      </c>
      <c r="I168" s="4">
        <f t="shared" si="40"/>
        <v>0</v>
      </c>
      <c r="J168" s="3">
        <v>1</v>
      </c>
      <c r="K168" s="32">
        <f t="shared" si="41"/>
        <v>0.5</v>
      </c>
      <c r="L168" s="3">
        <f t="shared" si="42"/>
        <v>1</v>
      </c>
      <c r="M168" s="3">
        <v>0</v>
      </c>
      <c r="N168" s="3">
        <v>1</v>
      </c>
      <c r="O168" s="3">
        <v>0</v>
      </c>
      <c r="P168" s="3">
        <v>0</v>
      </c>
      <c r="Q168" s="4">
        <f t="shared" si="43"/>
        <v>0</v>
      </c>
      <c r="R168" s="3">
        <v>0</v>
      </c>
      <c r="S168" s="3">
        <v>0</v>
      </c>
      <c r="T168" s="32">
        <f t="shared" si="44"/>
        <v>0</v>
      </c>
      <c r="U168" s="32">
        <f t="shared" si="45"/>
        <v>0</v>
      </c>
      <c r="V168" s="3">
        <v>0</v>
      </c>
      <c r="W168" s="3">
        <v>0</v>
      </c>
      <c r="X168" s="3">
        <v>1</v>
      </c>
      <c r="Y168" s="3">
        <v>1</v>
      </c>
      <c r="Z168" s="3">
        <v>0</v>
      </c>
      <c r="AA168" s="3">
        <v>0</v>
      </c>
      <c r="AB168" s="3"/>
      <c r="AC168" s="3"/>
    </row>
    <row r="169" spans="1:30" x14ac:dyDescent="0.3">
      <c r="A169" s="3" t="s">
        <v>67</v>
      </c>
      <c r="B169" s="3" t="s">
        <v>24</v>
      </c>
      <c r="C169" s="3" t="s">
        <v>25</v>
      </c>
      <c r="D169" s="3" t="s">
        <v>26</v>
      </c>
      <c r="E169" s="3" t="s">
        <v>30</v>
      </c>
      <c r="F169" s="3" t="s">
        <v>28</v>
      </c>
      <c r="G169" s="3">
        <v>0</v>
      </c>
      <c r="H169" s="3">
        <v>0</v>
      </c>
      <c r="I169" s="4" t="e">
        <f t="shared" si="40"/>
        <v>#DIV/0!</v>
      </c>
      <c r="J169" s="3">
        <v>0</v>
      </c>
      <c r="K169" s="32" t="e">
        <f t="shared" si="41"/>
        <v>#DIV/0!</v>
      </c>
      <c r="L169" s="3">
        <f t="shared" si="42"/>
        <v>0</v>
      </c>
      <c r="M169" s="3">
        <v>0</v>
      </c>
      <c r="N169" s="3">
        <v>0</v>
      </c>
      <c r="O169" s="3">
        <v>0</v>
      </c>
      <c r="P169" s="3">
        <v>0</v>
      </c>
      <c r="Q169" s="4" t="e">
        <f t="shared" si="43"/>
        <v>#DIV/0!</v>
      </c>
      <c r="R169" s="3">
        <v>0</v>
      </c>
      <c r="S169" s="3">
        <v>0</v>
      </c>
      <c r="T169" s="32" t="e">
        <f t="shared" si="44"/>
        <v>#DIV/0!</v>
      </c>
      <c r="U169" s="32" t="e">
        <f t="shared" si="45"/>
        <v>#DIV/0!</v>
      </c>
      <c r="V169" s="3">
        <v>0</v>
      </c>
      <c r="W169" s="3">
        <v>0</v>
      </c>
      <c r="X169" s="3">
        <v>0</v>
      </c>
      <c r="Y169" s="3">
        <v>0</v>
      </c>
      <c r="Z169" s="3">
        <v>0</v>
      </c>
      <c r="AA169" s="3">
        <v>0</v>
      </c>
      <c r="AB169" s="3"/>
      <c r="AC169" s="3"/>
    </row>
    <row r="170" spans="1:30" x14ac:dyDescent="0.3">
      <c r="A170" s="3" t="s">
        <v>68</v>
      </c>
      <c r="B170" s="3" t="s">
        <v>24</v>
      </c>
      <c r="C170" s="3" t="s">
        <v>25</v>
      </c>
      <c r="D170" s="3" t="s">
        <v>26</v>
      </c>
      <c r="E170" s="3" t="s">
        <v>30</v>
      </c>
      <c r="F170" s="3" t="s">
        <v>28</v>
      </c>
      <c r="G170" s="3">
        <v>1</v>
      </c>
      <c r="H170" s="3">
        <v>0</v>
      </c>
      <c r="I170" s="4">
        <f t="shared" si="40"/>
        <v>0</v>
      </c>
      <c r="J170" s="3">
        <v>0</v>
      </c>
      <c r="K170" s="32">
        <f t="shared" si="41"/>
        <v>0</v>
      </c>
      <c r="L170" s="3">
        <f t="shared" si="42"/>
        <v>1</v>
      </c>
      <c r="M170" s="3">
        <v>0</v>
      </c>
      <c r="N170" s="3">
        <v>1</v>
      </c>
      <c r="O170" s="3">
        <v>0</v>
      </c>
      <c r="P170" s="3">
        <v>1</v>
      </c>
      <c r="Q170" s="4">
        <f t="shared" si="43"/>
        <v>100</v>
      </c>
      <c r="R170" s="3">
        <v>0</v>
      </c>
      <c r="S170" s="3">
        <v>0</v>
      </c>
      <c r="T170" s="32">
        <f t="shared" si="44"/>
        <v>0</v>
      </c>
      <c r="U170" s="32">
        <f t="shared" si="45"/>
        <v>0</v>
      </c>
      <c r="V170" s="3">
        <v>0</v>
      </c>
      <c r="W170" s="3">
        <v>0</v>
      </c>
      <c r="X170" s="3">
        <v>1</v>
      </c>
      <c r="Y170" s="3">
        <v>0</v>
      </c>
      <c r="Z170" s="3">
        <v>1</v>
      </c>
      <c r="AA170" s="3">
        <v>0</v>
      </c>
      <c r="AB170" s="3"/>
      <c r="AC170" s="3"/>
    </row>
    <row r="171" spans="1:30" x14ac:dyDescent="0.3">
      <c r="A171" s="35">
        <v>98</v>
      </c>
      <c r="B171" s="35" t="s">
        <v>29</v>
      </c>
      <c r="C171" s="35" t="s">
        <v>25</v>
      </c>
      <c r="D171" s="35" t="s">
        <v>26</v>
      </c>
      <c r="E171" s="35" t="s">
        <v>27</v>
      </c>
      <c r="F171" s="35" t="s">
        <v>32</v>
      </c>
      <c r="G171" s="35">
        <f>G172+G173+G174</f>
        <v>1</v>
      </c>
      <c r="H171" s="35">
        <f>H172+H173+H174</f>
        <v>2</v>
      </c>
      <c r="I171" s="36">
        <f t="shared" si="40"/>
        <v>2</v>
      </c>
      <c r="J171" s="35">
        <f>J172+J173+J174</f>
        <v>0</v>
      </c>
      <c r="K171" s="37">
        <f t="shared" si="41"/>
        <v>0</v>
      </c>
      <c r="L171" s="35">
        <f t="shared" si="42"/>
        <v>1</v>
      </c>
      <c r="M171" s="35">
        <f>M172+M173+M174</f>
        <v>1</v>
      </c>
      <c r="N171" s="35">
        <f>N172+N173+N174</f>
        <v>0</v>
      </c>
      <c r="O171" s="35">
        <f>O172+O173+O174</f>
        <v>1</v>
      </c>
      <c r="P171" s="35">
        <f>P172+P173+P174</f>
        <v>1</v>
      </c>
      <c r="Q171" s="36">
        <f t="shared" si="43"/>
        <v>100</v>
      </c>
      <c r="R171" s="35">
        <f>R172+R173+R174</f>
        <v>0</v>
      </c>
      <c r="S171" s="35">
        <f>S172+S173+S174</f>
        <v>0</v>
      </c>
      <c r="T171" s="37">
        <f t="shared" si="44"/>
        <v>1</v>
      </c>
      <c r="U171" s="37">
        <f t="shared" si="45"/>
        <v>1</v>
      </c>
      <c r="V171" s="35">
        <f t="shared" ref="V171:AA171" si="49">V172+V173+V174</f>
        <v>0</v>
      </c>
      <c r="W171" s="35">
        <f t="shared" si="49"/>
        <v>0</v>
      </c>
      <c r="X171" s="35">
        <f t="shared" si="49"/>
        <v>0</v>
      </c>
      <c r="Y171" s="35">
        <f t="shared" si="49"/>
        <v>0</v>
      </c>
      <c r="Z171" s="35">
        <f t="shared" si="49"/>
        <v>0</v>
      </c>
      <c r="AA171" s="35">
        <f t="shared" si="49"/>
        <v>0</v>
      </c>
      <c r="AB171" s="35"/>
      <c r="AC171" s="35"/>
      <c r="AD171" s="38"/>
    </row>
    <row r="172" spans="1:30" x14ac:dyDescent="0.3">
      <c r="A172" s="3" t="s">
        <v>66</v>
      </c>
      <c r="B172" s="3" t="s">
        <v>29</v>
      </c>
      <c r="C172" s="3" t="s">
        <v>25</v>
      </c>
      <c r="D172" s="3" t="s">
        <v>26</v>
      </c>
      <c r="E172" s="3" t="s">
        <v>27</v>
      </c>
      <c r="F172" s="3" t="s">
        <v>32</v>
      </c>
      <c r="G172" s="3">
        <v>1</v>
      </c>
      <c r="H172" s="3">
        <v>2</v>
      </c>
      <c r="I172" s="4">
        <f t="shared" si="40"/>
        <v>2</v>
      </c>
      <c r="J172" s="3">
        <v>0</v>
      </c>
      <c r="K172" s="32">
        <f t="shared" si="41"/>
        <v>0</v>
      </c>
      <c r="L172" s="3">
        <f t="shared" si="42"/>
        <v>1</v>
      </c>
      <c r="M172" s="3">
        <v>1</v>
      </c>
      <c r="N172" s="3">
        <v>0</v>
      </c>
      <c r="O172" s="3">
        <v>1</v>
      </c>
      <c r="P172" s="3">
        <v>1</v>
      </c>
      <c r="Q172" s="4">
        <f t="shared" si="43"/>
        <v>100</v>
      </c>
      <c r="R172" s="3">
        <v>0</v>
      </c>
      <c r="S172" s="3">
        <v>0</v>
      </c>
      <c r="T172" s="32">
        <f t="shared" si="44"/>
        <v>1</v>
      </c>
      <c r="U172" s="32">
        <f t="shared" si="45"/>
        <v>1</v>
      </c>
      <c r="V172" s="3">
        <v>0</v>
      </c>
      <c r="W172" s="3">
        <v>0</v>
      </c>
      <c r="X172" s="3">
        <v>0</v>
      </c>
      <c r="Y172" s="3">
        <v>0</v>
      </c>
      <c r="Z172" s="3">
        <v>0</v>
      </c>
      <c r="AA172" s="3">
        <v>0</v>
      </c>
      <c r="AB172" s="3"/>
      <c r="AC172" s="3"/>
    </row>
    <row r="173" spans="1:30" x14ac:dyDescent="0.3">
      <c r="A173" s="3" t="s">
        <v>67</v>
      </c>
      <c r="B173" s="3" t="s">
        <v>29</v>
      </c>
      <c r="C173" s="3" t="s">
        <v>25</v>
      </c>
      <c r="D173" s="3" t="s">
        <v>26</v>
      </c>
      <c r="E173" s="3" t="s">
        <v>27</v>
      </c>
      <c r="F173" s="3" t="s">
        <v>32</v>
      </c>
      <c r="G173" s="3">
        <v>0</v>
      </c>
      <c r="H173" s="3">
        <v>0</v>
      </c>
      <c r="I173" s="4" t="e">
        <f t="shared" si="40"/>
        <v>#DIV/0!</v>
      </c>
      <c r="J173" s="3">
        <v>0</v>
      </c>
      <c r="K173" s="32" t="e">
        <f t="shared" si="41"/>
        <v>#DIV/0!</v>
      </c>
      <c r="L173" s="3">
        <f t="shared" si="42"/>
        <v>0</v>
      </c>
      <c r="M173" s="3">
        <v>0</v>
      </c>
      <c r="N173" s="3">
        <v>0</v>
      </c>
      <c r="O173" s="3">
        <v>0</v>
      </c>
      <c r="P173" s="3">
        <v>0</v>
      </c>
      <c r="Q173" s="4" t="e">
        <f t="shared" si="43"/>
        <v>#DIV/0!</v>
      </c>
      <c r="R173" s="3">
        <v>0</v>
      </c>
      <c r="S173" s="3">
        <v>0</v>
      </c>
      <c r="T173" s="32" t="e">
        <f t="shared" si="44"/>
        <v>#DIV/0!</v>
      </c>
      <c r="U173" s="32" t="e">
        <f t="shared" si="45"/>
        <v>#DIV/0!</v>
      </c>
      <c r="V173" s="3">
        <v>0</v>
      </c>
      <c r="W173" s="3">
        <v>0</v>
      </c>
      <c r="X173" s="3">
        <v>0</v>
      </c>
      <c r="Y173" s="3">
        <v>0</v>
      </c>
      <c r="Z173" s="3">
        <v>0</v>
      </c>
      <c r="AA173" s="3">
        <v>0</v>
      </c>
      <c r="AB173" s="3"/>
      <c r="AC173" s="3"/>
    </row>
    <row r="174" spans="1:30" x14ac:dyDescent="0.3">
      <c r="A174" s="3" t="s">
        <v>68</v>
      </c>
      <c r="B174" s="3" t="s">
        <v>29</v>
      </c>
      <c r="C174" s="3" t="s">
        <v>25</v>
      </c>
      <c r="D174" s="3" t="s">
        <v>26</v>
      </c>
      <c r="E174" s="3" t="s">
        <v>27</v>
      </c>
      <c r="F174" s="3" t="s">
        <v>32</v>
      </c>
      <c r="G174" s="3">
        <v>0</v>
      </c>
      <c r="H174" s="3">
        <v>0</v>
      </c>
      <c r="I174" s="4" t="e">
        <f t="shared" si="40"/>
        <v>#DIV/0!</v>
      </c>
      <c r="J174" s="3">
        <v>0</v>
      </c>
      <c r="K174" s="32" t="e">
        <f t="shared" si="41"/>
        <v>#DIV/0!</v>
      </c>
      <c r="L174" s="3">
        <f t="shared" si="42"/>
        <v>0</v>
      </c>
      <c r="M174" s="3">
        <v>0</v>
      </c>
      <c r="N174" s="3">
        <v>0</v>
      </c>
      <c r="O174" s="3">
        <v>0</v>
      </c>
      <c r="P174" s="3">
        <v>0</v>
      </c>
      <c r="Q174" s="4" t="e">
        <f t="shared" si="43"/>
        <v>#DIV/0!</v>
      </c>
      <c r="R174" s="3">
        <v>0</v>
      </c>
      <c r="S174" s="3">
        <v>0</v>
      </c>
      <c r="T174" s="32" t="e">
        <f t="shared" si="44"/>
        <v>#DIV/0!</v>
      </c>
      <c r="U174" s="32" t="e">
        <f t="shared" si="45"/>
        <v>#DIV/0!</v>
      </c>
      <c r="V174" s="3">
        <v>0</v>
      </c>
      <c r="W174" s="3">
        <v>0</v>
      </c>
      <c r="X174" s="3">
        <v>0</v>
      </c>
      <c r="Y174" s="3">
        <v>0</v>
      </c>
      <c r="Z174" s="3">
        <v>0</v>
      </c>
      <c r="AA174" s="3">
        <v>0</v>
      </c>
      <c r="AB174" s="3"/>
      <c r="AC174" s="3"/>
    </row>
    <row r="175" spans="1:30" x14ac:dyDescent="0.3">
      <c r="A175" s="35">
        <v>96</v>
      </c>
      <c r="B175" s="35" t="s">
        <v>29</v>
      </c>
      <c r="C175" s="35" t="s">
        <v>25</v>
      </c>
      <c r="D175" s="35" t="s">
        <v>34</v>
      </c>
      <c r="E175" s="35" t="s">
        <v>27</v>
      </c>
      <c r="F175" s="35" t="s">
        <v>32</v>
      </c>
      <c r="G175" s="35">
        <f>G176+G177+G178</f>
        <v>1</v>
      </c>
      <c r="H175" s="35">
        <f>H176+H177+H178</f>
        <v>2</v>
      </c>
      <c r="I175" s="36">
        <f t="shared" si="40"/>
        <v>2</v>
      </c>
      <c r="J175" s="35">
        <f>J176+J177+J178</f>
        <v>0</v>
      </c>
      <c r="K175" s="37">
        <f t="shared" si="41"/>
        <v>0</v>
      </c>
      <c r="L175" s="35">
        <f t="shared" si="42"/>
        <v>0</v>
      </c>
      <c r="M175" s="35">
        <f>M176+M177+M178</f>
        <v>0</v>
      </c>
      <c r="N175" s="35">
        <f>N176+N177+N178</f>
        <v>0</v>
      </c>
      <c r="O175" s="35">
        <f>O176+O177+O178</f>
        <v>0</v>
      </c>
      <c r="P175" s="35">
        <f>P176+P177+P178</f>
        <v>0</v>
      </c>
      <c r="Q175" s="36" t="e">
        <f t="shared" si="43"/>
        <v>#DIV/0!</v>
      </c>
      <c r="R175" s="35">
        <f>R176+R177+R178</f>
        <v>2</v>
      </c>
      <c r="S175" s="35">
        <f>S176+S177+S178</f>
        <v>2</v>
      </c>
      <c r="T175" s="37" t="e">
        <f t="shared" si="44"/>
        <v>#DIV/0!</v>
      </c>
      <c r="U175" s="37" t="e">
        <f t="shared" si="45"/>
        <v>#DIV/0!</v>
      </c>
      <c r="V175" s="35">
        <f t="shared" ref="V175:AA175" si="50">V176+V177+V178</f>
        <v>0</v>
      </c>
      <c r="W175" s="35">
        <f t="shared" si="50"/>
        <v>0</v>
      </c>
      <c r="X175" s="35">
        <f t="shared" si="50"/>
        <v>0</v>
      </c>
      <c r="Y175" s="35">
        <f t="shared" si="50"/>
        <v>0</v>
      </c>
      <c r="Z175" s="35">
        <f t="shared" si="50"/>
        <v>1</v>
      </c>
      <c r="AA175" s="35">
        <f t="shared" si="50"/>
        <v>0</v>
      </c>
      <c r="AB175" s="35"/>
      <c r="AC175" s="35"/>
      <c r="AD175" s="38"/>
    </row>
    <row r="176" spans="1:30" x14ac:dyDescent="0.3">
      <c r="A176" s="3" t="s">
        <v>66</v>
      </c>
      <c r="B176" s="3" t="s">
        <v>29</v>
      </c>
      <c r="C176" s="3" t="s">
        <v>25</v>
      </c>
      <c r="D176" s="3" t="s">
        <v>34</v>
      </c>
      <c r="E176" s="3" t="s">
        <v>27</v>
      </c>
      <c r="F176" s="3" t="s">
        <v>32</v>
      </c>
      <c r="G176" s="3">
        <v>1</v>
      </c>
      <c r="H176" s="3">
        <v>2</v>
      </c>
      <c r="I176" s="4">
        <f t="shared" si="40"/>
        <v>2</v>
      </c>
      <c r="J176" s="3">
        <v>0</v>
      </c>
      <c r="K176" s="32">
        <f t="shared" si="41"/>
        <v>0</v>
      </c>
      <c r="L176" s="3">
        <f t="shared" si="42"/>
        <v>0</v>
      </c>
      <c r="M176" s="3">
        <v>0</v>
      </c>
      <c r="N176" s="3">
        <v>0</v>
      </c>
      <c r="O176" s="3">
        <v>0</v>
      </c>
      <c r="P176" s="3">
        <v>0</v>
      </c>
      <c r="Q176" s="4" t="e">
        <f t="shared" si="43"/>
        <v>#DIV/0!</v>
      </c>
      <c r="R176" s="3">
        <v>2</v>
      </c>
      <c r="S176" s="3">
        <v>2</v>
      </c>
      <c r="T176" s="32" t="e">
        <f t="shared" si="44"/>
        <v>#DIV/0!</v>
      </c>
      <c r="U176" s="32" t="e">
        <f t="shared" si="45"/>
        <v>#DIV/0!</v>
      </c>
      <c r="V176" s="3">
        <v>0</v>
      </c>
      <c r="W176" s="3">
        <v>0</v>
      </c>
      <c r="X176" s="3">
        <v>0</v>
      </c>
      <c r="Y176" s="3">
        <v>0</v>
      </c>
      <c r="Z176" s="3">
        <v>1</v>
      </c>
      <c r="AA176" s="3">
        <v>0</v>
      </c>
      <c r="AB176" s="3"/>
      <c r="AC176" s="3"/>
    </row>
    <row r="177" spans="1:30" x14ac:dyDescent="0.3">
      <c r="A177" s="3" t="s">
        <v>67</v>
      </c>
      <c r="B177" s="3" t="s">
        <v>29</v>
      </c>
      <c r="C177" s="3" t="s">
        <v>25</v>
      </c>
      <c r="D177" s="3" t="s">
        <v>34</v>
      </c>
      <c r="E177" s="3" t="s">
        <v>27</v>
      </c>
      <c r="F177" s="3" t="s">
        <v>32</v>
      </c>
      <c r="G177" s="3">
        <v>0</v>
      </c>
      <c r="H177" s="3">
        <v>0</v>
      </c>
      <c r="I177" s="4" t="e">
        <f t="shared" si="40"/>
        <v>#DIV/0!</v>
      </c>
      <c r="J177" s="3">
        <v>0</v>
      </c>
      <c r="K177" s="32" t="e">
        <f t="shared" si="41"/>
        <v>#DIV/0!</v>
      </c>
      <c r="L177" s="3">
        <f t="shared" si="42"/>
        <v>0</v>
      </c>
      <c r="M177" s="3">
        <v>0</v>
      </c>
      <c r="N177" s="3">
        <v>0</v>
      </c>
      <c r="O177" s="3">
        <v>0</v>
      </c>
      <c r="P177" s="3">
        <v>0</v>
      </c>
      <c r="Q177" s="4" t="e">
        <f t="shared" si="43"/>
        <v>#DIV/0!</v>
      </c>
      <c r="R177" s="3">
        <v>0</v>
      </c>
      <c r="S177" s="3">
        <v>0</v>
      </c>
      <c r="T177" s="32" t="e">
        <f t="shared" si="44"/>
        <v>#DIV/0!</v>
      </c>
      <c r="U177" s="32" t="e">
        <f t="shared" si="45"/>
        <v>#DIV/0!</v>
      </c>
      <c r="V177" s="3">
        <v>0</v>
      </c>
      <c r="W177" s="3">
        <v>0</v>
      </c>
      <c r="X177" s="3">
        <v>0</v>
      </c>
      <c r="Y177" s="3">
        <v>0</v>
      </c>
      <c r="Z177" s="3">
        <v>0</v>
      </c>
      <c r="AA177" s="3">
        <v>0</v>
      </c>
      <c r="AB177" s="3"/>
      <c r="AC177" s="3"/>
    </row>
    <row r="178" spans="1:30" x14ac:dyDescent="0.3">
      <c r="A178" s="3" t="s">
        <v>68</v>
      </c>
      <c r="B178" s="3" t="s">
        <v>29</v>
      </c>
      <c r="C178" s="3" t="s">
        <v>25</v>
      </c>
      <c r="D178" s="3" t="s">
        <v>34</v>
      </c>
      <c r="E178" s="3" t="s">
        <v>27</v>
      </c>
      <c r="F178" s="3" t="s">
        <v>32</v>
      </c>
      <c r="G178" s="3">
        <v>0</v>
      </c>
      <c r="H178" s="3">
        <v>0</v>
      </c>
      <c r="I178" s="4" t="e">
        <f t="shared" si="40"/>
        <v>#DIV/0!</v>
      </c>
      <c r="J178" s="3">
        <v>0</v>
      </c>
      <c r="K178" s="32" t="e">
        <f t="shared" si="41"/>
        <v>#DIV/0!</v>
      </c>
      <c r="L178" s="3">
        <f t="shared" si="42"/>
        <v>0</v>
      </c>
      <c r="M178" s="3">
        <v>0</v>
      </c>
      <c r="N178" s="3">
        <v>0</v>
      </c>
      <c r="O178" s="3">
        <v>0</v>
      </c>
      <c r="P178" s="3">
        <v>0</v>
      </c>
      <c r="Q178" s="4" t="e">
        <f t="shared" si="43"/>
        <v>#DIV/0!</v>
      </c>
      <c r="R178" s="3">
        <v>0</v>
      </c>
      <c r="S178" s="3">
        <v>0</v>
      </c>
      <c r="T178" s="32" t="e">
        <f t="shared" si="44"/>
        <v>#DIV/0!</v>
      </c>
      <c r="U178" s="32" t="e">
        <f t="shared" si="45"/>
        <v>#DIV/0!</v>
      </c>
      <c r="V178" s="3">
        <v>0</v>
      </c>
      <c r="W178" s="3">
        <v>0</v>
      </c>
      <c r="X178" s="3">
        <v>0</v>
      </c>
      <c r="Y178" s="3">
        <v>0</v>
      </c>
      <c r="Z178" s="3">
        <v>0</v>
      </c>
      <c r="AA178" s="3">
        <v>0</v>
      </c>
      <c r="AB178" s="3"/>
      <c r="AC178" s="3"/>
    </row>
    <row r="179" spans="1:30" x14ac:dyDescent="0.3">
      <c r="A179" s="35">
        <v>107</v>
      </c>
      <c r="B179" s="35" t="s">
        <v>29</v>
      </c>
      <c r="C179" s="35" t="s">
        <v>25</v>
      </c>
      <c r="D179" s="35" t="s">
        <v>34</v>
      </c>
      <c r="E179" s="35" t="s">
        <v>27</v>
      </c>
      <c r="F179" s="35" t="s">
        <v>28</v>
      </c>
      <c r="G179" s="35">
        <f>G180+G181+G182</f>
        <v>1</v>
      </c>
      <c r="H179" s="35">
        <f>H180+H181+H182</f>
        <v>0</v>
      </c>
      <c r="I179" s="36">
        <f t="shared" si="40"/>
        <v>0</v>
      </c>
      <c r="J179" s="35">
        <f>J180+J181+J182</f>
        <v>0</v>
      </c>
      <c r="K179" s="37">
        <f t="shared" si="41"/>
        <v>0</v>
      </c>
      <c r="L179" s="35">
        <f t="shared" si="42"/>
        <v>1</v>
      </c>
      <c r="M179" s="35">
        <f>M180+M181+M182</f>
        <v>0</v>
      </c>
      <c r="N179" s="35">
        <f>N180+N181+N182</f>
        <v>1</v>
      </c>
      <c r="O179" s="35">
        <f>O180+O181+O182</f>
        <v>0</v>
      </c>
      <c r="P179" s="35">
        <f>P180+P181+P182</f>
        <v>1</v>
      </c>
      <c r="Q179" s="36">
        <f t="shared" si="43"/>
        <v>100</v>
      </c>
      <c r="R179" s="35">
        <f>R180+R181+R182</f>
        <v>0</v>
      </c>
      <c r="S179" s="35">
        <f>S180+S181+S182</f>
        <v>0</v>
      </c>
      <c r="T179" s="37">
        <f t="shared" si="44"/>
        <v>0</v>
      </c>
      <c r="U179" s="37">
        <f t="shared" si="45"/>
        <v>0</v>
      </c>
      <c r="V179" s="35">
        <f t="shared" ref="V179:AA179" si="51">V180+V181+V182</f>
        <v>0</v>
      </c>
      <c r="W179" s="35">
        <f t="shared" si="51"/>
        <v>0</v>
      </c>
      <c r="X179" s="35">
        <f t="shared" si="51"/>
        <v>1</v>
      </c>
      <c r="Y179" s="35">
        <f t="shared" si="51"/>
        <v>0</v>
      </c>
      <c r="Z179" s="35">
        <f t="shared" si="51"/>
        <v>0</v>
      </c>
      <c r="AA179" s="35">
        <f t="shared" si="51"/>
        <v>0</v>
      </c>
      <c r="AB179" s="35"/>
      <c r="AC179" s="35"/>
      <c r="AD179" s="38"/>
    </row>
    <row r="180" spans="1:30" x14ac:dyDescent="0.3">
      <c r="A180" s="3" t="s">
        <v>66</v>
      </c>
      <c r="B180" s="3" t="s">
        <v>29</v>
      </c>
      <c r="C180" s="3" t="s">
        <v>25</v>
      </c>
      <c r="D180" s="3" t="s">
        <v>34</v>
      </c>
      <c r="E180" s="3" t="s">
        <v>27</v>
      </c>
      <c r="F180" s="3" t="s">
        <v>28</v>
      </c>
      <c r="G180" s="3">
        <v>1</v>
      </c>
      <c r="H180" s="3">
        <v>0</v>
      </c>
      <c r="I180" s="4">
        <f t="shared" si="40"/>
        <v>0</v>
      </c>
      <c r="J180" s="3">
        <v>0</v>
      </c>
      <c r="K180" s="32">
        <f t="shared" si="41"/>
        <v>0</v>
      </c>
      <c r="L180" s="3">
        <f t="shared" si="42"/>
        <v>1</v>
      </c>
      <c r="M180" s="3">
        <v>0</v>
      </c>
      <c r="N180" s="3">
        <v>1</v>
      </c>
      <c r="O180" s="3">
        <v>0</v>
      </c>
      <c r="P180" s="3">
        <v>1</v>
      </c>
      <c r="Q180" s="4">
        <f t="shared" si="43"/>
        <v>100</v>
      </c>
      <c r="R180" s="3">
        <v>0</v>
      </c>
      <c r="S180" s="3">
        <v>0</v>
      </c>
      <c r="T180" s="32">
        <f t="shared" si="44"/>
        <v>0</v>
      </c>
      <c r="U180" s="32">
        <f t="shared" si="45"/>
        <v>0</v>
      </c>
      <c r="V180" s="3">
        <v>0</v>
      </c>
      <c r="W180" s="3">
        <v>0</v>
      </c>
      <c r="X180" s="3">
        <v>1</v>
      </c>
      <c r="Y180" s="3">
        <v>0</v>
      </c>
      <c r="Z180" s="3">
        <v>0</v>
      </c>
      <c r="AA180" s="3">
        <v>0</v>
      </c>
      <c r="AB180" s="3"/>
      <c r="AC180" s="3"/>
    </row>
    <row r="181" spans="1:30" x14ac:dyDescent="0.3">
      <c r="A181" s="3" t="s">
        <v>67</v>
      </c>
      <c r="B181" s="3" t="s">
        <v>29</v>
      </c>
      <c r="C181" s="3" t="s">
        <v>25</v>
      </c>
      <c r="D181" s="3" t="s">
        <v>34</v>
      </c>
      <c r="E181" s="3" t="s">
        <v>27</v>
      </c>
      <c r="F181" s="3" t="s">
        <v>28</v>
      </c>
      <c r="G181" s="3">
        <v>0</v>
      </c>
      <c r="H181" s="3">
        <v>0</v>
      </c>
      <c r="I181" s="4" t="e">
        <f t="shared" si="40"/>
        <v>#DIV/0!</v>
      </c>
      <c r="J181" s="3">
        <v>0</v>
      </c>
      <c r="K181" s="32" t="e">
        <f t="shared" si="41"/>
        <v>#DIV/0!</v>
      </c>
      <c r="L181" s="3">
        <f t="shared" si="42"/>
        <v>0</v>
      </c>
      <c r="M181" s="3">
        <v>0</v>
      </c>
      <c r="N181" s="3">
        <v>0</v>
      </c>
      <c r="O181" s="3">
        <v>0</v>
      </c>
      <c r="P181" s="3">
        <v>0</v>
      </c>
      <c r="Q181" s="4" t="e">
        <f t="shared" si="43"/>
        <v>#DIV/0!</v>
      </c>
      <c r="R181" s="3">
        <v>0</v>
      </c>
      <c r="S181" s="3">
        <v>0</v>
      </c>
      <c r="T181" s="32" t="e">
        <f t="shared" si="44"/>
        <v>#DIV/0!</v>
      </c>
      <c r="U181" s="32" t="e">
        <f t="shared" si="45"/>
        <v>#DIV/0!</v>
      </c>
      <c r="V181" s="3">
        <v>0</v>
      </c>
      <c r="W181" s="3">
        <v>0</v>
      </c>
      <c r="X181" s="3">
        <v>0</v>
      </c>
      <c r="Y181" s="3">
        <v>0</v>
      </c>
      <c r="Z181" s="3">
        <v>0</v>
      </c>
      <c r="AA181" s="3">
        <v>0</v>
      </c>
      <c r="AB181" s="3"/>
      <c r="AC181" s="3"/>
    </row>
    <row r="182" spans="1:30" x14ac:dyDescent="0.3">
      <c r="A182" s="3" t="s">
        <v>68</v>
      </c>
      <c r="B182" s="3" t="s">
        <v>29</v>
      </c>
      <c r="C182" s="3" t="s">
        <v>25</v>
      </c>
      <c r="D182" s="3" t="s">
        <v>34</v>
      </c>
      <c r="E182" s="3" t="s">
        <v>27</v>
      </c>
      <c r="F182" s="3" t="s">
        <v>28</v>
      </c>
      <c r="G182" s="3">
        <v>0</v>
      </c>
      <c r="H182" s="3">
        <v>0</v>
      </c>
      <c r="I182" s="4" t="e">
        <f t="shared" si="40"/>
        <v>#DIV/0!</v>
      </c>
      <c r="J182" s="3">
        <v>0</v>
      </c>
      <c r="K182" s="32" t="e">
        <f t="shared" si="41"/>
        <v>#DIV/0!</v>
      </c>
      <c r="L182" s="3">
        <f t="shared" si="42"/>
        <v>0</v>
      </c>
      <c r="M182" s="3">
        <v>0</v>
      </c>
      <c r="N182" s="3">
        <v>0</v>
      </c>
      <c r="O182" s="3">
        <v>0</v>
      </c>
      <c r="P182" s="3">
        <v>0</v>
      </c>
      <c r="Q182" s="4" t="e">
        <f t="shared" si="43"/>
        <v>#DIV/0!</v>
      </c>
      <c r="R182" s="3">
        <v>0</v>
      </c>
      <c r="S182" s="3">
        <v>0</v>
      </c>
      <c r="T182" s="32" t="e">
        <f t="shared" si="44"/>
        <v>#DIV/0!</v>
      </c>
      <c r="U182" s="32" t="e">
        <f t="shared" si="45"/>
        <v>#DIV/0!</v>
      </c>
      <c r="V182" s="3">
        <v>0</v>
      </c>
      <c r="W182" s="3">
        <v>0</v>
      </c>
      <c r="X182" s="3">
        <v>0</v>
      </c>
      <c r="Y182" s="3">
        <v>0</v>
      </c>
      <c r="Z182" s="3">
        <v>0</v>
      </c>
      <c r="AA182" s="3">
        <v>0</v>
      </c>
      <c r="AB182" s="3"/>
      <c r="AC182" s="3"/>
    </row>
    <row r="183" spans="1:30" x14ac:dyDescent="0.3">
      <c r="A183" s="35">
        <v>53</v>
      </c>
      <c r="B183" s="35" t="s">
        <v>29</v>
      </c>
      <c r="C183" s="35" t="s">
        <v>34</v>
      </c>
      <c r="D183" s="35" t="s">
        <v>26</v>
      </c>
      <c r="E183" s="35" t="s">
        <v>27</v>
      </c>
      <c r="F183" s="35" t="s">
        <v>28</v>
      </c>
      <c r="G183" s="35">
        <f>G184+G185+G186</f>
        <v>1</v>
      </c>
      <c r="H183" s="35">
        <f>H184+H185+H186</f>
        <v>0</v>
      </c>
      <c r="I183" s="36">
        <f t="shared" si="40"/>
        <v>0</v>
      </c>
      <c r="J183" s="35">
        <f>J184+J185+J186</f>
        <v>1</v>
      </c>
      <c r="K183" s="37">
        <f t="shared" si="41"/>
        <v>1</v>
      </c>
      <c r="L183" s="35">
        <f t="shared" si="42"/>
        <v>0</v>
      </c>
      <c r="M183" s="35">
        <f>M184+M185+M186</f>
        <v>0</v>
      </c>
      <c r="N183" s="35">
        <f>N184+N185+N186</f>
        <v>0</v>
      </c>
      <c r="O183" s="35">
        <f>O184+O185+O186</f>
        <v>0</v>
      </c>
      <c r="P183" s="35">
        <f>P184+P185+P186</f>
        <v>0</v>
      </c>
      <c r="Q183" s="36" t="e">
        <f t="shared" si="43"/>
        <v>#DIV/0!</v>
      </c>
      <c r="R183" s="35">
        <f>R184+R185+R186</f>
        <v>0</v>
      </c>
      <c r="S183" s="35">
        <f>S184+S185+S186</f>
        <v>0</v>
      </c>
      <c r="T183" s="37" t="e">
        <f t="shared" si="44"/>
        <v>#DIV/0!</v>
      </c>
      <c r="U183" s="37" t="e">
        <f t="shared" si="45"/>
        <v>#DIV/0!</v>
      </c>
      <c r="V183" s="35">
        <f t="shared" ref="V183:AA183" si="52">V184+V185+V186</f>
        <v>0</v>
      </c>
      <c r="W183" s="35">
        <f t="shared" si="52"/>
        <v>0</v>
      </c>
      <c r="X183" s="35">
        <f t="shared" si="52"/>
        <v>0</v>
      </c>
      <c r="Y183" s="35">
        <f t="shared" si="52"/>
        <v>0</v>
      </c>
      <c r="Z183" s="35">
        <f t="shared" si="52"/>
        <v>0</v>
      </c>
      <c r="AA183" s="35">
        <f t="shared" si="52"/>
        <v>0</v>
      </c>
      <c r="AB183" s="35"/>
      <c r="AC183" s="35"/>
      <c r="AD183" s="38"/>
    </row>
    <row r="184" spans="1:30" x14ac:dyDescent="0.3">
      <c r="A184" s="3" t="s">
        <v>66</v>
      </c>
      <c r="B184" s="3" t="s">
        <v>29</v>
      </c>
      <c r="C184" s="3" t="s">
        <v>34</v>
      </c>
      <c r="D184" s="3" t="s">
        <v>26</v>
      </c>
      <c r="E184" s="3" t="s">
        <v>27</v>
      </c>
      <c r="F184" s="3" t="s">
        <v>28</v>
      </c>
      <c r="G184" s="3">
        <v>1</v>
      </c>
      <c r="H184" s="3">
        <v>0</v>
      </c>
      <c r="I184" s="4">
        <f t="shared" si="40"/>
        <v>0</v>
      </c>
      <c r="J184" s="3">
        <v>1</v>
      </c>
      <c r="K184" s="32">
        <f t="shared" si="41"/>
        <v>1</v>
      </c>
      <c r="L184" s="3">
        <f t="shared" si="42"/>
        <v>0</v>
      </c>
      <c r="M184" s="3">
        <v>0</v>
      </c>
      <c r="N184" s="3">
        <v>0</v>
      </c>
      <c r="O184" s="3">
        <v>0</v>
      </c>
      <c r="P184" s="3">
        <v>0</v>
      </c>
      <c r="Q184" s="4" t="e">
        <f t="shared" si="43"/>
        <v>#DIV/0!</v>
      </c>
      <c r="R184" s="3">
        <v>0</v>
      </c>
      <c r="S184" s="3">
        <v>0</v>
      </c>
      <c r="T184" s="32" t="e">
        <f t="shared" si="44"/>
        <v>#DIV/0!</v>
      </c>
      <c r="U184" s="32" t="e">
        <f t="shared" si="45"/>
        <v>#DIV/0!</v>
      </c>
      <c r="V184" s="3">
        <v>0</v>
      </c>
      <c r="W184" s="3">
        <v>0</v>
      </c>
      <c r="X184" s="3">
        <v>0</v>
      </c>
      <c r="Y184" s="3">
        <v>0</v>
      </c>
      <c r="Z184" s="3">
        <v>0</v>
      </c>
      <c r="AA184" s="3">
        <v>0</v>
      </c>
      <c r="AB184" s="3"/>
      <c r="AC184" s="3"/>
    </row>
    <row r="185" spans="1:30" x14ac:dyDescent="0.3">
      <c r="A185" s="3" t="s">
        <v>67</v>
      </c>
      <c r="B185" s="3" t="s">
        <v>29</v>
      </c>
      <c r="C185" s="3" t="s">
        <v>34</v>
      </c>
      <c r="D185" s="3" t="s">
        <v>26</v>
      </c>
      <c r="E185" s="3" t="s">
        <v>27</v>
      </c>
      <c r="F185" s="3" t="s">
        <v>28</v>
      </c>
      <c r="G185" s="3">
        <v>0</v>
      </c>
      <c r="H185" s="3">
        <v>0</v>
      </c>
      <c r="I185" s="4" t="e">
        <f t="shared" si="40"/>
        <v>#DIV/0!</v>
      </c>
      <c r="J185" s="3">
        <v>0</v>
      </c>
      <c r="K185" s="32" t="e">
        <f t="shared" si="41"/>
        <v>#DIV/0!</v>
      </c>
      <c r="L185" s="3">
        <f t="shared" si="42"/>
        <v>0</v>
      </c>
      <c r="M185" s="3">
        <v>0</v>
      </c>
      <c r="N185" s="3">
        <v>0</v>
      </c>
      <c r="O185" s="3">
        <v>0</v>
      </c>
      <c r="P185" s="3">
        <v>0</v>
      </c>
      <c r="Q185" s="4" t="e">
        <f t="shared" si="43"/>
        <v>#DIV/0!</v>
      </c>
      <c r="R185" s="3">
        <v>0</v>
      </c>
      <c r="S185" s="3">
        <v>0</v>
      </c>
      <c r="T185" s="32" t="e">
        <f t="shared" si="44"/>
        <v>#DIV/0!</v>
      </c>
      <c r="U185" s="32" t="e">
        <f t="shared" si="45"/>
        <v>#DIV/0!</v>
      </c>
      <c r="V185" s="3">
        <v>0</v>
      </c>
      <c r="W185" s="3">
        <v>0</v>
      </c>
      <c r="X185" s="3">
        <v>0</v>
      </c>
      <c r="Y185" s="3">
        <v>0</v>
      </c>
      <c r="Z185" s="3">
        <v>0</v>
      </c>
      <c r="AA185" s="3">
        <v>0</v>
      </c>
      <c r="AB185" s="3"/>
      <c r="AC185" s="3"/>
    </row>
    <row r="186" spans="1:30" x14ac:dyDescent="0.3">
      <c r="A186" s="3" t="s">
        <v>68</v>
      </c>
      <c r="B186" s="3" t="s">
        <v>29</v>
      </c>
      <c r="C186" s="3" t="s">
        <v>34</v>
      </c>
      <c r="D186" s="3" t="s">
        <v>26</v>
      </c>
      <c r="E186" s="3" t="s">
        <v>27</v>
      </c>
      <c r="F186" s="3" t="s">
        <v>28</v>
      </c>
      <c r="G186" s="3">
        <v>0</v>
      </c>
      <c r="H186" s="3">
        <v>0</v>
      </c>
      <c r="I186" s="4" t="e">
        <f t="shared" si="40"/>
        <v>#DIV/0!</v>
      </c>
      <c r="J186" s="3">
        <v>0</v>
      </c>
      <c r="K186" s="32" t="e">
        <f t="shared" si="41"/>
        <v>#DIV/0!</v>
      </c>
      <c r="L186" s="3">
        <f t="shared" si="42"/>
        <v>0</v>
      </c>
      <c r="M186" s="3">
        <v>0</v>
      </c>
      <c r="N186" s="3">
        <v>0</v>
      </c>
      <c r="O186" s="3">
        <v>0</v>
      </c>
      <c r="P186" s="3">
        <v>0</v>
      </c>
      <c r="Q186" s="4" t="e">
        <f t="shared" si="43"/>
        <v>#DIV/0!</v>
      </c>
      <c r="R186" s="3">
        <v>0</v>
      </c>
      <c r="S186" s="3">
        <v>0</v>
      </c>
      <c r="T186" s="32" t="e">
        <f t="shared" si="44"/>
        <v>#DIV/0!</v>
      </c>
      <c r="U186" s="32" t="e">
        <f t="shared" si="45"/>
        <v>#DIV/0!</v>
      </c>
      <c r="V186" s="3">
        <v>0</v>
      </c>
      <c r="W186" s="3">
        <v>0</v>
      </c>
      <c r="X186" s="3">
        <v>0</v>
      </c>
      <c r="Y186" s="3">
        <v>0</v>
      </c>
      <c r="Z186" s="3">
        <v>0</v>
      </c>
      <c r="AA186" s="3">
        <v>0</v>
      </c>
      <c r="AB186" s="3"/>
      <c r="AC186" s="3"/>
    </row>
    <row r="187" spans="1:30" x14ac:dyDescent="0.3">
      <c r="A187" s="35">
        <v>16</v>
      </c>
      <c r="B187" s="35" t="s">
        <v>32</v>
      </c>
      <c r="C187" s="35" t="s">
        <v>30</v>
      </c>
      <c r="D187" s="35" t="s">
        <v>26</v>
      </c>
      <c r="E187" s="35" t="s">
        <v>27</v>
      </c>
      <c r="F187" s="35" t="s">
        <v>28</v>
      </c>
      <c r="G187" s="35">
        <f>G188+G189+G190</f>
        <v>5</v>
      </c>
      <c r="H187" s="35">
        <f>H188+H189+H190</f>
        <v>0</v>
      </c>
      <c r="I187" s="36">
        <f t="shared" si="40"/>
        <v>0</v>
      </c>
      <c r="J187" s="35">
        <f>J188+J189+J190</f>
        <v>2</v>
      </c>
      <c r="K187" s="37">
        <f t="shared" si="41"/>
        <v>0.4</v>
      </c>
      <c r="L187" s="35">
        <f t="shared" si="42"/>
        <v>3</v>
      </c>
      <c r="M187" s="35">
        <f>M188+M189+M190</f>
        <v>0</v>
      </c>
      <c r="N187" s="35">
        <f>N188+N189+N190</f>
        <v>3</v>
      </c>
      <c r="O187" s="35">
        <f>O188+O189+O190</f>
        <v>0</v>
      </c>
      <c r="P187" s="35">
        <f>P188+P189+P190</f>
        <v>2</v>
      </c>
      <c r="Q187" s="36">
        <f t="shared" si="43"/>
        <v>66.666666666666657</v>
      </c>
      <c r="R187" s="35">
        <f>R188+R189+R190</f>
        <v>0</v>
      </c>
      <c r="S187" s="35">
        <f>S188+S189+S190</f>
        <v>0</v>
      </c>
      <c r="T187" s="37">
        <f t="shared" si="44"/>
        <v>0</v>
      </c>
      <c r="U187" s="37">
        <f t="shared" si="45"/>
        <v>0</v>
      </c>
      <c r="V187" s="35">
        <f t="shared" ref="V187:AA187" si="53">V188+V189+V190</f>
        <v>0</v>
      </c>
      <c r="W187" s="35">
        <f t="shared" si="53"/>
        <v>0</v>
      </c>
      <c r="X187" s="35">
        <f t="shared" si="53"/>
        <v>3</v>
      </c>
      <c r="Y187" s="35">
        <f t="shared" si="53"/>
        <v>1</v>
      </c>
      <c r="Z187" s="35">
        <f t="shared" si="53"/>
        <v>0</v>
      </c>
      <c r="AA187" s="35">
        <f t="shared" si="53"/>
        <v>1</v>
      </c>
      <c r="AB187" s="35"/>
      <c r="AC187" s="35"/>
      <c r="AD187" s="38"/>
    </row>
    <row r="188" spans="1:30" x14ac:dyDescent="0.3">
      <c r="A188" s="3" t="s">
        <v>66</v>
      </c>
      <c r="B188" s="3" t="s">
        <v>32</v>
      </c>
      <c r="C188" s="3" t="s">
        <v>30</v>
      </c>
      <c r="D188" s="3" t="s">
        <v>26</v>
      </c>
      <c r="E188" s="3" t="s">
        <v>27</v>
      </c>
      <c r="F188" s="3" t="s">
        <v>28</v>
      </c>
      <c r="G188" s="3">
        <v>0</v>
      </c>
      <c r="H188" s="3">
        <v>0</v>
      </c>
      <c r="I188" s="4" t="e">
        <f t="shared" si="40"/>
        <v>#DIV/0!</v>
      </c>
      <c r="J188" s="3">
        <v>0</v>
      </c>
      <c r="K188" s="32" t="e">
        <f t="shared" si="41"/>
        <v>#DIV/0!</v>
      </c>
      <c r="L188" s="3">
        <f t="shared" si="42"/>
        <v>0</v>
      </c>
      <c r="M188" s="3">
        <v>0</v>
      </c>
      <c r="N188" s="3">
        <v>0</v>
      </c>
      <c r="O188" s="3">
        <v>0</v>
      </c>
      <c r="P188" s="3">
        <v>0</v>
      </c>
      <c r="Q188" s="4" t="e">
        <f t="shared" si="43"/>
        <v>#DIV/0!</v>
      </c>
      <c r="R188" s="3">
        <v>0</v>
      </c>
      <c r="S188" s="3">
        <v>0</v>
      </c>
      <c r="T188" s="32" t="e">
        <f t="shared" si="44"/>
        <v>#DIV/0!</v>
      </c>
      <c r="U188" s="32" t="e">
        <f t="shared" si="45"/>
        <v>#DIV/0!</v>
      </c>
      <c r="V188" s="3">
        <v>0</v>
      </c>
      <c r="W188" s="3">
        <v>0</v>
      </c>
      <c r="X188" s="3">
        <v>0</v>
      </c>
      <c r="Y188" s="3">
        <v>0</v>
      </c>
      <c r="Z188" s="3">
        <v>0</v>
      </c>
      <c r="AA188" s="3">
        <v>0</v>
      </c>
      <c r="AB188" s="3"/>
      <c r="AC188" s="3"/>
    </row>
    <row r="189" spans="1:30" x14ac:dyDescent="0.3">
      <c r="A189" s="3" t="s">
        <v>67</v>
      </c>
      <c r="B189" s="3" t="s">
        <v>32</v>
      </c>
      <c r="C189" s="3" t="s">
        <v>30</v>
      </c>
      <c r="D189" s="3" t="s">
        <v>26</v>
      </c>
      <c r="E189" s="3" t="s">
        <v>27</v>
      </c>
      <c r="F189" s="3" t="s">
        <v>28</v>
      </c>
      <c r="G189" s="3">
        <v>5</v>
      </c>
      <c r="H189" s="3">
        <v>0</v>
      </c>
      <c r="I189" s="4">
        <f t="shared" si="40"/>
        <v>0</v>
      </c>
      <c r="J189" s="3">
        <v>2</v>
      </c>
      <c r="K189" s="32">
        <f t="shared" si="41"/>
        <v>0.4</v>
      </c>
      <c r="L189" s="3">
        <f t="shared" si="42"/>
        <v>3</v>
      </c>
      <c r="M189" s="3">
        <v>0</v>
      </c>
      <c r="N189" s="3">
        <v>3</v>
      </c>
      <c r="O189" s="3">
        <v>0</v>
      </c>
      <c r="P189" s="3">
        <v>2</v>
      </c>
      <c r="Q189" s="4">
        <f t="shared" si="43"/>
        <v>66.666666666666657</v>
      </c>
      <c r="R189" s="3">
        <v>0</v>
      </c>
      <c r="S189" s="3">
        <v>0</v>
      </c>
      <c r="T189" s="32">
        <f t="shared" si="44"/>
        <v>0</v>
      </c>
      <c r="U189" s="32">
        <f t="shared" si="45"/>
        <v>0</v>
      </c>
      <c r="V189" s="3">
        <v>0</v>
      </c>
      <c r="W189" s="3">
        <v>0</v>
      </c>
      <c r="X189" s="3">
        <v>3</v>
      </c>
      <c r="Y189" s="3">
        <v>1</v>
      </c>
      <c r="Z189" s="3">
        <v>0</v>
      </c>
      <c r="AA189" s="3">
        <v>1</v>
      </c>
      <c r="AB189" s="3"/>
      <c r="AC189" s="3"/>
    </row>
    <row r="190" spans="1:30" x14ac:dyDescent="0.3">
      <c r="A190" s="3" t="s">
        <v>68</v>
      </c>
      <c r="B190" s="3" t="s">
        <v>32</v>
      </c>
      <c r="C190" s="3" t="s">
        <v>30</v>
      </c>
      <c r="D190" s="3" t="s">
        <v>26</v>
      </c>
      <c r="E190" s="3" t="s">
        <v>27</v>
      </c>
      <c r="F190" s="3" t="s">
        <v>28</v>
      </c>
      <c r="G190" s="3">
        <v>0</v>
      </c>
      <c r="H190" s="3">
        <v>0</v>
      </c>
      <c r="I190" s="4" t="e">
        <f t="shared" si="40"/>
        <v>#DIV/0!</v>
      </c>
      <c r="J190" s="3">
        <v>0</v>
      </c>
      <c r="K190" s="32" t="e">
        <f t="shared" si="41"/>
        <v>#DIV/0!</v>
      </c>
      <c r="L190" s="3">
        <f t="shared" si="42"/>
        <v>0</v>
      </c>
      <c r="M190" s="3">
        <v>0</v>
      </c>
      <c r="N190" s="3">
        <v>0</v>
      </c>
      <c r="O190" s="3">
        <v>0</v>
      </c>
      <c r="P190" s="3">
        <v>0</v>
      </c>
      <c r="Q190" s="4" t="e">
        <f t="shared" si="43"/>
        <v>#DIV/0!</v>
      </c>
      <c r="R190" s="3">
        <v>0</v>
      </c>
      <c r="S190" s="3">
        <v>0</v>
      </c>
      <c r="T190" s="32" t="e">
        <f t="shared" si="44"/>
        <v>#DIV/0!</v>
      </c>
      <c r="U190" s="32" t="e">
        <f t="shared" si="45"/>
        <v>#DIV/0!</v>
      </c>
      <c r="V190" s="3">
        <v>0</v>
      </c>
      <c r="W190" s="3">
        <v>0</v>
      </c>
      <c r="X190" s="3">
        <v>0</v>
      </c>
      <c r="Y190" s="3">
        <v>0</v>
      </c>
      <c r="Z190" s="3">
        <v>0</v>
      </c>
      <c r="AA190" s="3">
        <v>0</v>
      </c>
      <c r="AB190" s="3"/>
      <c r="AC190" s="3"/>
    </row>
    <row r="191" spans="1:30" x14ac:dyDescent="0.3">
      <c r="A191" s="35">
        <v>54</v>
      </c>
      <c r="B191" s="35" t="s">
        <v>24</v>
      </c>
      <c r="C191" s="35" t="s">
        <v>25</v>
      </c>
      <c r="D191" s="35" t="s">
        <v>32</v>
      </c>
      <c r="E191" s="35" t="s">
        <v>30</v>
      </c>
      <c r="F191" s="35" t="s">
        <v>33</v>
      </c>
      <c r="G191" s="35">
        <f>G192+G193+G194</f>
        <v>2</v>
      </c>
      <c r="H191" s="35">
        <f>H192+H193+H194</f>
        <v>0</v>
      </c>
      <c r="I191" s="36">
        <f t="shared" ref="I191:I222" si="54">H191/G191</f>
        <v>0</v>
      </c>
      <c r="J191" s="35">
        <f>J192+J193+J194</f>
        <v>0</v>
      </c>
      <c r="K191" s="37">
        <f t="shared" ref="K191:K222" si="55">J191/G191</f>
        <v>0</v>
      </c>
      <c r="L191" s="35">
        <f t="shared" ref="L191:L222" si="56">M191+N191</f>
        <v>2</v>
      </c>
      <c r="M191" s="35">
        <f>M192+M193+M194</f>
        <v>0</v>
      </c>
      <c r="N191" s="35">
        <f>N192+N193+N194</f>
        <v>2</v>
      </c>
      <c r="O191" s="35">
        <f>O192+O193+O194</f>
        <v>0</v>
      </c>
      <c r="P191" s="35">
        <f>P192+P193+P194</f>
        <v>2</v>
      </c>
      <c r="Q191" s="36">
        <f t="shared" ref="Q191:Q222" si="57">P191/L191*100</f>
        <v>100</v>
      </c>
      <c r="R191" s="35">
        <f>R192+R193+R194</f>
        <v>0</v>
      </c>
      <c r="S191" s="35">
        <f>S192+S193+S194</f>
        <v>0</v>
      </c>
      <c r="T191" s="37">
        <f t="shared" ref="T191:T222" si="58">M191/(M191+N191)</f>
        <v>0</v>
      </c>
      <c r="U191" s="37">
        <f t="shared" ref="U191:U222" si="59">((0.5*V191)+M191)/L191</f>
        <v>0</v>
      </c>
      <c r="V191" s="35">
        <f t="shared" ref="V191:AA191" si="60">V192+V193+V194</f>
        <v>0</v>
      </c>
      <c r="W191" s="35">
        <f t="shared" si="60"/>
        <v>0</v>
      </c>
      <c r="X191" s="35">
        <f t="shared" si="60"/>
        <v>2</v>
      </c>
      <c r="Y191" s="35">
        <f t="shared" si="60"/>
        <v>0</v>
      </c>
      <c r="Z191" s="35">
        <f t="shared" si="60"/>
        <v>0</v>
      </c>
      <c r="AA191" s="35">
        <f t="shared" si="60"/>
        <v>0</v>
      </c>
      <c r="AB191" s="35"/>
      <c r="AC191" s="35"/>
      <c r="AD191" s="38"/>
    </row>
    <row r="192" spans="1:30" x14ac:dyDescent="0.3">
      <c r="A192" s="3" t="s">
        <v>66</v>
      </c>
      <c r="B192" s="3" t="s">
        <v>24</v>
      </c>
      <c r="C192" s="3" t="s">
        <v>25</v>
      </c>
      <c r="D192" s="3" t="s">
        <v>32</v>
      </c>
      <c r="E192" s="3" t="s">
        <v>30</v>
      </c>
      <c r="F192" s="3" t="s">
        <v>33</v>
      </c>
      <c r="G192" s="3">
        <v>1</v>
      </c>
      <c r="H192" s="3">
        <v>0</v>
      </c>
      <c r="I192" s="4">
        <f t="shared" si="54"/>
        <v>0</v>
      </c>
      <c r="J192" s="3">
        <v>0</v>
      </c>
      <c r="K192" s="32">
        <f t="shared" si="55"/>
        <v>0</v>
      </c>
      <c r="L192" s="3">
        <f t="shared" si="56"/>
        <v>1</v>
      </c>
      <c r="M192" s="3">
        <v>0</v>
      </c>
      <c r="N192" s="3">
        <v>1</v>
      </c>
      <c r="O192" s="3">
        <v>0</v>
      </c>
      <c r="P192" s="3">
        <v>1</v>
      </c>
      <c r="Q192" s="4">
        <f t="shared" si="57"/>
        <v>100</v>
      </c>
      <c r="R192" s="3">
        <v>0</v>
      </c>
      <c r="S192" s="3">
        <v>0</v>
      </c>
      <c r="T192" s="32">
        <f t="shared" si="58"/>
        <v>0</v>
      </c>
      <c r="U192" s="32">
        <f t="shared" si="59"/>
        <v>0</v>
      </c>
      <c r="V192" s="3">
        <v>0</v>
      </c>
      <c r="W192" s="3">
        <v>0</v>
      </c>
      <c r="X192" s="3">
        <v>1</v>
      </c>
      <c r="Y192" s="3">
        <v>0</v>
      </c>
      <c r="Z192" s="3">
        <v>0</v>
      </c>
      <c r="AA192" s="3">
        <v>0</v>
      </c>
      <c r="AB192" s="3"/>
      <c r="AC192" s="3"/>
    </row>
    <row r="193" spans="1:30" x14ac:dyDescent="0.3">
      <c r="A193" s="3" t="s">
        <v>67</v>
      </c>
      <c r="B193" s="3" t="s">
        <v>24</v>
      </c>
      <c r="C193" s="3" t="s">
        <v>25</v>
      </c>
      <c r="D193" s="3" t="s">
        <v>32</v>
      </c>
      <c r="E193" s="3" t="s">
        <v>30</v>
      </c>
      <c r="F193" s="3" t="s">
        <v>33</v>
      </c>
      <c r="G193" s="3">
        <v>1</v>
      </c>
      <c r="H193" s="3">
        <v>0</v>
      </c>
      <c r="I193" s="4">
        <f t="shared" si="54"/>
        <v>0</v>
      </c>
      <c r="J193" s="3">
        <v>0</v>
      </c>
      <c r="K193" s="32">
        <f t="shared" si="55"/>
        <v>0</v>
      </c>
      <c r="L193" s="3">
        <f t="shared" si="56"/>
        <v>1</v>
      </c>
      <c r="M193" s="3">
        <v>0</v>
      </c>
      <c r="N193" s="3">
        <v>1</v>
      </c>
      <c r="O193" s="3">
        <v>0</v>
      </c>
      <c r="P193" s="3">
        <v>1</v>
      </c>
      <c r="Q193" s="4">
        <f t="shared" si="57"/>
        <v>100</v>
      </c>
      <c r="R193" s="3">
        <v>0</v>
      </c>
      <c r="S193" s="3">
        <v>0</v>
      </c>
      <c r="T193" s="32">
        <f t="shared" si="58"/>
        <v>0</v>
      </c>
      <c r="U193" s="32">
        <f t="shared" si="59"/>
        <v>0</v>
      </c>
      <c r="V193" s="3">
        <v>0</v>
      </c>
      <c r="W193" s="3">
        <v>0</v>
      </c>
      <c r="X193" s="3">
        <v>1</v>
      </c>
      <c r="Y193" s="3">
        <v>0</v>
      </c>
      <c r="Z193" s="3">
        <v>0</v>
      </c>
      <c r="AA193" s="3">
        <v>0</v>
      </c>
      <c r="AB193" s="3"/>
      <c r="AC193" s="3"/>
    </row>
    <row r="194" spans="1:30" x14ac:dyDescent="0.3">
      <c r="A194" s="3" t="s">
        <v>68</v>
      </c>
      <c r="B194" s="3" t="s">
        <v>24</v>
      </c>
      <c r="C194" s="3" t="s">
        <v>25</v>
      </c>
      <c r="D194" s="3" t="s">
        <v>32</v>
      </c>
      <c r="E194" s="3" t="s">
        <v>30</v>
      </c>
      <c r="F194" s="3" t="s">
        <v>33</v>
      </c>
      <c r="G194" s="3">
        <v>0</v>
      </c>
      <c r="H194" s="3">
        <v>0</v>
      </c>
      <c r="I194" s="4" t="e">
        <f t="shared" si="54"/>
        <v>#DIV/0!</v>
      </c>
      <c r="J194" s="3">
        <v>0</v>
      </c>
      <c r="K194" s="32" t="e">
        <f t="shared" si="55"/>
        <v>#DIV/0!</v>
      </c>
      <c r="L194" s="3">
        <f t="shared" si="56"/>
        <v>0</v>
      </c>
      <c r="M194" s="3">
        <v>0</v>
      </c>
      <c r="N194" s="3">
        <v>0</v>
      </c>
      <c r="O194" s="3">
        <v>0</v>
      </c>
      <c r="P194" s="3">
        <v>0</v>
      </c>
      <c r="Q194" s="4" t="e">
        <f t="shared" si="57"/>
        <v>#DIV/0!</v>
      </c>
      <c r="R194" s="3">
        <v>0</v>
      </c>
      <c r="S194" s="3">
        <v>0</v>
      </c>
      <c r="T194" s="32" t="e">
        <f t="shared" si="58"/>
        <v>#DIV/0!</v>
      </c>
      <c r="U194" s="32" t="e">
        <f t="shared" si="59"/>
        <v>#DIV/0!</v>
      </c>
      <c r="V194" s="3">
        <v>0</v>
      </c>
      <c r="W194" s="3">
        <v>0</v>
      </c>
      <c r="X194" s="3">
        <v>0</v>
      </c>
      <c r="Y194" s="3">
        <v>0</v>
      </c>
      <c r="Z194" s="3">
        <v>0</v>
      </c>
      <c r="AA194" s="3">
        <v>0</v>
      </c>
      <c r="AB194" s="3"/>
      <c r="AC194" s="3"/>
    </row>
    <row r="195" spans="1:30" x14ac:dyDescent="0.3">
      <c r="A195" s="35">
        <v>28</v>
      </c>
      <c r="B195" s="35" t="s">
        <v>29</v>
      </c>
      <c r="C195" s="35" t="s">
        <v>32</v>
      </c>
      <c r="D195" s="35" t="s">
        <v>26</v>
      </c>
      <c r="E195" s="35" t="s">
        <v>30</v>
      </c>
      <c r="F195" s="35" t="s">
        <v>33</v>
      </c>
      <c r="G195" s="35">
        <f>G196+G197+G198</f>
        <v>1</v>
      </c>
      <c r="H195" s="35">
        <f>H196+H197+H198</f>
        <v>0</v>
      </c>
      <c r="I195" s="36">
        <f t="shared" si="54"/>
        <v>0</v>
      </c>
      <c r="J195" s="35">
        <f>J196+J197+J198</f>
        <v>1</v>
      </c>
      <c r="K195" s="37">
        <f t="shared" si="55"/>
        <v>1</v>
      </c>
      <c r="L195" s="35">
        <f t="shared" si="56"/>
        <v>0</v>
      </c>
      <c r="M195" s="35">
        <f>M196+M197+M198</f>
        <v>0</v>
      </c>
      <c r="N195" s="35">
        <f>N196+N197+N198</f>
        <v>0</v>
      </c>
      <c r="O195" s="35">
        <f>O196+O197+O198</f>
        <v>0</v>
      </c>
      <c r="P195" s="35">
        <f>P196+P197+P198</f>
        <v>0</v>
      </c>
      <c r="Q195" s="36" t="e">
        <f t="shared" si="57"/>
        <v>#DIV/0!</v>
      </c>
      <c r="R195" s="35">
        <f>R196+R197+R198</f>
        <v>0</v>
      </c>
      <c r="S195" s="35">
        <f>S196+S197+S198</f>
        <v>0</v>
      </c>
      <c r="T195" s="37" t="e">
        <f t="shared" si="58"/>
        <v>#DIV/0!</v>
      </c>
      <c r="U195" s="37" t="e">
        <f t="shared" si="59"/>
        <v>#DIV/0!</v>
      </c>
      <c r="V195" s="35">
        <f t="shared" ref="V195:AA195" si="61">V196+V197+V198</f>
        <v>0</v>
      </c>
      <c r="W195" s="35">
        <f t="shared" si="61"/>
        <v>0</v>
      </c>
      <c r="X195" s="35">
        <f t="shared" si="61"/>
        <v>0</v>
      </c>
      <c r="Y195" s="35">
        <f t="shared" si="61"/>
        <v>1</v>
      </c>
      <c r="Z195" s="35">
        <f t="shared" si="61"/>
        <v>1</v>
      </c>
      <c r="AA195" s="35">
        <f t="shared" si="61"/>
        <v>0</v>
      </c>
      <c r="AB195" s="35"/>
      <c r="AC195" s="35"/>
      <c r="AD195" s="38"/>
    </row>
    <row r="196" spans="1:30" x14ac:dyDescent="0.3">
      <c r="A196" s="3" t="s">
        <v>66</v>
      </c>
      <c r="B196" s="3" t="s">
        <v>29</v>
      </c>
      <c r="C196" s="3" t="s">
        <v>32</v>
      </c>
      <c r="D196" s="3" t="s">
        <v>26</v>
      </c>
      <c r="E196" s="3" t="s">
        <v>30</v>
      </c>
      <c r="F196" s="3" t="s">
        <v>33</v>
      </c>
      <c r="G196" s="3">
        <v>1</v>
      </c>
      <c r="H196" s="3">
        <v>0</v>
      </c>
      <c r="I196" s="4">
        <f t="shared" si="54"/>
        <v>0</v>
      </c>
      <c r="J196" s="3">
        <v>1</v>
      </c>
      <c r="K196" s="32">
        <f t="shared" si="55"/>
        <v>1</v>
      </c>
      <c r="L196" s="3">
        <f t="shared" si="56"/>
        <v>0</v>
      </c>
      <c r="M196" s="3">
        <v>0</v>
      </c>
      <c r="N196" s="3">
        <v>0</v>
      </c>
      <c r="O196" s="3">
        <v>0</v>
      </c>
      <c r="P196" s="3">
        <v>0</v>
      </c>
      <c r="Q196" s="4" t="e">
        <f t="shared" si="57"/>
        <v>#DIV/0!</v>
      </c>
      <c r="R196" s="3">
        <v>0</v>
      </c>
      <c r="S196" s="3">
        <v>0</v>
      </c>
      <c r="T196" s="32" t="e">
        <f t="shared" si="58"/>
        <v>#DIV/0!</v>
      </c>
      <c r="U196" s="32" t="e">
        <f t="shared" si="59"/>
        <v>#DIV/0!</v>
      </c>
      <c r="V196" s="3">
        <v>0</v>
      </c>
      <c r="W196" s="3">
        <v>0</v>
      </c>
      <c r="X196" s="3">
        <v>0</v>
      </c>
      <c r="Y196" s="3">
        <v>1</v>
      </c>
      <c r="Z196" s="3">
        <v>1</v>
      </c>
      <c r="AA196" s="3">
        <v>0</v>
      </c>
      <c r="AB196" s="3"/>
      <c r="AC196" s="3"/>
    </row>
    <row r="197" spans="1:30" x14ac:dyDescent="0.3">
      <c r="A197" s="3" t="s">
        <v>67</v>
      </c>
      <c r="B197" s="3" t="s">
        <v>29</v>
      </c>
      <c r="C197" s="3" t="s">
        <v>32</v>
      </c>
      <c r="D197" s="3" t="s">
        <v>26</v>
      </c>
      <c r="E197" s="3" t="s">
        <v>30</v>
      </c>
      <c r="F197" s="3" t="s">
        <v>33</v>
      </c>
      <c r="G197" s="3">
        <v>0</v>
      </c>
      <c r="H197" s="3">
        <v>0</v>
      </c>
      <c r="I197" s="4" t="e">
        <f t="shared" si="54"/>
        <v>#DIV/0!</v>
      </c>
      <c r="J197" s="3">
        <v>0</v>
      </c>
      <c r="K197" s="32" t="e">
        <f t="shared" si="55"/>
        <v>#DIV/0!</v>
      </c>
      <c r="L197" s="3">
        <f t="shared" si="56"/>
        <v>0</v>
      </c>
      <c r="M197" s="3">
        <v>0</v>
      </c>
      <c r="N197" s="3">
        <v>0</v>
      </c>
      <c r="O197" s="3">
        <v>0</v>
      </c>
      <c r="P197" s="3">
        <v>0</v>
      </c>
      <c r="Q197" s="4" t="e">
        <f t="shared" si="57"/>
        <v>#DIV/0!</v>
      </c>
      <c r="R197" s="3">
        <v>0</v>
      </c>
      <c r="S197" s="3">
        <v>0</v>
      </c>
      <c r="T197" s="32" t="e">
        <f t="shared" si="58"/>
        <v>#DIV/0!</v>
      </c>
      <c r="U197" s="32" t="e">
        <f t="shared" si="59"/>
        <v>#DIV/0!</v>
      </c>
      <c r="V197" s="3">
        <v>0</v>
      </c>
      <c r="W197" s="3">
        <v>0</v>
      </c>
      <c r="X197" s="3">
        <v>0</v>
      </c>
      <c r="Y197" s="3">
        <v>0</v>
      </c>
      <c r="Z197" s="3">
        <v>0</v>
      </c>
      <c r="AA197" s="3">
        <v>0</v>
      </c>
      <c r="AB197" s="3"/>
      <c r="AC197" s="3"/>
    </row>
    <row r="198" spans="1:30" x14ac:dyDescent="0.3">
      <c r="A198" s="3" t="s">
        <v>68</v>
      </c>
      <c r="B198" s="3" t="s">
        <v>29</v>
      </c>
      <c r="C198" s="3" t="s">
        <v>32</v>
      </c>
      <c r="D198" s="3" t="s">
        <v>26</v>
      </c>
      <c r="E198" s="3" t="s">
        <v>30</v>
      </c>
      <c r="F198" s="3" t="s">
        <v>33</v>
      </c>
      <c r="G198" s="3">
        <v>0</v>
      </c>
      <c r="H198" s="3">
        <v>0</v>
      </c>
      <c r="I198" s="4" t="e">
        <f t="shared" si="54"/>
        <v>#DIV/0!</v>
      </c>
      <c r="J198" s="3">
        <v>0</v>
      </c>
      <c r="K198" s="32" t="e">
        <f t="shared" si="55"/>
        <v>#DIV/0!</v>
      </c>
      <c r="L198" s="3">
        <f t="shared" si="56"/>
        <v>0</v>
      </c>
      <c r="M198" s="3">
        <v>0</v>
      </c>
      <c r="N198" s="3">
        <v>0</v>
      </c>
      <c r="O198" s="3">
        <v>0</v>
      </c>
      <c r="P198" s="3">
        <v>0</v>
      </c>
      <c r="Q198" s="4" t="e">
        <f t="shared" si="57"/>
        <v>#DIV/0!</v>
      </c>
      <c r="R198" s="3">
        <v>0</v>
      </c>
      <c r="S198" s="3">
        <v>0</v>
      </c>
      <c r="T198" s="32" t="e">
        <f t="shared" si="58"/>
        <v>#DIV/0!</v>
      </c>
      <c r="U198" s="32" t="e">
        <f t="shared" si="59"/>
        <v>#DIV/0!</v>
      </c>
      <c r="V198" s="3">
        <v>0</v>
      </c>
      <c r="W198" s="3">
        <v>0</v>
      </c>
      <c r="X198" s="3">
        <v>0</v>
      </c>
      <c r="Y198" s="3">
        <v>0</v>
      </c>
      <c r="Z198" s="3">
        <v>0</v>
      </c>
      <c r="AA198" s="3">
        <v>0</v>
      </c>
      <c r="AB198" s="3"/>
      <c r="AC198" s="3"/>
    </row>
    <row r="199" spans="1:30" x14ac:dyDescent="0.3">
      <c r="A199" s="35">
        <v>85</v>
      </c>
      <c r="B199" s="35" t="s">
        <v>29</v>
      </c>
      <c r="C199" s="35" t="s">
        <v>32</v>
      </c>
      <c r="D199" s="35" t="s">
        <v>26</v>
      </c>
      <c r="E199" s="35" t="s">
        <v>34</v>
      </c>
      <c r="F199" s="35" t="s">
        <v>33</v>
      </c>
      <c r="G199" s="35">
        <f>G200+G201+G202</f>
        <v>4</v>
      </c>
      <c r="H199" s="35">
        <f>H200+H201+H202</f>
        <v>0</v>
      </c>
      <c r="I199" s="36">
        <f t="shared" si="54"/>
        <v>0</v>
      </c>
      <c r="J199" s="35">
        <f>J200+J201+J202</f>
        <v>1</v>
      </c>
      <c r="K199" s="37">
        <f t="shared" si="55"/>
        <v>0.25</v>
      </c>
      <c r="L199" s="35">
        <f t="shared" si="56"/>
        <v>3</v>
      </c>
      <c r="M199" s="35">
        <f>M200+M201+M202</f>
        <v>0</v>
      </c>
      <c r="N199" s="35">
        <f>N200+N201+N202</f>
        <v>3</v>
      </c>
      <c r="O199" s="35">
        <f>O200+O201+O202</f>
        <v>0</v>
      </c>
      <c r="P199" s="35">
        <f>P200+P201+P202</f>
        <v>3</v>
      </c>
      <c r="Q199" s="36">
        <f t="shared" si="57"/>
        <v>100</v>
      </c>
      <c r="R199" s="35">
        <f>R200+R201+R202</f>
        <v>0</v>
      </c>
      <c r="S199" s="35">
        <f>S200+S201+S202</f>
        <v>0</v>
      </c>
      <c r="T199" s="37">
        <f t="shared" si="58"/>
        <v>0</v>
      </c>
      <c r="U199" s="37">
        <f t="shared" si="59"/>
        <v>0</v>
      </c>
      <c r="V199" s="35">
        <f t="shared" ref="V199:AA199" si="62">V200+V201+V202</f>
        <v>0</v>
      </c>
      <c r="W199" s="35">
        <f t="shared" si="62"/>
        <v>0</v>
      </c>
      <c r="X199" s="35">
        <f t="shared" si="62"/>
        <v>3</v>
      </c>
      <c r="Y199" s="35">
        <f t="shared" si="62"/>
        <v>1</v>
      </c>
      <c r="Z199" s="35">
        <f t="shared" si="62"/>
        <v>0</v>
      </c>
      <c r="AA199" s="35">
        <f t="shared" si="62"/>
        <v>0</v>
      </c>
      <c r="AB199" s="35"/>
      <c r="AC199" s="35"/>
      <c r="AD199" s="38"/>
    </row>
    <row r="200" spans="1:30" x14ac:dyDescent="0.3">
      <c r="A200" s="3" t="s">
        <v>66</v>
      </c>
      <c r="B200" s="3" t="s">
        <v>29</v>
      </c>
      <c r="C200" s="3" t="s">
        <v>32</v>
      </c>
      <c r="D200" s="3" t="s">
        <v>26</v>
      </c>
      <c r="E200" s="3" t="s">
        <v>34</v>
      </c>
      <c r="F200" s="3" t="s">
        <v>33</v>
      </c>
      <c r="G200" s="3">
        <v>1</v>
      </c>
      <c r="H200" s="3">
        <v>0</v>
      </c>
      <c r="I200" s="4">
        <f t="shared" si="54"/>
        <v>0</v>
      </c>
      <c r="J200" s="3">
        <v>0</v>
      </c>
      <c r="K200" s="32">
        <f t="shared" si="55"/>
        <v>0</v>
      </c>
      <c r="L200" s="3">
        <f t="shared" si="56"/>
        <v>1</v>
      </c>
      <c r="M200" s="3">
        <v>0</v>
      </c>
      <c r="N200" s="3">
        <v>1</v>
      </c>
      <c r="O200" s="3">
        <v>0</v>
      </c>
      <c r="P200" s="3">
        <v>1</v>
      </c>
      <c r="Q200" s="4">
        <f t="shared" si="57"/>
        <v>100</v>
      </c>
      <c r="R200" s="3">
        <v>0</v>
      </c>
      <c r="S200" s="3">
        <v>0</v>
      </c>
      <c r="T200" s="32">
        <f t="shared" si="58"/>
        <v>0</v>
      </c>
      <c r="U200" s="32">
        <f t="shared" si="59"/>
        <v>0</v>
      </c>
      <c r="V200" s="3">
        <v>0</v>
      </c>
      <c r="W200" s="3">
        <v>0</v>
      </c>
      <c r="X200" s="3">
        <v>1</v>
      </c>
      <c r="Y200" s="3">
        <v>0</v>
      </c>
      <c r="Z200" s="3">
        <v>0</v>
      </c>
      <c r="AA200" s="3">
        <v>0</v>
      </c>
      <c r="AB200" s="3"/>
      <c r="AC200" s="3"/>
    </row>
    <row r="201" spans="1:30" x14ac:dyDescent="0.3">
      <c r="A201" s="3" t="s">
        <v>67</v>
      </c>
      <c r="B201" s="3" t="s">
        <v>29</v>
      </c>
      <c r="C201" s="3" t="s">
        <v>32</v>
      </c>
      <c r="D201" s="3" t="s">
        <v>26</v>
      </c>
      <c r="E201" s="3" t="s">
        <v>34</v>
      </c>
      <c r="F201" s="3" t="s">
        <v>33</v>
      </c>
      <c r="G201" s="3">
        <v>3</v>
      </c>
      <c r="H201" s="3">
        <v>0</v>
      </c>
      <c r="I201" s="4">
        <f t="shared" si="54"/>
        <v>0</v>
      </c>
      <c r="J201" s="3">
        <v>1</v>
      </c>
      <c r="K201" s="32">
        <f t="shared" si="55"/>
        <v>0.33333333333333331</v>
      </c>
      <c r="L201" s="3">
        <f t="shared" si="56"/>
        <v>2</v>
      </c>
      <c r="M201" s="3">
        <v>0</v>
      </c>
      <c r="N201" s="3">
        <v>2</v>
      </c>
      <c r="O201" s="3">
        <v>0</v>
      </c>
      <c r="P201" s="3">
        <v>2</v>
      </c>
      <c r="Q201" s="4">
        <f t="shared" si="57"/>
        <v>100</v>
      </c>
      <c r="R201" s="3">
        <v>0</v>
      </c>
      <c r="S201" s="3">
        <v>0</v>
      </c>
      <c r="T201" s="32">
        <f t="shared" si="58"/>
        <v>0</v>
      </c>
      <c r="U201" s="32">
        <f t="shared" si="59"/>
        <v>0</v>
      </c>
      <c r="V201" s="3">
        <v>0</v>
      </c>
      <c r="W201" s="3">
        <v>0</v>
      </c>
      <c r="X201" s="3">
        <v>2</v>
      </c>
      <c r="Y201" s="3">
        <v>1</v>
      </c>
      <c r="Z201" s="3">
        <v>0</v>
      </c>
      <c r="AA201" s="3">
        <v>0</v>
      </c>
      <c r="AB201" s="3"/>
      <c r="AC201" s="3"/>
    </row>
    <row r="202" spans="1:30" x14ac:dyDescent="0.3">
      <c r="A202" s="3" t="s">
        <v>68</v>
      </c>
      <c r="B202" s="3" t="s">
        <v>29</v>
      </c>
      <c r="C202" s="3" t="s">
        <v>32</v>
      </c>
      <c r="D202" s="3" t="s">
        <v>26</v>
      </c>
      <c r="E202" s="3" t="s">
        <v>34</v>
      </c>
      <c r="F202" s="3" t="s">
        <v>33</v>
      </c>
      <c r="G202" s="3">
        <v>0</v>
      </c>
      <c r="H202" s="3">
        <v>0</v>
      </c>
      <c r="I202" s="4" t="e">
        <f t="shared" si="54"/>
        <v>#DIV/0!</v>
      </c>
      <c r="J202" s="3">
        <v>0</v>
      </c>
      <c r="K202" s="32" t="e">
        <f t="shared" si="55"/>
        <v>#DIV/0!</v>
      </c>
      <c r="L202" s="3">
        <f t="shared" si="56"/>
        <v>0</v>
      </c>
      <c r="M202" s="3">
        <v>0</v>
      </c>
      <c r="N202" s="3">
        <v>0</v>
      </c>
      <c r="O202" s="3">
        <v>0</v>
      </c>
      <c r="P202" s="3">
        <v>0</v>
      </c>
      <c r="Q202" s="4" t="e">
        <f t="shared" si="57"/>
        <v>#DIV/0!</v>
      </c>
      <c r="R202" s="3">
        <v>0</v>
      </c>
      <c r="S202" s="3">
        <v>0</v>
      </c>
      <c r="T202" s="32" t="e">
        <f t="shared" si="58"/>
        <v>#DIV/0!</v>
      </c>
      <c r="U202" s="32" t="e">
        <f t="shared" si="59"/>
        <v>#DIV/0!</v>
      </c>
      <c r="V202" s="3">
        <v>0</v>
      </c>
      <c r="W202" s="3">
        <v>0</v>
      </c>
      <c r="X202" s="3">
        <v>0</v>
      </c>
      <c r="Y202" s="3">
        <v>0</v>
      </c>
      <c r="Z202" s="3">
        <v>0</v>
      </c>
      <c r="AA202" s="3">
        <v>0</v>
      </c>
      <c r="AB202" s="3"/>
      <c r="AC202" s="3"/>
    </row>
    <row r="203" spans="1:30" x14ac:dyDescent="0.3">
      <c r="A203" s="35">
        <v>221</v>
      </c>
      <c r="B203" s="35" t="s">
        <v>24</v>
      </c>
      <c r="C203" s="35" t="s">
        <v>25</v>
      </c>
      <c r="D203" s="35" t="s">
        <v>32</v>
      </c>
      <c r="E203" s="35" t="s">
        <v>27</v>
      </c>
      <c r="F203" s="35" t="s">
        <v>34</v>
      </c>
      <c r="G203" s="35">
        <f>G204+G205+G206</f>
        <v>1</v>
      </c>
      <c r="H203" s="35">
        <f>H204+H205+H206</f>
        <v>0</v>
      </c>
      <c r="I203" s="36">
        <f t="shared" si="54"/>
        <v>0</v>
      </c>
      <c r="J203" s="35">
        <f>J204+J205+J206</f>
        <v>0</v>
      </c>
      <c r="K203" s="37">
        <f t="shared" si="55"/>
        <v>0</v>
      </c>
      <c r="L203" s="35">
        <f t="shared" si="56"/>
        <v>1</v>
      </c>
      <c r="M203" s="35">
        <f>M204+M205+M206</f>
        <v>0</v>
      </c>
      <c r="N203" s="35">
        <f>N204+N205+N206</f>
        <v>1</v>
      </c>
      <c r="O203" s="35">
        <f>O204+O205+O206</f>
        <v>0</v>
      </c>
      <c r="P203" s="35">
        <f>P204+P205+P206</f>
        <v>1</v>
      </c>
      <c r="Q203" s="36">
        <f t="shared" si="57"/>
        <v>100</v>
      </c>
      <c r="R203" s="35">
        <f>R204+R205+R206</f>
        <v>0</v>
      </c>
      <c r="S203" s="35">
        <f>S204+S205+S206</f>
        <v>0</v>
      </c>
      <c r="T203" s="37">
        <f t="shared" si="58"/>
        <v>0</v>
      </c>
      <c r="U203" s="37">
        <f t="shared" si="59"/>
        <v>0</v>
      </c>
      <c r="V203" s="35">
        <f t="shared" ref="V203:AA203" si="63">V204+V205+V206</f>
        <v>0</v>
      </c>
      <c r="W203" s="35">
        <f t="shared" si="63"/>
        <v>0</v>
      </c>
      <c r="X203" s="35">
        <f t="shared" si="63"/>
        <v>0</v>
      </c>
      <c r="Y203" s="35">
        <f t="shared" si="63"/>
        <v>0</v>
      </c>
      <c r="Z203" s="35">
        <f t="shared" si="63"/>
        <v>1</v>
      </c>
      <c r="AA203" s="35">
        <f t="shared" si="63"/>
        <v>0</v>
      </c>
      <c r="AB203" s="35"/>
      <c r="AC203" s="35"/>
      <c r="AD203" s="38"/>
    </row>
    <row r="204" spans="1:30" x14ac:dyDescent="0.3">
      <c r="A204" s="3" t="s">
        <v>66</v>
      </c>
      <c r="B204" s="3" t="s">
        <v>24</v>
      </c>
      <c r="C204" s="3" t="s">
        <v>25</v>
      </c>
      <c r="D204" s="3" t="s">
        <v>32</v>
      </c>
      <c r="E204" s="3" t="s">
        <v>27</v>
      </c>
      <c r="F204" s="3" t="s">
        <v>34</v>
      </c>
      <c r="G204" s="3">
        <v>1</v>
      </c>
      <c r="H204" s="3">
        <v>0</v>
      </c>
      <c r="I204" s="4">
        <f t="shared" si="54"/>
        <v>0</v>
      </c>
      <c r="J204" s="3">
        <v>0</v>
      </c>
      <c r="K204" s="32">
        <f t="shared" si="55"/>
        <v>0</v>
      </c>
      <c r="L204" s="3">
        <f t="shared" si="56"/>
        <v>1</v>
      </c>
      <c r="M204" s="3">
        <v>0</v>
      </c>
      <c r="N204" s="3">
        <v>1</v>
      </c>
      <c r="O204" s="3">
        <v>0</v>
      </c>
      <c r="P204" s="3">
        <v>1</v>
      </c>
      <c r="Q204" s="4">
        <f t="shared" si="57"/>
        <v>100</v>
      </c>
      <c r="R204" s="3">
        <v>0</v>
      </c>
      <c r="S204" s="3">
        <v>0</v>
      </c>
      <c r="T204" s="32">
        <f t="shared" si="58"/>
        <v>0</v>
      </c>
      <c r="U204" s="32">
        <f t="shared" si="59"/>
        <v>0</v>
      </c>
      <c r="V204" s="3">
        <v>0</v>
      </c>
      <c r="W204" s="3">
        <v>0</v>
      </c>
      <c r="X204" s="3">
        <v>0</v>
      </c>
      <c r="Y204" s="3">
        <v>0</v>
      </c>
      <c r="Z204" s="3">
        <v>1</v>
      </c>
      <c r="AA204" s="3">
        <v>0</v>
      </c>
      <c r="AB204" s="3"/>
      <c r="AC204" s="3"/>
    </row>
    <row r="205" spans="1:30" x14ac:dyDescent="0.3">
      <c r="A205" s="3" t="s">
        <v>67</v>
      </c>
      <c r="B205" s="3" t="s">
        <v>24</v>
      </c>
      <c r="C205" s="3" t="s">
        <v>25</v>
      </c>
      <c r="D205" s="3" t="s">
        <v>32</v>
      </c>
      <c r="E205" s="3" t="s">
        <v>27</v>
      </c>
      <c r="F205" s="3" t="s">
        <v>34</v>
      </c>
      <c r="G205" s="3">
        <v>0</v>
      </c>
      <c r="H205" s="3">
        <v>0</v>
      </c>
      <c r="I205" s="4" t="e">
        <f t="shared" si="54"/>
        <v>#DIV/0!</v>
      </c>
      <c r="J205" s="3">
        <v>0</v>
      </c>
      <c r="K205" s="32" t="e">
        <f t="shared" si="55"/>
        <v>#DIV/0!</v>
      </c>
      <c r="L205" s="3">
        <f t="shared" si="56"/>
        <v>0</v>
      </c>
      <c r="M205" s="3">
        <v>0</v>
      </c>
      <c r="N205" s="3">
        <v>0</v>
      </c>
      <c r="O205" s="3">
        <v>0</v>
      </c>
      <c r="P205" s="3">
        <v>0</v>
      </c>
      <c r="Q205" s="4" t="e">
        <f t="shared" si="57"/>
        <v>#DIV/0!</v>
      </c>
      <c r="R205" s="3">
        <v>0</v>
      </c>
      <c r="S205" s="3">
        <v>0</v>
      </c>
      <c r="T205" s="32" t="e">
        <f t="shared" si="58"/>
        <v>#DIV/0!</v>
      </c>
      <c r="U205" s="32" t="e">
        <f t="shared" si="59"/>
        <v>#DIV/0!</v>
      </c>
      <c r="V205" s="3">
        <v>0</v>
      </c>
      <c r="W205" s="3">
        <v>0</v>
      </c>
      <c r="X205" s="3">
        <v>0</v>
      </c>
      <c r="Y205" s="3">
        <v>0</v>
      </c>
      <c r="Z205" s="3">
        <v>0</v>
      </c>
      <c r="AA205" s="3">
        <v>0</v>
      </c>
      <c r="AB205" s="3"/>
      <c r="AC205" s="3"/>
    </row>
    <row r="206" spans="1:30" x14ac:dyDescent="0.3">
      <c r="A206" s="3" t="s">
        <v>68</v>
      </c>
      <c r="B206" s="3" t="s">
        <v>24</v>
      </c>
      <c r="C206" s="3" t="s">
        <v>25</v>
      </c>
      <c r="D206" s="3" t="s">
        <v>32</v>
      </c>
      <c r="E206" s="3" t="s">
        <v>27</v>
      </c>
      <c r="F206" s="3" t="s">
        <v>34</v>
      </c>
      <c r="G206" s="3">
        <v>0</v>
      </c>
      <c r="H206" s="3">
        <v>0</v>
      </c>
      <c r="I206" s="4" t="e">
        <f t="shared" si="54"/>
        <v>#DIV/0!</v>
      </c>
      <c r="J206" s="3">
        <v>0</v>
      </c>
      <c r="K206" s="32" t="e">
        <f t="shared" si="55"/>
        <v>#DIV/0!</v>
      </c>
      <c r="L206" s="3">
        <f t="shared" si="56"/>
        <v>0</v>
      </c>
      <c r="M206" s="3">
        <v>0</v>
      </c>
      <c r="N206" s="3">
        <v>0</v>
      </c>
      <c r="O206" s="3">
        <v>0</v>
      </c>
      <c r="P206" s="3">
        <v>0</v>
      </c>
      <c r="Q206" s="4" t="e">
        <f t="shared" si="57"/>
        <v>#DIV/0!</v>
      </c>
      <c r="R206" s="3">
        <v>0</v>
      </c>
      <c r="S206" s="3">
        <v>0</v>
      </c>
      <c r="T206" s="32" t="e">
        <f t="shared" si="58"/>
        <v>#DIV/0!</v>
      </c>
      <c r="U206" s="32" t="e">
        <f t="shared" si="59"/>
        <v>#DIV/0!</v>
      </c>
      <c r="V206" s="3">
        <v>0</v>
      </c>
      <c r="W206" s="3">
        <v>0</v>
      </c>
      <c r="X206" s="3">
        <v>0</v>
      </c>
      <c r="Y206" s="3">
        <v>0</v>
      </c>
      <c r="Z206" s="3">
        <v>0</v>
      </c>
      <c r="AA206" s="3">
        <v>0</v>
      </c>
      <c r="AB206" s="3"/>
      <c r="AC206" s="3"/>
    </row>
    <row r="207" spans="1:30" x14ac:dyDescent="0.3">
      <c r="A207" s="35">
        <v>141</v>
      </c>
      <c r="B207" s="35" t="s">
        <v>24</v>
      </c>
      <c r="C207" s="35" t="s">
        <v>25</v>
      </c>
      <c r="D207" s="35" t="s">
        <v>32</v>
      </c>
      <c r="E207" s="35" t="s">
        <v>30</v>
      </c>
      <c r="F207" s="35" t="s">
        <v>34</v>
      </c>
      <c r="G207" s="35">
        <f>G208+G209+G210</f>
        <v>1</v>
      </c>
      <c r="H207" s="35">
        <f>H208+H209+H210</f>
        <v>2</v>
      </c>
      <c r="I207" s="36">
        <f t="shared" si="54"/>
        <v>2</v>
      </c>
      <c r="J207" s="35">
        <f>J208+J209+J210</f>
        <v>0</v>
      </c>
      <c r="K207" s="37">
        <f t="shared" si="55"/>
        <v>0</v>
      </c>
      <c r="L207" s="35">
        <f t="shared" si="56"/>
        <v>0</v>
      </c>
      <c r="M207" s="35">
        <f>M208+M209+M210</f>
        <v>0</v>
      </c>
      <c r="N207" s="35">
        <f>N208+N209+N210</f>
        <v>0</v>
      </c>
      <c r="O207" s="35">
        <f>O208+O209+O210</f>
        <v>0</v>
      </c>
      <c r="P207" s="35">
        <f>P208+P209+P210</f>
        <v>0</v>
      </c>
      <c r="Q207" s="36" t="e">
        <f t="shared" si="57"/>
        <v>#DIV/0!</v>
      </c>
      <c r="R207" s="35">
        <f>R208+R209+R210</f>
        <v>2</v>
      </c>
      <c r="S207" s="35">
        <f>S208+S209+S210</f>
        <v>2</v>
      </c>
      <c r="T207" s="37" t="e">
        <f t="shared" si="58"/>
        <v>#DIV/0!</v>
      </c>
      <c r="U207" s="37" t="e">
        <f t="shared" si="59"/>
        <v>#DIV/0!</v>
      </c>
      <c r="V207" s="35">
        <f t="shared" ref="V207:AA207" si="64">V208+V209+V210</f>
        <v>0</v>
      </c>
      <c r="W207" s="35">
        <f t="shared" si="64"/>
        <v>0</v>
      </c>
      <c r="X207" s="35">
        <f t="shared" si="64"/>
        <v>0</v>
      </c>
      <c r="Y207" s="35">
        <f t="shared" si="64"/>
        <v>0</v>
      </c>
      <c r="Z207" s="35">
        <f t="shared" si="64"/>
        <v>1</v>
      </c>
      <c r="AA207" s="35">
        <f t="shared" si="64"/>
        <v>0</v>
      </c>
      <c r="AB207" s="35"/>
      <c r="AC207" s="35"/>
      <c r="AD207" s="38"/>
    </row>
    <row r="208" spans="1:30" x14ac:dyDescent="0.3">
      <c r="A208" s="3" t="s">
        <v>66</v>
      </c>
      <c r="B208" s="3" t="s">
        <v>24</v>
      </c>
      <c r="C208" s="3" t="s">
        <v>25</v>
      </c>
      <c r="D208" s="3" t="s">
        <v>32</v>
      </c>
      <c r="E208" s="3" t="s">
        <v>30</v>
      </c>
      <c r="F208" s="3" t="s">
        <v>34</v>
      </c>
      <c r="G208" s="3">
        <v>1</v>
      </c>
      <c r="H208" s="3">
        <v>2</v>
      </c>
      <c r="I208" s="4">
        <f t="shared" si="54"/>
        <v>2</v>
      </c>
      <c r="J208" s="3">
        <v>0</v>
      </c>
      <c r="K208" s="32">
        <f t="shared" si="55"/>
        <v>0</v>
      </c>
      <c r="L208" s="3">
        <f t="shared" si="56"/>
        <v>0</v>
      </c>
      <c r="M208" s="3">
        <v>0</v>
      </c>
      <c r="N208" s="3">
        <v>0</v>
      </c>
      <c r="O208" s="3">
        <v>0</v>
      </c>
      <c r="P208" s="3">
        <v>0</v>
      </c>
      <c r="Q208" s="4" t="e">
        <f t="shared" si="57"/>
        <v>#DIV/0!</v>
      </c>
      <c r="R208" s="3">
        <v>2</v>
      </c>
      <c r="S208" s="3">
        <v>2</v>
      </c>
      <c r="T208" s="32" t="e">
        <f t="shared" si="58"/>
        <v>#DIV/0!</v>
      </c>
      <c r="U208" s="32" t="e">
        <f t="shared" si="59"/>
        <v>#DIV/0!</v>
      </c>
      <c r="V208" s="3">
        <v>0</v>
      </c>
      <c r="W208" s="3">
        <v>0</v>
      </c>
      <c r="X208" s="3">
        <v>0</v>
      </c>
      <c r="Y208" s="3">
        <v>0</v>
      </c>
      <c r="Z208" s="3">
        <v>1</v>
      </c>
      <c r="AA208" s="3">
        <v>0</v>
      </c>
      <c r="AB208" s="3"/>
      <c r="AC208" s="3"/>
    </row>
    <row r="209" spans="1:30" x14ac:dyDescent="0.3">
      <c r="A209" s="3" t="s">
        <v>67</v>
      </c>
      <c r="B209" s="3" t="s">
        <v>24</v>
      </c>
      <c r="C209" s="3" t="s">
        <v>25</v>
      </c>
      <c r="D209" s="3" t="s">
        <v>32</v>
      </c>
      <c r="E209" s="3" t="s">
        <v>30</v>
      </c>
      <c r="F209" s="3" t="s">
        <v>34</v>
      </c>
      <c r="G209" s="3">
        <v>0</v>
      </c>
      <c r="H209" s="3">
        <v>0</v>
      </c>
      <c r="I209" s="4" t="e">
        <f t="shared" si="54"/>
        <v>#DIV/0!</v>
      </c>
      <c r="J209" s="3">
        <v>0</v>
      </c>
      <c r="K209" s="32" t="e">
        <f t="shared" si="55"/>
        <v>#DIV/0!</v>
      </c>
      <c r="L209" s="3">
        <f t="shared" si="56"/>
        <v>0</v>
      </c>
      <c r="M209" s="3">
        <v>0</v>
      </c>
      <c r="N209" s="3">
        <v>0</v>
      </c>
      <c r="O209" s="3">
        <v>0</v>
      </c>
      <c r="P209" s="3">
        <v>0</v>
      </c>
      <c r="Q209" s="4" t="e">
        <f t="shared" si="57"/>
        <v>#DIV/0!</v>
      </c>
      <c r="R209" s="3">
        <v>0</v>
      </c>
      <c r="S209" s="3">
        <v>0</v>
      </c>
      <c r="T209" s="32" t="e">
        <f t="shared" si="58"/>
        <v>#DIV/0!</v>
      </c>
      <c r="U209" s="32" t="e">
        <f t="shared" si="59"/>
        <v>#DIV/0!</v>
      </c>
      <c r="V209" s="3">
        <v>0</v>
      </c>
      <c r="W209" s="3">
        <v>0</v>
      </c>
      <c r="X209" s="3">
        <v>0</v>
      </c>
      <c r="Y209" s="3">
        <v>0</v>
      </c>
      <c r="Z209" s="3">
        <v>0</v>
      </c>
      <c r="AA209" s="3">
        <v>0</v>
      </c>
      <c r="AB209" s="3"/>
      <c r="AC209" s="3"/>
    </row>
    <row r="210" spans="1:30" x14ac:dyDescent="0.3">
      <c r="A210" s="3" t="s">
        <v>68</v>
      </c>
      <c r="B210" s="3" t="s">
        <v>24</v>
      </c>
      <c r="C210" s="3" t="s">
        <v>25</v>
      </c>
      <c r="D210" s="3" t="s">
        <v>32</v>
      </c>
      <c r="E210" s="3" t="s">
        <v>30</v>
      </c>
      <c r="F210" s="3" t="s">
        <v>34</v>
      </c>
      <c r="G210" s="3">
        <v>0</v>
      </c>
      <c r="H210" s="3">
        <v>0</v>
      </c>
      <c r="I210" s="4" t="e">
        <f t="shared" si="54"/>
        <v>#DIV/0!</v>
      </c>
      <c r="J210" s="3">
        <v>0</v>
      </c>
      <c r="K210" s="32" t="e">
        <f t="shared" si="55"/>
        <v>#DIV/0!</v>
      </c>
      <c r="L210" s="3">
        <f t="shared" si="56"/>
        <v>0</v>
      </c>
      <c r="M210" s="3">
        <v>0</v>
      </c>
      <c r="N210" s="3">
        <v>0</v>
      </c>
      <c r="O210" s="3">
        <v>0</v>
      </c>
      <c r="P210" s="3">
        <v>0</v>
      </c>
      <c r="Q210" s="4" t="e">
        <f t="shared" si="57"/>
        <v>#DIV/0!</v>
      </c>
      <c r="R210" s="3">
        <v>0</v>
      </c>
      <c r="S210" s="3">
        <v>0</v>
      </c>
      <c r="T210" s="32" t="e">
        <f t="shared" si="58"/>
        <v>#DIV/0!</v>
      </c>
      <c r="U210" s="32" t="e">
        <f t="shared" si="59"/>
        <v>#DIV/0!</v>
      </c>
      <c r="V210" s="3">
        <v>0</v>
      </c>
      <c r="W210" s="3">
        <v>0</v>
      </c>
      <c r="X210" s="3">
        <v>0</v>
      </c>
      <c r="Y210" s="3">
        <v>0</v>
      </c>
      <c r="Z210" s="3">
        <v>0</v>
      </c>
      <c r="AA210" s="3">
        <v>0</v>
      </c>
      <c r="AB210" s="3"/>
      <c r="AC210" s="3"/>
    </row>
    <row r="211" spans="1:30" x14ac:dyDescent="0.3">
      <c r="A211" s="35">
        <v>259</v>
      </c>
      <c r="B211" s="35" t="s">
        <v>24</v>
      </c>
      <c r="C211" s="35" t="s">
        <v>25</v>
      </c>
      <c r="D211" s="35" t="s">
        <v>31</v>
      </c>
      <c r="E211" s="35" t="s">
        <v>30</v>
      </c>
      <c r="F211" s="35" t="s">
        <v>28</v>
      </c>
      <c r="G211" s="35">
        <f>G212+G213+G214</f>
        <v>5</v>
      </c>
      <c r="H211" s="35">
        <f>H212+H213+H214</f>
        <v>1</v>
      </c>
      <c r="I211" s="36">
        <f t="shared" si="54"/>
        <v>0.2</v>
      </c>
      <c r="J211" s="35">
        <f>J212+J213+J214</f>
        <v>1</v>
      </c>
      <c r="K211" s="37">
        <f t="shared" si="55"/>
        <v>0.2</v>
      </c>
      <c r="L211" s="35">
        <f t="shared" si="56"/>
        <v>3</v>
      </c>
      <c r="M211" s="35">
        <f>M212+M213+M214</f>
        <v>0</v>
      </c>
      <c r="N211" s="35">
        <f>N212+N213+N214</f>
        <v>3</v>
      </c>
      <c r="O211" s="35">
        <f>O212+O213+O214</f>
        <v>0</v>
      </c>
      <c r="P211" s="35">
        <f>P212+P213+P214</f>
        <v>0</v>
      </c>
      <c r="Q211" s="36">
        <f t="shared" si="57"/>
        <v>0</v>
      </c>
      <c r="R211" s="35">
        <f>R212+R213+R214</f>
        <v>2</v>
      </c>
      <c r="S211" s="35">
        <f>S212+S213+S214</f>
        <v>1</v>
      </c>
      <c r="T211" s="37">
        <f t="shared" si="58"/>
        <v>0</v>
      </c>
      <c r="U211" s="37">
        <f t="shared" si="59"/>
        <v>0</v>
      </c>
      <c r="V211" s="35">
        <f t="shared" ref="V211:AA211" si="65">V212+V213+V214</f>
        <v>0</v>
      </c>
      <c r="W211" s="35">
        <f t="shared" si="65"/>
        <v>0</v>
      </c>
      <c r="X211" s="35">
        <f t="shared" si="65"/>
        <v>3</v>
      </c>
      <c r="Y211" s="35">
        <f t="shared" si="65"/>
        <v>0</v>
      </c>
      <c r="Z211" s="35">
        <f t="shared" si="65"/>
        <v>1</v>
      </c>
      <c r="AA211" s="35">
        <f t="shared" si="65"/>
        <v>0</v>
      </c>
      <c r="AB211" s="35"/>
      <c r="AC211" s="38"/>
      <c r="AD211" s="38"/>
    </row>
    <row r="212" spans="1:30" x14ac:dyDescent="0.3">
      <c r="A212" s="3" t="s">
        <v>66</v>
      </c>
      <c r="B212" s="3" t="s">
        <v>24</v>
      </c>
      <c r="C212" s="3" t="s">
        <v>25</v>
      </c>
      <c r="D212" s="3" t="s">
        <v>31</v>
      </c>
      <c r="E212" s="3" t="s">
        <v>30</v>
      </c>
      <c r="F212" s="3" t="s">
        <v>28</v>
      </c>
      <c r="G212" s="3">
        <v>5</v>
      </c>
      <c r="H212" s="3">
        <v>1</v>
      </c>
      <c r="I212" s="4">
        <f t="shared" si="54"/>
        <v>0.2</v>
      </c>
      <c r="J212" s="3">
        <v>1</v>
      </c>
      <c r="K212" s="32">
        <f t="shared" si="55"/>
        <v>0.2</v>
      </c>
      <c r="L212" s="3">
        <f t="shared" si="56"/>
        <v>3</v>
      </c>
      <c r="M212" s="3">
        <v>0</v>
      </c>
      <c r="N212" s="3">
        <v>3</v>
      </c>
      <c r="O212" s="3">
        <v>0</v>
      </c>
      <c r="P212" s="3">
        <v>0</v>
      </c>
      <c r="Q212" s="4">
        <f t="shared" si="57"/>
        <v>0</v>
      </c>
      <c r="R212" s="3">
        <v>2</v>
      </c>
      <c r="S212" s="3">
        <v>1</v>
      </c>
      <c r="T212" s="32">
        <f t="shared" si="58"/>
        <v>0</v>
      </c>
      <c r="U212" s="32">
        <f t="shared" si="59"/>
        <v>0</v>
      </c>
      <c r="V212" s="3">
        <v>0</v>
      </c>
      <c r="W212" s="3">
        <v>0</v>
      </c>
      <c r="X212" s="3">
        <v>3</v>
      </c>
      <c r="Y212" s="3">
        <v>0</v>
      </c>
      <c r="Z212" s="3">
        <v>1</v>
      </c>
      <c r="AA212" s="3">
        <v>0</v>
      </c>
      <c r="AB212" s="3"/>
    </row>
    <row r="213" spans="1:30" x14ac:dyDescent="0.3">
      <c r="A213" s="3" t="s">
        <v>67</v>
      </c>
      <c r="B213" s="3" t="s">
        <v>24</v>
      </c>
      <c r="C213" s="3" t="s">
        <v>25</v>
      </c>
      <c r="D213" s="3" t="s">
        <v>31</v>
      </c>
      <c r="E213" s="3" t="s">
        <v>30</v>
      </c>
      <c r="F213" s="3" t="s">
        <v>28</v>
      </c>
      <c r="G213" s="3">
        <v>0</v>
      </c>
      <c r="H213" s="3">
        <v>0</v>
      </c>
      <c r="I213" s="4" t="e">
        <f t="shared" si="54"/>
        <v>#DIV/0!</v>
      </c>
      <c r="J213" s="3">
        <v>0</v>
      </c>
      <c r="K213" s="32" t="e">
        <f t="shared" si="55"/>
        <v>#DIV/0!</v>
      </c>
      <c r="L213" s="3">
        <f t="shared" si="56"/>
        <v>0</v>
      </c>
      <c r="M213" s="3">
        <v>0</v>
      </c>
      <c r="N213" s="3">
        <v>0</v>
      </c>
      <c r="O213" s="3">
        <v>0</v>
      </c>
      <c r="P213" s="3">
        <v>0</v>
      </c>
      <c r="Q213" s="4" t="e">
        <f t="shared" si="57"/>
        <v>#DIV/0!</v>
      </c>
      <c r="R213" s="3">
        <v>0</v>
      </c>
      <c r="S213" s="3">
        <v>0</v>
      </c>
      <c r="T213" s="32" t="e">
        <f t="shared" si="58"/>
        <v>#DIV/0!</v>
      </c>
      <c r="U213" s="32" t="e">
        <f t="shared" si="59"/>
        <v>#DIV/0!</v>
      </c>
      <c r="V213" s="3">
        <v>0</v>
      </c>
      <c r="W213" s="3">
        <v>0</v>
      </c>
      <c r="X213" s="3">
        <v>0</v>
      </c>
      <c r="Y213" s="3">
        <v>0</v>
      </c>
      <c r="Z213" s="3">
        <v>0</v>
      </c>
      <c r="AA213" s="3">
        <v>0</v>
      </c>
      <c r="AB213" s="3"/>
    </row>
    <row r="214" spans="1:30" x14ac:dyDescent="0.3">
      <c r="A214" s="3" t="s">
        <v>68</v>
      </c>
      <c r="B214" s="3" t="s">
        <v>24</v>
      </c>
      <c r="C214" s="3" t="s">
        <v>25</v>
      </c>
      <c r="D214" s="3" t="s">
        <v>31</v>
      </c>
      <c r="E214" s="3" t="s">
        <v>30</v>
      </c>
      <c r="F214" s="3" t="s">
        <v>28</v>
      </c>
      <c r="G214" s="3">
        <v>0</v>
      </c>
      <c r="H214" s="3">
        <v>0</v>
      </c>
      <c r="I214" s="4" t="e">
        <f t="shared" si="54"/>
        <v>#DIV/0!</v>
      </c>
      <c r="J214" s="3">
        <v>0</v>
      </c>
      <c r="K214" s="32" t="e">
        <f t="shared" si="55"/>
        <v>#DIV/0!</v>
      </c>
      <c r="L214" s="3">
        <f t="shared" si="56"/>
        <v>0</v>
      </c>
      <c r="M214" s="3">
        <v>0</v>
      </c>
      <c r="N214" s="3">
        <v>0</v>
      </c>
      <c r="O214" s="3">
        <v>0</v>
      </c>
      <c r="P214" s="3">
        <v>0</v>
      </c>
      <c r="Q214" s="4" t="e">
        <f t="shared" si="57"/>
        <v>#DIV/0!</v>
      </c>
      <c r="R214" s="3">
        <v>0</v>
      </c>
      <c r="S214" s="3">
        <v>0</v>
      </c>
      <c r="T214" s="32" t="e">
        <f t="shared" si="58"/>
        <v>#DIV/0!</v>
      </c>
      <c r="U214" s="32" t="e">
        <f t="shared" si="59"/>
        <v>#DIV/0!</v>
      </c>
      <c r="V214" s="3">
        <v>0</v>
      </c>
      <c r="W214" s="3">
        <v>0</v>
      </c>
      <c r="X214" s="3">
        <v>0</v>
      </c>
      <c r="Y214" s="3">
        <v>0</v>
      </c>
      <c r="Z214" s="3">
        <v>0</v>
      </c>
      <c r="AA214" s="3">
        <v>0</v>
      </c>
      <c r="AB214" s="3"/>
    </row>
    <row r="215" spans="1:30" x14ac:dyDescent="0.3">
      <c r="A215" s="35">
        <v>87</v>
      </c>
      <c r="B215" s="35" t="s">
        <v>29</v>
      </c>
      <c r="C215" s="35" t="s">
        <v>25</v>
      </c>
      <c r="D215" s="35" t="s">
        <v>26</v>
      </c>
      <c r="E215" s="35" t="s">
        <v>33</v>
      </c>
      <c r="F215" s="35" t="s">
        <v>31</v>
      </c>
      <c r="G215" s="35">
        <f>G216+G217+G218</f>
        <v>1</v>
      </c>
      <c r="H215" s="35">
        <f>H216+H217+H218</f>
        <v>0</v>
      </c>
      <c r="I215" s="36">
        <f t="shared" si="54"/>
        <v>0</v>
      </c>
      <c r="J215" s="35">
        <f>J216+J217+J218</f>
        <v>1</v>
      </c>
      <c r="K215" s="37">
        <f t="shared" si="55"/>
        <v>1</v>
      </c>
      <c r="L215" s="35">
        <f t="shared" si="56"/>
        <v>0</v>
      </c>
      <c r="M215" s="35">
        <f>M216+M217+M218</f>
        <v>0</v>
      </c>
      <c r="N215" s="35">
        <f>N216+N217+N218</f>
        <v>0</v>
      </c>
      <c r="O215" s="35">
        <f>O216+O217+O218</f>
        <v>0</v>
      </c>
      <c r="P215" s="35">
        <f>P216+P217+P218</f>
        <v>0</v>
      </c>
      <c r="Q215" s="36" t="e">
        <f t="shared" si="57"/>
        <v>#DIV/0!</v>
      </c>
      <c r="R215" s="35">
        <f>R216+R217+R218</f>
        <v>0</v>
      </c>
      <c r="S215" s="35">
        <f>S216+S217+S218</f>
        <v>0</v>
      </c>
      <c r="T215" s="37" t="e">
        <f t="shared" si="58"/>
        <v>#DIV/0!</v>
      </c>
      <c r="U215" s="37" t="e">
        <f t="shared" si="59"/>
        <v>#DIV/0!</v>
      </c>
      <c r="V215" s="35">
        <f t="shared" ref="V215:AA215" si="66">V216+V217+V218</f>
        <v>0</v>
      </c>
      <c r="W215" s="35">
        <f t="shared" si="66"/>
        <v>0</v>
      </c>
      <c r="X215" s="35">
        <f t="shared" si="66"/>
        <v>0</v>
      </c>
      <c r="Y215" s="35">
        <f t="shared" si="66"/>
        <v>1</v>
      </c>
      <c r="Z215" s="35">
        <f t="shared" si="66"/>
        <v>0</v>
      </c>
      <c r="AA215" s="35">
        <f t="shared" si="66"/>
        <v>0</v>
      </c>
      <c r="AB215" s="35"/>
      <c r="AC215" s="38"/>
      <c r="AD215" s="38"/>
    </row>
    <row r="216" spans="1:30" x14ac:dyDescent="0.3">
      <c r="A216" s="3" t="s">
        <v>66</v>
      </c>
      <c r="B216" s="3" t="s">
        <v>29</v>
      </c>
      <c r="C216" s="3" t="s">
        <v>25</v>
      </c>
      <c r="D216" s="3" t="s">
        <v>26</v>
      </c>
      <c r="E216" s="3" t="s">
        <v>33</v>
      </c>
      <c r="F216" s="3" t="s">
        <v>31</v>
      </c>
      <c r="G216" s="3">
        <v>1</v>
      </c>
      <c r="H216" s="3">
        <v>0</v>
      </c>
      <c r="I216" s="4">
        <f t="shared" si="54"/>
        <v>0</v>
      </c>
      <c r="J216" s="3">
        <v>1</v>
      </c>
      <c r="K216" s="32">
        <f t="shared" si="55"/>
        <v>1</v>
      </c>
      <c r="L216" s="3">
        <f t="shared" si="56"/>
        <v>0</v>
      </c>
      <c r="M216" s="3">
        <v>0</v>
      </c>
      <c r="N216" s="3">
        <v>0</v>
      </c>
      <c r="O216" s="3">
        <v>0</v>
      </c>
      <c r="P216" s="3">
        <v>0</v>
      </c>
      <c r="Q216" s="4" t="e">
        <f t="shared" si="57"/>
        <v>#DIV/0!</v>
      </c>
      <c r="R216" s="3">
        <v>0</v>
      </c>
      <c r="S216" s="3">
        <v>0</v>
      </c>
      <c r="T216" s="32" t="e">
        <f t="shared" si="58"/>
        <v>#DIV/0!</v>
      </c>
      <c r="U216" s="32" t="e">
        <f t="shared" si="59"/>
        <v>#DIV/0!</v>
      </c>
      <c r="V216" s="3">
        <v>0</v>
      </c>
      <c r="W216" s="3">
        <v>0</v>
      </c>
      <c r="X216" s="3">
        <v>0</v>
      </c>
      <c r="Y216" s="3">
        <v>1</v>
      </c>
      <c r="Z216" s="3">
        <v>0</v>
      </c>
      <c r="AA216" s="3">
        <v>0</v>
      </c>
      <c r="AB216" s="3"/>
    </row>
    <row r="217" spans="1:30" x14ac:dyDescent="0.3">
      <c r="A217" s="3" t="s">
        <v>67</v>
      </c>
      <c r="B217" s="3" t="s">
        <v>29</v>
      </c>
      <c r="C217" s="3" t="s">
        <v>25</v>
      </c>
      <c r="D217" s="3" t="s">
        <v>26</v>
      </c>
      <c r="E217" s="3" t="s">
        <v>33</v>
      </c>
      <c r="F217" s="3" t="s">
        <v>31</v>
      </c>
      <c r="G217" s="3">
        <v>0</v>
      </c>
      <c r="H217" s="3">
        <v>0</v>
      </c>
      <c r="I217" s="4" t="e">
        <f t="shared" si="54"/>
        <v>#DIV/0!</v>
      </c>
      <c r="J217" s="3">
        <v>0</v>
      </c>
      <c r="K217" s="32" t="e">
        <f t="shared" si="55"/>
        <v>#DIV/0!</v>
      </c>
      <c r="L217" s="3">
        <f t="shared" si="56"/>
        <v>0</v>
      </c>
      <c r="M217" s="3">
        <v>0</v>
      </c>
      <c r="N217" s="3">
        <v>0</v>
      </c>
      <c r="O217" s="3">
        <v>0</v>
      </c>
      <c r="P217" s="3">
        <v>0</v>
      </c>
      <c r="Q217" s="4" t="e">
        <f t="shared" si="57"/>
        <v>#DIV/0!</v>
      </c>
      <c r="R217" s="3">
        <v>0</v>
      </c>
      <c r="S217" s="3">
        <v>0</v>
      </c>
      <c r="T217" s="32" t="e">
        <f t="shared" si="58"/>
        <v>#DIV/0!</v>
      </c>
      <c r="U217" s="32" t="e">
        <f t="shared" si="59"/>
        <v>#DIV/0!</v>
      </c>
      <c r="V217" s="3">
        <v>0</v>
      </c>
      <c r="W217" s="3">
        <v>0</v>
      </c>
      <c r="X217" s="3">
        <v>0</v>
      </c>
      <c r="Y217" s="3">
        <v>0</v>
      </c>
      <c r="Z217" s="3">
        <v>0</v>
      </c>
      <c r="AA217" s="3">
        <v>0</v>
      </c>
      <c r="AB217" s="3"/>
    </row>
    <row r="218" spans="1:30" x14ac:dyDescent="0.3">
      <c r="A218" s="3" t="s">
        <v>68</v>
      </c>
      <c r="B218" s="3" t="s">
        <v>29</v>
      </c>
      <c r="C218" s="3" t="s">
        <v>25</v>
      </c>
      <c r="D218" s="3" t="s">
        <v>26</v>
      </c>
      <c r="E218" s="3" t="s">
        <v>33</v>
      </c>
      <c r="F218" s="3" t="s">
        <v>31</v>
      </c>
      <c r="G218" s="3">
        <v>0</v>
      </c>
      <c r="H218" s="3">
        <v>0</v>
      </c>
      <c r="I218" s="4" t="e">
        <f t="shared" si="54"/>
        <v>#DIV/0!</v>
      </c>
      <c r="J218" s="3">
        <v>0</v>
      </c>
      <c r="K218" s="32" t="e">
        <f t="shared" si="55"/>
        <v>#DIV/0!</v>
      </c>
      <c r="L218" s="3">
        <f t="shared" si="56"/>
        <v>0</v>
      </c>
      <c r="M218" s="3">
        <v>0</v>
      </c>
      <c r="N218" s="3">
        <v>0</v>
      </c>
      <c r="O218" s="3">
        <v>0</v>
      </c>
      <c r="P218" s="3">
        <v>0</v>
      </c>
      <c r="Q218" s="4" t="e">
        <f t="shared" si="57"/>
        <v>#DIV/0!</v>
      </c>
      <c r="R218" s="3">
        <v>0</v>
      </c>
      <c r="S218" s="3">
        <v>0</v>
      </c>
      <c r="T218" s="32" t="e">
        <f t="shared" si="58"/>
        <v>#DIV/0!</v>
      </c>
      <c r="U218" s="32" t="e">
        <f t="shared" si="59"/>
        <v>#DIV/0!</v>
      </c>
      <c r="V218" s="3">
        <v>0</v>
      </c>
      <c r="W218" s="3">
        <v>0</v>
      </c>
      <c r="X218" s="3">
        <v>0</v>
      </c>
      <c r="Y218" s="3">
        <v>0</v>
      </c>
      <c r="Z218" s="3">
        <v>0</v>
      </c>
      <c r="AA218" s="3">
        <v>0</v>
      </c>
      <c r="AB218" s="3"/>
    </row>
    <row r="219" spans="1:30" x14ac:dyDescent="0.3">
      <c r="A219" s="35">
        <v>260</v>
      </c>
      <c r="B219" s="35" t="s">
        <v>24</v>
      </c>
      <c r="C219" s="35" t="s">
        <v>29</v>
      </c>
      <c r="D219" s="35" t="s">
        <v>26</v>
      </c>
      <c r="E219" s="35" t="s">
        <v>33</v>
      </c>
      <c r="F219" s="35" t="s">
        <v>31</v>
      </c>
      <c r="G219" s="35">
        <f>G220+G221+G222</f>
        <v>2</v>
      </c>
      <c r="H219" s="35">
        <f>H220+H221+H222</f>
        <v>3</v>
      </c>
      <c r="I219" s="36">
        <f t="shared" si="54"/>
        <v>1.5</v>
      </c>
      <c r="J219" s="35">
        <f>J220+J221+J222</f>
        <v>1</v>
      </c>
      <c r="K219" s="37">
        <f t="shared" si="55"/>
        <v>0.5</v>
      </c>
      <c r="L219" s="35">
        <f t="shared" si="56"/>
        <v>1</v>
      </c>
      <c r="M219" s="35">
        <f>M220+M221+M222</f>
        <v>1</v>
      </c>
      <c r="N219" s="35">
        <f>N220+N221+N222</f>
        <v>0</v>
      </c>
      <c r="O219" s="35">
        <f>O220+O221+O222</f>
        <v>1</v>
      </c>
      <c r="P219" s="35">
        <f>P220+P221+P222</f>
        <v>1</v>
      </c>
      <c r="Q219" s="36">
        <f t="shared" si="57"/>
        <v>100</v>
      </c>
      <c r="R219" s="35">
        <f>R220+R221+R222</f>
        <v>0</v>
      </c>
      <c r="S219" s="35">
        <f>S220+S221+S222</f>
        <v>0</v>
      </c>
      <c r="T219" s="37">
        <f t="shared" si="58"/>
        <v>1</v>
      </c>
      <c r="U219" s="37">
        <f t="shared" si="59"/>
        <v>1.5</v>
      </c>
      <c r="V219" s="35">
        <f t="shared" ref="V219:AA219" si="67">V220+V221+V222</f>
        <v>1</v>
      </c>
      <c r="W219" s="35">
        <f t="shared" si="67"/>
        <v>0</v>
      </c>
      <c r="X219" s="35">
        <f t="shared" si="67"/>
        <v>0</v>
      </c>
      <c r="Y219" s="35">
        <f t="shared" si="67"/>
        <v>0</v>
      </c>
      <c r="Z219" s="35">
        <f t="shared" si="67"/>
        <v>0</v>
      </c>
      <c r="AA219" s="35">
        <f t="shared" si="67"/>
        <v>0</v>
      </c>
      <c r="AB219" s="35"/>
      <c r="AC219" s="38"/>
      <c r="AD219" s="38"/>
    </row>
    <row r="220" spans="1:30" x14ac:dyDescent="0.3">
      <c r="A220" s="3" t="s">
        <v>66</v>
      </c>
      <c r="B220" s="3" t="s">
        <v>24</v>
      </c>
      <c r="C220" s="3" t="s">
        <v>29</v>
      </c>
      <c r="D220" s="3" t="s">
        <v>26</v>
      </c>
      <c r="E220" s="3" t="s">
        <v>33</v>
      </c>
      <c r="F220" s="3" t="s">
        <v>31</v>
      </c>
      <c r="G220" s="3">
        <v>1</v>
      </c>
      <c r="H220" s="3">
        <v>0</v>
      </c>
      <c r="I220" s="4">
        <f t="shared" si="54"/>
        <v>0</v>
      </c>
      <c r="J220" s="3">
        <v>1</v>
      </c>
      <c r="K220" s="32">
        <f t="shared" si="55"/>
        <v>1</v>
      </c>
      <c r="L220" s="3">
        <f t="shared" si="56"/>
        <v>0</v>
      </c>
      <c r="M220" s="3">
        <v>0</v>
      </c>
      <c r="N220" s="3">
        <v>0</v>
      </c>
      <c r="O220" s="3">
        <v>0</v>
      </c>
      <c r="P220" s="3">
        <v>0</v>
      </c>
      <c r="Q220" s="4" t="e">
        <f t="shared" si="57"/>
        <v>#DIV/0!</v>
      </c>
      <c r="R220" s="3">
        <v>0</v>
      </c>
      <c r="S220" s="3">
        <v>0</v>
      </c>
      <c r="T220" s="32" t="e">
        <f t="shared" si="58"/>
        <v>#DIV/0!</v>
      </c>
      <c r="U220" s="32" t="e">
        <f t="shared" si="59"/>
        <v>#DIV/0!</v>
      </c>
      <c r="V220" s="3">
        <v>0</v>
      </c>
      <c r="W220" s="3">
        <v>0</v>
      </c>
      <c r="X220" s="3">
        <v>0</v>
      </c>
      <c r="Y220" s="3">
        <v>0</v>
      </c>
      <c r="Z220" s="3">
        <v>0</v>
      </c>
      <c r="AA220" s="3">
        <v>0</v>
      </c>
      <c r="AB220" s="3"/>
    </row>
    <row r="221" spans="1:30" x14ac:dyDescent="0.3">
      <c r="A221" s="3" t="s">
        <v>67</v>
      </c>
      <c r="B221" s="3" t="s">
        <v>24</v>
      </c>
      <c r="C221" s="3" t="s">
        <v>29</v>
      </c>
      <c r="D221" s="3" t="s">
        <v>26</v>
      </c>
      <c r="E221" s="3" t="s">
        <v>33</v>
      </c>
      <c r="F221" s="3" t="s">
        <v>31</v>
      </c>
      <c r="G221" s="3">
        <v>1</v>
      </c>
      <c r="H221" s="3">
        <v>3</v>
      </c>
      <c r="I221" s="4">
        <f t="shared" si="54"/>
        <v>3</v>
      </c>
      <c r="J221" s="3">
        <v>0</v>
      </c>
      <c r="K221" s="32">
        <f t="shared" si="55"/>
        <v>0</v>
      </c>
      <c r="L221" s="3">
        <f t="shared" si="56"/>
        <v>1</v>
      </c>
      <c r="M221" s="3">
        <v>1</v>
      </c>
      <c r="N221" s="3">
        <v>0</v>
      </c>
      <c r="O221" s="3">
        <v>1</v>
      </c>
      <c r="P221" s="3">
        <v>1</v>
      </c>
      <c r="Q221" s="4">
        <f t="shared" si="57"/>
        <v>100</v>
      </c>
      <c r="R221" s="3">
        <v>0</v>
      </c>
      <c r="S221" s="3">
        <v>0</v>
      </c>
      <c r="T221" s="32">
        <f t="shared" si="58"/>
        <v>1</v>
      </c>
      <c r="U221" s="32">
        <f t="shared" si="59"/>
        <v>1.5</v>
      </c>
      <c r="V221" s="3">
        <v>1</v>
      </c>
      <c r="W221" s="3">
        <v>0</v>
      </c>
      <c r="X221" s="3">
        <v>0</v>
      </c>
      <c r="Y221" s="3">
        <v>0</v>
      </c>
      <c r="Z221" s="3">
        <v>0</v>
      </c>
      <c r="AA221" s="3">
        <v>0</v>
      </c>
      <c r="AB221" s="3"/>
    </row>
    <row r="222" spans="1:30" x14ac:dyDescent="0.3">
      <c r="A222" s="3" t="s">
        <v>68</v>
      </c>
      <c r="B222" s="3" t="s">
        <v>24</v>
      </c>
      <c r="C222" s="3" t="s">
        <v>29</v>
      </c>
      <c r="D222" s="3" t="s">
        <v>26</v>
      </c>
      <c r="E222" s="3" t="s">
        <v>33</v>
      </c>
      <c r="F222" s="3" t="s">
        <v>31</v>
      </c>
      <c r="G222" s="3">
        <v>0</v>
      </c>
      <c r="H222" s="3">
        <v>0</v>
      </c>
      <c r="I222" s="4" t="e">
        <f t="shared" si="54"/>
        <v>#DIV/0!</v>
      </c>
      <c r="J222" s="3">
        <v>0</v>
      </c>
      <c r="K222" s="32" t="e">
        <f t="shared" si="55"/>
        <v>#DIV/0!</v>
      </c>
      <c r="L222" s="3">
        <f t="shared" si="56"/>
        <v>0</v>
      </c>
      <c r="M222" s="3">
        <v>0</v>
      </c>
      <c r="N222" s="3">
        <v>0</v>
      </c>
      <c r="O222" s="3">
        <v>0</v>
      </c>
      <c r="P222" s="3">
        <v>0</v>
      </c>
      <c r="Q222" s="4" t="e">
        <f t="shared" si="57"/>
        <v>#DIV/0!</v>
      </c>
      <c r="R222" s="3">
        <v>0</v>
      </c>
      <c r="S222" s="3">
        <v>0</v>
      </c>
      <c r="T222" s="32" t="e">
        <f t="shared" si="58"/>
        <v>#DIV/0!</v>
      </c>
      <c r="U222" s="32" t="e">
        <f t="shared" si="59"/>
        <v>#DIV/0!</v>
      </c>
      <c r="V222" s="3">
        <v>0</v>
      </c>
      <c r="W222" s="3">
        <v>0</v>
      </c>
      <c r="X222" s="3">
        <v>0</v>
      </c>
      <c r="Y222" s="3">
        <v>0</v>
      </c>
      <c r="Z222" s="3">
        <v>0</v>
      </c>
      <c r="AA222" s="3">
        <v>0</v>
      </c>
      <c r="AB222" s="3"/>
    </row>
    <row r="223" spans="1:30" x14ac:dyDescent="0.3">
      <c r="A223" s="35">
        <v>4</v>
      </c>
      <c r="B223" s="35" t="s">
        <v>24</v>
      </c>
      <c r="C223" s="35" t="s">
        <v>29</v>
      </c>
      <c r="D223" s="35" t="s">
        <v>26</v>
      </c>
      <c r="E223" s="35" t="s">
        <v>27</v>
      </c>
      <c r="F223" s="35" t="s">
        <v>28</v>
      </c>
      <c r="G223" s="35">
        <f>G224+G225+G226</f>
        <v>2</v>
      </c>
      <c r="H223" s="35">
        <f>H224+H225+H226</f>
        <v>2</v>
      </c>
      <c r="I223" s="36">
        <f t="shared" ref="I223:I239" si="68">H223/G223</f>
        <v>1</v>
      </c>
      <c r="J223" s="35">
        <f>J224+J225+J226</f>
        <v>0</v>
      </c>
      <c r="K223" s="37">
        <f t="shared" ref="K223:K239" si="69">J223/G223</f>
        <v>0</v>
      </c>
      <c r="L223" s="35">
        <f t="shared" ref="L223:L239" si="70">M223+N223</f>
        <v>2</v>
      </c>
      <c r="M223" s="35">
        <f>M224+M225+M226</f>
        <v>1</v>
      </c>
      <c r="N223" s="35">
        <f>N224+N225+N226</f>
        <v>1</v>
      </c>
      <c r="O223" s="35">
        <f>O224+O225+O226</f>
        <v>1</v>
      </c>
      <c r="P223" s="35">
        <f>P224+P225+P226</f>
        <v>2</v>
      </c>
      <c r="Q223" s="36">
        <f t="shared" ref="Q223:Q239" si="71">P223/L223*100</f>
        <v>100</v>
      </c>
      <c r="R223" s="35">
        <f>R224+R225+R226</f>
        <v>0</v>
      </c>
      <c r="S223" s="35">
        <f>S224+S225+S226</f>
        <v>0</v>
      </c>
      <c r="T223" s="37">
        <f t="shared" ref="T223:T239" si="72">M223/(M223+N223)</f>
        <v>0.5</v>
      </c>
      <c r="U223" s="37">
        <f t="shared" ref="U223:U239" si="73">((0.5*V223)+M223)/L223</f>
        <v>0.5</v>
      </c>
      <c r="V223" s="35">
        <f t="shared" ref="V223:AA223" si="74">V224+V225+V226</f>
        <v>0</v>
      </c>
      <c r="W223" s="35">
        <f t="shared" si="74"/>
        <v>0</v>
      </c>
      <c r="X223" s="35">
        <f t="shared" si="74"/>
        <v>1</v>
      </c>
      <c r="Y223" s="35">
        <f t="shared" si="74"/>
        <v>0</v>
      </c>
      <c r="Z223" s="35">
        <f t="shared" si="74"/>
        <v>0</v>
      </c>
      <c r="AA223" s="35">
        <f t="shared" si="74"/>
        <v>0</v>
      </c>
      <c r="AB223" s="35"/>
      <c r="AC223" s="38"/>
      <c r="AD223" s="38"/>
    </row>
    <row r="224" spans="1:30" x14ac:dyDescent="0.3">
      <c r="A224" s="3" t="s">
        <v>66</v>
      </c>
      <c r="B224" s="3" t="s">
        <v>24</v>
      </c>
      <c r="C224" s="3" t="s">
        <v>29</v>
      </c>
      <c r="D224" s="3" t="s">
        <v>26</v>
      </c>
      <c r="E224" s="3" t="s">
        <v>27</v>
      </c>
      <c r="F224" s="3" t="s">
        <v>28</v>
      </c>
      <c r="G224" s="3">
        <v>2</v>
      </c>
      <c r="H224" s="3">
        <v>2</v>
      </c>
      <c r="I224" s="4">
        <f t="shared" si="68"/>
        <v>1</v>
      </c>
      <c r="J224" s="3">
        <v>0</v>
      </c>
      <c r="K224" s="32">
        <f t="shared" si="69"/>
        <v>0</v>
      </c>
      <c r="L224" s="3">
        <f t="shared" si="70"/>
        <v>2</v>
      </c>
      <c r="M224" s="3">
        <v>1</v>
      </c>
      <c r="N224" s="3">
        <v>1</v>
      </c>
      <c r="O224" s="3">
        <v>1</v>
      </c>
      <c r="P224" s="3">
        <v>2</v>
      </c>
      <c r="Q224" s="4">
        <f t="shared" si="71"/>
        <v>100</v>
      </c>
      <c r="R224" s="3">
        <v>0</v>
      </c>
      <c r="S224" s="3">
        <v>0</v>
      </c>
      <c r="T224" s="32">
        <f t="shared" si="72"/>
        <v>0.5</v>
      </c>
      <c r="U224" s="32">
        <f t="shared" si="73"/>
        <v>0.5</v>
      </c>
      <c r="V224" s="3">
        <v>0</v>
      </c>
      <c r="W224" s="3">
        <v>0</v>
      </c>
      <c r="X224" s="3">
        <v>1</v>
      </c>
      <c r="Y224" s="3">
        <v>0</v>
      </c>
      <c r="Z224" s="3">
        <v>0</v>
      </c>
      <c r="AA224" s="3">
        <v>0</v>
      </c>
      <c r="AB224" s="3"/>
    </row>
    <row r="225" spans="1:30" x14ac:dyDescent="0.3">
      <c r="A225" s="3" t="s">
        <v>67</v>
      </c>
      <c r="B225" s="3" t="s">
        <v>24</v>
      </c>
      <c r="C225" s="3" t="s">
        <v>29</v>
      </c>
      <c r="D225" s="3" t="s">
        <v>26</v>
      </c>
      <c r="E225" s="3" t="s">
        <v>27</v>
      </c>
      <c r="F225" s="3" t="s">
        <v>28</v>
      </c>
      <c r="G225" s="3">
        <v>0</v>
      </c>
      <c r="H225" s="3">
        <v>0</v>
      </c>
      <c r="I225" s="4" t="e">
        <f t="shared" si="68"/>
        <v>#DIV/0!</v>
      </c>
      <c r="J225" s="3">
        <v>0</v>
      </c>
      <c r="K225" s="32" t="e">
        <f t="shared" si="69"/>
        <v>#DIV/0!</v>
      </c>
      <c r="L225" s="3">
        <f t="shared" si="70"/>
        <v>0</v>
      </c>
      <c r="M225" s="3">
        <v>0</v>
      </c>
      <c r="N225" s="3">
        <v>0</v>
      </c>
      <c r="O225" s="3">
        <v>0</v>
      </c>
      <c r="P225" s="3">
        <v>0</v>
      </c>
      <c r="Q225" s="4" t="e">
        <f t="shared" si="71"/>
        <v>#DIV/0!</v>
      </c>
      <c r="R225" s="3">
        <v>0</v>
      </c>
      <c r="S225" s="3">
        <v>0</v>
      </c>
      <c r="T225" s="32" t="e">
        <f t="shared" si="72"/>
        <v>#DIV/0!</v>
      </c>
      <c r="U225" s="32" t="e">
        <f t="shared" si="73"/>
        <v>#DIV/0!</v>
      </c>
      <c r="V225" s="3">
        <v>0</v>
      </c>
      <c r="W225" s="3">
        <v>0</v>
      </c>
      <c r="X225" s="3">
        <v>0</v>
      </c>
      <c r="Y225" s="3">
        <v>0</v>
      </c>
      <c r="Z225" s="3">
        <v>0</v>
      </c>
      <c r="AA225" s="3">
        <v>0</v>
      </c>
      <c r="AB225" s="3"/>
    </row>
    <row r="226" spans="1:30" x14ac:dyDescent="0.3">
      <c r="A226" s="3" t="s">
        <v>68</v>
      </c>
      <c r="B226" s="3" t="s">
        <v>24</v>
      </c>
      <c r="C226" s="3" t="s">
        <v>29</v>
      </c>
      <c r="D226" s="3" t="s">
        <v>26</v>
      </c>
      <c r="E226" s="3" t="s">
        <v>27</v>
      </c>
      <c r="F226" s="3" t="s">
        <v>28</v>
      </c>
      <c r="G226" s="3">
        <v>0</v>
      </c>
      <c r="H226" s="3">
        <v>0</v>
      </c>
      <c r="I226" s="4" t="e">
        <f t="shared" si="68"/>
        <v>#DIV/0!</v>
      </c>
      <c r="J226" s="3">
        <v>0</v>
      </c>
      <c r="K226" s="32" t="e">
        <f t="shared" si="69"/>
        <v>#DIV/0!</v>
      </c>
      <c r="L226" s="3">
        <f t="shared" si="70"/>
        <v>0</v>
      </c>
      <c r="M226" s="3">
        <v>0</v>
      </c>
      <c r="N226" s="3">
        <v>0</v>
      </c>
      <c r="O226" s="3">
        <v>0</v>
      </c>
      <c r="P226" s="3">
        <v>0</v>
      </c>
      <c r="Q226" s="4" t="e">
        <f t="shared" si="71"/>
        <v>#DIV/0!</v>
      </c>
      <c r="R226" s="3">
        <v>0</v>
      </c>
      <c r="S226" s="3">
        <v>0</v>
      </c>
      <c r="T226" s="32" t="e">
        <f t="shared" si="72"/>
        <v>#DIV/0!</v>
      </c>
      <c r="U226" s="32" t="e">
        <f t="shared" si="73"/>
        <v>#DIV/0!</v>
      </c>
      <c r="V226" s="3">
        <v>0</v>
      </c>
      <c r="W226" s="3">
        <v>0</v>
      </c>
      <c r="X226" s="3">
        <v>0</v>
      </c>
      <c r="Y226" s="3">
        <v>0</v>
      </c>
      <c r="Z226" s="3">
        <v>0</v>
      </c>
      <c r="AA226" s="3">
        <v>0</v>
      </c>
      <c r="AB226" s="3"/>
    </row>
    <row r="227" spans="1:30" x14ac:dyDescent="0.3">
      <c r="A227" s="35">
        <v>173</v>
      </c>
      <c r="B227" s="35" t="s">
        <v>32</v>
      </c>
      <c r="C227" s="35" t="s">
        <v>25</v>
      </c>
      <c r="D227" s="35" t="s">
        <v>34</v>
      </c>
      <c r="E227" s="35" t="s">
        <v>30</v>
      </c>
      <c r="F227" s="35" t="s">
        <v>28</v>
      </c>
      <c r="G227" s="35">
        <f>G228+G229+G230</f>
        <v>2</v>
      </c>
      <c r="H227" s="35">
        <f>H228+H229+H230</f>
        <v>0</v>
      </c>
      <c r="I227" s="36">
        <f t="shared" si="68"/>
        <v>0</v>
      </c>
      <c r="J227" s="35">
        <f>J228+J229+J230</f>
        <v>1</v>
      </c>
      <c r="K227" s="37">
        <f t="shared" si="69"/>
        <v>0.5</v>
      </c>
      <c r="L227" s="35">
        <f t="shared" si="70"/>
        <v>1</v>
      </c>
      <c r="M227" s="35">
        <f>M228+M229+M230</f>
        <v>0</v>
      </c>
      <c r="N227" s="35">
        <f>N228+N229+N230</f>
        <v>1</v>
      </c>
      <c r="O227" s="35">
        <f>O228+O229+O230</f>
        <v>0</v>
      </c>
      <c r="P227" s="35">
        <f>P228+P229+P230</f>
        <v>1</v>
      </c>
      <c r="Q227" s="36">
        <f t="shared" si="71"/>
        <v>100</v>
      </c>
      <c r="R227" s="35">
        <f>R228+R229+R230</f>
        <v>0</v>
      </c>
      <c r="S227" s="35">
        <f>S228+S229+S230</f>
        <v>0</v>
      </c>
      <c r="T227" s="37">
        <f t="shared" si="72"/>
        <v>0</v>
      </c>
      <c r="U227" s="37">
        <f t="shared" si="73"/>
        <v>0</v>
      </c>
      <c r="V227" s="35">
        <f t="shared" ref="V227:AA227" si="75">V228+V229+V230</f>
        <v>0</v>
      </c>
      <c r="W227" s="35">
        <f t="shared" si="75"/>
        <v>0</v>
      </c>
      <c r="X227" s="35">
        <f t="shared" si="75"/>
        <v>1</v>
      </c>
      <c r="Y227" s="35">
        <f t="shared" si="75"/>
        <v>0</v>
      </c>
      <c r="Z227" s="35">
        <f t="shared" si="75"/>
        <v>0</v>
      </c>
      <c r="AA227" s="35">
        <f t="shared" si="75"/>
        <v>0</v>
      </c>
      <c r="AB227" s="35"/>
      <c r="AC227" s="38"/>
      <c r="AD227" s="38"/>
    </row>
    <row r="228" spans="1:30" x14ac:dyDescent="0.3">
      <c r="A228" s="3" t="s">
        <v>66</v>
      </c>
      <c r="B228" s="3" t="s">
        <v>32</v>
      </c>
      <c r="C228" s="3" t="s">
        <v>25</v>
      </c>
      <c r="D228" s="3" t="s">
        <v>34</v>
      </c>
      <c r="E228" s="3" t="s">
        <v>30</v>
      </c>
      <c r="F228" s="3" t="s">
        <v>28</v>
      </c>
      <c r="G228" s="3">
        <v>1</v>
      </c>
      <c r="H228" s="3">
        <v>0</v>
      </c>
      <c r="I228" s="4">
        <f t="shared" si="68"/>
        <v>0</v>
      </c>
      <c r="J228" s="3">
        <v>1</v>
      </c>
      <c r="K228" s="32">
        <f t="shared" si="69"/>
        <v>1</v>
      </c>
      <c r="L228" s="3">
        <f t="shared" si="70"/>
        <v>0</v>
      </c>
      <c r="M228" s="3">
        <v>0</v>
      </c>
      <c r="N228" s="3">
        <v>0</v>
      </c>
      <c r="O228" s="3">
        <v>0</v>
      </c>
      <c r="P228" s="3">
        <v>0</v>
      </c>
      <c r="Q228" s="4" t="e">
        <f t="shared" si="71"/>
        <v>#DIV/0!</v>
      </c>
      <c r="R228" s="3">
        <v>0</v>
      </c>
      <c r="S228" s="3">
        <v>0</v>
      </c>
      <c r="T228" s="32" t="e">
        <f t="shared" si="72"/>
        <v>#DIV/0!</v>
      </c>
      <c r="U228" s="32" t="e">
        <f t="shared" si="73"/>
        <v>#DIV/0!</v>
      </c>
      <c r="V228" s="3">
        <v>0</v>
      </c>
      <c r="W228" s="3">
        <v>0</v>
      </c>
      <c r="X228" s="3">
        <v>0</v>
      </c>
      <c r="Y228" s="3">
        <v>0</v>
      </c>
      <c r="Z228" s="3">
        <v>0</v>
      </c>
      <c r="AA228" s="3">
        <v>0</v>
      </c>
      <c r="AB228" s="3"/>
    </row>
    <row r="229" spans="1:30" x14ac:dyDescent="0.3">
      <c r="A229" s="3" t="s">
        <v>67</v>
      </c>
      <c r="B229" s="3" t="s">
        <v>32</v>
      </c>
      <c r="C229" s="3" t="s">
        <v>25</v>
      </c>
      <c r="D229" s="3" t="s">
        <v>34</v>
      </c>
      <c r="E229" s="3" t="s">
        <v>30</v>
      </c>
      <c r="F229" s="3" t="s">
        <v>28</v>
      </c>
      <c r="G229" s="3">
        <v>1</v>
      </c>
      <c r="H229" s="3">
        <v>0</v>
      </c>
      <c r="I229" s="4">
        <f t="shared" si="68"/>
        <v>0</v>
      </c>
      <c r="J229" s="3">
        <v>0</v>
      </c>
      <c r="K229" s="32">
        <f t="shared" si="69"/>
        <v>0</v>
      </c>
      <c r="L229" s="3">
        <f t="shared" si="70"/>
        <v>1</v>
      </c>
      <c r="M229" s="3">
        <v>0</v>
      </c>
      <c r="N229" s="3">
        <v>1</v>
      </c>
      <c r="O229" s="3">
        <v>0</v>
      </c>
      <c r="P229" s="3">
        <v>1</v>
      </c>
      <c r="Q229" s="4">
        <f t="shared" si="71"/>
        <v>100</v>
      </c>
      <c r="R229" s="3">
        <v>0</v>
      </c>
      <c r="S229" s="3">
        <v>0</v>
      </c>
      <c r="T229" s="32">
        <f t="shared" si="72"/>
        <v>0</v>
      </c>
      <c r="U229" s="32">
        <f t="shared" si="73"/>
        <v>0</v>
      </c>
      <c r="V229" s="3">
        <v>0</v>
      </c>
      <c r="W229" s="3">
        <v>0</v>
      </c>
      <c r="X229" s="3">
        <v>1</v>
      </c>
      <c r="Y229" s="3">
        <v>0</v>
      </c>
      <c r="Z229" s="3">
        <v>0</v>
      </c>
      <c r="AA229" s="3">
        <v>0</v>
      </c>
      <c r="AB229" s="3"/>
    </row>
    <row r="230" spans="1:30" x14ac:dyDescent="0.3">
      <c r="A230" s="3" t="s">
        <v>68</v>
      </c>
      <c r="B230" s="3" t="s">
        <v>32</v>
      </c>
      <c r="C230" s="3" t="s">
        <v>25</v>
      </c>
      <c r="D230" s="3" t="s">
        <v>34</v>
      </c>
      <c r="E230" s="3" t="s">
        <v>30</v>
      </c>
      <c r="F230" s="3" t="s">
        <v>28</v>
      </c>
      <c r="G230" s="3">
        <v>0</v>
      </c>
      <c r="H230" s="3">
        <v>0</v>
      </c>
      <c r="I230" s="4" t="e">
        <f t="shared" si="68"/>
        <v>#DIV/0!</v>
      </c>
      <c r="J230" s="3">
        <v>0</v>
      </c>
      <c r="K230" s="32" t="e">
        <f t="shared" si="69"/>
        <v>#DIV/0!</v>
      </c>
      <c r="L230" s="3">
        <f t="shared" si="70"/>
        <v>0</v>
      </c>
      <c r="M230" s="3">
        <v>0</v>
      </c>
      <c r="N230" s="3">
        <v>0</v>
      </c>
      <c r="O230" s="3">
        <v>0</v>
      </c>
      <c r="P230" s="3">
        <v>0</v>
      </c>
      <c r="Q230" s="4" t="e">
        <f t="shared" si="71"/>
        <v>#DIV/0!</v>
      </c>
      <c r="R230" s="3">
        <v>0</v>
      </c>
      <c r="S230" s="3">
        <v>0</v>
      </c>
      <c r="T230" s="32" t="e">
        <f t="shared" si="72"/>
        <v>#DIV/0!</v>
      </c>
      <c r="U230" s="32" t="e">
        <f t="shared" si="73"/>
        <v>#DIV/0!</v>
      </c>
      <c r="V230" s="3">
        <v>0</v>
      </c>
      <c r="W230" s="3">
        <v>0</v>
      </c>
      <c r="X230" s="3">
        <v>0</v>
      </c>
      <c r="Y230" s="3">
        <v>0</v>
      </c>
      <c r="Z230" s="3">
        <v>0</v>
      </c>
      <c r="AA230" s="3">
        <v>0</v>
      </c>
      <c r="AB230" s="3"/>
    </row>
    <row r="231" spans="1:30" x14ac:dyDescent="0.3">
      <c r="A231" s="35">
        <v>183</v>
      </c>
      <c r="B231" s="35" t="s">
        <v>32</v>
      </c>
      <c r="C231" s="35" t="s">
        <v>25</v>
      </c>
      <c r="D231" s="35" t="s">
        <v>34</v>
      </c>
      <c r="E231" s="35" t="s">
        <v>30</v>
      </c>
      <c r="F231" s="35" t="s">
        <v>31</v>
      </c>
      <c r="G231" s="35">
        <f>G232+G233+G234</f>
        <v>1</v>
      </c>
      <c r="H231" s="35">
        <f>H232+H233+H234</f>
        <v>0</v>
      </c>
      <c r="I231" s="36">
        <f t="shared" si="68"/>
        <v>0</v>
      </c>
      <c r="J231" s="35">
        <f>J232+J233+J234</f>
        <v>0</v>
      </c>
      <c r="K231" s="37">
        <f t="shared" si="69"/>
        <v>0</v>
      </c>
      <c r="L231" s="35">
        <f t="shared" si="70"/>
        <v>1</v>
      </c>
      <c r="M231" s="35">
        <f>M232+M233+M234</f>
        <v>0</v>
      </c>
      <c r="N231" s="35">
        <f>N232+N233+N234</f>
        <v>1</v>
      </c>
      <c r="O231" s="35">
        <f>O232+O233+O234</f>
        <v>0</v>
      </c>
      <c r="P231" s="35">
        <f>P232+P233+P234</f>
        <v>1</v>
      </c>
      <c r="Q231" s="36">
        <f t="shared" si="71"/>
        <v>100</v>
      </c>
      <c r="R231" s="35">
        <f>R232+R233+R234</f>
        <v>0</v>
      </c>
      <c r="S231" s="35">
        <f>S232+S233+S234</f>
        <v>0</v>
      </c>
      <c r="T231" s="37">
        <f t="shared" si="72"/>
        <v>0</v>
      </c>
      <c r="U231" s="37">
        <f t="shared" si="73"/>
        <v>0</v>
      </c>
      <c r="V231" s="35">
        <f t="shared" ref="V231:AA231" si="76">V232+V233+V234</f>
        <v>0</v>
      </c>
      <c r="W231" s="35">
        <f t="shared" si="76"/>
        <v>0</v>
      </c>
      <c r="X231" s="35">
        <f t="shared" si="76"/>
        <v>1</v>
      </c>
      <c r="Y231" s="35">
        <f t="shared" si="76"/>
        <v>0</v>
      </c>
      <c r="Z231" s="35">
        <f t="shared" si="76"/>
        <v>0</v>
      </c>
      <c r="AA231" s="35">
        <f t="shared" si="76"/>
        <v>0</v>
      </c>
      <c r="AB231" s="35"/>
      <c r="AC231" s="38"/>
      <c r="AD231" s="38"/>
    </row>
    <row r="232" spans="1:30" x14ac:dyDescent="0.3">
      <c r="A232" s="3" t="s">
        <v>66</v>
      </c>
      <c r="B232" s="3" t="s">
        <v>32</v>
      </c>
      <c r="C232" s="3" t="s">
        <v>25</v>
      </c>
      <c r="D232" s="3" t="s">
        <v>34</v>
      </c>
      <c r="E232" s="3" t="s">
        <v>30</v>
      </c>
      <c r="F232" s="3" t="s">
        <v>31</v>
      </c>
      <c r="G232" s="3">
        <v>1</v>
      </c>
      <c r="H232" s="3">
        <v>0</v>
      </c>
      <c r="I232" s="4">
        <f t="shared" si="68"/>
        <v>0</v>
      </c>
      <c r="J232" s="3">
        <v>0</v>
      </c>
      <c r="K232" s="32">
        <f t="shared" si="69"/>
        <v>0</v>
      </c>
      <c r="L232" s="3">
        <f t="shared" si="70"/>
        <v>1</v>
      </c>
      <c r="M232" s="3">
        <v>0</v>
      </c>
      <c r="N232" s="3">
        <v>1</v>
      </c>
      <c r="O232" s="3">
        <v>0</v>
      </c>
      <c r="P232" s="3">
        <v>1</v>
      </c>
      <c r="Q232" s="4">
        <f t="shared" si="71"/>
        <v>100</v>
      </c>
      <c r="R232" s="3">
        <v>0</v>
      </c>
      <c r="S232" s="3">
        <v>0</v>
      </c>
      <c r="T232" s="32">
        <f t="shared" si="72"/>
        <v>0</v>
      </c>
      <c r="U232" s="32">
        <f t="shared" si="73"/>
        <v>0</v>
      </c>
      <c r="V232" s="3">
        <v>0</v>
      </c>
      <c r="W232" s="3">
        <v>0</v>
      </c>
      <c r="X232" s="3">
        <v>1</v>
      </c>
      <c r="Y232" s="3">
        <v>0</v>
      </c>
      <c r="Z232" s="3">
        <v>0</v>
      </c>
      <c r="AA232" s="3">
        <v>0</v>
      </c>
      <c r="AB232" s="3"/>
    </row>
    <row r="233" spans="1:30" x14ac:dyDescent="0.3">
      <c r="A233" s="3" t="s">
        <v>67</v>
      </c>
      <c r="B233" s="3" t="s">
        <v>32</v>
      </c>
      <c r="C233" s="3" t="s">
        <v>25</v>
      </c>
      <c r="D233" s="3" t="s">
        <v>34</v>
      </c>
      <c r="E233" s="3" t="s">
        <v>30</v>
      </c>
      <c r="F233" s="3" t="s">
        <v>31</v>
      </c>
      <c r="G233" s="3">
        <v>0</v>
      </c>
      <c r="H233" s="3">
        <v>0</v>
      </c>
      <c r="I233" s="4" t="e">
        <f t="shared" si="68"/>
        <v>#DIV/0!</v>
      </c>
      <c r="J233" s="3">
        <v>0</v>
      </c>
      <c r="K233" s="32" t="e">
        <f t="shared" si="69"/>
        <v>#DIV/0!</v>
      </c>
      <c r="L233" s="3">
        <f t="shared" si="70"/>
        <v>0</v>
      </c>
      <c r="M233" s="3">
        <v>0</v>
      </c>
      <c r="N233" s="3">
        <v>0</v>
      </c>
      <c r="O233" s="3">
        <v>0</v>
      </c>
      <c r="P233" s="3">
        <v>0</v>
      </c>
      <c r="Q233" s="4" t="e">
        <f t="shared" si="71"/>
        <v>#DIV/0!</v>
      </c>
      <c r="R233" s="3">
        <v>0</v>
      </c>
      <c r="S233" s="3">
        <v>0</v>
      </c>
      <c r="T233" s="32" t="e">
        <f t="shared" si="72"/>
        <v>#DIV/0!</v>
      </c>
      <c r="U233" s="32" t="e">
        <f t="shared" si="73"/>
        <v>#DIV/0!</v>
      </c>
      <c r="V233" s="3">
        <v>0</v>
      </c>
      <c r="W233" s="3">
        <v>0</v>
      </c>
      <c r="X233" s="3">
        <v>0</v>
      </c>
      <c r="Y233" s="3">
        <v>0</v>
      </c>
      <c r="Z233" s="3">
        <v>0</v>
      </c>
      <c r="AA233" s="3">
        <v>0</v>
      </c>
      <c r="AB233" s="3"/>
    </row>
    <row r="234" spans="1:30" x14ac:dyDescent="0.3">
      <c r="A234" s="3" t="s">
        <v>68</v>
      </c>
      <c r="B234" s="3" t="s">
        <v>32</v>
      </c>
      <c r="C234" s="3" t="s">
        <v>25</v>
      </c>
      <c r="D234" s="3" t="s">
        <v>34</v>
      </c>
      <c r="E234" s="3" t="s">
        <v>30</v>
      </c>
      <c r="F234" s="3" t="s">
        <v>31</v>
      </c>
      <c r="G234" s="3">
        <v>0</v>
      </c>
      <c r="H234" s="3">
        <v>0</v>
      </c>
      <c r="I234" s="4" t="e">
        <f t="shared" si="68"/>
        <v>#DIV/0!</v>
      </c>
      <c r="J234" s="3">
        <v>0</v>
      </c>
      <c r="K234" s="32" t="e">
        <f t="shared" si="69"/>
        <v>#DIV/0!</v>
      </c>
      <c r="L234" s="3">
        <f t="shared" si="70"/>
        <v>0</v>
      </c>
      <c r="M234" s="3">
        <v>0</v>
      </c>
      <c r="N234" s="3">
        <v>0</v>
      </c>
      <c r="O234" s="3">
        <v>0</v>
      </c>
      <c r="P234" s="3">
        <v>0</v>
      </c>
      <c r="Q234" s="4" t="e">
        <f t="shared" si="71"/>
        <v>#DIV/0!</v>
      </c>
      <c r="R234" s="3">
        <v>0</v>
      </c>
      <c r="S234" s="3">
        <v>0</v>
      </c>
      <c r="T234" s="32" t="e">
        <f t="shared" si="72"/>
        <v>#DIV/0!</v>
      </c>
      <c r="U234" s="32" t="e">
        <f t="shared" si="73"/>
        <v>#DIV/0!</v>
      </c>
      <c r="V234" s="3">
        <v>0</v>
      </c>
      <c r="W234" s="3">
        <v>0</v>
      </c>
      <c r="X234" s="3">
        <v>0</v>
      </c>
      <c r="Y234" s="3">
        <v>0</v>
      </c>
      <c r="Z234" s="3">
        <v>0</v>
      </c>
      <c r="AA234" s="3">
        <v>0</v>
      </c>
      <c r="AB234" s="3"/>
    </row>
    <row r="235" spans="1:30" x14ac:dyDescent="0.3">
      <c r="A235" s="35">
        <v>118</v>
      </c>
      <c r="B235" s="35" t="s">
        <v>24</v>
      </c>
      <c r="C235" s="35" t="s">
        <v>32</v>
      </c>
      <c r="D235" s="35" t="s">
        <v>34</v>
      </c>
      <c r="E235" s="35" t="s">
        <v>33</v>
      </c>
      <c r="F235" s="35" t="s">
        <v>31</v>
      </c>
      <c r="G235" s="35">
        <f>G236+G237+G238</f>
        <v>2</v>
      </c>
      <c r="H235" s="35">
        <f>H236+H237+H238</f>
        <v>0</v>
      </c>
      <c r="I235" s="36">
        <f t="shared" si="68"/>
        <v>0</v>
      </c>
      <c r="J235" s="35">
        <f>J236+J237+J238</f>
        <v>0</v>
      </c>
      <c r="K235" s="37">
        <f t="shared" si="69"/>
        <v>0</v>
      </c>
      <c r="L235" s="35">
        <f t="shared" si="70"/>
        <v>2</v>
      </c>
      <c r="M235" s="35">
        <f>M236+M237+M238</f>
        <v>0</v>
      </c>
      <c r="N235" s="35">
        <f>N236+N237+N238</f>
        <v>2</v>
      </c>
      <c r="O235" s="35">
        <f>O236+O237+O238</f>
        <v>0</v>
      </c>
      <c r="P235" s="35">
        <f>P236+P237+P238</f>
        <v>1</v>
      </c>
      <c r="Q235" s="36">
        <f t="shared" si="71"/>
        <v>50</v>
      </c>
      <c r="R235" s="35">
        <f>R236+R237+R238</f>
        <v>0</v>
      </c>
      <c r="S235" s="35">
        <f>S236+S237+S238</f>
        <v>0</v>
      </c>
      <c r="T235" s="37">
        <f t="shared" si="72"/>
        <v>0</v>
      </c>
      <c r="U235" s="37">
        <f t="shared" si="73"/>
        <v>0</v>
      </c>
      <c r="V235" s="35">
        <f t="shared" ref="V235:AA235" si="77">V236+V237+V238</f>
        <v>0</v>
      </c>
      <c r="W235" s="35">
        <f t="shared" si="77"/>
        <v>0</v>
      </c>
      <c r="X235" s="35">
        <f t="shared" si="77"/>
        <v>2</v>
      </c>
      <c r="Y235" s="35">
        <f t="shared" si="77"/>
        <v>0</v>
      </c>
      <c r="Z235" s="35">
        <f t="shared" si="77"/>
        <v>1</v>
      </c>
      <c r="AA235" s="35">
        <f t="shared" si="77"/>
        <v>0</v>
      </c>
      <c r="AB235" s="35"/>
      <c r="AC235" s="38"/>
      <c r="AD235" s="38"/>
    </row>
    <row r="236" spans="1:30" x14ac:dyDescent="0.3">
      <c r="A236" s="3" t="s">
        <v>66</v>
      </c>
      <c r="B236" s="3" t="s">
        <v>24</v>
      </c>
      <c r="C236" s="3" t="s">
        <v>32</v>
      </c>
      <c r="D236" s="3" t="s">
        <v>34</v>
      </c>
      <c r="E236" s="3" t="s">
        <v>33</v>
      </c>
      <c r="F236" s="3" t="s">
        <v>31</v>
      </c>
      <c r="G236" s="3">
        <v>2</v>
      </c>
      <c r="H236" s="3">
        <v>0</v>
      </c>
      <c r="I236" s="4">
        <f t="shared" si="68"/>
        <v>0</v>
      </c>
      <c r="J236" s="3">
        <v>0</v>
      </c>
      <c r="K236" s="32">
        <f t="shared" si="69"/>
        <v>0</v>
      </c>
      <c r="L236" s="3">
        <f t="shared" si="70"/>
        <v>2</v>
      </c>
      <c r="M236" s="3">
        <v>0</v>
      </c>
      <c r="N236" s="3">
        <v>2</v>
      </c>
      <c r="O236" s="3">
        <v>0</v>
      </c>
      <c r="P236" s="3">
        <v>1</v>
      </c>
      <c r="Q236" s="4">
        <f t="shared" si="71"/>
        <v>50</v>
      </c>
      <c r="R236" s="3">
        <v>0</v>
      </c>
      <c r="S236" s="3">
        <v>0</v>
      </c>
      <c r="T236" s="32">
        <f t="shared" si="72"/>
        <v>0</v>
      </c>
      <c r="U236" s="32">
        <f t="shared" si="73"/>
        <v>0</v>
      </c>
      <c r="V236" s="3">
        <v>0</v>
      </c>
      <c r="W236" s="3">
        <v>0</v>
      </c>
      <c r="X236" s="3">
        <v>2</v>
      </c>
      <c r="Y236" s="3">
        <v>0</v>
      </c>
      <c r="Z236" s="3">
        <v>1</v>
      </c>
      <c r="AA236" s="3">
        <v>0</v>
      </c>
      <c r="AB236" s="3"/>
    </row>
    <row r="237" spans="1:30" x14ac:dyDescent="0.3">
      <c r="A237" s="3" t="s">
        <v>67</v>
      </c>
      <c r="B237" s="3" t="s">
        <v>24</v>
      </c>
      <c r="C237" s="3" t="s">
        <v>32</v>
      </c>
      <c r="D237" s="3" t="s">
        <v>34</v>
      </c>
      <c r="E237" s="3" t="s">
        <v>33</v>
      </c>
      <c r="F237" s="3" t="s">
        <v>31</v>
      </c>
      <c r="G237" s="3">
        <v>0</v>
      </c>
      <c r="H237" s="3">
        <v>0</v>
      </c>
      <c r="I237" s="4" t="e">
        <f t="shared" si="68"/>
        <v>#DIV/0!</v>
      </c>
      <c r="J237" s="3">
        <v>0</v>
      </c>
      <c r="K237" s="32" t="e">
        <f t="shared" si="69"/>
        <v>#DIV/0!</v>
      </c>
      <c r="L237" s="3">
        <f t="shared" si="70"/>
        <v>0</v>
      </c>
      <c r="M237" s="3">
        <v>0</v>
      </c>
      <c r="N237" s="3">
        <v>0</v>
      </c>
      <c r="O237" s="3">
        <v>0</v>
      </c>
      <c r="P237" s="3">
        <v>0</v>
      </c>
      <c r="Q237" s="4" t="e">
        <f t="shared" si="71"/>
        <v>#DIV/0!</v>
      </c>
      <c r="R237" s="3">
        <v>0</v>
      </c>
      <c r="S237" s="3">
        <v>0</v>
      </c>
      <c r="T237" s="32" t="e">
        <f t="shared" si="72"/>
        <v>#DIV/0!</v>
      </c>
      <c r="U237" s="32" t="e">
        <f t="shared" si="73"/>
        <v>#DIV/0!</v>
      </c>
      <c r="V237" s="3">
        <v>0</v>
      </c>
      <c r="W237" s="3">
        <v>0</v>
      </c>
      <c r="X237" s="3">
        <v>0</v>
      </c>
      <c r="Y237" s="3">
        <v>0</v>
      </c>
      <c r="Z237" s="3">
        <v>0</v>
      </c>
      <c r="AA237" s="3">
        <v>0</v>
      </c>
      <c r="AB237" s="3"/>
    </row>
    <row r="238" spans="1:30" x14ac:dyDescent="0.3">
      <c r="A238" s="3" t="s">
        <v>68</v>
      </c>
      <c r="B238" s="3" t="s">
        <v>24</v>
      </c>
      <c r="C238" s="3" t="s">
        <v>32</v>
      </c>
      <c r="D238" s="3" t="s">
        <v>34</v>
      </c>
      <c r="E238" s="3" t="s">
        <v>33</v>
      </c>
      <c r="F238" s="3" t="s">
        <v>31</v>
      </c>
      <c r="G238" s="3">
        <v>0</v>
      </c>
      <c r="H238" s="3">
        <v>0</v>
      </c>
      <c r="I238" s="4" t="e">
        <f t="shared" si="68"/>
        <v>#DIV/0!</v>
      </c>
      <c r="J238" s="3">
        <v>0</v>
      </c>
      <c r="K238" s="32" t="e">
        <f t="shared" si="69"/>
        <v>#DIV/0!</v>
      </c>
      <c r="L238" s="3">
        <f t="shared" si="70"/>
        <v>0</v>
      </c>
      <c r="M238" s="3">
        <v>0</v>
      </c>
      <c r="N238" s="3">
        <v>0</v>
      </c>
      <c r="O238" s="3">
        <v>0</v>
      </c>
      <c r="P238" s="3">
        <v>0</v>
      </c>
      <c r="Q238" s="4" t="e">
        <f t="shared" si="71"/>
        <v>#DIV/0!</v>
      </c>
      <c r="R238" s="3">
        <v>0</v>
      </c>
      <c r="S238" s="3">
        <v>0</v>
      </c>
      <c r="T238" s="32" t="e">
        <f t="shared" si="72"/>
        <v>#DIV/0!</v>
      </c>
      <c r="U238" s="32" t="e">
        <f t="shared" si="73"/>
        <v>#DIV/0!</v>
      </c>
      <c r="V238" s="3">
        <v>0</v>
      </c>
      <c r="W238" s="3">
        <v>0</v>
      </c>
      <c r="X238" s="3">
        <v>0</v>
      </c>
      <c r="Y238" s="3">
        <v>0</v>
      </c>
      <c r="Z238" s="3">
        <v>0</v>
      </c>
      <c r="AA238" s="3">
        <v>0</v>
      </c>
      <c r="AB238" s="3"/>
    </row>
    <row r="239" spans="1:30" x14ac:dyDescent="0.3">
      <c r="A239" s="35">
        <v>117</v>
      </c>
      <c r="B239" s="35" t="s">
        <v>24</v>
      </c>
      <c r="C239" s="35" t="s">
        <v>29</v>
      </c>
      <c r="D239" s="35" t="s">
        <v>32</v>
      </c>
      <c r="E239" s="35" t="s">
        <v>33</v>
      </c>
      <c r="F239" s="35" t="s">
        <v>31</v>
      </c>
      <c r="G239" s="35">
        <f>G240+G241+G242</f>
        <v>8</v>
      </c>
      <c r="H239" s="35">
        <f>H240+H241+H242</f>
        <v>3</v>
      </c>
      <c r="I239" s="36">
        <f t="shared" si="68"/>
        <v>0.375</v>
      </c>
      <c r="J239" s="35">
        <f>J240+J241+J242</f>
        <v>2</v>
      </c>
      <c r="K239" s="37">
        <f t="shared" si="69"/>
        <v>0.25</v>
      </c>
      <c r="L239" s="35">
        <f t="shared" si="70"/>
        <v>5</v>
      </c>
      <c r="M239" s="35">
        <f>M240+M241+M242</f>
        <v>1</v>
      </c>
      <c r="N239" s="35">
        <f>N240+N241+N242</f>
        <v>4</v>
      </c>
      <c r="O239" s="35">
        <f>O240+O241+O242</f>
        <v>1</v>
      </c>
      <c r="P239" s="35">
        <f>P240+P241+P242</f>
        <v>3</v>
      </c>
      <c r="Q239" s="36">
        <f t="shared" si="71"/>
        <v>60</v>
      </c>
      <c r="R239" s="35">
        <f>R240+R241+R242</f>
        <v>2</v>
      </c>
      <c r="S239" s="35">
        <f>S240+S241+S242</f>
        <v>1</v>
      </c>
      <c r="T239" s="37">
        <f t="shared" si="72"/>
        <v>0.2</v>
      </c>
      <c r="U239" s="37">
        <f t="shared" si="73"/>
        <v>0.2</v>
      </c>
      <c r="V239" s="35">
        <f t="shared" ref="V239:AA239" si="78">V240+V241+V242</f>
        <v>0</v>
      </c>
      <c r="W239" s="35">
        <f t="shared" si="78"/>
        <v>1</v>
      </c>
      <c r="X239" s="35">
        <f t="shared" si="78"/>
        <v>3</v>
      </c>
      <c r="Y239" s="35">
        <f t="shared" si="78"/>
        <v>2</v>
      </c>
      <c r="Z239" s="35">
        <f t="shared" si="78"/>
        <v>1</v>
      </c>
      <c r="AA239" s="35">
        <f t="shared" si="78"/>
        <v>0</v>
      </c>
      <c r="AB239" s="3"/>
    </row>
    <row r="240" spans="1:30" x14ac:dyDescent="0.3">
      <c r="A240" s="3" t="s">
        <v>66</v>
      </c>
      <c r="B240" s="3" t="s">
        <v>24</v>
      </c>
      <c r="C240" s="3" t="s">
        <v>29</v>
      </c>
      <c r="D240" s="3" t="s">
        <v>32</v>
      </c>
      <c r="E240" s="3" t="s">
        <v>33</v>
      </c>
      <c r="F240" s="3" t="s">
        <v>31</v>
      </c>
      <c r="G240" s="3">
        <v>8</v>
      </c>
      <c r="H240" s="3">
        <v>3</v>
      </c>
      <c r="I240" s="4">
        <f t="shared" ref="I240:I242" si="79">H240/G240</f>
        <v>0.375</v>
      </c>
      <c r="J240" s="3">
        <v>2</v>
      </c>
      <c r="K240" s="32">
        <f t="shared" ref="K240:K242" si="80">J240/G240</f>
        <v>0.25</v>
      </c>
      <c r="L240" s="3">
        <f t="shared" ref="L240:L242" si="81">M240+N240</f>
        <v>5</v>
      </c>
      <c r="M240" s="3">
        <v>1</v>
      </c>
      <c r="N240" s="3">
        <v>4</v>
      </c>
      <c r="O240" s="3">
        <v>1</v>
      </c>
      <c r="P240" s="3">
        <v>3</v>
      </c>
      <c r="Q240" s="4">
        <f t="shared" ref="Q240:Q242" si="82">P240/L240*100</f>
        <v>60</v>
      </c>
      <c r="R240" s="3">
        <v>2</v>
      </c>
      <c r="S240" s="3">
        <v>1</v>
      </c>
      <c r="T240" s="32">
        <f t="shared" ref="T240:T242" si="83">M240/(M240+N240)</f>
        <v>0.2</v>
      </c>
      <c r="U240" s="32">
        <f t="shared" ref="U240:U242" si="84">((0.5*V240)+M240)/L240</f>
        <v>0.2</v>
      </c>
      <c r="V240" s="3">
        <v>0</v>
      </c>
      <c r="W240" s="3">
        <v>1</v>
      </c>
      <c r="X240" s="3">
        <v>3</v>
      </c>
      <c r="Y240" s="3">
        <v>2</v>
      </c>
      <c r="Z240" s="3">
        <v>1</v>
      </c>
      <c r="AA240" s="3">
        <v>0</v>
      </c>
      <c r="AB240" s="3"/>
    </row>
    <row r="241" spans="1:30" x14ac:dyDescent="0.3">
      <c r="A241" s="3" t="s">
        <v>67</v>
      </c>
      <c r="B241" s="3" t="s">
        <v>24</v>
      </c>
      <c r="C241" s="3" t="s">
        <v>29</v>
      </c>
      <c r="D241" s="3" t="s">
        <v>32</v>
      </c>
      <c r="E241" s="3" t="s">
        <v>33</v>
      </c>
      <c r="F241" s="3" t="s">
        <v>31</v>
      </c>
      <c r="G241" s="3">
        <v>0</v>
      </c>
      <c r="H241" s="3">
        <v>0</v>
      </c>
      <c r="I241" s="4" t="e">
        <f t="shared" si="79"/>
        <v>#DIV/0!</v>
      </c>
      <c r="J241" s="3">
        <v>0</v>
      </c>
      <c r="K241" s="32" t="e">
        <f t="shared" si="80"/>
        <v>#DIV/0!</v>
      </c>
      <c r="L241" s="3">
        <f t="shared" si="81"/>
        <v>0</v>
      </c>
      <c r="M241" s="3">
        <v>0</v>
      </c>
      <c r="N241" s="3">
        <v>0</v>
      </c>
      <c r="O241" s="3">
        <v>0</v>
      </c>
      <c r="P241" s="3">
        <v>0</v>
      </c>
      <c r="Q241" s="4" t="e">
        <f t="shared" si="82"/>
        <v>#DIV/0!</v>
      </c>
      <c r="R241" s="3">
        <v>0</v>
      </c>
      <c r="S241" s="3">
        <v>0</v>
      </c>
      <c r="T241" s="32" t="e">
        <f t="shared" si="83"/>
        <v>#DIV/0!</v>
      </c>
      <c r="U241" s="32" t="e">
        <f t="shared" si="84"/>
        <v>#DIV/0!</v>
      </c>
      <c r="V241" s="3">
        <v>0</v>
      </c>
      <c r="W241" s="3">
        <v>0</v>
      </c>
      <c r="X241" s="3">
        <v>0</v>
      </c>
      <c r="Y241" s="3">
        <v>0</v>
      </c>
      <c r="Z241" s="3">
        <v>0</v>
      </c>
      <c r="AA241" s="3">
        <v>0</v>
      </c>
      <c r="AB241" s="3"/>
    </row>
    <row r="242" spans="1:30" x14ac:dyDescent="0.3">
      <c r="A242" s="3" t="s">
        <v>68</v>
      </c>
      <c r="B242" s="3" t="s">
        <v>24</v>
      </c>
      <c r="C242" s="3" t="s">
        <v>29</v>
      </c>
      <c r="D242" s="3" t="s">
        <v>32</v>
      </c>
      <c r="E242" s="3" t="s">
        <v>33</v>
      </c>
      <c r="F242" s="3" t="s">
        <v>31</v>
      </c>
      <c r="G242" s="3">
        <v>0</v>
      </c>
      <c r="H242" s="3">
        <v>0</v>
      </c>
      <c r="I242" s="4" t="e">
        <f t="shared" si="79"/>
        <v>#DIV/0!</v>
      </c>
      <c r="J242" s="3">
        <v>0</v>
      </c>
      <c r="K242" s="32" t="e">
        <f t="shared" si="80"/>
        <v>#DIV/0!</v>
      </c>
      <c r="L242" s="3">
        <f t="shared" si="81"/>
        <v>0</v>
      </c>
      <c r="M242" s="3">
        <v>0</v>
      </c>
      <c r="N242" s="3">
        <v>0</v>
      </c>
      <c r="O242" s="3">
        <v>0</v>
      </c>
      <c r="P242" s="3">
        <v>0</v>
      </c>
      <c r="Q242" s="4" t="e">
        <f t="shared" si="82"/>
        <v>#DIV/0!</v>
      </c>
      <c r="R242" s="3">
        <v>0</v>
      </c>
      <c r="S242" s="3">
        <v>0</v>
      </c>
      <c r="T242" s="32" t="e">
        <f t="shared" si="83"/>
        <v>#DIV/0!</v>
      </c>
      <c r="U242" s="32" t="e">
        <f t="shared" si="84"/>
        <v>#DIV/0!</v>
      </c>
      <c r="V242" s="3">
        <v>0</v>
      </c>
      <c r="W242" s="3">
        <v>0</v>
      </c>
      <c r="X242" s="3">
        <v>0</v>
      </c>
      <c r="Y242" s="3">
        <v>0</v>
      </c>
      <c r="Z242" s="3">
        <v>0</v>
      </c>
      <c r="AA242" s="3">
        <v>0</v>
      </c>
      <c r="AB242" s="3"/>
    </row>
    <row r="243" spans="1:30" x14ac:dyDescent="0.3">
      <c r="A243" s="3"/>
      <c r="B243" s="3"/>
      <c r="C243" s="3"/>
      <c r="D243" s="3"/>
      <c r="E243" s="3"/>
      <c r="G243" s="3"/>
      <c r="H243" s="3"/>
      <c r="I243" s="4"/>
      <c r="J243" s="3"/>
      <c r="K243" s="32"/>
      <c r="L243" s="3"/>
      <c r="M243" s="3"/>
      <c r="N243" s="3"/>
      <c r="O243" s="3"/>
      <c r="P243" s="3"/>
      <c r="Q243" s="3"/>
      <c r="R243" s="3"/>
      <c r="S243" s="3"/>
      <c r="T243" s="32"/>
      <c r="U243" s="32"/>
      <c r="V243" s="3"/>
      <c r="W243" s="3"/>
      <c r="X243" s="3"/>
      <c r="Y243" s="3"/>
      <c r="Z243" s="3"/>
      <c r="AA243" s="3"/>
      <c r="AB243" s="3"/>
      <c r="AC243" s="3"/>
    </row>
    <row r="244" spans="1:30" x14ac:dyDescent="0.3">
      <c r="A244" s="35"/>
      <c r="B244" s="35"/>
      <c r="C244" s="35"/>
      <c r="D244" s="35"/>
      <c r="E244" s="35"/>
      <c r="F244" s="39" t="s">
        <v>36</v>
      </c>
      <c r="G244" s="35">
        <f>G127+G131+G135+G139+G143+G147+G151+G155+G159+G163+G167+G171+G175+G179+G183+G187+G191+G195+G199+G203+G207+G211+G215+G219+G223+G227+G231+G235+G239</f>
        <v>82</v>
      </c>
      <c r="H244" s="35">
        <f>H127+H131+H135+H139+H143+H147+H151+H155+H159+H163+H167+H171+H175+H179+H183+H187+H191+H195+H199+H203+H207+H211+H215+H219+H223+H227+H231+H235+H239</f>
        <v>30</v>
      </c>
      <c r="I244" s="36">
        <f t="shared" ref="I244" si="85">H244/G244</f>
        <v>0.36585365853658536</v>
      </c>
      <c r="J244" s="35">
        <f>J127+J131+J135+J139+J143+J147+J151+J155+J159+J163+J167+J171+J175+J179+J183+J187+J191+J195+J199+J203+J207+J211+J215+J219+J223+J227+J231+J235+J239</f>
        <v>30</v>
      </c>
      <c r="K244" s="37">
        <f t="shared" ref="K244" si="86">J244/G244</f>
        <v>0.36585365853658536</v>
      </c>
      <c r="L244" s="35">
        <f>L127+L131+L135+L139+L143+L147+L151+L155+L159+L163+L167+L171+L175+L179+L183+L187+L191+L195+L199+L203+L207+L211+L215+L219+L223+L227+L231+L235+L239</f>
        <v>50</v>
      </c>
      <c r="M244" s="35">
        <f>M127+M131+M135+M139+M143+M147+M151+M155+M159+M163+M167+M171+M175+M179+M183+M187+M191+M195+M199+M203+M207+M211+M215+M219+M223+M227+M231+M235+M239</f>
        <v>11</v>
      </c>
      <c r="N244" s="35">
        <f>N127+N131+N135+N139+N143+N147+N151+N155+N159+N163+N167+N171+N175+N179+N183+N187+N191+N195+N199+N203+N207+N211+N215+N219+N223+N227+N231+N235+N239</f>
        <v>39</v>
      </c>
      <c r="O244" s="35">
        <f>O127+O131+O135+O139+O143+O147+O151+O155+O159+O163+O167+O171+O175+O179+O183+O187+O191+O195+O199+O203+O207+O211+O215+O219+O223+O227+O231+O235+O239</f>
        <v>9</v>
      </c>
      <c r="P244" s="35">
        <f>P127+P131+P135+P139+P143+P147+P151+P155+P159+P163+P167+P171+P175+P179+P183+P187+P191+P195+P199+P203+P207+P211+P215+P219+P223+P227+P231+P235+P239</f>
        <v>38</v>
      </c>
      <c r="Q244" s="35">
        <f>P244/L244*100</f>
        <v>76</v>
      </c>
      <c r="R244" s="35">
        <f>R127+R131+R135+R139+R143+R147+R151+R155+R159+R163+R167+R171+R175+R179+R183+R187+R191+R195+R199+R203+R207+R211+R215+R219+R223+R227+R231+R235+R239</f>
        <v>8</v>
      </c>
      <c r="S244" s="35">
        <f>S127+S131+S135+S139+S143+S147+S151+S155+S159+S163+S167+S171+S175+S179+S183+S187+S191+S195+S199+S203+S207+S211+S215+S219+S223+S227+S231+S235+S239</f>
        <v>6</v>
      </c>
      <c r="T244" s="37">
        <f>M244/(M244+N244)</f>
        <v>0.22</v>
      </c>
      <c r="U244" s="37">
        <f>((0.5*V244)+M244)/L244</f>
        <v>0.24</v>
      </c>
      <c r="V244" s="35">
        <f t="shared" ref="V244:AA244" si="87">V127+V131+V135+V139+V143+V147+V151+V155+V159+V163+V167+V171+V175+V179+V183+V187+V191+V195+V199+V203+V207+V211+V215+V219+V223+V227+V231+V235+V239</f>
        <v>2</v>
      </c>
      <c r="W244" s="35">
        <f t="shared" si="87"/>
        <v>4</v>
      </c>
      <c r="X244" s="35">
        <f t="shared" si="87"/>
        <v>34</v>
      </c>
      <c r="Y244" s="35">
        <f t="shared" si="87"/>
        <v>15</v>
      </c>
      <c r="Z244" s="35">
        <f t="shared" si="87"/>
        <v>12</v>
      </c>
      <c r="AA244" s="35">
        <f t="shared" si="87"/>
        <v>1</v>
      </c>
      <c r="AB244" s="35"/>
      <c r="AC244" s="35"/>
      <c r="AD244" s="35"/>
    </row>
    <row r="245" spans="1:30" x14ac:dyDescent="0.3">
      <c r="A245" s="6"/>
      <c r="B245" s="6"/>
      <c r="C245" s="6"/>
      <c r="D245" s="6"/>
      <c r="E245" s="6"/>
      <c r="F245" s="6"/>
      <c r="G245" s="6" t="s">
        <v>7</v>
      </c>
      <c r="H245" s="6" t="s">
        <v>8</v>
      </c>
      <c r="I245" s="7" t="s">
        <v>9</v>
      </c>
      <c r="J245" s="6" t="s">
        <v>10</v>
      </c>
      <c r="K245" s="33" t="s">
        <v>11</v>
      </c>
      <c r="L245" s="6" t="s">
        <v>12</v>
      </c>
      <c r="M245" s="6" t="s">
        <v>13</v>
      </c>
      <c r="N245" s="6" t="s">
        <v>14</v>
      </c>
      <c r="O245" s="6" t="s">
        <v>38</v>
      </c>
      <c r="P245" s="6" t="s">
        <v>70</v>
      </c>
      <c r="Q245" s="6" t="s">
        <v>71</v>
      </c>
      <c r="R245" s="6" t="s">
        <v>16</v>
      </c>
      <c r="S245" s="6" t="s">
        <v>17</v>
      </c>
      <c r="T245" s="33" t="s">
        <v>18</v>
      </c>
      <c r="U245" s="33" t="s">
        <v>19</v>
      </c>
      <c r="V245" s="6" t="s">
        <v>20</v>
      </c>
      <c r="W245" s="6" t="s">
        <v>39</v>
      </c>
      <c r="X245" s="6" t="s">
        <v>40</v>
      </c>
      <c r="Y245" s="6" t="s">
        <v>41</v>
      </c>
      <c r="Z245" s="6" t="s">
        <v>22</v>
      </c>
      <c r="AA245" s="6" t="s">
        <v>42</v>
      </c>
      <c r="AB245" s="6"/>
      <c r="AC245" s="6"/>
    </row>
  </sheetData>
  <autoFilter ref="A126:AD242" xr:uid="{22C3264E-3B22-4112-B789-C68F707A2963}"/>
  <sortState xmlns:xlrd2="http://schemas.microsoft.com/office/spreadsheetml/2017/richdata2" ref="A127:AA239">
    <sortCondition ref="A127:A242"/>
  </sortState>
  <mergeCells count="2">
    <mergeCell ref="A1:C1"/>
    <mergeCell ref="A125:C125"/>
  </mergeCells>
  <conditionalFormatting sqref="G3 G7 G11 G15 G19 G23 G27 G31 G35 G39 G43 G47 G51 G55 G59 G63 G67 G71 G75 G79 G83 G87 G91 G95 G99 G103 G107 G111 G115">
    <cfRule type="colorScale" priority="1342">
      <colorScale>
        <cfvo type="min"/>
        <cfvo type="max"/>
        <color rgb="FFFCFCFF"/>
        <color rgb="FF63BE7B"/>
      </colorScale>
    </cfRule>
    <cfRule type="colorScale" priority="1343">
      <colorScale>
        <cfvo type="min"/>
        <cfvo type="max"/>
        <color rgb="FFFCFCFF"/>
        <color rgb="FF63BE7B"/>
      </colorScale>
    </cfRule>
  </conditionalFormatting>
  <conditionalFormatting sqref="G127 G131 G135 G139 G143 G147 G151 G155 G159 G163 G167 G171 G175 G179 G183 G187 G191 G195 G199 G203 G207 G211 G215 G219 G223 G227 G231 G235 G239">
    <cfRule type="colorScale" priority="1341">
      <colorScale>
        <cfvo type="min"/>
        <cfvo type="max"/>
        <color rgb="FFFCFCFF"/>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5BDD-C021-4906-9752-A71E915E1F7D}">
  <dimension ref="A1:AG217"/>
  <sheetViews>
    <sheetView workbookViewId="0">
      <selection sqref="A1:C1"/>
    </sheetView>
  </sheetViews>
  <sheetFormatPr defaultRowHeight="14.4" x14ac:dyDescent="0.3"/>
  <cols>
    <col min="1" max="1" width="9.109375" bestFit="1" customWidth="1"/>
    <col min="2" max="2" width="14.88671875" bestFit="1" customWidth="1"/>
    <col min="3" max="4" width="14.77734375" bestFit="1" customWidth="1"/>
    <col min="5" max="5" width="14.109375" bestFit="1" customWidth="1"/>
    <col min="6" max="6" width="14.77734375" bestFit="1" customWidth="1"/>
    <col min="16" max="16" width="12.109375" bestFit="1" customWidth="1"/>
    <col min="25" max="25" width="10.5546875" bestFit="1" customWidth="1"/>
    <col min="26" max="26" width="10.6640625" bestFit="1" customWidth="1"/>
    <col min="28" max="28" width="14.109375" bestFit="1" customWidth="1"/>
    <col min="29" max="29" width="16.77734375" bestFit="1" customWidth="1"/>
    <col min="30" max="32" width="16.33203125" bestFit="1" customWidth="1"/>
    <col min="33" max="33" width="13.21875" bestFit="1" customWidth="1"/>
  </cols>
  <sheetData>
    <row r="1" spans="1:33" x14ac:dyDescent="0.3">
      <c r="A1" s="49" t="s">
        <v>0</v>
      </c>
      <c r="B1" s="49"/>
      <c r="C1" s="49"/>
      <c r="D1" s="3"/>
      <c r="E1" s="3"/>
      <c r="F1" s="3"/>
      <c r="G1" s="3"/>
      <c r="H1" s="3"/>
      <c r="I1" s="4"/>
      <c r="J1" s="3"/>
      <c r="K1" s="32"/>
      <c r="L1" s="3"/>
      <c r="M1" s="3"/>
      <c r="N1" s="3"/>
      <c r="O1" s="3"/>
      <c r="P1" s="3"/>
      <c r="Q1" s="3"/>
      <c r="R1" s="3"/>
      <c r="S1" s="3"/>
      <c r="T1" s="32"/>
      <c r="U1" s="32"/>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3" x14ac:dyDescent="0.3">
      <c r="A3" s="35">
        <v>1</v>
      </c>
      <c r="B3" s="35" t="s">
        <v>24</v>
      </c>
      <c r="C3" s="35" t="s">
        <v>25</v>
      </c>
      <c r="D3" s="35" t="s">
        <v>26</v>
      </c>
      <c r="E3" s="35" t="s">
        <v>27</v>
      </c>
      <c r="F3" s="35" t="s">
        <v>28</v>
      </c>
      <c r="G3" s="35">
        <f>G4+G5+G6</f>
        <v>11</v>
      </c>
      <c r="H3" s="35">
        <f>H4+H5+H6</f>
        <v>7</v>
      </c>
      <c r="I3" s="40">
        <f>H3/((L3-W3)+J3+(0.44*R3))</f>
        <v>0.63636363636363635</v>
      </c>
      <c r="J3" s="35">
        <f>J4+J5+J6</f>
        <v>1</v>
      </c>
      <c r="K3" s="37">
        <f t="shared" ref="K3:K34" si="0">J3/G3</f>
        <v>9.0909090909090912E-2</v>
      </c>
      <c r="L3" s="35">
        <f t="shared" ref="L3:L34" si="1">M3+N3</f>
        <v>10</v>
      </c>
      <c r="M3" s="35">
        <f>M4+M5+M6</f>
        <v>3</v>
      </c>
      <c r="N3" s="35">
        <f>N4+N5+N6</f>
        <v>7</v>
      </c>
      <c r="O3" s="35">
        <f>O4+O5+O6</f>
        <v>2</v>
      </c>
      <c r="P3" s="35">
        <f>P4+P5+P6</f>
        <v>8</v>
      </c>
      <c r="Q3" s="36">
        <f t="shared" ref="Q3:Q34" si="2">P3/L3*100</f>
        <v>80</v>
      </c>
      <c r="R3" s="35">
        <f>R4+R5+R6</f>
        <v>0</v>
      </c>
      <c r="S3" s="35">
        <f>S4+S5+S6</f>
        <v>0</v>
      </c>
      <c r="T3" s="37">
        <f t="shared" ref="T3:T34" si="3">M3/(M3+N3)</f>
        <v>0.3</v>
      </c>
      <c r="U3" s="37">
        <f t="shared" ref="U3:U34" si="4">((0.5*V3)+M3)/L3</f>
        <v>0.35</v>
      </c>
      <c r="V3" s="35">
        <f>V4+V5+V6</f>
        <v>1</v>
      </c>
      <c r="W3" s="35">
        <f>W4+W5+W6</f>
        <v>0</v>
      </c>
      <c r="X3" s="35">
        <f>X4+X5+X6</f>
        <v>0</v>
      </c>
      <c r="Y3" s="35">
        <f>Y4+Y5+Y6</f>
        <v>0</v>
      </c>
      <c r="Z3" s="35">
        <f>H3-H112</f>
        <v>-6</v>
      </c>
      <c r="AA3" s="38"/>
      <c r="AB3" s="41">
        <f>(COUNT(A3:A102))</f>
        <v>25</v>
      </c>
      <c r="AC3" s="35">
        <v>35</v>
      </c>
      <c r="AD3" s="38">
        <f>AC3/40</f>
        <v>0.875</v>
      </c>
    </row>
    <row r="4" spans="1:33" x14ac:dyDescent="0.3">
      <c r="A4" s="3" t="s">
        <v>66</v>
      </c>
      <c r="B4" s="3" t="s">
        <v>24</v>
      </c>
      <c r="C4" s="3" t="s">
        <v>25</v>
      </c>
      <c r="D4" s="3" t="s">
        <v>26</v>
      </c>
      <c r="E4" s="3" t="s">
        <v>27</v>
      </c>
      <c r="F4" s="3" t="s">
        <v>28</v>
      </c>
      <c r="G4" s="3">
        <v>8</v>
      </c>
      <c r="H4" s="3">
        <v>4</v>
      </c>
      <c r="I4" s="4">
        <f t="shared" ref="I4:I34" si="5">H4/G4</f>
        <v>0.5</v>
      </c>
      <c r="J4" s="3">
        <v>1</v>
      </c>
      <c r="K4" s="32">
        <f t="shared" si="0"/>
        <v>0.125</v>
      </c>
      <c r="L4" s="3">
        <f t="shared" si="1"/>
        <v>7</v>
      </c>
      <c r="M4" s="3">
        <v>2</v>
      </c>
      <c r="N4" s="3">
        <v>5</v>
      </c>
      <c r="O4" s="3">
        <v>1</v>
      </c>
      <c r="P4" s="3">
        <v>5</v>
      </c>
      <c r="Q4" s="4">
        <f t="shared" si="2"/>
        <v>71.428571428571431</v>
      </c>
      <c r="R4" s="3">
        <v>0</v>
      </c>
      <c r="S4" s="3">
        <v>0</v>
      </c>
      <c r="T4" s="32">
        <f t="shared" si="3"/>
        <v>0.2857142857142857</v>
      </c>
      <c r="U4" s="32">
        <f t="shared" si="4"/>
        <v>0.2857142857142857</v>
      </c>
      <c r="V4" s="3">
        <v>0</v>
      </c>
      <c r="W4" s="3">
        <v>0</v>
      </c>
      <c r="X4" s="3">
        <v>0</v>
      </c>
      <c r="Y4" s="3">
        <v>0</v>
      </c>
      <c r="Z4" s="3">
        <v>0</v>
      </c>
      <c r="AD4" s="3"/>
    </row>
    <row r="5" spans="1:33" x14ac:dyDescent="0.3">
      <c r="A5" s="3" t="s">
        <v>67</v>
      </c>
      <c r="B5" s="3" t="s">
        <v>24</v>
      </c>
      <c r="C5" s="3" t="s">
        <v>25</v>
      </c>
      <c r="D5" s="3" t="s">
        <v>26</v>
      </c>
      <c r="E5" s="3" t="s">
        <v>27</v>
      </c>
      <c r="F5" s="3" t="s">
        <v>28</v>
      </c>
      <c r="G5" s="3">
        <v>0</v>
      </c>
      <c r="H5" s="3">
        <v>0</v>
      </c>
      <c r="I5" s="4" t="e">
        <f t="shared" si="5"/>
        <v>#DIV/0!</v>
      </c>
      <c r="J5" s="3">
        <v>0</v>
      </c>
      <c r="K5" s="32" t="e">
        <f t="shared" si="0"/>
        <v>#DIV/0!</v>
      </c>
      <c r="L5" s="3">
        <f t="shared" si="1"/>
        <v>0</v>
      </c>
      <c r="M5" s="3">
        <v>0</v>
      </c>
      <c r="N5" s="3">
        <v>0</v>
      </c>
      <c r="O5" s="3">
        <v>0</v>
      </c>
      <c r="P5" s="3">
        <v>0</v>
      </c>
      <c r="Q5" s="4" t="e">
        <f t="shared" si="2"/>
        <v>#DIV/0!</v>
      </c>
      <c r="R5" s="3">
        <v>0</v>
      </c>
      <c r="S5" s="3">
        <v>0</v>
      </c>
      <c r="T5" s="32" t="e">
        <f t="shared" si="3"/>
        <v>#DIV/0!</v>
      </c>
      <c r="U5" s="32" t="e">
        <f t="shared" si="4"/>
        <v>#DIV/0!</v>
      </c>
      <c r="V5" s="3">
        <v>0</v>
      </c>
      <c r="W5" s="3">
        <v>0</v>
      </c>
      <c r="X5" s="3">
        <v>0</v>
      </c>
      <c r="Y5" s="3">
        <v>0</v>
      </c>
      <c r="Z5" s="3">
        <v>0</v>
      </c>
      <c r="AD5" s="3"/>
    </row>
    <row r="6" spans="1:33" x14ac:dyDescent="0.3">
      <c r="A6" s="3" t="s">
        <v>68</v>
      </c>
      <c r="B6" s="3" t="s">
        <v>24</v>
      </c>
      <c r="C6" s="3" t="s">
        <v>25</v>
      </c>
      <c r="D6" s="3" t="s">
        <v>26</v>
      </c>
      <c r="E6" s="3" t="s">
        <v>27</v>
      </c>
      <c r="F6" s="3" t="s">
        <v>28</v>
      </c>
      <c r="G6" s="3">
        <v>3</v>
      </c>
      <c r="H6" s="3">
        <v>3</v>
      </c>
      <c r="I6" s="4">
        <f t="shared" si="5"/>
        <v>1</v>
      </c>
      <c r="J6" s="3">
        <v>0</v>
      </c>
      <c r="K6" s="32">
        <f t="shared" si="0"/>
        <v>0</v>
      </c>
      <c r="L6" s="3">
        <f t="shared" si="1"/>
        <v>3</v>
      </c>
      <c r="M6" s="3">
        <v>1</v>
      </c>
      <c r="N6" s="3">
        <v>2</v>
      </c>
      <c r="O6" s="3">
        <v>1</v>
      </c>
      <c r="P6" s="3">
        <v>3</v>
      </c>
      <c r="Q6" s="4">
        <f t="shared" si="2"/>
        <v>100</v>
      </c>
      <c r="R6" s="3">
        <v>0</v>
      </c>
      <c r="S6" s="3">
        <v>0</v>
      </c>
      <c r="T6" s="32">
        <f t="shared" si="3"/>
        <v>0.33333333333333331</v>
      </c>
      <c r="U6" s="32">
        <f t="shared" si="4"/>
        <v>0.5</v>
      </c>
      <c r="V6" s="3">
        <v>1</v>
      </c>
      <c r="W6" s="3">
        <v>0</v>
      </c>
      <c r="X6" s="3">
        <v>0</v>
      </c>
      <c r="Y6" s="3">
        <v>0</v>
      </c>
      <c r="Z6" s="3">
        <v>0</v>
      </c>
      <c r="AD6" s="3"/>
    </row>
    <row r="7" spans="1:33" x14ac:dyDescent="0.3">
      <c r="A7" s="35">
        <v>2</v>
      </c>
      <c r="B7" s="35" t="s">
        <v>29</v>
      </c>
      <c r="C7" s="35" t="s">
        <v>30</v>
      </c>
      <c r="D7" s="35" t="s">
        <v>26</v>
      </c>
      <c r="E7" s="35" t="s">
        <v>27</v>
      </c>
      <c r="F7" s="35" t="s">
        <v>28</v>
      </c>
      <c r="G7" s="35">
        <f>G8+G9+G10</f>
        <v>7</v>
      </c>
      <c r="H7" s="35">
        <f>H8+H9+H10</f>
        <v>9</v>
      </c>
      <c r="I7" s="40">
        <f>H7/((L7-W7)+J7+(0.44*R7))</f>
        <v>1.3975155279503104</v>
      </c>
      <c r="J7" s="35">
        <f>J8+J9+J10</f>
        <v>0</v>
      </c>
      <c r="K7" s="37">
        <f t="shared" si="0"/>
        <v>0</v>
      </c>
      <c r="L7" s="35">
        <f t="shared" si="1"/>
        <v>7</v>
      </c>
      <c r="M7" s="35">
        <f>M8+M9+M10</f>
        <v>4</v>
      </c>
      <c r="N7" s="35">
        <f>N8+N9+N10</f>
        <v>3</v>
      </c>
      <c r="O7" s="35">
        <f>O8+O9+O10</f>
        <v>2</v>
      </c>
      <c r="P7" s="35">
        <f>P8+P9+P10</f>
        <v>5</v>
      </c>
      <c r="Q7" s="36">
        <f t="shared" si="2"/>
        <v>71.428571428571431</v>
      </c>
      <c r="R7" s="35">
        <f>R8+R9+R10</f>
        <v>1</v>
      </c>
      <c r="S7" s="35">
        <f>S8+S9+S10</f>
        <v>0</v>
      </c>
      <c r="T7" s="37">
        <f t="shared" si="3"/>
        <v>0.5714285714285714</v>
      </c>
      <c r="U7" s="37">
        <f t="shared" si="4"/>
        <v>0.6428571428571429</v>
      </c>
      <c r="V7" s="35">
        <f>V8+V9+V10</f>
        <v>1</v>
      </c>
      <c r="W7" s="35">
        <f>W8+W9+W10</f>
        <v>1</v>
      </c>
      <c r="X7" s="35">
        <f>X8+X9+X10</f>
        <v>0</v>
      </c>
      <c r="Y7" s="35">
        <f>Y8+Y9+Y10</f>
        <v>2</v>
      </c>
      <c r="Z7" s="35">
        <f>H7-H116</f>
        <v>-1</v>
      </c>
      <c r="AA7" s="38"/>
      <c r="AB7" s="35"/>
      <c r="AC7" s="35"/>
      <c r="AD7" s="35"/>
      <c r="AE7" s="3"/>
      <c r="AF7" s="3"/>
      <c r="AG7" s="3"/>
    </row>
    <row r="8" spans="1:33" x14ac:dyDescent="0.3">
      <c r="A8" s="3" t="s">
        <v>66</v>
      </c>
      <c r="B8" s="3" t="s">
        <v>29</v>
      </c>
      <c r="C8" s="3" t="s">
        <v>30</v>
      </c>
      <c r="D8" s="3" t="s">
        <v>26</v>
      </c>
      <c r="E8" s="3" t="s">
        <v>27</v>
      </c>
      <c r="F8" s="3" t="s">
        <v>28</v>
      </c>
      <c r="G8" s="3">
        <v>7</v>
      </c>
      <c r="H8" s="3">
        <v>9</v>
      </c>
      <c r="I8" s="4">
        <f t="shared" si="5"/>
        <v>1.2857142857142858</v>
      </c>
      <c r="J8" s="3">
        <v>0</v>
      </c>
      <c r="K8" s="32">
        <f t="shared" si="0"/>
        <v>0</v>
      </c>
      <c r="L8" s="3">
        <f t="shared" si="1"/>
        <v>7</v>
      </c>
      <c r="M8" s="3">
        <v>4</v>
      </c>
      <c r="N8" s="3">
        <v>3</v>
      </c>
      <c r="O8" s="3">
        <v>2</v>
      </c>
      <c r="P8" s="3">
        <v>5</v>
      </c>
      <c r="Q8" s="4">
        <f t="shared" si="2"/>
        <v>71.428571428571431</v>
      </c>
      <c r="R8" s="3">
        <v>1</v>
      </c>
      <c r="S8" s="3">
        <v>0</v>
      </c>
      <c r="T8" s="32">
        <f t="shared" si="3"/>
        <v>0.5714285714285714</v>
      </c>
      <c r="U8" s="32">
        <f t="shared" si="4"/>
        <v>0.6428571428571429</v>
      </c>
      <c r="V8" s="3">
        <v>1</v>
      </c>
      <c r="W8" s="3">
        <v>1</v>
      </c>
      <c r="X8" s="3">
        <v>0</v>
      </c>
      <c r="Y8" s="3">
        <v>1</v>
      </c>
      <c r="Z8" s="3">
        <v>0</v>
      </c>
      <c r="AB8" s="3"/>
      <c r="AC8" s="3"/>
      <c r="AD8" s="3"/>
      <c r="AE8" s="3"/>
      <c r="AF8" s="3"/>
      <c r="AG8" s="3"/>
    </row>
    <row r="9" spans="1:33" x14ac:dyDescent="0.3">
      <c r="A9" s="3" t="s">
        <v>67</v>
      </c>
      <c r="B9" s="3" t="s">
        <v>29</v>
      </c>
      <c r="C9" s="3" t="s">
        <v>30</v>
      </c>
      <c r="D9" s="3" t="s">
        <v>26</v>
      </c>
      <c r="E9" s="3" t="s">
        <v>27</v>
      </c>
      <c r="F9" s="3" t="s">
        <v>28</v>
      </c>
      <c r="G9" s="3">
        <v>0</v>
      </c>
      <c r="H9" s="3">
        <v>0</v>
      </c>
      <c r="I9" s="4" t="e">
        <f t="shared" si="5"/>
        <v>#DIV/0!</v>
      </c>
      <c r="J9" s="3">
        <v>0</v>
      </c>
      <c r="K9" s="32" t="e">
        <f t="shared" si="0"/>
        <v>#DIV/0!</v>
      </c>
      <c r="L9" s="3">
        <f t="shared" si="1"/>
        <v>0</v>
      </c>
      <c r="M9" s="3">
        <v>0</v>
      </c>
      <c r="N9" s="3">
        <v>0</v>
      </c>
      <c r="O9" s="3">
        <v>0</v>
      </c>
      <c r="P9" s="3">
        <v>0</v>
      </c>
      <c r="Q9" s="4" t="e">
        <f t="shared" si="2"/>
        <v>#DIV/0!</v>
      </c>
      <c r="R9" s="3">
        <v>0</v>
      </c>
      <c r="S9" s="3">
        <v>0</v>
      </c>
      <c r="T9" s="32" t="e">
        <f t="shared" si="3"/>
        <v>#DIV/0!</v>
      </c>
      <c r="U9" s="32" t="e">
        <f t="shared" si="4"/>
        <v>#DIV/0!</v>
      </c>
      <c r="V9" s="3">
        <v>0</v>
      </c>
      <c r="W9" s="3">
        <v>0</v>
      </c>
      <c r="X9" s="3">
        <v>0</v>
      </c>
      <c r="Y9" s="3">
        <v>0</v>
      </c>
      <c r="Z9" s="3">
        <v>0</v>
      </c>
      <c r="AB9" s="3"/>
      <c r="AC9" s="3"/>
      <c r="AD9" s="3"/>
      <c r="AE9" s="3"/>
      <c r="AF9" s="3"/>
      <c r="AG9" s="3"/>
    </row>
    <row r="10" spans="1:33" x14ac:dyDescent="0.3">
      <c r="A10" s="3" t="s">
        <v>68</v>
      </c>
      <c r="B10" s="3" t="s">
        <v>29</v>
      </c>
      <c r="C10" s="3" t="s">
        <v>30</v>
      </c>
      <c r="D10" s="3" t="s">
        <v>26</v>
      </c>
      <c r="E10" s="3" t="s">
        <v>27</v>
      </c>
      <c r="F10" s="3" t="s">
        <v>28</v>
      </c>
      <c r="G10" s="3">
        <v>0</v>
      </c>
      <c r="H10" s="3">
        <v>0</v>
      </c>
      <c r="I10" s="4" t="e">
        <f t="shared" si="5"/>
        <v>#DIV/0!</v>
      </c>
      <c r="J10" s="3">
        <v>0</v>
      </c>
      <c r="K10" s="32" t="e">
        <f t="shared" si="0"/>
        <v>#DIV/0!</v>
      </c>
      <c r="L10" s="3">
        <f t="shared" si="1"/>
        <v>0</v>
      </c>
      <c r="M10" s="3">
        <v>0</v>
      </c>
      <c r="N10" s="3">
        <v>0</v>
      </c>
      <c r="O10" s="3">
        <v>0</v>
      </c>
      <c r="P10" s="3">
        <v>0</v>
      </c>
      <c r="Q10" s="4" t="e">
        <f t="shared" si="2"/>
        <v>#DIV/0!</v>
      </c>
      <c r="R10" s="3">
        <v>0</v>
      </c>
      <c r="S10" s="3">
        <v>0</v>
      </c>
      <c r="T10" s="32" t="e">
        <f t="shared" si="3"/>
        <v>#DIV/0!</v>
      </c>
      <c r="U10" s="32" t="e">
        <f t="shared" si="4"/>
        <v>#DIV/0!</v>
      </c>
      <c r="V10" s="3">
        <v>0</v>
      </c>
      <c r="W10" s="3">
        <v>0</v>
      </c>
      <c r="X10" s="3">
        <v>0</v>
      </c>
      <c r="Y10" s="3">
        <v>1</v>
      </c>
      <c r="Z10" s="3">
        <v>0</v>
      </c>
    </row>
    <row r="11" spans="1:33" x14ac:dyDescent="0.3">
      <c r="A11" s="35">
        <v>39</v>
      </c>
      <c r="B11" s="35" t="s">
        <v>29</v>
      </c>
      <c r="C11" s="35" t="s">
        <v>25</v>
      </c>
      <c r="D11" s="35" t="s">
        <v>26</v>
      </c>
      <c r="E11" s="35" t="s">
        <v>27</v>
      </c>
      <c r="F11" s="35" t="s">
        <v>30</v>
      </c>
      <c r="G11" s="35">
        <f>G12+G13+G14</f>
        <v>1</v>
      </c>
      <c r="H11" s="35">
        <f>H12+H13+H14</f>
        <v>2</v>
      </c>
      <c r="I11" s="40">
        <f>H11/((L11-W11)+J11+(0.44*R11))</f>
        <v>2</v>
      </c>
      <c r="J11" s="35">
        <f>J12+J13+J14</f>
        <v>0</v>
      </c>
      <c r="K11" s="37">
        <f t="shared" si="0"/>
        <v>0</v>
      </c>
      <c r="L11" s="35">
        <f t="shared" si="1"/>
        <v>1</v>
      </c>
      <c r="M11" s="35">
        <f>M12+M13+M14</f>
        <v>1</v>
      </c>
      <c r="N11" s="35">
        <f>N12+N13+N14</f>
        <v>0</v>
      </c>
      <c r="O11" s="35">
        <f>O12+O13+O14</f>
        <v>1</v>
      </c>
      <c r="P11" s="35">
        <f>P12+P13+P14</f>
        <v>1</v>
      </c>
      <c r="Q11" s="36">
        <f t="shared" si="2"/>
        <v>100</v>
      </c>
      <c r="R11" s="35">
        <f>R12+R13+R14</f>
        <v>0</v>
      </c>
      <c r="S11" s="35">
        <f>S12+S13+S14</f>
        <v>0</v>
      </c>
      <c r="T11" s="37">
        <f t="shared" si="3"/>
        <v>1</v>
      </c>
      <c r="U11" s="37">
        <f t="shared" si="4"/>
        <v>1</v>
      </c>
      <c r="V11" s="35">
        <f>V12+V13+V14</f>
        <v>0</v>
      </c>
      <c r="W11" s="35">
        <f>W12+W13+W14</f>
        <v>0</v>
      </c>
      <c r="X11" s="35">
        <f>X12+X13+X14</f>
        <v>0</v>
      </c>
      <c r="Y11" s="35">
        <f>Y12+Y13+Y14</f>
        <v>1</v>
      </c>
      <c r="Z11" s="35">
        <f>H11-H120</f>
        <v>2</v>
      </c>
      <c r="AA11" s="38"/>
      <c r="AB11" s="38"/>
      <c r="AC11" s="38"/>
      <c r="AD11" s="38"/>
    </row>
    <row r="12" spans="1:33" x14ac:dyDescent="0.3">
      <c r="A12" s="3" t="s">
        <v>66</v>
      </c>
      <c r="B12" s="3" t="s">
        <v>29</v>
      </c>
      <c r="C12" s="3" t="s">
        <v>25</v>
      </c>
      <c r="D12" s="3" t="s">
        <v>26</v>
      </c>
      <c r="E12" s="3" t="s">
        <v>27</v>
      </c>
      <c r="F12" s="3" t="s">
        <v>30</v>
      </c>
      <c r="G12" s="3">
        <v>1</v>
      </c>
      <c r="H12" s="3">
        <v>2</v>
      </c>
      <c r="I12" s="4">
        <f t="shared" si="5"/>
        <v>2</v>
      </c>
      <c r="J12" s="3">
        <v>0</v>
      </c>
      <c r="K12" s="32">
        <f t="shared" si="0"/>
        <v>0</v>
      </c>
      <c r="L12" s="3">
        <f t="shared" si="1"/>
        <v>1</v>
      </c>
      <c r="M12" s="3">
        <v>1</v>
      </c>
      <c r="N12" s="3">
        <v>0</v>
      </c>
      <c r="O12" s="3">
        <v>1</v>
      </c>
      <c r="P12" s="3">
        <v>1</v>
      </c>
      <c r="Q12" s="4">
        <f t="shared" si="2"/>
        <v>100</v>
      </c>
      <c r="R12" s="3">
        <v>0</v>
      </c>
      <c r="S12" s="3">
        <v>0</v>
      </c>
      <c r="T12" s="32">
        <f t="shared" si="3"/>
        <v>1</v>
      </c>
      <c r="U12" s="32">
        <f t="shared" si="4"/>
        <v>1</v>
      </c>
      <c r="V12" s="3">
        <v>0</v>
      </c>
      <c r="W12" s="3">
        <v>0</v>
      </c>
      <c r="X12" s="3">
        <v>0</v>
      </c>
      <c r="Y12" s="3">
        <v>1</v>
      </c>
      <c r="Z12" s="3">
        <v>0</v>
      </c>
    </row>
    <row r="13" spans="1:33" x14ac:dyDescent="0.3">
      <c r="A13" s="3" t="s">
        <v>67</v>
      </c>
      <c r="B13" s="3" t="s">
        <v>29</v>
      </c>
      <c r="C13" s="3" t="s">
        <v>25</v>
      </c>
      <c r="D13" s="3" t="s">
        <v>26</v>
      </c>
      <c r="E13" s="3" t="s">
        <v>27</v>
      </c>
      <c r="F13" s="3" t="s">
        <v>30</v>
      </c>
      <c r="G13" s="3">
        <v>0</v>
      </c>
      <c r="H13" s="3">
        <v>0</v>
      </c>
      <c r="I13" s="4" t="e">
        <f t="shared" si="5"/>
        <v>#DIV/0!</v>
      </c>
      <c r="J13" s="3">
        <v>0</v>
      </c>
      <c r="K13" s="32" t="e">
        <f t="shared" si="0"/>
        <v>#DIV/0!</v>
      </c>
      <c r="L13" s="3">
        <f t="shared" si="1"/>
        <v>0</v>
      </c>
      <c r="M13" s="3">
        <v>0</v>
      </c>
      <c r="N13" s="3">
        <v>0</v>
      </c>
      <c r="O13" s="3">
        <v>0</v>
      </c>
      <c r="P13" s="3">
        <v>0</v>
      </c>
      <c r="Q13" s="4" t="e">
        <f t="shared" si="2"/>
        <v>#DIV/0!</v>
      </c>
      <c r="R13" s="3">
        <v>0</v>
      </c>
      <c r="S13" s="3">
        <v>0</v>
      </c>
      <c r="T13" s="32" t="e">
        <f t="shared" si="3"/>
        <v>#DIV/0!</v>
      </c>
      <c r="U13" s="32" t="e">
        <f t="shared" si="4"/>
        <v>#DIV/0!</v>
      </c>
      <c r="V13" s="3">
        <v>0</v>
      </c>
      <c r="W13" s="3">
        <v>0</v>
      </c>
      <c r="X13" s="3">
        <v>0</v>
      </c>
      <c r="Y13" s="3">
        <v>0</v>
      </c>
      <c r="Z13" s="3">
        <v>0</v>
      </c>
    </row>
    <row r="14" spans="1:33" x14ac:dyDescent="0.3">
      <c r="A14" s="3" t="s">
        <v>68</v>
      </c>
      <c r="B14" s="3" t="s">
        <v>29</v>
      </c>
      <c r="C14" s="3" t="s">
        <v>25</v>
      </c>
      <c r="D14" s="3" t="s">
        <v>26</v>
      </c>
      <c r="E14" s="3" t="s">
        <v>27</v>
      </c>
      <c r="F14" s="3" t="s">
        <v>30</v>
      </c>
      <c r="G14" s="3">
        <v>0</v>
      </c>
      <c r="H14" s="3">
        <v>0</v>
      </c>
      <c r="I14" s="4" t="e">
        <f t="shared" si="5"/>
        <v>#DIV/0!</v>
      </c>
      <c r="J14" s="3">
        <v>0</v>
      </c>
      <c r="K14" s="32" t="e">
        <f t="shared" si="0"/>
        <v>#DIV/0!</v>
      </c>
      <c r="L14" s="3">
        <f t="shared" si="1"/>
        <v>0</v>
      </c>
      <c r="M14" s="3">
        <v>0</v>
      </c>
      <c r="N14" s="3">
        <v>0</v>
      </c>
      <c r="O14" s="3">
        <v>0</v>
      </c>
      <c r="P14" s="3">
        <v>0</v>
      </c>
      <c r="Q14" s="4" t="e">
        <f t="shared" si="2"/>
        <v>#DIV/0!</v>
      </c>
      <c r="R14" s="3">
        <v>0</v>
      </c>
      <c r="S14" s="3">
        <v>0</v>
      </c>
      <c r="T14" s="32" t="e">
        <f t="shared" si="3"/>
        <v>#DIV/0!</v>
      </c>
      <c r="U14" s="32" t="e">
        <f t="shared" si="4"/>
        <v>#DIV/0!</v>
      </c>
      <c r="V14" s="3">
        <v>0</v>
      </c>
      <c r="W14" s="3">
        <v>0</v>
      </c>
      <c r="X14" s="3">
        <v>0</v>
      </c>
      <c r="Y14" s="3">
        <v>0</v>
      </c>
      <c r="Z14" s="3">
        <v>0</v>
      </c>
    </row>
    <row r="15" spans="1:33" x14ac:dyDescent="0.3">
      <c r="A15" s="35">
        <v>10</v>
      </c>
      <c r="B15" s="35" t="s">
        <v>29</v>
      </c>
      <c r="C15" s="35" t="s">
        <v>25</v>
      </c>
      <c r="D15" s="35" t="s">
        <v>30</v>
      </c>
      <c r="E15" s="35" t="s">
        <v>27</v>
      </c>
      <c r="F15" s="35" t="s">
        <v>28</v>
      </c>
      <c r="G15" s="35">
        <f>G16+G17+G18</f>
        <v>7</v>
      </c>
      <c r="H15" s="35">
        <f>H16+H17+H18</f>
        <v>8</v>
      </c>
      <c r="I15" s="40">
        <f>H15/((L15-W15)+J15+(0.44*R15))</f>
        <v>1.680672268907563</v>
      </c>
      <c r="J15" s="35">
        <f>J16+J17+J18</f>
        <v>0</v>
      </c>
      <c r="K15" s="37">
        <f t="shared" si="0"/>
        <v>0</v>
      </c>
      <c r="L15" s="35">
        <f t="shared" si="1"/>
        <v>5</v>
      </c>
      <c r="M15" s="35">
        <f>M16+M17+M18</f>
        <v>3</v>
      </c>
      <c r="N15" s="35">
        <f>N16+N17+N18</f>
        <v>2</v>
      </c>
      <c r="O15" s="35">
        <f>O16+O17+O18</f>
        <v>1</v>
      </c>
      <c r="P15" s="35">
        <f>P16+P17+P18</f>
        <v>3</v>
      </c>
      <c r="Q15" s="36">
        <f t="shared" si="2"/>
        <v>60</v>
      </c>
      <c r="R15" s="35">
        <f>R16+R17+R18</f>
        <v>4</v>
      </c>
      <c r="S15" s="35">
        <f>S16+S17+S18</f>
        <v>1</v>
      </c>
      <c r="T15" s="37">
        <f t="shared" si="3"/>
        <v>0.6</v>
      </c>
      <c r="U15" s="37">
        <f t="shared" si="4"/>
        <v>0.7</v>
      </c>
      <c r="V15" s="35">
        <f>V16+V17+V18</f>
        <v>1</v>
      </c>
      <c r="W15" s="35">
        <f>W16+W17+W18</f>
        <v>2</v>
      </c>
      <c r="X15" s="35">
        <f>X16+X17+X18</f>
        <v>0</v>
      </c>
      <c r="Y15" s="35">
        <f>Y16+Y17+Y18</f>
        <v>2</v>
      </c>
      <c r="Z15" s="35">
        <f>H15-H124</f>
        <v>5</v>
      </c>
      <c r="AA15" s="38"/>
      <c r="AB15" s="38"/>
      <c r="AC15" s="38"/>
      <c r="AD15" s="38"/>
    </row>
    <row r="16" spans="1:33" x14ac:dyDescent="0.3">
      <c r="A16" s="3" t="s">
        <v>66</v>
      </c>
      <c r="B16" s="3" t="s">
        <v>29</v>
      </c>
      <c r="C16" s="3" t="s">
        <v>25</v>
      </c>
      <c r="D16" s="3" t="s">
        <v>30</v>
      </c>
      <c r="E16" s="3" t="s">
        <v>27</v>
      </c>
      <c r="F16" s="3" t="s">
        <v>28</v>
      </c>
      <c r="G16" s="3">
        <v>7</v>
      </c>
      <c r="H16" s="3">
        <v>8</v>
      </c>
      <c r="I16" s="4">
        <f t="shared" si="5"/>
        <v>1.1428571428571428</v>
      </c>
      <c r="J16" s="3">
        <v>0</v>
      </c>
      <c r="K16" s="32">
        <f t="shared" si="0"/>
        <v>0</v>
      </c>
      <c r="L16" s="3">
        <f t="shared" si="1"/>
        <v>5</v>
      </c>
      <c r="M16" s="3">
        <v>3</v>
      </c>
      <c r="N16" s="3">
        <v>2</v>
      </c>
      <c r="O16" s="3">
        <v>1</v>
      </c>
      <c r="P16" s="3">
        <v>3</v>
      </c>
      <c r="Q16" s="4">
        <f t="shared" si="2"/>
        <v>60</v>
      </c>
      <c r="R16" s="3">
        <v>4</v>
      </c>
      <c r="S16" s="3">
        <v>1</v>
      </c>
      <c r="T16" s="32">
        <f t="shared" si="3"/>
        <v>0.6</v>
      </c>
      <c r="U16" s="32">
        <f t="shared" si="4"/>
        <v>0.7</v>
      </c>
      <c r="V16" s="3">
        <v>1</v>
      </c>
      <c r="W16" s="3">
        <v>2</v>
      </c>
      <c r="X16" s="3">
        <v>0</v>
      </c>
      <c r="Y16" s="3">
        <v>2</v>
      </c>
      <c r="Z16" s="3">
        <v>0</v>
      </c>
    </row>
    <row r="17" spans="1:30" x14ac:dyDescent="0.3">
      <c r="A17" s="3" t="s">
        <v>67</v>
      </c>
      <c r="B17" s="3" t="s">
        <v>29</v>
      </c>
      <c r="C17" s="3" t="s">
        <v>25</v>
      </c>
      <c r="D17" s="3" t="s">
        <v>30</v>
      </c>
      <c r="E17" s="3" t="s">
        <v>27</v>
      </c>
      <c r="F17" s="3" t="s">
        <v>28</v>
      </c>
      <c r="G17" s="3">
        <v>0</v>
      </c>
      <c r="H17" s="3">
        <v>0</v>
      </c>
      <c r="I17" s="4" t="e">
        <f t="shared" si="5"/>
        <v>#DIV/0!</v>
      </c>
      <c r="J17" s="3">
        <v>0</v>
      </c>
      <c r="K17" s="32" t="e">
        <f t="shared" si="0"/>
        <v>#DIV/0!</v>
      </c>
      <c r="L17" s="3">
        <f t="shared" si="1"/>
        <v>0</v>
      </c>
      <c r="M17" s="3">
        <v>0</v>
      </c>
      <c r="N17" s="3">
        <v>0</v>
      </c>
      <c r="O17" s="3">
        <v>0</v>
      </c>
      <c r="P17" s="3">
        <v>0</v>
      </c>
      <c r="Q17" s="4" t="e">
        <f t="shared" si="2"/>
        <v>#DIV/0!</v>
      </c>
      <c r="R17" s="3">
        <v>0</v>
      </c>
      <c r="S17" s="3">
        <v>0</v>
      </c>
      <c r="T17" s="32" t="e">
        <f t="shared" si="3"/>
        <v>#DIV/0!</v>
      </c>
      <c r="U17" s="32" t="e">
        <f t="shared" si="4"/>
        <v>#DIV/0!</v>
      </c>
      <c r="V17" s="3">
        <v>0</v>
      </c>
      <c r="W17" s="3">
        <v>0</v>
      </c>
      <c r="X17" s="3">
        <v>0</v>
      </c>
      <c r="Y17" s="3">
        <v>0</v>
      </c>
      <c r="Z17" s="3">
        <v>0</v>
      </c>
    </row>
    <row r="18" spans="1:30" x14ac:dyDescent="0.3">
      <c r="A18" s="3" t="s">
        <v>68</v>
      </c>
      <c r="B18" s="3" t="s">
        <v>29</v>
      </c>
      <c r="C18" s="3" t="s">
        <v>25</v>
      </c>
      <c r="D18" s="3" t="s">
        <v>30</v>
      </c>
      <c r="E18" s="3" t="s">
        <v>27</v>
      </c>
      <c r="F18" s="3" t="s">
        <v>28</v>
      </c>
      <c r="G18" s="3">
        <v>0</v>
      </c>
      <c r="H18" s="3">
        <v>0</v>
      </c>
      <c r="I18" s="4" t="e">
        <f t="shared" si="5"/>
        <v>#DIV/0!</v>
      </c>
      <c r="J18" s="3">
        <v>0</v>
      </c>
      <c r="K18" s="32" t="e">
        <f t="shared" si="0"/>
        <v>#DIV/0!</v>
      </c>
      <c r="L18" s="3">
        <f t="shared" si="1"/>
        <v>0</v>
      </c>
      <c r="M18" s="3">
        <v>0</v>
      </c>
      <c r="N18" s="3">
        <v>0</v>
      </c>
      <c r="O18" s="3">
        <v>0</v>
      </c>
      <c r="P18" s="3">
        <v>0</v>
      </c>
      <c r="Q18" s="4" t="e">
        <f t="shared" si="2"/>
        <v>#DIV/0!</v>
      </c>
      <c r="R18" s="3">
        <v>0</v>
      </c>
      <c r="S18" s="3">
        <v>0</v>
      </c>
      <c r="T18" s="32" t="e">
        <f t="shared" si="3"/>
        <v>#DIV/0!</v>
      </c>
      <c r="U18" s="32" t="e">
        <f t="shared" si="4"/>
        <v>#DIV/0!</v>
      </c>
      <c r="V18" s="3">
        <v>0</v>
      </c>
      <c r="W18" s="3">
        <v>0</v>
      </c>
      <c r="X18" s="3">
        <v>0</v>
      </c>
      <c r="Y18" s="3">
        <v>0</v>
      </c>
      <c r="Z18" s="3">
        <v>0</v>
      </c>
    </row>
    <row r="19" spans="1:30" x14ac:dyDescent="0.3">
      <c r="A19" s="35">
        <v>27</v>
      </c>
      <c r="B19" s="35" t="s">
        <v>29</v>
      </c>
      <c r="C19" s="35" t="s">
        <v>25</v>
      </c>
      <c r="D19" s="35" t="s">
        <v>26</v>
      </c>
      <c r="E19" s="35" t="s">
        <v>30</v>
      </c>
      <c r="F19" s="35" t="s">
        <v>28</v>
      </c>
      <c r="G19" s="35">
        <f>G20+G21+G22</f>
        <v>14</v>
      </c>
      <c r="H19" s="35">
        <f>H20+H21+H22</f>
        <v>2</v>
      </c>
      <c r="I19" s="40">
        <f>H19/((L19-W19)+J19+(0.44*R19))</f>
        <v>0.20242914979757085</v>
      </c>
      <c r="J19" s="35">
        <f>J20+J21+J22</f>
        <v>2</v>
      </c>
      <c r="K19" s="37">
        <f t="shared" si="0"/>
        <v>0.14285714285714285</v>
      </c>
      <c r="L19" s="35">
        <f t="shared" si="1"/>
        <v>12</v>
      </c>
      <c r="M19" s="35">
        <f>M20+M21+M22</f>
        <v>1</v>
      </c>
      <c r="N19" s="35">
        <f>N20+N21+N22</f>
        <v>11</v>
      </c>
      <c r="O19" s="35">
        <f>O20+O21+O22</f>
        <v>0</v>
      </c>
      <c r="P19" s="35">
        <f>P20+P21+P22</f>
        <v>7</v>
      </c>
      <c r="Q19" s="36">
        <f t="shared" si="2"/>
        <v>58.333333333333336</v>
      </c>
      <c r="R19" s="35">
        <f>R20+R21+R22</f>
        <v>2</v>
      </c>
      <c r="S19" s="35">
        <f>S20+S21+S22</f>
        <v>0</v>
      </c>
      <c r="T19" s="37">
        <f t="shared" si="3"/>
        <v>8.3333333333333329E-2</v>
      </c>
      <c r="U19" s="37">
        <f t="shared" si="4"/>
        <v>8.3333333333333329E-2</v>
      </c>
      <c r="V19" s="35">
        <f>V20+V21+V22</f>
        <v>0</v>
      </c>
      <c r="W19" s="35">
        <f>W20+W21+W22</f>
        <v>5</v>
      </c>
      <c r="X19" s="35">
        <f>X20+X21+X22</f>
        <v>1</v>
      </c>
      <c r="Y19" s="35">
        <f>Y20+Y21+Y22</f>
        <v>2</v>
      </c>
      <c r="Z19" s="35">
        <f>H19-H128</f>
        <v>-8</v>
      </c>
      <c r="AA19" s="38"/>
      <c r="AB19" s="38"/>
      <c r="AC19" s="38"/>
      <c r="AD19" s="38"/>
    </row>
    <row r="20" spans="1:30" x14ac:dyDescent="0.3">
      <c r="A20" s="3" t="s">
        <v>66</v>
      </c>
      <c r="B20" s="3" t="s">
        <v>29</v>
      </c>
      <c r="C20" s="3" t="s">
        <v>25</v>
      </c>
      <c r="D20" s="3" t="s">
        <v>26</v>
      </c>
      <c r="E20" s="3" t="s">
        <v>30</v>
      </c>
      <c r="F20" s="3" t="s">
        <v>28</v>
      </c>
      <c r="G20" s="3">
        <v>9</v>
      </c>
      <c r="H20" s="3">
        <v>2</v>
      </c>
      <c r="I20" s="4">
        <f t="shared" si="5"/>
        <v>0.22222222222222221</v>
      </c>
      <c r="J20" s="3">
        <v>1</v>
      </c>
      <c r="K20" s="32">
        <f t="shared" si="0"/>
        <v>0.1111111111111111</v>
      </c>
      <c r="L20" s="3">
        <f t="shared" si="1"/>
        <v>9</v>
      </c>
      <c r="M20" s="3">
        <v>1</v>
      </c>
      <c r="N20" s="3">
        <v>8</v>
      </c>
      <c r="O20" s="3">
        <v>0</v>
      </c>
      <c r="P20" s="3">
        <v>6</v>
      </c>
      <c r="Q20" s="4">
        <f t="shared" si="2"/>
        <v>66.666666666666657</v>
      </c>
      <c r="R20" s="3">
        <v>0</v>
      </c>
      <c r="S20" s="3">
        <v>0</v>
      </c>
      <c r="T20" s="32">
        <f t="shared" si="3"/>
        <v>0.1111111111111111</v>
      </c>
      <c r="U20" s="32">
        <f t="shared" si="4"/>
        <v>0.1111111111111111</v>
      </c>
      <c r="V20" s="3">
        <v>0</v>
      </c>
      <c r="W20" s="3">
        <v>3</v>
      </c>
      <c r="X20" s="3">
        <v>0</v>
      </c>
      <c r="Y20" s="3">
        <v>1</v>
      </c>
      <c r="Z20" s="3">
        <v>0</v>
      </c>
    </row>
    <row r="21" spans="1:30" x14ac:dyDescent="0.3">
      <c r="A21" s="3" t="s">
        <v>67</v>
      </c>
      <c r="B21" s="3" t="s">
        <v>29</v>
      </c>
      <c r="C21" s="3" t="s">
        <v>25</v>
      </c>
      <c r="D21" s="3" t="s">
        <v>26</v>
      </c>
      <c r="E21" s="3" t="s">
        <v>30</v>
      </c>
      <c r="F21" s="3" t="s">
        <v>28</v>
      </c>
      <c r="G21" s="3">
        <v>0</v>
      </c>
      <c r="H21" s="3">
        <v>0</v>
      </c>
      <c r="I21" s="4" t="e">
        <f t="shared" si="5"/>
        <v>#DIV/0!</v>
      </c>
      <c r="J21" s="3">
        <v>0</v>
      </c>
      <c r="K21" s="32" t="e">
        <f t="shared" si="0"/>
        <v>#DIV/0!</v>
      </c>
      <c r="L21" s="3">
        <f t="shared" si="1"/>
        <v>0</v>
      </c>
      <c r="M21" s="3">
        <v>0</v>
      </c>
      <c r="N21" s="3">
        <v>0</v>
      </c>
      <c r="O21" s="3">
        <v>0</v>
      </c>
      <c r="P21" s="3">
        <v>0</v>
      </c>
      <c r="Q21" s="4" t="e">
        <f t="shared" si="2"/>
        <v>#DIV/0!</v>
      </c>
      <c r="R21" s="3">
        <v>0</v>
      </c>
      <c r="S21" s="3">
        <v>0</v>
      </c>
      <c r="T21" s="32" t="e">
        <f t="shared" si="3"/>
        <v>#DIV/0!</v>
      </c>
      <c r="U21" s="32" t="e">
        <f t="shared" si="4"/>
        <v>#DIV/0!</v>
      </c>
      <c r="V21" s="3">
        <v>0</v>
      </c>
      <c r="W21" s="3">
        <v>0</v>
      </c>
      <c r="X21" s="3">
        <v>0</v>
      </c>
      <c r="Y21" s="3">
        <v>0</v>
      </c>
      <c r="Z21" s="3">
        <v>0</v>
      </c>
    </row>
    <row r="22" spans="1:30" x14ac:dyDescent="0.3">
      <c r="A22" s="3" t="s">
        <v>68</v>
      </c>
      <c r="B22" s="3" t="s">
        <v>29</v>
      </c>
      <c r="C22" s="3" t="s">
        <v>25</v>
      </c>
      <c r="D22" s="3" t="s">
        <v>26</v>
      </c>
      <c r="E22" s="3" t="s">
        <v>30</v>
      </c>
      <c r="F22" s="3" t="s">
        <v>28</v>
      </c>
      <c r="G22" s="3">
        <v>5</v>
      </c>
      <c r="H22" s="3">
        <v>0</v>
      </c>
      <c r="I22" s="4">
        <f t="shared" si="5"/>
        <v>0</v>
      </c>
      <c r="J22" s="3">
        <v>1</v>
      </c>
      <c r="K22" s="32">
        <f t="shared" si="0"/>
        <v>0.2</v>
      </c>
      <c r="L22" s="3">
        <f t="shared" si="1"/>
        <v>3</v>
      </c>
      <c r="M22" s="3">
        <v>0</v>
      </c>
      <c r="N22" s="3">
        <v>3</v>
      </c>
      <c r="O22" s="3">
        <v>0</v>
      </c>
      <c r="P22" s="3">
        <v>1</v>
      </c>
      <c r="Q22" s="4">
        <f t="shared" si="2"/>
        <v>33.333333333333329</v>
      </c>
      <c r="R22" s="3">
        <v>2</v>
      </c>
      <c r="S22" s="3">
        <v>0</v>
      </c>
      <c r="T22" s="32">
        <f t="shared" si="3"/>
        <v>0</v>
      </c>
      <c r="U22" s="32">
        <f t="shared" si="4"/>
        <v>0</v>
      </c>
      <c r="V22" s="3">
        <v>0</v>
      </c>
      <c r="W22" s="3">
        <v>2</v>
      </c>
      <c r="X22" s="3">
        <v>1</v>
      </c>
      <c r="Y22" s="3">
        <v>1</v>
      </c>
      <c r="Z22" s="3">
        <v>0</v>
      </c>
    </row>
    <row r="23" spans="1:30" x14ac:dyDescent="0.3">
      <c r="A23" s="35">
        <v>74</v>
      </c>
      <c r="B23" s="35" t="s">
        <v>24</v>
      </c>
      <c r="C23" s="35" t="s">
        <v>32</v>
      </c>
      <c r="D23" s="35" t="s">
        <v>26</v>
      </c>
      <c r="E23" s="35" t="s">
        <v>27</v>
      </c>
      <c r="F23" s="35" t="s">
        <v>28</v>
      </c>
      <c r="G23" s="35">
        <f>G24+G25+G26</f>
        <v>4</v>
      </c>
      <c r="H23" s="35">
        <f>H24+H25+H26</f>
        <v>2</v>
      </c>
      <c r="I23" s="40">
        <f>H23/((L23-W23)+J23+(0.44*R23))</f>
        <v>0.5</v>
      </c>
      <c r="J23" s="35">
        <f>J24+J25+J26</f>
        <v>1</v>
      </c>
      <c r="K23" s="37">
        <f t="shared" si="0"/>
        <v>0.25</v>
      </c>
      <c r="L23" s="35">
        <f t="shared" si="1"/>
        <v>3</v>
      </c>
      <c r="M23" s="35">
        <f>M24+M25+M26</f>
        <v>1</v>
      </c>
      <c r="N23" s="35">
        <f>N24+N25+N26</f>
        <v>2</v>
      </c>
      <c r="O23" s="35">
        <f>O24+O25+O26</f>
        <v>1</v>
      </c>
      <c r="P23" s="35">
        <f>P24+P25+P26</f>
        <v>2</v>
      </c>
      <c r="Q23" s="36">
        <f t="shared" si="2"/>
        <v>66.666666666666657</v>
      </c>
      <c r="R23" s="35">
        <f>R24+R25+R26</f>
        <v>0</v>
      </c>
      <c r="S23" s="35">
        <f>S24+S25+S26</f>
        <v>0</v>
      </c>
      <c r="T23" s="37">
        <f t="shared" si="3"/>
        <v>0.33333333333333331</v>
      </c>
      <c r="U23" s="37">
        <f t="shared" si="4"/>
        <v>0.33333333333333331</v>
      </c>
      <c r="V23" s="35">
        <f>V24+V25+V26</f>
        <v>0</v>
      </c>
      <c r="W23" s="35">
        <f>W24+W25+W26</f>
        <v>0</v>
      </c>
      <c r="X23" s="35">
        <f>X24+X25+X26</f>
        <v>0</v>
      </c>
      <c r="Y23" s="35">
        <f>Y24+Y25+Y26</f>
        <v>1</v>
      </c>
      <c r="Z23" s="35">
        <f>H23-H132</f>
        <v>0</v>
      </c>
      <c r="AA23" s="38"/>
      <c r="AB23" s="38"/>
      <c r="AC23" s="38"/>
      <c r="AD23" s="38"/>
    </row>
    <row r="24" spans="1:30" x14ac:dyDescent="0.3">
      <c r="A24" s="3" t="s">
        <v>66</v>
      </c>
      <c r="B24" s="3" t="s">
        <v>24</v>
      </c>
      <c r="C24" s="3" t="s">
        <v>32</v>
      </c>
      <c r="D24" s="3" t="s">
        <v>26</v>
      </c>
      <c r="E24" s="3" t="s">
        <v>27</v>
      </c>
      <c r="F24" s="3" t="s">
        <v>28</v>
      </c>
      <c r="G24" s="3">
        <v>4</v>
      </c>
      <c r="H24" s="3">
        <v>2</v>
      </c>
      <c r="I24" s="4">
        <f t="shared" si="5"/>
        <v>0.5</v>
      </c>
      <c r="J24" s="3">
        <v>1</v>
      </c>
      <c r="K24" s="32">
        <f t="shared" si="0"/>
        <v>0.25</v>
      </c>
      <c r="L24" s="3">
        <f t="shared" si="1"/>
        <v>3</v>
      </c>
      <c r="M24" s="3">
        <v>1</v>
      </c>
      <c r="N24" s="3">
        <v>2</v>
      </c>
      <c r="O24" s="3">
        <v>1</v>
      </c>
      <c r="P24" s="3">
        <v>2</v>
      </c>
      <c r="Q24" s="4">
        <f t="shared" si="2"/>
        <v>66.666666666666657</v>
      </c>
      <c r="R24" s="3">
        <v>0</v>
      </c>
      <c r="S24" s="3">
        <v>0</v>
      </c>
      <c r="T24" s="32">
        <f t="shared" si="3"/>
        <v>0.33333333333333331</v>
      </c>
      <c r="U24" s="32">
        <f t="shared" si="4"/>
        <v>0.33333333333333331</v>
      </c>
      <c r="V24" s="3">
        <v>0</v>
      </c>
      <c r="W24" s="3">
        <v>0</v>
      </c>
      <c r="X24" s="3">
        <v>0</v>
      </c>
      <c r="Y24" s="3">
        <v>1</v>
      </c>
      <c r="Z24" s="3">
        <v>0</v>
      </c>
    </row>
    <row r="25" spans="1:30" x14ac:dyDescent="0.3">
      <c r="A25" s="3" t="s">
        <v>67</v>
      </c>
      <c r="B25" s="3" t="s">
        <v>24</v>
      </c>
      <c r="C25" s="3" t="s">
        <v>32</v>
      </c>
      <c r="D25" s="3" t="s">
        <v>26</v>
      </c>
      <c r="E25" s="3" t="s">
        <v>27</v>
      </c>
      <c r="F25" s="3" t="s">
        <v>28</v>
      </c>
      <c r="G25" s="3">
        <v>0</v>
      </c>
      <c r="H25" s="3">
        <v>0</v>
      </c>
      <c r="I25" s="4" t="e">
        <f t="shared" si="5"/>
        <v>#DIV/0!</v>
      </c>
      <c r="J25" s="3">
        <v>0</v>
      </c>
      <c r="K25" s="32" t="e">
        <f t="shared" si="0"/>
        <v>#DIV/0!</v>
      </c>
      <c r="L25" s="3">
        <f t="shared" si="1"/>
        <v>0</v>
      </c>
      <c r="M25" s="3">
        <v>0</v>
      </c>
      <c r="N25" s="3">
        <v>0</v>
      </c>
      <c r="O25" s="3">
        <v>0</v>
      </c>
      <c r="P25" s="3">
        <v>0</v>
      </c>
      <c r="Q25" s="4" t="e">
        <f t="shared" si="2"/>
        <v>#DIV/0!</v>
      </c>
      <c r="R25" s="3">
        <v>0</v>
      </c>
      <c r="S25" s="3">
        <v>0</v>
      </c>
      <c r="T25" s="32" t="e">
        <f t="shared" si="3"/>
        <v>#DIV/0!</v>
      </c>
      <c r="U25" s="32" t="e">
        <f t="shared" si="4"/>
        <v>#DIV/0!</v>
      </c>
      <c r="V25" s="3">
        <v>0</v>
      </c>
      <c r="W25" s="3">
        <v>0</v>
      </c>
      <c r="X25" s="3">
        <v>0</v>
      </c>
      <c r="Y25" s="3">
        <v>0</v>
      </c>
      <c r="Z25" s="3">
        <v>0</v>
      </c>
    </row>
    <row r="26" spans="1:30" x14ac:dyDescent="0.3">
      <c r="A26" s="3" t="s">
        <v>68</v>
      </c>
      <c r="B26" s="3" t="s">
        <v>24</v>
      </c>
      <c r="C26" s="3" t="s">
        <v>32</v>
      </c>
      <c r="D26" s="3" t="s">
        <v>26</v>
      </c>
      <c r="E26" s="3" t="s">
        <v>27</v>
      </c>
      <c r="F26" s="3" t="s">
        <v>28</v>
      </c>
      <c r="G26" s="3">
        <v>0</v>
      </c>
      <c r="H26" s="3">
        <v>0</v>
      </c>
      <c r="I26" s="4" t="e">
        <f t="shared" si="5"/>
        <v>#DIV/0!</v>
      </c>
      <c r="J26" s="3">
        <v>0</v>
      </c>
      <c r="K26" s="32" t="e">
        <f t="shared" si="0"/>
        <v>#DIV/0!</v>
      </c>
      <c r="L26" s="3">
        <f t="shared" si="1"/>
        <v>0</v>
      </c>
      <c r="M26" s="3">
        <v>0</v>
      </c>
      <c r="N26" s="3">
        <v>0</v>
      </c>
      <c r="O26" s="3">
        <v>0</v>
      </c>
      <c r="P26" s="3">
        <v>0</v>
      </c>
      <c r="Q26" s="4" t="e">
        <f t="shared" si="2"/>
        <v>#DIV/0!</v>
      </c>
      <c r="R26" s="3">
        <v>0</v>
      </c>
      <c r="S26" s="3">
        <v>0</v>
      </c>
      <c r="T26" s="32" t="e">
        <f t="shared" si="3"/>
        <v>#DIV/0!</v>
      </c>
      <c r="U26" s="32" t="e">
        <f t="shared" si="4"/>
        <v>#DIV/0!</v>
      </c>
      <c r="V26" s="3">
        <v>0</v>
      </c>
      <c r="W26" s="3">
        <v>0</v>
      </c>
      <c r="X26" s="3">
        <v>0</v>
      </c>
      <c r="Y26" s="3">
        <v>0</v>
      </c>
      <c r="Z26" s="3">
        <v>0</v>
      </c>
    </row>
    <row r="27" spans="1:30" x14ac:dyDescent="0.3">
      <c r="A27" s="35">
        <v>156</v>
      </c>
      <c r="B27" s="35" t="s">
        <v>24</v>
      </c>
      <c r="C27" s="35" t="s">
        <v>25</v>
      </c>
      <c r="D27" s="35" t="s">
        <v>26</v>
      </c>
      <c r="E27" s="35" t="s">
        <v>27</v>
      </c>
      <c r="F27" s="35" t="s">
        <v>32</v>
      </c>
      <c r="G27" s="35">
        <f>G28+G29+G30</f>
        <v>4</v>
      </c>
      <c r="H27" s="35">
        <f>H28+H29+H30</f>
        <v>2</v>
      </c>
      <c r="I27" s="40">
        <f>H27/((L27-W27)+J27+(0.44*R27))</f>
        <v>1</v>
      </c>
      <c r="J27" s="35">
        <f>J28+J29+J30</f>
        <v>0</v>
      </c>
      <c r="K27" s="37">
        <f t="shared" si="0"/>
        <v>0</v>
      </c>
      <c r="L27" s="35">
        <f t="shared" si="1"/>
        <v>4</v>
      </c>
      <c r="M27" s="35">
        <f>M28+M29+M30</f>
        <v>1</v>
      </c>
      <c r="N27" s="35">
        <f>N28+N29+N30</f>
        <v>3</v>
      </c>
      <c r="O27" s="35">
        <f>O28+O29+O30</f>
        <v>0</v>
      </c>
      <c r="P27" s="35">
        <f>P28+P29+P30</f>
        <v>4</v>
      </c>
      <c r="Q27" s="36">
        <f t="shared" si="2"/>
        <v>100</v>
      </c>
      <c r="R27" s="35">
        <f>R28+R29+R30</f>
        <v>0</v>
      </c>
      <c r="S27" s="35">
        <f>S28+S29+S30</f>
        <v>0</v>
      </c>
      <c r="T27" s="37">
        <f t="shared" si="3"/>
        <v>0.25</v>
      </c>
      <c r="U27" s="37">
        <f t="shared" si="4"/>
        <v>0.25</v>
      </c>
      <c r="V27" s="35">
        <f>V28+V29+V30</f>
        <v>0</v>
      </c>
      <c r="W27" s="35">
        <f>W28+W29+W30</f>
        <v>2</v>
      </c>
      <c r="X27" s="35">
        <f>X28+X29+X30</f>
        <v>0</v>
      </c>
      <c r="Y27" s="35">
        <f>Y28+Y29+Y30</f>
        <v>0</v>
      </c>
      <c r="Z27" s="35">
        <f>H27-H136</f>
        <v>2</v>
      </c>
      <c r="AA27" s="38"/>
      <c r="AB27" s="38"/>
      <c r="AC27" s="38"/>
      <c r="AD27" s="38"/>
    </row>
    <row r="28" spans="1:30" x14ac:dyDescent="0.3">
      <c r="A28" s="3" t="s">
        <v>66</v>
      </c>
      <c r="B28" s="3" t="s">
        <v>24</v>
      </c>
      <c r="C28" s="3" t="s">
        <v>25</v>
      </c>
      <c r="D28" s="3" t="s">
        <v>26</v>
      </c>
      <c r="E28" s="3" t="s">
        <v>27</v>
      </c>
      <c r="F28" s="3" t="s">
        <v>32</v>
      </c>
      <c r="G28" s="3">
        <v>4</v>
      </c>
      <c r="H28" s="3">
        <v>2</v>
      </c>
      <c r="I28" s="4">
        <f t="shared" si="5"/>
        <v>0.5</v>
      </c>
      <c r="J28" s="3">
        <v>0</v>
      </c>
      <c r="K28" s="32">
        <f t="shared" si="0"/>
        <v>0</v>
      </c>
      <c r="L28" s="3">
        <f t="shared" si="1"/>
        <v>4</v>
      </c>
      <c r="M28" s="3">
        <v>1</v>
      </c>
      <c r="N28" s="3">
        <v>3</v>
      </c>
      <c r="O28" s="3">
        <v>0</v>
      </c>
      <c r="P28" s="3">
        <v>4</v>
      </c>
      <c r="Q28" s="4">
        <f t="shared" si="2"/>
        <v>100</v>
      </c>
      <c r="R28" s="3">
        <v>0</v>
      </c>
      <c r="S28" s="3">
        <v>0</v>
      </c>
      <c r="T28" s="32">
        <f t="shared" si="3"/>
        <v>0.25</v>
      </c>
      <c r="U28" s="32">
        <f t="shared" si="4"/>
        <v>0.25</v>
      </c>
      <c r="V28" s="3">
        <v>0</v>
      </c>
      <c r="W28" s="3">
        <v>2</v>
      </c>
      <c r="X28" s="3">
        <v>0</v>
      </c>
      <c r="Y28" s="3">
        <v>0</v>
      </c>
      <c r="Z28" s="3">
        <v>0</v>
      </c>
    </row>
    <row r="29" spans="1:30" x14ac:dyDescent="0.3">
      <c r="A29" s="3" t="s">
        <v>67</v>
      </c>
      <c r="B29" s="3" t="s">
        <v>24</v>
      </c>
      <c r="C29" s="3" t="s">
        <v>25</v>
      </c>
      <c r="D29" s="3" t="s">
        <v>26</v>
      </c>
      <c r="E29" s="3" t="s">
        <v>27</v>
      </c>
      <c r="F29" s="3" t="s">
        <v>32</v>
      </c>
      <c r="G29" s="3">
        <v>0</v>
      </c>
      <c r="H29" s="3">
        <v>0</v>
      </c>
      <c r="I29" s="4" t="e">
        <f t="shared" si="5"/>
        <v>#DIV/0!</v>
      </c>
      <c r="J29" s="3">
        <v>0</v>
      </c>
      <c r="K29" s="32" t="e">
        <f t="shared" si="0"/>
        <v>#DIV/0!</v>
      </c>
      <c r="L29" s="3">
        <f t="shared" si="1"/>
        <v>0</v>
      </c>
      <c r="M29" s="3">
        <v>0</v>
      </c>
      <c r="N29" s="3">
        <v>0</v>
      </c>
      <c r="O29" s="3">
        <v>0</v>
      </c>
      <c r="P29" s="3">
        <v>0</v>
      </c>
      <c r="Q29" s="4" t="e">
        <f t="shared" si="2"/>
        <v>#DIV/0!</v>
      </c>
      <c r="R29" s="3">
        <v>0</v>
      </c>
      <c r="S29" s="3">
        <v>0</v>
      </c>
      <c r="T29" s="32" t="e">
        <f t="shared" si="3"/>
        <v>#DIV/0!</v>
      </c>
      <c r="U29" s="32" t="e">
        <f t="shared" si="4"/>
        <v>#DIV/0!</v>
      </c>
      <c r="V29" s="3">
        <v>0</v>
      </c>
      <c r="W29" s="3">
        <v>0</v>
      </c>
      <c r="X29" s="3">
        <v>0</v>
      </c>
      <c r="Y29" s="3">
        <v>0</v>
      </c>
      <c r="Z29" s="3">
        <v>0</v>
      </c>
    </row>
    <row r="30" spans="1:30" x14ac:dyDescent="0.3">
      <c r="A30" s="3" t="s">
        <v>68</v>
      </c>
      <c r="B30" s="3" t="s">
        <v>24</v>
      </c>
      <c r="C30" s="3" t="s">
        <v>25</v>
      </c>
      <c r="D30" s="3" t="s">
        <v>26</v>
      </c>
      <c r="E30" s="3" t="s">
        <v>27</v>
      </c>
      <c r="F30" s="3" t="s">
        <v>32</v>
      </c>
      <c r="G30" s="3">
        <v>0</v>
      </c>
      <c r="H30" s="3">
        <v>0</v>
      </c>
      <c r="I30" s="4" t="e">
        <f t="shared" si="5"/>
        <v>#DIV/0!</v>
      </c>
      <c r="J30" s="3">
        <v>0</v>
      </c>
      <c r="K30" s="32" t="e">
        <f t="shared" si="0"/>
        <v>#DIV/0!</v>
      </c>
      <c r="L30" s="3">
        <f t="shared" si="1"/>
        <v>0</v>
      </c>
      <c r="M30" s="3">
        <v>0</v>
      </c>
      <c r="N30" s="3">
        <v>0</v>
      </c>
      <c r="O30" s="3">
        <v>0</v>
      </c>
      <c r="P30" s="3">
        <v>0</v>
      </c>
      <c r="Q30" s="4" t="e">
        <f t="shared" si="2"/>
        <v>#DIV/0!</v>
      </c>
      <c r="R30" s="3">
        <v>0</v>
      </c>
      <c r="S30" s="3">
        <v>0</v>
      </c>
      <c r="T30" s="32" t="e">
        <f t="shared" si="3"/>
        <v>#DIV/0!</v>
      </c>
      <c r="U30" s="32" t="e">
        <f t="shared" si="4"/>
        <v>#DIV/0!</v>
      </c>
      <c r="V30" s="3">
        <v>0</v>
      </c>
      <c r="W30" s="3">
        <v>0</v>
      </c>
      <c r="X30" s="3">
        <v>0</v>
      </c>
      <c r="Y30" s="3">
        <v>0</v>
      </c>
      <c r="Z30" s="3">
        <v>0</v>
      </c>
    </row>
    <row r="31" spans="1:30" x14ac:dyDescent="0.3">
      <c r="A31" s="35">
        <v>39</v>
      </c>
      <c r="B31" s="35" t="s">
        <v>29</v>
      </c>
      <c r="C31" s="35" t="s">
        <v>25</v>
      </c>
      <c r="D31" s="35" t="s">
        <v>26</v>
      </c>
      <c r="E31" s="35" t="s">
        <v>27</v>
      </c>
      <c r="F31" s="35" t="s">
        <v>30</v>
      </c>
      <c r="G31" s="35">
        <f>G32+G33+G34</f>
        <v>2</v>
      </c>
      <c r="H31" s="35">
        <f>H32+H33+H34</f>
        <v>2</v>
      </c>
      <c r="I31" s="40">
        <f>H31/((L31-W31)+J31+(0.44*R31))</f>
        <v>2</v>
      </c>
      <c r="J31" s="35">
        <f>J32+J33+J34</f>
        <v>0</v>
      </c>
      <c r="K31" s="37">
        <f t="shared" si="0"/>
        <v>0</v>
      </c>
      <c r="L31" s="35">
        <f t="shared" si="1"/>
        <v>2</v>
      </c>
      <c r="M31" s="35">
        <f>M32+M33+M34</f>
        <v>1</v>
      </c>
      <c r="N31" s="35">
        <f>N32+N33+N34</f>
        <v>1</v>
      </c>
      <c r="O31" s="35">
        <f>O32+O33+O34</f>
        <v>0</v>
      </c>
      <c r="P31" s="35">
        <f>P32+P33+P34</f>
        <v>2</v>
      </c>
      <c r="Q31" s="36">
        <f t="shared" si="2"/>
        <v>100</v>
      </c>
      <c r="R31" s="35">
        <f>R32+R33+R34</f>
        <v>0</v>
      </c>
      <c r="S31" s="35">
        <f>S32+S33+S34</f>
        <v>0</v>
      </c>
      <c r="T31" s="37">
        <f t="shared" si="3"/>
        <v>0.5</v>
      </c>
      <c r="U31" s="37">
        <f t="shared" si="4"/>
        <v>0.5</v>
      </c>
      <c r="V31" s="35">
        <f>V32+V33+V34</f>
        <v>0</v>
      </c>
      <c r="W31" s="35">
        <f>W32+W33+W34</f>
        <v>1</v>
      </c>
      <c r="X31" s="35">
        <f>X32+X33+X34</f>
        <v>0</v>
      </c>
      <c r="Y31" s="35">
        <f>Y32+Y33+Y34</f>
        <v>0</v>
      </c>
      <c r="Z31" s="35">
        <f>H31-H140</f>
        <v>0</v>
      </c>
      <c r="AA31" s="38"/>
      <c r="AB31" s="38"/>
      <c r="AC31" s="38"/>
      <c r="AD31" s="38"/>
    </row>
    <row r="32" spans="1:30" x14ac:dyDescent="0.3">
      <c r="A32" s="3" t="s">
        <v>66</v>
      </c>
      <c r="B32" s="3" t="s">
        <v>29</v>
      </c>
      <c r="C32" s="3" t="s">
        <v>25</v>
      </c>
      <c r="D32" s="3" t="s">
        <v>26</v>
      </c>
      <c r="E32" s="3" t="s">
        <v>27</v>
      </c>
      <c r="F32" s="3" t="s">
        <v>30</v>
      </c>
      <c r="G32" s="3">
        <v>2</v>
      </c>
      <c r="H32" s="3">
        <v>2</v>
      </c>
      <c r="I32" s="4">
        <f t="shared" si="5"/>
        <v>1</v>
      </c>
      <c r="J32" s="3">
        <v>0</v>
      </c>
      <c r="K32" s="32">
        <f t="shared" si="0"/>
        <v>0</v>
      </c>
      <c r="L32" s="3">
        <f t="shared" si="1"/>
        <v>2</v>
      </c>
      <c r="M32" s="3">
        <v>1</v>
      </c>
      <c r="N32" s="3">
        <v>1</v>
      </c>
      <c r="O32" s="3">
        <v>0</v>
      </c>
      <c r="P32" s="3">
        <v>2</v>
      </c>
      <c r="Q32" s="4">
        <f t="shared" si="2"/>
        <v>100</v>
      </c>
      <c r="R32" s="3">
        <v>0</v>
      </c>
      <c r="S32" s="3">
        <v>0</v>
      </c>
      <c r="T32" s="32">
        <f t="shared" si="3"/>
        <v>0.5</v>
      </c>
      <c r="U32" s="32">
        <f t="shared" si="4"/>
        <v>0.5</v>
      </c>
      <c r="V32" s="3">
        <v>0</v>
      </c>
      <c r="W32" s="3">
        <v>1</v>
      </c>
      <c r="X32" s="3">
        <v>0</v>
      </c>
      <c r="Y32" s="3">
        <v>0</v>
      </c>
      <c r="Z32" s="3">
        <v>0</v>
      </c>
    </row>
    <row r="33" spans="1:30" x14ac:dyDescent="0.3">
      <c r="A33" s="3" t="s">
        <v>67</v>
      </c>
      <c r="B33" s="3" t="s">
        <v>29</v>
      </c>
      <c r="C33" s="3" t="s">
        <v>25</v>
      </c>
      <c r="D33" s="3" t="s">
        <v>26</v>
      </c>
      <c r="E33" s="3" t="s">
        <v>27</v>
      </c>
      <c r="F33" s="3" t="s">
        <v>30</v>
      </c>
      <c r="G33" s="3">
        <v>0</v>
      </c>
      <c r="H33" s="3">
        <v>0</v>
      </c>
      <c r="I33" s="4" t="e">
        <f t="shared" si="5"/>
        <v>#DIV/0!</v>
      </c>
      <c r="J33" s="3">
        <v>0</v>
      </c>
      <c r="K33" s="32" t="e">
        <f t="shared" si="0"/>
        <v>#DIV/0!</v>
      </c>
      <c r="L33" s="3">
        <f t="shared" si="1"/>
        <v>0</v>
      </c>
      <c r="M33" s="3">
        <v>0</v>
      </c>
      <c r="N33" s="3">
        <v>0</v>
      </c>
      <c r="O33" s="3">
        <v>0</v>
      </c>
      <c r="P33" s="3">
        <v>0</v>
      </c>
      <c r="Q33" s="4" t="e">
        <f t="shared" si="2"/>
        <v>#DIV/0!</v>
      </c>
      <c r="R33" s="3">
        <v>0</v>
      </c>
      <c r="S33" s="3">
        <v>0</v>
      </c>
      <c r="T33" s="32" t="e">
        <f t="shared" si="3"/>
        <v>#DIV/0!</v>
      </c>
      <c r="U33" s="32" t="e">
        <f t="shared" si="4"/>
        <v>#DIV/0!</v>
      </c>
      <c r="V33" s="3">
        <v>0</v>
      </c>
      <c r="W33" s="3">
        <v>0</v>
      </c>
      <c r="X33" s="3">
        <v>0</v>
      </c>
      <c r="Y33" s="3">
        <v>0</v>
      </c>
      <c r="Z33" s="3">
        <v>0</v>
      </c>
    </row>
    <row r="34" spans="1:30" x14ac:dyDescent="0.3">
      <c r="A34" s="3" t="s">
        <v>68</v>
      </c>
      <c r="B34" s="3" t="s">
        <v>29</v>
      </c>
      <c r="C34" s="3" t="s">
        <v>25</v>
      </c>
      <c r="D34" s="3" t="s">
        <v>26</v>
      </c>
      <c r="E34" s="3" t="s">
        <v>27</v>
      </c>
      <c r="F34" s="3" t="s">
        <v>30</v>
      </c>
      <c r="G34" s="3">
        <v>0</v>
      </c>
      <c r="H34" s="3">
        <v>0</v>
      </c>
      <c r="I34" s="4" t="e">
        <f t="shared" si="5"/>
        <v>#DIV/0!</v>
      </c>
      <c r="J34" s="3">
        <v>0</v>
      </c>
      <c r="K34" s="32" t="e">
        <f t="shared" si="0"/>
        <v>#DIV/0!</v>
      </c>
      <c r="L34" s="3">
        <f t="shared" si="1"/>
        <v>0</v>
      </c>
      <c r="M34" s="3">
        <v>0</v>
      </c>
      <c r="N34" s="3">
        <v>0</v>
      </c>
      <c r="O34" s="3">
        <v>0</v>
      </c>
      <c r="P34" s="3">
        <v>0</v>
      </c>
      <c r="Q34" s="4" t="e">
        <f t="shared" si="2"/>
        <v>#DIV/0!</v>
      </c>
      <c r="R34" s="3">
        <v>0</v>
      </c>
      <c r="S34" s="3">
        <v>0</v>
      </c>
      <c r="T34" s="32" t="e">
        <f t="shared" si="3"/>
        <v>#DIV/0!</v>
      </c>
      <c r="U34" s="32" t="e">
        <f t="shared" si="4"/>
        <v>#DIV/0!</v>
      </c>
      <c r="V34" s="3">
        <v>0</v>
      </c>
      <c r="W34" s="3">
        <v>0</v>
      </c>
      <c r="X34" s="3">
        <v>0</v>
      </c>
      <c r="Y34" s="3">
        <v>0</v>
      </c>
      <c r="Z34" s="3">
        <v>0</v>
      </c>
    </row>
    <row r="35" spans="1:30" x14ac:dyDescent="0.3">
      <c r="A35" s="35">
        <v>23</v>
      </c>
      <c r="B35" s="35" t="s">
        <v>24</v>
      </c>
      <c r="C35" s="35" t="s">
        <v>25</v>
      </c>
      <c r="D35" s="35" t="s">
        <v>32</v>
      </c>
      <c r="E35" s="35" t="s">
        <v>30</v>
      </c>
      <c r="F35" s="35" t="s">
        <v>28</v>
      </c>
      <c r="G35" s="35">
        <f>G36+G37+G38</f>
        <v>1</v>
      </c>
      <c r="H35" s="35">
        <f>H36+H37+H38</f>
        <v>0</v>
      </c>
      <c r="I35" s="40">
        <f>H35/((L35-W35)+J35+(0.44*R35))</f>
        <v>0</v>
      </c>
      <c r="J35" s="35">
        <f>J36+J37+J38</f>
        <v>0</v>
      </c>
      <c r="K35" s="37">
        <f t="shared" ref="K35:K66" si="6">J35/G35</f>
        <v>0</v>
      </c>
      <c r="L35" s="35">
        <f t="shared" ref="L35:L66" si="7">M35+N35</f>
        <v>1</v>
      </c>
      <c r="M35" s="35">
        <f>M36+M37+M38</f>
        <v>0</v>
      </c>
      <c r="N35" s="35">
        <f>N36+N37+N38</f>
        <v>1</v>
      </c>
      <c r="O35" s="35">
        <f>O36+O37+O38</f>
        <v>0</v>
      </c>
      <c r="P35" s="35">
        <f>P36+P37+P38</f>
        <v>0</v>
      </c>
      <c r="Q35" s="36">
        <f t="shared" ref="Q35:Q66" si="8">P35/L35*100</f>
        <v>0</v>
      </c>
      <c r="R35" s="35">
        <f>R36+R37+R38</f>
        <v>0</v>
      </c>
      <c r="S35" s="35">
        <f>S36+S37+S38</f>
        <v>0</v>
      </c>
      <c r="T35" s="37">
        <f t="shared" ref="T35:T66" si="9">M35/(M35+N35)</f>
        <v>0</v>
      </c>
      <c r="U35" s="37">
        <f t="shared" ref="U35:U66" si="10">((0.5*V35)+M35)/L35</f>
        <v>0</v>
      </c>
      <c r="V35" s="35">
        <f>V36+V37+V38</f>
        <v>0</v>
      </c>
      <c r="W35" s="35">
        <f>W36+W37+W38</f>
        <v>0</v>
      </c>
      <c r="X35" s="35">
        <f>X36+X37+X38</f>
        <v>0</v>
      </c>
      <c r="Y35" s="35">
        <f>Y36+Y37+Y38</f>
        <v>0</v>
      </c>
      <c r="Z35" s="35">
        <f>H35-H144</f>
        <v>0</v>
      </c>
      <c r="AA35" s="38"/>
      <c r="AB35" s="38"/>
      <c r="AC35" s="38"/>
      <c r="AD35" s="38"/>
    </row>
    <row r="36" spans="1:30" x14ac:dyDescent="0.3">
      <c r="A36" s="3" t="s">
        <v>66</v>
      </c>
      <c r="B36" s="3" t="s">
        <v>24</v>
      </c>
      <c r="C36" s="3" t="s">
        <v>25</v>
      </c>
      <c r="D36" s="3" t="s">
        <v>32</v>
      </c>
      <c r="E36" s="3" t="s">
        <v>30</v>
      </c>
      <c r="F36" s="3" t="s">
        <v>28</v>
      </c>
      <c r="G36" s="3">
        <v>1</v>
      </c>
      <c r="H36" s="3">
        <v>0</v>
      </c>
      <c r="I36" s="4">
        <f t="shared" ref="I36:I66" si="11">H36/G36</f>
        <v>0</v>
      </c>
      <c r="J36" s="3">
        <v>0</v>
      </c>
      <c r="K36" s="32">
        <f t="shared" si="6"/>
        <v>0</v>
      </c>
      <c r="L36" s="3">
        <f t="shared" si="7"/>
        <v>1</v>
      </c>
      <c r="M36" s="3">
        <v>0</v>
      </c>
      <c r="N36" s="3">
        <v>1</v>
      </c>
      <c r="O36" s="3">
        <v>0</v>
      </c>
      <c r="P36" s="3">
        <v>0</v>
      </c>
      <c r="Q36" s="4">
        <f t="shared" si="8"/>
        <v>0</v>
      </c>
      <c r="R36" s="3">
        <v>0</v>
      </c>
      <c r="S36" s="3">
        <v>0</v>
      </c>
      <c r="T36" s="32">
        <f t="shared" si="9"/>
        <v>0</v>
      </c>
      <c r="U36" s="32">
        <f t="shared" si="10"/>
        <v>0</v>
      </c>
      <c r="V36" s="3">
        <v>0</v>
      </c>
      <c r="W36" s="3">
        <v>0</v>
      </c>
      <c r="X36" s="3">
        <v>0</v>
      </c>
      <c r="Y36" s="3">
        <v>0</v>
      </c>
      <c r="Z36" s="3">
        <v>0</v>
      </c>
    </row>
    <row r="37" spans="1:30" x14ac:dyDescent="0.3">
      <c r="A37" s="3" t="s">
        <v>67</v>
      </c>
      <c r="B37" s="3" t="s">
        <v>24</v>
      </c>
      <c r="C37" s="3" t="s">
        <v>25</v>
      </c>
      <c r="D37" s="3" t="s">
        <v>32</v>
      </c>
      <c r="E37" s="3" t="s">
        <v>30</v>
      </c>
      <c r="F37" s="3" t="s">
        <v>28</v>
      </c>
      <c r="G37" s="3">
        <v>0</v>
      </c>
      <c r="H37" s="3">
        <v>0</v>
      </c>
      <c r="I37" s="4" t="e">
        <f t="shared" si="11"/>
        <v>#DIV/0!</v>
      </c>
      <c r="J37" s="3">
        <v>0</v>
      </c>
      <c r="K37" s="32" t="e">
        <f t="shared" si="6"/>
        <v>#DIV/0!</v>
      </c>
      <c r="L37" s="3">
        <f t="shared" si="7"/>
        <v>0</v>
      </c>
      <c r="M37" s="3">
        <v>0</v>
      </c>
      <c r="N37" s="3">
        <v>0</v>
      </c>
      <c r="O37" s="3">
        <v>0</v>
      </c>
      <c r="P37" s="3">
        <v>0</v>
      </c>
      <c r="Q37" s="4" t="e">
        <f t="shared" si="8"/>
        <v>#DIV/0!</v>
      </c>
      <c r="R37" s="3">
        <v>0</v>
      </c>
      <c r="S37" s="3">
        <v>0</v>
      </c>
      <c r="T37" s="32" t="e">
        <f t="shared" si="9"/>
        <v>#DIV/0!</v>
      </c>
      <c r="U37" s="32" t="e">
        <f t="shared" si="10"/>
        <v>#DIV/0!</v>
      </c>
      <c r="V37" s="3">
        <v>0</v>
      </c>
      <c r="W37" s="3">
        <v>0</v>
      </c>
      <c r="X37" s="3">
        <v>0</v>
      </c>
      <c r="Y37" s="3">
        <v>0</v>
      </c>
      <c r="Z37" s="3">
        <v>0</v>
      </c>
    </row>
    <row r="38" spans="1:30" x14ac:dyDescent="0.3">
      <c r="A38" s="3" t="s">
        <v>68</v>
      </c>
      <c r="B38" s="3" t="s">
        <v>24</v>
      </c>
      <c r="C38" s="3" t="s">
        <v>25</v>
      </c>
      <c r="D38" s="3" t="s">
        <v>32</v>
      </c>
      <c r="E38" s="3" t="s">
        <v>30</v>
      </c>
      <c r="F38" s="3" t="s">
        <v>28</v>
      </c>
      <c r="G38" s="3">
        <v>0</v>
      </c>
      <c r="H38" s="3">
        <v>0</v>
      </c>
      <c r="I38" s="4" t="e">
        <f t="shared" si="11"/>
        <v>#DIV/0!</v>
      </c>
      <c r="J38" s="3">
        <v>0</v>
      </c>
      <c r="K38" s="32" t="e">
        <f t="shared" si="6"/>
        <v>#DIV/0!</v>
      </c>
      <c r="L38" s="3">
        <f t="shared" si="7"/>
        <v>0</v>
      </c>
      <c r="M38" s="3">
        <v>0</v>
      </c>
      <c r="N38" s="3">
        <v>0</v>
      </c>
      <c r="O38" s="3">
        <v>0</v>
      </c>
      <c r="P38" s="3">
        <v>0</v>
      </c>
      <c r="Q38" s="4" t="e">
        <f t="shared" si="8"/>
        <v>#DIV/0!</v>
      </c>
      <c r="R38" s="3">
        <v>0</v>
      </c>
      <c r="S38" s="3">
        <v>0</v>
      </c>
      <c r="T38" s="32" t="e">
        <f t="shared" si="9"/>
        <v>#DIV/0!</v>
      </c>
      <c r="U38" s="32" t="e">
        <f t="shared" si="10"/>
        <v>#DIV/0!</v>
      </c>
      <c r="V38" s="3">
        <v>0</v>
      </c>
      <c r="W38" s="3">
        <v>0</v>
      </c>
      <c r="X38" s="3">
        <v>0</v>
      </c>
      <c r="Y38" s="3">
        <v>0</v>
      </c>
      <c r="Z38" s="3">
        <v>0</v>
      </c>
    </row>
    <row r="39" spans="1:30" x14ac:dyDescent="0.3">
      <c r="A39" s="35">
        <v>239</v>
      </c>
      <c r="B39" s="35" t="s">
        <v>24</v>
      </c>
      <c r="C39" s="35" t="s">
        <v>25</v>
      </c>
      <c r="D39" s="35" t="s">
        <v>33</v>
      </c>
      <c r="E39" s="35" t="s">
        <v>30</v>
      </c>
      <c r="F39" s="35" t="s">
        <v>28</v>
      </c>
      <c r="G39" s="35">
        <f>G40+G41+G42</f>
        <v>2</v>
      </c>
      <c r="H39" s="35">
        <f>H40+H41+H42</f>
        <v>0</v>
      </c>
      <c r="I39" s="40" t="e">
        <f>H39/((L39-W39)+J39+(0.44*R39))</f>
        <v>#DIV/0!</v>
      </c>
      <c r="J39" s="35">
        <f>J40+J41+J42</f>
        <v>1</v>
      </c>
      <c r="K39" s="37">
        <f t="shared" si="6"/>
        <v>0.5</v>
      </c>
      <c r="L39" s="35">
        <f t="shared" si="7"/>
        <v>0</v>
      </c>
      <c r="M39" s="35">
        <f>M40+M41+M42</f>
        <v>0</v>
      </c>
      <c r="N39" s="35">
        <f>N40+N41+N42</f>
        <v>0</v>
      </c>
      <c r="O39" s="35">
        <f>O40+O41+O42</f>
        <v>0</v>
      </c>
      <c r="P39" s="35">
        <f>P40+P41+P42</f>
        <v>0</v>
      </c>
      <c r="Q39" s="36" t="e">
        <f t="shared" si="8"/>
        <v>#DIV/0!</v>
      </c>
      <c r="R39" s="35">
        <f>R40+R41+R42</f>
        <v>0</v>
      </c>
      <c r="S39" s="35">
        <f>S40+S41+S42</f>
        <v>0</v>
      </c>
      <c r="T39" s="37" t="e">
        <f t="shared" si="9"/>
        <v>#DIV/0!</v>
      </c>
      <c r="U39" s="37" t="e">
        <f t="shared" si="10"/>
        <v>#DIV/0!</v>
      </c>
      <c r="V39" s="35">
        <f>V40+V41+V42</f>
        <v>0</v>
      </c>
      <c r="W39" s="35">
        <f>W40+W41+W42</f>
        <v>1</v>
      </c>
      <c r="X39" s="35">
        <f>X40+X41+X42</f>
        <v>0</v>
      </c>
      <c r="Y39" s="35">
        <f>Y40+Y41+Y42</f>
        <v>0</v>
      </c>
      <c r="Z39" s="35">
        <f>H39-H148</f>
        <v>-2</v>
      </c>
      <c r="AA39" s="38"/>
      <c r="AB39" s="38"/>
      <c r="AC39" s="38"/>
      <c r="AD39" s="38"/>
    </row>
    <row r="40" spans="1:30" x14ac:dyDescent="0.3">
      <c r="A40" s="3" t="s">
        <v>66</v>
      </c>
      <c r="B40" s="3" t="s">
        <v>24</v>
      </c>
      <c r="C40" s="3" t="s">
        <v>25</v>
      </c>
      <c r="D40" s="3" t="s">
        <v>33</v>
      </c>
      <c r="E40" s="3" t="s">
        <v>30</v>
      </c>
      <c r="F40" s="3" t="s">
        <v>28</v>
      </c>
      <c r="G40" s="3">
        <v>1</v>
      </c>
      <c r="H40" s="3">
        <v>0</v>
      </c>
      <c r="I40" s="4">
        <f t="shared" si="11"/>
        <v>0</v>
      </c>
      <c r="J40" s="3">
        <v>1</v>
      </c>
      <c r="K40" s="32">
        <f t="shared" si="6"/>
        <v>1</v>
      </c>
      <c r="L40" s="3">
        <f t="shared" si="7"/>
        <v>0</v>
      </c>
      <c r="M40" s="3">
        <v>0</v>
      </c>
      <c r="N40" s="3">
        <v>0</v>
      </c>
      <c r="O40" s="3">
        <v>0</v>
      </c>
      <c r="P40" s="3">
        <v>0</v>
      </c>
      <c r="Q40" s="4" t="e">
        <f t="shared" si="8"/>
        <v>#DIV/0!</v>
      </c>
      <c r="R40" s="3">
        <v>0</v>
      </c>
      <c r="S40" s="3">
        <v>0</v>
      </c>
      <c r="T40" s="32" t="e">
        <f t="shared" si="9"/>
        <v>#DIV/0!</v>
      </c>
      <c r="U40" s="32" t="e">
        <f t="shared" si="10"/>
        <v>#DIV/0!</v>
      </c>
      <c r="V40" s="3">
        <v>0</v>
      </c>
      <c r="W40" s="3">
        <v>0</v>
      </c>
      <c r="X40" s="3">
        <v>0</v>
      </c>
      <c r="Y40" s="3">
        <v>0</v>
      </c>
      <c r="Z40" s="3">
        <v>0</v>
      </c>
    </row>
    <row r="41" spans="1:30" x14ac:dyDescent="0.3">
      <c r="A41" s="3" t="s">
        <v>67</v>
      </c>
      <c r="B41" s="3" t="s">
        <v>24</v>
      </c>
      <c r="C41" s="3" t="s">
        <v>25</v>
      </c>
      <c r="D41" s="3" t="s">
        <v>33</v>
      </c>
      <c r="E41" s="3" t="s">
        <v>30</v>
      </c>
      <c r="F41" s="3" t="s">
        <v>28</v>
      </c>
      <c r="G41" s="3">
        <v>0</v>
      </c>
      <c r="H41" s="3">
        <v>0</v>
      </c>
      <c r="I41" s="4" t="e">
        <f t="shared" si="11"/>
        <v>#DIV/0!</v>
      </c>
      <c r="J41" s="3">
        <v>0</v>
      </c>
      <c r="K41" s="32" t="e">
        <f t="shared" si="6"/>
        <v>#DIV/0!</v>
      </c>
      <c r="L41" s="3">
        <f t="shared" si="7"/>
        <v>0</v>
      </c>
      <c r="M41" s="3">
        <v>0</v>
      </c>
      <c r="N41" s="3">
        <v>0</v>
      </c>
      <c r="O41" s="3">
        <v>0</v>
      </c>
      <c r="P41" s="3">
        <v>0</v>
      </c>
      <c r="Q41" s="4" t="e">
        <f t="shared" si="8"/>
        <v>#DIV/0!</v>
      </c>
      <c r="R41" s="3">
        <v>0</v>
      </c>
      <c r="S41" s="3">
        <v>0</v>
      </c>
      <c r="T41" s="32" t="e">
        <f t="shared" si="9"/>
        <v>#DIV/0!</v>
      </c>
      <c r="U41" s="32" t="e">
        <f t="shared" si="10"/>
        <v>#DIV/0!</v>
      </c>
      <c r="V41" s="3">
        <v>0</v>
      </c>
      <c r="W41" s="3">
        <v>0</v>
      </c>
      <c r="X41" s="3">
        <v>0</v>
      </c>
      <c r="Y41" s="3">
        <v>0</v>
      </c>
      <c r="Z41" s="3">
        <v>0</v>
      </c>
    </row>
    <row r="42" spans="1:30" x14ac:dyDescent="0.3">
      <c r="A42" s="3" t="s">
        <v>68</v>
      </c>
      <c r="B42" s="3" t="s">
        <v>24</v>
      </c>
      <c r="C42" s="3" t="s">
        <v>25</v>
      </c>
      <c r="D42" s="3" t="s">
        <v>33</v>
      </c>
      <c r="E42" s="3" t="s">
        <v>30</v>
      </c>
      <c r="F42" s="3" t="s">
        <v>28</v>
      </c>
      <c r="G42" s="3">
        <v>1</v>
      </c>
      <c r="H42" s="3">
        <v>0</v>
      </c>
      <c r="I42" s="4">
        <f t="shared" si="11"/>
        <v>0</v>
      </c>
      <c r="J42" s="3">
        <v>0</v>
      </c>
      <c r="K42" s="32">
        <f t="shared" si="6"/>
        <v>0</v>
      </c>
      <c r="L42" s="3">
        <f t="shared" si="7"/>
        <v>0</v>
      </c>
      <c r="M42" s="3">
        <v>0</v>
      </c>
      <c r="N42" s="3">
        <v>0</v>
      </c>
      <c r="O42" s="3">
        <v>0</v>
      </c>
      <c r="P42" s="3">
        <v>0</v>
      </c>
      <c r="Q42" s="4" t="e">
        <f t="shared" si="8"/>
        <v>#DIV/0!</v>
      </c>
      <c r="R42" s="3">
        <v>0</v>
      </c>
      <c r="S42" s="3">
        <v>0</v>
      </c>
      <c r="T42" s="32" t="e">
        <f t="shared" si="9"/>
        <v>#DIV/0!</v>
      </c>
      <c r="U42" s="32" t="e">
        <f t="shared" si="10"/>
        <v>#DIV/0!</v>
      </c>
      <c r="V42" s="3">
        <v>0</v>
      </c>
      <c r="W42" s="3">
        <v>1</v>
      </c>
      <c r="X42" s="3">
        <v>0</v>
      </c>
      <c r="Y42" s="3">
        <v>0</v>
      </c>
      <c r="Z42" s="3">
        <v>0</v>
      </c>
    </row>
    <row r="43" spans="1:30" x14ac:dyDescent="0.3">
      <c r="A43" s="35">
        <v>51</v>
      </c>
      <c r="B43" s="35" t="s">
        <v>33</v>
      </c>
      <c r="C43" s="35" t="s">
        <v>25</v>
      </c>
      <c r="D43" s="35" t="s">
        <v>26</v>
      </c>
      <c r="E43" s="35" t="s">
        <v>30</v>
      </c>
      <c r="F43" s="35" t="s">
        <v>28</v>
      </c>
      <c r="G43" s="35">
        <f>G44+G45+G46</f>
        <v>5</v>
      </c>
      <c r="H43" s="35">
        <f>H44+H45+H46</f>
        <v>4</v>
      </c>
      <c r="I43" s="40">
        <f>H43/((L43-W43)+J43+(0.44*R43))</f>
        <v>1</v>
      </c>
      <c r="J43" s="35">
        <f>J44+J45+J46</f>
        <v>1</v>
      </c>
      <c r="K43" s="37">
        <f t="shared" si="6"/>
        <v>0.2</v>
      </c>
      <c r="L43" s="35">
        <f t="shared" si="7"/>
        <v>4</v>
      </c>
      <c r="M43" s="35">
        <f>M44+M45+M46</f>
        <v>2</v>
      </c>
      <c r="N43" s="35">
        <f>N44+N45+N46</f>
        <v>2</v>
      </c>
      <c r="O43" s="35">
        <f>O44+O45+O46</f>
        <v>1</v>
      </c>
      <c r="P43" s="35">
        <f>P44+P45+P46</f>
        <v>3</v>
      </c>
      <c r="Q43" s="36">
        <f t="shared" si="8"/>
        <v>75</v>
      </c>
      <c r="R43" s="35">
        <f>R44+R45+R46</f>
        <v>0</v>
      </c>
      <c r="S43" s="35">
        <f>S44+S45+S46</f>
        <v>0</v>
      </c>
      <c r="T43" s="37">
        <f t="shared" si="9"/>
        <v>0.5</v>
      </c>
      <c r="U43" s="37">
        <f t="shared" si="10"/>
        <v>0.5</v>
      </c>
      <c r="V43" s="35">
        <f>V44+V45+V46</f>
        <v>0</v>
      </c>
      <c r="W43" s="35">
        <f>W44+W45+W46</f>
        <v>1</v>
      </c>
      <c r="X43" s="35">
        <f>X44+X45+X46</f>
        <v>0</v>
      </c>
      <c r="Y43" s="35">
        <f>Y44+Y45+Y46</f>
        <v>0</v>
      </c>
      <c r="Z43" s="35">
        <f>H43-H152</f>
        <v>-3</v>
      </c>
      <c r="AA43" s="38"/>
      <c r="AB43" s="38"/>
      <c r="AC43" s="38"/>
      <c r="AD43" s="38"/>
    </row>
    <row r="44" spans="1:30" x14ac:dyDescent="0.3">
      <c r="A44" s="3" t="s">
        <v>66</v>
      </c>
      <c r="B44" s="3" t="s">
        <v>33</v>
      </c>
      <c r="C44" s="3" t="s">
        <v>25</v>
      </c>
      <c r="D44" s="3" t="s">
        <v>26</v>
      </c>
      <c r="E44" s="3" t="s">
        <v>30</v>
      </c>
      <c r="F44" s="3" t="s">
        <v>28</v>
      </c>
      <c r="G44" s="3">
        <v>5</v>
      </c>
      <c r="H44" s="3">
        <v>4</v>
      </c>
      <c r="I44" s="4">
        <f t="shared" si="11"/>
        <v>0.8</v>
      </c>
      <c r="J44" s="3">
        <v>1</v>
      </c>
      <c r="K44" s="32">
        <f t="shared" si="6"/>
        <v>0.2</v>
      </c>
      <c r="L44" s="3">
        <f t="shared" si="7"/>
        <v>4</v>
      </c>
      <c r="M44" s="3">
        <v>2</v>
      </c>
      <c r="N44" s="3">
        <v>2</v>
      </c>
      <c r="O44" s="3">
        <v>1</v>
      </c>
      <c r="P44" s="3">
        <v>3</v>
      </c>
      <c r="Q44" s="4">
        <f t="shared" si="8"/>
        <v>75</v>
      </c>
      <c r="R44" s="3">
        <v>0</v>
      </c>
      <c r="S44" s="3">
        <v>0</v>
      </c>
      <c r="T44" s="32">
        <f t="shared" si="9"/>
        <v>0.5</v>
      </c>
      <c r="U44" s="32">
        <f t="shared" si="10"/>
        <v>0.5</v>
      </c>
      <c r="V44" s="3">
        <v>0</v>
      </c>
      <c r="W44" s="3">
        <v>1</v>
      </c>
      <c r="X44" s="3">
        <v>0</v>
      </c>
      <c r="Y44" s="3">
        <v>0</v>
      </c>
      <c r="Z44" s="3">
        <v>0</v>
      </c>
    </row>
    <row r="45" spans="1:30" x14ac:dyDescent="0.3">
      <c r="A45" s="3" t="s">
        <v>67</v>
      </c>
      <c r="B45" s="3" t="s">
        <v>33</v>
      </c>
      <c r="C45" s="3" t="s">
        <v>25</v>
      </c>
      <c r="D45" s="3" t="s">
        <v>26</v>
      </c>
      <c r="E45" s="3" t="s">
        <v>30</v>
      </c>
      <c r="F45" s="3" t="s">
        <v>28</v>
      </c>
      <c r="G45" s="3">
        <v>0</v>
      </c>
      <c r="H45" s="3">
        <v>0</v>
      </c>
      <c r="I45" s="4" t="e">
        <f t="shared" si="11"/>
        <v>#DIV/0!</v>
      </c>
      <c r="J45" s="3">
        <v>0</v>
      </c>
      <c r="K45" s="32" t="e">
        <f t="shared" si="6"/>
        <v>#DIV/0!</v>
      </c>
      <c r="L45" s="3">
        <f t="shared" si="7"/>
        <v>0</v>
      </c>
      <c r="M45" s="3">
        <v>0</v>
      </c>
      <c r="N45" s="3">
        <v>0</v>
      </c>
      <c r="O45" s="3">
        <v>0</v>
      </c>
      <c r="P45" s="3">
        <v>0</v>
      </c>
      <c r="Q45" s="4" t="e">
        <f t="shared" si="8"/>
        <v>#DIV/0!</v>
      </c>
      <c r="R45" s="3">
        <v>0</v>
      </c>
      <c r="S45" s="3">
        <v>0</v>
      </c>
      <c r="T45" s="32" t="e">
        <f t="shared" si="9"/>
        <v>#DIV/0!</v>
      </c>
      <c r="U45" s="32" t="e">
        <f t="shared" si="10"/>
        <v>#DIV/0!</v>
      </c>
      <c r="V45" s="3">
        <v>0</v>
      </c>
      <c r="W45" s="3">
        <v>0</v>
      </c>
      <c r="X45" s="3">
        <v>0</v>
      </c>
      <c r="Y45" s="3">
        <v>0</v>
      </c>
      <c r="Z45" s="3">
        <v>0</v>
      </c>
    </row>
    <row r="46" spans="1:30" x14ac:dyDescent="0.3">
      <c r="A46" s="3" t="s">
        <v>68</v>
      </c>
      <c r="B46" s="3" t="s">
        <v>33</v>
      </c>
      <c r="C46" s="3" t="s">
        <v>25</v>
      </c>
      <c r="D46" s="3" t="s">
        <v>26</v>
      </c>
      <c r="E46" s="3" t="s">
        <v>30</v>
      </c>
      <c r="F46" s="3" t="s">
        <v>28</v>
      </c>
      <c r="G46" s="3">
        <v>0</v>
      </c>
      <c r="H46" s="3">
        <v>0</v>
      </c>
      <c r="I46" s="4" t="e">
        <f t="shared" si="11"/>
        <v>#DIV/0!</v>
      </c>
      <c r="J46" s="3">
        <v>0</v>
      </c>
      <c r="K46" s="32" t="e">
        <f t="shared" si="6"/>
        <v>#DIV/0!</v>
      </c>
      <c r="L46" s="3">
        <f t="shared" si="7"/>
        <v>0</v>
      </c>
      <c r="M46" s="3">
        <v>0</v>
      </c>
      <c r="N46" s="3">
        <v>0</v>
      </c>
      <c r="O46" s="3">
        <v>0</v>
      </c>
      <c r="P46" s="3">
        <v>0</v>
      </c>
      <c r="Q46" s="4" t="e">
        <f t="shared" si="8"/>
        <v>#DIV/0!</v>
      </c>
      <c r="R46" s="3">
        <v>0</v>
      </c>
      <c r="S46" s="3">
        <v>0</v>
      </c>
      <c r="T46" s="32" t="e">
        <f t="shared" si="9"/>
        <v>#DIV/0!</v>
      </c>
      <c r="U46" s="32" t="e">
        <f t="shared" si="10"/>
        <v>#DIV/0!</v>
      </c>
      <c r="V46" s="3">
        <v>0</v>
      </c>
      <c r="W46" s="3">
        <v>0</v>
      </c>
      <c r="X46" s="3">
        <v>0</v>
      </c>
      <c r="Y46" s="3">
        <v>0</v>
      </c>
      <c r="Z46" s="3">
        <v>0</v>
      </c>
    </row>
    <row r="47" spans="1:30" x14ac:dyDescent="0.3">
      <c r="A47" s="35">
        <v>13</v>
      </c>
      <c r="B47" s="35" t="s">
        <v>30</v>
      </c>
      <c r="C47" s="35" t="s">
        <v>25</v>
      </c>
      <c r="D47" s="35" t="s">
        <v>26</v>
      </c>
      <c r="E47" s="35" t="s">
        <v>27</v>
      </c>
      <c r="F47" s="35" t="s">
        <v>28</v>
      </c>
      <c r="G47" s="35">
        <f>G48+G49+G50</f>
        <v>4</v>
      </c>
      <c r="H47" s="35">
        <f>H48+H49+H50</f>
        <v>6</v>
      </c>
      <c r="I47" s="40">
        <f>H47/((L47-W47)+J47+(0.44*R47))</f>
        <v>1.3513513513513513</v>
      </c>
      <c r="J47" s="35">
        <f>J48+J49+J50</f>
        <v>0</v>
      </c>
      <c r="K47" s="37">
        <f t="shared" si="6"/>
        <v>0</v>
      </c>
      <c r="L47" s="35">
        <f t="shared" si="7"/>
        <v>4</v>
      </c>
      <c r="M47" s="35">
        <f>M48+M49+M50</f>
        <v>3</v>
      </c>
      <c r="N47" s="35">
        <f>N48+N49+N50</f>
        <v>1</v>
      </c>
      <c r="O47" s="35">
        <f>O48+O49+O50</f>
        <v>2</v>
      </c>
      <c r="P47" s="35">
        <f>P48+P49+P50</f>
        <v>4</v>
      </c>
      <c r="Q47" s="36">
        <f t="shared" si="8"/>
        <v>100</v>
      </c>
      <c r="R47" s="35">
        <f>R48+R49+R50</f>
        <v>1</v>
      </c>
      <c r="S47" s="35">
        <f>S48+S49+S50</f>
        <v>0</v>
      </c>
      <c r="T47" s="37">
        <f t="shared" si="9"/>
        <v>0.75</v>
      </c>
      <c r="U47" s="37">
        <f t="shared" si="10"/>
        <v>0.75</v>
      </c>
      <c r="V47" s="35">
        <f>V48+V49+V50</f>
        <v>0</v>
      </c>
      <c r="W47" s="35">
        <f>W48+W49+W50</f>
        <v>0</v>
      </c>
      <c r="X47" s="35">
        <f>X48+X49+X50</f>
        <v>0</v>
      </c>
      <c r="Y47" s="35">
        <f>Y48+Y49+Y50</f>
        <v>1</v>
      </c>
      <c r="Z47" s="35">
        <f>H47-H156</f>
        <v>6</v>
      </c>
      <c r="AA47" s="38"/>
      <c r="AB47" s="38"/>
      <c r="AC47" s="38"/>
      <c r="AD47" s="38"/>
    </row>
    <row r="48" spans="1:30" x14ac:dyDescent="0.3">
      <c r="A48" s="3" t="s">
        <v>66</v>
      </c>
      <c r="B48" s="3" t="s">
        <v>30</v>
      </c>
      <c r="C48" s="3" t="s">
        <v>25</v>
      </c>
      <c r="D48" s="3" t="s">
        <v>26</v>
      </c>
      <c r="E48" s="3" t="s">
        <v>27</v>
      </c>
      <c r="F48" s="3" t="s">
        <v>28</v>
      </c>
      <c r="G48" s="3">
        <v>3</v>
      </c>
      <c r="H48" s="3">
        <v>4</v>
      </c>
      <c r="I48" s="4">
        <f t="shared" si="11"/>
        <v>1.3333333333333333</v>
      </c>
      <c r="J48" s="3">
        <v>0</v>
      </c>
      <c r="K48" s="32">
        <f t="shared" si="6"/>
        <v>0</v>
      </c>
      <c r="L48" s="3">
        <f t="shared" si="7"/>
        <v>3</v>
      </c>
      <c r="M48" s="3">
        <v>2</v>
      </c>
      <c r="N48" s="3">
        <v>1</v>
      </c>
      <c r="O48" s="3">
        <v>1</v>
      </c>
      <c r="P48" s="3">
        <v>3</v>
      </c>
      <c r="Q48" s="4">
        <f t="shared" si="8"/>
        <v>100</v>
      </c>
      <c r="R48" s="3">
        <v>1</v>
      </c>
      <c r="S48" s="3">
        <v>0</v>
      </c>
      <c r="T48" s="32">
        <f t="shared" si="9"/>
        <v>0.66666666666666663</v>
      </c>
      <c r="U48" s="32">
        <f t="shared" si="10"/>
        <v>0.66666666666666663</v>
      </c>
      <c r="V48" s="3">
        <v>0</v>
      </c>
      <c r="W48" s="3">
        <v>0</v>
      </c>
      <c r="X48" s="3">
        <v>0</v>
      </c>
      <c r="Y48" s="3">
        <v>1</v>
      </c>
      <c r="Z48" s="3">
        <v>0</v>
      </c>
    </row>
    <row r="49" spans="1:30" x14ac:dyDescent="0.3">
      <c r="A49" s="3" t="s">
        <v>67</v>
      </c>
      <c r="B49" s="3" t="s">
        <v>30</v>
      </c>
      <c r="C49" s="3" t="s">
        <v>25</v>
      </c>
      <c r="D49" s="3" t="s">
        <v>26</v>
      </c>
      <c r="E49" s="3" t="s">
        <v>27</v>
      </c>
      <c r="F49" s="3" t="s">
        <v>28</v>
      </c>
      <c r="G49" s="3">
        <v>0</v>
      </c>
      <c r="H49" s="3">
        <v>0</v>
      </c>
      <c r="I49" s="4" t="e">
        <f t="shared" si="11"/>
        <v>#DIV/0!</v>
      </c>
      <c r="J49" s="3">
        <v>0</v>
      </c>
      <c r="K49" s="32" t="e">
        <f t="shared" si="6"/>
        <v>#DIV/0!</v>
      </c>
      <c r="L49" s="3">
        <f t="shared" si="7"/>
        <v>0</v>
      </c>
      <c r="M49" s="3">
        <v>0</v>
      </c>
      <c r="N49" s="3">
        <v>0</v>
      </c>
      <c r="O49" s="3">
        <v>0</v>
      </c>
      <c r="P49" s="3">
        <v>0</v>
      </c>
      <c r="Q49" s="4" t="e">
        <f t="shared" si="8"/>
        <v>#DIV/0!</v>
      </c>
      <c r="R49" s="3">
        <v>0</v>
      </c>
      <c r="S49" s="3">
        <v>0</v>
      </c>
      <c r="T49" s="32" t="e">
        <f t="shared" si="9"/>
        <v>#DIV/0!</v>
      </c>
      <c r="U49" s="32" t="e">
        <f t="shared" si="10"/>
        <v>#DIV/0!</v>
      </c>
      <c r="V49" s="3">
        <v>0</v>
      </c>
      <c r="W49" s="3">
        <v>0</v>
      </c>
      <c r="X49" s="3">
        <v>0</v>
      </c>
      <c r="Y49" s="3">
        <v>0</v>
      </c>
      <c r="Z49" s="3">
        <v>0</v>
      </c>
    </row>
    <row r="50" spans="1:30" x14ac:dyDescent="0.3">
      <c r="A50" s="3" t="s">
        <v>68</v>
      </c>
      <c r="B50" s="3" t="s">
        <v>30</v>
      </c>
      <c r="C50" s="3" t="s">
        <v>25</v>
      </c>
      <c r="D50" s="3" t="s">
        <v>26</v>
      </c>
      <c r="E50" s="3" t="s">
        <v>27</v>
      </c>
      <c r="F50" s="3" t="s">
        <v>28</v>
      </c>
      <c r="G50" s="3">
        <v>1</v>
      </c>
      <c r="H50" s="3">
        <v>2</v>
      </c>
      <c r="I50" s="4">
        <f t="shared" si="11"/>
        <v>2</v>
      </c>
      <c r="J50" s="3">
        <v>0</v>
      </c>
      <c r="K50" s="32">
        <f t="shared" si="6"/>
        <v>0</v>
      </c>
      <c r="L50" s="3">
        <f t="shared" si="7"/>
        <v>1</v>
      </c>
      <c r="M50" s="3">
        <v>1</v>
      </c>
      <c r="N50" s="3">
        <v>0</v>
      </c>
      <c r="O50" s="3">
        <v>1</v>
      </c>
      <c r="P50" s="3">
        <v>1</v>
      </c>
      <c r="Q50" s="4">
        <f t="shared" si="8"/>
        <v>100</v>
      </c>
      <c r="R50" s="3">
        <v>0</v>
      </c>
      <c r="S50" s="3">
        <v>0</v>
      </c>
      <c r="T50" s="32">
        <f t="shared" si="9"/>
        <v>1</v>
      </c>
      <c r="U50" s="32">
        <f t="shared" si="10"/>
        <v>1</v>
      </c>
      <c r="V50" s="3">
        <v>0</v>
      </c>
      <c r="W50" s="3">
        <v>0</v>
      </c>
      <c r="X50" s="3">
        <v>0</v>
      </c>
      <c r="Y50" s="3">
        <v>0</v>
      </c>
      <c r="Z50" s="3">
        <v>0</v>
      </c>
    </row>
    <row r="51" spans="1:30" x14ac:dyDescent="0.3">
      <c r="A51" s="35">
        <v>6</v>
      </c>
      <c r="B51" s="35" t="s">
        <v>29</v>
      </c>
      <c r="C51" s="35" t="s">
        <v>25</v>
      </c>
      <c r="D51" s="35" t="s">
        <v>26</v>
      </c>
      <c r="E51" s="35" t="s">
        <v>27</v>
      </c>
      <c r="F51" s="35" t="s">
        <v>28</v>
      </c>
      <c r="G51" s="35">
        <f>G52+G53+G54</f>
        <v>10</v>
      </c>
      <c r="H51" s="35">
        <f>H52+H53+H54</f>
        <v>6</v>
      </c>
      <c r="I51" s="40">
        <f>H51/((L51-W51)+J51+(0.44*R51))</f>
        <v>0.66666666666666663</v>
      </c>
      <c r="J51" s="35">
        <f>J52+J53+J54</f>
        <v>1</v>
      </c>
      <c r="K51" s="37">
        <f t="shared" si="6"/>
        <v>0.1</v>
      </c>
      <c r="L51" s="35">
        <f t="shared" si="7"/>
        <v>9</v>
      </c>
      <c r="M51" s="35">
        <f>M52+M53+M54</f>
        <v>3</v>
      </c>
      <c r="N51" s="35">
        <f>N52+N53+N54</f>
        <v>6</v>
      </c>
      <c r="O51" s="35">
        <f>O52+O53+O54</f>
        <v>2</v>
      </c>
      <c r="P51" s="35">
        <f>P52+P53+P54</f>
        <v>8</v>
      </c>
      <c r="Q51" s="36">
        <f t="shared" si="8"/>
        <v>88.888888888888886</v>
      </c>
      <c r="R51" s="35">
        <f>R52+R53+R54</f>
        <v>0</v>
      </c>
      <c r="S51" s="35">
        <f>S52+S53+S54</f>
        <v>0</v>
      </c>
      <c r="T51" s="37">
        <f t="shared" si="9"/>
        <v>0.33333333333333331</v>
      </c>
      <c r="U51" s="37">
        <f t="shared" si="10"/>
        <v>0.33333333333333331</v>
      </c>
      <c r="V51" s="35">
        <f>V52+V53+V54</f>
        <v>0</v>
      </c>
      <c r="W51" s="35">
        <f>W52+W53+W54</f>
        <v>1</v>
      </c>
      <c r="X51" s="35">
        <f>X52+X53+X54</f>
        <v>0</v>
      </c>
      <c r="Y51" s="35">
        <f>Y52+Y53+Y54</f>
        <v>0</v>
      </c>
      <c r="Z51" s="35">
        <f>H51-H160</f>
        <v>4</v>
      </c>
      <c r="AA51" s="38"/>
      <c r="AB51" s="38"/>
      <c r="AC51" s="38"/>
      <c r="AD51" s="38"/>
    </row>
    <row r="52" spans="1:30" x14ac:dyDescent="0.3">
      <c r="A52" s="3" t="s">
        <v>66</v>
      </c>
      <c r="B52" s="3" t="s">
        <v>29</v>
      </c>
      <c r="C52" s="3" t="s">
        <v>25</v>
      </c>
      <c r="D52" s="3" t="s">
        <v>26</v>
      </c>
      <c r="E52" s="3" t="s">
        <v>27</v>
      </c>
      <c r="F52" s="3" t="s">
        <v>28</v>
      </c>
      <c r="G52" s="3">
        <v>9</v>
      </c>
      <c r="H52" s="3">
        <v>4</v>
      </c>
      <c r="I52" s="4">
        <f t="shared" si="11"/>
        <v>0.44444444444444442</v>
      </c>
      <c r="J52" s="3">
        <v>1</v>
      </c>
      <c r="K52" s="32">
        <f t="shared" si="6"/>
        <v>0.1111111111111111</v>
      </c>
      <c r="L52" s="3">
        <f t="shared" si="7"/>
        <v>8</v>
      </c>
      <c r="M52" s="3">
        <v>2</v>
      </c>
      <c r="N52" s="3">
        <v>6</v>
      </c>
      <c r="O52" s="3">
        <v>1</v>
      </c>
      <c r="P52" s="3">
        <v>7</v>
      </c>
      <c r="Q52" s="4">
        <f t="shared" si="8"/>
        <v>87.5</v>
      </c>
      <c r="R52" s="3">
        <v>0</v>
      </c>
      <c r="S52" s="3">
        <v>0</v>
      </c>
      <c r="T52" s="32">
        <f t="shared" si="9"/>
        <v>0.25</v>
      </c>
      <c r="U52" s="32">
        <f t="shared" si="10"/>
        <v>0.25</v>
      </c>
      <c r="V52" s="3">
        <v>0</v>
      </c>
      <c r="W52" s="3">
        <v>1</v>
      </c>
      <c r="X52" s="3">
        <v>0</v>
      </c>
      <c r="Y52" s="3">
        <v>0</v>
      </c>
      <c r="Z52" s="3">
        <v>0</v>
      </c>
    </row>
    <row r="53" spans="1:30" x14ac:dyDescent="0.3">
      <c r="A53" s="3" t="s">
        <v>67</v>
      </c>
      <c r="B53" s="3" t="s">
        <v>29</v>
      </c>
      <c r="C53" s="3" t="s">
        <v>25</v>
      </c>
      <c r="D53" s="3" t="s">
        <v>26</v>
      </c>
      <c r="E53" s="3" t="s">
        <v>27</v>
      </c>
      <c r="F53" s="3" t="s">
        <v>28</v>
      </c>
      <c r="G53" s="3">
        <v>0</v>
      </c>
      <c r="H53" s="3">
        <v>0</v>
      </c>
      <c r="I53" s="4" t="e">
        <f t="shared" si="11"/>
        <v>#DIV/0!</v>
      </c>
      <c r="J53" s="3">
        <v>0</v>
      </c>
      <c r="K53" s="32" t="e">
        <f t="shared" si="6"/>
        <v>#DIV/0!</v>
      </c>
      <c r="L53" s="3">
        <f t="shared" si="7"/>
        <v>0</v>
      </c>
      <c r="M53" s="3">
        <v>0</v>
      </c>
      <c r="N53" s="3">
        <v>0</v>
      </c>
      <c r="O53" s="3">
        <v>0</v>
      </c>
      <c r="P53" s="3">
        <v>0</v>
      </c>
      <c r="Q53" s="4" t="e">
        <f t="shared" si="8"/>
        <v>#DIV/0!</v>
      </c>
      <c r="R53" s="3">
        <v>0</v>
      </c>
      <c r="S53" s="3">
        <v>0</v>
      </c>
      <c r="T53" s="32" t="e">
        <f t="shared" si="9"/>
        <v>#DIV/0!</v>
      </c>
      <c r="U53" s="32" t="e">
        <f t="shared" si="10"/>
        <v>#DIV/0!</v>
      </c>
      <c r="V53" s="3">
        <v>0</v>
      </c>
      <c r="W53" s="3">
        <v>0</v>
      </c>
      <c r="X53" s="3">
        <v>0</v>
      </c>
      <c r="Y53" s="3">
        <v>0</v>
      </c>
      <c r="Z53" s="3">
        <v>0</v>
      </c>
    </row>
    <row r="54" spans="1:30" x14ac:dyDescent="0.3">
      <c r="A54" s="3" t="s">
        <v>68</v>
      </c>
      <c r="B54" s="3" t="s">
        <v>29</v>
      </c>
      <c r="C54" s="3" t="s">
        <v>25</v>
      </c>
      <c r="D54" s="3" t="s">
        <v>26</v>
      </c>
      <c r="E54" s="3" t="s">
        <v>27</v>
      </c>
      <c r="F54" s="3" t="s">
        <v>28</v>
      </c>
      <c r="G54" s="3">
        <v>1</v>
      </c>
      <c r="H54" s="3">
        <v>2</v>
      </c>
      <c r="I54" s="4">
        <f t="shared" si="11"/>
        <v>2</v>
      </c>
      <c r="J54" s="3">
        <v>0</v>
      </c>
      <c r="K54" s="32">
        <f t="shared" si="6"/>
        <v>0</v>
      </c>
      <c r="L54" s="3">
        <f t="shared" si="7"/>
        <v>1</v>
      </c>
      <c r="M54" s="3">
        <v>1</v>
      </c>
      <c r="N54" s="3">
        <v>0</v>
      </c>
      <c r="O54" s="3">
        <v>1</v>
      </c>
      <c r="P54" s="3">
        <v>1</v>
      </c>
      <c r="Q54" s="4">
        <f t="shared" si="8"/>
        <v>100</v>
      </c>
      <c r="R54" s="3">
        <v>0</v>
      </c>
      <c r="S54" s="3">
        <v>0</v>
      </c>
      <c r="T54" s="32">
        <f t="shared" si="9"/>
        <v>1</v>
      </c>
      <c r="U54" s="32">
        <f t="shared" si="10"/>
        <v>1</v>
      </c>
      <c r="V54" s="3">
        <v>0</v>
      </c>
      <c r="W54" s="3">
        <v>0</v>
      </c>
      <c r="X54" s="3">
        <v>0</v>
      </c>
      <c r="Y54" s="3">
        <v>0</v>
      </c>
      <c r="Z54" s="3">
        <v>0</v>
      </c>
    </row>
    <row r="55" spans="1:30" x14ac:dyDescent="0.3">
      <c r="A55" s="35">
        <v>157</v>
      </c>
      <c r="B55" s="35" t="s">
        <v>29</v>
      </c>
      <c r="C55" s="35" t="s">
        <v>25</v>
      </c>
      <c r="D55" s="35" t="s">
        <v>26</v>
      </c>
      <c r="E55" s="35" t="s">
        <v>30</v>
      </c>
      <c r="F55" s="35" t="s">
        <v>32</v>
      </c>
      <c r="G55" s="35">
        <f>G56+G57+G58</f>
        <v>1</v>
      </c>
      <c r="H55" s="35">
        <f>H56+H57+H58</f>
        <v>1</v>
      </c>
      <c r="I55" s="40">
        <f>H55/((L55-W55)+J55+(0.44*R55))</f>
        <v>1.1363636363636365</v>
      </c>
      <c r="J55" s="35">
        <f>J56+J57+J58</f>
        <v>0</v>
      </c>
      <c r="K55" s="37">
        <f t="shared" si="6"/>
        <v>0</v>
      </c>
      <c r="L55" s="35">
        <f t="shared" si="7"/>
        <v>0</v>
      </c>
      <c r="M55" s="35">
        <f>M56+M57+M58</f>
        <v>0</v>
      </c>
      <c r="N55" s="35">
        <f>N56+N57+N58</f>
        <v>0</v>
      </c>
      <c r="O55" s="35">
        <f>O56+O57+O58</f>
        <v>0</v>
      </c>
      <c r="P55" s="35">
        <f>P56+P57+P58</f>
        <v>0</v>
      </c>
      <c r="Q55" s="36" t="e">
        <f t="shared" si="8"/>
        <v>#DIV/0!</v>
      </c>
      <c r="R55" s="35">
        <f>R56+R57+R58</f>
        <v>2</v>
      </c>
      <c r="S55" s="35">
        <f>S56+S57+S58</f>
        <v>1</v>
      </c>
      <c r="T55" s="37" t="e">
        <f t="shared" si="9"/>
        <v>#DIV/0!</v>
      </c>
      <c r="U55" s="37" t="e">
        <f t="shared" si="10"/>
        <v>#DIV/0!</v>
      </c>
      <c r="V55" s="35">
        <f>V56+V57+V58</f>
        <v>0</v>
      </c>
      <c r="W55" s="35">
        <f>W56+W57+W58</f>
        <v>0</v>
      </c>
      <c r="X55" s="35">
        <f>X56+X57+X58</f>
        <v>0</v>
      </c>
      <c r="Y55" s="35">
        <f>Y56+Y57+Y58</f>
        <v>1</v>
      </c>
      <c r="Z55" s="35">
        <f>H55-H164</f>
        <v>1</v>
      </c>
      <c r="AA55" s="38"/>
      <c r="AB55" s="38"/>
      <c r="AC55" s="38"/>
      <c r="AD55" s="38"/>
    </row>
    <row r="56" spans="1:30" x14ac:dyDescent="0.3">
      <c r="A56" s="3" t="s">
        <v>66</v>
      </c>
      <c r="B56" s="3" t="s">
        <v>29</v>
      </c>
      <c r="C56" s="3" t="s">
        <v>25</v>
      </c>
      <c r="D56" s="3" t="s">
        <v>26</v>
      </c>
      <c r="E56" s="3" t="s">
        <v>30</v>
      </c>
      <c r="F56" s="3" t="s">
        <v>32</v>
      </c>
      <c r="G56" s="3">
        <v>1</v>
      </c>
      <c r="H56" s="3">
        <v>1</v>
      </c>
      <c r="I56" s="4">
        <f t="shared" si="11"/>
        <v>1</v>
      </c>
      <c r="J56" s="3">
        <v>0</v>
      </c>
      <c r="K56" s="32">
        <f t="shared" si="6"/>
        <v>0</v>
      </c>
      <c r="L56" s="3">
        <f t="shared" si="7"/>
        <v>0</v>
      </c>
      <c r="M56" s="3">
        <v>0</v>
      </c>
      <c r="N56" s="3">
        <v>0</v>
      </c>
      <c r="O56" s="3">
        <v>0</v>
      </c>
      <c r="P56" s="3">
        <v>0</v>
      </c>
      <c r="Q56" s="4" t="e">
        <f t="shared" si="8"/>
        <v>#DIV/0!</v>
      </c>
      <c r="R56" s="3">
        <v>2</v>
      </c>
      <c r="S56" s="3">
        <v>1</v>
      </c>
      <c r="T56" s="32" t="e">
        <f t="shared" si="9"/>
        <v>#DIV/0!</v>
      </c>
      <c r="U56" s="32" t="e">
        <f t="shared" si="10"/>
        <v>#DIV/0!</v>
      </c>
      <c r="V56" s="3">
        <v>0</v>
      </c>
      <c r="W56" s="3">
        <v>0</v>
      </c>
      <c r="X56" s="3">
        <v>0</v>
      </c>
      <c r="Y56" s="3">
        <v>1</v>
      </c>
      <c r="Z56" s="3">
        <v>0</v>
      </c>
    </row>
    <row r="57" spans="1:30" x14ac:dyDescent="0.3">
      <c r="A57" s="3" t="s">
        <v>67</v>
      </c>
      <c r="B57" s="3" t="s">
        <v>29</v>
      </c>
      <c r="C57" s="3" t="s">
        <v>25</v>
      </c>
      <c r="D57" s="3" t="s">
        <v>26</v>
      </c>
      <c r="E57" s="3" t="s">
        <v>30</v>
      </c>
      <c r="F57" s="3" t="s">
        <v>32</v>
      </c>
      <c r="G57" s="3">
        <v>0</v>
      </c>
      <c r="H57" s="3">
        <v>0</v>
      </c>
      <c r="I57" s="4" t="e">
        <f t="shared" si="11"/>
        <v>#DIV/0!</v>
      </c>
      <c r="J57" s="3">
        <v>0</v>
      </c>
      <c r="K57" s="32" t="e">
        <f t="shared" si="6"/>
        <v>#DIV/0!</v>
      </c>
      <c r="L57" s="3">
        <f t="shared" si="7"/>
        <v>0</v>
      </c>
      <c r="M57" s="3">
        <v>0</v>
      </c>
      <c r="N57" s="3">
        <v>0</v>
      </c>
      <c r="O57" s="3">
        <v>0</v>
      </c>
      <c r="P57" s="3">
        <v>0</v>
      </c>
      <c r="Q57" s="4" t="e">
        <f t="shared" si="8"/>
        <v>#DIV/0!</v>
      </c>
      <c r="R57" s="3">
        <v>0</v>
      </c>
      <c r="S57" s="3">
        <v>0</v>
      </c>
      <c r="T57" s="32" t="e">
        <f t="shared" si="9"/>
        <v>#DIV/0!</v>
      </c>
      <c r="U57" s="32" t="e">
        <f t="shared" si="10"/>
        <v>#DIV/0!</v>
      </c>
      <c r="V57" s="3">
        <v>0</v>
      </c>
      <c r="W57" s="3">
        <v>0</v>
      </c>
      <c r="X57" s="3">
        <v>0</v>
      </c>
      <c r="Y57" s="3">
        <v>0</v>
      </c>
      <c r="Z57" s="3">
        <v>0</v>
      </c>
    </row>
    <row r="58" spans="1:30" x14ac:dyDescent="0.3">
      <c r="A58" s="3" t="s">
        <v>68</v>
      </c>
      <c r="B58" s="3" t="s">
        <v>29</v>
      </c>
      <c r="C58" s="3" t="s">
        <v>25</v>
      </c>
      <c r="D58" s="3" t="s">
        <v>26</v>
      </c>
      <c r="E58" s="3" t="s">
        <v>30</v>
      </c>
      <c r="F58" s="3" t="s">
        <v>32</v>
      </c>
      <c r="G58" s="3">
        <v>0</v>
      </c>
      <c r="H58" s="3">
        <v>0</v>
      </c>
      <c r="I58" s="4" t="e">
        <f t="shared" si="11"/>
        <v>#DIV/0!</v>
      </c>
      <c r="J58" s="3">
        <v>0</v>
      </c>
      <c r="K58" s="32" t="e">
        <f t="shared" si="6"/>
        <v>#DIV/0!</v>
      </c>
      <c r="L58" s="3">
        <f t="shared" si="7"/>
        <v>0</v>
      </c>
      <c r="M58" s="3">
        <v>0</v>
      </c>
      <c r="N58" s="3">
        <v>0</v>
      </c>
      <c r="O58" s="3">
        <v>0</v>
      </c>
      <c r="P58" s="3">
        <v>0</v>
      </c>
      <c r="Q58" s="4" t="e">
        <f t="shared" si="8"/>
        <v>#DIV/0!</v>
      </c>
      <c r="R58" s="3">
        <v>0</v>
      </c>
      <c r="S58" s="3">
        <v>0</v>
      </c>
      <c r="T58" s="32" t="e">
        <f t="shared" si="9"/>
        <v>#DIV/0!</v>
      </c>
      <c r="U58" s="32" t="e">
        <f t="shared" si="10"/>
        <v>#DIV/0!</v>
      </c>
      <c r="V58" s="3">
        <v>0</v>
      </c>
      <c r="W58" s="3">
        <v>0</v>
      </c>
      <c r="X58" s="3">
        <v>0</v>
      </c>
      <c r="Y58" s="3">
        <v>0</v>
      </c>
      <c r="Z58" s="3">
        <v>0</v>
      </c>
    </row>
    <row r="59" spans="1:30" x14ac:dyDescent="0.3">
      <c r="A59" s="35">
        <v>240</v>
      </c>
      <c r="B59" s="35" t="s">
        <v>29</v>
      </c>
      <c r="C59" s="35" t="s">
        <v>31</v>
      </c>
      <c r="D59" s="35" t="s">
        <v>26</v>
      </c>
      <c r="E59" s="35" t="s">
        <v>30</v>
      </c>
      <c r="F59" s="35" t="s">
        <v>32</v>
      </c>
      <c r="G59" s="35">
        <f>G60+G61+G62</f>
        <v>3</v>
      </c>
      <c r="H59" s="35">
        <f>H60+H61+H62</f>
        <v>2</v>
      </c>
      <c r="I59" s="40">
        <f>H59/((L59-W59)+J59+(0.44*R59))</f>
        <v>0.66666666666666663</v>
      </c>
      <c r="J59" s="35">
        <f>J60+J61+J62</f>
        <v>0</v>
      </c>
      <c r="K59" s="37">
        <f t="shared" si="6"/>
        <v>0</v>
      </c>
      <c r="L59" s="35">
        <f t="shared" si="7"/>
        <v>3</v>
      </c>
      <c r="M59" s="35">
        <f>M60+M61+M62</f>
        <v>1</v>
      </c>
      <c r="N59" s="35">
        <f>N60+N61+N62</f>
        <v>2</v>
      </c>
      <c r="O59" s="35">
        <f>O60+O61+O62</f>
        <v>1</v>
      </c>
      <c r="P59" s="35">
        <f>P60+P61+P62</f>
        <v>3</v>
      </c>
      <c r="Q59" s="36">
        <f t="shared" si="8"/>
        <v>100</v>
      </c>
      <c r="R59" s="35">
        <f>R60+R61+R62</f>
        <v>0</v>
      </c>
      <c r="S59" s="35">
        <f>S60+S61+S62</f>
        <v>0</v>
      </c>
      <c r="T59" s="37">
        <f t="shared" si="9"/>
        <v>0.33333333333333331</v>
      </c>
      <c r="U59" s="37">
        <f t="shared" si="10"/>
        <v>0.33333333333333331</v>
      </c>
      <c r="V59" s="35">
        <f>V60+V61+V62</f>
        <v>0</v>
      </c>
      <c r="W59" s="35">
        <f>W60+W61+W62</f>
        <v>0</v>
      </c>
      <c r="X59" s="35">
        <f>X60+X61+X62</f>
        <v>0</v>
      </c>
      <c r="Y59" s="35">
        <f>Y60+Y61+Y62</f>
        <v>0</v>
      </c>
      <c r="Z59" s="35">
        <f>H59-H168</f>
        <v>-3</v>
      </c>
      <c r="AA59" s="38"/>
      <c r="AB59" s="38"/>
      <c r="AC59" s="38"/>
      <c r="AD59" s="38"/>
    </row>
    <row r="60" spans="1:30" x14ac:dyDescent="0.3">
      <c r="A60" s="3" t="s">
        <v>66</v>
      </c>
      <c r="B60" s="3" t="s">
        <v>29</v>
      </c>
      <c r="C60" s="3" t="s">
        <v>31</v>
      </c>
      <c r="D60" s="3" t="s">
        <v>26</v>
      </c>
      <c r="E60" s="3" t="s">
        <v>30</v>
      </c>
      <c r="F60" s="3" t="s">
        <v>32</v>
      </c>
      <c r="G60" s="3">
        <v>3</v>
      </c>
      <c r="H60" s="3">
        <v>2</v>
      </c>
      <c r="I60" s="4">
        <f t="shared" si="11"/>
        <v>0.66666666666666663</v>
      </c>
      <c r="J60" s="3">
        <v>0</v>
      </c>
      <c r="K60" s="32">
        <f t="shared" si="6"/>
        <v>0</v>
      </c>
      <c r="L60" s="3">
        <f t="shared" si="7"/>
        <v>3</v>
      </c>
      <c r="M60" s="3">
        <v>1</v>
      </c>
      <c r="N60" s="3">
        <v>2</v>
      </c>
      <c r="O60" s="3">
        <v>1</v>
      </c>
      <c r="P60" s="3">
        <v>3</v>
      </c>
      <c r="Q60" s="4">
        <f t="shared" si="8"/>
        <v>100</v>
      </c>
      <c r="R60" s="3">
        <v>0</v>
      </c>
      <c r="S60" s="3">
        <v>0</v>
      </c>
      <c r="T60" s="32">
        <f t="shared" si="9"/>
        <v>0.33333333333333331</v>
      </c>
      <c r="U60" s="32">
        <f t="shared" si="10"/>
        <v>0.33333333333333331</v>
      </c>
      <c r="V60" s="3">
        <v>0</v>
      </c>
      <c r="W60" s="3">
        <v>0</v>
      </c>
      <c r="X60" s="3">
        <v>0</v>
      </c>
      <c r="Y60" s="3">
        <v>0</v>
      </c>
      <c r="Z60" s="3">
        <v>0</v>
      </c>
    </row>
    <row r="61" spans="1:30" x14ac:dyDescent="0.3">
      <c r="A61" s="3" t="s">
        <v>67</v>
      </c>
      <c r="B61" s="3" t="s">
        <v>29</v>
      </c>
      <c r="C61" s="3" t="s">
        <v>31</v>
      </c>
      <c r="D61" s="3" t="s">
        <v>26</v>
      </c>
      <c r="E61" s="3" t="s">
        <v>30</v>
      </c>
      <c r="F61" s="3" t="s">
        <v>32</v>
      </c>
      <c r="G61" s="3">
        <v>0</v>
      </c>
      <c r="H61" s="3">
        <v>0</v>
      </c>
      <c r="I61" s="4" t="e">
        <f t="shared" si="11"/>
        <v>#DIV/0!</v>
      </c>
      <c r="J61" s="3">
        <v>0</v>
      </c>
      <c r="K61" s="32" t="e">
        <f t="shared" si="6"/>
        <v>#DIV/0!</v>
      </c>
      <c r="L61" s="3">
        <f t="shared" si="7"/>
        <v>0</v>
      </c>
      <c r="M61" s="3">
        <v>0</v>
      </c>
      <c r="N61" s="3">
        <v>0</v>
      </c>
      <c r="O61" s="3">
        <v>0</v>
      </c>
      <c r="P61" s="3">
        <v>0</v>
      </c>
      <c r="Q61" s="4" t="e">
        <f t="shared" si="8"/>
        <v>#DIV/0!</v>
      </c>
      <c r="R61" s="3">
        <v>0</v>
      </c>
      <c r="S61" s="3">
        <v>0</v>
      </c>
      <c r="T61" s="32" t="e">
        <f t="shared" si="9"/>
        <v>#DIV/0!</v>
      </c>
      <c r="U61" s="32" t="e">
        <f t="shared" si="10"/>
        <v>#DIV/0!</v>
      </c>
      <c r="V61" s="3">
        <v>0</v>
      </c>
      <c r="W61" s="3">
        <v>0</v>
      </c>
      <c r="X61" s="3">
        <v>0</v>
      </c>
      <c r="Y61" s="3">
        <v>0</v>
      </c>
      <c r="Z61" s="3">
        <v>0</v>
      </c>
    </row>
    <row r="62" spans="1:30" x14ac:dyDescent="0.3">
      <c r="A62" s="3" t="s">
        <v>68</v>
      </c>
      <c r="B62" s="3" t="s">
        <v>29</v>
      </c>
      <c r="C62" s="3" t="s">
        <v>31</v>
      </c>
      <c r="D62" s="3" t="s">
        <v>26</v>
      </c>
      <c r="E62" s="3" t="s">
        <v>30</v>
      </c>
      <c r="F62" s="3" t="s">
        <v>32</v>
      </c>
      <c r="G62" s="3">
        <v>0</v>
      </c>
      <c r="H62" s="3">
        <v>0</v>
      </c>
      <c r="I62" s="4" t="e">
        <f t="shared" si="11"/>
        <v>#DIV/0!</v>
      </c>
      <c r="J62" s="3">
        <v>0</v>
      </c>
      <c r="K62" s="32" t="e">
        <f t="shared" si="6"/>
        <v>#DIV/0!</v>
      </c>
      <c r="L62" s="3">
        <f t="shared" si="7"/>
        <v>0</v>
      </c>
      <c r="M62" s="3">
        <v>0</v>
      </c>
      <c r="N62" s="3">
        <v>0</v>
      </c>
      <c r="O62" s="3">
        <v>0</v>
      </c>
      <c r="P62" s="3">
        <v>0</v>
      </c>
      <c r="Q62" s="4" t="e">
        <f t="shared" si="8"/>
        <v>#DIV/0!</v>
      </c>
      <c r="R62" s="3">
        <v>0</v>
      </c>
      <c r="S62" s="3">
        <v>0</v>
      </c>
      <c r="T62" s="32" t="e">
        <f t="shared" si="9"/>
        <v>#DIV/0!</v>
      </c>
      <c r="U62" s="32" t="e">
        <f t="shared" si="10"/>
        <v>#DIV/0!</v>
      </c>
      <c r="V62" s="3">
        <v>0</v>
      </c>
      <c r="W62" s="3">
        <v>0</v>
      </c>
      <c r="X62" s="3">
        <v>0</v>
      </c>
      <c r="Y62" s="3">
        <v>0</v>
      </c>
      <c r="Z62" s="3">
        <v>0</v>
      </c>
    </row>
    <row r="63" spans="1:30" x14ac:dyDescent="0.3">
      <c r="A63" s="35">
        <v>180</v>
      </c>
      <c r="B63" s="35" t="s">
        <v>24</v>
      </c>
      <c r="C63" s="35" t="s">
        <v>25</v>
      </c>
      <c r="D63" s="35" t="s">
        <v>30</v>
      </c>
      <c r="E63" s="35" t="s">
        <v>27</v>
      </c>
      <c r="F63" s="35" t="s">
        <v>28</v>
      </c>
      <c r="G63" s="35">
        <f>G64+G65+G66</f>
        <v>4</v>
      </c>
      <c r="H63" s="35">
        <f>H64+H65+H66</f>
        <v>0</v>
      </c>
      <c r="I63" s="40">
        <f>H63/((L63-W63)+J63+(0.44*R63))</f>
        <v>0</v>
      </c>
      <c r="J63" s="35">
        <f>J64+J65+J66</f>
        <v>2</v>
      </c>
      <c r="K63" s="37">
        <f t="shared" si="6"/>
        <v>0.5</v>
      </c>
      <c r="L63" s="35">
        <f t="shared" si="7"/>
        <v>2</v>
      </c>
      <c r="M63" s="35">
        <f>M64+M65+M66</f>
        <v>0</v>
      </c>
      <c r="N63" s="35">
        <f>N64+N65+N66</f>
        <v>2</v>
      </c>
      <c r="O63" s="35">
        <f>O64+O65+O66</f>
        <v>0</v>
      </c>
      <c r="P63" s="35">
        <f>P64+P65+P66</f>
        <v>0</v>
      </c>
      <c r="Q63" s="36">
        <f t="shared" si="8"/>
        <v>0</v>
      </c>
      <c r="R63" s="35">
        <f>R64+R65+R66</f>
        <v>0</v>
      </c>
      <c r="S63" s="35">
        <f>S64+S65+S66</f>
        <v>0</v>
      </c>
      <c r="T63" s="37">
        <f t="shared" si="9"/>
        <v>0</v>
      </c>
      <c r="U63" s="37">
        <f t="shared" si="10"/>
        <v>0</v>
      </c>
      <c r="V63" s="35">
        <f>V64+V65+V66</f>
        <v>0</v>
      </c>
      <c r="W63" s="35">
        <f>W64+W65+W66</f>
        <v>0</v>
      </c>
      <c r="X63" s="35">
        <f>X64+X65+X66</f>
        <v>0</v>
      </c>
      <c r="Y63" s="35">
        <f>Y64+Y65+Y66</f>
        <v>0</v>
      </c>
      <c r="Z63" s="35">
        <f>H63-H172</f>
        <v>-2</v>
      </c>
      <c r="AA63" s="38"/>
      <c r="AB63" s="38"/>
      <c r="AC63" s="38"/>
      <c r="AD63" s="38"/>
    </row>
    <row r="64" spans="1:30" x14ac:dyDescent="0.3">
      <c r="A64" s="3" t="s">
        <v>66</v>
      </c>
      <c r="B64" s="3" t="s">
        <v>24</v>
      </c>
      <c r="C64" s="3" t="s">
        <v>25</v>
      </c>
      <c r="D64" s="3" t="s">
        <v>30</v>
      </c>
      <c r="E64" s="3" t="s">
        <v>27</v>
      </c>
      <c r="F64" s="3" t="s">
        <v>28</v>
      </c>
      <c r="G64" s="3">
        <v>3</v>
      </c>
      <c r="H64" s="3">
        <v>0</v>
      </c>
      <c r="I64" s="4">
        <f t="shared" si="11"/>
        <v>0</v>
      </c>
      <c r="J64" s="3">
        <v>2</v>
      </c>
      <c r="K64" s="32">
        <f t="shared" si="6"/>
        <v>0.66666666666666663</v>
      </c>
      <c r="L64" s="3">
        <f t="shared" si="7"/>
        <v>1</v>
      </c>
      <c r="M64" s="3">
        <v>0</v>
      </c>
      <c r="N64" s="3">
        <v>1</v>
      </c>
      <c r="O64" s="3">
        <v>0</v>
      </c>
      <c r="P64" s="3">
        <v>0</v>
      </c>
      <c r="Q64" s="4">
        <f t="shared" si="8"/>
        <v>0</v>
      </c>
      <c r="R64" s="3">
        <v>0</v>
      </c>
      <c r="S64" s="3">
        <v>0</v>
      </c>
      <c r="T64" s="32">
        <f t="shared" si="9"/>
        <v>0</v>
      </c>
      <c r="U64" s="32">
        <f t="shared" si="10"/>
        <v>0</v>
      </c>
      <c r="V64" s="3">
        <v>0</v>
      </c>
      <c r="W64" s="3">
        <v>0</v>
      </c>
      <c r="X64" s="3">
        <v>0</v>
      </c>
      <c r="Y64" s="3">
        <v>0</v>
      </c>
      <c r="Z64" s="3">
        <v>0</v>
      </c>
    </row>
    <row r="65" spans="1:30" x14ac:dyDescent="0.3">
      <c r="A65" s="3" t="s">
        <v>67</v>
      </c>
      <c r="B65" s="3" t="s">
        <v>24</v>
      </c>
      <c r="C65" s="3" t="s">
        <v>25</v>
      </c>
      <c r="D65" s="3" t="s">
        <v>30</v>
      </c>
      <c r="E65" s="3" t="s">
        <v>27</v>
      </c>
      <c r="F65" s="3" t="s">
        <v>28</v>
      </c>
      <c r="G65" s="3">
        <v>0</v>
      </c>
      <c r="H65" s="3">
        <v>0</v>
      </c>
      <c r="I65" s="4" t="e">
        <f t="shared" si="11"/>
        <v>#DIV/0!</v>
      </c>
      <c r="J65" s="3">
        <v>0</v>
      </c>
      <c r="K65" s="32" t="e">
        <f t="shared" si="6"/>
        <v>#DIV/0!</v>
      </c>
      <c r="L65" s="3">
        <f t="shared" si="7"/>
        <v>0</v>
      </c>
      <c r="M65" s="3">
        <v>0</v>
      </c>
      <c r="N65" s="3">
        <v>0</v>
      </c>
      <c r="O65" s="3">
        <v>0</v>
      </c>
      <c r="P65" s="3">
        <v>0</v>
      </c>
      <c r="Q65" s="4" t="e">
        <f t="shared" si="8"/>
        <v>#DIV/0!</v>
      </c>
      <c r="R65" s="3">
        <v>0</v>
      </c>
      <c r="S65" s="3">
        <v>0</v>
      </c>
      <c r="T65" s="32" t="e">
        <f t="shared" si="9"/>
        <v>#DIV/0!</v>
      </c>
      <c r="U65" s="32" t="e">
        <f t="shared" si="10"/>
        <v>#DIV/0!</v>
      </c>
      <c r="V65" s="3">
        <v>0</v>
      </c>
      <c r="W65" s="3">
        <v>0</v>
      </c>
      <c r="X65" s="3">
        <v>0</v>
      </c>
      <c r="Y65" s="3">
        <v>0</v>
      </c>
      <c r="Z65" s="3">
        <v>0</v>
      </c>
    </row>
    <row r="66" spans="1:30" x14ac:dyDescent="0.3">
      <c r="A66" s="3" t="s">
        <v>68</v>
      </c>
      <c r="B66" s="3" t="s">
        <v>24</v>
      </c>
      <c r="C66" s="3" t="s">
        <v>25</v>
      </c>
      <c r="D66" s="3" t="s">
        <v>30</v>
      </c>
      <c r="E66" s="3" t="s">
        <v>27</v>
      </c>
      <c r="F66" s="3" t="s">
        <v>28</v>
      </c>
      <c r="G66" s="3">
        <v>1</v>
      </c>
      <c r="H66" s="3">
        <v>0</v>
      </c>
      <c r="I66" s="4">
        <f t="shared" si="11"/>
        <v>0</v>
      </c>
      <c r="J66" s="3">
        <v>0</v>
      </c>
      <c r="K66" s="32">
        <f t="shared" si="6"/>
        <v>0</v>
      </c>
      <c r="L66" s="3">
        <f t="shared" si="7"/>
        <v>1</v>
      </c>
      <c r="M66" s="3">
        <v>0</v>
      </c>
      <c r="N66" s="3">
        <v>1</v>
      </c>
      <c r="O66" s="3">
        <v>0</v>
      </c>
      <c r="P66" s="3">
        <v>0</v>
      </c>
      <c r="Q66" s="4">
        <f t="shared" si="8"/>
        <v>0</v>
      </c>
      <c r="R66" s="3">
        <v>0</v>
      </c>
      <c r="S66" s="3">
        <v>0</v>
      </c>
      <c r="T66" s="32">
        <f t="shared" si="9"/>
        <v>0</v>
      </c>
      <c r="U66" s="32">
        <f t="shared" si="10"/>
        <v>0</v>
      </c>
      <c r="V66" s="3">
        <v>0</v>
      </c>
      <c r="W66" s="3">
        <v>0</v>
      </c>
      <c r="X66" s="3">
        <v>0</v>
      </c>
      <c r="Y66" s="3">
        <v>0</v>
      </c>
      <c r="Z66" s="3">
        <v>0</v>
      </c>
    </row>
    <row r="67" spans="1:30" x14ac:dyDescent="0.3">
      <c r="A67" s="35">
        <v>32</v>
      </c>
      <c r="B67" s="35" t="s">
        <v>29</v>
      </c>
      <c r="C67" s="35" t="s">
        <v>30</v>
      </c>
      <c r="D67" s="35" t="s">
        <v>26</v>
      </c>
      <c r="E67" s="35" t="s">
        <v>33</v>
      </c>
      <c r="F67" s="35" t="s">
        <v>28</v>
      </c>
      <c r="G67" s="35">
        <f>G68+G69+G70</f>
        <v>4</v>
      </c>
      <c r="H67" s="35">
        <f>H68+H69+H70</f>
        <v>3</v>
      </c>
      <c r="I67" s="40">
        <f>H67/((L67-W67)+J67+(0.44*R67))</f>
        <v>0.75</v>
      </c>
      <c r="J67" s="35">
        <f>J68+J69+J70</f>
        <v>0</v>
      </c>
      <c r="K67" s="37">
        <f t="shared" ref="K67:K98" si="12">J67/G67</f>
        <v>0</v>
      </c>
      <c r="L67" s="35">
        <f t="shared" ref="L67:L98" si="13">M67+N67</f>
        <v>4</v>
      </c>
      <c r="M67" s="35">
        <f>M68+M69+M70</f>
        <v>1</v>
      </c>
      <c r="N67" s="35">
        <f>N68+N69+N70</f>
        <v>3</v>
      </c>
      <c r="O67" s="35">
        <f>O68+O69+O70</f>
        <v>1</v>
      </c>
      <c r="P67" s="35">
        <f>P68+P69+P70</f>
        <v>4</v>
      </c>
      <c r="Q67" s="36">
        <f t="shared" ref="Q67:Q98" si="14">P67/L67*100</f>
        <v>100</v>
      </c>
      <c r="R67" s="35">
        <f>R68+R69+R70</f>
        <v>0</v>
      </c>
      <c r="S67" s="35">
        <f>S68+S69+S70</f>
        <v>0</v>
      </c>
      <c r="T67" s="37">
        <f t="shared" ref="T67:T102" si="15">M67/(M67+N67)</f>
        <v>0.25</v>
      </c>
      <c r="U67" s="37">
        <f t="shared" ref="U67:U98" si="16">((0.5*V67)+M67)/L67</f>
        <v>0.375</v>
      </c>
      <c r="V67" s="35">
        <f>V68+V69+V70</f>
        <v>1</v>
      </c>
      <c r="W67" s="35">
        <f>W68+W69+W70</f>
        <v>0</v>
      </c>
      <c r="X67" s="35">
        <f>X68+X69+X70</f>
        <v>0</v>
      </c>
      <c r="Y67" s="35">
        <f>Y68+Y69+Y70</f>
        <v>1</v>
      </c>
      <c r="Z67" s="35">
        <f>H67-H176</f>
        <v>-1</v>
      </c>
      <c r="AA67" s="38"/>
      <c r="AB67" s="38"/>
      <c r="AC67" s="38"/>
      <c r="AD67" s="38"/>
    </row>
    <row r="68" spans="1:30" x14ac:dyDescent="0.3">
      <c r="A68" s="3" t="s">
        <v>66</v>
      </c>
      <c r="B68" s="3" t="s">
        <v>29</v>
      </c>
      <c r="C68" s="3" t="s">
        <v>30</v>
      </c>
      <c r="D68" s="3" t="s">
        <v>26</v>
      </c>
      <c r="E68" s="3" t="s">
        <v>33</v>
      </c>
      <c r="F68" s="3" t="s">
        <v>28</v>
      </c>
      <c r="G68" s="3">
        <v>3</v>
      </c>
      <c r="H68" s="3">
        <v>3</v>
      </c>
      <c r="I68" s="4">
        <f t="shared" ref="I68:I98" si="17">H68/G68</f>
        <v>1</v>
      </c>
      <c r="J68" s="3">
        <v>0</v>
      </c>
      <c r="K68" s="32">
        <f t="shared" si="12"/>
        <v>0</v>
      </c>
      <c r="L68" s="3">
        <f t="shared" si="13"/>
        <v>3</v>
      </c>
      <c r="M68" s="3">
        <v>1</v>
      </c>
      <c r="N68" s="3">
        <v>2</v>
      </c>
      <c r="O68" s="3">
        <v>1</v>
      </c>
      <c r="P68" s="3">
        <v>3</v>
      </c>
      <c r="Q68" s="4">
        <f t="shared" si="14"/>
        <v>100</v>
      </c>
      <c r="R68" s="3">
        <v>0</v>
      </c>
      <c r="S68" s="3">
        <v>0</v>
      </c>
      <c r="T68" s="32">
        <f t="shared" si="15"/>
        <v>0.33333333333333331</v>
      </c>
      <c r="U68" s="32">
        <f t="shared" si="16"/>
        <v>0.5</v>
      </c>
      <c r="V68" s="3">
        <v>1</v>
      </c>
      <c r="W68" s="3">
        <v>0</v>
      </c>
      <c r="X68" s="3">
        <v>0</v>
      </c>
      <c r="Y68" s="3">
        <v>1</v>
      </c>
      <c r="Z68" s="3">
        <v>0</v>
      </c>
    </row>
    <row r="69" spans="1:30" x14ac:dyDescent="0.3">
      <c r="A69" s="3" t="s">
        <v>67</v>
      </c>
      <c r="B69" s="3" t="s">
        <v>29</v>
      </c>
      <c r="C69" s="3" t="s">
        <v>30</v>
      </c>
      <c r="D69" s="3" t="s">
        <v>26</v>
      </c>
      <c r="E69" s="3" t="s">
        <v>33</v>
      </c>
      <c r="F69" s="3" t="s">
        <v>28</v>
      </c>
      <c r="G69" s="3">
        <v>0</v>
      </c>
      <c r="H69" s="3">
        <v>0</v>
      </c>
      <c r="I69" s="4" t="e">
        <f t="shared" si="17"/>
        <v>#DIV/0!</v>
      </c>
      <c r="J69" s="3">
        <v>0</v>
      </c>
      <c r="K69" s="32" t="e">
        <f t="shared" si="12"/>
        <v>#DIV/0!</v>
      </c>
      <c r="L69" s="3">
        <f t="shared" si="13"/>
        <v>0</v>
      </c>
      <c r="M69" s="3">
        <v>0</v>
      </c>
      <c r="N69" s="3">
        <v>0</v>
      </c>
      <c r="O69" s="3">
        <v>0</v>
      </c>
      <c r="P69" s="3">
        <v>0</v>
      </c>
      <c r="Q69" s="4" t="e">
        <f t="shared" si="14"/>
        <v>#DIV/0!</v>
      </c>
      <c r="R69" s="3">
        <v>0</v>
      </c>
      <c r="S69" s="3">
        <v>0</v>
      </c>
      <c r="T69" s="32" t="e">
        <f t="shared" si="15"/>
        <v>#DIV/0!</v>
      </c>
      <c r="U69" s="32" t="e">
        <f t="shared" si="16"/>
        <v>#DIV/0!</v>
      </c>
      <c r="V69" s="3">
        <v>0</v>
      </c>
      <c r="W69" s="3">
        <v>0</v>
      </c>
      <c r="X69" s="3">
        <v>0</v>
      </c>
      <c r="Y69" s="3">
        <v>0</v>
      </c>
      <c r="Z69" s="3">
        <v>0</v>
      </c>
    </row>
    <row r="70" spans="1:30" x14ac:dyDescent="0.3">
      <c r="A70" s="3" t="s">
        <v>68</v>
      </c>
      <c r="B70" s="3" t="s">
        <v>29</v>
      </c>
      <c r="C70" s="3" t="s">
        <v>30</v>
      </c>
      <c r="D70" s="3" t="s">
        <v>26</v>
      </c>
      <c r="E70" s="3" t="s">
        <v>33</v>
      </c>
      <c r="F70" s="3" t="s">
        <v>28</v>
      </c>
      <c r="G70" s="3">
        <v>1</v>
      </c>
      <c r="H70" s="3">
        <v>0</v>
      </c>
      <c r="I70" s="4">
        <f t="shared" si="17"/>
        <v>0</v>
      </c>
      <c r="J70" s="3">
        <v>0</v>
      </c>
      <c r="K70" s="32">
        <f t="shared" si="12"/>
        <v>0</v>
      </c>
      <c r="L70" s="3">
        <f t="shared" si="13"/>
        <v>1</v>
      </c>
      <c r="M70" s="3">
        <v>0</v>
      </c>
      <c r="N70" s="3">
        <v>1</v>
      </c>
      <c r="O70" s="3">
        <v>0</v>
      </c>
      <c r="P70" s="3">
        <v>1</v>
      </c>
      <c r="Q70" s="4">
        <f t="shared" si="14"/>
        <v>100</v>
      </c>
      <c r="R70" s="3">
        <v>0</v>
      </c>
      <c r="S70" s="3">
        <v>0</v>
      </c>
      <c r="T70" s="32">
        <f t="shared" si="15"/>
        <v>0</v>
      </c>
      <c r="U70" s="32">
        <f t="shared" si="16"/>
        <v>0</v>
      </c>
      <c r="V70" s="3">
        <v>0</v>
      </c>
      <c r="W70" s="3">
        <v>0</v>
      </c>
      <c r="X70" s="3">
        <v>0</v>
      </c>
      <c r="Y70" s="3">
        <v>0</v>
      </c>
      <c r="Z70" s="3">
        <v>0</v>
      </c>
    </row>
    <row r="71" spans="1:30" x14ac:dyDescent="0.3">
      <c r="A71" s="35">
        <v>26</v>
      </c>
      <c r="B71" s="35" t="s">
        <v>24</v>
      </c>
      <c r="C71" s="35" t="s">
        <v>29</v>
      </c>
      <c r="D71" s="35" t="s">
        <v>26</v>
      </c>
      <c r="E71" s="35" t="s">
        <v>30</v>
      </c>
      <c r="F71" s="35" t="s">
        <v>28</v>
      </c>
      <c r="G71" s="35">
        <f>G72+G73+G74</f>
        <v>4</v>
      </c>
      <c r="H71" s="35">
        <f>H72+H73+H74</f>
        <v>0</v>
      </c>
      <c r="I71" s="40">
        <f>H71/((L71-W71)+J71+(0.44*R71))</f>
        <v>0</v>
      </c>
      <c r="J71" s="35">
        <f>J72+J73+J74</f>
        <v>1</v>
      </c>
      <c r="K71" s="37">
        <f t="shared" si="12"/>
        <v>0.25</v>
      </c>
      <c r="L71" s="35">
        <f t="shared" si="13"/>
        <v>3</v>
      </c>
      <c r="M71" s="35">
        <f>M72+M73+M74</f>
        <v>0</v>
      </c>
      <c r="N71" s="35">
        <f>N72+N73+N74</f>
        <v>3</v>
      </c>
      <c r="O71" s="35">
        <f>O72+O73+O74</f>
        <v>0</v>
      </c>
      <c r="P71" s="35">
        <f>P72+P73+P74</f>
        <v>3</v>
      </c>
      <c r="Q71" s="36">
        <f t="shared" si="14"/>
        <v>100</v>
      </c>
      <c r="R71" s="35">
        <f>R72+R73+R74</f>
        <v>0</v>
      </c>
      <c r="S71" s="35">
        <f>S72+S73+S74</f>
        <v>0</v>
      </c>
      <c r="T71" s="37">
        <f t="shared" si="15"/>
        <v>0</v>
      </c>
      <c r="U71" s="37">
        <f t="shared" si="16"/>
        <v>0</v>
      </c>
      <c r="V71" s="35">
        <f>V72+V73+V74</f>
        <v>0</v>
      </c>
      <c r="W71" s="35">
        <f>W72+W73+W74</f>
        <v>1</v>
      </c>
      <c r="X71" s="35">
        <f>X72+X73+X74</f>
        <v>0</v>
      </c>
      <c r="Y71" s="35">
        <f>Y72+Y73+Y74</f>
        <v>0</v>
      </c>
      <c r="Z71" s="35">
        <f>H71-H180</f>
        <v>-2</v>
      </c>
      <c r="AA71" s="38"/>
      <c r="AB71" s="38"/>
      <c r="AC71" s="38"/>
      <c r="AD71" s="38"/>
    </row>
    <row r="72" spans="1:30" x14ac:dyDescent="0.3">
      <c r="A72" s="3" t="s">
        <v>66</v>
      </c>
      <c r="B72" s="3" t="s">
        <v>24</v>
      </c>
      <c r="C72" s="3" t="s">
        <v>29</v>
      </c>
      <c r="D72" s="3" t="s">
        <v>26</v>
      </c>
      <c r="E72" s="3" t="s">
        <v>30</v>
      </c>
      <c r="F72" s="3" t="s">
        <v>28</v>
      </c>
      <c r="G72" s="3">
        <v>4</v>
      </c>
      <c r="H72" s="3">
        <v>0</v>
      </c>
      <c r="I72" s="4">
        <f t="shared" si="17"/>
        <v>0</v>
      </c>
      <c r="J72" s="3">
        <v>1</v>
      </c>
      <c r="K72" s="32">
        <f t="shared" si="12"/>
        <v>0.25</v>
      </c>
      <c r="L72" s="3">
        <f t="shared" si="13"/>
        <v>3</v>
      </c>
      <c r="M72" s="3">
        <v>0</v>
      </c>
      <c r="N72" s="3">
        <v>3</v>
      </c>
      <c r="O72" s="3">
        <v>0</v>
      </c>
      <c r="P72" s="3">
        <v>3</v>
      </c>
      <c r="Q72" s="4">
        <f t="shared" si="14"/>
        <v>100</v>
      </c>
      <c r="R72" s="3">
        <v>0</v>
      </c>
      <c r="S72" s="3">
        <v>0</v>
      </c>
      <c r="T72" s="32">
        <f t="shared" si="15"/>
        <v>0</v>
      </c>
      <c r="U72" s="32">
        <f t="shared" si="16"/>
        <v>0</v>
      </c>
      <c r="V72" s="3">
        <v>0</v>
      </c>
      <c r="W72" s="3">
        <v>1</v>
      </c>
      <c r="X72" s="3">
        <v>0</v>
      </c>
      <c r="Y72" s="3">
        <v>0</v>
      </c>
      <c r="Z72" s="3">
        <v>0</v>
      </c>
    </row>
    <row r="73" spans="1:30" x14ac:dyDescent="0.3">
      <c r="A73" s="3" t="s">
        <v>67</v>
      </c>
      <c r="B73" s="3" t="s">
        <v>24</v>
      </c>
      <c r="C73" s="3" t="s">
        <v>29</v>
      </c>
      <c r="D73" s="3" t="s">
        <v>26</v>
      </c>
      <c r="E73" s="3" t="s">
        <v>30</v>
      </c>
      <c r="F73" s="3" t="s">
        <v>28</v>
      </c>
      <c r="G73" s="3">
        <v>0</v>
      </c>
      <c r="H73" s="3">
        <v>0</v>
      </c>
      <c r="I73" s="4" t="e">
        <f t="shared" si="17"/>
        <v>#DIV/0!</v>
      </c>
      <c r="J73" s="3">
        <v>0</v>
      </c>
      <c r="K73" s="32" t="e">
        <f t="shared" si="12"/>
        <v>#DIV/0!</v>
      </c>
      <c r="L73" s="3">
        <f t="shared" si="13"/>
        <v>0</v>
      </c>
      <c r="M73" s="3">
        <v>0</v>
      </c>
      <c r="N73" s="3">
        <v>0</v>
      </c>
      <c r="O73" s="3">
        <v>0</v>
      </c>
      <c r="P73" s="3">
        <v>0</v>
      </c>
      <c r="Q73" s="4" t="e">
        <f t="shared" si="14"/>
        <v>#DIV/0!</v>
      </c>
      <c r="R73" s="3">
        <v>0</v>
      </c>
      <c r="S73" s="3">
        <v>0</v>
      </c>
      <c r="T73" s="32" t="e">
        <f t="shared" si="15"/>
        <v>#DIV/0!</v>
      </c>
      <c r="U73" s="32" t="e">
        <f t="shared" si="16"/>
        <v>#DIV/0!</v>
      </c>
      <c r="V73" s="3">
        <v>0</v>
      </c>
      <c r="W73" s="3">
        <v>0</v>
      </c>
      <c r="X73" s="3">
        <v>0</v>
      </c>
      <c r="Y73" s="3">
        <v>0</v>
      </c>
      <c r="Z73" s="3">
        <v>0</v>
      </c>
    </row>
    <row r="74" spans="1:30" x14ac:dyDescent="0.3">
      <c r="A74" s="3" t="s">
        <v>68</v>
      </c>
      <c r="B74" s="3" t="s">
        <v>24</v>
      </c>
      <c r="C74" s="3" t="s">
        <v>29</v>
      </c>
      <c r="D74" s="3" t="s">
        <v>26</v>
      </c>
      <c r="E74" s="3" t="s">
        <v>30</v>
      </c>
      <c r="F74" s="3" t="s">
        <v>28</v>
      </c>
      <c r="G74" s="3">
        <v>0</v>
      </c>
      <c r="H74" s="3">
        <v>0</v>
      </c>
      <c r="I74" s="4" t="e">
        <f t="shared" si="17"/>
        <v>#DIV/0!</v>
      </c>
      <c r="J74" s="3">
        <v>0</v>
      </c>
      <c r="K74" s="32" t="e">
        <f t="shared" si="12"/>
        <v>#DIV/0!</v>
      </c>
      <c r="L74" s="3">
        <f t="shared" si="13"/>
        <v>0</v>
      </c>
      <c r="M74" s="3">
        <v>0</v>
      </c>
      <c r="N74" s="3">
        <v>0</v>
      </c>
      <c r="O74" s="3">
        <v>0</v>
      </c>
      <c r="P74" s="3">
        <v>0</v>
      </c>
      <c r="Q74" s="4" t="e">
        <f t="shared" si="14"/>
        <v>#DIV/0!</v>
      </c>
      <c r="R74" s="3">
        <v>0</v>
      </c>
      <c r="S74" s="3">
        <v>0</v>
      </c>
      <c r="T74" s="32" t="e">
        <f t="shared" si="15"/>
        <v>#DIV/0!</v>
      </c>
      <c r="U74" s="32" t="e">
        <f t="shared" si="16"/>
        <v>#DIV/0!</v>
      </c>
      <c r="V74" s="3">
        <v>0</v>
      </c>
      <c r="W74" s="3">
        <v>0</v>
      </c>
      <c r="X74" s="3">
        <v>0</v>
      </c>
      <c r="Y74" s="3">
        <v>0</v>
      </c>
      <c r="Z74" s="3">
        <v>0</v>
      </c>
    </row>
    <row r="75" spans="1:30" x14ac:dyDescent="0.3">
      <c r="A75" s="35">
        <v>33</v>
      </c>
      <c r="B75" s="35" t="s">
        <v>24</v>
      </c>
      <c r="C75" s="35" t="s">
        <v>25</v>
      </c>
      <c r="D75" s="35" t="s">
        <v>26</v>
      </c>
      <c r="E75" s="35" t="s">
        <v>30</v>
      </c>
      <c r="F75" s="35" t="s">
        <v>28</v>
      </c>
      <c r="G75" s="35">
        <f>G76+G77+G78</f>
        <v>3</v>
      </c>
      <c r="H75" s="35">
        <f>H76+H77+H78</f>
        <v>1</v>
      </c>
      <c r="I75" s="40">
        <f>H75/((L75-W75)+J75+(0.44*R75))</f>
        <v>0.5</v>
      </c>
      <c r="J75" s="35">
        <f>J76+J77+J78</f>
        <v>2</v>
      </c>
      <c r="K75" s="37">
        <f t="shared" si="12"/>
        <v>0.66666666666666663</v>
      </c>
      <c r="L75" s="35">
        <f t="shared" si="13"/>
        <v>0</v>
      </c>
      <c r="M75" s="35">
        <f>M76+M77+M78</f>
        <v>0</v>
      </c>
      <c r="N75" s="35">
        <f>N76+N77+N78</f>
        <v>0</v>
      </c>
      <c r="O75" s="35">
        <f>O76+O77+O78</f>
        <v>2</v>
      </c>
      <c r="P75" s="35">
        <f>P76+P77+P78</f>
        <v>1</v>
      </c>
      <c r="Q75" s="36" t="e">
        <f t="shared" si="14"/>
        <v>#DIV/0!</v>
      </c>
      <c r="R75" s="35">
        <f>R76+R77+R78</f>
        <v>0</v>
      </c>
      <c r="S75" s="35">
        <f>S76+S77+S78</f>
        <v>0</v>
      </c>
      <c r="T75" s="37" t="e">
        <f t="shared" si="15"/>
        <v>#DIV/0!</v>
      </c>
      <c r="U75" s="37" t="e">
        <f t="shared" si="16"/>
        <v>#DIV/0!</v>
      </c>
      <c r="V75" s="35">
        <f>V76+V77+V78</f>
        <v>0</v>
      </c>
      <c r="W75" s="35">
        <f>W76+W77+W78</f>
        <v>0</v>
      </c>
      <c r="X75" s="35">
        <f>X76+X77+X78</f>
        <v>1</v>
      </c>
      <c r="Y75" s="35">
        <f>Y76+Y77+Y78</f>
        <v>1</v>
      </c>
      <c r="Z75" s="35">
        <f>H75-H184</f>
        <v>1</v>
      </c>
      <c r="AA75" s="38"/>
      <c r="AB75" s="38"/>
      <c r="AC75" s="38"/>
      <c r="AD75" s="38"/>
    </row>
    <row r="76" spans="1:30" x14ac:dyDescent="0.3">
      <c r="A76" s="3" t="s">
        <v>66</v>
      </c>
      <c r="B76" s="3" t="s">
        <v>24</v>
      </c>
      <c r="C76" s="3" t="s">
        <v>25</v>
      </c>
      <c r="D76" s="3" t="s">
        <v>26</v>
      </c>
      <c r="E76" s="3" t="s">
        <v>30</v>
      </c>
      <c r="F76" s="3" t="s">
        <v>28</v>
      </c>
      <c r="G76" s="3">
        <v>2</v>
      </c>
      <c r="H76" s="3">
        <v>0</v>
      </c>
      <c r="I76" s="4">
        <f t="shared" si="17"/>
        <v>0</v>
      </c>
      <c r="J76" s="3">
        <v>2</v>
      </c>
      <c r="K76" s="32">
        <f t="shared" si="12"/>
        <v>1</v>
      </c>
      <c r="L76" s="3">
        <f t="shared" si="13"/>
        <v>0</v>
      </c>
      <c r="M76" s="3">
        <v>0</v>
      </c>
      <c r="N76" s="3">
        <v>0</v>
      </c>
      <c r="O76" s="3">
        <v>0</v>
      </c>
      <c r="P76" s="3">
        <v>0</v>
      </c>
      <c r="Q76" s="4" t="e">
        <f t="shared" si="14"/>
        <v>#DIV/0!</v>
      </c>
      <c r="R76" s="3">
        <v>0</v>
      </c>
      <c r="S76" s="3">
        <v>0</v>
      </c>
      <c r="T76" s="32" t="e">
        <f t="shared" si="15"/>
        <v>#DIV/0!</v>
      </c>
      <c r="U76" s="32" t="e">
        <f t="shared" si="16"/>
        <v>#DIV/0!</v>
      </c>
      <c r="V76" s="3">
        <v>0</v>
      </c>
      <c r="W76" s="3">
        <v>0</v>
      </c>
      <c r="X76" s="3">
        <v>1</v>
      </c>
      <c r="Y76" s="3">
        <v>0</v>
      </c>
      <c r="Z76" s="3">
        <v>0</v>
      </c>
    </row>
    <row r="77" spans="1:30" x14ac:dyDescent="0.3">
      <c r="A77" s="3" t="s">
        <v>67</v>
      </c>
      <c r="B77" s="3" t="s">
        <v>24</v>
      </c>
      <c r="C77" s="3" t="s">
        <v>25</v>
      </c>
      <c r="D77" s="3" t="s">
        <v>26</v>
      </c>
      <c r="E77" s="3" t="s">
        <v>30</v>
      </c>
      <c r="F77" s="3" t="s">
        <v>28</v>
      </c>
      <c r="G77" s="3">
        <v>0</v>
      </c>
      <c r="H77" s="3">
        <v>0</v>
      </c>
      <c r="I77" s="4" t="e">
        <f t="shared" si="17"/>
        <v>#DIV/0!</v>
      </c>
      <c r="J77" s="3">
        <v>0</v>
      </c>
      <c r="K77" s="32" t="e">
        <f t="shared" si="12"/>
        <v>#DIV/0!</v>
      </c>
      <c r="L77" s="3">
        <f t="shared" si="13"/>
        <v>0</v>
      </c>
      <c r="M77" s="3">
        <v>0</v>
      </c>
      <c r="N77" s="3">
        <v>0</v>
      </c>
      <c r="O77" s="3">
        <v>0</v>
      </c>
      <c r="P77" s="3">
        <v>0</v>
      </c>
      <c r="Q77" s="4" t="e">
        <f t="shared" si="14"/>
        <v>#DIV/0!</v>
      </c>
      <c r="R77" s="3">
        <v>0</v>
      </c>
      <c r="S77" s="3">
        <v>0</v>
      </c>
      <c r="T77" s="32" t="e">
        <f t="shared" si="15"/>
        <v>#DIV/0!</v>
      </c>
      <c r="U77" s="32" t="e">
        <f t="shared" si="16"/>
        <v>#DIV/0!</v>
      </c>
      <c r="V77" s="3">
        <v>0</v>
      </c>
      <c r="W77" s="3">
        <v>0</v>
      </c>
      <c r="X77" s="3">
        <v>0</v>
      </c>
      <c r="Y77" s="3">
        <v>0</v>
      </c>
      <c r="Z77" s="3">
        <v>0</v>
      </c>
    </row>
    <row r="78" spans="1:30" x14ac:dyDescent="0.3">
      <c r="A78" s="3" t="s">
        <v>68</v>
      </c>
      <c r="B78" s="3" t="s">
        <v>24</v>
      </c>
      <c r="C78" s="3" t="s">
        <v>25</v>
      </c>
      <c r="D78" s="3" t="s">
        <v>26</v>
      </c>
      <c r="E78" s="3" t="s">
        <v>30</v>
      </c>
      <c r="F78" s="3" t="s">
        <v>28</v>
      </c>
      <c r="G78" s="3">
        <v>1</v>
      </c>
      <c r="H78" s="3">
        <v>1</v>
      </c>
      <c r="I78" s="4">
        <f t="shared" si="17"/>
        <v>1</v>
      </c>
      <c r="J78" s="3">
        <v>0</v>
      </c>
      <c r="K78" s="32">
        <f t="shared" si="12"/>
        <v>0</v>
      </c>
      <c r="L78" s="3">
        <f t="shared" si="13"/>
        <v>0</v>
      </c>
      <c r="M78" s="3">
        <v>0</v>
      </c>
      <c r="N78" s="3">
        <v>0</v>
      </c>
      <c r="O78" s="3">
        <v>2</v>
      </c>
      <c r="P78" s="3">
        <v>1</v>
      </c>
      <c r="Q78" s="4" t="e">
        <f t="shared" si="14"/>
        <v>#DIV/0!</v>
      </c>
      <c r="R78" s="3">
        <v>0</v>
      </c>
      <c r="S78" s="3">
        <v>0</v>
      </c>
      <c r="T78" s="32" t="e">
        <f t="shared" si="15"/>
        <v>#DIV/0!</v>
      </c>
      <c r="U78" s="32" t="e">
        <f t="shared" si="16"/>
        <v>#DIV/0!</v>
      </c>
      <c r="V78" s="3">
        <v>0</v>
      </c>
      <c r="W78" s="3">
        <v>0</v>
      </c>
      <c r="X78" s="3">
        <v>0</v>
      </c>
      <c r="Y78" s="3">
        <v>1</v>
      </c>
      <c r="Z78" s="3">
        <v>0</v>
      </c>
    </row>
    <row r="79" spans="1:30" x14ac:dyDescent="0.3">
      <c r="A79" s="35">
        <v>31</v>
      </c>
      <c r="B79" s="35" t="s">
        <v>24</v>
      </c>
      <c r="C79" s="35" t="s">
        <v>33</v>
      </c>
      <c r="D79" s="35" t="s">
        <v>26</v>
      </c>
      <c r="E79" s="35" t="s">
        <v>27</v>
      </c>
      <c r="F79" s="35" t="s">
        <v>28</v>
      </c>
      <c r="G79" s="35">
        <f>G80+G81+G82</f>
        <v>1</v>
      </c>
      <c r="H79" s="35">
        <f>H80+H81+H82</f>
        <v>0</v>
      </c>
      <c r="I79" s="40">
        <f>H79/((L79-W79)+J79+(0.44*R79))</f>
        <v>0</v>
      </c>
      <c r="J79" s="35">
        <f>J80+J81+J82</f>
        <v>0</v>
      </c>
      <c r="K79" s="37">
        <f t="shared" si="12"/>
        <v>0</v>
      </c>
      <c r="L79" s="35">
        <f t="shared" si="13"/>
        <v>1</v>
      </c>
      <c r="M79" s="35">
        <f>M80+M81+M82</f>
        <v>0</v>
      </c>
      <c r="N79" s="35">
        <f>N80+N81+N82</f>
        <v>1</v>
      </c>
      <c r="O79" s="35">
        <f>O80+O81+O82</f>
        <v>0</v>
      </c>
      <c r="P79" s="35">
        <f>P80+P81+P82</f>
        <v>0</v>
      </c>
      <c r="Q79" s="36">
        <f t="shared" si="14"/>
        <v>0</v>
      </c>
      <c r="R79" s="35">
        <f>R80+R81+R82</f>
        <v>0</v>
      </c>
      <c r="S79" s="35">
        <f>S80+S81+S82</f>
        <v>0</v>
      </c>
      <c r="T79" s="37">
        <f t="shared" si="15"/>
        <v>0</v>
      </c>
      <c r="U79" s="37">
        <f t="shared" si="16"/>
        <v>0</v>
      </c>
      <c r="V79" s="35">
        <f>V80+V81+V82</f>
        <v>0</v>
      </c>
      <c r="W79" s="35">
        <f>W80+W81+W82</f>
        <v>0</v>
      </c>
      <c r="X79" s="35">
        <f>X80+X81+X82</f>
        <v>0</v>
      </c>
      <c r="Y79" s="35">
        <f>Y80+Y81+Y82</f>
        <v>1</v>
      </c>
      <c r="Z79" s="35">
        <f>H79-H188</f>
        <v>-3</v>
      </c>
      <c r="AA79" s="38"/>
      <c r="AB79" s="38"/>
      <c r="AC79" s="38"/>
      <c r="AD79" s="38"/>
    </row>
    <row r="80" spans="1:30" x14ac:dyDescent="0.3">
      <c r="A80" s="3" t="s">
        <v>66</v>
      </c>
      <c r="B80" s="3" t="s">
        <v>24</v>
      </c>
      <c r="C80" s="3" t="s">
        <v>33</v>
      </c>
      <c r="D80" s="3" t="s">
        <v>26</v>
      </c>
      <c r="E80" s="3" t="s">
        <v>27</v>
      </c>
      <c r="F80" s="3" t="s">
        <v>28</v>
      </c>
      <c r="G80" s="3">
        <v>1</v>
      </c>
      <c r="H80" s="3">
        <v>0</v>
      </c>
      <c r="I80" s="4">
        <f t="shared" si="17"/>
        <v>0</v>
      </c>
      <c r="J80" s="3">
        <v>0</v>
      </c>
      <c r="K80" s="32">
        <f t="shared" si="12"/>
        <v>0</v>
      </c>
      <c r="L80" s="3">
        <f t="shared" si="13"/>
        <v>1</v>
      </c>
      <c r="M80" s="3">
        <v>0</v>
      </c>
      <c r="N80" s="3">
        <v>1</v>
      </c>
      <c r="O80" s="3">
        <v>0</v>
      </c>
      <c r="P80" s="3">
        <v>0</v>
      </c>
      <c r="Q80" s="4">
        <f t="shared" si="14"/>
        <v>0</v>
      </c>
      <c r="R80" s="3">
        <v>0</v>
      </c>
      <c r="S80" s="3">
        <v>0</v>
      </c>
      <c r="T80" s="32">
        <f t="shared" si="15"/>
        <v>0</v>
      </c>
      <c r="U80" s="32">
        <f t="shared" si="16"/>
        <v>0</v>
      </c>
      <c r="V80" s="3">
        <v>0</v>
      </c>
      <c r="W80" s="3">
        <v>0</v>
      </c>
      <c r="X80" s="3">
        <v>0</v>
      </c>
      <c r="Y80" s="3">
        <v>1</v>
      </c>
      <c r="Z80" s="3">
        <v>0</v>
      </c>
    </row>
    <row r="81" spans="1:30" x14ac:dyDescent="0.3">
      <c r="A81" s="3" t="s">
        <v>67</v>
      </c>
      <c r="B81" s="3" t="s">
        <v>24</v>
      </c>
      <c r="C81" s="3" t="s">
        <v>33</v>
      </c>
      <c r="D81" s="3" t="s">
        <v>26</v>
      </c>
      <c r="E81" s="3" t="s">
        <v>27</v>
      </c>
      <c r="F81" s="3" t="s">
        <v>28</v>
      </c>
      <c r="G81" s="3">
        <v>0</v>
      </c>
      <c r="H81" s="3">
        <v>0</v>
      </c>
      <c r="I81" s="4" t="e">
        <f t="shared" si="17"/>
        <v>#DIV/0!</v>
      </c>
      <c r="J81" s="3">
        <v>0</v>
      </c>
      <c r="K81" s="32" t="e">
        <f t="shared" si="12"/>
        <v>#DIV/0!</v>
      </c>
      <c r="L81" s="3">
        <f t="shared" si="13"/>
        <v>0</v>
      </c>
      <c r="M81" s="3">
        <v>0</v>
      </c>
      <c r="N81" s="3">
        <v>0</v>
      </c>
      <c r="O81" s="3">
        <v>0</v>
      </c>
      <c r="P81" s="3">
        <v>0</v>
      </c>
      <c r="Q81" s="4" t="e">
        <f t="shared" si="14"/>
        <v>#DIV/0!</v>
      </c>
      <c r="R81" s="3">
        <v>0</v>
      </c>
      <c r="S81" s="3">
        <v>0</v>
      </c>
      <c r="T81" s="32" t="e">
        <f t="shared" si="15"/>
        <v>#DIV/0!</v>
      </c>
      <c r="U81" s="32" t="e">
        <f t="shared" si="16"/>
        <v>#DIV/0!</v>
      </c>
      <c r="V81" s="3">
        <v>0</v>
      </c>
      <c r="W81" s="3">
        <v>0</v>
      </c>
      <c r="X81" s="3">
        <v>0</v>
      </c>
      <c r="Y81" s="3">
        <v>0</v>
      </c>
      <c r="Z81" s="3">
        <v>0</v>
      </c>
    </row>
    <row r="82" spans="1:30" x14ac:dyDescent="0.3">
      <c r="A82" s="3" t="s">
        <v>68</v>
      </c>
      <c r="B82" s="3" t="s">
        <v>24</v>
      </c>
      <c r="C82" s="3" t="s">
        <v>33</v>
      </c>
      <c r="D82" s="3" t="s">
        <v>26</v>
      </c>
      <c r="E82" s="3" t="s">
        <v>27</v>
      </c>
      <c r="F82" s="3" t="s">
        <v>28</v>
      </c>
      <c r="G82" s="3">
        <v>0</v>
      </c>
      <c r="H82" s="3">
        <v>0</v>
      </c>
      <c r="I82" s="4" t="e">
        <f t="shared" si="17"/>
        <v>#DIV/0!</v>
      </c>
      <c r="J82" s="3">
        <v>0</v>
      </c>
      <c r="K82" s="32" t="e">
        <f t="shared" si="12"/>
        <v>#DIV/0!</v>
      </c>
      <c r="L82" s="3">
        <f t="shared" si="13"/>
        <v>0</v>
      </c>
      <c r="M82" s="3">
        <v>0</v>
      </c>
      <c r="N82" s="3">
        <v>0</v>
      </c>
      <c r="O82" s="3">
        <v>0</v>
      </c>
      <c r="P82" s="3">
        <v>0</v>
      </c>
      <c r="Q82" s="4" t="e">
        <f t="shared" si="14"/>
        <v>#DIV/0!</v>
      </c>
      <c r="R82" s="3">
        <v>0</v>
      </c>
      <c r="S82" s="3">
        <v>0</v>
      </c>
      <c r="T82" s="32" t="e">
        <f t="shared" si="15"/>
        <v>#DIV/0!</v>
      </c>
      <c r="U82" s="32" t="e">
        <f t="shared" si="16"/>
        <v>#DIV/0!</v>
      </c>
      <c r="V82" s="3">
        <v>0</v>
      </c>
      <c r="W82" s="3">
        <v>0</v>
      </c>
      <c r="X82" s="3">
        <v>0</v>
      </c>
      <c r="Y82" s="3">
        <v>0</v>
      </c>
      <c r="Z82" s="3">
        <v>0</v>
      </c>
    </row>
    <row r="83" spans="1:30" x14ac:dyDescent="0.3">
      <c r="A83" s="35">
        <v>136</v>
      </c>
      <c r="B83" s="35" t="s">
        <v>24</v>
      </c>
      <c r="C83" s="35" t="s">
        <v>25</v>
      </c>
      <c r="D83" s="35" t="s">
        <v>26</v>
      </c>
      <c r="E83" s="35" t="s">
        <v>33</v>
      </c>
      <c r="F83" s="35" t="s">
        <v>32</v>
      </c>
      <c r="G83" s="35">
        <f>G84+G85+G86</f>
        <v>1</v>
      </c>
      <c r="H83" s="35">
        <f>H84+H85+H86</f>
        <v>0</v>
      </c>
      <c r="I83" s="40">
        <f>H83/((L83-W83)+J83+(0.44*R83))</f>
        <v>0</v>
      </c>
      <c r="J83" s="35">
        <f>J84+J85+J86</f>
        <v>1</v>
      </c>
      <c r="K83" s="37">
        <f t="shared" si="12"/>
        <v>1</v>
      </c>
      <c r="L83" s="35">
        <f t="shared" si="13"/>
        <v>0</v>
      </c>
      <c r="M83" s="35">
        <f>M84+M85+M86</f>
        <v>0</v>
      </c>
      <c r="N83" s="35">
        <f>N84+N85+N86</f>
        <v>0</v>
      </c>
      <c r="O83" s="35">
        <f>O84+O85+O86</f>
        <v>0</v>
      </c>
      <c r="P83" s="35">
        <f>P84+P85+P86</f>
        <v>0</v>
      </c>
      <c r="Q83" s="36" t="e">
        <f t="shared" si="14"/>
        <v>#DIV/0!</v>
      </c>
      <c r="R83" s="35">
        <f>R84+R85+R86</f>
        <v>0</v>
      </c>
      <c r="S83" s="35">
        <f>S84+S85+S86</f>
        <v>0</v>
      </c>
      <c r="T83" s="37" t="e">
        <f t="shared" si="15"/>
        <v>#DIV/0!</v>
      </c>
      <c r="U83" s="37" t="e">
        <f t="shared" si="16"/>
        <v>#DIV/0!</v>
      </c>
      <c r="V83" s="35">
        <f>V84+V85+V86</f>
        <v>0</v>
      </c>
      <c r="W83" s="35">
        <f>W84+W85+W86</f>
        <v>0</v>
      </c>
      <c r="X83" s="35">
        <f>X84+X85+X86</f>
        <v>0</v>
      </c>
      <c r="Y83" s="35">
        <f>Y84+Y85+Y86</f>
        <v>0</v>
      </c>
      <c r="Z83" s="35">
        <f>H83-H192</f>
        <v>-2</v>
      </c>
      <c r="AA83" s="38"/>
      <c r="AB83" s="38"/>
      <c r="AC83" s="38"/>
      <c r="AD83" s="38"/>
    </row>
    <row r="84" spans="1:30" x14ac:dyDescent="0.3">
      <c r="A84" s="3" t="s">
        <v>66</v>
      </c>
      <c r="B84" s="3" t="s">
        <v>24</v>
      </c>
      <c r="C84" s="3" t="s">
        <v>25</v>
      </c>
      <c r="D84" s="3" t="s">
        <v>26</v>
      </c>
      <c r="E84" s="3" t="s">
        <v>33</v>
      </c>
      <c r="F84" s="3" t="s">
        <v>32</v>
      </c>
      <c r="G84" s="3">
        <v>1</v>
      </c>
      <c r="H84" s="3">
        <v>0</v>
      </c>
      <c r="I84" s="4">
        <f t="shared" si="17"/>
        <v>0</v>
      </c>
      <c r="J84" s="3">
        <v>1</v>
      </c>
      <c r="K84" s="32">
        <f t="shared" si="12"/>
        <v>1</v>
      </c>
      <c r="L84" s="3">
        <f t="shared" si="13"/>
        <v>0</v>
      </c>
      <c r="M84" s="3">
        <v>0</v>
      </c>
      <c r="N84" s="3">
        <v>0</v>
      </c>
      <c r="O84" s="3">
        <v>0</v>
      </c>
      <c r="P84" s="3">
        <v>0</v>
      </c>
      <c r="Q84" s="4" t="e">
        <f t="shared" si="14"/>
        <v>#DIV/0!</v>
      </c>
      <c r="R84" s="3">
        <v>0</v>
      </c>
      <c r="S84" s="3">
        <v>0</v>
      </c>
      <c r="T84" s="32" t="e">
        <f t="shared" si="15"/>
        <v>#DIV/0!</v>
      </c>
      <c r="U84" s="32" t="e">
        <f t="shared" si="16"/>
        <v>#DIV/0!</v>
      </c>
      <c r="V84" s="3">
        <v>0</v>
      </c>
      <c r="W84" s="3">
        <v>0</v>
      </c>
      <c r="X84" s="3">
        <v>0</v>
      </c>
      <c r="Y84" s="3">
        <v>0</v>
      </c>
      <c r="Z84" s="3">
        <v>0</v>
      </c>
    </row>
    <row r="85" spans="1:30" x14ac:dyDescent="0.3">
      <c r="A85" s="3" t="s">
        <v>67</v>
      </c>
      <c r="B85" s="3" t="s">
        <v>24</v>
      </c>
      <c r="C85" s="3" t="s">
        <v>25</v>
      </c>
      <c r="D85" s="3" t="s">
        <v>26</v>
      </c>
      <c r="E85" s="3" t="s">
        <v>33</v>
      </c>
      <c r="F85" s="3" t="s">
        <v>32</v>
      </c>
      <c r="G85" s="3">
        <v>0</v>
      </c>
      <c r="H85" s="3">
        <v>0</v>
      </c>
      <c r="I85" s="4" t="e">
        <f t="shared" si="17"/>
        <v>#DIV/0!</v>
      </c>
      <c r="J85" s="3">
        <v>0</v>
      </c>
      <c r="K85" s="32" t="e">
        <f t="shared" si="12"/>
        <v>#DIV/0!</v>
      </c>
      <c r="L85" s="3">
        <f t="shared" si="13"/>
        <v>0</v>
      </c>
      <c r="M85" s="3">
        <v>0</v>
      </c>
      <c r="N85" s="3">
        <v>0</v>
      </c>
      <c r="O85" s="3">
        <v>0</v>
      </c>
      <c r="P85" s="3">
        <v>0</v>
      </c>
      <c r="Q85" s="4" t="e">
        <f t="shared" si="14"/>
        <v>#DIV/0!</v>
      </c>
      <c r="R85" s="3">
        <v>0</v>
      </c>
      <c r="S85" s="3">
        <v>0</v>
      </c>
      <c r="T85" s="32" t="e">
        <f t="shared" si="15"/>
        <v>#DIV/0!</v>
      </c>
      <c r="U85" s="32" t="e">
        <f t="shared" si="16"/>
        <v>#DIV/0!</v>
      </c>
      <c r="V85" s="3">
        <v>0</v>
      </c>
      <c r="W85" s="3">
        <v>0</v>
      </c>
      <c r="X85" s="3">
        <v>0</v>
      </c>
      <c r="Y85" s="3">
        <v>0</v>
      </c>
      <c r="Z85" s="3">
        <v>0</v>
      </c>
    </row>
    <row r="86" spans="1:30" x14ac:dyDescent="0.3">
      <c r="A86" s="3" t="s">
        <v>68</v>
      </c>
      <c r="B86" s="3" t="s">
        <v>24</v>
      </c>
      <c r="C86" s="3" t="s">
        <v>25</v>
      </c>
      <c r="D86" s="3" t="s">
        <v>26</v>
      </c>
      <c r="E86" s="3" t="s">
        <v>33</v>
      </c>
      <c r="F86" s="3" t="s">
        <v>32</v>
      </c>
      <c r="G86" s="3">
        <v>0</v>
      </c>
      <c r="H86" s="3">
        <v>0</v>
      </c>
      <c r="I86" s="4" t="e">
        <f t="shared" si="17"/>
        <v>#DIV/0!</v>
      </c>
      <c r="J86" s="3">
        <v>0</v>
      </c>
      <c r="K86" s="32" t="e">
        <f t="shared" si="12"/>
        <v>#DIV/0!</v>
      </c>
      <c r="L86" s="3">
        <f t="shared" si="13"/>
        <v>0</v>
      </c>
      <c r="M86" s="3">
        <v>0</v>
      </c>
      <c r="N86" s="3">
        <v>0</v>
      </c>
      <c r="O86" s="3">
        <v>0</v>
      </c>
      <c r="P86" s="3">
        <v>0</v>
      </c>
      <c r="Q86" s="4" t="e">
        <f t="shared" si="14"/>
        <v>#DIV/0!</v>
      </c>
      <c r="R86" s="3">
        <v>0</v>
      </c>
      <c r="S86" s="3">
        <v>0</v>
      </c>
      <c r="T86" s="32" t="e">
        <f t="shared" si="15"/>
        <v>#DIV/0!</v>
      </c>
      <c r="U86" s="32" t="e">
        <f t="shared" si="16"/>
        <v>#DIV/0!</v>
      </c>
      <c r="V86" s="3">
        <v>0</v>
      </c>
      <c r="W86" s="3">
        <v>0</v>
      </c>
      <c r="X86" s="3">
        <v>0</v>
      </c>
      <c r="Y86" s="3">
        <v>0</v>
      </c>
      <c r="Z86" s="3">
        <v>0</v>
      </c>
    </row>
    <row r="87" spans="1:30" x14ac:dyDescent="0.3">
      <c r="A87" s="35">
        <v>18</v>
      </c>
      <c r="B87" s="35" t="s">
        <v>32</v>
      </c>
      <c r="C87" s="35" t="s">
        <v>25</v>
      </c>
      <c r="D87" s="35" t="s">
        <v>26</v>
      </c>
      <c r="E87" s="35" t="s">
        <v>30</v>
      </c>
      <c r="F87" s="35" t="s">
        <v>28</v>
      </c>
      <c r="G87" s="35">
        <f>G88+G89+G90</f>
        <v>3</v>
      </c>
      <c r="H87" s="35">
        <f>H88+H89+H90</f>
        <v>4</v>
      </c>
      <c r="I87" s="40">
        <f>H87/((L87-W87)+J87+(0.44*R87))</f>
        <v>1.3888888888888888</v>
      </c>
      <c r="J87" s="35">
        <f>J88+J89+J90</f>
        <v>0</v>
      </c>
      <c r="K87" s="37">
        <f t="shared" si="12"/>
        <v>0</v>
      </c>
      <c r="L87" s="35">
        <f t="shared" si="13"/>
        <v>2</v>
      </c>
      <c r="M87" s="35">
        <f>M88+M89+M90</f>
        <v>1</v>
      </c>
      <c r="N87" s="35">
        <f>N88+N89+N90</f>
        <v>1</v>
      </c>
      <c r="O87" s="35">
        <f>O88+O89+O90</f>
        <v>1</v>
      </c>
      <c r="P87" s="35">
        <f>P88+P89+P90</f>
        <v>1</v>
      </c>
      <c r="Q87" s="36">
        <f t="shared" si="14"/>
        <v>50</v>
      </c>
      <c r="R87" s="35">
        <f>R88+R89+R90</f>
        <v>2</v>
      </c>
      <c r="S87" s="35">
        <f>S88+S89+S90</f>
        <v>1</v>
      </c>
      <c r="T87" s="37">
        <f t="shared" si="15"/>
        <v>0.5</v>
      </c>
      <c r="U87" s="37">
        <f t="shared" si="16"/>
        <v>0.75</v>
      </c>
      <c r="V87" s="35">
        <f>V88+V89+V90</f>
        <v>1</v>
      </c>
      <c r="W87" s="35">
        <f>W88+W89+W90</f>
        <v>0</v>
      </c>
      <c r="X87" s="35">
        <f>X88+X89+X90</f>
        <v>0</v>
      </c>
      <c r="Y87" s="35">
        <f>Y88+Y89+Y90</f>
        <v>1</v>
      </c>
      <c r="Z87" s="35">
        <f>H87-H196</f>
        <v>3</v>
      </c>
      <c r="AA87" s="38"/>
      <c r="AB87" s="38"/>
      <c r="AC87" s="38"/>
      <c r="AD87" s="38"/>
    </row>
    <row r="88" spans="1:30" x14ac:dyDescent="0.3">
      <c r="A88" s="3" t="s">
        <v>66</v>
      </c>
      <c r="B88" s="3" t="s">
        <v>32</v>
      </c>
      <c r="C88" s="3" t="s">
        <v>25</v>
      </c>
      <c r="D88" s="3" t="s">
        <v>26</v>
      </c>
      <c r="E88" s="3" t="s">
        <v>30</v>
      </c>
      <c r="F88" s="3" t="s">
        <v>28</v>
      </c>
      <c r="G88" s="3">
        <v>2</v>
      </c>
      <c r="H88" s="3">
        <v>3</v>
      </c>
      <c r="I88" s="4">
        <f t="shared" si="17"/>
        <v>1.5</v>
      </c>
      <c r="J88" s="3">
        <v>0</v>
      </c>
      <c r="K88" s="32">
        <f t="shared" si="12"/>
        <v>0</v>
      </c>
      <c r="L88" s="3">
        <f t="shared" si="13"/>
        <v>2</v>
      </c>
      <c r="M88" s="3">
        <v>1</v>
      </c>
      <c r="N88" s="3">
        <v>1</v>
      </c>
      <c r="O88" s="3">
        <v>1</v>
      </c>
      <c r="P88" s="3">
        <v>1</v>
      </c>
      <c r="Q88" s="4">
        <f t="shared" si="14"/>
        <v>50</v>
      </c>
      <c r="R88" s="3">
        <v>0</v>
      </c>
      <c r="S88" s="3">
        <v>0</v>
      </c>
      <c r="T88" s="32">
        <f t="shared" si="15"/>
        <v>0.5</v>
      </c>
      <c r="U88" s="32">
        <f t="shared" si="16"/>
        <v>0.75</v>
      </c>
      <c r="V88" s="3">
        <v>1</v>
      </c>
      <c r="W88" s="3">
        <v>0</v>
      </c>
      <c r="X88" s="3">
        <v>0</v>
      </c>
      <c r="Y88" s="3">
        <v>0</v>
      </c>
      <c r="Z88" s="3">
        <v>0</v>
      </c>
    </row>
    <row r="89" spans="1:30" x14ac:dyDescent="0.3">
      <c r="A89" s="3" t="s">
        <v>67</v>
      </c>
      <c r="B89" s="3" t="s">
        <v>32</v>
      </c>
      <c r="C89" s="3" t="s">
        <v>25</v>
      </c>
      <c r="D89" s="3" t="s">
        <v>26</v>
      </c>
      <c r="E89" s="3" t="s">
        <v>30</v>
      </c>
      <c r="F89" s="3" t="s">
        <v>28</v>
      </c>
      <c r="G89" s="3">
        <v>0</v>
      </c>
      <c r="H89" s="3">
        <v>0</v>
      </c>
      <c r="I89" s="4" t="e">
        <f t="shared" si="17"/>
        <v>#DIV/0!</v>
      </c>
      <c r="J89" s="3">
        <v>0</v>
      </c>
      <c r="K89" s="32" t="e">
        <f t="shared" si="12"/>
        <v>#DIV/0!</v>
      </c>
      <c r="L89" s="3">
        <f t="shared" si="13"/>
        <v>0</v>
      </c>
      <c r="M89" s="3">
        <v>0</v>
      </c>
      <c r="N89" s="3">
        <v>0</v>
      </c>
      <c r="O89" s="3">
        <v>0</v>
      </c>
      <c r="P89" s="3">
        <v>0</v>
      </c>
      <c r="Q89" s="4" t="e">
        <f t="shared" si="14"/>
        <v>#DIV/0!</v>
      </c>
      <c r="R89" s="3">
        <v>0</v>
      </c>
      <c r="S89" s="3">
        <v>0</v>
      </c>
      <c r="T89" s="32" t="e">
        <f t="shared" si="15"/>
        <v>#DIV/0!</v>
      </c>
      <c r="U89" s="32" t="e">
        <f t="shared" si="16"/>
        <v>#DIV/0!</v>
      </c>
      <c r="V89" s="3">
        <v>0</v>
      </c>
      <c r="W89" s="3">
        <v>0</v>
      </c>
      <c r="X89" s="3">
        <v>0</v>
      </c>
      <c r="Y89" s="3">
        <v>0</v>
      </c>
      <c r="Z89" s="3">
        <v>0</v>
      </c>
    </row>
    <row r="90" spans="1:30" x14ac:dyDescent="0.3">
      <c r="A90" s="3" t="s">
        <v>68</v>
      </c>
      <c r="B90" s="3" t="s">
        <v>32</v>
      </c>
      <c r="C90" s="3" t="s">
        <v>25</v>
      </c>
      <c r="D90" s="3" t="s">
        <v>26</v>
      </c>
      <c r="E90" s="3" t="s">
        <v>30</v>
      </c>
      <c r="F90" s="3" t="s">
        <v>28</v>
      </c>
      <c r="G90" s="3">
        <v>1</v>
      </c>
      <c r="H90" s="3">
        <v>1</v>
      </c>
      <c r="I90" s="4">
        <f t="shared" si="17"/>
        <v>1</v>
      </c>
      <c r="J90" s="3">
        <v>0</v>
      </c>
      <c r="K90" s="32">
        <f t="shared" si="12"/>
        <v>0</v>
      </c>
      <c r="L90" s="3">
        <f t="shared" si="13"/>
        <v>0</v>
      </c>
      <c r="M90" s="3">
        <v>0</v>
      </c>
      <c r="N90" s="3">
        <v>0</v>
      </c>
      <c r="O90" s="3">
        <v>0</v>
      </c>
      <c r="P90" s="3">
        <v>0</v>
      </c>
      <c r="Q90" s="4" t="e">
        <f t="shared" si="14"/>
        <v>#DIV/0!</v>
      </c>
      <c r="R90" s="3">
        <v>2</v>
      </c>
      <c r="S90" s="3">
        <v>1</v>
      </c>
      <c r="T90" s="32" t="e">
        <f t="shared" si="15"/>
        <v>#DIV/0!</v>
      </c>
      <c r="U90" s="32" t="e">
        <f t="shared" si="16"/>
        <v>#DIV/0!</v>
      </c>
      <c r="V90" s="3">
        <v>0</v>
      </c>
      <c r="W90" s="3">
        <v>0</v>
      </c>
      <c r="X90" s="3">
        <v>0</v>
      </c>
      <c r="Y90" s="3">
        <v>1</v>
      </c>
      <c r="Z90" s="3">
        <v>0</v>
      </c>
    </row>
    <row r="91" spans="1:30" x14ac:dyDescent="0.3">
      <c r="A91" s="35">
        <v>135</v>
      </c>
      <c r="B91" s="35" t="s">
        <v>29</v>
      </c>
      <c r="C91" s="35" t="s">
        <v>32</v>
      </c>
      <c r="D91" s="35" t="s">
        <v>26</v>
      </c>
      <c r="E91" s="35" t="s">
        <v>27</v>
      </c>
      <c r="F91" s="35" t="s">
        <v>28</v>
      </c>
      <c r="G91" s="35">
        <f>G92+G93+G94</f>
        <v>1</v>
      </c>
      <c r="H91" s="35">
        <f>H92+H93+H94</f>
        <v>0</v>
      </c>
      <c r="I91" s="40">
        <f>H91/((L91-W91)+J91+(0.44*R91))</f>
        <v>0</v>
      </c>
      <c r="J91" s="35">
        <f>J92+J93+J94</f>
        <v>0</v>
      </c>
      <c r="K91" s="37">
        <f t="shared" si="12"/>
        <v>0</v>
      </c>
      <c r="L91" s="35">
        <f t="shared" si="13"/>
        <v>1</v>
      </c>
      <c r="M91" s="35">
        <f>M92+M93+M94</f>
        <v>0</v>
      </c>
      <c r="N91" s="35">
        <f>N92+N93+N94</f>
        <v>1</v>
      </c>
      <c r="O91" s="35">
        <f>O92+O93+O94</f>
        <v>0</v>
      </c>
      <c r="P91" s="35">
        <f>P92+P93+P94</f>
        <v>0</v>
      </c>
      <c r="Q91" s="36">
        <f t="shared" si="14"/>
        <v>0</v>
      </c>
      <c r="R91" s="35">
        <f>R92+R93+R94</f>
        <v>0</v>
      </c>
      <c r="S91" s="35">
        <f>S92+S93+S94</f>
        <v>0</v>
      </c>
      <c r="T91" s="37">
        <f t="shared" si="15"/>
        <v>0</v>
      </c>
      <c r="U91" s="37">
        <f t="shared" si="16"/>
        <v>0</v>
      </c>
      <c r="V91" s="35">
        <f>V92+V93+V94</f>
        <v>0</v>
      </c>
      <c r="W91" s="35">
        <f>W92+W93+W94</f>
        <v>0</v>
      </c>
      <c r="X91" s="35">
        <f>X92+X93+X94</f>
        <v>0</v>
      </c>
      <c r="Y91" s="35">
        <f>Y92+Y93+Y94</f>
        <v>0</v>
      </c>
      <c r="Z91" s="35">
        <f>H91-H200</f>
        <v>-2</v>
      </c>
      <c r="AA91" s="38"/>
      <c r="AB91" s="38"/>
      <c r="AC91" s="38"/>
      <c r="AD91" s="38"/>
    </row>
    <row r="92" spans="1:30" x14ac:dyDescent="0.3">
      <c r="A92" s="3" t="s">
        <v>66</v>
      </c>
      <c r="B92" s="3" t="s">
        <v>29</v>
      </c>
      <c r="C92" s="3" t="s">
        <v>32</v>
      </c>
      <c r="D92" s="3" t="s">
        <v>26</v>
      </c>
      <c r="E92" s="3" t="s">
        <v>27</v>
      </c>
      <c r="F92" s="3" t="s">
        <v>28</v>
      </c>
      <c r="G92" s="3">
        <v>1</v>
      </c>
      <c r="H92" s="3">
        <v>0</v>
      </c>
      <c r="I92" s="4">
        <f t="shared" si="17"/>
        <v>0</v>
      </c>
      <c r="J92" s="3">
        <v>0</v>
      </c>
      <c r="K92" s="32">
        <f t="shared" si="12"/>
        <v>0</v>
      </c>
      <c r="L92" s="3">
        <f t="shared" si="13"/>
        <v>1</v>
      </c>
      <c r="M92" s="3">
        <v>0</v>
      </c>
      <c r="N92" s="3">
        <v>1</v>
      </c>
      <c r="O92" s="3">
        <v>0</v>
      </c>
      <c r="P92" s="3">
        <v>0</v>
      </c>
      <c r="Q92" s="4">
        <f t="shared" si="14"/>
        <v>0</v>
      </c>
      <c r="R92" s="3">
        <v>0</v>
      </c>
      <c r="S92" s="3">
        <v>0</v>
      </c>
      <c r="T92" s="32">
        <f t="shared" si="15"/>
        <v>0</v>
      </c>
      <c r="U92" s="32">
        <f t="shared" si="16"/>
        <v>0</v>
      </c>
      <c r="V92" s="3">
        <v>0</v>
      </c>
      <c r="W92" s="3">
        <v>0</v>
      </c>
      <c r="X92" s="3">
        <v>0</v>
      </c>
      <c r="Y92" s="3">
        <v>0</v>
      </c>
      <c r="Z92" s="3">
        <v>0</v>
      </c>
    </row>
    <row r="93" spans="1:30" x14ac:dyDescent="0.3">
      <c r="A93" s="3" t="s">
        <v>67</v>
      </c>
      <c r="B93" s="3" t="s">
        <v>29</v>
      </c>
      <c r="C93" s="3" t="s">
        <v>32</v>
      </c>
      <c r="D93" s="3" t="s">
        <v>26</v>
      </c>
      <c r="E93" s="3" t="s">
        <v>27</v>
      </c>
      <c r="F93" s="3" t="s">
        <v>28</v>
      </c>
      <c r="G93" s="3">
        <v>0</v>
      </c>
      <c r="H93" s="3">
        <v>0</v>
      </c>
      <c r="I93" s="4" t="e">
        <f t="shared" si="17"/>
        <v>#DIV/0!</v>
      </c>
      <c r="J93" s="3">
        <v>0</v>
      </c>
      <c r="K93" s="32" t="e">
        <f t="shared" si="12"/>
        <v>#DIV/0!</v>
      </c>
      <c r="L93" s="3">
        <f t="shared" si="13"/>
        <v>0</v>
      </c>
      <c r="M93" s="3">
        <v>0</v>
      </c>
      <c r="N93" s="3">
        <v>0</v>
      </c>
      <c r="O93" s="3">
        <v>0</v>
      </c>
      <c r="P93" s="3">
        <v>0</v>
      </c>
      <c r="Q93" s="4" t="e">
        <f t="shared" si="14"/>
        <v>#DIV/0!</v>
      </c>
      <c r="R93" s="3">
        <v>0</v>
      </c>
      <c r="S93" s="3">
        <v>0</v>
      </c>
      <c r="T93" s="32" t="e">
        <f t="shared" si="15"/>
        <v>#DIV/0!</v>
      </c>
      <c r="U93" s="32" t="e">
        <f t="shared" si="16"/>
        <v>#DIV/0!</v>
      </c>
      <c r="V93" s="3">
        <v>0</v>
      </c>
      <c r="W93" s="3">
        <v>0</v>
      </c>
      <c r="X93" s="3">
        <v>0</v>
      </c>
      <c r="Y93" s="3">
        <v>0</v>
      </c>
      <c r="Z93" s="3">
        <v>0</v>
      </c>
    </row>
    <row r="94" spans="1:30" x14ac:dyDescent="0.3">
      <c r="A94" s="3" t="s">
        <v>68</v>
      </c>
      <c r="B94" s="3" t="s">
        <v>29</v>
      </c>
      <c r="C94" s="3" t="s">
        <v>32</v>
      </c>
      <c r="D94" s="3" t="s">
        <v>26</v>
      </c>
      <c r="E94" s="3" t="s">
        <v>27</v>
      </c>
      <c r="F94" s="3" t="s">
        <v>28</v>
      </c>
      <c r="G94" s="3">
        <v>0</v>
      </c>
      <c r="H94" s="3">
        <v>0</v>
      </c>
      <c r="I94" s="4" t="e">
        <f t="shared" si="17"/>
        <v>#DIV/0!</v>
      </c>
      <c r="J94" s="3">
        <v>0</v>
      </c>
      <c r="K94" s="32" t="e">
        <f t="shared" si="12"/>
        <v>#DIV/0!</v>
      </c>
      <c r="L94" s="3">
        <f t="shared" si="13"/>
        <v>0</v>
      </c>
      <c r="M94" s="3">
        <v>0</v>
      </c>
      <c r="N94" s="3">
        <v>0</v>
      </c>
      <c r="O94" s="3">
        <v>0</v>
      </c>
      <c r="P94" s="3">
        <v>0</v>
      </c>
      <c r="Q94" s="4" t="e">
        <f t="shared" si="14"/>
        <v>#DIV/0!</v>
      </c>
      <c r="R94" s="3">
        <v>0</v>
      </c>
      <c r="S94" s="3">
        <v>0</v>
      </c>
      <c r="T94" s="32" t="e">
        <f t="shared" si="15"/>
        <v>#DIV/0!</v>
      </c>
      <c r="U94" s="32" t="e">
        <f t="shared" si="16"/>
        <v>#DIV/0!</v>
      </c>
      <c r="V94" s="3">
        <v>0</v>
      </c>
      <c r="W94" s="3">
        <v>0</v>
      </c>
      <c r="X94" s="3">
        <v>0</v>
      </c>
      <c r="Y94" s="3">
        <v>0</v>
      </c>
      <c r="Z94" s="3">
        <v>0</v>
      </c>
    </row>
    <row r="95" spans="1:30" x14ac:dyDescent="0.3">
      <c r="A95" s="35">
        <v>7</v>
      </c>
      <c r="B95" s="35" t="s">
        <v>24</v>
      </c>
      <c r="C95" s="35" t="s">
        <v>30</v>
      </c>
      <c r="D95" s="35" t="s">
        <v>26</v>
      </c>
      <c r="E95" s="35" t="s">
        <v>27</v>
      </c>
      <c r="F95" s="35" t="s">
        <v>28</v>
      </c>
      <c r="G95" s="35">
        <f>G96+G97+G98</f>
        <v>2</v>
      </c>
      <c r="H95" s="35">
        <f>H96+H97+H98</f>
        <v>3</v>
      </c>
      <c r="I95" s="40">
        <f>H95/((L95-W95)+J95+(0.44*R95))</f>
        <v>2.0833333333333335</v>
      </c>
      <c r="J95" s="35">
        <f>J96+J97+J98</f>
        <v>0</v>
      </c>
      <c r="K95" s="37">
        <f t="shared" si="12"/>
        <v>0</v>
      </c>
      <c r="L95" s="35">
        <f t="shared" si="13"/>
        <v>2</v>
      </c>
      <c r="M95" s="35">
        <f>M96+M97+M98</f>
        <v>1</v>
      </c>
      <c r="N95" s="35">
        <f>N96+N97+N98</f>
        <v>1</v>
      </c>
      <c r="O95" s="35">
        <f>O96+O97+O98</f>
        <v>0</v>
      </c>
      <c r="P95" s="35">
        <f>P96+P97+P98</f>
        <v>1</v>
      </c>
      <c r="Q95" s="36">
        <f t="shared" si="14"/>
        <v>50</v>
      </c>
      <c r="R95" s="35">
        <f>R96+R97+R98</f>
        <v>1</v>
      </c>
      <c r="S95" s="35">
        <f>S96+S97+S98</f>
        <v>1</v>
      </c>
      <c r="T95" s="37">
        <f t="shared" si="15"/>
        <v>0.5</v>
      </c>
      <c r="U95" s="37">
        <f t="shared" si="16"/>
        <v>0.5</v>
      </c>
      <c r="V95" s="35">
        <f>V96+V97+V98</f>
        <v>0</v>
      </c>
      <c r="W95" s="35">
        <f>W96+W97+W98</f>
        <v>1</v>
      </c>
      <c r="X95" s="35">
        <f>X96+X97+X98</f>
        <v>0</v>
      </c>
      <c r="Y95" s="35">
        <f>Y96+Y97+Y98</f>
        <v>1</v>
      </c>
      <c r="Z95" s="35">
        <f>H95-H204</f>
        <v>3</v>
      </c>
      <c r="AA95" s="38"/>
      <c r="AB95" s="38"/>
      <c r="AC95" s="38"/>
      <c r="AD95" s="38"/>
    </row>
    <row r="96" spans="1:30" x14ac:dyDescent="0.3">
      <c r="A96" s="3" t="s">
        <v>66</v>
      </c>
      <c r="B96" s="3" t="s">
        <v>24</v>
      </c>
      <c r="C96" s="3" t="s">
        <v>30</v>
      </c>
      <c r="D96" s="3" t="s">
        <v>26</v>
      </c>
      <c r="E96" s="3" t="s">
        <v>27</v>
      </c>
      <c r="F96" s="3" t="s">
        <v>28</v>
      </c>
      <c r="G96" s="3">
        <v>2</v>
      </c>
      <c r="H96" s="3">
        <v>3</v>
      </c>
      <c r="I96" s="4">
        <f t="shared" si="17"/>
        <v>1.5</v>
      </c>
      <c r="J96" s="3">
        <v>0</v>
      </c>
      <c r="K96" s="32">
        <f t="shared" si="12"/>
        <v>0</v>
      </c>
      <c r="L96" s="3">
        <f t="shared" si="13"/>
        <v>2</v>
      </c>
      <c r="M96" s="3">
        <v>1</v>
      </c>
      <c r="N96" s="3">
        <v>1</v>
      </c>
      <c r="O96" s="3">
        <v>0</v>
      </c>
      <c r="P96" s="3">
        <v>1</v>
      </c>
      <c r="Q96" s="4">
        <f t="shared" si="14"/>
        <v>50</v>
      </c>
      <c r="R96" s="3">
        <v>1</v>
      </c>
      <c r="S96" s="3">
        <v>1</v>
      </c>
      <c r="T96" s="32">
        <f t="shared" si="15"/>
        <v>0.5</v>
      </c>
      <c r="U96" s="32">
        <f t="shared" si="16"/>
        <v>0.5</v>
      </c>
      <c r="V96" s="3">
        <v>0</v>
      </c>
      <c r="W96" s="3">
        <v>1</v>
      </c>
      <c r="X96" s="3">
        <v>0</v>
      </c>
      <c r="Y96" s="3">
        <v>1</v>
      </c>
      <c r="Z96" s="3">
        <v>0</v>
      </c>
    </row>
    <row r="97" spans="1:30" x14ac:dyDescent="0.3">
      <c r="A97" s="3" t="s">
        <v>67</v>
      </c>
      <c r="B97" s="3" t="s">
        <v>24</v>
      </c>
      <c r="C97" s="3" t="s">
        <v>30</v>
      </c>
      <c r="D97" s="3" t="s">
        <v>26</v>
      </c>
      <c r="E97" s="3" t="s">
        <v>27</v>
      </c>
      <c r="F97" s="3" t="s">
        <v>28</v>
      </c>
      <c r="G97" s="3">
        <v>0</v>
      </c>
      <c r="H97" s="3">
        <v>0</v>
      </c>
      <c r="I97" s="4" t="e">
        <f t="shared" si="17"/>
        <v>#DIV/0!</v>
      </c>
      <c r="J97" s="3">
        <v>0</v>
      </c>
      <c r="K97" s="32" t="e">
        <f t="shared" si="12"/>
        <v>#DIV/0!</v>
      </c>
      <c r="L97" s="3">
        <f t="shared" si="13"/>
        <v>0</v>
      </c>
      <c r="M97" s="3">
        <v>0</v>
      </c>
      <c r="N97" s="3">
        <v>0</v>
      </c>
      <c r="O97" s="3">
        <v>0</v>
      </c>
      <c r="P97" s="3">
        <v>0</v>
      </c>
      <c r="Q97" s="4" t="e">
        <f t="shared" si="14"/>
        <v>#DIV/0!</v>
      </c>
      <c r="R97" s="3">
        <v>0</v>
      </c>
      <c r="S97" s="3">
        <v>0</v>
      </c>
      <c r="T97" s="32" t="e">
        <f t="shared" si="15"/>
        <v>#DIV/0!</v>
      </c>
      <c r="U97" s="32" t="e">
        <f t="shared" si="16"/>
        <v>#DIV/0!</v>
      </c>
      <c r="V97" s="3">
        <v>0</v>
      </c>
      <c r="W97" s="3">
        <v>0</v>
      </c>
      <c r="X97" s="3">
        <v>0</v>
      </c>
      <c r="Y97" s="3">
        <v>0</v>
      </c>
      <c r="Z97" s="3">
        <v>0</v>
      </c>
    </row>
    <row r="98" spans="1:30" x14ac:dyDescent="0.3">
      <c r="A98" s="3" t="s">
        <v>68</v>
      </c>
      <c r="B98" s="3" t="s">
        <v>24</v>
      </c>
      <c r="C98" s="3" t="s">
        <v>30</v>
      </c>
      <c r="D98" s="3" t="s">
        <v>26</v>
      </c>
      <c r="E98" s="3" t="s">
        <v>27</v>
      </c>
      <c r="F98" s="3" t="s">
        <v>28</v>
      </c>
      <c r="G98" s="3">
        <v>0</v>
      </c>
      <c r="H98" s="3">
        <v>0</v>
      </c>
      <c r="I98" s="4" t="e">
        <f t="shared" si="17"/>
        <v>#DIV/0!</v>
      </c>
      <c r="J98" s="3">
        <v>0</v>
      </c>
      <c r="K98" s="32" t="e">
        <f t="shared" si="12"/>
        <v>#DIV/0!</v>
      </c>
      <c r="L98" s="3">
        <f t="shared" si="13"/>
        <v>0</v>
      </c>
      <c r="M98" s="3">
        <v>0</v>
      </c>
      <c r="N98" s="3">
        <v>0</v>
      </c>
      <c r="O98" s="3">
        <v>0</v>
      </c>
      <c r="P98" s="3">
        <v>0</v>
      </c>
      <c r="Q98" s="4" t="e">
        <f t="shared" si="14"/>
        <v>#DIV/0!</v>
      </c>
      <c r="R98" s="3">
        <v>0</v>
      </c>
      <c r="S98" s="3">
        <v>0</v>
      </c>
      <c r="T98" s="32" t="e">
        <f t="shared" si="15"/>
        <v>#DIV/0!</v>
      </c>
      <c r="U98" s="32" t="e">
        <f t="shared" si="16"/>
        <v>#DIV/0!</v>
      </c>
      <c r="V98" s="3">
        <v>0</v>
      </c>
      <c r="W98" s="3">
        <v>0</v>
      </c>
      <c r="X98" s="3">
        <v>0</v>
      </c>
      <c r="Y98" s="3">
        <v>0</v>
      </c>
      <c r="Z98" s="3">
        <v>0</v>
      </c>
    </row>
    <row r="99" spans="1:30" x14ac:dyDescent="0.3">
      <c r="A99" s="35">
        <v>4</v>
      </c>
      <c r="B99" s="35" t="s">
        <v>24</v>
      </c>
      <c r="C99" s="35" t="s">
        <v>29</v>
      </c>
      <c r="D99" s="35" t="s">
        <v>26</v>
      </c>
      <c r="E99" s="35" t="s">
        <v>27</v>
      </c>
      <c r="F99" s="35" t="s">
        <v>28</v>
      </c>
      <c r="G99" s="35">
        <f>G100+G101+G102</f>
        <v>1</v>
      </c>
      <c r="H99" s="35">
        <f>H100+H101+H102</f>
        <v>2</v>
      </c>
      <c r="I99" s="40">
        <f>H99/((L99-W99)+J99+(0.44*R99))</f>
        <v>2</v>
      </c>
      <c r="J99" s="35">
        <f>J100+J101+J102</f>
        <v>0</v>
      </c>
      <c r="K99" s="37">
        <f t="shared" ref="K99:K102" si="18">J99/G99</f>
        <v>0</v>
      </c>
      <c r="L99" s="35">
        <f t="shared" ref="L99:L102" si="19">M99+N99</f>
        <v>1</v>
      </c>
      <c r="M99" s="35">
        <f>M100+M101+M102</f>
        <v>1</v>
      </c>
      <c r="N99" s="35">
        <f>N100+N101+N102</f>
        <v>0</v>
      </c>
      <c r="O99" s="35">
        <f>O100+O101+O102</f>
        <v>1</v>
      </c>
      <c r="P99" s="35">
        <f>P100+P101+P102</f>
        <v>1</v>
      </c>
      <c r="Q99" s="36">
        <f t="shared" ref="Q99:Q102" si="20">P99/L99*100</f>
        <v>100</v>
      </c>
      <c r="R99" s="35">
        <f>R100+R101+R102</f>
        <v>0</v>
      </c>
      <c r="S99" s="35">
        <f>S100+S101+S102</f>
        <v>0</v>
      </c>
      <c r="T99" s="37">
        <f t="shared" si="15"/>
        <v>1</v>
      </c>
      <c r="U99" s="37">
        <f t="shared" ref="U99:U102" si="21">((0.5*V99)+M99)/L99</f>
        <v>1</v>
      </c>
      <c r="V99" s="35">
        <f>V100+V101+V102</f>
        <v>0</v>
      </c>
      <c r="W99" s="35">
        <f>W100+W101+W102</f>
        <v>0</v>
      </c>
      <c r="X99" s="35">
        <f>X100+X101+X102</f>
        <v>0</v>
      </c>
      <c r="Y99" s="35">
        <f>Y100+Y101+Y102</f>
        <v>0</v>
      </c>
      <c r="Z99" s="35">
        <f>H99-H208</f>
        <v>1</v>
      </c>
      <c r="AA99" s="35"/>
      <c r="AB99" s="38"/>
      <c r="AC99" s="38"/>
      <c r="AD99" s="38"/>
    </row>
    <row r="100" spans="1:30" x14ac:dyDescent="0.3">
      <c r="A100" s="3" t="s">
        <v>66</v>
      </c>
      <c r="B100" s="3" t="s">
        <v>24</v>
      </c>
      <c r="C100" s="3" t="s">
        <v>29</v>
      </c>
      <c r="D100" s="3" t="s">
        <v>26</v>
      </c>
      <c r="E100" s="3" t="s">
        <v>27</v>
      </c>
      <c r="F100" s="3" t="s">
        <v>28</v>
      </c>
      <c r="G100" s="3">
        <v>1</v>
      </c>
      <c r="H100" s="3">
        <v>2</v>
      </c>
      <c r="I100" s="4">
        <f t="shared" ref="I100:I102" si="22">H100/G100</f>
        <v>2</v>
      </c>
      <c r="J100" s="3">
        <v>0</v>
      </c>
      <c r="K100" s="32">
        <f t="shared" si="18"/>
        <v>0</v>
      </c>
      <c r="L100" s="3">
        <f t="shared" si="19"/>
        <v>1</v>
      </c>
      <c r="M100" s="3">
        <v>1</v>
      </c>
      <c r="N100" s="3">
        <v>0</v>
      </c>
      <c r="O100" s="3">
        <v>1</v>
      </c>
      <c r="P100" s="3">
        <v>1</v>
      </c>
      <c r="Q100" s="4">
        <f t="shared" si="20"/>
        <v>100</v>
      </c>
      <c r="R100" s="3">
        <v>0</v>
      </c>
      <c r="S100" s="3">
        <v>0</v>
      </c>
      <c r="T100" s="32">
        <f t="shared" si="15"/>
        <v>1</v>
      </c>
      <c r="U100" s="32">
        <f t="shared" si="21"/>
        <v>1</v>
      </c>
      <c r="V100" s="3">
        <v>0</v>
      </c>
      <c r="W100" s="3">
        <v>0</v>
      </c>
      <c r="X100" s="3">
        <v>0</v>
      </c>
      <c r="Y100" s="3">
        <v>0</v>
      </c>
      <c r="Z100" s="3">
        <v>0</v>
      </c>
    </row>
    <row r="101" spans="1:30" x14ac:dyDescent="0.3">
      <c r="A101" s="3" t="s">
        <v>67</v>
      </c>
      <c r="B101" s="3" t="s">
        <v>24</v>
      </c>
      <c r="C101" s="3" t="s">
        <v>29</v>
      </c>
      <c r="D101" s="3" t="s">
        <v>26</v>
      </c>
      <c r="E101" s="3" t="s">
        <v>27</v>
      </c>
      <c r="F101" s="3" t="s">
        <v>28</v>
      </c>
      <c r="G101" s="3">
        <v>0</v>
      </c>
      <c r="H101" s="3">
        <v>0</v>
      </c>
      <c r="I101" s="4" t="e">
        <f t="shared" si="22"/>
        <v>#DIV/0!</v>
      </c>
      <c r="J101" s="3">
        <v>0</v>
      </c>
      <c r="K101" s="32" t="e">
        <f t="shared" si="18"/>
        <v>#DIV/0!</v>
      </c>
      <c r="L101" s="3">
        <f t="shared" si="19"/>
        <v>0</v>
      </c>
      <c r="M101" s="3">
        <v>0</v>
      </c>
      <c r="N101" s="3">
        <v>0</v>
      </c>
      <c r="O101" s="3">
        <v>0</v>
      </c>
      <c r="P101" s="3">
        <v>0</v>
      </c>
      <c r="Q101" s="4" t="e">
        <f t="shared" si="20"/>
        <v>#DIV/0!</v>
      </c>
      <c r="R101" s="3">
        <v>0</v>
      </c>
      <c r="S101" s="3">
        <v>0</v>
      </c>
      <c r="T101" s="32" t="e">
        <f t="shared" si="15"/>
        <v>#DIV/0!</v>
      </c>
      <c r="U101" s="32" t="e">
        <f t="shared" si="21"/>
        <v>#DIV/0!</v>
      </c>
      <c r="V101" s="3">
        <v>0</v>
      </c>
      <c r="W101" s="3">
        <v>0</v>
      </c>
      <c r="X101" s="3">
        <v>0</v>
      </c>
      <c r="Y101" s="3">
        <v>0</v>
      </c>
      <c r="Z101" s="3">
        <v>0</v>
      </c>
    </row>
    <row r="102" spans="1:30" x14ac:dyDescent="0.3">
      <c r="A102" s="3" t="s">
        <v>68</v>
      </c>
      <c r="B102" s="46" t="s">
        <v>24</v>
      </c>
      <c r="C102" s="46" t="s">
        <v>29</v>
      </c>
      <c r="D102" s="46" t="s">
        <v>26</v>
      </c>
      <c r="E102" s="46" t="s">
        <v>27</v>
      </c>
      <c r="F102" s="46" t="s">
        <v>28</v>
      </c>
      <c r="G102" s="3">
        <v>0</v>
      </c>
      <c r="H102" s="3">
        <v>0</v>
      </c>
      <c r="I102" s="4" t="e">
        <f t="shared" si="22"/>
        <v>#DIV/0!</v>
      </c>
      <c r="J102" s="3">
        <v>0</v>
      </c>
      <c r="K102" s="32" t="e">
        <f t="shared" si="18"/>
        <v>#DIV/0!</v>
      </c>
      <c r="L102" s="3">
        <f t="shared" si="19"/>
        <v>0</v>
      </c>
      <c r="M102" s="3">
        <v>0</v>
      </c>
      <c r="N102" s="3">
        <v>0</v>
      </c>
      <c r="O102" s="3">
        <v>0</v>
      </c>
      <c r="P102" s="3">
        <v>0</v>
      </c>
      <c r="Q102" s="4" t="e">
        <f t="shared" si="20"/>
        <v>#DIV/0!</v>
      </c>
      <c r="R102" s="3">
        <v>0</v>
      </c>
      <c r="S102" s="3">
        <v>0</v>
      </c>
      <c r="T102" s="32" t="e">
        <f t="shared" si="15"/>
        <v>#DIV/0!</v>
      </c>
      <c r="U102" s="32" t="e">
        <f t="shared" si="21"/>
        <v>#DIV/0!</v>
      </c>
      <c r="V102" s="3">
        <v>0</v>
      </c>
      <c r="W102" s="3">
        <v>0</v>
      </c>
      <c r="X102" s="3">
        <v>0</v>
      </c>
      <c r="Y102" s="3">
        <v>0</v>
      </c>
      <c r="Z102" s="3">
        <v>0</v>
      </c>
    </row>
    <row r="103" spans="1:30" x14ac:dyDescent="0.3">
      <c r="A103" s="3"/>
      <c r="B103" s="3"/>
      <c r="C103" s="3"/>
      <c r="D103" s="3"/>
      <c r="E103" s="3"/>
      <c r="F103" s="3"/>
      <c r="G103" s="3"/>
      <c r="H103" s="3"/>
      <c r="I103" s="4"/>
      <c r="J103" s="3"/>
      <c r="K103" s="32"/>
      <c r="L103" s="3"/>
      <c r="M103" s="3"/>
      <c r="N103" s="3"/>
      <c r="O103" s="3"/>
      <c r="P103" s="3"/>
      <c r="Q103" s="3"/>
      <c r="R103" s="3"/>
      <c r="S103" s="3"/>
      <c r="T103" s="32"/>
      <c r="U103" s="32"/>
      <c r="V103" s="3"/>
      <c r="W103" s="3"/>
      <c r="X103" s="3"/>
      <c r="Y103" s="3"/>
      <c r="Z103" s="3"/>
    </row>
    <row r="104" spans="1:30" x14ac:dyDescent="0.3">
      <c r="A104" s="3"/>
      <c r="B104" s="3"/>
      <c r="C104" s="3"/>
      <c r="D104" s="3"/>
      <c r="E104" s="3"/>
      <c r="F104" s="3"/>
      <c r="G104" s="6" t="s">
        <v>7</v>
      </c>
      <c r="H104" s="6" t="s">
        <v>8</v>
      </c>
      <c r="I104" s="7" t="s">
        <v>9</v>
      </c>
      <c r="J104" s="6" t="s">
        <v>10</v>
      </c>
      <c r="K104" s="33" t="s">
        <v>11</v>
      </c>
      <c r="L104" s="6" t="s">
        <v>12</v>
      </c>
      <c r="M104" s="6" t="s">
        <v>13</v>
      </c>
      <c r="N104" s="6" t="s">
        <v>14</v>
      </c>
      <c r="O104" s="6" t="s">
        <v>38</v>
      </c>
      <c r="P104" s="6" t="s">
        <v>70</v>
      </c>
      <c r="Q104" s="6" t="s">
        <v>71</v>
      </c>
      <c r="R104" s="6" t="s">
        <v>16</v>
      </c>
      <c r="S104" s="6" t="s">
        <v>17</v>
      </c>
      <c r="T104" s="33" t="s">
        <v>18</v>
      </c>
      <c r="U104" s="33" t="s">
        <v>19</v>
      </c>
      <c r="V104" s="6" t="s">
        <v>20</v>
      </c>
      <c r="W104" s="6" t="s">
        <v>21</v>
      </c>
      <c r="X104" s="6" t="s">
        <v>22</v>
      </c>
      <c r="Y104" s="6" t="s">
        <v>23</v>
      </c>
      <c r="Z104" s="6" t="s">
        <v>72</v>
      </c>
    </row>
    <row r="105" spans="1:30" x14ac:dyDescent="0.3">
      <c r="A105" s="35"/>
      <c r="B105" s="35"/>
      <c r="C105" s="35"/>
      <c r="D105" s="35"/>
      <c r="E105" s="35"/>
      <c r="F105" s="39" t="s">
        <v>36</v>
      </c>
      <c r="G105" s="35">
        <f>G3+G7+G11+G15+G19+G23+G27+G31+G35+G39+G43+G47+G51+G55+G59+G63+G67+G71+G75+G79+G83+G87+G91+G95+G99</f>
        <v>100</v>
      </c>
      <c r="H105" s="35">
        <f>H3+H7+H11+H15+H19+H23+H27+H31+H35+H39+H43+H47+H51+H55+H59+H63+H67+H71+H75+H79+H83+H87+H91+H95+H99</f>
        <v>66</v>
      </c>
      <c r="I105" s="40">
        <f>H105/((L105-W105)+J105+(0.44*R105))</f>
        <v>0.78834209268991884</v>
      </c>
      <c r="J105" s="35">
        <f>J3+J7+J11+J15+J19+J23+J27+J31+J35+J39+J43+J47+J51+J55+J59+J63+J67+J71+J75+J79+J83+J87+J91+J95+J99</f>
        <v>13</v>
      </c>
      <c r="K105" s="37">
        <f t="shared" ref="K105" si="23">J105/G105</f>
        <v>0.13</v>
      </c>
      <c r="L105" s="35">
        <f>L3+L7+L11+L15+L19+L23+L27+L31+L35+L39+L43+L47+L51+L55+L59+L63+L67+L71+L75+L79+L83+L87+L91+L95+L99</f>
        <v>81</v>
      </c>
      <c r="M105" s="35">
        <f>M3+M7+M11+M15+M19+M23+M27+M31+M35+M39+M43+M47+M51+M55+M59+M63+M67+M71+M75+M79+M83+M87+M91+M95+M99</f>
        <v>28</v>
      </c>
      <c r="N105" s="35">
        <f>N3+N7+N11+N15+N19+N23+N27+N31+N35+N39+N43+N47+N51+N55+N59+N63+N67+N71+N75+N79+N83+N87+N91+N95+N99</f>
        <v>53</v>
      </c>
      <c r="O105" s="35">
        <f>O3+O7+O11+O15+O19+O23+O27+O31+O35+O39+O43+O47+O51+O55+O59+O63+O67+O71+O75+O79+O83+O87+O91+O95+O99</f>
        <v>18</v>
      </c>
      <c r="P105" s="35">
        <f>P3+P7+P11+P15+P19+P23+P27+P31+P35+P39+P43+P47+P51+P55+P59+P63+P67+P71+P75+P79+P83+P87+P91+P95+P99</f>
        <v>61</v>
      </c>
      <c r="Q105" s="36">
        <f>P105/L105*100</f>
        <v>75.308641975308646</v>
      </c>
      <c r="R105" s="35">
        <f>R3+R7+R11+R15+R19+R23+R27+R31+R35+R39+R43+R47+R51+R55+R59+R63+R67+R71+R75+R79+R83+R87+R91+R95+R99</f>
        <v>13</v>
      </c>
      <c r="S105" s="35">
        <f>S3+S7+S11+S15+S19+S23+S27+S31+S35+S39+S43+S47+S51+S55+S59+S63+S67+S71+S75+S79+S83+S87+S91+S95+S99</f>
        <v>4</v>
      </c>
      <c r="T105" s="37">
        <f>M105/(M105+N105)</f>
        <v>0.34567901234567899</v>
      </c>
      <c r="U105" s="37">
        <f>((0.5*V105)+M105)/L105</f>
        <v>0.37654320987654322</v>
      </c>
      <c r="V105" s="35">
        <f>V3+V7+V11+V15+V19+V23+V27+V31+V35+V39+V43+V47+V51+V55+V59+V63+V67+V71+V75+V79+V83+V87+V91+V95+V99</f>
        <v>5</v>
      </c>
      <c r="W105" s="35">
        <f>W3+W7+W11+W15+W19+W23+W27+W31+W35+W39+W43+W47+W51+W55+W59+W63+W67+W71+W75+W79+W83+W87+W91+W95+W99</f>
        <v>16</v>
      </c>
      <c r="X105" s="35">
        <f>X3+X7+X11+X15+X19+X23+X27+X31+X35+X39+X43+X47+X51+X55+X59+X63+X67+X71+X75+X79+X83+X87+X91+X95+X99</f>
        <v>2</v>
      </c>
      <c r="Y105" s="35">
        <f>Y3+Y7+Y11+Y15+Y19+Y23+Y27+Y31+Y35+Y39+Y43+Y47+Y51+Y55+Y59+Y63+Y67+Y71+Y75+Y79+Y83+Y87+Y91+Y95+Y99</f>
        <v>15</v>
      </c>
      <c r="Z105" s="35">
        <f>Z3+Z7+Z11+Z15+Z19+Z23+Z27+Z31+Z35+Z39+Z43+Z47+Z51+Z55+Z59+Z63+Z67+Z71+Z75+Z79+Z83+Z87+Z91+Z95+Z99</f>
        <v>-7</v>
      </c>
      <c r="AA105" s="38"/>
      <c r="AB105" s="38"/>
      <c r="AC105" s="38"/>
      <c r="AD105" s="38"/>
    </row>
    <row r="106" spans="1:30" x14ac:dyDescent="0.3">
      <c r="A106" s="6"/>
      <c r="B106" s="6"/>
      <c r="C106" s="6"/>
      <c r="D106" s="6"/>
      <c r="E106" s="6"/>
      <c r="F106" s="6" t="s">
        <v>66</v>
      </c>
      <c r="G106" s="3">
        <f t="shared" ref="G106:H106" si="24">G4+G8+G12+G16+G20+G24+G28+G32+G36+G40+G44+G48+G52+G56+G60+G64+G68+G72+G76+G80+G84+G88+G92+G96+G100</f>
        <v>85</v>
      </c>
      <c r="H106" s="3">
        <f t="shared" si="24"/>
        <v>57</v>
      </c>
      <c r="I106" s="29">
        <f>H106/((L106-W106)+J106+(0.44*R106))</f>
        <v>0.77068685776095192</v>
      </c>
      <c r="J106" s="3">
        <f t="shared" ref="J106:J108" si="25">J4+J8+J12+J16+J20+J24+J28+J32+J36+J40+J44+J48+J52+J56+J60+J64+J68+J72+J76+J80+J84+J88+J92+J96+J100</f>
        <v>12</v>
      </c>
      <c r="K106" s="32">
        <f t="shared" ref="K106:K108" si="26">J106/G106</f>
        <v>0.14117647058823529</v>
      </c>
      <c r="L106" s="3">
        <f t="shared" ref="L106:P106" si="27">L4+L8+L12+L16+L20+L24+L28+L32+L36+L40+L44+L48+L52+L56+L60+L64+L68+L72+L76+L80+L84+L88+L92+L96+L100</f>
        <v>71</v>
      </c>
      <c r="M106" s="3">
        <f t="shared" si="27"/>
        <v>25</v>
      </c>
      <c r="N106" s="3">
        <f t="shared" si="27"/>
        <v>46</v>
      </c>
      <c r="O106" s="3">
        <f t="shared" si="27"/>
        <v>13</v>
      </c>
      <c r="P106" s="3">
        <f t="shared" si="27"/>
        <v>53</v>
      </c>
      <c r="Q106" s="4">
        <f t="shared" ref="Q106:Q108" si="28">P106/L106*100</f>
        <v>74.647887323943664</v>
      </c>
      <c r="R106" s="3">
        <f t="shared" ref="R106:S106" si="29">R4+R8+R12+R16+R20+R24+R28+R32+R36+R40+R44+R48+R52+R56+R60+R64+R68+R72+R76+R80+R84+R88+R92+R96+R100</f>
        <v>9</v>
      </c>
      <c r="S106" s="3">
        <f t="shared" si="29"/>
        <v>3</v>
      </c>
      <c r="T106" s="32">
        <f t="shared" ref="T106:T108" si="30">M106/(M106+N106)</f>
        <v>0.352112676056338</v>
      </c>
      <c r="U106" s="32">
        <f t="shared" ref="U106:U108" si="31">((0.5*V106)+M106)/L106</f>
        <v>0.38028169014084506</v>
      </c>
      <c r="V106" s="3">
        <f t="shared" ref="V106:Z106" si="32">V4+V8+V12+V16+V20+V24+V28+V32+V36+V40+V44+V48+V52+V56+V60+V64+V68+V72+V76+V80+V84+V88+V92+V96+V100</f>
        <v>4</v>
      </c>
      <c r="W106" s="3">
        <f t="shared" si="32"/>
        <v>13</v>
      </c>
      <c r="X106" s="3">
        <f t="shared" si="32"/>
        <v>1</v>
      </c>
      <c r="Y106" s="3">
        <f t="shared" si="32"/>
        <v>11</v>
      </c>
      <c r="Z106" s="3">
        <f t="shared" si="32"/>
        <v>0</v>
      </c>
    </row>
    <row r="107" spans="1:30" x14ac:dyDescent="0.3">
      <c r="F107" s="6" t="s">
        <v>67</v>
      </c>
      <c r="G107" s="3">
        <f t="shared" ref="G107:H107" si="33">G5+G9+G13+G17+G21+G25+G29+G33+G37+G41+G45+G49+G53+G57+G61+G65+G69+G73+G77+G81+G85+G89+G93+G97+G101</f>
        <v>0</v>
      </c>
      <c r="H107" s="3">
        <f t="shared" si="33"/>
        <v>0</v>
      </c>
      <c r="I107" s="29" t="e">
        <f>H107/((L107-W107)+J107+(0.44*R107))</f>
        <v>#DIV/0!</v>
      </c>
      <c r="J107" s="3">
        <f t="shared" si="25"/>
        <v>0</v>
      </c>
      <c r="K107" s="32" t="e">
        <f t="shared" si="26"/>
        <v>#DIV/0!</v>
      </c>
      <c r="L107" s="3">
        <f t="shared" ref="L107:P107" si="34">L5+L9+L13+L17+L21+L25+L29+L33+L37+L41+L45+L49+L53+L57+L61+L65+L69+L73+L77+L81+L85+L89+L93+L97+L101</f>
        <v>0</v>
      </c>
      <c r="M107" s="3">
        <f t="shared" si="34"/>
        <v>0</v>
      </c>
      <c r="N107" s="3">
        <f t="shared" si="34"/>
        <v>0</v>
      </c>
      <c r="O107" s="3">
        <f t="shared" si="34"/>
        <v>0</v>
      </c>
      <c r="P107" s="3">
        <f t="shared" si="34"/>
        <v>0</v>
      </c>
      <c r="Q107" s="4" t="e">
        <f t="shared" si="28"/>
        <v>#DIV/0!</v>
      </c>
      <c r="R107" s="3">
        <f t="shared" ref="R107:S107" si="35">R5+R9+R13+R17+R21+R25+R29+R33+R37+R41+R45+R49+R53+R57+R61+R65+R69+R73+R77+R81+R85+R89+R93+R97+R101</f>
        <v>0</v>
      </c>
      <c r="S107" s="3">
        <f t="shared" si="35"/>
        <v>0</v>
      </c>
      <c r="T107" s="32" t="e">
        <f t="shared" si="30"/>
        <v>#DIV/0!</v>
      </c>
      <c r="U107" s="32" t="e">
        <f t="shared" si="31"/>
        <v>#DIV/0!</v>
      </c>
      <c r="V107" s="3">
        <f t="shared" ref="V107:Z107" si="36">V5+V9+V13+V17+V21+V25+V29+V33+V37+V41+V45+V49+V53+V57+V61+V65+V69+V73+V77+V81+V85+V89+V93+V97+V101</f>
        <v>0</v>
      </c>
      <c r="W107" s="3">
        <f t="shared" si="36"/>
        <v>0</v>
      </c>
      <c r="X107" s="3">
        <f t="shared" si="36"/>
        <v>0</v>
      </c>
      <c r="Y107" s="3">
        <f t="shared" si="36"/>
        <v>0</v>
      </c>
      <c r="Z107" s="3">
        <f t="shared" si="36"/>
        <v>0</v>
      </c>
    </row>
    <row r="108" spans="1:30" x14ac:dyDescent="0.3">
      <c r="F108" s="6" t="s">
        <v>68</v>
      </c>
      <c r="G108" s="3">
        <f t="shared" ref="G108:H108" si="37">G6+G10+G14+G18+G22+G26+G30+G34+G38+G42+G46+G50+G54+G58+G62+G66+G70+G74+G78+G82+G86+G90+G94+G98+G102</f>
        <v>15</v>
      </c>
      <c r="H108" s="3">
        <f t="shared" si="37"/>
        <v>9</v>
      </c>
      <c r="I108" s="29">
        <f>H108/((L108-W108)+J108+(0.44*R108))</f>
        <v>0.92213114754098358</v>
      </c>
      <c r="J108" s="3">
        <f t="shared" si="25"/>
        <v>1</v>
      </c>
      <c r="K108" s="32">
        <f t="shared" si="26"/>
        <v>6.6666666666666666E-2</v>
      </c>
      <c r="L108" s="3">
        <f t="shared" ref="L108:P108" si="38">L6+L10+L14+L18+L22+L26+L30+L34+L38+L42+L46+L50+L54+L58+L62+L66+L70+L74+L78+L82+L86+L90+L94+L98+L102</f>
        <v>10</v>
      </c>
      <c r="M108" s="3">
        <f t="shared" si="38"/>
        <v>3</v>
      </c>
      <c r="N108" s="3">
        <f t="shared" si="38"/>
        <v>7</v>
      </c>
      <c r="O108" s="3">
        <f t="shared" si="38"/>
        <v>5</v>
      </c>
      <c r="P108" s="3">
        <f t="shared" si="38"/>
        <v>8</v>
      </c>
      <c r="Q108" s="4">
        <f t="shared" si="28"/>
        <v>80</v>
      </c>
      <c r="R108" s="3">
        <f t="shared" ref="R108:S108" si="39">R6+R10+R14+R18+R22+R26+R30+R34+R38+R42+R46+R50+R54+R58+R62+R66+R70+R74+R78+R82+R86+R90+R94+R98+R102</f>
        <v>4</v>
      </c>
      <c r="S108" s="3">
        <f t="shared" si="39"/>
        <v>1</v>
      </c>
      <c r="T108" s="32">
        <f t="shared" si="30"/>
        <v>0.3</v>
      </c>
      <c r="U108" s="32">
        <f t="shared" si="31"/>
        <v>0.35</v>
      </c>
      <c r="V108" s="3">
        <f t="shared" ref="V108:Z108" si="40">V6+V10+V14+V18+V22+V26+V30+V34+V38+V42+V46+V50+V54+V58+V62+V66+V70+V74+V78+V82+V86+V90+V94+V98+V102</f>
        <v>1</v>
      </c>
      <c r="W108" s="3">
        <f t="shared" si="40"/>
        <v>3</v>
      </c>
      <c r="X108" s="3">
        <f t="shared" si="40"/>
        <v>1</v>
      </c>
      <c r="Y108" s="3">
        <f t="shared" si="40"/>
        <v>4</v>
      </c>
      <c r="Z108" s="3">
        <f t="shared" si="40"/>
        <v>0</v>
      </c>
    </row>
    <row r="109" spans="1:30" x14ac:dyDescent="0.3">
      <c r="I109" s="2"/>
      <c r="K109" s="34"/>
      <c r="T109" s="34"/>
      <c r="U109" s="34"/>
      <c r="Z109" s="3"/>
    </row>
    <row r="110" spans="1:30" x14ac:dyDescent="0.3">
      <c r="A110" s="49" t="s">
        <v>37</v>
      </c>
      <c r="B110" s="49"/>
      <c r="C110" s="49"/>
      <c r="D110" s="3"/>
      <c r="E110" s="3"/>
      <c r="F110" s="3"/>
      <c r="G110" s="3"/>
      <c r="H110" s="3"/>
      <c r="I110" s="4"/>
      <c r="J110" s="3"/>
      <c r="K110" s="32"/>
      <c r="L110" s="3"/>
      <c r="M110" s="3"/>
      <c r="N110" s="3"/>
      <c r="O110" s="3"/>
      <c r="P110" s="3"/>
      <c r="Q110" s="3"/>
      <c r="R110" s="3"/>
      <c r="S110" s="3"/>
      <c r="T110" s="32"/>
      <c r="U110" s="32"/>
      <c r="V110" s="3"/>
      <c r="W110" s="3"/>
      <c r="X110" s="3"/>
      <c r="Y110" s="3"/>
      <c r="Z110" s="3"/>
      <c r="AA110" s="3"/>
      <c r="AB110" s="3"/>
      <c r="AC110" s="3"/>
      <c r="AD110" s="3"/>
    </row>
    <row r="111" spans="1:30" x14ac:dyDescent="0.3">
      <c r="A111" s="6" t="s">
        <v>1</v>
      </c>
      <c r="B111" s="6" t="s">
        <v>2</v>
      </c>
      <c r="C111" s="6" t="s">
        <v>3</v>
      </c>
      <c r="D111" s="6" t="s">
        <v>4</v>
      </c>
      <c r="E111" s="6" t="s">
        <v>5</v>
      </c>
      <c r="F111" s="6" t="s">
        <v>6</v>
      </c>
      <c r="G111" s="6" t="s">
        <v>7</v>
      </c>
      <c r="H111" s="6" t="s">
        <v>8</v>
      </c>
      <c r="I111" s="7" t="s">
        <v>9</v>
      </c>
      <c r="J111" s="6" t="s">
        <v>10</v>
      </c>
      <c r="K111" s="33" t="s">
        <v>11</v>
      </c>
      <c r="L111" s="6" t="s">
        <v>12</v>
      </c>
      <c r="M111" s="6" t="s">
        <v>13</v>
      </c>
      <c r="N111" s="6" t="s">
        <v>14</v>
      </c>
      <c r="O111" s="6" t="s">
        <v>38</v>
      </c>
      <c r="P111" s="6" t="s">
        <v>70</v>
      </c>
      <c r="Q111" s="6" t="s">
        <v>71</v>
      </c>
      <c r="R111" s="6" t="s">
        <v>16</v>
      </c>
      <c r="S111" s="6" t="s">
        <v>17</v>
      </c>
      <c r="T111" s="33" t="s">
        <v>18</v>
      </c>
      <c r="U111" s="33" t="s">
        <v>19</v>
      </c>
      <c r="V111" s="6" t="s">
        <v>20</v>
      </c>
      <c r="W111" s="6" t="s">
        <v>39</v>
      </c>
      <c r="X111" s="6" t="s">
        <v>40</v>
      </c>
      <c r="Y111" s="6" t="s">
        <v>41</v>
      </c>
      <c r="Z111" s="6" t="s">
        <v>22</v>
      </c>
      <c r="AA111" s="6" t="s">
        <v>42</v>
      </c>
      <c r="AB111" s="6"/>
      <c r="AC111" s="6"/>
    </row>
    <row r="112" spans="1:30" x14ac:dyDescent="0.3">
      <c r="A112" s="35">
        <v>1</v>
      </c>
      <c r="B112" s="35" t="s">
        <v>24</v>
      </c>
      <c r="C112" s="35" t="s">
        <v>25</v>
      </c>
      <c r="D112" s="35" t="s">
        <v>26</v>
      </c>
      <c r="E112" s="35" t="s">
        <v>27</v>
      </c>
      <c r="F112" s="35" t="s">
        <v>28</v>
      </c>
      <c r="G112" s="35">
        <f>G113+G114+G115</f>
        <v>14</v>
      </c>
      <c r="H112" s="35">
        <f>H113+H114+H115</f>
        <v>13</v>
      </c>
      <c r="I112" s="40">
        <f>H112/((L112-W112)+J112+(0.44*R112))</f>
        <v>1.20817843866171</v>
      </c>
      <c r="J112" s="35">
        <f>J113+J114+J115</f>
        <v>1</v>
      </c>
      <c r="K112" s="37">
        <f>J112/G112</f>
        <v>7.1428571428571425E-2</v>
      </c>
      <c r="L112" s="35">
        <f t="shared" ref="L112:L143" si="41">M112+N112</f>
        <v>12</v>
      </c>
      <c r="M112" s="35">
        <f>M113+M114+M115</f>
        <v>4</v>
      </c>
      <c r="N112" s="35">
        <f>N113+N114+N115</f>
        <v>8</v>
      </c>
      <c r="O112" s="35">
        <f>O113+O114+O115</f>
        <v>3</v>
      </c>
      <c r="P112" s="35">
        <f>P113+P114+P115</f>
        <v>10</v>
      </c>
      <c r="Q112" s="36">
        <f t="shared" ref="Q112:Q143" si="42">P112/L112*100</f>
        <v>83.333333333333343</v>
      </c>
      <c r="R112" s="35">
        <f>R113+R114+R115</f>
        <v>4</v>
      </c>
      <c r="S112" s="35">
        <f>S113+S114+S115</f>
        <v>2</v>
      </c>
      <c r="T112" s="37">
        <f t="shared" ref="T112:T143" si="43">M112/(M112+N112)</f>
        <v>0.33333333333333331</v>
      </c>
      <c r="U112" s="37">
        <f t="shared" ref="U112:U143" si="44">((0.5*V112)+M112)/L112</f>
        <v>0.45833333333333331</v>
      </c>
      <c r="V112" s="35">
        <f t="shared" ref="V112:AA112" si="45">V113+V114+V115</f>
        <v>3</v>
      </c>
      <c r="W112" s="35">
        <f t="shared" si="45"/>
        <v>4</v>
      </c>
      <c r="X112" s="35">
        <f t="shared" si="45"/>
        <v>4</v>
      </c>
      <c r="Y112" s="35">
        <f t="shared" si="45"/>
        <v>1</v>
      </c>
      <c r="Z112" s="35">
        <f t="shared" si="45"/>
        <v>3</v>
      </c>
      <c r="AA112" s="35">
        <f t="shared" si="45"/>
        <v>0</v>
      </c>
      <c r="AB112" s="35"/>
      <c r="AC112" s="35"/>
      <c r="AD112" s="38"/>
    </row>
    <row r="113" spans="1:30" x14ac:dyDescent="0.3">
      <c r="A113" s="3" t="s">
        <v>66</v>
      </c>
      <c r="B113" s="3" t="s">
        <v>24</v>
      </c>
      <c r="C113" s="3" t="s">
        <v>25</v>
      </c>
      <c r="D113" s="3" t="s">
        <v>26</v>
      </c>
      <c r="E113" s="3" t="s">
        <v>27</v>
      </c>
      <c r="F113" s="3" t="s">
        <v>28</v>
      </c>
      <c r="G113" s="3">
        <v>5</v>
      </c>
      <c r="H113" s="3">
        <v>5</v>
      </c>
      <c r="I113" s="4">
        <f t="shared" ref="I113:I143" si="46">H113/G113</f>
        <v>1</v>
      </c>
      <c r="J113" s="3">
        <v>1</v>
      </c>
      <c r="K113" s="32">
        <v>0</v>
      </c>
      <c r="L113" s="3">
        <f t="shared" si="41"/>
        <v>4</v>
      </c>
      <c r="M113" s="3">
        <v>1</v>
      </c>
      <c r="N113" s="3">
        <v>3</v>
      </c>
      <c r="O113" s="3">
        <v>1</v>
      </c>
      <c r="P113" s="3">
        <v>3</v>
      </c>
      <c r="Q113" s="4">
        <f t="shared" si="42"/>
        <v>75</v>
      </c>
      <c r="R113" s="3">
        <v>2</v>
      </c>
      <c r="S113" s="3">
        <v>2</v>
      </c>
      <c r="T113" s="32">
        <f t="shared" si="43"/>
        <v>0.25</v>
      </c>
      <c r="U113" s="32">
        <f t="shared" si="44"/>
        <v>0.375</v>
      </c>
      <c r="V113" s="3">
        <v>1</v>
      </c>
      <c r="W113" s="3">
        <v>1</v>
      </c>
      <c r="X113" s="3">
        <v>2</v>
      </c>
      <c r="Y113" s="3">
        <v>1</v>
      </c>
      <c r="Z113" s="3">
        <v>1</v>
      </c>
      <c r="AA113" s="3">
        <v>0</v>
      </c>
      <c r="AB113" s="3"/>
      <c r="AC113" s="3"/>
    </row>
    <row r="114" spans="1:30" x14ac:dyDescent="0.3">
      <c r="A114" s="3" t="s">
        <v>67</v>
      </c>
      <c r="B114" s="3" t="s">
        <v>24</v>
      </c>
      <c r="C114" s="3" t="s">
        <v>25</v>
      </c>
      <c r="D114" s="3" t="s">
        <v>26</v>
      </c>
      <c r="E114" s="3" t="s">
        <v>27</v>
      </c>
      <c r="F114" s="3" t="s">
        <v>28</v>
      </c>
      <c r="G114" s="3">
        <v>5</v>
      </c>
      <c r="H114" s="3">
        <v>6</v>
      </c>
      <c r="I114" s="4">
        <f t="shared" si="46"/>
        <v>1.2</v>
      </c>
      <c r="J114" s="3">
        <v>0</v>
      </c>
      <c r="K114" s="32">
        <v>0</v>
      </c>
      <c r="L114" s="3">
        <f t="shared" si="41"/>
        <v>5</v>
      </c>
      <c r="M114" s="3">
        <v>2</v>
      </c>
      <c r="N114" s="3">
        <v>3</v>
      </c>
      <c r="O114" s="3">
        <v>2</v>
      </c>
      <c r="P114" s="3">
        <v>4</v>
      </c>
      <c r="Q114" s="4">
        <f t="shared" si="42"/>
        <v>80</v>
      </c>
      <c r="R114" s="3">
        <v>0</v>
      </c>
      <c r="S114" s="3">
        <v>0</v>
      </c>
      <c r="T114" s="32">
        <f t="shared" si="43"/>
        <v>0.4</v>
      </c>
      <c r="U114" s="32">
        <f t="shared" si="44"/>
        <v>0.6</v>
      </c>
      <c r="V114" s="3">
        <v>2</v>
      </c>
      <c r="W114" s="3">
        <v>2</v>
      </c>
      <c r="X114" s="3">
        <v>1</v>
      </c>
      <c r="Y114" s="3">
        <v>0</v>
      </c>
      <c r="Z114" s="3">
        <v>0</v>
      </c>
      <c r="AA114" s="3">
        <v>0</v>
      </c>
      <c r="AB114" s="3"/>
      <c r="AC114" s="3"/>
    </row>
    <row r="115" spans="1:30" x14ac:dyDescent="0.3">
      <c r="A115" s="3" t="s">
        <v>68</v>
      </c>
      <c r="B115" s="3" t="s">
        <v>24</v>
      </c>
      <c r="C115" s="3" t="s">
        <v>25</v>
      </c>
      <c r="D115" s="3" t="s">
        <v>26</v>
      </c>
      <c r="E115" s="3" t="s">
        <v>27</v>
      </c>
      <c r="F115" s="3" t="s">
        <v>28</v>
      </c>
      <c r="G115" s="3">
        <v>4</v>
      </c>
      <c r="H115" s="3">
        <v>2</v>
      </c>
      <c r="I115" s="4">
        <f t="shared" si="46"/>
        <v>0.5</v>
      </c>
      <c r="J115" s="3">
        <v>0</v>
      </c>
      <c r="K115" s="32">
        <v>0</v>
      </c>
      <c r="L115" s="3">
        <f t="shared" si="41"/>
        <v>3</v>
      </c>
      <c r="M115" s="3">
        <v>1</v>
      </c>
      <c r="N115" s="3">
        <v>2</v>
      </c>
      <c r="O115" s="3">
        <v>0</v>
      </c>
      <c r="P115" s="3">
        <v>3</v>
      </c>
      <c r="Q115" s="4">
        <f t="shared" si="42"/>
        <v>100</v>
      </c>
      <c r="R115" s="3">
        <v>2</v>
      </c>
      <c r="S115" s="3">
        <v>0</v>
      </c>
      <c r="T115" s="32">
        <f t="shared" si="43"/>
        <v>0.33333333333333331</v>
      </c>
      <c r="U115" s="32">
        <f t="shared" si="44"/>
        <v>0.33333333333333331</v>
      </c>
      <c r="V115" s="3">
        <v>0</v>
      </c>
      <c r="W115" s="3">
        <v>1</v>
      </c>
      <c r="X115" s="3">
        <v>1</v>
      </c>
      <c r="Y115" s="3">
        <v>0</v>
      </c>
      <c r="Z115" s="3">
        <v>2</v>
      </c>
      <c r="AA115" s="3">
        <v>0</v>
      </c>
      <c r="AB115" s="3"/>
      <c r="AC115" s="3"/>
    </row>
    <row r="116" spans="1:30" x14ac:dyDescent="0.3">
      <c r="A116" s="35">
        <v>2</v>
      </c>
      <c r="B116" s="35" t="s">
        <v>29</v>
      </c>
      <c r="C116" s="35" t="s">
        <v>30</v>
      </c>
      <c r="D116" s="35" t="s">
        <v>26</v>
      </c>
      <c r="E116" s="35" t="s">
        <v>27</v>
      </c>
      <c r="F116" s="35" t="s">
        <v>28</v>
      </c>
      <c r="G116" s="35">
        <f>G117+G118+G119</f>
        <v>5</v>
      </c>
      <c r="H116" s="35">
        <f>H117+H118+H119</f>
        <v>10</v>
      </c>
      <c r="I116" s="40">
        <f>H116/((L116-W116)+J116+(0.44*R116))</f>
        <v>2.0491803278688523</v>
      </c>
      <c r="J116" s="35">
        <f>J117+J118+J119</f>
        <v>0</v>
      </c>
      <c r="K116" s="37">
        <f>J116/G116</f>
        <v>0</v>
      </c>
      <c r="L116" s="35">
        <f t="shared" si="41"/>
        <v>4</v>
      </c>
      <c r="M116" s="35">
        <f>M117+M118+M119</f>
        <v>3</v>
      </c>
      <c r="N116" s="35">
        <f>N117+N118+N119</f>
        <v>1</v>
      </c>
      <c r="O116" s="35">
        <f>O117+O118+O119</f>
        <v>2</v>
      </c>
      <c r="P116" s="35">
        <f>P117+P118+P119</f>
        <v>2</v>
      </c>
      <c r="Q116" s="36">
        <f t="shared" si="42"/>
        <v>50</v>
      </c>
      <c r="R116" s="35">
        <f>R117+R118+R119</f>
        <v>2</v>
      </c>
      <c r="S116" s="35">
        <f>S117+S118+S119</f>
        <v>1</v>
      </c>
      <c r="T116" s="37">
        <f t="shared" si="43"/>
        <v>0.75</v>
      </c>
      <c r="U116" s="37">
        <f t="shared" si="44"/>
        <v>1.125</v>
      </c>
      <c r="V116" s="35">
        <f t="shared" ref="V116:AA116" si="47">V117+V118+V119</f>
        <v>3</v>
      </c>
      <c r="W116" s="35">
        <f t="shared" si="47"/>
        <v>0</v>
      </c>
      <c r="X116" s="35">
        <f t="shared" si="47"/>
        <v>2</v>
      </c>
      <c r="Y116" s="35">
        <f t="shared" si="47"/>
        <v>0</v>
      </c>
      <c r="Z116" s="35">
        <f t="shared" si="47"/>
        <v>3</v>
      </c>
      <c r="AA116" s="35">
        <f t="shared" si="47"/>
        <v>0</v>
      </c>
      <c r="AB116" s="35"/>
      <c r="AC116" s="35"/>
      <c r="AD116" s="38"/>
    </row>
    <row r="117" spans="1:30" x14ac:dyDescent="0.3">
      <c r="A117" s="3" t="s">
        <v>66</v>
      </c>
      <c r="B117" s="3" t="s">
        <v>29</v>
      </c>
      <c r="C117" s="3" t="s">
        <v>30</v>
      </c>
      <c r="D117" s="3" t="s">
        <v>26</v>
      </c>
      <c r="E117" s="3" t="s">
        <v>27</v>
      </c>
      <c r="F117" s="3" t="s">
        <v>28</v>
      </c>
      <c r="G117" s="3">
        <v>5</v>
      </c>
      <c r="H117" s="3">
        <v>10</v>
      </c>
      <c r="I117" s="4">
        <f t="shared" si="46"/>
        <v>2</v>
      </c>
      <c r="J117" s="3">
        <v>0</v>
      </c>
      <c r="K117" s="32">
        <v>0</v>
      </c>
      <c r="L117" s="3">
        <f t="shared" si="41"/>
        <v>4</v>
      </c>
      <c r="M117" s="3">
        <v>3</v>
      </c>
      <c r="N117" s="3">
        <v>1</v>
      </c>
      <c r="O117" s="3">
        <v>2</v>
      </c>
      <c r="P117" s="3">
        <v>2</v>
      </c>
      <c r="Q117" s="4">
        <f t="shared" si="42"/>
        <v>50</v>
      </c>
      <c r="R117" s="3">
        <v>2</v>
      </c>
      <c r="S117" s="3">
        <v>1</v>
      </c>
      <c r="T117" s="32">
        <f t="shared" si="43"/>
        <v>0.75</v>
      </c>
      <c r="U117" s="32">
        <f t="shared" si="44"/>
        <v>1.125</v>
      </c>
      <c r="V117" s="3">
        <v>3</v>
      </c>
      <c r="W117" s="3">
        <v>0</v>
      </c>
      <c r="X117" s="3">
        <v>1</v>
      </c>
      <c r="Y117" s="3">
        <v>0</v>
      </c>
      <c r="Z117" s="3">
        <v>2</v>
      </c>
      <c r="AA117" s="3">
        <v>0</v>
      </c>
      <c r="AB117" s="3"/>
      <c r="AC117" s="3"/>
    </row>
    <row r="118" spans="1:30" x14ac:dyDescent="0.3">
      <c r="A118" s="3" t="s">
        <v>67</v>
      </c>
      <c r="B118" s="3" t="s">
        <v>29</v>
      </c>
      <c r="C118" s="3" t="s">
        <v>30</v>
      </c>
      <c r="D118" s="3" t="s">
        <v>26</v>
      </c>
      <c r="E118" s="3" t="s">
        <v>27</v>
      </c>
      <c r="F118" s="3" t="s">
        <v>28</v>
      </c>
      <c r="G118" s="3">
        <v>0</v>
      </c>
      <c r="H118" s="3">
        <v>0</v>
      </c>
      <c r="I118" s="4" t="e">
        <f t="shared" si="46"/>
        <v>#DIV/0!</v>
      </c>
      <c r="J118" s="3">
        <v>0</v>
      </c>
      <c r="K118" s="32">
        <v>0</v>
      </c>
      <c r="L118" s="3">
        <f t="shared" si="41"/>
        <v>0</v>
      </c>
      <c r="M118" s="3">
        <v>0</v>
      </c>
      <c r="N118" s="3">
        <v>0</v>
      </c>
      <c r="O118" s="3">
        <v>0</v>
      </c>
      <c r="P118" s="3">
        <v>0</v>
      </c>
      <c r="Q118" s="4" t="e">
        <f t="shared" si="42"/>
        <v>#DIV/0!</v>
      </c>
      <c r="R118" s="3">
        <v>0</v>
      </c>
      <c r="S118" s="3">
        <v>0</v>
      </c>
      <c r="T118" s="32" t="e">
        <f t="shared" si="43"/>
        <v>#DIV/0!</v>
      </c>
      <c r="U118" s="32" t="e">
        <f t="shared" si="44"/>
        <v>#DIV/0!</v>
      </c>
      <c r="V118" s="3">
        <v>0</v>
      </c>
      <c r="W118" s="3">
        <v>0</v>
      </c>
      <c r="X118" s="3">
        <v>0</v>
      </c>
      <c r="Y118" s="3">
        <v>0</v>
      </c>
      <c r="Z118" s="3">
        <v>0</v>
      </c>
      <c r="AA118" s="3">
        <v>0</v>
      </c>
      <c r="AB118" s="3"/>
      <c r="AC118" s="3"/>
    </row>
    <row r="119" spans="1:30" x14ac:dyDescent="0.3">
      <c r="A119" s="3" t="s">
        <v>68</v>
      </c>
      <c r="B119" s="3" t="s">
        <v>29</v>
      </c>
      <c r="C119" s="3" t="s">
        <v>30</v>
      </c>
      <c r="D119" s="3" t="s">
        <v>26</v>
      </c>
      <c r="E119" s="3" t="s">
        <v>27</v>
      </c>
      <c r="F119" s="3" t="s">
        <v>28</v>
      </c>
      <c r="G119" s="3">
        <v>0</v>
      </c>
      <c r="H119" s="3">
        <v>0</v>
      </c>
      <c r="I119" s="4" t="e">
        <f t="shared" si="46"/>
        <v>#DIV/0!</v>
      </c>
      <c r="J119" s="3">
        <v>0</v>
      </c>
      <c r="K119" s="32">
        <v>0</v>
      </c>
      <c r="L119" s="3">
        <f t="shared" si="41"/>
        <v>0</v>
      </c>
      <c r="M119" s="3">
        <v>0</v>
      </c>
      <c r="N119" s="3">
        <v>0</v>
      </c>
      <c r="O119" s="3">
        <v>0</v>
      </c>
      <c r="P119" s="3">
        <v>0</v>
      </c>
      <c r="Q119" s="4" t="e">
        <f t="shared" si="42"/>
        <v>#DIV/0!</v>
      </c>
      <c r="R119" s="3">
        <v>0</v>
      </c>
      <c r="S119" s="3">
        <v>0</v>
      </c>
      <c r="T119" s="32" t="e">
        <f t="shared" si="43"/>
        <v>#DIV/0!</v>
      </c>
      <c r="U119" s="32" t="e">
        <f t="shared" si="44"/>
        <v>#DIV/0!</v>
      </c>
      <c r="V119" s="3">
        <v>0</v>
      </c>
      <c r="W119" s="3">
        <v>0</v>
      </c>
      <c r="X119" s="3">
        <v>1</v>
      </c>
      <c r="Y119" s="3">
        <v>0</v>
      </c>
      <c r="Z119" s="3">
        <v>1</v>
      </c>
      <c r="AA119" s="3">
        <v>0</v>
      </c>
      <c r="AB119" s="3"/>
      <c r="AC119" s="3"/>
    </row>
    <row r="120" spans="1:30" x14ac:dyDescent="0.3">
      <c r="A120" s="35">
        <v>39</v>
      </c>
      <c r="B120" s="35" t="s">
        <v>29</v>
      </c>
      <c r="C120" s="35" t="s">
        <v>25</v>
      </c>
      <c r="D120" s="35" t="s">
        <v>26</v>
      </c>
      <c r="E120" s="35" t="s">
        <v>27</v>
      </c>
      <c r="F120" s="35" t="s">
        <v>30</v>
      </c>
      <c r="G120" s="35">
        <f>G121+G122+G123</f>
        <v>0</v>
      </c>
      <c r="H120" s="35">
        <f>H121+H122+H123</f>
        <v>0</v>
      </c>
      <c r="I120" s="40" t="e">
        <f>H120/((L120-W120)+J120+(0.44*R120))</f>
        <v>#DIV/0!</v>
      </c>
      <c r="J120" s="35">
        <f>J121+J122+J123</f>
        <v>0</v>
      </c>
      <c r="K120" s="37" t="e">
        <f>J120/G120</f>
        <v>#DIV/0!</v>
      </c>
      <c r="L120" s="35">
        <f t="shared" si="41"/>
        <v>0</v>
      </c>
      <c r="M120" s="35">
        <f>M121+M122+M123</f>
        <v>0</v>
      </c>
      <c r="N120" s="35">
        <f>N121+N122+N123</f>
        <v>0</v>
      </c>
      <c r="O120" s="35">
        <f>O121+O122+O123</f>
        <v>0</v>
      </c>
      <c r="P120" s="35">
        <f>P121+P122+P123</f>
        <v>0</v>
      </c>
      <c r="Q120" s="36" t="e">
        <f t="shared" si="42"/>
        <v>#DIV/0!</v>
      </c>
      <c r="R120" s="35">
        <f>R121+R122+R123</f>
        <v>0</v>
      </c>
      <c r="S120" s="35">
        <f>S121+S122+S123</f>
        <v>0</v>
      </c>
      <c r="T120" s="37" t="e">
        <f t="shared" si="43"/>
        <v>#DIV/0!</v>
      </c>
      <c r="U120" s="37" t="e">
        <f t="shared" si="44"/>
        <v>#DIV/0!</v>
      </c>
      <c r="V120" s="35">
        <f t="shared" ref="V120:AA120" si="48">V121+V122+V123</f>
        <v>0</v>
      </c>
      <c r="W120" s="35">
        <f t="shared" si="48"/>
        <v>0</v>
      </c>
      <c r="X120" s="35">
        <f t="shared" si="48"/>
        <v>0</v>
      </c>
      <c r="Y120" s="35">
        <f t="shared" si="48"/>
        <v>0</v>
      </c>
      <c r="Z120" s="35">
        <f t="shared" si="48"/>
        <v>0</v>
      </c>
      <c r="AA120" s="35">
        <f t="shared" si="48"/>
        <v>0</v>
      </c>
      <c r="AB120" s="35"/>
      <c r="AC120" s="35"/>
      <c r="AD120" s="38"/>
    </row>
    <row r="121" spans="1:30" x14ac:dyDescent="0.3">
      <c r="A121" s="3" t="s">
        <v>66</v>
      </c>
      <c r="B121" s="3" t="s">
        <v>29</v>
      </c>
      <c r="C121" s="3" t="s">
        <v>25</v>
      </c>
      <c r="D121" s="3" t="s">
        <v>26</v>
      </c>
      <c r="E121" s="3" t="s">
        <v>27</v>
      </c>
      <c r="F121" s="3" t="s">
        <v>30</v>
      </c>
      <c r="G121" s="3">
        <v>0</v>
      </c>
      <c r="H121" s="3">
        <v>0</v>
      </c>
      <c r="I121" s="4" t="e">
        <f t="shared" si="46"/>
        <v>#DIV/0!</v>
      </c>
      <c r="J121" s="3">
        <v>0</v>
      </c>
      <c r="K121" s="32">
        <v>0</v>
      </c>
      <c r="L121" s="3">
        <f t="shared" si="41"/>
        <v>0</v>
      </c>
      <c r="M121" s="3">
        <v>0</v>
      </c>
      <c r="N121" s="3">
        <v>0</v>
      </c>
      <c r="O121" s="3">
        <v>0</v>
      </c>
      <c r="P121" s="3">
        <v>0</v>
      </c>
      <c r="Q121" s="4" t="e">
        <f t="shared" si="42"/>
        <v>#DIV/0!</v>
      </c>
      <c r="R121" s="3">
        <v>0</v>
      </c>
      <c r="S121" s="3">
        <v>0</v>
      </c>
      <c r="T121" s="32" t="e">
        <f t="shared" si="43"/>
        <v>#DIV/0!</v>
      </c>
      <c r="U121" s="32" t="e">
        <f t="shared" si="44"/>
        <v>#DIV/0!</v>
      </c>
      <c r="V121" s="3">
        <v>0</v>
      </c>
      <c r="W121" s="3">
        <v>0</v>
      </c>
      <c r="X121" s="3">
        <v>0</v>
      </c>
      <c r="Y121" s="3">
        <v>0</v>
      </c>
      <c r="Z121" s="3">
        <v>0</v>
      </c>
      <c r="AA121" s="3">
        <v>0</v>
      </c>
      <c r="AB121" s="3"/>
      <c r="AC121" s="3"/>
    </row>
    <row r="122" spans="1:30" x14ac:dyDescent="0.3">
      <c r="A122" s="3" t="s">
        <v>67</v>
      </c>
      <c r="B122" s="3" t="s">
        <v>29</v>
      </c>
      <c r="C122" s="3" t="s">
        <v>25</v>
      </c>
      <c r="D122" s="3" t="s">
        <v>26</v>
      </c>
      <c r="E122" s="3" t="s">
        <v>27</v>
      </c>
      <c r="F122" s="3" t="s">
        <v>30</v>
      </c>
      <c r="G122" s="3">
        <v>0</v>
      </c>
      <c r="H122" s="3">
        <v>0</v>
      </c>
      <c r="I122" s="4" t="e">
        <f t="shared" si="46"/>
        <v>#DIV/0!</v>
      </c>
      <c r="J122" s="3">
        <v>0</v>
      </c>
      <c r="K122" s="32">
        <v>0</v>
      </c>
      <c r="L122" s="3">
        <f t="shared" si="41"/>
        <v>0</v>
      </c>
      <c r="M122" s="3">
        <v>0</v>
      </c>
      <c r="N122" s="3">
        <v>0</v>
      </c>
      <c r="O122" s="3">
        <v>0</v>
      </c>
      <c r="P122" s="3">
        <v>0</v>
      </c>
      <c r="Q122" s="4" t="e">
        <f t="shared" si="42"/>
        <v>#DIV/0!</v>
      </c>
      <c r="R122" s="3">
        <v>0</v>
      </c>
      <c r="S122" s="3">
        <v>0</v>
      </c>
      <c r="T122" s="32" t="e">
        <f t="shared" si="43"/>
        <v>#DIV/0!</v>
      </c>
      <c r="U122" s="32" t="e">
        <f t="shared" si="44"/>
        <v>#DIV/0!</v>
      </c>
      <c r="V122" s="3">
        <v>0</v>
      </c>
      <c r="W122" s="3">
        <v>0</v>
      </c>
      <c r="X122" s="3">
        <v>0</v>
      </c>
      <c r="Y122" s="3">
        <v>0</v>
      </c>
      <c r="Z122" s="3">
        <v>0</v>
      </c>
      <c r="AA122" s="3">
        <v>0</v>
      </c>
      <c r="AB122" s="3"/>
      <c r="AC122" s="3"/>
    </row>
    <row r="123" spans="1:30" x14ac:dyDescent="0.3">
      <c r="A123" s="3" t="s">
        <v>68</v>
      </c>
      <c r="B123" s="3" t="s">
        <v>29</v>
      </c>
      <c r="C123" s="3" t="s">
        <v>25</v>
      </c>
      <c r="D123" s="3" t="s">
        <v>26</v>
      </c>
      <c r="E123" s="3" t="s">
        <v>27</v>
      </c>
      <c r="F123" s="3" t="s">
        <v>30</v>
      </c>
      <c r="G123" s="3">
        <v>0</v>
      </c>
      <c r="H123" s="3">
        <v>0</v>
      </c>
      <c r="I123" s="4" t="e">
        <f t="shared" si="46"/>
        <v>#DIV/0!</v>
      </c>
      <c r="J123" s="3">
        <v>0</v>
      </c>
      <c r="K123" s="32">
        <v>0</v>
      </c>
      <c r="L123" s="3">
        <f t="shared" si="41"/>
        <v>0</v>
      </c>
      <c r="M123" s="3">
        <v>0</v>
      </c>
      <c r="N123" s="3">
        <v>0</v>
      </c>
      <c r="O123" s="3">
        <v>0</v>
      </c>
      <c r="P123" s="3">
        <v>0</v>
      </c>
      <c r="Q123" s="4" t="e">
        <f t="shared" si="42"/>
        <v>#DIV/0!</v>
      </c>
      <c r="R123" s="3">
        <v>0</v>
      </c>
      <c r="S123" s="3">
        <v>0</v>
      </c>
      <c r="T123" s="32" t="e">
        <f t="shared" si="43"/>
        <v>#DIV/0!</v>
      </c>
      <c r="U123" s="32" t="e">
        <f t="shared" si="44"/>
        <v>#DIV/0!</v>
      </c>
      <c r="V123" s="3">
        <v>0</v>
      </c>
      <c r="W123" s="3">
        <v>0</v>
      </c>
      <c r="X123" s="3">
        <v>0</v>
      </c>
      <c r="Y123" s="3">
        <v>0</v>
      </c>
      <c r="Z123" s="3">
        <v>0</v>
      </c>
      <c r="AA123" s="3">
        <v>0</v>
      </c>
      <c r="AB123" s="3"/>
      <c r="AC123" s="3"/>
    </row>
    <row r="124" spans="1:30" x14ac:dyDescent="0.3">
      <c r="A124" s="35">
        <v>10</v>
      </c>
      <c r="B124" s="35" t="s">
        <v>29</v>
      </c>
      <c r="C124" s="35" t="s">
        <v>25</v>
      </c>
      <c r="D124" s="35" t="s">
        <v>30</v>
      </c>
      <c r="E124" s="35" t="s">
        <v>27</v>
      </c>
      <c r="F124" s="35" t="s">
        <v>28</v>
      </c>
      <c r="G124" s="35">
        <f>G125+G126+G127</f>
        <v>3</v>
      </c>
      <c r="H124" s="35">
        <f>H125+H126+H127</f>
        <v>3</v>
      </c>
      <c r="I124" s="40">
        <f>H124/((L124-W124)+J124+(0.44*R124))</f>
        <v>1</v>
      </c>
      <c r="J124" s="35">
        <f>J125+J126+J127</f>
        <v>1</v>
      </c>
      <c r="K124" s="37">
        <f>J124/G124</f>
        <v>0.33333333333333331</v>
      </c>
      <c r="L124" s="35">
        <f t="shared" si="41"/>
        <v>2</v>
      </c>
      <c r="M124" s="35">
        <f>M125+M126+M127</f>
        <v>1</v>
      </c>
      <c r="N124" s="35">
        <f>N125+N126+N127</f>
        <v>1</v>
      </c>
      <c r="O124" s="35">
        <f>O125+O126+O127</f>
        <v>1</v>
      </c>
      <c r="P124" s="35">
        <f>P125+P126+P127</f>
        <v>2</v>
      </c>
      <c r="Q124" s="36">
        <f t="shared" si="42"/>
        <v>100</v>
      </c>
      <c r="R124" s="35">
        <f>R125+R126+R127</f>
        <v>0</v>
      </c>
      <c r="S124" s="35">
        <f>S125+S126+S127</f>
        <v>0</v>
      </c>
      <c r="T124" s="37">
        <f t="shared" si="43"/>
        <v>0.5</v>
      </c>
      <c r="U124" s="37">
        <f t="shared" si="44"/>
        <v>0.75</v>
      </c>
      <c r="V124" s="35">
        <f t="shared" ref="V124:AA124" si="49">V125+V126+V127</f>
        <v>1</v>
      </c>
      <c r="W124" s="35">
        <f t="shared" si="49"/>
        <v>0</v>
      </c>
      <c r="X124" s="35">
        <f t="shared" si="49"/>
        <v>1</v>
      </c>
      <c r="Y124" s="35">
        <f t="shared" si="49"/>
        <v>1</v>
      </c>
      <c r="Z124" s="35">
        <f t="shared" si="49"/>
        <v>0</v>
      </c>
      <c r="AA124" s="35">
        <f t="shared" si="49"/>
        <v>0</v>
      </c>
      <c r="AB124" s="35"/>
      <c r="AC124" s="35"/>
      <c r="AD124" s="38"/>
    </row>
    <row r="125" spans="1:30" x14ac:dyDescent="0.3">
      <c r="A125" s="3" t="s">
        <v>66</v>
      </c>
      <c r="B125" s="3" t="s">
        <v>29</v>
      </c>
      <c r="C125" s="3" t="s">
        <v>25</v>
      </c>
      <c r="D125" s="3" t="s">
        <v>30</v>
      </c>
      <c r="E125" s="3" t="s">
        <v>27</v>
      </c>
      <c r="F125" s="3" t="s">
        <v>28</v>
      </c>
      <c r="G125" s="3">
        <v>3</v>
      </c>
      <c r="H125" s="3">
        <v>3</v>
      </c>
      <c r="I125" s="4">
        <f t="shared" si="46"/>
        <v>1</v>
      </c>
      <c r="J125" s="3">
        <v>1</v>
      </c>
      <c r="K125" s="32">
        <v>0</v>
      </c>
      <c r="L125" s="3">
        <f t="shared" si="41"/>
        <v>2</v>
      </c>
      <c r="M125" s="3">
        <v>1</v>
      </c>
      <c r="N125" s="3">
        <v>1</v>
      </c>
      <c r="O125" s="3">
        <v>1</v>
      </c>
      <c r="P125" s="3">
        <v>2</v>
      </c>
      <c r="Q125" s="4">
        <f t="shared" si="42"/>
        <v>100</v>
      </c>
      <c r="R125" s="3">
        <v>0</v>
      </c>
      <c r="S125" s="3">
        <v>0</v>
      </c>
      <c r="T125" s="32">
        <f t="shared" si="43"/>
        <v>0.5</v>
      </c>
      <c r="U125" s="32">
        <f t="shared" si="44"/>
        <v>0.75</v>
      </c>
      <c r="V125" s="3">
        <v>1</v>
      </c>
      <c r="W125" s="3">
        <v>0</v>
      </c>
      <c r="X125" s="3">
        <v>1</v>
      </c>
      <c r="Y125" s="3">
        <v>1</v>
      </c>
      <c r="Z125" s="3">
        <v>0</v>
      </c>
      <c r="AA125" s="3">
        <v>0</v>
      </c>
      <c r="AB125" s="3"/>
      <c r="AC125" s="3"/>
    </row>
    <row r="126" spans="1:30" x14ac:dyDescent="0.3">
      <c r="A126" s="3" t="s">
        <v>67</v>
      </c>
      <c r="B126" s="3" t="s">
        <v>29</v>
      </c>
      <c r="C126" s="3" t="s">
        <v>25</v>
      </c>
      <c r="D126" s="3" t="s">
        <v>30</v>
      </c>
      <c r="E126" s="3" t="s">
        <v>27</v>
      </c>
      <c r="F126" s="3" t="s">
        <v>28</v>
      </c>
      <c r="G126" s="3">
        <v>0</v>
      </c>
      <c r="H126" s="3">
        <v>0</v>
      </c>
      <c r="I126" s="4" t="e">
        <f t="shared" si="46"/>
        <v>#DIV/0!</v>
      </c>
      <c r="J126" s="3">
        <v>0</v>
      </c>
      <c r="K126" s="32">
        <v>0</v>
      </c>
      <c r="L126" s="3">
        <f t="shared" si="41"/>
        <v>0</v>
      </c>
      <c r="M126" s="3">
        <v>0</v>
      </c>
      <c r="N126" s="3">
        <v>0</v>
      </c>
      <c r="O126" s="3">
        <v>0</v>
      </c>
      <c r="P126" s="3">
        <v>0</v>
      </c>
      <c r="Q126" s="4" t="e">
        <f t="shared" si="42"/>
        <v>#DIV/0!</v>
      </c>
      <c r="R126" s="3">
        <v>0</v>
      </c>
      <c r="S126" s="3">
        <v>0</v>
      </c>
      <c r="T126" s="32" t="e">
        <f t="shared" si="43"/>
        <v>#DIV/0!</v>
      </c>
      <c r="U126" s="32" t="e">
        <f t="shared" si="44"/>
        <v>#DIV/0!</v>
      </c>
      <c r="V126" s="3">
        <v>0</v>
      </c>
      <c r="W126" s="3">
        <v>0</v>
      </c>
      <c r="X126" s="3">
        <v>0</v>
      </c>
      <c r="Y126" s="3">
        <v>0</v>
      </c>
      <c r="Z126" s="3">
        <v>0</v>
      </c>
      <c r="AA126" s="3">
        <v>0</v>
      </c>
      <c r="AB126" s="3"/>
      <c r="AC126" s="3"/>
    </row>
    <row r="127" spans="1:30" x14ac:dyDescent="0.3">
      <c r="A127" s="3" t="s">
        <v>68</v>
      </c>
      <c r="B127" s="3" t="s">
        <v>29</v>
      </c>
      <c r="C127" s="3" t="s">
        <v>25</v>
      </c>
      <c r="D127" s="3" t="s">
        <v>30</v>
      </c>
      <c r="E127" s="3" t="s">
        <v>27</v>
      </c>
      <c r="F127" s="3" t="s">
        <v>28</v>
      </c>
      <c r="G127" s="3">
        <v>0</v>
      </c>
      <c r="H127" s="3">
        <v>0</v>
      </c>
      <c r="I127" s="4" t="e">
        <f t="shared" si="46"/>
        <v>#DIV/0!</v>
      </c>
      <c r="J127" s="3">
        <v>0</v>
      </c>
      <c r="K127" s="32">
        <v>0</v>
      </c>
      <c r="L127" s="3">
        <f t="shared" si="41"/>
        <v>0</v>
      </c>
      <c r="M127" s="3">
        <v>0</v>
      </c>
      <c r="N127" s="3">
        <v>0</v>
      </c>
      <c r="O127" s="3">
        <v>0</v>
      </c>
      <c r="P127" s="3">
        <v>0</v>
      </c>
      <c r="Q127" s="4" t="e">
        <f t="shared" si="42"/>
        <v>#DIV/0!</v>
      </c>
      <c r="R127" s="3">
        <v>0</v>
      </c>
      <c r="S127" s="3">
        <v>0</v>
      </c>
      <c r="T127" s="32" t="e">
        <f t="shared" si="43"/>
        <v>#DIV/0!</v>
      </c>
      <c r="U127" s="32" t="e">
        <f t="shared" si="44"/>
        <v>#DIV/0!</v>
      </c>
      <c r="V127" s="3">
        <v>0</v>
      </c>
      <c r="W127" s="3">
        <v>0</v>
      </c>
      <c r="X127" s="3">
        <v>0</v>
      </c>
      <c r="Y127" s="3">
        <v>0</v>
      </c>
      <c r="Z127" s="3">
        <v>0</v>
      </c>
      <c r="AA127" s="3">
        <v>0</v>
      </c>
      <c r="AB127" s="3"/>
      <c r="AC127" s="3"/>
    </row>
    <row r="128" spans="1:30" x14ac:dyDescent="0.3">
      <c r="A128" s="35">
        <v>27</v>
      </c>
      <c r="B128" s="35" t="s">
        <v>29</v>
      </c>
      <c r="C128" s="35" t="s">
        <v>25</v>
      </c>
      <c r="D128" s="35" t="s">
        <v>26</v>
      </c>
      <c r="E128" s="35" t="s">
        <v>30</v>
      </c>
      <c r="F128" s="35" t="s">
        <v>28</v>
      </c>
      <c r="G128" s="35">
        <f>G129+G130+G131</f>
        <v>16</v>
      </c>
      <c r="H128" s="35">
        <f>H129+H130+H131</f>
        <v>10</v>
      </c>
      <c r="I128" s="40">
        <f>H128/((L128-W128)+J128+(0.44*R128))</f>
        <v>0.84175084175084169</v>
      </c>
      <c r="J128" s="35">
        <f>J129+J130+J131</f>
        <v>3</v>
      </c>
      <c r="K128" s="37">
        <f>J128/G128</f>
        <v>0.1875</v>
      </c>
      <c r="L128" s="35">
        <f t="shared" si="41"/>
        <v>12</v>
      </c>
      <c r="M128" s="35">
        <f>M129+M130+M131</f>
        <v>3</v>
      </c>
      <c r="N128" s="35">
        <f>N129+N130+N131</f>
        <v>9</v>
      </c>
      <c r="O128" s="35">
        <f>O129+O130+O131</f>
        <v>3</v>
      </c>
      <c r="P128" s="35">
        <f>P129+P130+P131</f>
        <v>9</v>
      </c>
      <c r="Q128" s="36">
        <f t="shared" si="42"/>
        <v>75</v>
      </c>
      <c r="R128" s="35">
        <f>R129+R130+R131</f>
        <v>2</v>
      </c>
      <c r="S128" s="35">
        <f>S129+S130+S131</f>
        <v>1</v>
      </c>
      <c r="T128" s="37">
        <f t="shared" si="43"/>
        <v>0.25</v>
      </c>
      <c r="U128" s="37">
        <f t="shared" si="44"/>
        <v>0.29166666666666669</v>
      </c>
      <c r="V128" s="35">
        <f t="shared" ref="V128:AA128" si="50">V129+V130+V131</f>
        <v>1</v>
      </c>
      <c r="W128" s="35">
        <f t="shared" si="50"/>
        <v>4</v>
      </c>
      <c r="X128" s="35">
        <f t="shared" si="50"/>
        <v>4</v>
      </c>
      <c r="Y128" s="35">
        <f t="shared" si="50"/>
        <v>1</v>
      </c>
      <c r="Z128" s="35">
        <f t="shared" si="50"/>
        <v>1</v>
      </c>
      <c r="AA128" s="35">
        <f t="shared" si="50"/>
        <v>0</v>
      </c>
      <c r="AB128" s="35"/>
      <c r="AC128" s="35"/>
      <c r="AD128" s="38"/>
    </row>
    <row r="129" spans="1:30" x14ac:dyDescent="0.3">
      <c r="A129" s="3" t="s">
        <v>66</v>
      </c>
      <c r="B129" s="3" t="s">
        <v>29</v>
      </c>
      <c r="C129" s="3" t="s">
        <v>25</v>
      </c>
      <c r="D129" s="3" t="s">
        <v>26</v>
      </c>
      <c r="E129" s="3" t="s">
        <v>30</v>
      </c>
      <c r="F129" s="3" t="s">
        <v>28</v>
      </c>
      <c r="G129" s="3">
        <v>7</v>
      </c>
      <c r="H129" s="3">
        <v>4</v>
      </c>
      <c r="I129" s="4">
        <f t="shared" si="46"/>
        <v>0.5714285714285714</v>
      </c>
      <c r="J129" s="3">
        <v>2</v>
      </c>
      <c r="K129" s="32">
        <v>0</v>
      </c>
      <c r="L129" s="3">
        <f t="shared" si="41"/>
        <v>4</v>
      </c>
      <c r="M129" s="3">
        <v>1</v>
      </c>
      <c r="N129" s="3">
        <v>3</v>
      </c>
      <c r="O129" s="3">
        <v>1</v>
      </c>
      <c r="P129" s="3">
        <v>1</v>
      </c>
      <c r="Q129" s="4">
        <f t="shared" si="42"/>
        <v>25</v>
      </c>
      <c r="R129" s="3">
        <v>2</v>
      </c>
      <c r="S129" s="3">
        <v>1</v>
      </c>
      <c r="T129" s="32">
        <f t="shared" si="43"/>
        <v>0.25</v>
      </c>
      <c r="U129" s="32">
        <f t="shared" si="44"/>
        <v>0.375</v>
      </c>
      <c r="V129" s="3">
        <v>1</v>
      </c>
      <c r="W129" s="3">
        <v>2</v>
      </c>
      <c r="X129" s="3">
        <v>1</v>
      </c>
      <c r="Y129" s="3">
        <v>1</v>
      </c>
      <c r="Z129" s="3">
        <v>1</v>
      </c>
      <c r="AA129" s="3">
        <v>0</v>
      </c>
      <c r="AB129" s="3"/>
      <c r="AC129" s="3"/>
    </row>
    <row r="130" spans="1:30" x14ac:dyDescent="0.3">
      <c r="A130" s="3" t="s">
        <v>67</v>
      </c>
      <c r="B130" s="3" t="s">
        <v>29</v>
      </c>
      <c r="C130" s="3" t="s">
        <v>25</v>
      </c>
      <c r="D130" s="3" t="s">
        <v>26</v>
      </c>
      <c r="E130" s="3" t="s">
        <v>30</v>
      </c>
      <c r="F130" s="3" t="s">
        <v>28</v>
      </c>
      <c r="G130" s="3">
        <v>3</v>
      </c>
      <c r="H130" s="3">
        <v>2</v>
      </c>
      <c r="I130" s="4">
        <f t="shared" si="46"/>
        <v>0.66666666666666663</v>
      </c>
      <c r="J130" s="3">
        <v>0</v>
      </c>
      <c r="K130" s="32">
        <v>0</v>
      </c>
      <c r="L130" s="3">
        <f t="shared" si="41"/>
        <v>3</v>
      </c>
      <c r="M130" s="3">
        <v>0</v>
      </c>
      <c r="N130" s="3">
        <v>3</v>
      </c>
      <c r="O130" s="3">
        <v>1</v>
      </c>
      <c r="P130" s="3">
        <v>3</v>
      </c>
      <c r="Q130" s="4">
        <f t="shared" si="42"/>
        <v>100</v>
      </c>
      <c r="R130" s="3">
        <v>0</v>
      </c>
      <c r="S130" s="3">
        <v>0</v>
      </c>
      <c r="T130" s="32">
        <f t="shared" si="43"/>
        <v>0</v>
      </c>
      <c r="U130" s="32">
        <f t="shared" si="44"/>
        <v>0</v>
      </c>
      <c r="V130" s="3">
        <v>0</v>
      </c>
      <c r="W130" s="3">
        <v>1</v>
      </c>
      <c r="X130" s="3">
        <v>1</v>
      </c>
      <c r="Y130" s="3">
        <v>0</v>
      </c>
      <c r="Z130" s="3">
        <v>0</v>
      </c>
      <c r="AA130" s="3">
        <v>0</v>
      </c>
      <c r="AB130" s="3"/>
      <c r="AC130" s="3"/>
    </row>
    <row r="131" spans="1:30" x14ac:dyDescent="0.3">
      <c r="A131" s="3" t="s">
        <v>68</v>
      </c>
      <c r="B131" s="3" t="s">
        <v>29</v>
      </c>
      <c r="C131" s="3" t="s">
        <v>25</v>
      </c>
      <c r="D131" s="3" t="s">
        <v>26</v>
      </c>
      <c r="E131" s="3" t="s">
        <v>30</v>
      </c>
      <c r="F131" s="3" t="s">
        <v>28</v>
      </c>
      <c r="G131" s="3">
        <v>6</v>
      </c>
      <c r="H131" s="3">
        <v>4</v>
      </c>
      <c r="I131" s="4">
        <f t="shared" si="46"/>
        <v>0.66666666666666663</v>
      </c>
      <c r="J131" s="3">
        <v>1</v>
      </c>
      <c r="K131" s="32">
        <v>0</v>
      </c>
      <c r="L131" s="3">
        <f t="shared" si="41"/>
        <v>5</v>
      </c>
      <c r="M131" s="3">
        <v>2</v>
      </c>
      <c r="N131" s="3">
        <v>3</v>
      </c>
      <c r="O131" s="3">
        <v>1</v>
      </c>
      <c r="P131" s="3">
        <v>5</v>
      </c>
      <c r="Q131" s="4">
        <f t="shared" si="42"/>
        <v>100</v>
      </c>
      <c r="R131" s="3">
        <v>0</v>
      </c>
      <c r="S131" s="3">
        <v>0</v>
      </c>
      <c r="T131" s="32">
        <f t="shared" si="43"/>
        <v>0.4</v>
      </c>
      <c r="U131" s="32">
        <f t="shared" si="44"/>
        <v>0.4</v>
      </c>
      <c r="V131" s="3">
        <v>0</v>
      </c>
      <c r="W131" s="3">
        <v>1</v>
      </c>
      <c r="X131" s="3">
        <v>2</v>
      </c>
      <c r="Y131" s="3">
        <v>0</v>
      </c>
      <c r="Z131" s="3">
        <v>0</v>
      </c>
      <c r="AA131" s="3">
        <v>0</v>
      </c>
      <c r="AB131" s="3"/>
      <c r="AC131" s="3"/>
    </row>
    <row r="132" spans="1:30" x14ac:dyDescent="0.3">
      <c r="A132" s="35">
        <v>74</v>
      </c>
      <c r="B132" s="35" t="s">
        <v>24</v>
      </c>
      <c r="C132" s="35" t="s">
        <v>32</v>
      </c>
      <c r="D132" s="35" t="s">
        <v>26</v>
      </c>
      <c r="E132" s="35" t="s">
        <v>27</v>
      </c>
      <c r="F132" s="35" t="s">
        <v>28</v>
      </c>
      <c r="G132" s="35">
        <f>G133+G134+G135</f>
        <v>4</v>
      </c>
      <c r="H132" s="35">
        <f>H133+H134+H135</f>
        <v>2</v>
      </c>
      <c r="I132" s="40">
        <f>H132/((L132-W132)+J132+(0.44*R132))</f>
        <v>0.66666666666666663</v>
      </c>
      <c r="J132" s="35">
        <f>J133+J134+J135</f>
        <v>2</v>
      </c>
      <c r="K132" s="37">
        <f>J132/G132</f>
        <v>0.5</v>
      </c>
      <c r="L132" s="35">
        <f t="shared" si="41"/>
        <v>2</v>
      </c>
      <c r="M132" s="35">
        <f>M133+M134+M135</f>
        <v>1</v>
      </c>
      <c r="N132" s="35">
        <f>N133+N134+N135</f>
        <v>1</v>
      </c>
      <c r="O132" s="35">
        <f>O133+O134+O135</f>
        <v>0</v>
      </c>
      <c r="P132" s="35">
        <f>P133+P134+P135</f>
        <v>2</v>
      </c>
      <c r="Q132" s="36">
        <f t="shared" si="42"/>
        <v>100</v>
      </c>
      <c r="R132" s="35">
        <f>R133+R134+R135</f>
        <v>0</v>
      </c>
      <c r="S132" s="35">
        <f>S133+S134+S135</f>
        <v>0</v>
      </c>
      <c r="T132" s="37">
        <f t="shared" si="43"/>
        <v>0.5</v>
      </c>
      <c r="U132" s="37">
        <f t="shared" si="44"/>
        <v>0.5</v>
      </c>
      <c r="V132" s="35">
        <f t="shared" ref="V132:AA132" si="51">V133+V134+V135</f>
        <v>0</v>
      </c>
      <c r="W132" s="35">
        <f t="shared" si="51"/>
        <v>1</v>
      </c>
      <c r="X132" s="35">
        <f t="shared" si="51"/>
        <v>0</v>
      </c>
      <c r="Y132" s="35">
        <f t="shared" si="51"/>
        <v>1</v>
      </c>
      <c r="Z132" s="35">
        <f t="shared" si="51"/>
        <v>1</v>
      </c>
      <c r="AA132" s="35">
        <f t="shared" si="51"/>
        <v>0</v>
      </c>
      <c r="AB132" s="35"/>
      <c r="AC132" s="35"/>
      <c r="AD132" s="38"/>
    </row>
    <row r="133" spans="1:30" x14ac:dyDescent="0.3">
      <c r="A133" s="3" t="s">
        <v>66</v>
      </c>
      <c r="B133" s="3" t="s">
        <v>24</v>
      </c>
      <c r="C133" s="3" t="s">
        <v>32</v>
      </c>
      <c r="D133" s="3" t="s">
        <v>26</v>
      </c>
      <c r="E133" s="3" t="s">
        <v>27</v>
      </c>
      <c r="F133" s="3" t="s">
        <v>28</v>
      </c>
      <c r="G133" s="3">
        <v>1</v>
      </c>
      <c r="H133" s="3">
        <v>0</v>
      </c>
      <c r="I133" s="4">
        <f t="shared" si="46"/>
        <v>0</v>
      </c>
      <c r="J133" s="3">
        <v>1</v>
      </c>
      <c r="K133" s="32">
        <v>0</v>
      </c>
      <c r="L133" s="3">
        <f t="shared" si="41"/>
        <v>0</v>
      </c>
      <c r="M133" s="3">
        <v>0</v>
      </c>
      <c r="N133" s="3">
        <v>0</v>
      </c>
      <c r="O133" s="3">
        <v>0</v>
      </c>
      <c r="P133" s="3">
        <v>0</v>
      </c>
      <c r="Q133" s="4" t="e">
        <f t="shared" si="42"/>
        <v>#DIV/0!</v>
      </c>
      <c r="R133" s="3">
        <v>0</v>
      </c>
      <c r="S133" s="3">
        <v>0</v>
      </c>
      <c r="T133" s="32" t="e">
        <f t="shared" si="43"/>
        <v>#DIV/0!</v>
      </c>
      <c r="U133" s="32" t="e">
        <f t="shared" si="44"/>
        <v>#DIV/0!</v>
      </c>
      <c r="V133" s="3">
        <v>0</v>
      </c>
      <c r="W133" s="3">
        <v>0</v>
      </c>
      <c r="X133" s="3">
        <v>0</v>
      </c>
      <c r="Y133" s="3">
        <v>1</v>
      </c>
      <c r="Z133" s="3">
        <v>0</v>
      </c>
      <c r="AA133" s="3">
        <v>0</v>
      </c>
      <c r="AB133" s="3"/>
      <c r="AC133" s="3"/>
    </row>
    <row r="134" spans="1:30" x14ac:dyDescent="0.3">
      <c r="A134" s="3" t="s">
        <v>67</v>
      </c>
      <c r="B134" s="3" t="s">
        <v>24</v>
      </c>
      <c r="C134" s="3" t="s">
        <v>32</v>
      </c>
      <c r="D134" s="3" t="s">
        <v>26</v>
      </c>
      <c r="E134" s="3" t="s">
        <v>27</v>
      </c>
      <c r="F134" s="3" t="s">
        <v>28</v>
      </c>
      <c r="G134" s="3">
        <v>2</v>
      </c>
      <c r="H134" s="3">
        <v>2</v>
      </c>
      <c r="I134" s="4">
        <f t="shared" si="46"/>
        <v>1</v>
      </c>
      <c r="J134" s="3">
        <v>0</v>
      </c>
      <c r="K134" s="32">
        <v>0</v>
      </c>
      <c r="L134" s="3">
        <f t="shared" si="41"/>
        <v>2</v>
      </c>
      <c r="M134" s="3">
        <v>1</v>
      </c>
      <c r="N134" s="3">
        <v>1</v>
      </c>
      <c r="O134" s="3">
        <v>0</v>
      </c>
      <c r="P134" s="3">
        <v>2</v>
      </c>
      <c r="Q134" s="4">
        <f t="shared" si="42"/>
        <v>100</v>
      </c>
      <c r="R134" s="3">
        <v>0</v>
      </c>
      <c r="S134" s="3">
        <v>0</v>
      </c>
      <c r="T134" s="32">
        <f t="shared" si="43"/>
        <v>0.5</v>
      </c>
      <c r="U134" s="32">
        <f t="shared" si="44"/>
        <v>0.5</v>
      </c>
      <c r="V134" s="3">
        <v>0</v>
      </c>
      <c r="W134" s="3">
        <v>1</v>
      </c>
      <c r="X134" s="3">
        <v>0</v>
      </c>
      <c r="Y134" s="3">
        <v>0</v>
      </c>
      <c r="Z134" s="3">
        <v>0</v>
      </c>
      <c r="AA134" s="3">
        <v>0</v>
      </c>
      <c r="AB134" s="3"/>
      <c r="AC134" s="3"/>
    </row>
    <row r="135" spans="1:30" x14ac:dyDescent="0.3">
      <c r="A135" s="3" t="s">
        <v>68</v>
      </c>
      <c r="B135" s="3" t="s">
        <v>24</v>
      </c>
      <c r="C135" s="3" t="s">
        <v>32</v>
      </c>
      <c r="D135" s="3" t="s">
        <v>26</v>
      </c>
      <c r="E135" s="3" t="s">
        <v>27</v>
      </c>
      <c r="F135" s="3" t="s">
        <v>28</v>
      </c>
      <c r="G135" s="3">
        <v>1</v>
      </c>
      <c r="H135" s="3">
        <v>0</v>
      </c>
      <c r="I135" s="4">
        <f t="shared" si="46"/>
        <v>0</v>
      </c>
      <c r="J135" s="3">
        <v>1</v>
      </c>
      <c r="K135" s="32">
        <v>0</v>
      </c>
      <c r="L135" s="3">
        <f t="shared" si="41"/>
        <v>0</v>
      </c>
      <c r="M135" s="3">
        <v>0</v>
      </c>
      <c r="N135" s="3">
        <v>0</v>
      </c>
      <c r="O135" s="3">
        <v>0</v>
      </c>
      <c r="P135" s="3">
        <v>0</v>
      </c>
      <c r="Q135" s="4" t="e">
        <f t="shared" si="42"/>
        <v>#DIV/0!</v>
      </c>
      <c r="R135" s="3">
        <v>0</v>
      </c>
      <c r="S135" s="3">
        <v>0</v>
      </c>
      <c r="T135" s="32" t="e">
        <f t="shared" si="43"/>
        <v>#DIV/0!</v>
      </c>
      <c r="U135" s="32" t="e">
        <f t="shared" si="44"/>
        <v>#DIV/0!</v>
      </c>
      <c r="V135" s="3">
        <v>0</v>
      </c>
      <c r="W135" s="3">
        <v>0</v>
      </c>
      <c r="X135" s="3">
        <v>0</v>
      </c>
      <c r="Y135" s="3">
        <v>0</v>
      </c>
      <c r="Z135" s="3">
        <v>1</v>
      </c>
      <c r="AA135" s="3">
        <v>0</v>
      </c>
      <c r="AB135" s="3"/>
      <c r="AC135" s="3"/>
    </row>
    <row r="136" spans="1:30" x14ac:dyDescent="0.3">
      <c r="A136" s="35">
        <v>156</v>
      </c>
      <c r="B136" s="35" t="s">
        <v>24</v>
      </c>
      <c r="C136" s="35" t="s">
        <v>25</v>
      </c>
      <c r="D136" s="35" t="s">
        <v>26</v>
      </c>
      <c r="E136" s="35" t="s">
        <v>27</v>
      </c>
      <c r="F136" s="35" t="s">
        <v>32</v>
      </c>
      <c r="G136" s="35">
        <f>G137+G138+G139</f>
        <v>2</v>
      </c>
      <c r="H136" s="35">
        <f>H137+H138+H139</f>
        <v>0</v>
      </c>
      <c r="I136" s="40">
        <f>H136/((L136-W136)+J136+(0.44*R136))</f>
        <v>0</v>
      </c>
      <c r="J136" s="35">
        <f>J137+J138+J139</f>
        <v>1</v>
      </c>
      <c r="K136" s="37">
        <f>J136/G136</f>
        <v>0.5</v>
      </c>
      <c r="L136" s="35">
        <f t="shared" si="41"/>
        <v>1</v>
      </c>
      <c r="M136" s="35">
        <f>M137+M138+M139</f>
        <v>0</v>
      </c>
      <c r="N136" s="35">
        <f>N137+N138+N139</f>
        <v>1</v>
      </c>
      <c r="O136" s="35">
        <f>O137+O138+O139</f>
        <v>0</v>
      </c>
      <c r="P136" s="35">
        <f>P137+P138+P139</f>
        <v>1</v>
      </c>
      <c r="Q136" s="36">
        <f t="shared" si="42"/>
        <v>100</v>
      </c>
      <c r="R136" s="35">
        <f>R137+R138+R139</f>
        <v>0</v>
      </c>
      <c r="S136" s="35">
        <f>S137+S138+S139</f>
        <v>0</v>
      </c>
      <c r="T136" s="37">
        <f t="shared" si="43"/>
        <v>0</v>
      </c>
      <c r="U136" s="37">
        <f t="shared" si="44"/>
        <v>0</v>
      </c>
      <c r="V136" s="35">
        <f t="shared" ref="V136:AA136" si="52">V137+V138+V139</f>
        <v>0</v>
      </c>
      <c r="W136" s="35">
        <f t="shared" si="52"/>
        <v>0</v>
      </c>
      <c r="X136" s="35">
        <f t="shared" si="52"/>
        <v>1</v>
      </c>
      <c r="Y136" s="35">
        <f t="shared" si="52"/>
        <v>0</v>
      </c>
      <c r="Z136" s="35">
        <f t="shared" si="52"/>
        <v>0</v>
      </c>
      <c r="AA136" s="35">
        <f t="shared" si="52"/>
        <v>0</v>
      </c>
      <c r="AB136" s="35"/>
      <c r="AC136" s="35"/>
      <c r="AD136" s="38"/>
    </row>
    <row r="137" spans="1:30" x14ac:dyDescent="0.3">
      <c r="A137" s="3" t="s">
        <v>66</v>
      </c>
      <c r="B137" s="3" t="s">
        <v>24</v>
      </c>
      <c r="C137" s="3" t="s">
        <v>25</v>
      </c>
      <c r="D137" s="3" t="s">
        <v>26</v>
      </c>
      <c r="E137" s="3" t="s">
        <v>27</v>
      </c>
      <c r="F137" s="3" t="s">
        <v>32</v>
      </c>
      <c r="G137" s="3">
        <v>0</v>
      </c>
      <c r="H137" s="3">
        <v>0</v>
      </c>
      <c r="I137" s="4" t="e">
        <f t="shared" si="46"/>
        <v>#DIV/0!</v>
      </c>
      <c r="J137" s="3">
        <v>0</v>
      </c>
      <c r="K137" s="32">
        <v>0</v>
      </c>
      <c r="L137" s="3">
        <f t="shared" si="41"/>
        <v>0</v>
      </c>
      <c r="M137" s="3">
        <v>0</v>
      </c>
      <c r="N137" s="3">
        <v>0</v>
      </c>
      <c r="O137" s="3">
        <v>0</v>
      </c>
      <c r="P137" s="3">
        <v>0</v>
      </c>
      <c r="Q137" s="4" t="e">
        <f t="shared" si="42"/>
        <v>#DIV/0!</v>
      </c>
      <c r="R137" s="3">
        <v>0</v>
      </c>
      <c r="S137" s="3">
        <v>0</v>
      </c>
      <c r="T137" s="32" t="e">
        <f t="shared" si="43"/>
        <v>#DIV/0!</v>
      </c>
      <c r="U137" s="32" t="e">
        <f t="shared" si="44"/>
        <v>#DIV/0!</v>
      </c>
      <c r="V137" s="3">
        <v>0</v>
      </c>
      <c r="W137" s="3">
        <v>0</v>
      </c>
      <c r="X137" s="3">
        <v>0</v>
      </c>
      <c r="Y137" s="3">
        <v>0</v>
      </c>
      <c r="Z137" s="3">
        <v>0</v>
      </c>
      <c r="AA137" s="3">
        <v>0</v>
      </c>
      <c r="AB137" s="3"/>
      <c r="AC137" s="3"/>
    </row>
    <row r="138" spans="1:30" x14ac:dyDescent="0.3">
      <c r="A138" s="3" t="s">
        <v>67</v>
      </c>
      <c r="B138" s="3" t="s">
        <v>24</v>
      </c>
      <c r="C138" s="3" t="s">
        <v>25</v>
      </c>
      <c r="D138" s="3" t="s">
        <v>26</v>
      </c>
      <c r="E138" s="3" t="s">
        <v>27</v>
      </c>
      <c r="F138" s="3" t="s">
        <v>32</v>
      </c>
      <c r="G138" s="3">
        <v>1</v>
      </c>
      <c r="H138" s="3">
        <v>0</v>
      </c>
      <c r="I138" s="4">
        <f t="shared" si="46"/>
        <v>0</v>
      </c>
      <c r="J138" s="3">
        <v>0</v>
      </c>
      <c r="K138" s="32">
        <v>0</v>
      </c>
      <c r="L138" s="3">
        <f t="shared" si="41"/>
        <v>1</v>
      </c>
      <c r="M138" s="3">
        <v>0</v>
      </c>
      <c r="N138" s="3">
        <v>1</v>
      </c>
      <c r="O138" s="3">
        <v>0</v>
      </c>
      <c r="P138" s="3">
        <v>1</v>
      </c>
      <c r="Q138" s="4">
        <f t="shared" si="42"/>
        <v>100</v>
      </c>
      <c r="R138" s="3">
        <v>0</v>
      </c>
      <c r="S138" s="3">
        <v>0</v>
      </c>
      <c r="T138" s="32">
        <f t="shared" si="43"/>
        <v>0</v>
      </c>
      <c r="U138" s="32">
        <f t="shared" si="44"/>
        <v>0</v>
      </c>
      <c r="V138" s="3">
        <v>0</v>
      </c>
      <c r="W138" s="3">
        <v>0</v>
      </c>
      <c r="X138" s="3">
        <v>1</v>
      </c>
      <c r="Y138" s="3">
        <v>0</v>
      </c>
      <c r="Z138" s="3">
        <v>0</v>
      </c>
      <c r="AA138" s="3">
        <v>0</v>
      </c>
      <c r="AB138" s="3"/>
      <c r="AC138" s="3"/>
    </row>
    <row r="139" spans="1:30" x14ac:dyDescent="0.3">
      <c r="A139" s="3" t="s">
        <v>68</v>
      </c>
      <c r="B139" s="3" t="s">
        <v>24</v>
      </c>
      <c r="C139" s="3" t="s">
        <v>25</v>
      </c>
      <c r="D139" s="3" t="s">
        <v>26</v>
      </c>
      <c r="E139" s="3" t="s">
        <v>27</v>
      </c>
      <c r="F139" s="3" t="s">
        <v>32</v>
      </c>
      <c r="G139" s="3">
        <v>1</v>
      </c>
      <c r="H139" s="3">
        <v>0</v>
      </c>
      <c r="I139" s="4">
        <f t="shared" si="46"/>
        <v>0</v>
      </c>
      <c r="J139" s="3">
        <v>1</v>
      </c>
      <c r="K139" s="32">
        <v>0</v>
      </c>
      <c r="L139" s="3">
        <f t="shared" si="41"/>
        <v>0</v>
      </c>
      <c r="M139" s="3">
        <v>0</v>
      </c>
      <c r="N139" s="3">
        <v>0</v>
      </c>
      <c r="O139" s="3">
        <v>0</v>
      </c>
      <c r="P139" s="3">
        <v>0</v>
      </c>
      <c r="Q139" s="4" t="e">
        <f t="shared" si="42"/>
        <v>#DIV/0!</v>
      </c>
      <c r="R139" s="3">
        <v>0</v>
      </c>
      <c r="S139" s="3">
        <v>0</v>
      </c>
      <c r="T139" s="32" t="e">
        <f t="shared" si="43"/>
        <v>#DIV/0!</v>
      </c>
      <c r="U139" s="32" t="e">
        <f t="shared" si="44"/>
        <v>#DIV/0!</v>
      </c>
      <c r="V139" s="3">
        <v>0</v>
      </c>
      <c r="W139" s="3">
        <v>0</v>
      </c>
      <c r="X139" s="3">
        <v>0</v>
      </c>
      <c r="Y139" s="3">
        <v>0</v>
      </c>
      <c r="Z139" s="3">
        <v>0</v>
      </c>
      <c r="AA139" s="3">
        <v>0</v>
      </c>
      <c r="AB139" s="3"/>
      <c r="AC139" s="3"/>
    </row>
    <row r="140" spans="1:30" x14ac:dyDescent="0.3">
      <c r="A140" s="35">
        <v>39</v>
      </c>
      <c r="B140" s="35" t="s">
        <v>29</v>
      </c>
      <c r="C140" s="35" t="s">
        <v>25</v>
      </c>
      <c r="D140" s="35" t="s">
        <v>26</v>
      </c>
      <c r="E140" s="35" t="s">
        <v>27</v>
      </c>
      <c r="F140" s="35" t="s">
        <v>30</v>
      </c>
      <c r="G140" s="35">
        <f>G141+G142+G143</f>
        <v>1</v>
      </c>
      <c r="H140" s="35">
        <f>H141+H142+H143</f>
        <v>2</v>
      </c>
      <c r="I140" s="40">
        <f>H140/((L140-W140)+J140+(0.44*R140))</f>
        <v>2.2727272727272729</v>
      </c>
      <c r="J140" s="35">
        <f>J141+J142+J143</f>
        <v>0</v>
      </c>
      <c r="K140" s="37">
        <f>J140/G140</f>
        <v>0</v>
      </c>
      <c r="L140" s="35">
        <f t="shared" si="41"/>
        <v>0</v>
      </c>
      <c r="M140" s="35">
        <f>M141+M142+M143</f>
        <v>0</v>
      </c>
      <c r="N140" s="35">
        <f>N141+N142+N143</f>
        <v>0</v>
      </c>
      <c r="O140" s="35">
        <f>O141+O142+O143</f>
        <v>0</v>
      </c>
      <c r="P140" s="35">
        <f>P141+P142+P143</f>
        <v>0</v>
      </c>
      <c r="Q140" s="36" t="e">
        <f t="shared" si="42"/>
        <v>#DIV/0!</v>
      </c>
      <c r="R140" s="35">
        <f>R141+R142+R143</f>
        <v>2</v>
      </c>
      <c r="S140" s="35">
        <f>S141+S142+S143</f>
        <v>2</v>
      </c>
      <c r="T140" s="37" t="e">
        <f t="shared" si="43"/>
        <v>#DIV/0!</v>
      </c>
      <c r="U140" s="37" t="e">
        <f t="shared" si="44"/>
        <v>#DIV/0!</v>
      </c>
      <c r="V140" s="35">
        <f t="shared" ref="V140:AA140" si="53">V141+V142+V143</f>
        <v>0</v>
      </c>
      <c r="W140" s="35">
        <f t="shared" si="53"/>
        <v>0</v>
      </c>
      <c r="X140" s="35">
        <f t="shared" si="53"/>
        <v>0</v>
      </c>
      <c r="Y140" s="35">
        <f t="shared" si="53"/>
        <v>0</v>
      </c>
      <c r="Z140" s="35">
        <f t="shared" si="53"/>
        <v>1</v>
      </c>
      <c r="AA140" s="35">
        <f t="shared" si="53"/>
        <v>0</v>
      </c>
      <c r="AB140" s="35"/>
      <c r="AC140" s="35"/>
      <c r="AD140" s="38"/>
    </row>
    <row r="141" spans="1:30" x14ac:dyDescent="0.3">
      <c r="A141" s="3" t="s">
        <v>66</v>
      </c>
      <c r="B141" s="3" t="s">
        <v>29</v>
      </c>
      <c r="C141" s="3" t="s">
        <v>25</v>
      </c>
      <c r="D141" s="3" t="s">
        <v>26</v>
      </c>
      <c r="E141" s="3" t="s">
        <v>27</v>
      </c>
      <c r="F141" s="3" t="s">
        <v>30</v>
      </c>
      <c r="G141" s="3">
        <v>1</v>
      </c>
      <c r="H141" s="3">
        <v>2</v>
      </c>
      <c r="I141" s="4">
        <f t="shared" si="46"/>
        <v>2</v>
      </c>
      <c r="J141" s="3">
        <v>0</v>
      </c>
      <c r="K141" s="32">
        <v>0</v>
      </c>
      <c r="L141" s="3">
        <f t="shared" si="41"/>
        <v>0</v>
      </c>
      <c r="M141" s="3">
        <v>0</v>
      </c>
      <c r="N141" s="3">
        <v>0</v>
      </c>
      <c r="O141" s="3">
        <v>0</v>
      </c>
      <c r="P141" s="3">
        <v>0</v>
      </c>
      <c r="Q141" s="4" t="e">
        <f t="shared" si="42"/>
        <v>#DIV/0!</v>
      </c>
      <c r="R141" s="3">
        <v>2</v>
      </c>
      <c r="S141" s="3">
        <v>2</v>
      </c>
      <c r="T141" s="32" t="e">
        <f t="shared" si="43"/>
        <v>#DIV/0!</v>
      </c>
      <c r="U141" s="32" t="e">
        <f t="shared" si="44"/>
        <v>#DIV/0!</v>
      </c>
      <c r="V141" s="3">
        <v>0</v>
      </c>
      <c r="W141" s="3">
        <v>0</v>
      </c>
      <c r="X141" s="3">
        <v>0</v>
      </c>
      <c r="Y141" s="3">
        <v>0</v>
      </c>
      <c r="Z141" s="3">
        <v>1</v>
      </c>
      <c r="AA141" s="3">
        <v>0</v>
      </c>
      <c r="AB141" s="3"/>
      <c r="AC141" s="3"/>
    </row>
    <row r="142" spans="1:30" x14ac:dyDescent="0.3">
      <c r="A142" s="3" t="s">
        <v>67</v>
      </c>
      <c r="B142" s="3" t="s">
        <v>29</v>
      </c>
      <c r="C142" s="3" t="s">
        <v>25</v>
      </c>
      <c r="D142" s="3" t="s">
        <v>26</v>
      </c>
      <c r="E142" s="3" t="s">
        <v>27</v>
      </c>
      <c r="F142" s="3" t="s">
        <v>30</v>
      </c>
      <c r="G142" s="3">
        <v>0</v>
      </c>
      <c r="H142" s="3">
        <v>0</v>
      </c>
      <c r="I142" s="4" t="e">
        <f t="shared" si="46"/>
        <v>#DIV/0!</v>
      </c>
      <c r="J142" s="3">
        <v>0</v>
      </c>
      <c r="K142" s="32">
        <v>0</v>
      </c>
      <c r="L142" s="3">
        <f t="shared" si="41"/>
        <v>0</v>
      </c>
      <c r="M142" s="3">
        <v>0</v>
      </c>
      <c r="N142" s="3">
        <v>0</v>
      </c>
      <c r="O142" s="3">
        <v>0</v>
      </c>
      <c r="P142" s="3">
        <v>0</v>
      </c>
      <c r="Q142" s="4" t="e">
        <f t="shared" si="42"/>
        <v>#DIV/0!</v>
      </c>
      <c r="R142" s="3">
        <v>0</v>
      </c>
      <c r="S142" s="3">
        <v>0</v>
      </c>
      <c r="T142" s="32" t="e">
        <f t="shared" si="43"/>
        <v>#DIV/0!</v>
      </c>
      <c r="U142" s="32" t="e">
        <f t="shared" si="44"/>
        <v>#DIV/0!</v>
      </c>
      <c r="V142" s="3">
        <v>0</v>
      </c>
      <c r="W142" s="3">
        <v>0</v>
      </c>
      <c r="X142" s="3">
        <v>0</v>
      </c>
      <c r="Y142" s="3">
        <v>0</v>
      </c>
      <c r="Z142" s="3">
        <v>0</v>
      </c>
      <c r="AA142" s="3">
        <v>0</v>
      </c>
      <c r="AB142" s="3"/>
      <c r="AC142" s="3"/>
    </row>
    <row r="143" spans="1:30" x14ac:dyDescent="0.3">
      <c r="A143" s="3" t="s">
        <v>68</v>
      </c>
      <c r="B143" s="3" t="s">
        <v>29</v>
      </c>
      <c r="C143" s="3" t="s">
        <v>25</v>
      </c>
      <c r="D143" s="3" t="s">
        <v>26</v>
      </c>
      <c r="E143" s="3" t="s">
        <v>27</v>
      </c>
      <c r="F143" s="3" t="s">
        <v>30</v>
      </c>
      <c r="G143" s="3">
        <v>0</v>
      </c>
      <c r="H143" s="3">
        <v>0</v>
      </c>
      <c r="I143" s="4" t="e">
        <f t="shared" si="46"/>
        <v>#DIV/0!</v>
      </c>
      <c r="J143" s="3">
        <v>0</v>
      </c>
      <c r="K143" s="32">
        <v>0</v>
      </c>
      <c r="L143" s="3">
        <f t="shared" si="41"/>
        <v>0</v>
      </c>
      <c r="M143" s="3">
        <v>0</v>
      </c>
      <c r="N143" s="3">
        <v>0</v>
      </c>
      <c r="O143" s="3">
        <v>0</v>
      </c>
      <c r="P143" s="3">
        <v>0</v>
      </c>
      <c r="Q143" s="4" t="e">
        <f t="shared" si="42"/>
        <v>#DIV/0!</v>
      </c>
      <c r="R143" s="3">
        <v>0</v>
      </c>
      <c r="S143" s="3">
        <v>0</v>
      </c>
      <c r="T143" s="32" t="e">
        <f t="shared" si="43"/>
        <v>#DIV/0!</v>
      </c>
      <c r="U143" s="32" t="e">
        <f t="shared" si="44"/>
        <v>#DIV/0!</v>
      </c>
      <c r="V143" s="3">
        <v>0</v>
      </c>
      <c r="W143" s="3">
        <v>0</v>
      </c>
      <c r="X143" s="3">
        <v>0</v>
      </c>
      <c r="Y143" s="3">
        <v>0</v>
      </c>
      <c r="Z143" s="3">
        <v>0</v>
      </c>
      <c r="AA143" s="3">
        <v>0</v>
      </c>
      <c r="AB143" s="3"/>
      <c r="AC143" s="3"/>
    </row>
    <row r="144" spans="1:30" x14ac:dyDescent="0.3">
      <c r="A144" s="35">
        <v>23</v>
      </c>
      <c r="B144" s="35" t="s">
        <v>24</v>
      </c>
      <c r="C144" s="35" t="s">
        <v>25</v>
      </c>
      <c r="D144" s="35" t="s">
        <v>32</v>
      </c>
      <c r="E144" s="35" t="s">
        <v>30</v>
      </c>
      <c r="F144" s="35" t="s">
        <v>28</v>
      </c>
      <c r="G144" s="35">
        <f>G145+G146+G147</f>
        <v>1</v>
      </c>
      <c r="H144" s="35">
        <f>H145+H146+H147</f>
        <v>0</v>
      </c>
      <c r="I144" s="40" t="e">
        <f>H144/((L144-W144)+J144+(0.44*R144))</f>
        <v>#DIV/0!</v>
      </c>
      <c r="J144" s="35">
        <f>J145+J146+J147</f>
        <v>0</v>
      </c>
      <c r="K144" s="37">
        <f>J144/G144</f>
        <v>0</v>
      </c>
      <c r="L144" s="35">
        <f t="shared" ref="L144:L175" si="54">M144+N144</f>
        <v>1</v>
      </c>
      <c r="M144" s="35">
        <f>M145+M146+M147</f>
        <v>0</v>
      </c>
      <c r="N144" s="35">
        <f>N145+N146+N147</f>
        <v>1</v>
      </c>
      <c r="O144" s="35">
        <f>O145+O146+O147</f>
        <v>0</v>
      </c>
      <c r="P144" s="35">
        <f>P145+P146+P147</f>
        <v>1</v>
      </c>
      <c r="Q144" s="36">
        <f t="shared" ref="Q144:Q175" si="55">P144/L144*100</f>
        <v>100</v>
      </c>
      <c r="R144" s="35">
        <f>R145+R146+R147</f>
        <v>0</v>
      </c>
      <c r="S144" s="35">
        <f>S145+S146+S147</f>
        <v>0</v>
      </c>
      <c r="T144" s="37">
        <f t="shared" ref="T144:T175" si="56">M144/(M144+N144)</f>
        <v>0</v>
      </c>
      <c r="U144" s="37">
        <f t="shared" ref="U144:U175" si="57">((0.5*V144)+M144)/L144</f>
        <v>0</v>
      </c>
      <c r="V144" s="35">
        <f t="shared" ref="V144:AA144" si="58">V145+V146+V147</f>
        <v>0</v>
      </c>
      <c r="W144" s="35">
        <f t="shared" si="58"/>
        <v>1</v>
      </c>
      <c r="X144" s="35">
        <f t="shared" si="58"/>
        <v>0</v>
      </c>
      <c r="Y144" s="35">
        <f t="shared" si="58"/>
        <v>0</v>
      </c>
      <c r="Z144" s="35">
        <f t="shared" si="58"/>
        <v>0</v>
      </c>
      <c r="AA144" s="35">
        <f t="shared" si="58"/>
        <v>0</v>
      </c>
      <c r="AB144" s="35"/>
      <c r="AC144" s="35"/>
      <c r="AD144" s="38"/>
    </row>
    <row r="145" spans="1:30" x14ac:dyDescent="0.3">
      <c r="A145" s="3" t="s">
        <v>66</v>
      </c>
      <c r="B145" s="3" t="s">
        <v>24</v>
      </c>
      <c r="C145" s="3" t="s">
        <v>25</v>
      </c>
      <c r="D145" s="3" t="s">
        <v>32</v>
      </c>
      <c r="E145" s="3" t="s">
        <v>30</v>
      </c>
      <c r="F145" s="3" t="s">
        <v>28</v>
      </c>
      <c r="G145" s="3">
        <v>0</v>
      </c>
      <c r="H145" s="3">
        <v>0</v>
      </c>
      <c r="I145" s="4" t="e">
        <f t="shared" ref="I145:I175" si="59">H145/G145</f>
        <v>#DIV/0!</v>
      </c>
      <c r="J145" s="3">
        <v>0</v>
      </c>
      <c r="K145" s="32">
        <v>0</v>
      </c>
      <c r="L145" s="3">
        <f t="shared" si="54"/>
        <v>0</v>
      </c>
      <c r="M145" s="3">
        <v>0</v>
      </c>
      <c r="N145" s="3">
        <v>0</v>
      </c>
      <c r="O145" s="3">
        <v>0</v>
      </c>
      <c r="P145" s="3">
        <v>0</v>
      </c>
      <c r="Q145" s="4" t="e">
        <f t="shared" si="55"/>
        <v>#DIV/0!</v>
      </c>
      <c r="R145" s="3">
        <v>0</v>
      </c>
      <c r="S145" s="3">
        <v>0</v>
      </c>
      <c r="T145" s="32" t="e">
        <f t="shared" si="56"/>
        <v>#DIV/0!</v>
      </c>
      <c r="U145" s="32" t="e">
        <f t="shared" si="57"/>
        <v>#DIV/0!</v>
      </c>
      <c r="V145" s="3">
        <v>0</v>
      </c>
      <c r="W145" s="3">
        <v>0</v>
      </c>
      <c r="X145" s="3">
        <v>0</v>
      </c>
      <c r="Y145" s="3">
        <v>0</v>
      </c>
      <c r="Z145" s="3">
        <v>0</v>
      </c>
      <c r="AA145" s="3">
        <v>0</v>
      </c>
      <c r="AB145" s="3"/>
      <c r="AC145" s="3"/>
    </row>
    <row r="146" spans="1:30" x14ac:dyDescent="0.3">
      <c r="A146" s="3" t="s">
        <v>67</v>
      </c>
      <c r="B146" s="3" t="s">
        <v>24</v>
      </c>
      <c r="C146" s="3" t="s">
        <v>25</v>
      </c>
      <c r="D146" s="3" t="s">
        <v>32</v>
      </c>
      <c r="E146" s="3" t="s">
        <v>30</v>
      </c>
      <c r="F146" s="3" t="s">
        <v>28</v>
      </c>
      <c r="G146" s="3">
        <v>0</v>
      </c>
      <c r="H146" s="3">
        <v>0</v>
      </c>
      <c r="I146" s="4" t="e">
        <f t="shared" si="59"/>
        <v>#DIV/0!</v>
      </c>
      <c r="J146" s="3">
        <v>0</v>
      </c>
      <c r="K146" s="32">
        <v>0</v>
      </c>
      <c r="L146" s="3">
        <f t="shared" si="54"/>
        <v>0</v>
      </c>
      <c r="M146" s="3">
        <v>0</v>
      </c>
      <c r="N146" s="3">
        <v>0</v>
      </c>
      <c r="O146" s="3">
        <v>0</v>
      </c>
      <c r="P146" s="3">
        <v>0</v>
      </c>
      <c r="Q146" s="4" t="e">
        <f t="shared" si="55"/>
        <v>#DIV/0!</v>
      </c>
      <c r="R146" s="3">
        <v>0</v>
      </c>
      <c r="S146" s="3">
        <v>0</v>
      </c>
      <c r="T146" s="32" t="e">
        <f t="shared" si="56"/>
        <v>#DIV/0!</v>
      </c>
      <c r="U146" s="32" t="e">
        <f t="shared" si="57"/>
        <v>#DIV/0!</v>
      </c>
      <c r="V146" s="3">
        <v>0</v>
      </c>
      <c r="W146" s="3">
        <v>0</v>
      </c>
      <c r="X146" s="3">
        <v>0</v>
      </c>
      <c r="Y146" s="3">
        <v>0</v>
      </c>
      <c r="Z146" s="3">
        <v>0</v>
      </c>
      <c r="AA146" s="3">
        <v>0</v>
      </c>
      <c r="AB146" s="3"/>
      <c r="AC146" s="3"/>
    </row>
    <row r="147" spans="1:30" x14ac:dyDescent="0.3">
      <c r="A147" s="3" t="s">
        <v>68</v>
      </c>
      <c r="B147" s="3" t="s">
        <v>24</v>
      </c>
      <c r="C147" s="3" t="s">
        <v>25</v>
      </c>
      <c r="D147" s="3" t="s">
        <v>32</v>
      </c>
      <c r="E147" s="3" t="s">
        <v>30</v>
      </c>
      <c r="F147" s="3" t="s">
        <v>28</v>
      </c>
      <c r="G147" s="3">
        <v>1</v>
      </c>
      <c r="H147" s="3">
        <v>0</v>
      </c>
      <c r="I147" s="4">
        <f t="shared" si="59"/>
        <v>0</v>
      </c>
      <c r="J147" s="3">
        <v>0</v>
      </c>
      <c r="K147" s="32">
        <v>0</v>
      </c>
      <c r="L147" s="3">
        <f t="shared" si="54"/>
        <v>1</v>
      </c>
      <c r="M147" s="3">
        <v>0</v>
      </c>
      <c r="N147" s="3">
        <v>1</v>
      </c>
      <c r="O147" s="3">
        <v>0</v>
      </c>
      <c r="P147" s="3">
        <v>1</v>
      </c>
      <c r="Q147" s="4">
        <f t="shared" si="55"/>
        <v>100</v>
      </c>
      <c r="R147" s="3">
        <v>0</v>
      </c>
      <c r="S147" s="3">
        <v>0</v>
      </c>
      <c r="T147" s="32">
        <f t="shared" si="56"/>
        <v>0</v>
      </c>
      <c r="U147" s="32">
        <f t="shared" si="57"/>
        <v>0</v>
      </c>
      <c r="V147" s="3">
        <v>0</v>
      </c>
      <c r="W147" s="3">
        <v>1</v>
      </c>
      <c r="X147" s="3">
        <v>0</v>
      </c>
      <c r="Y147" s="3">
        <v>0</v>
      </c>
      <c r="Z147" s="3">
        <v>0</v>
      </c>
      <c r="AA147" s="3">
        <v>0</v>
      </c>
      <c r="AB147" s="3"/>
      <c r="AC147" s="3"/>
    </row>
    <row r="148" spans="1:30" x14ac:dyDescent="0.3">
      <c r="A148" s="35">
        <v>239</v>
      </c>
      <c r="B148" s="35" t="s">
        <v>24</v>
      </c>
      <c r="C148" s="35" t="s">
        <v>25</v>
      </c>
      <c r="D148" s="35" t="s">
        <v>33</v>
      </c>
      <c r="E148" s="35" t="s">
        <v>30</v>
      </c>
      <c r="F148" s="35" t="s">
        <v>28</v>
      </c>
      <c r="G148" s="35">
        <f>G149+G150+G151</f>
        <v>1</v>
      </c>
      <c r="H148" s="35">
        <f>H149+H150+H151</f>
        <v>2</v>
      </c>
      <c r="I148" s="40">
        <f>H148/((L148-W148)+J148+(0.44*R148))</f>
        <v>1.0638297872340425</v>
      </c>
      <c r="J148" s="35">
        <f>J149+J150+J151</f>
        <v>0</v>
      </c>
      <c r="K148" s="37">
        <f>J148/G148</f>
        <v>0</v>
      </c>
      <c r="L148" s="35">
        <f t="shared" si="54"/>
        <v>1</v>
      </c>
      <c r="M148" s="35">
        <f>M149+M150+M151</f>
        <v>0</v>
      </c>
      <c r="N148" s="35">
        <f>N149+N150+N151</f>
        <v>1</v>
      </c>
      <c r="O148" s="35">
        <f>O149+O150+O151</f>
        <v>0</v>
      </c>
      <c r="P148" s="35">
        <f>P149+P150+P151</f>
        <v>0</v>
      </c>
      <c r="Q148" s="36">
        <f t="shared" si="55"/>
        <v>0</v>
      </c>
      <c r="R148" s="35">
        <f>R149+R150+R151</f>
        <v>2</v>
      </c>
      <c r="S148" s="35">
        <f>S149+S150+S151</f>
        <v>2</v>
      </c>
      <c r="T148" s="37">
        <f t="shared" si="56"/>
        <v>0</v>
      </c>
      <c r="U148" s="37">
        <f t="shared" si="57"/>
        <v>0</v>
      </c>
      <c r="V148" s="35">
        <f t="shared" ref="V148:AA148" si="60">V149+V150+V151</f>
        <v>0</v>
      </c>
      <c r="W148" s="35">
        <f t="shared" si="60"/>
        <v>0</v>
      </c>
      <c r="X148" s="35">
        <f t="shared" si="60"/>
        <v>0</v>
      </c>
      <c r="Y148" s="35">
        <f t="shared" si="60"/>
        <v>0</v>
      </c>
      <c r="Z148" s="35">
        <f t="shared" si="60"/>
        <v>1</v>
      </c>
      <c r="AA148" s="35">
        <f t="shared" si="60"/>
        <v>1</v>
      </c>
      <c r="AB148" s="35"/>
      <c r="AC148" s="35"/>
      <c r="AD148" s="38"/>
    </row>
    <row r="149" spans="1:30" x14ac:dyDescent="0.3">
      <c r="A149" s="3" t="s">
        <v>66</v>
      </c>
      <c r="B149" s="3" t="s">
        <v>24</v>
      </c>
      <c r="C149" s="3" t="s">
        <v>25</v>
      </c>
      <c r="D149" s="3" t="s">
        <v>33</v>
      </c>
      <c r="E149" s="3" t="s">
        <v>30</v>
      </c>
      <c r="F149" s="3" t="s">
        <v>28</v>
      </c>
      <c r="G149" s="3">
        <v>1</v>
      </c>
      <c r="H149" s="3">
        <v>2</v>
      </c>
      <c r="I149" s="4">
        <f t="shared" si="59"/>
        <v>2</v>
      </c>
      <c r="J149" s="3">
        <v>0</v>
      </c>
      <c r="K149" s="32">
        <v>0</v>
      </c>
      <c r="L149" s="3">
        <f t="shared" si="54"/>
        <v>1</v>
      </c>
      <c r="M149" s="3">
        <v>0</v>
      </c>
      <c r="N149" s="3">
        <v>1</v>
      </c>
      <c r="O149" s="3">
        <v>0</v>
      </c>
      <c r="P149" s="3">
        <v>0</v>
      </c>
      <c r="Q149" s="4">
        <f t="shared" si="55"/>
        <v>0</v>
      </c>
      <c r="R149" s="3">
        <v>2</v>
      </c>
      <c r="S149" s="3">
        <v>2</v>
      </c>
      <c r="T149" s="32">
        <f t="shared" si="56"/>
        <v>0</v>
      </c>
      <c r="U149" s="32">
        <f t="shared" si="57"/>
        <v>0</v>
      </c>
      <c r="V149" s="3">
        <v>0</v>
      </c>
      <c r="W149" s="3">
        <v>0</v>
      </c>
      <c r="X149" s="3">
        <v>0</v>
      </c>
      <c r="Y149" s="3">
        <v>0</v>
      </c>
      <c r="Z149" s="3">
        <v>1</v>
      </c>
      <c r="AA149" s="3">
        <v>1</v>
      </c>
      <c r="AB149" s="3"/>
      <c r="AC149" s="3"/>
    </row>
    <row r="150" spans="1:30" x14ac:dyDescent="0.3">
      <c r="A150" s="3" t="s">
        <v>67</v>
      </c>
      <c r="B150" s="3" t="s">
        <v>24</v>
      </c>
      <c r="C150" s="3" t="s">
        <v>25</v>
      </c>
      <c r="D150" s="3" t="s">
        <v>33</v>
      </c>
      <c r="E150" s="3" t="s">
        <v>30</v>
      </c>
      <c r="F150" s="3" t="s">
        <v>28</v>
      </c>
      <c r="G150" s="3">
        <v>0</v>
      </c>
      <c r="H150" s="3">
        <v>0</v>
      </c>
      <c r="I150" s="4" t="e">
        <f t="shared" si="59"/>
        <v>#DIV/0!</v>
      </c>
      <c r="J150" s="3">
        <v>0</v>
      </c>
      <c r="K150" s="32">
        <v>0</v>
      </c>
      <c r="L150" s="3">
        <f t="shared" si="54"/>
        <v>0</v>
      </c>
      <c r="M150" s="3">
        <v>0</v>
      </c>
      <c r="N150" s="3">
        <v>0</v>
      </c>
      <c r="O150" s="3">
        <v>0</v>
      </c>
      <c r="P150" s="3">
        <v>0</v>
      </c>
      <c r="Q150" s="4" t="e">
        <f t="shared" si="55"/>
        <v>#DIV/0!</v>
      </c>
      <c r="R150" s="3">
        <v>0</v>
      </c>
      <c r="S150" s="3">
        <v>0</v>
      </c>
      <c r="T150" s="32" t="e">
        <f t="shared" si="56"/>
        <v>#DIV/0!</v>
      </c>
      <c r="U150" s="32" t="e">
        <f t="shared" si="57"/>
        <v>#DIV/0!</v>
      </c>
      <c r="V150" s="3">
        <v>0</v>
      </c>
      <c r="W150" s="3">
        <v>0</v>
      </c>
      <c r="X150" s="3">
        <v>0</v>
      </c>
      <c r="Y150" s="3">
        <v>0</v>
      </c>
      <c r="Z150" s="3">
        <v>0</v>
      </c>
      <c r="AA150" s="3">
        <v>0</v>
      </c>
      <c r="AB150" s="3"/>
      <c r="AC150" s="3"/>
    </row>
    <row r="151" spans="1:30" x14ac:dyDescent="0.3">
      <c r="A151" s="3" t="s">
        <v>68</v>
      </c>
      <c r="B151" s="3" t="s">
        <v>24</v>
      </c>
      <c r="C151" s="3" t="s">
        <v>25</v>
      </c>
      <c r="D151" s="3" t="s">
        <v>33</v>
      </c>
      <c r="E151" s="3" t="s">
        <v>30</v>
      </c>
      <c r="F151" s="3" t="s">
        <v>28</v>
      </c>
      <c r="G151" s="3">
        <v>0</v>
      </c>
      <c r="H151" s="3">
        <v>0</v>
      </c>
      <c r="I151" s="4" t="e">
        <f t="shared" si="59"/>
        <v>#DIV/0!</v>
      </c>
      <c r="J151" s="3">
        <v>0</v>
      </c>
      <c r="K151" s="32">
        <v>0</v>
      </c>
      <c r="L151" s="3">
        <f t="shared" si="54"/>
        <v>0</v>
      </c>
      <c r="M151" s="3">
        <v>0</v>
      </c>
      <c r="N151" s="3">
        <v>0</v>
      </c>
      <c r="O151" s="3">
        <v>0</v>
      </c>
      <c r="P151" s="3">
        <v>0</v>
      </c>
      <c r="Q151" s="4" t="e">
        <f t="shared" si="55"/>
        <v>#DIV/0!</v>
      </c>
      <c r="R151" s="3">
        <v>0</v>
      </c>
      <c r="S151" s="3">
        <v>0</v>
      </c>
      <c r="T151" s="32" t="e">
        <f t="shared" si="56"/>
        <v>#DIV/0!</v>
      </c>
      <c r="U151" s="32" t="e">
        <f t="shared" si="57"/>
        <v>#DIV/0!</v>
      </c>
      <c r="V151" s="3">
        <v>0</v>
      </c>
      <c r="W151" s="3">
        <v>0</v>
      </c>
      <c r="X151" s="3">
        <v>0</v>
      </c>
      <c r="Y151" s="3">
        <v>0</v>
      </c>
      <c r="Z151" s="3">
        <v>0</v>
      </c>
      <c r="AA151" s="3">
        <v>0</v>
      </c>
      <c r="AB151" s="3"/>
      <c r="AC151" s="3"/>
    </row>
    <row r="152" spans="1:30" x14ac:dyDescent="0.3">
      <c r="A152" s="35">
        <v>51</v>
      </c>
      <c r="B152" s="35" t="s">
        <v>33</v>
      </c>
      <c r="C152" s="35" t="s">
        <v>25</v>
      </c>
      <c r="D152" s="35" t="s">
        <v>26</v>
      </c>
      <c r="E152" s="35" t="s">
        <v>30</v>
      </c>
      <c r="F152" s="35" t="s">
        <v>28</v>
      </c>
      <c r="G152" s="35">
        <f>G153+G154+G155</f>
        <v>6</v>
      </c>
      <c r="H152" s="35">
        <f>H153+H154+H155</f>
        <v>7</v>
      </c>
      <c r="I152" s="40">
        <f>H152/((L152-W152)+J152+(0.44*R152))</f>
        <v>1.1666666666666667</v>
      </c>
      <c r="J152" s="35">
        <f>J153+J154+J155</f>
        <v>0</v>
      </c>
      <c r="K152" s="37">
        <f>J152/G152</f>
        <v>0</v>
      </c>
      <c r="L152" s="35">
        <f t="shared" si="54"/>
        <v>6</v>
      </c>
      <c r="M152" s="35">
        <f>M153+M154+M155</f>
        <v>3</v>
      </c>
      <c r="N152" s="35">
        <f>N153+N154+N155</f>
        <v>3</v>
      </c>
      <c r="O152" s="35">
        <f>O153+O154+O155</f>
        <v>2</v>
      </c>
      <c r="P152" s="35">
        <f>P153+P154+P155</f>
        <v>5</v>
      </c>
      <c r="Q152" s="36">
        <f t="shared" si="55"/>
        <v>83.333333333333343</v>
      </c>
      <c r="R152" s="35">
        <f>R153+R154+R155</f>
        <v>0</v>
      </c>
      <c r="S152" s="35">
        <f>S153+S154+S155</f>
        <v>0</v>
      </c>
      <c r="T152" s="37">
        <f t="shared" si="56"/>
        <v>0.5</v>
      </c>
      <c r="U152" s="37">
        <f t="shared" si="57"/>
        <v>0.58333333333333337</v>
      </c>
      <c r="V152" s="35">
        <f t="shared" ref="V152:AA152" si="61">V153+V154+V155</f>
        <v>1</v>
      </c>
      <c r="W152" s="35">
        <f t="shared" si="61"/>
        <v>0</v>
      </c>
      <c r="X152" s="35">
        <f t="shared" si="61"/>
        <v>2</v>
      </c>
      <c r="Y152" s="35">
        <f t="shared" si="61"/>
        <v>0</v>
      </c>
      <c r="Z152" s="35">
        <f t="shared" si="61"/>
        <v>0</v>
      </c>
      <c r="AA152" s="35">
        <f t="shared" si="61"/>
        <v>0</v>
      </c>
      <c r="AB152" s="35"/>
      <c r="AC152" s="35"/>
      <c r="AD152" s="38"/>
    </row>
    <row r="153" spans="1:30" x14ac:dyDescent="0.3">
      <c r="A153" s="3" t="s">
        <v>66</v>
      </c>
      <c r="B153" s="3" t="s">
        <v>33</v>
      </c>
      <c r="C153" s="3" t="s">
        <v>25</v>
      </c>
      <c r="D153" s="3" t="s">
        <v>26</v>
      </c>
      <c r="E153" s="3" t="s">
        <v>30</v>
      </c>
      <c r="F153" s="3" t="s">
        <v>28</v>
      </c>
      <c r="G153" s="3">
        <v>0</v>
      </c>
      <c r="H153" s="3">
        <v>0</v>
      </c>
      <c r="I153" s="4" t="e">
        <f t="shared" si="59"/>
        <v>#DIV/0!</v>
      </c>
      <c r="J153" s="3">
        <v>0</v>
      </c>
      <c r="K153" s="32">
        <v>0</v>
      </c>
      <c r="L153" s="3">
        <f t="shared" si="54"/>
        <v>0</v>
      </c>
      <c r="M153" s="3">
        <v>0</v>
      </c>
      <c r="N153" s="3">
        <v>0</v>
      </c>
      <c r="O153" s="3">
        <v>0</v>
      </c>
      <c r="P153" s="3">
        <v>0</v>
      </c>
      <c r="Q153" s="4" t="e">
        <f t="shared" si="55"/>
        <v>#DIV/0!</v>
      </c>
      <c r="R153" s="3">
        <v>0</v>
      </c>
      <c r="S153" s="3">
        <v>0</v>
      </c>
      <c r="T153" s="32" t="e">
        <f t="shared" si="56"/>
        <v>#DIV/0!</v>
      </c>
      <c r="U153" s="32" t="e">
        <f t="shared" si="57"/>
        <v>#DIV/0!</v>
      </c>
      <c r="V153" s="3">
        <v>0</v>
      </c>
      <c r="W153" s="3">
        <v>0</v>
      </c>
      <c r="X153" s="3">
        <v>0</v>
      </c>
      <c r="Y153" s="3">
        <v>0</v>
      </c>
      <c r="Z153" s="3">
        <v>0</v>
      </c>
      <c r="AA153" s="3">
        <v>0</v>
      </c>
      <c r="AB153" s="3"/>
      <c r="AC153" s="3"/>
    </row>
    <row r="154" spans="1:30" x14ac:dyDescent="0.3">
      <c r="A154" s="3" t="s">
        <v>67</v>
      </c>
      <c r="B154" s="3" t="s">
        <v>33</v>
      </c>
      <c r="C154" s="3" t="s">
        <v>25</v>
      </c>
      <c r="D154" s="3" t="s">
        <v>26</v>
      </c>
      <c r="E154" s="3" t="s">
        <v>30</v>
      </c>
      <c r="F154" s="3" t="s">
        <v>28</v>
      </c>
      <c r="G154" s="3">
        <v>6</v>
      </c>
      <c r="H154" s="3">
        <v>7</v>
      </c>
      <c r="I154" s="4">
        <f t="shared" si="59"/>
        <v>1.1666666666666667</v>
      </c>
      <c r="J154" s="3">
        <v>0</v>
      </c>
      <c r="K154" s="32">
        <v>0</v>
      </c>
      <c r="L154" s="3">
        <f t="shared" si="54"/>
        <v>6</v>
      </c>
      <c r="M154" s="3">
        <v>3</v>
      </c>
      <c r="N154" s="3">
        <v>3</v>
      </c>
      <c r="O154" s="3">
        <v>2</v>
      </c>
      <c r="P154" s="3">
        <v>5</v>
      </c>
      <c r="Q154" s="4">
        <f t="shared" si="55"/>
        <v>83.333333333333343</v>
      </c>
      <c r="R154" s="3">
        <v>0</v>
      </c>
      <c r="S154" s="3">
        <v>0</v>
      </c>
      <c r="T154" s="32">
        <f t="shared" si="56"/>
        <v>0.5</v>
      </c>
      <c r="U154" s="32">
        <f t="shared" si="57"/>
        <v>0.58333333333333337</v>
      </c>
      <c r="V154" s="3">
        <v>1</v>
      </c>
      <c r="W154" s="3">
        <v>0</v>
      </c>
      <c r="X154" s="3">
        <v>2</v>
      </c>
      <c r="Y154" s="3">
        <v>0</v>
      </c>
      <c r="Z154" s="3">
        <v>0</v>
      </c>
      <c r="AA154" s="3">
        <v>0</v>
      </c>
      <c r="AB154" s="3"/>
      <c r="AC154" s="3"/>
    </row>
    <row r="155" spans="1:30" x14ac:dyDescent="0.3">
      <c r="A155" s="3" t="s">
        <v>68</v>
      </c>
      <c r="B155" s="3" t="s">
        <v>33</v>
      </c>
      <c r="C155" s="3" t="s">
        <v>25</v>
      </c>
      <c r="D155" s="3" t="s">
        <v>26</v>
      </c>
      <c r="E155" s="3" t="s">
        <v>30</v>
      </c>
      <c r="F155" s="3" t="s">
        <v>28</v>
      </c>
      <c r="G155" s="3">
        <v>0</v>
      </c>
      <c r="H155" s="3">
        <v>0</v>
      </c>
      <c r="I155" s="4" t="e">
        <f t="shared" si="59"/>
        <v>#DIV/0!</v>
      </c>
      <c r="J155" s="3">
        <v>0</v>
      </c>
      <c r="K155" s="32">
        <v>0</v>
      </c>
      <c r="L155" s="3">
        <f t="shared" si="54"/>
        <v>0</v>
      </c>
      <c r="M155" s="3">
        <v>0</v>
      </c>
      <c r="N155" s="3">
        <v>0</v>
      </c>
      <c r="O155" s="3">
        <v>0</v>
      </c>
      <c r="P155" s="3">
        <v>0</v>
      </c>
      <c r="Q155" s="4" t="e">
        <f t="shared" si="55"/>
        <v>#DIV/0!</v>
      </c>
      <c r="R155" s="3">
        <v>0</v>
      </c>
      <c r="S155" s="3">
        <v>0</v>
      </c>
      <c r="T155" s="32" t="e">
        <f t="shared" si="56"/>
        <v>#DIV/0!</v>
      </c>
      <c r="U155" s="32" t="e">
        <f t="shared" si="57"/>
        <v>#DIV/0!</v>
      </c>
      <c r="V155" s="3">
        <v>0</v>
      </c>
      <c r="W155" s="3">
        <v>0</v>
      </c>
      <c r="X155" s="3">
        <v>0</v>
      </c>
      <c r="Y155" s="3">
        <v>0</v>
      </c>
      <c r="Z155" s="3">
        <v>0</v>
      </c>
      <c r="AA155" s="3">
        <v>0</v>
      </c>
      <c r="AB155" s="3"/>
      <c r="AC155" s="3"/>
    </row>
    <row r="156" spans="1:30" x14ac:dyDescent="0.3">
      <c r="A156" s="35">
        <v>13</v>
      </c>
      <c r="B156" s="35" t="s">
        <v>30</v>
      </c>
      <c r="C156" s="35" t="s">
        <v>25</v>
      </c>
      <c r="D156" s="35" t="s">
        <v>26</v>
      </c>
      <c r="E156" s="35" t="s">
        <v>27</v>
      </c>
      <c r="F156" s="35" t="s">
        <v>28</v>
      </c>
      <c r="G156" s="35">
        <f>G157+G158+G159</f>
        <v>2</v>
      </c>
      <c r="H156" s="35">
        <f>H157+H158+H159</f>
        <v>0</v>
      </c>
      <c r="I156" s="40">
        <f>H156/((L156-W156)+J156+(0.44*R156))</f>
        <v>0</v>
      </c>
      <c r="J156" s="35">
        <f>J157+J158+J159</f>
        <v>0</v>
      </c>
      <c r="K156" s="37">
        <f>J156/G156</f>
        <v>0</v>
      </c>
      <c r="L156" s="35">
        <f t="shared" si="54"/>
        <v>2</v>
      </c>
      <c r="M156" s="35">
        <f>M157+M158+M159</f>
        <v>0</v>
      </c>
      <c r="N156" s="35">
        <f>N157+N158+N159</f>
        <v>2</v>
      </c>
      <c r="O156" s="35">
        <f>O157+O158+O159</f>
        <v>0</v>
      </c>
      <c r="P156" s="35">
        <f>P157+P158+P159</f>
        <v>2</v>
      </c>
      <c r="Q156" s="36">
        <f t="shared" si="55"/>
        <v>100</v>
      </c>
      <c r="R156" s="35">
        <f>R157+R158+R159</f>
        <v>2</v>
      </c>
      <c r="S156" s="35">
        <f>S157+S158+S159</f>
        <v>0</v>
      </c>
      <c r="T156" s="37">
        <f t="shared" si="56"/>
        <v>0</v>
      </c>
      <c r="U156" s="37">
        <f t="shared" si="57"/>
        <v>0</v>
      </c>
      <c r="V156" s="35">
        <f t="shared" ref="V156:AA156" si="62">V157+V158+V159</f>
        <v>0</v>
      </c>
      <c r="W156" s="35">
        <f t="shared" si="62"/>
        <v>0</v>
      </c>
      <c r="X156" s="35">
        <f t="shared" si="62"/>
        <v>2</v>
      </c>
      <c r="Y156" s="35">
        <f t="shared" si="62"/>
        <v>1</v>
      </c>
      <c r="Z156" s="35">
        <f t="shared" si="62"/>
        <v>1</v>
      </c>
      <c r="AA156" s="35">
        <f t="shared" si="62"/>
        <v>0</v>
      </c>
      <c r="AB156" s="35"/>
      <c r="AC156" s="35"/>
      <c r="AD156" s="38"/>
    </row>
    <row r="157" spans="1:30" x14ac:dyDescent="0.3">
      <c r="A157" s="3" t="s">
        <v>66</v>
      </c>
      <c r="B157" s="3" t="s">
        <v>30</v>
      </c>
      <c r="C157" s="3" t="s">
        <v>25</v>
      </c>
      <c r="D157" s="3" t="s">
        <v>26</v>
      </c>
      <c r="E157" s="3" t="s">
        <v>27</v>
      </c>
      <c r="F157" s="3" t="s">
        <v>28</v>
      </c>
      <c r="G157" s="3">
        <v>2</v>
      </c>
      <c r="H157" s="3">
        <v>0</v>
      </c>
      <c r="I157" s="4">
        <f t="shared" si="59"/>
        <v>0</v>
      </c>
      <c r="J157" s="3">
        <v>0</v>
      </c>
      <c r="K157" s="32">
        <v>0</v>
      </c>
      <c r="L157" s="3">
        <f t="shared" si="54"/>
        <v>2</v>
      </c>
      <c r="M157" s="3">
        <v>0</v>
      </c>
      <c r="N157" s="3">
        <v>2</v>
      </c>
      <c r="O157" s="3">
        <v>0</v>
      </c>
      <c r="P157" s="3">
        <v>2</v>
      </c>
      <c r="Q157" s="4">
        <f t="shared" si="55"/>
        <v>100</v>
      </c>
      <c r="R157" s="3">
        <v>2</v>
      </c>
      <c r="S157" s="3">
        <v>0</v>
      </c>
      <c r="T157" s="32">
        <f t="shared" si="56"/>
        <v>0</v>
      </c>
      <c r="U157" s="32">
        <f t="shared" si="57"/>
        <v>0</v>
      </c>
      <c r="V157" s="3">
        <v>0</v>
      </c>
      <c r="W157" s="3">
        <v>0</v>
      </c>
      <c r="X157" s="3">
        <v>2</v>
      </c>
      <c r="Y157" s="3">
        <v>0</v>
      </c>
      <c r="Z157" s="3">
        <v>1</v>
      </c>
      <c r="AA157" s="3">
        <v>0</v>
      </c>
      <c r="AB157" s="3"/>
      <c r="AC157" s="3"/>
    </row>
    <row r="158" spans="1:30" x14ac:dyDescent="0.3">
      <c r="A158" s="3" t="s">
        <v>67</v>
      </c>
      <c r="B158" s="3" t="s">
        <v>30</v>
      </c>
      <c r="C158" s="3" t="s">
        <v>25</v>
      </c>
      <c r="D158" s="3" t="s">
        <v>26</v>
      </c>
      <c r="E158" s="3" t="s">
        <v>27</v>
      </c>
      <c r="F158" s="3" t="s">
        <v>28</v>
      </c>
      <c r="G158" s="3">
        <v>0</v>
      </c>
      <c r="H158" s="3">
        <v>0</v>
      </c>
      <c r="I158" s="4" t="e">
        <f t="shared" si="59"/>
        <v>#DIV/0!</v>
      </c>
      <c r="J158" s="3">
        <v>0</v>
      </c>
      <c r="K158" s="32">
        <v>0</v>
      </c>
      <c r="L158" s="3">
        <f t="shared" si="54"/>
        <v>0</v>
      </c>
      <c r="M158" s="3">
        <v>0</v>
      </c>
      <c r="N158" s="3">
        <v>0</v>
      </c>
      <c r="O158" s="3">
        <v>0</v>
      </c>
      <c r="P158" s="3">
        <v>0</v>
      </c>
      <c r="Q158" s="4" t="e">
        <f t="shared" si="55"/>
        <v>#DIV/0!</v>
      </c>
      <c r="R158" s="3">
        <v>0</v>
      </c>
      <c r="S158" s="3">
        <v>0</v>
      </c>
      <c r="T158" s="32" t="e">
        <f t="shared" si="56"/>
        <v>#DIV/0!</v>
      </c>
      <c r="U158" s="32" t="e">
        <f t="shared" si="57"/>
        <v>#DIV/0!</v>
      </c>
      <c r="V158" s="3">
        <v>0</v>
      </c>
      <c r="W158" s="3">
        <v>0</v>
      </c>
      <c r="X158" s="3">
        <v>0</v>
      </c>
      <c r="Y158" s="3">
        <v>0</v>
      </c>
      <c r="Z158" s="3">
        <v>0</v>
      </c>
      <c r="AA158" s="3">
        <v>0</v>
      </c>
      <c r="AB158" s="3"/>
      <c r="AC158" s="3"/>
    </row>
    <row r="159" spans="1:30" x14ac:dyDescent="0.3">
      <c r="A159" s="3" t="s">
        <v>68</v>
      </c>
      <c r="B159" s="3" t="s">
        <v>30</v>
      </c>
      <c r="C159" s="3" t="s">
        <v>25</v>
      </c>
      <c r="D159" s="3" t="s">
        <v>26</v>
      </c>
      <c r="E159" s="3" t="s">
        <v>27</v>
      </c>
      <c r="F159" s="3" t="s">
        <v>28</v>
      </c>
      <c r="G159" s="3">
        <v>0</v>
      </c>
      <c r="H159" s="3">
        <v>0</v>
      </c>
      <c r="I159" s="4" t="e">
        <f t="shared" si="59"/>
        <v>#DIV/0!</v>
      </c>
      <c r="J159" s="3">
        <v>0</v>
      </c>
      <c r="K159" s="32">
        <v>0</v>
      </c>
      <c r="L159" s="3">
        <f t="shared" si="54"/>
        <v>0</v>
      </c>
      <c r="M159" s="3">
        <v>0</v>
      </c>
      <c r="N159" s="3">
        <v>0</v>
      </c>
      <c r="O159" s="3">
        <v>0</v>
      </c>
      <c r="P159" s="3">
        <v>0</v>
      </c>
      <c r="Q159" s="4" t="e">
        <f t="shared" si="55"/>
        <v>#DIV/0!</v>
      </c>
      <c r="R159" s="3">
        <v>0</v>
      </c>
      <c r="S159" s="3">
        <v>0</v>
      </c>
      <c r="T159" s="32" t="e">
        <f t="shared" si="56"/>
        <v>#DIV/0!</v>
      </c>
      <c r="U159" s="32" t="e">
        <f t="shared" si="57"/>
        <v>#DIV/0!</v>
      </c>
      <c r="V159" s="3">
        <v>0</v>
      </c>
      <c r="W159" s="3">
        <v>0</v>
      </c>
      <c r="X159" s="3">
        <v>0</v>
      </c>
      <c r="Y159" s="3">
        <v>1</v>
      </c>
      <c r="Z159" s="3">
        <v>0</v>
      </c>
      <c r="AA159" s="3">
        <v>0</v>
      </c>
      <c r="AB159" s="3"/>
      <c r="AC159" s="3"/>
    </row>
    <row r="160" spans="1:30" x14ac:dyDescent="0.3">
      <c r="A160" s="35">
        <v>6</v>
      </c>
      <c r="B160" s="35" t="s">
        <v>29</v>
      </c>
      <c r="C160" s="35" t="s">
        <v>25</v>
      </c>
      <c r="D160" s="35" t="s">
        <v>26</v>
      </c>
      <c r="E160" s="35" t="s">
        <v>27</v>
      </c>
      <c r="F160" s="35" t="s">
        <v>28</v>
      </c>
      <c r="G160" s="35">
        <f>G161+G162+G163</f>
        <v>14</v>
      </c>
      <c r="H160" s="35">
        <f>H161+H162+H163</f>
        <v>2</v>
      </c>
      <c r="I160" s="40">
        <f>H160/((L160-W160)+J160+(0.44*R160))</f>
        <v>0.22222222222222221</v>
      </c>
      <c r="J160" s="35">
        <f>J161+J162+J163</f>
        <v>3</v>
      </c>
      <c r="K160" s="37">
        <f>J160/G160</f>
        <v>0.21428571428571427</v>
      </c>
      <c r="L160" s="35">
        <f t="shared" si="54"/>
        <v>9</v>
      </c>
      <c r="M160" s="35">
        <f>M161+M162+M163</f>
        <v>1</v>
      </c>
      <c r="N160" s="35">
        <f>N161+N162+N163</f>
        <v>8</v>
      </c>
      <c r="O160" s="35">
        <f>O161+O162+O163</f>
        <v>0</v>
      </c>
      <c r="P160" s="35">
        <f>P161+P162+P163</f>
        <v>6</v>
      </c>
      <c r="Q160" s="36">
        <f t="shared" si="55"/>
        <v>66.666666666666657</v>
      </c>
      <c r="R160" s="35">
        <f>R161+R162+R163</f>
        <v>0</v>
      </c>
      <c r="S160" s="35">
        <f>S161+S162+S163</f>
        <v>0</v>
      </c>
      <c r="T160" s="37">
        <f t="shared" si="56"/>
        <v>0.1111111111111111</v>
      </c>
      <c r="U160" s="37">
        <f t="shared" si="57"/>
        <v>0.1111111111111111</v>
      </c>
      <c r="V160" s="35">
        <f t="shared" ref="V160:AA160" si="63">V161+V162+V163</f>
        <v>0</v>
      </c>
      <c r="W160" s="35">
        <f t="shared" si="63"/>
        <v>3</v>
      </c>
      <c r="X160" s="35">
        <f t="shared" si="63"/>
        <v>5</v>
      </c>
      <c r="Y160" s="35">
        <f t="shared" si="63"/>
        <v>1</v>
      </c>
      <c r="Z160" s="35">
        <f t="shared" si="63"/>
        <v>3</v>
      </c>
      <c r="AA160" s="35">
        <f t="shared" si="63"/>
        <v>0</v>
      </c>
      <c r="AB160" s="35"/>
      <c r="AC160" s="35"/>
      <c r="AD160" s="38"/>
    </row>
    <row r="161" spans="1:30" x14ac:dyDescent="0.3">
      <c r="A161" s="3" t="s">
        <v>66</v>
      </c>
      <c r="B161" s="3" t="s">
        <v>29</v>
      </c>
      <c r="C161" s="3" t="s">
        <v>25</v>
      </c>
      <c r="D161" s="3" t="s">
        <v>26</v>
      </c>
      <c r="E161" s="3" t="s">
        <v>27</v>
      </c>
      <c r="F161" s="3" t="s">
        <v>28</v>
      </c>
      <c r="G161" s="3">
        <v>11</v>
      </c>
      <c r="H161" s="3">
        <v>2</v>
      </c>
      <c r="I161" s="4">
        <f t="shared" si="59"/>
        <v>0.18181818181818182</v>
      </c>
      <c r="J161" s="3">
        <v>1</v>
      </c>
      <c r="K161" s="32">
        <v>0</v>
      </c>
      <c r="L161" s="3">
        <f t="shared" si="54"/>
        <v>9</v>
      </c>
      <c r="M161" s="3">
        <v>1</v>
      </c>
      <c r="N161" s="3">
        <v>8</v>
      </c>
      <c r="O161" s="3">
        <v>0</v>
      </c>
      <c r="P161" s="3">
        <v>6</v>
      </c>
      <c r="Q161" s="4">
        <f t="shared" si="55"/>
        <v>66.666666666666657</v>
      </c>
      <c r="R161" s="3">
        <v>0</v>
      </c>
      <c r="S161" s="3">
        <v>0</v>
      </c>
      <c r="T161" s="32">
        <f t="shared" si="56"/>
        <v>0.1111111111111111</v>
      </c>
      <c r="U161" s="32">
        <f t="shared" si="57"/>
        <v>0.1111111111111111</v>
      </c>
      <c r="V161" s="3">
        <v>0</v>
      </c>
      <c r="W161" s="3">
        <v>3</v>
      </c>
      <c r="X161" s="3">
        <v>5</v>
      </c>
      <c r="Y161" s="3">
        <v>0</v>
      </c>
      <c r="Z161" s="3">
        <v>1</v>
      </c>
      <c r="AA161" s="3">
        <v>0</v>
      </c>
      <c r="AB161" s="3"/>
      <c r="AC161" s="3"/>
    </row>
    <row r="162" spans="1:30" x14ac:dyDescent="0.3">
      <c r="A162" s="3" t="s">
        <v>67</v>
      </c>
      <c r="B162" s="3" t="s">
        <v>29</v>
      </c>
      <c r="C162" s="3" t="s">
        <v>25</v>
      </c>
      <c r="D162" s="3" t="s">
        <v>26</v>
      </c>
      <c r="E162" s="3" t="s">
        <v>27</v>
      </c>
      <c r="F162" s="3" t="s">
        <v>28</v>
      </c>
      <c r="G162" s="3">
        <v>0</v>
      </c>
      <c r="H162" s="3">
        <v>0</v>
      </c>
      <c r="I162" s="4" t="e">
        <f t="shared" si="59"/>
        <v>#DIV/0!</v>
      </c>
      <c r="J162" s="3">
        <v>0</v>
      </c>
      <c r="K162" s="32">
        <v>0</v>
      </c>
      <c r="L162" s="3">
        <f t="shared" si="54"/>
        <v>0</v>
      </c>
      <c r="M162" s="3">
        <v>0</v>
      </c>
      <c r="N162" s="3">
        <v>0</v>
      </c>
      <c r="O162" s="3">
        <v>0</v>
      </c>
      <c r="P162" s="3">
        <v>0</v>
      </c>
      <c r="Q162" s="4" t="e">
        <f t="shared" si="55"/>
        <v>#DIV/0!</v>
      </c>
      <c r="R162" s="3">
        <v>0</v>
      </c>
      <c r="S162" s="3">
        <v>0</v>
      </c>
      <c r="T162" s="32" t="e">
        <f t="shared" si="56"/>
        <v>#DIV/0!</v>
      </c>
      <c r="U162" s="32" t="e">
        <f t="shared" si="57"/>
        <v>#DIV/0!</v>
      </c>
      <c r="V162" s="3">
        <v>0</v>
      </c>
      <c r="W162" s="3">
        <v>0</v>
      </c>
      <c r="X162" s="3">
        <v>0</v>
      </c>
      <c r="Y162" s="3">
        <v>0</v>
      </c>
      <c r="Z162" s="3">
        <v>0</v>
      </c>
      <c r="AA162" s="3">
        <v>0</v>
      </c>
      <c r="AB162" s="3"/>
      <c r="AC162" s="3"/>
    </row>
    <row r="163" spans="1:30" x14ac:dyDescent="0.3">
      <c r="A163" s="3" t="s">
        <v>68</v>
      </c>
      <c r="B163" s="3" t="s">
        <v>29</v>
      </c>
      <c r="C163" s="3" t="s">
        <v>25</v>
      </c>
      <c r="D163" s="3" t="s">
        <v>26</v>
      </c>
      <c r="E163" s="3" t="s">
        <v>27</v>
      </c>
      <c r="F163" s="3" t="s">
        <v>28</v>
      </c>
      <c r="G163" s="3">
        <v>3</v>
      </c>
      <c r="H163" s="3">
        <v>0</v>
      </c>
      <c r="I163" s="4">
        <f t="shared" si="59"/>
        <v>0</v>
      </c>
      <c r="J163" s="3">
        <v>2</v>
      </c>
      <c r="K163" s="32">
        <v>0</v>
      </c>
      <c r="L163" s="3">
        <f t="shared" si="54"/>
        <v>0</v>
      </c>
      <c r="M163" s="3">
        <v>0</v>
      </c>
      <c r="N163" s="3">
        <v>0</v>
      </c>
      <c r="O163" s="3">
        <v>0</v>
      </c>
      <c r="P163" s="3">
        <v>0</v>
      </c>
      <c r="Q163" s="4" t="e">
        <f t="shared" si="55"/>
        <v>#DIV/0!</v>
      </c>
      <c r="R163" s="3">
        <v>0</v>
      </c>
      <c r="S163" s="3">
        <v>0</v>
      </c>
      <c r="T163" s="32" t="e">
        <f t="shared" si="56"/>
        <v>#DIV/0!</v>
      </c>
      <c r="U163" s="32" t="e">
        <f t="shared" si="57"/>
        <v>#DIV/0!</v>
      </c>
      <c r="V163" s="3">
        <v>0</v>
      </c>
      <c r="W163" s="3">
        <v>0</v>
      </c>
      <c r="X163" s="3">
        <v>0</v>
      </c>
      <c r="Y163" s="3">
        <v>1</v>
      </c>
      <c r="Z163" s="3">
        <v>2</v>
      </c>
      <c r="AA163" s="3">
        <v>0</v>
      </c>
      <c r="AB163" s="3"/>
      <c r="AC163" s="3"/>
    </row>
    <row r="164" spans="1:30" x14ac:dyDescent="0.3">
      <c r="A164" s="35">
        <v>157</v>
      </c>
      <c r="B164" s="35" t="s">
        <v>29</v>
      </c>
      <c r="C164" s="35" t="s">
        <v>25</v>
      </c>
      <c r="D164" s="35" t="s">
        <v>26</v>
      </c>
      <c r="E164" s="35" t="s">
        <v>30</v>
      </c>
      <c r="F164" s="35" t="s">
        <v>32</v>
      </c>
      <c r="G164" s="35">
        <f>G165+G166+G167</f>
        <v>1</v>
      </c>
      <c r="H164" s="35">
        <f>H165+H166+H167</f>
        <v>0</v>
      </c>
      <c r="I164" s="40">
        <f>H164/((L164-W164)+J164+(0.44*R164))</f>
        <v>0</v>
      </c>
      <c r="J164" s="35">
        <f>J165+J166+J167</f>
        <v>1</v>
      </c>
      <c r="K164" s="37">
        <f>J164/G164</f>
        <v>1</v>
      </c>
      <c r="L164" s="35">
        <f t="shared" si="54"/>
        <v>0</v>
      </c>
      <c r="M164" s="35">
        <f>M165+M166+M167</f>
        <v>0</v>
      </c>
      <c r="N164" s="35">
        <f>N165+N166+N167</f>
        <v>0</v>
      </c>
      <c r="O164" s="35">
        <f>O165+O166+O167</f>
        <v>0</v>
      </c>
      <c r="P164" s="35">
        <f>P165+P166+P167</f>
        <v>0</v>
      </c>
      <c r="Q164" s="36" t="e">
        <f t="shared" si="55"/>
        <v>#DIV/0!</v>
      </c>
      <c r="R164" s="35">
        <f>R165+R166+R167</f>
        <v>0</v>
      </c>
      <c r="S164" s="35">
        <f>S165+S166+S167</f>
        <v>0</v>
      </c>
      <c r="T164" s="37" t="e">
        <f t="shared" si="56"/>
        <v>#DIV/0!</v>
      </c>
      <c r="U164" s="37" t="e">
        <f t="shared" si="57"/>
        <v>#DIV/0!</v>
      </c>
      <c r="V164" s="35">
        <f t="shared" ref="V164:AA164" si="64">V165+V166+V167</f>
        <v>0</v>
      </c>
      <c r="W164" s="35">
        <f t="shared" si="64"/>
        <v>0</v>
      </c>
      <c r="X164" s="35">
        <f t="shared" si="64"/>
        <v>0</v>
      </c>
      <c r="Y164" s="35">
        <f t="shared" si="64"/>
        <v>1</v>
      </c>
      <c r="Z164" s="35">
        <f t="shared" si="64"/>
        <v>0</v>
      </c>
      <c r="AA164" s="35">
        <f t="shared" si="64"/>
        <v>0</v>
      </c>
      <c r="AB164" s="35"/>
      <c r="AC164" s="35"/>
      <c r="AD164" s="38"/>
    </row>
    <row r="165" spans="1:30" x14ac:dyDescent="0.3">
      <c r="A165" s="3" t="s">
        <v>66</v>
      </c>
      <c r="B165" s="3" t="s">
        <v>29</v>
      </c>
      <c r="C165" s="3" t="s">
        <v>25</v>
      </c>
      <c r="D165" s="3" t="s">
        <v>26</v>
      </c>
      <c r="E165" s="3" t="s">
        <v>30</v>
      </c>
      <c r="F165" s="3" t="s">
        <v>32</v>
      </c>
      <c r="G165" s="3">
        <v>1</v>
      </c>
      <c r="H165" s="3">
        <v>0</v>
      </c>
      <c r="I165" s="4">
        <f t="shared" si="59"/>
        <v>0</v>
      </c>
      <c r="J165" s="3">
        <v>1</v>
      </c>
      <c r="K165" s="32">
        <v>0</v>
      </c>
      <c r="L165" s="3">
        <f t="shared" si="54"/>
        <v>0</v>
      </c>
      <c r="M165" s="3">
        <v>0</v>
      </c>
      <c r="N165" s="3">
        <v>0</v>
      </c>
      <c r="O165" s="3">
        <v>0</v>
      </c>
      <c r="P165" s="3">
        <v>0</v>
      </c>
      <c r="Q165" s="4" t="e">
        <f t="shared" si="55"/>
        <v>#DIV/0!</v>
      </c>
      <c r="R165" s="3">
        <v>0</v>
      </c>
      <c r="S165" s="3">
        <v>0</v>
      </c>
      <c r="T165" s="32" t="e">
        <f t="shared" si="56"/>
        <v>#DIV/0!</v>
      </c>
      <c r="U165" s="32" t="e">
        <f t="shared" si="57"/>
        <v>#DIV/0!</v>
      </c>
      <c r="V165" s="3">
        <v>0</v>
      </c>
      <c r="W165" s="3">
        <v>0</v>
      </c>
      <c r="X165" s="3">
        <v>0</v>
      </c>
      <c r="Y165" s="3">
        <v>1</v>
      </c>
      <c r="Z165" s="3">
        <v>0</v>
      </c>
      <c r="AA165" s="3">
        <v>0</v>
      </c>
      <c r="AB165" s="3"/>
      <c r="AC165" s="3"/>
    </row>
    <row r="166" spans="1:30" x14ac:dyDescent="0.3">
      <c r="A166" s="3" t="s">
        <v>67</v>
      </c>
      <c r="B166" s="3" t="s">
        <v>29</v>
      </c>
      <c r="C166" s="3" t="s">
        <v>25</v>
      </c>
      <c r="D166" s="3" t="s">
        <v>26</v>
      </c>
      <c r="E166" s="3" t="s">
        <v>30</v>
      </c>
      <c r="F166" s="3" t="s">
        <v>32</v>
      </c>
      <c r="G166" s="3">
        <v>0</v>
      </c>
      <c r="H166" s="3">
        <v>0</v>
      </c>
      <c r="I166" s="4" t="e">
        <f t="shared" si="59"/>
        <v>#DIV/0!</v>
      </c>
      <c r="J166" s="3">
        <v>0</v>
      </c>
      <c r="K166" s="32">
        <v>0</v>
      </c>
      <c r="L166" s="3">
        <f t="shared" si="54"/>
        <v>0</v>
      </c>
      <c r="M166" s="3">
        <v>0</v>
      </c>
      <c r="N166" s="3">
        <v>0</v>
      </c>
      <c r="O166" s="3">
        <v>0</v>
      </c>
      <c r="P166" s="3">
        <v>0</v>
      </c>
      <c r="Q166" s="4" t="e">
        <f t="shared" si="55"/>
        <v>#DIV/0!</v>
      </c>
      <c r="R166" s="3">
        <v>0</v>
      </c>
      <c r="S166" s="3">
        <v>0</v>
      </c>
      <c r="T166" s="32" t="e">
        <f t="shared" si="56"/>
        <v>#DIV/0!</v>
      </c>
      <c r="U166" s="32" t="e">
        <f t="shared" si="57"/>
        <v>#DIV/0!</v>
      </c>
      <c r="V166" s="3">
        <v>0</v>
      </c>
      <c r="W166" s="3">
        <v>0</v>
      </c>
      <c r="X166" s="3">
        <v>0</v>
      </c>
      <c r="Y166" s="3">
        <v>0</v>
      </c>
      <c r="Z166" s="3">
        <v>0</v>
      </c>
      <c r="AA166" s="3">
        <v>0</v>
      </c>
      <c r="AB166" s="3"/>
      <c r="AC166" s="3"/>
    </row>
    <row r="167" spans="1:30" x14ac:dyDescent="0.3">
      <c r="A167" s="3" t="s">
        <v>68</v>
      </c>
      <c r="B167" s="3" t="s">
        <v>29</v>
      </c>
      <c r="C167" s="3" t="s">
        <v>25</v>
      </c>
      <c r="D167" s="3" t="s">
        <v>26</v>
      </c>
      <c r="E167" s="3" t="s">
        <v>30</v>
      </c>
      <c r="F167" s="3" t="s">
        <v>32</v>
      </c>
      <c r="G167" s="3">
        <v>0</v>
      </c>
      <c r="H167" s="3">
        <v>0</v>
      </c>
      <c r="I167" s="4" t="e">
        <f t="shared" si="59"/>
        <v>#DIV/0!</v>
      </c>
      <c r="J167" s="3">
        <v>0</v>
      </c>
      <c r="K167" s="32">
        <v>0</v>
      </c>
      <c r="L167" s="3">
        <f t="shared" si="54"/>
        <v>0</v>
      </c>
      <c r="M167" s="3">
        <v>0</v>
      </c>
      <c r="N167" s="3">
        <v>0</v>
      </c>
      <c r="O167" s="3">
        <v>0</v>
      </c>
      <c r="P167" s="3">
        <v>0</v>
      </c>
      <c r="Q167" s="4" t="e">
        <f t="shared" si="55"/>
        <v>#DIV/0!</v>
      </c>
      <c r="R167" s="3">
        <v>0</v>
      </c>
      <c r="S167" s="3">
        <v>0</v>
      </c>
      <c r="T167" s="32" t="e">
        <f t="shared" si="56"/>
        <v>#DIV/0!</v>
      </c>
      <c r="U167" s="32" t="e">
        <f t="shared" si="57"/>
        <v>#DIV/0!</v>
      </c>
      <c r="V167" s="3">
        <v>0</v>
      </c>
      <c r="W167" s="3">
        <v>0</v>
      </c>
      <c r="X167" s="3">
        <v>0</v>
      </c>
      <c r="Y167" s="3">
        <v>0</v>
      </c>
      <c r="Z167" s="3">
        <v>0</v>
      </c>
      <c r="AA167" s="3">
        <v>0</v>
      </c>
      <c r="AB167" s="3"/>
      <c r="AC167" s="3"/>
    </row>
    <row r="168" spans="1:30" x14ac:dyDescent="0.3">
      <c r="A168" s="35">
        <v>240</v>
      </c>
      <c r="B168" s="35" t="s">
        <v>29</v>
      </c>
      <c r="C168" s="35" t="s">
        <v>31</v>
      </c>
      <c r="D168" s="35" t="s">
        <v>26</v>
      </c>
      <c r="E168" s="35" t="s">
        <v>30</v>
      </c>
      <c r="F168" s="35" t="s">
        <v>32</v>
      </c>
      <c r="G168" s="35">
        <f>G169+G170+G171</f>
        <v>3</v>
      </c>
      <c r="H168" s="35">
        <f>H169+H170+H171</f>
        <v>5</v>
      </c>
      <c r="I168" s="40">
        <f>H168/((L168-W168)+J168+(0.44*R168))</f>
        <v>1.6666666666666667</v>
      </c>
      <c r="J168" s="35">
        <f>J169+J170+J171</f>
        <v>1</v>
      </c>
      <c r="K168" s="37">
        <f>J168/G168</f>
        <v>0.33333333333333331</v>
      </c>
      <c r="L168" s="35">
        <f t="shared" si="54"/>
        <v>2</v>
      </c>
      <c r="M168" s="35">
        <f>M169+M170+M171</f>
        <v>2</v>
      </c>
      <c r="N168" s="35">
        <f>N169+N170+N171</f>
        <v>0</v>
      </c>
      <c r="O168" s="35">
        <f>O169+O170+O171</f>
        <v>2</v>
      </c>
      <c r="P168" s="35">
        <f>P169+P170+P171</f>
        <v>2</v>
      </c>
      <c r="Q168" s="36">
        <f t="shared" si="55"/>
        <v>100</v>
      </c>
      <c r="R168" s="35">
        <f>R169+R170+R171</f>
        <v>0</v>
      </c>
      <c r="S168" s="35">
        <f>S169+S170+S171</f>
        <v>0</v>
      </c>
      <c r="T168" s="37">
        <f t="shared" si="56"/>
        <v>1</v>
      </c>
      <c r="U168" s="37">
        <f t="shared" si="57"/>
        <v>1.25</v>
      </c>
      <c r="V168" s="35">
        <f t="shared" ref="V168:AA168" si="65">V169+V170+V171</f>
        <v>1</v>
      </c>
      <c r="W168" s="35">
        <f t="shared" si="65"/>
        <v>0</v>
      </c>
      <c r="X168" s="35">
        <f t="shared" si="65"/>
        <v>0</v>
      </c>
      <c r="Y168" s="35">
        <f t="shared" si="65"/>
        <v>1</v>
      </c>
      <c r="Z168" s="35">
        <f t="shared" si="65"/>
        <v>1</v>
      </c>
      <c r="AA168" s="35">
        <f t="shared" si="65"/>
        <v>0</v>
      </c>
      <c r="AB168" s="35"/>
      <c r="AC168" s="35"/>
      <c r="AD168" s="38"/>
    </row>
    <row r="169" spans="1:30" x14ac:dyDescent="0.3">
      <c r="A169" s="3" t="s">
        <v>66</v>
      </c>
      <c r="B169" s="3" t="s">
        <v>29</v>
      </c>
      <c r="C169" s="3" t="s">
        <v>31</v>
      </c>
      <c r="D169" s="3" t="s">
        <v>26</v>
      </c>
      <c r="E169" s="3" t="s">
        <v>30</v>
      </c>
      <c r="F169" s="3" t="s">
        <v>32</v>
      </c>
      <c r="G169" s="3">
        <v>2</v>
      </c>
      <c r="H169" s="3">
        <v>3</v>
      </c>
      <c r="I169" s="4">
        <f t="shared" si="59"/>
        <v>1.5</v>
      </c>
      <c r="J169" s="3">
        <v>1</v>
      </c>
      <c r="K169" s="32">
        <v>0</v>
      </c>
      <c r="L169" s="3">
        <f t="shared" si="54"/>
        <v>1</v>
      </c>
      <c r="M169" s="3">
        <v>1</v>
      </c>
      <c r="N169" s="3">
        <v>0</v>
      </c>
      <c r="O169" s="3">
        <v>1</v>
      </c>
      <c r="P169" s="3">
        <v>1</v>
      </c>
      <c r="Q169" s="4">
        <f t="shared" si="55"/>
        <v>100</v>
      </c>
      <c r="R169" s="3">
        <v>0</v>
      </c>
      <c r="S169" s="3">
        <v>0</v>
      </c>
      <c r="T169" s="32">
        <f t="shared" si="56"/>
        <v>1</v>
      </c>
      <c r="U169" s="32">
        <f t="shared" si="57"/>
        <v>1.5</v>
      </c>
      <c r="V169" s="3">
        <v>1</v>
      </c>
      <c r="W169" s="3">
        <v>0</v>
      </c>
      <c r="X169" s="3">
        <v>0</v>
      </c>
      <c r="Y169" s="3">
        <v>1</v>
      </c>
      <c r="Z169" s="3">
        <v>0</v>
      </c>
      <c r="AA169" s="3">
        <v>0</v>
      </c>
      <c r="AB169" s="3"/>
      <c r="AC169" s="3"/>
    </row>
    <row r="170" spans="1:30" x14ac:dyDescent="0.3">
      <c r="A170" s="3" t="s">
        <v>67</v>
      </c>
      <c r="B170" s="3" t="s">
        <v>29</v>
      </c>
      <c r="C170" s="3" t="s">
        <v>31</v>
      </c>
      <c r="D170" s="3" t="s">
        <v>26</v>
      </c>
      <c r="E170" s="3" t="s">
        <v>30</v>
      </c>
      <c r="F170" s="3" t="s">
        <v>32</v>
      </c>
      <c r="G170" s="3">
        <v>0</v>
      </c>
      <c r="H170" s="3">
        <v>0</v>
      </c>
      <c r="I170" s="4" t="e">
        <f t="shared" si="59"/>
        <v>#DIV/0!</v>
      </c>
      <c r="J170" s="3">
        <v>0</v>
      </c>
      <c r="K170" s="32">
        <v>0</v>
      </c>
      <c r="L170" s="3">
        <f t="shared" si="54"/>
        <v>0</v>
      </c>
      <c r="M170" s="3">
        <v>0</v>
      </c>
      <c r="N170" s="3">
        <v>0</v>
      </c>
      <c r="O170" s="3">
        <v>0</v>
      </c>
      <c r="P170" s="3">
        <v>0</v>
      </c>
      <c r="Q170" s="4" t="e">
        <f t="shared" si="55"/>
        <v>#DIV/0!</v>
      </c>
      <c r="R170" s="3">
        <v>0</v>
      </c>
      <c r="S170" s="3">
        <v>0</v>
      </c>
      <c r="T170" s="32" t="e">
        <f t="shared" si="56"/>
        <v>#DIV/0!</v>
      </c>
      <c r="U170" s="32" t="e">
        <f t="shared" si="57"/>
        <v>#DIV/0!</v>
      </c>
      <c r="V170" s="3">
        <v>0</v>
      </c>
      <c r="W170" s="3">
        <v>0</v>
      </c>
      <c r="X170" s="3">
        <v>0</v>
      </c>
      <c r="Y170" s="3">
        <v>0</v>
      </c>
      <c r="Z170" s="3">
        <v>0</v>
      </c>
      <c r="AA170" s="3">
        <v>0</v>
      </c>
      <c r="AB170" s="3"/>
      <c r="AC170" s="3"/>
    </row>
    <row r="171" spans="1:30" x14ac:dyDescent="0.3">
      <c r="A171" s="3" t="s">
        <v>68</v>
      </c>
      <c r="B171" s="3" t="s">
        <v>29</v>
      </c>
      <c r="C171" s="3" t="s">
        <v>31</v>
      </c>
      <c r="D171" s="3" t="s">
        <v>26</v>
      </c>
      <c r="E171" s="3" t="s">
        <v>30</v>
      </c>
      <c r="F171" s="3" t="s">
        <v>32</v>
      </c>
      <c r="G171" s="3">
        <v>1</v>
      </c>
      <c r="H171" s="3">
        <v>2</v>
      </c>
      <c r="I171" s="4">
        <f t="shared" si="59"/>
        <v>2</v>
      </c>
      <c r="J171" s="3">
        <v>0</v>
      </c>
      <c r="K171" s="32">
        <v>0</v>
      </c>
      <c r="L171" s="3">
        <f t="shared" si="54"/>
        <v>1</v>
      </c>
      <c r="M171" s="3">
        <v>1</v>
      </c>
      <c r="N171" s="3">
        <v>0</v>
      </c>
      <c r="O171" s="3">
        <v>1</v>
      </c>
      <c r="P171" s="3">
        <v>1</v>
      </c>
      <c r="Q171" s="4">
        <f t="shared" si="55"/>
        <v>100</v>
      </c>
      <c r="R171" s="3">
        <v>0</v>
      </c>
      <c r="S171" s="3">
        <v>0</v>
      </c>
      <c r="T171" s="32">
        <f t="shared" si="56"/>
        <v>1</v>
      </c>
      <c r="U171" s="32">
        <f t="shared" si="57"/>
        <v>1</v>
      </c>
      <c r="V171" s="3">
        <v>0</v>
      </c>
      <c r="W171" s="3">
        <v>0</v>
      </c>
      <c r="X171" s="3">
        <v>0</v>
      </c>
      <c r="Y171" s="3">
        <v>0</v>
      </c>
      <c r="Z171" s="3">
        <v>1</v>
      </c>
      <c r="AA171" s="3">
        <v>0</v>
      </c>
      <c r="AB171" s="3"/>
      <c r="AC171" s="3"/>
    </row>
    <row r="172" spans="1:30" x14ac:dyDescent="0.3">
      <c r="A172" s="35">
        <v>180</v>
      </c>
      <c r="B172" s="35" t="s">
        <v>24</v>
      </c>
      <c r="C172" s="35" t="s">
        <v>25</v>
      </c>
      <c r="D172" s="35" t="s">
        <v>30</v>
      </c>
      <c r="E172" s="35" t="s">
        <v>27</v>
      </c>
      <c r="F172" s="35" t="s">
        <v>28</v>
      </c>
      <c r="G172" s="35">
        <f>G173+G174+G175</f>
        <v>4</v>
      </c>
      <c r="H172" s="35">
        <f>H173+H174+H175</f>
        <v>2</v>
      </c>
      <c r="I172" s="40">
        <f>H172/((L172-W172)+J172+(0.44*R172))</f>
        <v>0.5</v>
      </c>
      <c r="J172" s="35">
        <f>J173+J174+J175</f>
        <v>0</v>
      </c>
      <c r="K172" s="37">
        <f>J172/G172</f>
        <v>0</v>
      </c>
      <c r="L172" s="35">
        <f t="shared" si="54"/>
        <v>4</v>
      </c>
      <c r="M172" s="35">
        <f>M173+M174+M175</f>
        <v>1</v>
      </c>
      <c r="N172" s="35">
        <f>N173+N174+N175</f>
        <v>3</v>
      </c>
      <c r="O172" s="35">
        <f>O173+O174+O175</f>
        <v>1</v>
      </c>
      <c r="P172" s="35">
        <f>P173+P174+P175</f>
        <v>3</v>
      </c>
      <c r="Q172" s="36">
        <f t="shared" si="55"/>
        <v>75</v>
      </c>
      <c r="R172" s="35">
        <f>R173+R174+R175</f>
        <v>0</v>
      </c>
      <c r="S172" s="35">
        <f>S173+S174+S175</f>
        <v>0</v>
      </c>
      <c r="T172" s="37">
        <f t="shared" si="56"/>
        <v>0.25</v>
      </c>
      <c r="U172" s="37">
        <f t="shared" si="57"/>
        <v>0.25</v>
      </c>
      <c r="V172" s="35">
        <f t="shared" ref="V172:AA172" si="66">V173+V174+V175</f>
        <v>0</v>
      </c>
      <c r="W172" s="35">
        <f t="shared" si="66"/>
        <v>0</v>
      </c>
      <c r="X172" s="35">
        <f t="shared" si="66"/>
        <v>3</v>
      </c>
      <c r="Y172" s="35">
        <f t="shared" si="66"/>
        <v>0</v>
      </c>
      <c r="Z172" s="35">
        <f t="shared" si="66"/>
        <v>0</v>
      </c>
      <c r="AA172" s="35">
        <f t="shared" si="66"/>
        <v>0</v>
      </c>
      <c r="AB172" s="35"/>
      <c r="AC172" s="35"/>
      <c r="AD172" s="38"/>
    </row>
    <row r="173" spans="1:30" x14ac:dyDescent="0.3">
      <c r="A173" s="3" t="s">
        <v>66</v>
      </c>
      <c r="B173" s="3" t="s">
        <v>24</v>
      </c>
      <c r="C173" s="3" t="s">
        <v>25</v>
      </c>
      <c r="D173" s="3" t="s">
        <v>30</v>
      </c>
      <c r="E173" s="3" t="s">
        <v>27</v>
      </c>
      <c r="F173" s="3" t="s">
        <v>28</v>
      </c>
      <c r="G173" s="3">
        <v>3</v>
      </c>
      <c r="H173" s="3">
        <v>0</v>
      </c>
      <c r="I173" s="4">
        <f t="shared" si="59"/>
        <v>0</v>
      </c>
      <c r="J173" s="3">
        <v>0</v>
      </c>
      <c r="K173" s="32">
        <v>0</v>
      </c>
      <c r="L173" s="3">
        <f t="shared" si="54"/>
        <v>3</v>
      </c>
      <c r="M173" s="3">
        <v>0</v>
      </c>
      <c r="N173" s="3">
        <v>3</v>
      </c>
      <c r="O173" s="3">
        <v>0</v>
      </c>
      <c r="P173" s="3">
        <v>2</v>
      </c>
      <c r="Q173" s="4">
        <f t="shared" si="55"/>
        <v>66.666666666666657</v>
      </c>
      <c r="R173" s="3">
        <v>0</v>
      </c>
      <c r="S173" s="3">
        <v>0</v>
      </c>
      <c r="T173" s="32">
        <f t="shared" si="56"/>
        <v>0</v>
      </c>
      <c r="U173" s="32">
        <f t="shared" si="57"/>
        <v>0</v>
      </c>
      <c r="V173" s="3">
        <v>0</v>
      </c>
      <c r="W173" s="3">
        <v>0</v>
      </c>
      <c r="X173" s="3">
        <v>3</v>
      </c>
      <c r="Y173" s="3">
        <v>0</v>
      </c>
      <c r="Z173" s="3">
        <v>0</v>
      </c>
      <c r="AA173" s="3">
        <v>0</v>
      </c>
      <c r="AB173" s="3"/>
      <c r="AC173" s="3"/>
    </row>
    <row r="174" spans="1:30" x14ac:dyDescent="0.3">
      <c r="A174" s="3" t="s">
        <v>67</v>
      </c>
      <c r="B174" s="3" t="s">
        <v>24</v>
      </c>
      <c r="C174" s="3" t="s">
        <v>25</v>
      </c>
      <c r="D174" s="3" t="s">
        <v>30</v>
      </c>
      <c r="E174" s="3" t="s">
        <v>27</v>
      </c>
      <c r="F174" s="3" t="s">
        <v>28</v>
      </c>
      <c r="G174" s="3">
        <v>0</v>
      </c>
      <c r="H174" s="3">
        <v>0</v>
      </c>
      <c r="I174" s="4" t="e">
        <f t="shared" si="59"/>
        <v>#DIV/0!</v>
      </c>
      <c r="J174" s="3">
        <v>0</v>
      </c>
      <c r="K174" s="32">
        <v>0</v>
      </c>
      <c r="L174" s="3">
        <f t="shared" si="54"/>
        <v>0</v>
      </c>
      <c r="M174" s="3">
        <v>0</v>
      </c>
      <c r="N174" s="3">
        <v>0</v>
      </c>
      <c r="O174" s="3">
        <v>0</v>
      </c>
      <c r="P174" s="3">
        <v>0</v>
      </c>
      <c r="Q174" s="4" t="e">
        <f t="shared" si="55"/>
        <v>#DIV/0!</v>
      </c>
      <c r="R174" s="3">
        <v>0</v>
      </c>
      <c r="S174" s="3">
        <v>0</v>
      </c>
      <c r="T174" s="32" t="e">
        <f t="shared" si="56"/>
        <v>#DIV/0!</v>
      </c>
      <c r="U174" s="32" t="e">
        <f t="shared" si="57"/>
        <v>#DIV/0!</v>
      </c>
      <c r="V174" s="3">
        <v>0</v>
      </c>
      <c r="W174" s="3">
        <v>0</v>
      </c>
      <c r="X174" s="3">
        <v>0</v>
      </c>
      <c r="Y174" s="3">
        <v>0</v>
      </c>
      <c r="Z174" s="3">
        <v>0</v>
      </c>
      <c r="AA174" s="3">
        <v>0</v>
      </c>
      <c r="AB174" s="3"/>
      <c r="AC174" s="3"/>
    </row>
    <row r="175" spans="1:30" x14ac:dyDescent="0.3">
      <c r="A175" s="3" t="s">
        <v>68</v>
      </c>
      <c r="B175" s="3" t="s">
        <v>24</v>
      </c>
      <c r="C175" s="3" t="s">
        <v>25</v>
      </c>
      <c r="D175" s="3" t="s">
        <v>30</v>
      </c>
      <c r="E175" s="3" t="s">
        <v>27</v>
      </c>
      <c r="F175" s="3" t="s">
        <v>28</v>
      </c>
      <c r="G175" s="3">
        <v>1</v>
      </c>
      <c r="H175" s="3">
        <v>2</v>
      </c>
      <c r="I175" s="4">
        <f t="shared" si="59"/>
        <v>2</v>
      </c>
      <c r="J175" s="3">
        <v>0</v>
      </c>
      <c r="K175" s="32">
        <v>0</v>
      </c>
      <c r="L175" s="3">
        <f t="shared" si="54"/>
        <v>1</v>
      </c>
      <c r="M175" s="3">
        <v>1</v>
      </c>
      <c r="N175" s="3">
        <v>0</v>
      </c>
      <c r="O175" s="3">
        <v>1</v>
      </c>
      <c r="P175" s="3">
        <v>1</v>
      </c>
      <c r="Q175" s="4">
        <f t="shared" si="55"/>
        <v>100</v>
      </c>
      <c r="R175" s="3">
        <v>0</v>
      </c>
      <c r="S175" s="3">
        <v>0</v>
      </c>
      <c r="T175" s="32">
        <f t="shared" si="56"/>
        <v>1</v>
      </c>
      <c r="U175" s="32">
        <f t="shared" si="57"/>
        <v>1</v>
      </c>
      <c r="V175" s="3">
        <v>0</v>
      </c>
      <c r="W175" s="3">
        <v>0</v>
      </c>
      <c r="X175" s="3">
        <v>0</v>
      </c>
      <c r="Y175" s="3">
        <v>0</v>
      </c>
      <c r="Z175" s="3">
        <v>0</v>
      </c>
      <c r="AA175" s="3">
        <v>0</v>
      </c>
      <c r="AB175" s="3"/>
      <c r="AC175" s="3"/>
    </row>
    <row r="176" spans="1:30" x14ac:dyDescent="0.3">
      <c r="A176" s="35">
        <v>32</v>
      </c>
      <c r="B176" s="35" t="s">
        <v>29</v>
      </c>
      <c r="C176" s="35" t="s">
        <v>30</v>
      </c>
      <c r="D176" s="35" t="s">
        <v>26</v>
      </c>
      <c r="E176" s="35" t="s">
        <v>33</v>
      </c>
      <c r="F176" s="35" t="s">
        <v>28</v>
      </c>
      <c r="G176" s="35">
        <f>G177+G178+G179</f>
        <v>4</v>
      </c>
      <c r="H176" s="35">
        <f>H177+H178+H179</f>
        <v>4</v>
      </c>
      <c r="I176" s="40">
        <f>H176/((L176-W176)+J176+(0.44*R176))</f>
        <v>0.92592592592592582</v>
      </c>
      <c r="J176" s="35">
        <f>J177+J178+J179</f>
        <v>0</v>
      </c>
      <c r="K176" s="37">
        <f>J176/G176</f>
        <v>0</v>
      </c>
      <c r="L176" s="35">
        <f t="shared" ref="L176:L207" si="67">M176+N176</f>
        <v>3</v>
      </c>
      <c r="M176" s="35">
        <f>M177+M178+M179</f>
        <v>1</v>
      </c>
      <c r="N176" s="35">
        <f>N177+N178+N179</f>
        <v>2</v>
      </c>
      <c r="O176" s="35">
        <f>O177+O178+O179</f>
        <v>0</v>
      </c>
      <c r="P176" s="35">
        <f>P177+P178+P179</f>
        <v>3</v>
      </c>
      <c r="Q176" s="36">
        <f t="shared" ref="Q176:Q207" si="68">P176/L176*100</f>
        <v>100</v>
      </c>
      <c r="R176" s="35">
        <f>R177+R178+R179</f>
        <v>3</v>
      </c>
      <c r="S176" s="35">
        <f>S177+S178+S179</f>
        <v>2</v>
      </c>
      <c r="T176" s="37">
        <f t="shared" ref="T176:T208" si="69">M176/(M176+N176)</f>
        <v>0.33333333333333331</v>
      </c>
      <c r="U176" s="37">
        <f t="shared" ref="U176:U207" si="70">((0.5*V176)+M176)/L176</f>
        <v>0.33333333333333331</v>
      </c>
      <c r="V176" s="35">
        <f t="shared" ref="V176:AA176" si="71">V177+V178+V179</f>
        <v>0</v>
      </c>
      <c r="W176" s="35">
        <f t="shared" si="71"/>
        <v>0</v>
      </c>
      <c r="X176" s="35">
        <f t="shared" si="71"/>
        <v>2</v>
      </c>
      <c r="Y176" s="35">
        <f t="shared" si="71"/>
        <v>0</v>
      </c>
      <c r="Z176" s="35">
        <f t="shared" si="71"/>
        <v>2</v>
      </c>
      <c r="AA176" s="35">
        <f t="shared" si="71"/>
        <v>0</v>
      </c>
      <c r="AB176" s="35"/>
      <c r="AC176" s="35"/>
      <c r="AD176" s="38"/>
    </row>
    <row r="177" spans="1:30" x14ac:dyDescent="0.3">
      <c r="A177" s="3" t="s">
        <v>66</v>
      </c>
      <c r="B177" s="3" t="s">
        <v>29</v>
      </c>
      <c r="C177" s="3" t="s">
        <v>30</v>
      </c>
      <c r="D177" s="3" t="s">
        <v>26</v>
      </c>
      <c r="E177" s="3" t="s">
        <v>33</v>
      </c>
      <c r="F177" s="3" t="s">
        <v>28</v>
      </c>
      <c r="G177" s="3">
        <v>1</v>
      </c>
      <c r="H177" s="3">
        <v>3</v>
      </c>
      <c r="I177" s="4">
        <f t="shared" ref="I177:I207" si="72">H177/G177</f>
        <v>3</v>
      </c>
      <c r="J177" s="3">
        <v>0</v>
      </c>
      <c r="K177" s="32">
        <v>0</v>
      </c>
      <c r="L177" s="3">
        <f t="shared" si="67"/>
        <v>1</v>
      </c>
      <c r="M177" s="3">
        <v>1</v>
      </c>
      <c r="N177" s="3">
        <v>0</v>
      </c>
      <c r="O177" s="3">
        <v>0</v>
      </c>
      <c r="P177" s="3">
        <v>1</v>
      </c>
      <c r="Q177" s="4">
        <f t="shared" si="68"/>
        <v>100</v>
      </c>
      <c r="R177" s="3">
        <v>1</v>
      </c>
      <c r="S177" s="3">
        <v>1</v>
      </c>
      <c r="T177" s="32">
        <f t="shared" si="69"/>
        <v>1</v>
      </c>
      <c r="U177" s="32">
        <f t="shared" si="70"/>
        <v>1</v>
      </c>
      <c r="V177" s="3">
        <v>0</v>
      </c>
      <c r="W177" s="3">
        <v>0</v>
      </c>
      <c r="X177" s="3">
        <v>0</v>
      </c>
      <c r="Y177" s="3">
        <v>0</v>
      </c>
      <c r="Z177" s="3">
        <v>1</v>
      </c>
      <c r="AA177" s="3">
        <v>0</v>
      </c>
      <c r="AB177" s="3"/>
      <c r="AC177" s="3"/>
    </row>
    <row r="178" spans="1:30" x14ac:dyDescent="0.3">
      <c r="A178" s="3" t="s">
        <v>67</v>
      </c>
      <c r="B178" s="3" t="s">
        <v>29</v>
      </c>
      <c r="C178" s="3" t="s">
        <v>30</v>
      </c>
      <c r="D178" s="3" t="s">
        <v>26</v>
      </c>
      <c r="E178" s="3" t="s">
        <v>33</v>
      </c>
      <c r="F178" s="3" t="s">
        <v>28</v>
      </c>
      <c r="G178" s="3">
        <v>3</v>
      </c>
      <c r="H178" s="3">
        <v>1</v>
      </c>
      <c r="I178" s="4">
        <f t="shared" si="72"/>
        <v>0.33333333333333331</v>
      </c>
      <c r="J178" s="3">
        <v>0</v>
      </c>
      <c r="K178" s="32">
        <v>0</v>
      </c>
      <c r="L178" s="3">
        <f t="shared" si="67"/>
        <v>2</v>
      </c>
      <c r="M178" s="3">
        <v>0</v>
      </c>
      <c r="N178" s="3">
        <v>2</v>
      </c>
      <c r="O178" s="3">
        <v>0</v>
      </c>
      <c r="P178" s="3">
        <v>2</v>
      </c>
      <c r="Q178" s="4">
        <f t="shared" si="68"/>
        <v>100</v>
      </c>
      <c r="R178" s="3">
        <v>2</v>
      </c>
      <c r="S178" s="3">
        <v>1</v>
      </c>
      <c r="T178" s="32">
        <f t="shared" si="69"/>
        <v>0</v>
      </c>
      <c r="U178" s="32">
        <f t="shared" si="70"/>
        <v>0</v>
      </c>
      <c r="V178" s="3">
        <v>0</v>
      </c>
      <c r="W178" s="3">
        <v>0</v>
      </c>
      <c r="X178" s="3">
        <v>2</v>
      </c>
      <c r="Y178" s="3">
        <v>0</v>
      </c>
      <c r="Z178" s="3">
        <v>1</v>
      </c>
      <c r="AA178" s="3">
        <v>0</v>
      </c>
      <c r="AB178" s="3"/>
      <c r="AC178" s="3"/>
    </row>
    <row r="179" spans="1:30" x14ac:dyDescent="0.3">
      <c r="A179" s="3" t="s">
        <v>68</v>
      </c>
      <c r="B179" s="3" t="s">
        <v>29</v>
      </c>
      <c r="C179" s="3" t="s">
        <v>30</v>
      </c>
      <c r="D179" s="3" t="s">
        <v>26</v>
      </c>
      <c r="E179" s="3" t="s">
        <v>33</v>
      </c>
      <c r="F179" s="3" t="s">
        <v>28</v>
      </c>
      <c r="G179" s="3">
        <v>0</v>
      </c>
      <c r="H179" s="3">
        <v>0</v>
      </c>
      <c r="I179" s="4" t="e">
        <f t="shared" si="72"/>
        <v>#DIV/0!</v>
      </c>
      <c r="J179" s="3">
        <v>0</v>
      </c>
      <c r="K179" s="32">
        <v>0</v>
      </c>
      <c r="L179" s="3">
        <f t="shared" si="67"/>
        <v>0</v>
      </c>
      <c r="M179" s="3">
        <v>0</v>
      </c>
      <c r="N179" s="3">
        <v>0</v>
      </c>
      <c r="O179" s="3">
        <v>0</v>
      </c>
      <c r="P179" s="3">
        <v>0</v>
      </c>
      <c r="Q179" s="4" t="e">
        <f t="shared" si="68"/>
        <v>#DIV/0!</v>
      </c>
      <c r="R179" s="3">
        <v>0</v>
      </c>
      <c r="S179" s="3">
        <v>0</v>
      </c>
      <c r="T179" s="32" t="e">
        <f t="shared" si="69"/>
        <v>#DIV/0!</v>
      </c>
      <c r="U179" s="32" t="e">
        <f t="shared" si="70"/>
        <v>#DIV/0!</v>
      </c>
      <c r="V179" s="3">
        <v>0</v>
      </c>
      <c r="W179" s="3">
        <v>0</v>
      </c>
      <c r="X179" s="3">
        <v>0</v>
      </c>
      <c r="Y179" s="3">
        <v>0</v>
      </c>
      <c r="Z179" s="3">
        <v>0</v>
      </c>
      <c r="AA179" s="3">
        <v>0</v>
      </c>
      <c r="AB179" s="3"/>
      <c r="AC179" s="3"/>
    </row>
    <row r="180" spans="1:30" x14ac:dyDescent="0.3">
      <c r="A180" s="35">
        <v>26</v>
      </c>
      <c r="B180" s="35" t="s">
        <v>24</v>
      </c>
      <c r="C180" s="35" t="s">
        <v>29</v>
      </c>
      <c r="D180" s="35" t="s">
        <v>26</v>
      </c>
      <c r="E180" s="35" t="s">
        <v>30</v>
      </c>
      <c r="F180" s="35" t="s">
        <v>28</v>
      </c>
      <c r="G180" s="35">
        <f>G181+G182+G183</f>
        <v>3</v>
      </c>
      <c r="H180" s="35">
        <f>H181+H182+H183</f>
        <v>2</v>
      </c>
      <c r="I180" s="40">
        <f>H180/((L180-W180)+J180+(0.44*R180))</f>
        <v>0.66666666666666663</v>
      </c>
      <c r="J180" s="35">
        <f>J181+J182+J183</f>
        <v>1</v>
      </c>
      <c r="K180" s="37">
        <f>J180/G180</f>
        <v>0.33333333333333331</v>
      </c>
      <c r="L180" s="35">
        <f t="shared" si="67"/>
        <v>2</v>
      </c>
      <c r="M180" s="35">
        <f>M181+M182+M183</f>
        <v>1</v>
      </c>
      <c r="N180" s="35">
        <f>N181+N182+N183</f>
        <v>1</v>
      </c>
      <c r="O180" s="35">
        <f>O181+O182+O183</f>
        <v>0</v>
      </c>
      <c r="P180" s="35">
        <f>P181+P182+P183</f>
        <v>1</v>
      </c>
      <c r="Q180" s="36">
        <f t="shared" si="68"/>
        <v>50</v>
      </c>
      <c r="R180" s="35">
        <f>R181+R182+R183</f>
        <v>0</v>
      </c>
      <c r="S180" s="35">
        <f>S181+S182+S183</f>
        <v>0</v>
      </c>
      <c r="T180" s="37">
        <f t="shared" si="69"/>
        <v>0.5</v>
      </c>
      <c r="U180" s="37">
        <f t="shared" si="70"/>
        <v>0.5</v>
      </c>
      <c r="V180" s="35">
        <f t="shared" ref="V180:AA180" si="73">V181+V182+V183</f>
        <v>0</v>
      </c>
      <c r="W180" s="35">
        <f t="shared" si="73"/>
        <v>0</v>
      </c>
      <c r="X180" s="35">
        <f t="shared" si="73"/>
        <v>1</v>
      </c>
      <c r="Y180" s="35">
        <f t="shared" si="73"/>
        <v>1</v>
      </c>
      <c r="Z180" s="35">
        <f t="shared" si="73"/>
        <v>0</v>
      </c>
      <c r="AA180" s="35">
        <f t="shared" si="73"/>
        <v>0</v>
      </c>
      <c r="AB180" s="35"/>
      <c r="AC180" s="35"/>
      <c r="AD180" s="38"/>
    </row>
    <row r="181" spans="1:30" x14ac:dyDescent="0.3">
      <c r="A181" s="3" t="s">
        <v>66</v>
      </c>
      <c r="B181" s="3" t="s">
        <v>24</v>
      </c>
      <c r="C181" s="3" t="s">
        <v>29</v>
      </c>
      <c r="D181" s="3" t="s">
        <v>26</v>
      </c>
      <c r="E181" s="3" t="s">
        <v>30</v>
      </c>
      <c r="F181" s="3" t="s">
        <v>28</v>
      </c>
      <c r="G181" s="3">
        <v>2</v>
      </c>
      <c r="H181" s="3">
        <v>2</v>
      </c>
      <c r="I181" s="4">
        <f t="shared" si="72"/>
        <v>1</v>
      </c>
      <c r="J181" s="3">
        <v>1</v>
      </c>
      <c r="K181" s="32">
        <v>0</v>
      </c>
      <c r="L181" s="3">
        <f t="shared" si="67"/>
        <v>1</v>
      </c>
      <c r="M181" s="3">
        <v>1</v>
      </c>
      <c r="N181" s="3">
        <v>0</v>
      </c>
      <c r="O181" s="3">
        <v>0</v>
      </c>
      <c r="P181" s="3">
        <v>1</v>
      </c>
      <c r="Q181" s="4">
        <f t="shared" si="68"/>
        <v>100</v>
      </c>
      <c r="R181" s="3">
        <v>0</v>
      </c>
      <c r="S181" s="3">
        <v>0</v>
      </c>
      <c r="T181" s="32">
        <f t="shared" si="69"/>
        <v>1</v>
      </c>
      <c r="U181" s="32">
        <f t="shared" si="70"/>
        <v>1</v>
      </c>
      <c r="V181" s="3">
        <v>0</v>
      </c>
      <c r="W181" s="3">
        <v>0</v>
      </c>
      <c r="X181" s="3">
        <v>0</v>
      </c>
      <c r="Y181" s="3">
        <v>1</v>
      </c>
      <c r="Z181" s="3">
        <v>0</v>
      </c>
      <c r="AA181" s="3">
        <v>0</v>
      </c>
      <c r="AB181" s="3"/>
      <c r="AC181" s="3"/>
    </row>
    <row r="182" spans="1:30" x14ac:dyDescent="0.3">
      <c r="A182" s="3" t="s">
        <v>67</v>
      </c>
      <c r="B182" s="3" t="s">
        <v>24</v>
      </c>
      <c r="C182" s="3" t="s">
        <v>29</v>
      </c>
      <c r="D182" s="3" t="s">
        <v>26</v>
      </c>
      <c r="E182" s="3" t="s">
        <v>30</v>
      </c>
      <c r="F182" s="3" t="s">
        <v>28</v>
      </c>
      <c r="G182" s="3">
        <v>0</v>
      </c>
      <c r="H182" s="3">
        <v>0</v>
      </c>
      <c r="I182" s="4" t="e">
        <f t="shared" si="72"/>
        <v>#DIV/0!</v>
      </c>
      <c r="J182" s="3">
        <v>0</v>
      </c>
      <c r="K182" s="32">
        <v>0</v>
      </c>
      <c r="L182" s="3">
        <f t="shared" si="67"/>
        <v>0</v>
      </c>
      <c r="M182" s="3">
        <v>0</v>
      </c>
      <c r="N182" s="3">
        <v>0</v>
      </c>
      <c r="O182" s="3">
        <v>0</v>
      </c>
      <c r="P182" s="3">
        <v>0</v>
      </c>
      <c r="Q182" s="4" t="e">
        <f t="shared" si="68"/>
        <v>#DIV/0!</v>
      </c>
      <c r="R182" s="3">
        <v>0</v>
      </c>
      <c r="S182" s="3">
        <v>0</v>
      </c>
      <c r="T182" s="32" t="e">
        <f t="shared" si="69"/>
        <v>#DIV/0!</v>
      </c>
      <c r="U182" s="32" t="e">
        <f t="shared" si="70"/>
        <v>#DIV/0!</v>
      </c>
      <c r="V182" s="3">
        <v>0</v>
      </c>
      <c r="W182" s="3">
        <v>0</v>
      </c>
      <c r="X182" s="3">
        <v>0</v>
      </c>
      <c r="Y182" s="3">
        <v>0</v>
      </c>
      <c r="Z182" s="3">
        <v>0</v>
      </c>
      <c r="AA182" s="3">
        <v>0</v>
      </c>
      <c r="AB182" s="3"/>
      <c r="AC182" s="3"/>
    </row>
    <row r="183" spans="1:30" x14ac:dyDescent="0.3">
      <c r="A183" s="3" t="s">
        <v>68</v>
      </c>
      <c r="B183" s="3" t="s">
        <v>24</v>
      </c>
      <c r="C183" s="3" t="s">
        <v>29</v>
      </c>
      <c r="D183" s="3" t="s">
        <v>26</v>
      </c>
      <c r="E183" s="3" t="s">
        <v>30</v>
      </c>
      <c r="F183" s="3" t="s">
        <v>28</v>
      </c>
      <c r="G183" s="3">
        <v>1</v>
      </c>
      <c r="H183" s="3">
        <v>0</v>
      </c>
      <c r="I183" s="4">
        <f t="shared" si="72"/>
        <v>0</v>
      </c>
      <c r="J183" s="3">
        <v>0</v>
      </c>
      <c r="K183" s="32">
        <v>0</v>
      </c>
      <c r="L183" s="3">
        <f t="shared" si="67"/>
        <v>1</v>
      </c>
      <c r="M183" s="3">
        <v>0</v>
      </c>
      <c r="N183" s="3">
        <v>1</v>
      </c>
      <c r="O183" s="3">
        <v>0</v>
      </c>
      <c r="P183" s="3">
        <v>0</v>
      </c>
      <c r="Q183" s="4">
        <f t="shared" si="68"/>
        <v>0</v>
      </c>
      <c r="R183" s="3">
        <v>0</v>
      </c>
      <c r="S183" s="3">
        <v>0</v>
      </c>
      <c r="T183" s="32">
        <f t="shared" si="69"/>
        <v>0</v>
      </c>
      <c r="U183" s="32">
        <f t="shared" si="70"/>
        <v>0</v>
      </c>
      <c r="V183" s="3">
        <v>0</v>
      </c>
      <c r="W183" s="3">
        <v>0</v>
      </c>
      <c r="X183" s="3">
        <v>1</v>
      </c>
      <c r="Y183" s="3">
        <v>0</v>
      </c>
      <c r="Z183" s="3">
        <v>0</v>
      </c>
      <c r="AA183" s="3">
        <v>0</v>
      </c>
      <c r="AB183" s="3"/>
      <c r="AC183" s="3"/>
    </row>
    <row r="184" spans="1:30" x14ac:dyDescent="0.3">
      <c r="A184" s="35">
        <v>33</v>
      </c>
      <c r="B184" s="35" t="s">
        <v>24</v>
      </c>
      <c r="C184" s="35" t="s">
        <v>25</v>
      </c>
      <c r="D184" s="35" t="s">
        <v>26</v>
      </c>
      <c r="E184" s="35" t="s">
        <v>30</v>
      </c>
      <c r="F184" s="35" t="s">
        <v>28</v>
      </c>
      <c r="G184" s="35">
        <f>G185+G186+G187</f>
        <v>1</v>
      </c>
      <c r="H184" s="35">
        <f>H185+H186+H187</f>
        <v>0</v>
      </c>
      <c r="I184" s="40">
        <f>H184/((L184-W184)+J184+(0.44*R184))</f>
        <v>0</v>
      </c>
      <c r="J184" s="35">
        <f>J185+J186+J187</f>
        <v>1</v>
      </c>
      <c r="K184" s="37">
        <f>J184/G184</f>
        <v>1</v>
      </c>
      <c r="L184" s="35">
        <f t="shared" si="67"/>
        <v>0</v>
      </c>
      <c r="M184" s="35">
        <f>M185+M186+M187</f>
        <v>0</v>
      </c>
      <c r="N184" s="35">
        <f>N185+N186+N187</f>
        <v>0</v>
      </c>
      <c r="O184" s="35">
        <f>O185+O186+O187</f>
        <v>0</v>
      </c>
      <c r="P184" s="35">
        <f>P185+P186+P187</f>
        <v>0</v>
      </c>
      <c r="Q184" s="36" t="e">
        <f t="shared" si="68"/>
        <v>#DIV/0!</v>
      </c>
      <c r="R184" s="35">
        <f>R185+R186+R187</f>
        <v>0</v>
      </c>
      <c r="S184" s="35">
        <f>S185+S186+S187</f>
        <v>0</v>
      </c>
      <c r="T184" s="37" t="e">
        <f t="shared" si="69"/>
        <v>#DIV/0!</v>
      </c>
      <c r="U184" s="37" t="e">
        <f t="shared" si="70"/>
        <v>#DIV/0!</v>
      </c>
      <c r="V184" s="35">
        <f t="shared" ref="V184:AA184" si="74">V185+V186+V187</f>
        <v>0</v>
      </c>
      <c r="W184" s="35">
        <f t="shared" si="74"/>
        <v>0</v>
      </c>
      <c r="X184" s="35">
        <f t="shared" si="74"/>
        <v>0</v>
      </c>
      <c r="Y184" s="35">
        <f t="shared" si="74"/>
        <v>1</v>
      </c>
      <c r="Z184" s="35">
        <f t="shared" si="74"/>
        <v>0</v>
      </c>
      <c r="AA184" s="35">
        <f t="shared" si="74"/>
        <v>0</v>
      </c>
      <c r="AB184" s="35"/>
      <c r="AC184" s="35"/>
      <c r="AD184" s="38"/>
    </row>
    <row r="185" spans="1:30" x14ac:dyDescent="0.3">
      <c r="A185" s="3" t="s">
        <v>66</v>
      </c>
      <c r="B185" s="3" t="s">
        <v>24</v>
      </c>
      <c r="C185" s="3" t="s">
        <v>25</v>
      </c>
      <c r="D185" s="3" t="s">
        <v>26</v>
      </c>
      <c r="E185" s="3" t="s">
        <v>30</v>
      </c>
      <c r="F185" s="3" t="s">
        <v>28</v>
      </c>
      <c r="G185" s="3">
        <v>1</v>
      </c>
      <c r="H185" s="3">
        <v>0</v>
      </c>
      <c r="I185" s="4">
        <f t="shared" si="72"/>
        <v>0</v>
      </c>
      <c r="J185" s="3">
        <v>1</v>
      </c>
      <c r="K185" s="32">
        <v>0</v>
      </c>
      <c r="L185" s="3">
        <f t="shared" si="67"/>
        <v>0</v>
      </c>
      <c r="M185" s="3">
        <v>0</v>
      </c>
      <c r="N185" s="3">
        <v>0</v>
      </c>
      <c r="O185" s="3">
        <v>0</v>
      </c>
      <c r="P185" s="3">
        <v>0</v>
      </c>
      <c r="Q185" s="4" t="e">
        <f t="shared" si="68"/>
        <v>#DIV/0!</v>
      </c>
      <c r="R185" s="3">
        <v>0</v>
      </c>
      <c r="S185" s="3">
        <v>0</v>
      </c>
      <c r="T185" s="32" t="e">
        <f t="shared" si="69"/>
        <v>#DIV/0!</v>
      </c>
      <c r="U185" s="32" t="e">
        <f t="shared" si="70"/>
        <v>#DIV/0!</v>
      </c>
      <c r="V185" s="3">
        <v>0</v>
      </c>
      <c r="W185" s="3">
        <v>0</v>
      </c>
      <c r="X185" s="3">
        <v>0</v>
      </c>
      <c r="Y185" s="3">
        <v>1</v>
      </c>
      <c r="Z185" s="3">
        <v>0</v>
      </c>
      <c r="AA185" s="3">
        <v>0</v>
      </c>
      <c r="AB185" s="3"/>
      <c r="AC185" s="3"/>
    </row>
    <row r="186" spans="1:30" x14ac:dyDescent="0.3">
      <c r="A186" s="3" t="s">
        <v>67</v>
      </c>
      <c r="B186" s="3" t="s">
        <v>24</v>
      </c>
      <c r="C186" s="3" t="s">
        <v>25</v>
      </c>
      <c r="D186" s="3" t="s">
        <v>26</v>
      </c>
      <c r="E186" s="3" t="s">
        <v>30</v>
      </c>
      <c r="F186" s="3" t="s">
        <v>28</v>
      </c>
      <c r="G186" s="3">
        <v>0</v>
      </c>
      <c r="H186" s="3">
        <v>0</v>
      </c>
      <c r="I186" s="4" t="e">
        <f t="shared" si="72"/>
        <v>#DIV/0!</v>
      </c>
      <c r="J186" s="3">
        <v>0</v>
      </c>
      <c r="K186" s="32">
        <v>0</v>
      </c>
      <c r="L186" s="3">
        <f t="shared" si="67"/>
        <v>0</v>
      </c>
      <c r="M186" s="3">
        <v>0</v>
      </c>
      <c r="N186" s="3">
        <v>0</v>
      </c>
      <c r="O186" s="3">
        <v>0</v>
      </c>
      <c r="P186" s="3">
        <v>0</v>
      </c>
      <c r="Q186" s="4" t="e">
        <f t="shared" si="68"/>
        <v>#DIV/0!</v>
      </c>
      <c r="R186" s="3">
        <v>0</v>
      </c>
      <c r="S186" s="3">
        <v>0</v>
      </c>
      <c r="T186" s="32" t="e">
        <f t="shared" si="69"/>
        <v>#DIV/0!</v>
      </c>
      <c r="U186" s="32" t="e">
        <f t="shared" si="70"/>
        <v>#DIV/0!</v>
      </c>
      <c r="V186" s="3">
        <v>0</v>
      </c>
      <c r="W186" s="3">
        <v>0</v>
      </c>
      <c r="X186" s="3">
        <v>0</v>
      </c>
      <c r="Y186" s="3">
        <v>0</v>
      </c>
      <c r="Z186" s="3">
        <v>0</v>
      </c>
      <c r="AA186" s="3">
        <v>0</v>
      </c>
      <c r="AB186" s="3"/>
      <c r="AC186" s="3"/>
    </row>
    <row r="187" spans="1:30" x14ac:dyDescent="0.3">
      <c r="A187" s="3" t="s">
        <v>68</v>
      </c>
      <c r="B187" s="3" t="s">
        <v>24</v>
      </c>
      <c r="C187" s="3" t="s">
        <v>25</v>
      </c>
      <c r="D187" s="3" t="s">
        <v>26</v>
      </c>
      <c r="E187" s="3" t="s">
        <v>30</v>
      </c>
      <c r="F187" s="3" t="s">
        <v>28</v>
      </c>
      <c r="G187" s="3">
        <v>0</v>
      </c>
      <c r="H187" s="3">
        <v>0</v>
      </c>
      <c r="I187" s="4" t="e">
        <f t="shared" si="72"/>
        <v>#DIV/0!</v>
      </c>
      <c r="J187" s="3">
        <v>0</v>
      </c>
      <c r="K187" s="32">
        <v>0</v>
      </c>
      <c r="L187" s="3">
        <f t="shared" si="67"/>
        <v>0</v>
      </c>
      <c r="M187" s="3">
        <v>0</v>
      </c>
      <c r="N187" s="3">
        <v>0</v>
      </c>
      <c r="O187" s="3">
        <v>0</v>
      </c>
      <c r="P187" s="3">
        <v>0</v>
      </c>
      <c r="Q187" s="4" t="e">
        <f t="shared" si="68"/>
        <v>#DIV/0!</v>
      </c>
      <c r="R187" s="3">
        <v>0</v>
      </c>
      <c r="S187" s="3">
        <v>0</v>
      </c>
      <c r="T187" s="32" t="e">
        <f t="shared" si="69"/>
        <v>#DIV/0!</v>
      </c>
      <c r="U187" s="32" t="e">
        <f t="shared" si="70"/>
        <v>#DIV/0!</v>
      </c>
      <c r="V187" s="3">
        <v>0</v>
      </c>
      <c r="W187" s="3">
        <v>0</v>
      </c>
      <c r="X187" s="3">
        <v>0</v>
      </c>
      <c r="Y187" s="3">
        <v>0</v>
      </c>
      <c r="Z187" s="3">
        <v>0</v>
      </c>
      <c r="AA187" s="3">
        <v>0</v>
      </c>
      <c r="AB187" s="3"/>
      <c r="AC187" s="3"/>
    </row>
    <row r="188" spans="1:30" x14ac:dyDescent="0.3">
      <c r="A188" s="35">
        <v>31</v>
      </c>
      <c r="B188" s="35" t="s">
        <v>24</v>
      </c>
      <c r="C188" s="35" t="s">
        <v>33</v>
      </c>
      <c r="D188" s="35" t="s">
        <v>26</v>
      </c>
      <c r="E188" s="35" t="s">
        <v>27</v>
      </c>
      <c r="F188" s="35" t="s">
        <v>28</v>
      </c>
      <c r="G188" s="35">
        <f>G189+G190+G191</f>
        <v>1</v>
      </c>
      <c r="H188" s="35">
        <f>H189+H190+H191</f>
        <v>3</v>
      </c>
      <c r="I188" s="40">
        <f>H188/((L188-W188)+J188+(0.44*R188))</f>
        <v>3</v>
      </c>
      <c r="J188" s="35">
        <f>J189+J190+J191</f>
        <v>0</v>
      </c>
      <c r="K188" s="37">
        <f>J188/G188</f>
        <v>0</v>
      </c>
      <c r="L188" s="35">
        <f t="shared" si="67"/>
        <v>1</v>
      </c>
      <c r="M188" s="35">
        <f>M189+M190+M191</f>
        <v>1</v>
      </c>
      <c r="N188" s="35">
        <f>N189+N190+N191</f>
        <v>0</v>
      </c>
      <c r="O188" s="35">
        <f>O189+O190+O191</f>
        <v>1</v>
      </c>
      <c r="P188" s="35">
        <f>P189+P190+P191</f>
        <v>1</v>
      </c>
      <c r="Q188" s="36">
        <f t="shared" si="68"/>
        <v>100</v>
      </c>
      <c r="R188" s="35">
        <f>R189+R190+R191</f>
        <v>0</v>
      </c>
      <c r="S188" s="35">
        <f>S189+S190+S191</f>
        <v>0</v>
      </c>
      <c r="T188" s="37">
        <f t="shared" si="69"/>
        <v>1</v>
      </c>
      <c r="U188" s="37">
        <f t="shared" si="70"/>
        <v>1.5</v>
      </c>
      <c r="V188" s="35">
        <f t="shared" ref="V188:AA188" si="75">V189+V190+V191</f>
        <v>1</v>
      </c>
      <c r="W188" s="35">
        <f t="shared" si="75"/>
        <v>0</v>
      </c>
      <c r="X188" s="35">
        <f t="shared" si="75"/>
        <v>0</v>
      </c>
      <c r="Y188" s="35">
        <f t="shared" si="75"/>
        <v>0</v>
      </c>
      <c r="Z188" s="35">
        <f t="shared" si="75"/>
        <v>0</v>
      </c>
      <c r="AA188" s="35">
        <f t="shared" si="75"/>
        <v>0</v>
      </c>
      <c r="AB188" s="35"/>
      <c r="AC188" s="35"/>
      <c r="AD188" s="38"/>
    </row>
    <row r="189" spans="1:30" x14ac:dyDescent="0.3">
      <c r="A189" s="3" t="s">
        <v>66</v>
      </c>
      <c r="B189" s="3" t="s">
        <v>24</v>
      </c>
      <c r="C189" s="3" t="s">
        <v>33</v>
      </c>
      <c r="D189" s="3" t="s">
        <v>26</v>
      </c>
      <c r="E189" s="3" t="s">
        <v>27</v>
      </c>
      <c r="F189" s="3" t="s">
        <v>28</v>
      </c>
      <c r="G189" s="3">
        <v>0</v>
      </c>
      <c r="H189" s="3">
        <v>0</v>
      </c>
      <c r="I189" s="4" t="e">
        <f t="shared" si="72"/>
        <v>#DIV/0!</v>
      </c>
      <c r="J189" s="3">
        <v>0</v>
      </c>
      <c r="K189" s="32">
        <v>0</v>
      </c>
      <c r="L189" s="3">
        <f t="shared" si="67"/>
        <v>0</v>
      </c>
      <c r="M189" s="3">
        <v>0</v>
      </c>
      <c r="N189" s="3">
        <v>0</v>
      </c>
      <c r="O189" s="3">
        <v>0</v>
      </c>
      <c r="P189" s="3">
        <v>0</v>
      </c>
      <c r="Q189" s="4" t="e">
        <f t="shared" si="68"/>
        <v>#DIV/0!</v>
      </c>
      <c r="R189" s="3">
        <v>0</v>
      </c>
      <c r="S189" s="3">
        <v>0</v>
      </c>
      <c r="T189" s="32" t="e">
        <f t="shared" si="69"/>
        <v>#DIV/0!</v>
      </c>
      <c r="U189" s="32" t="e">
        <f t="shared" si="70"/>
        <v>#DIV/0!</v>
      </c>
      <c r="V189" s="3">
        <v>0</v>
      </c>
      <c r="W189" s="3">
        <v>0</v>
      </c>
      <c r="X189" s="3">
        <v>0</v>
      </c>
      <c r="Y189" s="3">
        <v>0</v>
      </c>
      <c r="Z189" s="3">
        <v>0</v>
      </c>
      <c r="AA189" s="3">
        <v>0</v>
      </c>
      <c r="AB189" s="3"/>
      <c r="AC189" s="3"/>
    </row>
    <row r="190" spans="1:30" x14ac:dyDescent="0.3">
      <c r="A190" s="3" t="s">
        <v>67</v>
      </c>
      <c r="B190" s="3" t="s">
        <v>24</v>
      </c>
      <c r="C190" s="3" t="s">
        <v>33</v>
      </c>
      <c r="D190" s="3" t="s">
        <v>26</v>
      </c>
      <c r="E190" s="3" t="s">
        <v>27</v>
      </c>
      <c r="F190" s="3" t="s">
        <v>28</v>
      </c>
      <c r="G190" s="3">
        <v>1</v>
      </c>
      <c r="H190" s="3">
        <v>3</v>
      </c>
      <c r="I190" s="4">
        <f t="shared" si="72"/>
        <v>3</v>
      </c>
      <c r="J190" s="3">
        <v>0</v>
      </c>
      <c r="K190" s="32">
        <v>0</v>
      </c>
      <c r="L190" s="3">
        <f t="shared" si="67"/>
        <v>1</v>
      </c>
      <c r="M190" s="3">
        <v>1</v>
      </c>
      <c r="N190" s="3">
        <v>0</v>
      </c>
      <c r="O190" s="3">
        <v>1</v>
      </c>
      <c r="P190" s="3">
        <v>1</v>
      </c>
      <c r="Q190" s="4">
        <f t="shared" si="68"/>
        <v>100</v>
      </c>
      <c r="R190" s="3">
        <v>0</v>
      </c>
      <c r="S190" s="3">
        <v>0</v>
      </c>
      <c r="T190" s="32">
        <f t="shared" si="69"/>
        <v>1</v>
      </c>
      <c r="U190" s="32">
        <f t="shared" si="70"/>
        <v>1.5</v>
      </c>
      <c r="V190" s="3">
        <v>1</v>
      </c>
      <c r="W190" s="3">
        <v>0</v>
      </c>
      <c r="X190" s="3">
        <v>0</v>
      </c>
      <c r="Y190" s="3">
        <v>0</v>
      </c>
      <c r="Z190" s="3">
        <v>0</v>
      </c>
      <c r="AA190" s="3">
        <v>0</v>
      </c>
      <c r="AB190" s="3"/>
      <c r="AC190" s="3"/>
    </row>
    <row r="191" spans="1:30" x14ac:dyDescent="0.3">
      <c r="A191" s="3" t="s">
        <v>68</v>
      </c>
      <c r="B191" s="3" t="s">
        <v>24</v>
      </c>
      <c r="C191" s="3" t="s">
        <v>33</v>
      </c>
      <c r="D191" s="3" t="s">
        <v>26</v>
      </c>
      <c r="E191" s="3" t="s">
        <v>27</v>
      </c>
      <c r="F191" s="3" t="s">
        <v>28</v>
      </c>
      <c r="G191" s="3">
        <v>0</v>
      </c>
      <c r="H191" s="3">
        <v>0</v>
      </c>
      <c r="I191" s="4" t="e">
        <f t="shared" si="72"/>
        <v>#DIV/0!</v>
      </c>
      <c r="J191" s="3">
        <v>0</v>
      </c>
      <c r="K191" s="32">
        <v>0</v>
      </c>
      <c r="L191" s="3">
        <f t="shared" si="67"/>
        <v>0</v>
      </c>
      <c r="M191" s="3">
        <v>0</v>
      </c>
      <c r="N191" s="3">
        <v>0</v>
      </c>
      <c r="O191" s="3">
        <v>0</v>
      </c>
      <c r="P191" s="3">
        <v>0</v>
      </c>
      <c r="Q191" s="4" t="e">
        <f t="shared" si="68"/>
        <v>#DIV/0!</v>
      </c>
      <c r="R191" s="3">
        <v>0</v>
      </c>
      <c r="S191" s="3">
        <v>0</v>
      </c>
      <c r="T191" s="32" t="e">
        <f t="shared" si="69"/>
        <v>#DIV/0!</v>
      </c>
      <c r="U191" s="32" t="e">
        <f t="shared" si="70"/>
        <v>#DIV/0!</v>
      </c>
      <c r="V191" s="3">
        <v>0</v>
      </c>
      <c r="W191" s="3">
        <v>0</v>
      </c>
      <c r="X191" s="3">
        <v>0</v>
      </c>
      <c r="Y191" s="3">
        <v>0</v>
      </c>
      <c r="Z191" s="3">
        <v>0</v>
      </c>
      <c r="AA191" s="3">
        <v>0</v>
      </c>
      <c r="AB191" s="3"/>
      <c r="AC191" s="3"/>
    </row>
    <row r="192" spans="1:30" x14ac:dyDescent="0.3">
      <c r="A192" s="35">
        <v>136</v>
      </c>
      <c r="B192" s="35" t="s">
        <v>24</v>
      </c>
      <c r="C192" s="35" t="s">
        <v>25</v>
      </c>
      <c r="D192" s="35" t="s">
        <v>26</v>
      </c>
      <c r="E192" s="35" t="s">
        <v>33</v>
      </c>
      <c r="F192" s="35" t="s">
        <v>32</v>
      </c>
      <c r="G192" s="35">
        <f>G193+G194+G195</f>
        <v>1</v>
      </c>
      <c r="H192" s="35">
        <f>H193+H194+H195</f>
        <v>2</v>
      </c>
      <c r="I192" s="40">
        <f>H192/((L192-W192)+J192+(0.44*R192))</f>
        <v>2.2727272727272729</v>
      </c>
      <c r="J192" s="35">
        <f>J193+J194+J195</f>
        <v>0</v>
      </c>
      <c r="K192" s="37">
        <f>J192/G192</f>
        <v>0</v>
      </c>
      <c r="L192" s="35">
        <f t="shared" si="67"/>
        <v>0</v>
      </c>
      <c r="M192" s="35">
        <f>M193+M194+M195</f>
        <v>0</v>
      </c>
      <c r="N192" s="35">
        <f>N193+N194+N195</f>
        <v>0</v>
      </c>
      <c r="O192" s="35">
        <f>O193+O194+O195</f>
        <v>0</v>
      </c>
      <c r="P192" s="35">
        <f>P193+P194+P195</f>
        <v>0</v>
      </c>
      <c r="Q192" s="36" t="e">
        <f t="shared" si="68"/>
        <v>#DIV/0!</v>
      </c>
      <c r="R192" s="35">
        <f>R193+R194+R195</f>
        <v>2</v>
      </c>
      <c r="S192" s="35">
        <f>S193+S194+S195</f>
        <v>2</v>
      </c>
      <c r="T192" s="37" t="e">
        <f t="shared" si="69"/>
        <v>#DIV/0!</v>
      </c>
      <c r="U192" s="37" t="e">
        <f t="shared" si="70"/>
        <v>#DIV/0!</v>
      </c>
      <c r="V192" s="35">
        <f t="shared" ref="V192:AA192" si="76">V193+V194+V195</f>
        <v>0</v>
      </c>
      <c r="W192" s="35">
        <f t="shared" si="76"/>
        <v>0</v>
      </c>
      <c r="X192" s="35">
        <f t="shared" si="76"/>
        <v>0</v>
      </c>
      <c r="Y192" s="35">
        <f t="shared" si="76"/>
        <v>0</v>
      </c>
      <c r="Z192" s="35">
        <f t="shared" si="76"/>
        <v>1</v>
      </c>
      <c r="AA192" s="35">
        <f t="shared" si="76"/>
        <v>0</v>
      </c>
      <c r="AB192" s="35"/>
      <c r="AC192" s="38"/>
      <c r="AD192" s="38"/>
    </row>
    <row r="193" spans="1:30" x14ac:dyDescent="0.3">
      <c r="A193" s="3" t="s">
        <v>66</v>
      </c>
      <c r="B193" s="3" t="s">
        <v>24</v>
      </c>
      <c r="C193" s="3" t="s">
        <v>25</v>
      </c>
      <c r="D193" s="3" t="s">
        <v>26</v>
      </c>
      <c r="E193" s="3" t="s">
        <v>33</v>
      </c>
      <c r="F193" s="3" t="s">
        <v>32</v>
      </c>
      <c r="G193" s="3">
        <v>0</v>
      </c>
      <c r="H193" s="3">
        <v>0</v>
      </c>
      <c r="I193" s="4" t="e">
        <f t="shared" si="72"/>
        <v>#DIV/0!</v>
      </c>
      <c r="J193" s="3">
        <v>0</v>
      </c>
      <c r="K193" s="32">
        <v>0</v>
      </c>
      <c r="L193" s="3">
        <f t="shared" si="67"/>
        <v>0</v>
      </c>
      <c r="M193" s="3">
        <v>0</v>
      </c>
      <c r="N193" s="3">
        <v>0</v>
      </c>
      <c r="O193" s="3">
        <v>0</v>
      </c>
      <c r="P193" s="3">
        <v>0</v>
      </c>
      <c r="Q193" s="4" t="e">
        <f t="shared" si="68"/>
        <v>#DIV/0!</v>
      </c>
      <c r="R193" s="3">
        <v>0</v>
      </c>
      <c r="S193" s="3">
        <v>0</v>
      </c>
      <c r="T193" s="32" t="e">
        <f t="shared" si="69"/>
        <v>#DIV/0!</v>
      </c>
      <c r="U193" s="32" t="e">
        <f t="shared" si="70"/>
        <v>#DIV/0!</v>
      </c>
      <c r="V193" s="3">
        <v>0</v>
      </c>
      <c r="W193" s="3">
        <v>0</v>
      </c>
      <c r="X193" s="3">
        <v>0</v>
      </c>
      <c r="Y193" s="3">
        <v>0</v>
      </c>
      <c r="Z193" s="3">
        <v>0</v>
      </c>
      <c r="AA193" s="3">
        <v>0</v>
      </c>
      <c r="AB193" s="3"/>
    </row>
    <row r="194" spans="1:30" x14ac:dyDescent="0.3">
      <c r="A194" s="3" t="s">
        <v>67</v>
      </c>
      <c r="B194" s="3" t="s">
        <v>24</v>
      </c>
      <c r="C194" s="3" t="s">
        <v>25</v>
      </c>
      <c r="D194" s="3" t="s">
        <v>26</v>
      </c>
      <c r="E194" s="3" t="s">
        <v>33</v>
      </c>
      <c r="F194" s="3" t="s">
        <v>32</v>
      </c>
      <c r="G194" s="3">
        <v>0</v>
      </c>
      <c r="H194" s="3">
        <v>0</v>
      </c>
      <c r="I194" s="4" t="e">
        <f t="shared" si="72"/>
        <v>#DIV/0!</v>
      </c>
      <c r="J194" s="3">
        <v>0</v>
      </c>
      <c r="K194" s="32">
        <v>0</v>
      </c>
      <c r="L194" s="3">
        <f t="shared" si="67"/>
        <v>0</v>
      </c>
      <c r="M194" s="3">
        <v>0</v>
      </c>
      <c r="N194" s="3">
        <v>0</v>
      </c>
      <c r="O194" s="3">
        <v>0</v>
      </c>
      <c r="P194" s="3">
        <v>0</v>
      </c>
      <c r="Q194" s="4" t="e">
        <f t="shared" si="68"/>
        <v>#DIV/0!</v>
      </c>
      <c r="R194" s="3">
        <v>0</v>
      </c>
      <c r="S194" s="3">
        <v>0</v>
      </c>
      <c r="T194" s="32" t="e">
        <f t="shared" si="69"/>
        <v>#DIV/0!</v>
      </c>
      <c r="U194" s="32" t="e">
        <f t="shared" si="70"/>
        <v>#DIV/0!</v>
      </c>
      <c r="V194" s="3">
        <v>0</v>
      </c>
      <c r="W194" s="3">
        <v>0</v>
      </c>
      <c r="X194" s="3">
        <v>0</v>
      </c>
      <c r="Y194" s="3">
        <v>0</v>
      </c>
      <c r="Z194" s="3">
        <v>0</v>
      </c>
      <c r="AA194" s="3">
        <v>0</v>
      </c>
      <c r="AB194" s="3"/>
    </row>
    <row r="195" spans="1:30" x14ac:dyDescent="0.3">
      <c r="A195" s="3" t="s">
        <v>68</v>
      </c>
      <c r="B195" s="3" t="s">
        <v>24</v>
      </c>
      <c r="C195" s="3" t="s">
        <v>25</v>
      </c>
      <c r="D195" s="3" t="s">
        <v>26</v>
      </c>
      <c r="E195" s="3" t="s">
        <v>33</v>
      </c>
      <c r="F195" s="3" t="s">
        <v>32</v>
      </c>
      <c r="G195" s="3">
        <v>1</v>
      </c>
      <c r="H195" s="3">
        <v>2</v>
      </c>
      <c r="I195" s="4">
        <f t="shared" si="72"/>
        <v>2</v>
      </c>
      <c r="J195" s="3">
        <v>0</v>
      </c>
      <c r="K195" s="32">
        <v>0</v>
      </c>
      <c r="L195" s="3">
        <f t="shared" si="67"/>
        <v>0</v>
      </c>
      <c r="M195" s="3">
        <v>0</v>
      </c>
      <c r="N195" s="3">
        <v>0</v>
      </c>
      <c r="O195" s="3">
        <v>0</v>
      </c>
      <c r="P195" s="3">
        <v>0</v>
      </c>
      <c r="Q195" s="4" t="e">
        <f t="shared" si="68"/>
        <v>#DIV/0!</v>
      </c>
      <c r="R195" s="3">
        <v>2</v>
      </c>
      <c r="S195" s="3">
        <v>2</v>
      </c>
      <c r="T195" s="32" t="e">
        <f t="shared" si="69"/>
        <v>#DIV/0!</v>
      </c>
      <c r="U195" s="32" t="e">
        <f t="shared" si="70"/>
        <v>#DIV/0!</v>
      </c>
      <c r="V195" s="3">
        <v>0</v>
      </c>
      <c r="W195" s="3">
        <v>0</v>
      </c>
      <c r="X195" s="3">
        <v>0</v>
      </c>
      <c r="Y195" s="3">
        <v>0</v>
      </c>
      <c r="Z195" s="3">
        <v>1</v>
      </c>
      <c r="AA195" s="3">
        <v>0</v>
      </c>
      <c r="AB195" s="3"/>
    </row>
    <row r="196" spans="1:30" x14ac:dyDescent="0.3">
      <c r="A196" s="35">
        <v>18</v>
      </c>
      <c r="B196" s="35" t="s">
        <v>32</v>
      </c>
      <c r="C196" s="35" t="s">
        <v>25</v>
      </c>
      <c r="D196" s="35" t="s">
        <v>26</v>
      </c>
      <c r="E196" s="35" t="s">
        <v>30</v>
      </c>
      <c r="F196" s="35" t="s">
        <v>28</v>
      </c>
      <c r="G196" s="35">
        <f>G197+G198+G199</f>
        <v>3</v>
      </c>
      <c r="H196" s="35">
        <f>H197+H198+H199</f>
        <v>1</v>
      </c>
      <c r="I196" s="40">
        <f>H196/((L196-W196)+J196+(0.44*R196))</f>
        <v>0.34722222222222221</v>
      </c>
      <c r="J196" s="35">
        <f>J197+J198+J199</f>
        <v>2</v>
      </c>
      <c r="K196" s="37">
        <f>J196/G196</f>
        <v>0.66666666666666663</v>
      </c>
      <c r="L196" s="35">
        <f t="shared" si="67"/>
        <v>0</v>
      </c>
      <c r="M196" s="35">
        <f>M197+M198+M199</f>
        <v>0</v>
      </c>
      <c r="N196" s="35">
        <f>N197+N198+N199</f>
        <v>0</v>
      </c>
      <c r="O196" s="35">
        <f>O197+O198+O199</f>
        <v>0</v>
      </c>
      <c r="P196" s="35">
        <f>P197+P198+P199</f>
        <v>0</v>
      </c>
      <c r="Q196" s="36" t="e">
        <f t="shared" si="68"/>
        <v>#DIV/0!</v>
      </c>
      <c r="R196" s="35">
        <f>R197+R198+R199</f>
        <v>2</v>
      </c>
      <c r="S196" s="35">
        <f>S197+S198+S199</f>
        <v>1</v>
      </c>
      <c r="T196" s="37" t="e">
        <f t="shared" si="69"/>
        <v>#DIV/0!</v>
      </c>
      <c r="U196" s="37" t="e">
        <f t="shared" si="70"/>
        <v>#DIV/0!</v>
      </c>
      <c r="V196" s="35">
        <f t="shared" ref="V196:AA196" si="77">V197+V198+V199</f>
        <v>0</v>
      </c>
      <c r="W196" s="35">
        <f t="shared" si="77"/>
        <v>0</v>
      </c>
      <c r="X196" s="35">
        <f t="shared" si="77"/>
        <v>1</v>
      </c>
      <c r="Y196" s="35">
        <f t="shared" si="77"/>
        <v>1</v>
      </c>
      <c r="Z196" s="35">
        <f t="shared" si="77"/>
        <v>1</v>
      </c>
      <c r="AA196" s="35">
        <f t="shared" si="77"/>
        <v>0</v>
      </c>
      <c r="AB196" s="35"/>
      <c r="AC196" s="38"/>
      <c r="AD196" s="38"/>
    </row>
    <row r="197" spans="1:30" x14ac:dyDescent="0.3">
      <c r="A197" s="3" t="s">
        <v>66</v>
      </c>
      <c r="B197" s="3" t="s">
        <v>32</v>
      </c>
      <c r="C197" s="3" t="s">
        <v>25</v>
      </c>
      <c r="D197" s="3" t="s">
        <v>26</v>
      </c>
      <c r="E197" s="3" t="s">
        <v>30</v>
      </c>
      <c r="F197" s="3" t="s">
        <v>28</v>
      </c>
      <c r="G197" s="3">
        <v>1</v>
      </c>
      <c r="H197" s="3">
        <v>0</v>
      </c>
      <c r="I197" s="4">
        <f t="shared" si="72"/>
        <v>0</v>
      </c>
      <c r="J197" s="3">
        <v>1</v>
      </c>
      <c r="K197" s="32">
        <v>0</v>
      </c>
      <c r="L197" s="3">
        <f t="shared" si="67"/>
        <v>0</v>
      </c>
      <c r="M197" s="3">
        <v>0</v>
      </c>
      <c r="N197" s="3">
        <v>0</v>
      </c>
      <c r="O197" s="3">
        <v>0</v>
      </c>
      <c r="P197" s="3">
        <v>0</v>
      </c>
      <c r="Q197" s="4" t="e">
        <f t="shared" si="68"/>
        <v>#DIV/0!</v>
      </c>
      <c r="R197" s="3">
        <v>0</v>
      </c>
      <c r="S197" s="3">
        <v>0</v>
      </c>
      <c r="T197" s="32" t="e">
        <f t="shared" si="69"/>
        <v>#DIV/0!</v>
      </c>
      <c r="U197" s="32" t="e">
        <f t="shared" si="70"/>
        <v>#DIV/0!</v>
      </c>
      <c r="V197" s="3">
        <v>0</v>
      </c>
      <c r="W197" s="3">
        <v>0</v>
      </c>
      <c r="X197" s="3">
        <v>0</v>
      </c>
      <c r="Y197" s="3">
        <v>0</v>
      </c>
      <c r="Z197" s="3">
        <v>0</v>
      </c>
      <c r="AA197" s="3">
        <v>0</v>
      </c>
      <c r="AB197" s="3"/>
    </row>
    <row r="198" spans="1:30" x14ac:dyDescent="0.3">
      <c r="A198" s="3" t="s">
        <v>67</v>
      </c>
      <c r="B198" s="3" t="s">
        <v>32</v>
      </c>
      <c r="C198" s="3" t="s">
        <v>25</v>
      </c>
      <c r="D198" s="3" t="s">
        <v>26</v>
      </c>
      <c r="E198" s="3" t="s">
        <v>30</v>
      </c>
      <c r="F198" s="3" t="s">
        <v>28</v>
      </c>
      <c r="G198" s="3">
        <v>1</v>
      </c>
      <c r="H198" s="3">
        <v>0</v>
      </c>
      <c r="I198" s="4">
        <f t="shared" si="72"/>
        <v>0</v>
      </c>
      <c r="J198" s="3">
        <v>1</v>
      </c>
      <c r="K198" s="32">
        <v>0</v>
      </c>
      <c r="L198" s="3">
        <f t="shared" si="67"/>
        <v>0</v>
      </c>
      <c r="M198" s="3">
        <v>0</v>
      </c>
      <c r="N198" s="3">
        <v>0</v>
      </c>
      <c r="O198" s="3">
        <v>0</v>
      </c>
      <c r="P198" s="3">
        <v>0</v>
      </c>
      <c r="Q198" s="4" t="e">
        <f t="shared" si="68"/>
        <v>#DIV/0!</v>
      </c>
      <c r="R198" s="3">
        <v>0</v>
      </c>
      <c r="S198" s="3">
        <v>0</v>
      </c>
      <c r="T198" s="32" t="e">
        <f t="shared" si="69"/>
        <v>#DIV/0!</v>
      </c>
      <c r="U198" s="32" t="e">
        <f t="shared" si="70"/>
        <v>#DIV/0!</v>
      </c>
      <c r="V198" s="3">
        <v>0</v>
      </c>
      <c r="W198" s="3">
        <v>0</v>
      </c>
      <c r="X198" s="3">
        <v>0</v>
      </c>
      <c r="Y198" s="3">
        <v>1</v>
      </c>
      <c r="Z198" s="3">
        <v>0</v>
      </c>
      <c r="AA198" s="3">
        <v>0</v>
      </c>
      <c r="AB198" s="3"/>
    </row>
    <row r="199" spans="1:30" x14ac:dyDescent="0.3">
      <c r="A199" s="3" t="s">
        <v>68</v>
      </c>
      <c r="B199" s="3" t="s">
        <v>32</v>
      </c>
      <c r="C199" s="3" t="s">
        <v>25</v>
      </c>
      <c r="D199" s="3" t="s">
        <v>26</v>
      </c>
      <c r="E199" s="3" t="s">
        <v>30</v>
      </c>
      <c r="F199" s="3" t="s">
        <v>28</v>
      </c>
      <c r="G199" s="3">
        <v>1</v>
      </c>
      <c r="H199" s="3">
        <v>1</v>
      </c>
      <c r="I199" s="4">
        <f t="shared" si="72"/>
        <v>1</v>
      </c>
      <c r="J199" s="3">
        <v>0</v>
      </c>
      <c r="K199" s="32">
        <v>0</v>
      </c>
      <c r="L199" s="3">
        <f t="shared" si="67"/>
        <v>0</v>
      </c>
      <c r="M199" s="3">
        <v>0</v>
      </c>
      <c r="N199" s="3">
        <v>0</v>
      </c>
      <c r="O199" s="3">
        <v>0</v>
      </c>
      <c r="P199" s="3">
        <v>0</v>
      </c>
      <c r="Q199" s="4" t="e">
        <f t="shared" si="68"/>
        <v>#DIV/0!</v>
      </c>
      <c r="R199" s="3">
        <v>2</v>
      </c>
      <c r="S199" s="3">
        <v>1</v>
      </c>
      <c r="T199" s="32" t="e">
        <f t="shared" si="69"/>
        <v>#DIV/0!</v>
      </c>
      <c r="U199" s="32" t="e">
        <f t="shared" si="70"/>
        <v>#DIV/0!</v>
      </c>
      <c r="V199" s="3">
        <v>0</v>
      </c>
      <c r="W199" s="3">
        <v>0</v>
      </c>
      <c r="X199" s="3">
        <v>1</v>
      </c>
      <c r="Y199" s="3">
        <v>0</v>
      </c>
      <c r="Z199" s="3">
        <v>1</v>
      </c>
      <c r="AA199" s="3">
        <v>0</v>
      </c>
      <c r="AB199" s="3"/>
    </row>
    <row r="200" spans="1:30" x14ac:dyDescent="0.3">
      <c r="A200" s="35">
        <v>135</v>
      </c>
      <c r="B200" s="35" t="s">
        <v>29</v>
      </c>
      <c r="C200" s="35" t="s">
        <v>32</v>
      </c>
      <c r="D200" s="35" t="s">
        <v>26</v>
      </c>
      <c r="E200" s="35" t="s">
        <v>27</v>
      </c>
      <c r="F200" s="35" t="s">
        <v>28</v>
      </c>
      <c r="G200" s="35">
        <f>G201+G202+G203</f>
        <v>2</v>
      </c>
      <c r="H200" s="35">
        <f>H201+H202+H203</f>
        <v>2</v>
      </c>
      <c r="I200" s="40">
        <f>H200/((L200-W200)+J200+(0.44*R200))</f>
        <v>1.0638297872340425</v>
      </c>
      <c r="J200" s="35">
        <f>J201+J202+J203</f>
        <v>1</v>
      </c>
      <c r="K200" s="37">
        <f>J200/G200</f>
        <v>0.5</v>
      </c>
      <c r="L200" s="35">
        <f t="shared" si="67"/>
        <v>0</v>
      </c>
      <c r="M200" s="35">
        <f>M201+M202+M203</f>
        <v>0</v>
      </c>
      <c r="N200" s="35">
        <f>N201+N202+N203</f>
        <v>0</v>
      </c>
      <c r="O200" s="35">
        <f>O201+O202+O203</f>
        <v>0</v>
      </c>
      <c r="P200" s="35">
        <f>P201+P202+P203</f>
        <v>0</v>
      </c>
      <c r="Q200" s="36" t="e">
        <f t="shared" si="68"/>
        <v>#DIV/0!</v>
      </c>
      <c r="R200" s="35">
        <f>R201+R202+R203</f>
        <v>2</v>
      </c>
      <c r="S200" s="35">
        <f>S201+S202+S203</f>
        <v>2</v>
      </c>
      <c r="T200" s="37" t="e">
        <f t="shared" si="69"/>
        <v>#DIV/0!</v>
      </c>
      <c r="U200" s="37" t="e">
        <f t="shared" si="70"/>
        <v>#DIV/0!</v>
      </c>
      <c r="V200" s="35">
        <f t="shared" ref="V200:AA200" si="78">V201+V202+V203</f>
        <v>0</v>
      </c>
      <c r="W200" s="35">
        <f t="shared" si="78"/>
        <v>0</v>
      </c>
      <c r="X200" s="35">
        <f t="shared" si="78"/>
        <v>0</v>
      </c>
      <c r="Y200" s="35">
        <f t="shared" si="78"/>
        <v>0</v>
      </c>
      <c r="Z200" s="35">
        <f t="shared" si="78"/>
        <v>1</v>
      </c>
      <c r="AA200" s="35">
        <f t="shared" si="78"/>
        <v>0</v>
      </c>
      <c r="AB200" s="35"/>
      <c r="AC200" s="38"/>
      <c r="AD200" s="38"/>
    </row>
    <row r="201" spans="1:30" x14ac:dyDescent="0.3">
      <c r="A201" s="3" t="s">
        <v>66</v>
      </c>
      <c r="B201" s="3" t="s">
        <v>29</v>
      </c>
      <c r="C201" s="3" t="s">
        <v>32</v>
      </c>
      <c r="D201" s="3" t="s">
        <v>26</v>
      </c>
      <c r="E201" s="3" t="s">
        <v>27</v>
      </c>
      <c r="F201" s="3" t="s">
        <v>28</v>
      </c>
      <c r="G201" s="3">
        <v>1</v>
      </c>
      <c r="H201" s="3">
        <v>2</v>
      </c>
      <c r="I201" s="4">
        <f t="shared" si="72"/>
        <v>2</v>
      </c>
      <c r="J201" s="3">
        <v>0</v>
      </c>
      <c r="K201" s="32">
        <v>0</v>
      </c>
      <c r="L201" s="3">
        <f t="shared" si="67"/>
        <v>0</v>
      </c>
      <c r="M201" s="3">
        <v>0</v>
      </c>
      <c r="N201" s="3">
        <v>0</v>
      </c>
      <c r="O201" s="3">
        <v>0</v>
      </c>
      <c r="P201" s="3">
        <v>0</v>
      </c>
      <c r="Q201" s="4" t="e">
        <f t="shared" si="68"/>
        <v>#DIV/0!</v>
      </c>
      <c r="R201" s="3">
        <v>2</v>
      </c>
      <c r="S201" s="3">
        <v>2</v>
      </c>
      <c r="T201" s="32" t="e">
        <f t="shared" si="69"/>
        <v>#DIV/0!</v>
      </c>
      <c r="U201" s="32" t="e">
        <f t="shared" si="70"/>
        <v>#DIV/0!</v>
      </c>
      <c r="V201" s="3">
        <v>0</v>
      </c>
      <c r="W201" s="3">
        <v>0</v>
      </c>
      <c r="X201" s="3">
        <v>0</v>
      </c>
      <c r="Y201" s="3">
        <v>0</v>
      </c>
      <c r="Z201" s="3">
        <v>1</v>
      </c>
      <c r="AA201" s="3">
        <v>0</v>
      </c>
      <c r="AB201" s="3"/>
    </row>
    <row r="202" spans="1:30" x14ac:dyDescent="0.3">
      <c r="A202" s="3" t="s">
        <v>67</v>
      </c>
      <c r="B202" s="3" t="s">
        <v>29</v>
      </c>
      <c r="C202" s="3" t="s">
        <v>32</v>
      </c>
      <c r="D202" s="3" t="s">
        <v>26</v>
      </c>
      <c r="E202" s="3" t="s">
        <v>27</v>
      </c>
      <c r="F202" s="3" t="s">
        <v>28</v>
      </c>
      <c r="G202" s="3">
        <v>1</v>
      </c>
      <c r="H202" s="3">
        <v>0</v>
      </c>
      <c r="I202" s="4">
        <f t="shared" si="72"/>
        <v>0</v>
      </c>
      <c r="J202" s="3">
        <v>1</v>
      </c>
      <c r="K202" s="32">
        <v>0</v>
      </c>
      <c r="L202" s="3">
        <f t="shared" si="67"/>
        <v>0</v>
      </c>
      <c r="M202" s="3">
        <v>0</v>
      </c>
      <c r="N202" s="3">
        <v>0</v>
      </c>
      <c r="O202" s="3">
        <v>0</v>
      </c>
      <c r="P202" s="3">
        <v>0</v>
      </c>
      <c r="Q202" s="4" t="e">
        <f t="shared" si="68"/>
        <v>#DIV/0!</v>
      </c>
      <c r="R202" s="3">
        <v>0</v>
      </c>
      <c r="S202" s="3">
        <v>0</v>
      </c>
      <c r="T202" s="32" t="e">
        <f t="shared" si="69"/>
        <v>#DIV/0!</v>
      </c>
      <c r="U202" s="32" t="e">
        <f t="shared" si="70"/>
        <v>#DIV/0!</v>
      </c>
      <c r="V202" s="3">
        <v>0</v>
      </c>
      <c r="W202" s="3">
        <v>0</v>
      </c>
      <c r="X202" s="3">
        <v>0</v>
      </c>
      <c r="Y202" s="3">
        <v>0</v>
      </c>
      <c r="Z202" s="3">
        <v>0</v>
      </c>
      <c r="AA202" s="3">
        <v>0</v>
      </c>
      <c r="AB202" s="3"/>
    </row>
    <row r="203" spans="1:30" x14ac:dyDescent="0.3">
      <c r="A203" s="3" t="s">
        <v>68</v>
      </c>
      <c r="B203" s="3" t="s">
        <v>29</v>
      </c>
      <c r="C203" s="3" t="s">
        <v>32</v>
      </c>
      <c r="D203" s="3" t="s">
        <v>26</v>
      </c>
      <c r="E203" s="3" t="s">
        <v>27</v>
      </c>
      <c r="F203" s="3" t="s">
        <v>28</v>
      </c>
      <c r="G203" s="3">
        <v>0</v>
      </c>
      <c r="H203" s="3">
        <v>0</v>
      </c>
      <c r="I203" s="4" t="e">
        <f t="shared" si="72"/>
        <v>#DIV/0!</v>
      </c>
      <c r="J203" s="3">
        <v>0</v>
      </c>
      <c r="K203" s="32">
        <v>0</v>
      </c>
      <c r="L203" s="3">
        <f t="shared" si="67"/>
        <v>0</v>
      </c>
      <c r="M203" s="3">
        <v>0</v>
      </c>
      <c r="N203" s="3">
        <v>0</v>
      </c>
      <c r="O203" s="3">
        <v>0</v>
      </c>
      <c r="P203" s="3">
        <v>0</v>
      </c>
      <c r="Q203" s="4" t="e">
        <f t="shared" si="68"/>
        <v>#DIV/0!</v>
      </c>
      <c r="R203" s="3">
        <v>0</v>
      </c>
      <c r="S203" s="3">
        <v>0</v>
      </c>
      <c r="T203" s="32" t="e">
        <f t="shared" si="69"/>
        <v>#DIV/0!</v>
      </c>
      <c r="U203" s="32" t="e">
        <f t="shared" si="70"/>
        <v>#DIV/0!</v>
      </c>
      <c r="V203" s="3">
        <v>0</v>
      </c>
      <c r="W203" s="3">
        <v>0</v>
      </c>
      <c r="X203" s="3">
        <v>0</v>
      </c>
      <c r="Y203" s="3">
        <v>0</v>
      </c>
      <c r="Z203" s="3">
        <v>0</v>
      </c>
      <c r="AA203" s="3">
        <v>0</v>
      </c>
      <c r="AB203" s="3"/>
    </row>
    <row r="204" spans="1:30" x14ac:dyDescent="0.3">
      <c r="A204" s="35">
        <v>7</v>
      </c>
      <c r="B204" s="35" t="s">
        <v>24</v>
      </c>
      <c r="C204" s="35" t="s">
        <v>30</v>
      </c>
      <c r="D204" s="35" t="s">
        <v>26</v>
      </c>
      <c r="E204" s="35" t="s">
        <v>27</v>
      </c>
      <c r="F204" s="35" t="s">
        <v>28</v>
      </c>
      <c r="G204" s="35">
        <f>G205+G206+G207</f>
        <v>0</v>
      </c>
      <c r="H204" s="35">
        <f>H205+H206+H207</f>
        <v>0</v>
      </c>
      <c r="I204" s="40" t="e">
        <f>H204/((L204-W204)+J204+(0.44*R204))</f>
        <v>#DIV/0!</v>
      </c>
      <c r="J204" s="35">
        <f>J205+J206+J207</f>
        <v>0</v>
      </c>
      <c r="K204" s="37" t="e">
        <f>J204/G204</f>
        <v>#DIV/0!</v>
      </c>
      <c r="L204" s="35">
        <f t="shared" si="67"/>
        <v>0</v>
      </c>
      <c r="M204" s="35">
        <f>M205+M206+M207</f>
        <v>0</v>
      </c>
      <c r="N204" s="35">
        <f>N205+N206+N207</f>
        <v>0</v>
      </c>
      <c r="O204" s="35">
        <f>O205+O206+O207</f>
        <v>0</v>
      </c>
      <c r="P204" s="35">
        <f>P205+P206+P207</f>
        <v>0</v>
      </c>
      <c r="Q204" s="36" t="e">
        <f t="shared" si="68"/>
        <v>#DIV/0!</v>
      </c>
      <c r="R204" s="35">
        <f>R205+R206+R207</f>
        <v>0</v>
      </c>
      <c r="S204" s="35">
        <f>S205+S206+S207</f>
        <v>0</v>
      </c>
      <c r="T204" s="37" t="e">
        <f t="shared" si="69"/>
        <v>#DIV/0!</v>
      </c>
      <c r="U204" s="37" t="e">
        <f t="shared" si="70"/>
        <v>#DIV/0!</v>
      </c>
      <c r="V204" s="35">
        <f t="shared" ref="V204:AA204" si="79">V205+V206+V207</f>
        <v>0</v>
      </c>
      <c r="W204" s="35">
        <f t="shared" si="79"/>
        <v>0</v>
      </c>
      <c r="X204" s="35">
        <f t="shared" si="79"/>
        <v>0</v>
      </c>
      <c r="Y204" s="35">
        <f t="shared" si="79"/>
        <v>0</v>
      </c>
      <c r="Z204" s="35">
        <f t="shared" si="79"/>
        <v>0</v>
      </c>
      <c r="AA204" s="35">
        <f t="shared" si="79"/>
        <v>0</v>
      </c>
      <c r="AB204" s="35"/>
      <c r="AC204" s="38"/>
      <c r="AD204" s="38"/>
    </row>
    <row r="205" spans="1:30" x14ac:dyDescent="0.3">
      <c r="A205" s="3" t="s">
        <v>66</v>
      </c>
      <c r="B205" s="3" t="s">
        <v>24</v>
      </c>
      <c r="C205" s="3" t="s">
        <v>30</v>
      </c>
      <c r="D205" s="3" t="s">
        <v>26</v>
      </c>
      <c r="E205" s="3" t="s">
        <v>27</v>
      </c>
      <c r="F205" s="3" t="s">
        <v>28</v>
      </c>
      <c r="G205" s="3">
        <v>0</v>
      </c>
      <c r="H205" s="3">
        <v>0</v>
      </c>
      <c r="I205" s="4" t="e">
        <f t="shared" si="72"/>
        <v>#DIV/0!</v>
      </c>
      <c r="J205" s="3">
        <v>0</v>
      </c>
      <c r="K205" s="32">
        <v>0</v>
      </c>
      <c r="L205" s="3">
        <f t="shared" si="67"/>
        <v>0</v>
      </c>
      <c r="M205" s="3">
        <v>0</v>
      </c>
      <c r="N205" s="3">
        <v>0</v>
      </c>
      <c r="O205" s="3">
        <v>0</v>
      </c>
      <c r="P205" s="3">
        <v>0</v>
      </c>
      <c r="Q205" s="4" t="e">
        <f t="shared" si="68"/>
        <v>#DIV/0!</v>
      </c>
      <c r="R205" s="3">
        <v>0</v>
      </c>
      <c r="S205" s="3">
        <v>0</v>
      </c>
      <c r="T205" s="32" t="e">
        <f t="shared" si="69"/>
        <v>#DIV/0!</v>
      </c>
      <c r="U205" s="32" t="e">
        <f t="shared" si="70"/>
        <v>#DIV/0!</v>
      </c>
      <c r="V205" s="3">
        <v>0</v>
      </c>
      <c r="W205" s="3">
        <v>0</v>
      </c>
      <c r="X205" s="3">
        <v>0</v>
      </c>
      <c r="Y205" s="3">
        <v>0</v>
      </c>
      <c r="Z205" s="3">
        <v>0</v>
      </c>
      <c r="AA205" s="3">
        <v>0</v>
      </c>
      <c r="AB205" s="3"/>
    </row>
    <row r="206" spans="1:30" x14ac:dyDescent="0.3">
      <c r="A206" s="3" t="s">
        <v>67</v>
      </c>
      <c r="B206" s="3" t="s">
        <v>24</v>
      </c>
      <c r="C206" s="3" t="s">
        <v>30</v>
      </c>
      <c r="D206" s="3" t="s">
        <v>26</v>
      </c>
      <c r="E206" s="3" t="s">
        <v>27</v>
      </c>
      <c r="F206" s="3" t="s">
        <v>28</v>
      </c>
      <c r="G206" s="3">
        <v>0</v>
      </c>
      <c r="H206" s="3">
        <v>0</v>
      </c>
      <c r="I206" s="4" t="e">
        <f t="shared" si="72"/>
        <v>#DIV/0!</v>
      </c>
      <c r="J206" s="3">
        <v>0</v>
      </c>
      <c r="K206" s="32">
        <v>0</v>
      </c>
      <c r="L206" s="3">
        <f t="shared" si="67"/>
        <v>0</v>
      </c>
      <c r="M206" s="3">
        <v>0</v>
      </c>
      <c r="N206" s="3">
        <v>0</v>
      </c>
      <c r="O206" s="3">
        <v>0</v>
      </c>
      <c r="P206" s="3">
        <v>0</v>
      </c>
      <c r="Q206" s="4" t="e">
        <f t="shared" si="68"/>
        <v>#DIV/0!</v>
      </c>
      <c r="R206" s="3">
        <v>0</v>
      </c>
      <c r="S206" s="3">
        <v>0</v>
      </c>
      <c r="T206" s="32" t="e">
        <f t="shared" si="69"/>
        <v>#DIV/0!</v>
      </c>
      <c r="U206" s="32" t="e">
        <f t="shared" si="70"/>
        <v>#DIV/0!</v>
      </c>
      <c r="V206" s="3">
        <v>0</v>
      </c>
      <c r="W206" s="3">
        <v>0</v>
      </c>
      <c r="X206" s="3">
        <v>0</v>
      </c>
      <c r="Y206" s="3">
        <v>0</v>
      </c>
      <c r="Z206" s="3">
        <v>0</v>
      </c>
      <c r="AA206" s="3">
        <v>0</v>
      </c>
      <c r="AB206" s="3"/>
    </row>
    <row r="207" spans="1:30" x14ac:dyDescent="0.3">
      <c r="A207" s="3" t="s">
        <v>68</v>
      </c>
      <c r="B207" s="3" t="s">
        <v>24</v>
      </c>
      <c r="C207" s="3" t="s">
        <v>30</v>
      </c>
      <c r="D207" s="3" t="s">
        <v>26</v>
      </c>
      <c r="E207" s="3" t="s">
        <v>27</v>
      </c>
      <c r="F207" s="3" t="s">
        <v>28</v>
      </c>
      <c r="G207" s="3">
        <v>0</v>
      </c>
      <c r="H207" s="3">
        <v>0</v>
      </c>
      <c r="I207" s="4" t="e">
        <f t="shared" si="72"/>
        <v>#DIV/0!</v>
      </c>
      <c r="J207" s="3">
        <v>0</v>
      </c>
      <c r="K207" s="32">
        <v>0</v>
      </c>
      <c r="L207" s="3">
        <f t="shared" si="67"/>
        <v>0</v>
      </c>
      <c r="M207" s="3">
        <v>0</v>
      </c>
      <c r="N207" s="3">
        <v>0</v>
      </c>
      <c r="O207" s="3">
        <v>0</v>
      </c>
      <c r="P207" s="3">
        <v>0</v>
      </c>
      <c r="Q207" s="4" t="e">
        <f t="shared" si="68"/>
        <v>#DIV/0!</v>
      </c>
      <c r="R207" s="3">
        <v>0</v>
      </c>
      <c r="S207" s="3">
        <v>0</v>
      </c>
      <c r="T207" s="32" t="e">
        <f t="shared" si="69"/>
        <v>#DIV/0!</v>
      </c>
      <c r="U207" s="32" t="e">
        <f t="shared" si="70"/>
        <v>#DIV/0!</v>
      </c>
      <c r="V207" s="3">
        <v>0</v>
      </c>
      <c r="W207" s="3">
        <v>0</v>
      </c>
      <c r="X207" s="3">
        <v>0</v>
      </c>
      <c r="Y207" s="3">
        <v>0</v>
      </c>
      <c r="Z207" s="3">
        <v>0</v>
      </c>
      <c r="AA207" s="3">
        <v>0</v>
      </c>
      <c r="AB207" s="3"/>
    </row>
    <row r="208" spans="1:30" x14ac:dyDescent="0.3">
      <c r="A208" s="35">
        <v>4</v>
      </c>
      <c r="B208" s="35" t="s">
        <v>24</v>
      </c>
      <c r="C208" s="35" t="s">
        <v>29</v>
      </c>
      <c r="D208" s="35" t="s">
        <v>26</v>
      </c>
      <c r="E208" s="35" t="s">
        <v>27</v>
      </c>
      <c r="F208" s="35" t="s">
        <v>28</v>
      </c>
      <c r="G208" s="35">
        <f>G209+G210+G211</f>
        <v>2</v>
      </c>
      <c r="H208" s="35">
        <f>H209+H210+H211</f>
        <v>1</v>
      </c>
      <c r="I208" s="40">
        <f>H208/((L208-W208)+J208+(0.44*R208))</f>
        <v>0.53191489361702127</v>
      </c>
      <c r="J208" s="35">
        <f>J209+J210+J211</f>
        <v>1</v>
      </c>
      <c r="K208" s="37">
        <f>J208/G208</f>
        <v>0.5</v>
      </c>
      <c r="L208" s="35">
        <f t="shared" ref="L208" si="80">M208+N208</f>
        <v>0</v>
      </c>
      <c r="M208" s="35">
        <f>M209+M210+M211</f>
        <v>0</v>
      </c>
      <c r="N208" s="35">
        <f>N209+N210+N211</f>
        <v>0</v>
      </c>
      <c r="O208" s="35">
        <f>O209+O210+O211</f>
        <v>0</v>
      </c>
      <c r="P208" s="35">
        <f>P209+P210+P211</f>
        <v>0</v>
      </c>
      <c r="Q208" s="36" t="e">
        <f t="shared" ref="Q208" si="81">P208/L208*100</f>
        <v>#DIV/0!</v>
      </c>
      <c r="R208" s="35">
        <f>R209+R210+R211</f>
        <v>2</v>
      </c>
      <c r="S208" s="35">
        <f>S209+S210+S211</f>
        <v>1</v>
      </c>
      <c r="T208" s="37" t="e">
        <f t="shared" si="69"/>
        <v>#DIV/0!</v>
      </c>
      <c r="U208" s="37" t="e">
        <f t="shared" ref="U208" si="82">((0.5*V208)+M208)/L208</f>
        <v>#DIV/0!</v>
      </c>
      <c r="V208" s="35">
        <f t="shared" ref="V208:AA208" si="83">V209+V210+V211</f>
        <v>0</v>
      </c>
      <c r="W208" s="35">
        <f t="shared" si="83"/>
        <v>0</v>
      </c>
      <c r="X208" s="35">
        <f t="shared" si="83"/>
        <v>0</v>
      </c>
      <c r="Y208" s="35">
        <f t="shared" si="83"/>
        <v>1</v>
      </c>
      <c r="Z208" s="35">
        <f t="shared" si="83"/>
        <v>2</v>
      </c>
      <c r="AA208" s="35">
        <f t="shared" si="83"/>
        <v>0</v>
      </c>
      <c r="AB208" s="35"/>
      <c r="AC208" s="38"/>
      <c r="AD208" s="38"/>
    </row>
    <row r="209" spans="1:30" x14ac:dyDescent="0.3">
      <c r="A209" s="3" t="s">
        <v>66</v>
      </c>
      <c r="B209" s="3" t="s">
        <v>24</v>
      </c>
      <c r="C209" s="3" t="s">
        <v>29</v>
      </c>
      <c r="D209" s="3" t="s">
        <v>26</v>
      </c>
      <c r="E209" s="3" t="s">
        <v>27</v>
      </c>
      <c r="F209" s="3" t="s">
        <v>28</v>
      </c>
      <c r="G209" s="3">
        <v>2</v>
      </c>
      <c r="H209" s="3">
        <v>1</v>
      </c>
      <c r="I209" s="4">
        <f t="shared" ref="I209:I211" si="84">H209/G209</f>
        <v>0.5</v>
      </c>
      <c r="J209" s="3">
        <v>1</v>
      </c>
      <c r="K209" s="32">
        <v>0</v>
      </c>
      <c r="L209" s="3">
        <f t="shared" ref="L209:L211" si="85">M209+N209</f>
        <v>0</v>
      </c>
      <c r="M209" s="3">
        <v>0</v>
      </c>
      <c r="N209" s="3">
        <v>0</v>
      </c>
      <c r="O209" s="3">
        <v>0</v>
      </c>
      <c r="P209" s="3">
        <v>0</v>
      </c>
      <c r="Q209" s="4" t="e">
        <f t="shared" ref="Q209:Q211" si="86">P209/L209*100</f>
        <v>#DIV/0!</v>
      </c>
      <c r="R209" s="3">
        <v>2</v>
      </c>
      <c r="S209" s="3">
        <v>1</v>
      </c>
      <c r="T209" s="32" t="e">
        <f t="shared" ref="T209:T211" si="87">M209/(M209+N209)</f>
        <v>#DIV/0!</v>
      </c>
      <c r="U209" s="32" t="e">
        <f t="shared" ref="U209:U211" si="88">((0.5*V209)+M209)/L209</f>
        <v>#DIV/0!</v>
      </c>
      <c r="V209" s="3">
        <v>0</v>
      </c>
      <c r="W209" s="3">
        <v>0</v>
      </c>
      <c r="X209" s="3">
        <v>0</v>
      </c>
      <c r="Y209" s="3">
        <v>1</v>
      </c>
      <c r="Z209" s="3">
        <v>2</v>
      </c>
      <c r="AA209" s="3">
        <v>0</v>
      </c>
      <c r="AB209" s="3"/>
    </row>
    <row r="210" spans="1:30" x14ac:dyDescent="0.3">
      <c r="A210" s="3" t="s">
        <v>67</v>
      </c>
      <c r="B210" s="3" t="s">
        <v>24</v>
      </c>
      <c r="C210" s="3" t="s">
        <v>29</v>
      </c>
      <c r="D210" s="3" t="s">
        <v>26</v>
      </c>
      <c r="E210" s="3" t="s">
        <v>27</v>
      </c>
      <c r="F210" s="3" t="s">
        <v>28</v>
      </c>
      <c r="G210" s="3">
        <v>0</v>
      </c>
      <c r="H210" s="3">
        <v>0</v>
      </c>
      <c r="I210" s="4" t="e">
        <f t="shared" si="84"/>
        <v>#DIV/0!</v>
      </c>
      <c r="J210" s="3">
        <v>0</v>
      </c>
      <c r="K210" s="32">
        <v>0</v>
      </c>
      <c r="L210" s="3">
        <f t="shared" si="85"/>
        <v>0</v>
      </c>
      <c r="M210" s="3">
        <v>0</v>
      </c>
      <c r="N210" s="3">
        <v>0</v>
      </c>
      <c r="O210" s="3">
        <v>0</v>
      </c>
      <c r="P210" s="3">
        <v>0</v>
      </c>
      <c r="Q210" s="4" t="e">
        <f t="shared" si="86"/>
        <v>#DIV/0!</v>
      </c>
      <c r="R210" s="3">
        <v>0</v>
      </c>
      <c r="S210" s="3">
        <v>0</v>
      </c>
      <c r="T210" s="32" t="e">
        <f t="shared" si="87"/>
        <v>#DIV/0!</v>
      </c>
      <c r="U210" s="32" t="e">
        <f t="shared" si="88"/>
        <v>#DIV/0!</v>
      </c>
      <c r="V210" s="3">
        <v>0</v>
      </c>
      <c r="W210" s="3">
        <v>0</v>
      </c>
      <c r="X210" s="3">
        <v>0</v>
      </c>
      <c r="Y210" s="3">
        <v>0</v>
      </c>
      <c r="Z210" s="3">
        <v>0</v>
      </c>
      <c r="AA210" s="3">
        <v>0</v>
      </c>
      <c r="AB210" s="3"/>
    </row>
    <row r="211" spans="1:30" x14ac:dyDescent="0.3">
      <c r="A211" s="3" t="s">
        <v>68</v>
      </c>
      <c r="B211" s="46" t="s">
        <v>24</v>
      </c>
      <c r="C211" s="46" t="s">
        <v>29</v>
      </c>
      <c r="D211" s="46" t="s">
        <v>26</v>
      </c>
      <c r="E211" s="46" t="s">
        <v>27</v>
      </c>
      <c r="F211" s="46" t="s">
        <v>28</v>
      </c>
      <c r="G211" s="3">
        <v>0</v>
      </c>
      <c r="H211" s="3">
        <v>0</v>
      </c>
      <c r="I211" s="4" t="e">
        <f t="shared" si="84"/>
        <v>#DIV/0!</v>
      </c>
      <c r="J211" s="3">
        <v>0</v>
      </c>
      <c r="K211" s="32">
        <v>0</v>
      </c>
      <c r="L211" s="3">
        <f t="shared" si="85"/>
        <v>0</v>
      </c>
      <c r="M211" s="3">
        <v>0</v>
      </c>
      <c r="N211" s="3">
        <v>0</v>
      </c>
      <c r="O211" s="3">
        <v>0</v>
      </c>
      <c r="P211" s="3">
        <v>0</v>
      </c>
      <c r="Q211" s="4" t="e">
        <f t="shared" si="86"/>
        <v>#DIV/0!</v>
      </c>
      <c r="R211" s="3">
        <v>0</v>
      </c>
      <c r="S211" s="3">
        <v>0</v>
      </c>
      <c r="T211" s="32" t="e">
        <f t="shared" si="87"/>
        <v>#DIV/0!</v>
      </c>
      <c r="U211" s="32" t="e">
        <f t="shared" si="88"/>
        <v>#DIV/0!</v>
      </c>
      <c r="V211" s="3">
        <v>0</v>
      </c>
      <c r="W211" s="3">
        <v>0</v>
      </c>
      <c r="X211" s="3">
        <v>0</v>
      </c>
      <c r="Y211" s="3">
        <v>0</v>
      </c>
      <c r="Z211" s="3">
        <v>0</v>
      </c>
      <c r="AA211" s="3">
        <v>0</v>
      </c>
      <c r="AB211" s="3"/>
    </row>
    <row r="212" spans="1:30" x14ac:dyDescent="0.3">
      <c r="A212" s="3"/>
      <c r="B212" s="3"/>
      <c r="C212" s="3"/>
      <c r="D212" s="3"/>
      <c r="E212" s="3"/>
      <c r="G212" s="3"/>
      <c r="H212" s="3"/>
      <c r="I212" s="4"/>
      <c r="J212" s="3"/>
      <c r="K212" s="32"/>
      <c r="L212" s="3"/>
      <c r="M212" s="3"/>
      <c r="N212" s="3"/>
      <c r="O212" s="3"/>
      <c r="P212" s="3"/>
      <c r="Q212" s="3"/>
      <c r="R212" s="3"/>
      <c r="S212" s="3"/>
      <c r="T212" s="32"/>
      <c r="U212" s="32"/>
      <c r="V212" s="3"/>
      <c r="W212" s="3"/>
      <c r="X212" s="3"/>
      <c r="Y212" s="3"/>
      <c r="Z212" s="3"/>
      <c r="AA212" s="3"/>
      <c r="AB212" s="3"/>
      <c r="AC212" s="3"/>
    </row>
    <row r="213" spans="1:30" x14ac:dyDescent="0.3">
      <c r="A213" s="3"/>
      <c r="B213" s="3"/>
      <c r="C213" s="3"/>
      <c r="D213" s="3"/>
      <c r="E213" s="3"/>
      <c r="G213" s="6" t="s">
        <v>7</v>
      </c>
      <c r="H213" s="6" t="s">
        <v>8</v>
      </c>
      <c r="I213" s="7" t="s">
        <v>9</v>
      </c>
      <c r="J213" s="6" t="s">
        <v>10</v>
      </c>
      <c r="K213" s="33" t="s">
        <v>11</v>
      </c>
      <c r="L213" s="6" t="s">
        <v>12</v>
      </c>
      <c r="M213" s="6" t="s">
        <v>13</v>
      </c>
      <c r="N213" s="6" t="s">
        <v>14</v>
      </c>
      <c r="O213" s="6" t="s">
        <v>38</v>
      </c>
      <c r="P213" s="6" t="s">
        <v>70</v>
      </c>
      <c r="Q213" s="6" t="s">
        <v>71</v>
      </c>
      <c r="R213" s="6" t="s">
        <v>16</v>
      </c>
      <c r="S213" s="6" t="s">
        <v>17</v>
      </c>
      <c r="T213" s="33" t="s">
        <v>18</v>
      </c>
      <c r="U213" s="33" t="s">
        <v>19</v>
      </c>
      <c r="V213" s="6" t="s">
        <v>20</v>
      </c>
      <c r="W213" s="6" t="s">
        <v>39</v>
      </c>
      <c r="X213" s="6" t="s">
        <v>40</v>
      </c>
      <c r="Y213" s="6" t="s">
        <v>41</v>
      </c>
      <c r="Z213" s="6" t="s">
        <v>22</v>
      </c>
      <c r="AA213" s="6" t="s">
        <v>42</v>
      </c>
      <c r="AB213" s="3"/>
      <c r="AC213" s="3"/>
    </row>
    <row r="214" spans="1:30" x14ac:dyDescent="0.3">
      <c r="A214" s="35"/>
      <c r="B214" s="35"/>
      <c r="C214" s="35"/>
      <c r="D214" s="35"/>
      <c r="E214" s="35"/>
      <c r="F214" s="39" t="s">
        <v>36</v>
      </c>
      <c r="G214" s="35">
        <f>G112+G116+G120+G124+G128+G132+G136+G140+G144+G148+G152+G156+G160+G164+G168+G172+G176+G180+G184+G188+G192+G196+G200+G204+G208</f>
        <v>94</v>
      </c>
      <c r="H214" s="35">
        <f>H112+H116+H120+H124+H128+H132+H136+H140+H144+H148+H152+H156+H160+H164+H168+H172+H176+H180+H184+H188+H192+H196+H200+H204+H208</f>
        <v>73</v>
      </c>
      <c r="I214" s="40">
        <f>H214/((L214-W214)+J214+(0.44*R214))</f>
        <v>0.90123456790123457</v>
      </c>
      <c r="J214" s="35">
        <f>J112+J116+J120+J124+J128+J132+J136+J140+J144+J148+J152+J156+J160+J164+J168+J172+J176+J180+J184+J188+J192+J196+J200+J204+J208</f>
        <v>19</v>
      </c>
      <c r="K214" s="37">
        <f t="shared" ref="K214" si="89">J214/G214</f>
        <v>0.20212765957446807</v>
      </c>
      <c r="L214" s="35">
        <f>L112+L116+L120+L124+L128+L132+L136+L140+L144+L148+L152+L156+L160+L164+L168+L172+L176+L180+L184+L188+L192+L196+L200+L204+L208</f>
        <v>64</v>
      </c>
      <c r="M214" s="35">
        <f>M112+M116+M120+M124+M128+M132+M136+M140+M144+M148+M152+M156+M160+M164+M168+M172+M176+M180+M184+M188+M192+M196+M200+M204+M208</f>
        <v>22</v>
      </c>
      <c r="N214" s="35">
        <f>N112+N116+N120+N124+N128+N132+N136+N140+N144+N148+N152+N156+N160+N164+N168+N172+N176+N180+N184+N188+N192+N196+N200+N204+N208</f>
        <v>42</v>
      </c>
      <c r="O214" s="35">
        <f>O112+O116+O120+O124+O128+O132+O136+O140+O144+O148+O152+O156+O160+O164+O168+O172+O176+O180+O184+O188+O192+O196+O200+O204+O208</f>
        <v>15</v>
      </c>
      <c r="P214" s="35">
        <f>P112+P116+P120+P124+P128+P132+P136+P140+P144+P148+P152+P156+P160+P164+P168+P172+P176+P180+P184+P188+P192+P196+P200+P204+P208</f>
        <v>50</v>
      </c>
      <c r="Q214" s="36">
        <f>P214/L214*100</f>
        <v>78.125</v>
      </c>
      <c r="R214" s="35">
        <f>R112+R116+R120+R124+R128+R132+R136+R140+R144+R148+R152+R156+R160+R164+R168+R172+R176+R180+R184+R188+R192+R196+R200+R204+R208</f>
        <v>25</v>
      </c>
      <c r="S214" s="35">
        <f>S112+S116+S120+S124+S128+S132+S136+S140+S144+S148+S152+S156+S160+S164+S168+S172+S176+S180+S184+S188+S192+S196+S200+S204+S208</f>
        <v>16</v>
      </c>
      <c r="T214" s="37">
        <f>M214/(M214+N214)</f>
        <v>0.34375</v>
      </c>
      <c r="U214" s="37">
        <f>((0.5*V214)+M214)/L214</f>
        <v>0.4296875</v>
      </c>
      <c r="V214" s="35">
        <f t="shared" ref="V214:AA214" si="90">V112+V116+V120+V124+V128+V132+V136+V140+V144+V148+V152+V156+V160+V164+V168+V172+V176+V180+V184+V188+V192+V196+V200+V204+V208</f>
        <v>11</v>
      </c>
      <c r="W214" s="35">
        <f t="shared" si="90"/>
        <v>13</v>
      </c>
      <c r="X214" s="35">
        <f t="shared" si="90"/>
        <v>28</v>
      </c>
      <c r="Y214" s="35">
        <f t="shared" si="90"/>
        <v>12</v>
      </c>
      <c r="Z214" s="35">
        <f t="shared" si="90"/>
        <v>22</v>
      </c>
      <c r="AA214" s="35">
        <f t="shared" si="90"/>
        <v>1</v>
      </c>
      <c r="AB214" s="35"/>
      <c r="AC214" s="35"/>
      <c r="AD214" s="35"/>
    </row>
    <row r="215" spans="1:30" x14ac:dyDescent="0.3">
      <c r="A215" s="6"/>
      <c r="B215" s="6"/>
      <c r="C215" s="6"/>
      <c r="D215" s="6"/>
      <c r="E215" s="6"/>
      <c r="F215" s="6" t="s">
        <v>66</v>
      </c>
      <c r="G215" s="3">
        <f t="shared" ref="G215:H215" si="91">G113+G117+G121+G125+G129+G133+G137+G141+G145+G149+G153+G157+G161+G165+G169+G173+G177+G181+G185+G189+G193+G197+G201+G205+G209</f>
        <v>50</v>
      </c>
      <c r="H215" s="3">
        <f t="shared" si="91"/>
        <v>39</v>
      </c>
      <c r="I215" s="29">
        <f>H215/((L215-W215)+J215+(0.44*R215))</f>
        <v>0.85751978891820568</v>
      </c>
      <c r="J215" s="3">
        <f t="shared" ref="J215:J217" si="92">J113+J117+J121+J125+J129+J133+J137+J141+J145+J149+J153+J157+J161+J165+J169+J173+J177+J181+J185+J189+J193+J197+J201+J205+J209</f>
        <v>12</v>
      </c>
      <c r="K215" s="32">
        <f t="shared" ref="K215:K217" si="93">J215/G215</f>
        <v>0.24</v>
      </c>
      <c r="L215" s="3">
        <f t="shared" ref="L215:P215" si="94">L113+L117+L121+L125+L129+L133+L137+L141+L145+L149+L153+L157+L161+L165+L169+L173+L177+L181+L185+L189+L193+L197+L201+L205+L209</f>
        <v>32</v>
      </c>
      <c r="M215" s="3">
        <f t="shared" si="94"/>
        <v>10</v>
      </c>
      <c r="N215" s="3">
        <f t="shared" si="94"/>
        <v>22</v>
      </c>
      <c r="O215" s="3">
        <f t="shared" si="94"/>
        <v>6</v>
      </c>
      <c r="P215" s="3">
        <f t="shared" si="94"/>
        <v>21</v>
      </c>
      <c r="Q215" s="4">
        <f t="shared" ref="Q215:Q217" si="95">P215/L215*100</f>
        <v>65.625</v>
      </c>
      <c r="R215" s="3">
        <f t="shared" ref="R215:S215" si="96">R113+R117+R121+R125+R129+R133+R137+R141+R145+R149+R153+R157+R161+R165+R169+R173+R177+R181+R185+R189+R193+R197+R201+R205+R209</f>
        <v>17</v>
      </c>
      <c r="S215" s="3">
        <f t="shared" si="96"/>
        <v>12</v>
      </c>
      <c r="T215" s="32">
        <f t="shared" ref="T215:T217" si="97">M215/(M215+N215)</f>
        <v>0.3125</v>
      </c>
      <c r="U215" s="32">
        <f t="shared" ref="U215:U217" si="98">((0.5*V215)+M215)/L215</f>
        <v>0.421875</v>
      </c>
      <c r="V215" s="3">
        <f t="shared" ref="V215:AA215" si="99">V113+V117+V121+V125+V129+V133+V137+V141+V145+V149+V153+V157+V161+V165+V169+V173+V177+V181+V185+V189+V193+V197+V201+V205+V209</f>
        <v>7</v>
      </c>
      <c r="W215" s="3">
        <f t="shared" si="99"/>
        <v>6</v>
      </c>
      <c r="X215" s="3">
        <f t="shared" si="99"/>
        <v>15</v>
      </c>
      <c r="Y215" s="3">
        <f t="shared" si="99"/>
        <v>9</v>
      </c>
      <c r="Z215" s="3">
        <f t="shared" si="99"/>
        <v>12</v>
      </c>
      <c r="AA215" s="3">
        <f t="shared" si="99"/>
        <v>1</v>
      </c>
      <c r="AB215" s="6"/>
      <c r="AC215" s="6"/>
    </row>
    <row r="216" spans="1:30" x14ac:dyDescent="0.3">
      <c r="F216" s="6" t="s">
        <v>67</v>
      </c>
      <c r="G216" s="3">
        <f t="shared" ref="G216:H216" si="100">G114+G118+G122+G126+G130+G134+G138+G142+G146+G150+G154+G158+G162+G166+G170+G174+G178+G182+G186+G190+G194+G198+G202+G206+G210</f>
        <v>23</v>
      </c>
      <c r="H216" s="3">
        <f t="shared" si="100"/>
        <v>21</v>
      </c>
      <c r="I216" s="29">
        <f>H216/((L216-W216)+J216+(0.44*R216))</f>
        <v>1.1122881355932204</v>
      </c>
      <c r="J216" s="3">
        <f t="shared" si="92"/>
        <v>2</v>
      </c>
      <c r="K216" s="32">
        <f t="shared" si="93"/>
        <v>8.6956521739130432E-2</v>
      </c>
      <c r="L216" s="3">
        <f t="shared" ref="L216:P216" si="101">L114+L118+L122+L126+L130+L134+L138+L142+L146+L150+L154+L158+L162+L166+L170+L174+L178+L182+L186+L190+L194+L198+L202+L206+L210</f>
        <v>20</v>
      </c>
      <c r="M216" s="3">
        <f t="shared" si="101"/>
        <v>7</v>
      </c>
      <c r="N216" s="3">
        <f t="shared" si="101"/>
        <v>13</v>
      </c>
      <c r="O216" s="3">
        <f t="shared" si="101"/>
        <v>6</v>
      </c>
      <c r="P216" s="3">
        <f t="shared" si="101"/>
        <v>18</v>
      </c>
      <c r="Q216" s="4">
        <f t="shared" si="95"/>
        <v>90</v>
      </c>
      <c r="R216" s="3">
        <f t="shared" ref="R216:S216" si="102">R114+R118+R122+R126+R130+R134+R138+R142+R146+R150+R154+R158+R162+R166+R170+R174+R178+R182+R186+R190+R194+R198+R202+R206+R210</f>
        <v>2</v>
      </c>
      <c r="S216" s="3">
        <f t="shared" si="102"/>
        <v>1</v>
      </c>
      <c r="T216" s="32">
        <f t="shared" si="97"/>
        <v>0.35</v>
      </c>
      <c r="U216" s="32">
        <f t="shared" si="98"/>
        <v>0.45</v>
      </c>
      <c r="V216" s="3">
        <f t="shared" ref="V216:AA216" si="103">V114+V118+V122+V126+V130+V134+V138+V142+V146+V150+V154+V158+V162+V166+V170+V174+V178+V182+V186+V190+V194+V198+V202+V206+V210</f>
        <v>4</v>
      </c>
      <c r="W216" s="3">
        <f t="shared" si="103"/>
        <v>4</v>
      </c>
      <c r="X216" s="3">
        <f t="shared" si="103"/>
        <v>7</v>
      </c>
      <c r="Y216" s="3">
        <f t="shared" si="103"/>
        <v>1</v>
      </c>
      <c r="Z216" s="3">
        <f t="shared" si="103"/>
        <v>1</v>
      </c>
      <c r="AA216" s="3">
        <f t="shared" si="103"/>
        <v>0</v>
      </c>
    </row>
    <row r="217" spans="1:30" x14ac:dyDescent="0.3">
      <c r="F217" s="6" t="s">
        <v>68</v>
      </c>
      <c r="G217" s="3">
        <f t="shared" ref="G217:H217" si="104">G115+G119+G123+G127+G131+G135+G139+G143+G147+G151+G155+G159+G163+G167+G171+G175+G179+G183+G187+G191+G195+G199+G203+G207+G211</f>
        <v>21</v>
      </c>
      <c r="H217" s="3">
        <f t="shared" si="104"/>
        <v>13</v>
      </c>
      <c r="I217" s="29">
        <f>H217/((L217-W217)+J217+(0.44*R217))</f>
        <v>0.78125</v>
      </c>
      <c r="J217" s="3">
        <f t="shared" si="92"/>
        <v>5</v>
      </c>
      <c r="K217" s="32">
        <f t="shared" si="93"/>
        <v>0.23809523809523808</v>
      </c>
      <c r="L217" s="3">
        <f t="shared" ref="L217:P217" si="105">L115+L119+L123+L127+L131+L135+L139+L143+L147+L151+L155+L159+L163+L167+L171+L175+L179+L183+L187+L191+L195+L199+L203+L207+L211</f>
        <v>12</v>
      </c>
      <c r="M217" s="3">
        <f t="shared" si="105"/>
        <v>5</v>
      </c>
      <c r="N217" s="3">
        <f t="shared" si="105"/>
        <v>7</v>
      </c>
      <c r="O217" s="3">
        <f t="shared" si="105"/>
        <v>3</v>
      </c>
      <c r="P217" s="3">
        <f t="shared" si="105"/>
        <v>11</v>
      </c>
      <c r="Q217" s="4">
        <f t="shared" si="95"/>
        <v>91.666666666666657</v>
      </c>
      <c r="R217" s="3">
        <f t="shared" ref="R217:S217" si="106">R115+R119+R123+R127+R131+R135+R139+R143+R147+R151+R155+R159+R163+R167+R171+R175+R179+R183+R187+R191+R195+R199+R203+R207+R211</f>
        <v>6</v>
      </c>
      <c r="S217" s="3">
        <f t="shared" si="106"/>
        <v>3</v>
      </c>
      <c r="T217" s="32">
        <f t="shared" si="97"/>
        <v>0.41666666666666669</v>
      </c>
      <c r="U217" s="32">
        <f t="shared" si="98"/>
        <v>0.41666666666666669</v>
      </c>
      <c r="V217" s="3">
        <f t="shared" ref="V217:AA217" si="107">V115+V119+V123+V127+V131+V135+V139+V143+V147+V151+V155+V159+V163+V167+V171+V175+V179+V183+V187+V191+V195+V199+V203+V207+V211</f>
        <v>0</v>
      </c>
      <c r="W217" s="3">
        <f t="shared" si="107"/>
        <v>3</v>
      </c>
      <c r="X217" s="3">
        <f t="shared" si="107"/>
        <v>6</v>
      </c>
      <c r="Y217" s="3">
        <f t="shared" si="107"/>
        <v>2</v>
      </c>
      <c r="Z217" s="3">
        <f t="shared" si="107"/>
        <v>9</v>
      </c>
      <c r="AA217" s="3">
        <f t="shared" si="107"/>
        <v>0</v>
      </c>
    </row>
  </sheetData>
  <sortState xmlns:xlrd2="http://schemas.microsoft.com/office/spreadsheetml/2017/richdata2" ref="A112:AA208">
    <sortCondition ref="A116:A211"/>
  </sortState>
  <mergeCells count="2">
    <mergeCell ref="A1:C1"/>
    <mergeCell ref="A110:C110"/>
  </mergeCells>
  <conditionalFormatting sqref="G3 G79 G7 G11 G15 G19 G23 G27 G31 G35 G39 G43 G47 G51 G55 G59 G63 G67 G71 G75 G83 G87 G91 G95 G99">
    <cfRule type="colorScale" priority="1334">
      <colorScale>
        <cfvo type="min"/>
        <cfvo type="max"/>
        <color rgb="FFFCFCFF"/>
        <color rgb="FF63BE7B"/>
      </colorScale>
    </cfRule>
  </conditionalFormatting>
  <conditionalFormatting sqref="G112 G188 G116 G120 G124 G128 G132 G136 G140 G144 G148 G152 G156 G160 G164 G168 G172 G176 G180 G184 G192 G196 G200 G204 G208">
    <cfRule type="colorScale" priority="1335">
      <colorScale>
        <cfvo type="min"/>
        <cfvo type="max"/>
        <color rgb="FFFCFCFF"/>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2BDCF-E1B1-4DCD-A7B6-7B29884C672D}">
  <dimension ref="A1:AG281"/>
  <sheetViews>
    <sheetView workbookViewId="0">
      <selection sqref="A1:C1"/>
    </sheetView>
  </sheetViews>
  <sheetFormatPr defaultRowHeight="14.4" x14ac:dyDescent="0.3"/>
  <cols>
    <col min="2" max="3" width="15.5546875" bestFit="1" customWidth="1"/>
    <col min="4" max="4" width="12.77734375" bestFit="1" customWidth="1"/>
    <col min="5" max="5" width="14" bestFit="1" customWidth="1"/>
    <col min="6" max="6" width="15.5546875" bestFit="1" customWidth="1"/>
    <col min="7" max="7" width="6.77734375" customWidth="1"/>
    <col min="8" max="8" width="7.44140625" customWidth="1"/>
    <col min="10" max="10" width="6.6640625" customWidth="1"/>
    <col min="12" max="12" width="7.6640625" customWidth="1"/>
    <col min="13" max="13" width="9.109375" bestFit="1" customWidth="1"/>
    <col min="16" max="16" width="12.88671875" bestFit="1" customWidth="1"/>
    <col min="18" max="18" width="7.6640625" customWidth="1"/>
    <col min="19" max="19" width="8" customWidth="1"/>
    <col min="22" max="22" width="7.33203125" customWidth="1"/>
    <col min="23" max="23" width="9" bestFit="1" customWidth="1"/>
    <col min="25" max="25" width="10.6640625" bestFit="1" customWidth="1"/>
    <col min="26" max="26" width="11.109375" bestFit="1" customWidth="1"/>
    <col min="29" max="29" width="17.44140625" bestFit="1" customWidth="1"/>
    <col min="30" max="30" width="15.5546875" bestFit="1" customWidth="1"/>
    <col min="31" max="31" width="13.88671875" bestFit="1" customWidth="1"/>
    <col min="32" max="33" width="15.5546875" bestFit="1" customWidth="1"/>
  </cols>
  <sheetData>
    <row r="1" spans="1:30" x14ac:dyDescent="0.3">
      <c r="A1" s="49" t="s">
        <v>0</v>
      </c>
      <c r="B1" s="49"/>
      <c r="C1" s="49"/>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15</v>
      </c>
      <c r="H3" s="35">
        <f>H4+H5+H6</f>
        <v>11</v>
      </c>
      <c r="I3" s="36">
        <f t="shared" ref="I3:I34" si="0">H3/G3</f>
        <v>0.73333333333333328</v>
      </c>
      <c r="J3" s="35">
        <f>J4+J5+J6</f>
        <v>5</v>
      </c>
      <c r="K3" s="37">
        <f t="shared" ref="K3:K34" si="1">J3/G3</f>
        <v>0.33333333333333331</v>
      </c>
      <c r="L3" s="35">
        <f t="shared" ref="L3:L34" si="2">M3+N3</f>
        <v>8</v>
      </c>
      <c r="M3" s="35">
        <f>M4+M5+M6</f>
        <v>3</v>
      </c>
      <c r="N3" s="35">
        <f>N4+N5+N6</f>
        <v>5</v>
      </c>
      <c r="O3" s="35">
        <f>O4+O5+O6</f>
        <v>3</v>
      </c>
      <c r="P3" s="35">
        <f>P4+P5+P6</f>
        <v>6</v>
      </c>
      <c r="Q3" s="36">
        <f t="shared" ref="Q3:Q34" si="3">P3/L3*100</f>
        <v>75</v>
      </c>
      <c r="R3" s="35">
        <f>R4+R5+R6</f>
        <v>4</v>
      </c>
      <c r="S3" s="35">
        <f>S4+S5+S6</f>
        <v>3</v>
      </c>
      <c r="T3" s="37">
        <f t="shared" ref="T3:T34" si="4">M3/(M3+N3)</f>
        <v>0.375</v>
      </c>
      <c r="U3" s="37">
        <f t="shared" ref="U3:U34" si="5">((0.5*V3)+M3)/L3</f>
        <v>0.5</v>
      </c>
      <c r="V3" s="35">
        <f>V4+V5+V6</f>
        <v>2</v>
      </c>
      <c r="W3" s="35">
        <f>W4+W5+W6</f>
        <v>2</v>
      </c>
      <c r="X3" s="35">
        <f>X4+X5+X6</f>
        <v>0</v>
      </c>
      <c r="Y3" s="35">
        <f>Y4+Y5+Y6</f>
        <v>5</v>
      </c>
      <c r="Z3" s="35">
        <f>H3-H144</f>
        <v>6</v>
      </c>
      <c r="AA3" s="38"/>
      <c r="AB3" s="41">
        <f>(COUNT(A3:A122))</f>
        <v>30</v>
      </c>
      <c r="AC3" s="35">
        <v>38</v>
      </c>
      <c r="AD3" s="38">
        <f>AC3/40</f>
        <v>0.95</v>
      </c>
    </row>
    <row r="4" spans="1:30" x14ac:dyDescent="0.3">
      <c r="A4" s="3" t="s">
        <v>66</v>
      </c>
      <c r="B4" s="3" t="s">
        <v>24</v>
      </c>
      <c r="C4" s="3" t="s">
        <v>25</v>
      </c>
      <c r="D4" s="3" t="s">
        <v>26</v>
      </c>
      <c r="E4" s="3" t="s">
        <v>27</v>
      </c>
      <c r="F4" s="3" t="s">
        <v>28</v>
      </c>
      <c r="G4" s="3">
        <v>11</v>
      </c>
      <c r="H4" s="3">
        <v>11</v>
      </c>
      <c r="I4" s="4">
        <f t="shared" si="0"/>
        <v>1</v>
      </c>
      <c r="J4" s="3">
        <v>5</v>
      </c>
      <c r="K4" s="32">
        <f t="shared" si="1"/>
        <v>0.45454545454545453</v>
      </c>
      <c r="L4" s="3">
        <f t="shared" si="2"/>
        <v>4</v>
      </c>
      <c r="M4" s="3">
        <v>3</v>
      </c>
      <c r="N4" s="3">
        <v>1</v>
      </c>
      <c r="O4" s="3">
        <v>3</v>
      </c>
      <c r="P4" s="3">
        <v>3</v>
      </c>
      <c r="Q4" s="4">
        <f t="shared" si="3"/>
        <v>75</v>
      </c>
      <c r="R4" s="3">
        <v>4</v>
      </c>
      <c r="S4" s="3">
        <v>3</v>
      </c>
      <c r="T4" s="32">
        <f t="shared" si="4"/>
        <v>0.75</v>
      </c>
      <c r="U4" s="32">
        <f t="shared" si="5"/>
        <v>1</v>
      </c>
      <c r="V4" s="3">
        <v>2</v>
      </c>
      <c r="W4" s="3">
        <v>0</v>
      </c>
      <c r="X4" s="3">
        <v>0</v>
      </c>
      <c r="Y4" s="3">
        <v>2</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4</v>
      </c>
      <c r="H6" s="3">
        <v>0</v>
      </c>
      <c r="I6" s="4">
        <f t="shared" si="0"/>
        <v>0</v>
      </c>
      <c r="J6" s="3">
        <v>0</v>
      </c>
      <c r="K6" s="32">
        <f t="shared" si="1"/>
        <v>0</v>
      </c>
      <c r="L6" s="3">
        <f t="shared" si="2"/>
        <v>4</v>
      </c>
      <c r="M6" s="3">
        <v>0</v>
      </c>
      <c r="N6" s="3">
        <v>4</v>
      </c>
      <c r="O6" s="3">
        <v>0</v>
      </c>
      <c r="P6" s="3">
        <v>3</v>
      </c>
      <c r="Q6" s="4">
        <f t="shared" si="3"/>
        <v>75</v>
      </c>
      <c r="R6" s="3">
        <v>0</v>
      </c>
      <c r="S6" s="3">
        <v>0</v>
      </c>
      <c r="T6" s="32">
        <f t="shared" si="4"/>
        <v>0</v>
      </c>
      <c r="U6" s="32">
        <f t="shared" si="5"/>
        <v>0</v>
      </c>
      <c r="V6" s="3">
        <v>0</v>
      </c>
      <c r="W6" s="3">
        <v>2</v>
      </c>
      <c r="X6" s="3">
        <v>0</v>
      </c>
      <c r="Y6" s="3">
        <v>3</v>
      </c>
      <c r="Z6" s="3"/>
      <c r="AD6" s="3"/>
    </row>
    <row r="7" spans="1:30" x14ac:dyDescent="0.3">
      <c r="A7" s="35">
        <v>26</v>
      </c>
      <c r="B7" s="35" t="s">
        <v>24</v>
      </c>
      <c r="C7" s="35" t="s">
        <v>29</v>
      </c>
      <c r="D7" s="35" t="s">
        <v>26</v>
      </c>
      <c r="E7" s="35" t="s">
        <v>30</v>
      </c>
      <c r="F7" s="35" t="s">
        <v>28</v>
      </c>
      <c r="G7" s="35">
        <f>G8+G9+G10</f>
        <v>4</v>
      </c>
      <c r="H7" s="35">
        <f>H8+H9+H10</f>
        <v>10</v>
      </c>
      <c r="I7" s="36">
        <f t="shared" si="0"/>
        <v>2.5</v>
      </c>
      <c r="J7" s="35">
        <f>J8+J9+J10</f>
        <v>0</v>
      </c>
      <c r="K7" s="37">
        <f t="shared" si="1"/>
        <v>0</v>
      </c>
      <c r="L7" s="35">
        <f t="shared" si="2"/>
        <v>4</v>
      </c>
      <c r="M7" s="35">
        <f>M8+M9+M10</f>
        <v>4</v>
      </c>
      <c r="N7" s="35">
        <f>N8+N9+N10</f>
        <v>0</v>
      </c>
      <c r="O7" s="35">
        <f>O8+O9+O10</f>
        <v>3</v>
      </c>
      <c r="P7" s="35">
        <f>P8+P9+P10</f>
        <v>4</v>
      </c>
      <c r="Q7" s="36">
        <f t="shared" si="3"/>
        <v>100</v>
      </c>
      <c r="R7" s="35">
        <f>R8+R9+R10</f>
        <v>1</v>
      </c>
      <c r="S7" s="35">
        <f>S8+S9+S10</f>
        <v>1</v>
      </c>
      <c r="T7" s="37">
        <f t="shared" si="4"/>
        <v>1</v>
      </c>
      <c r="U7" s="37">
        <f t="shared" si="5"/>
        <v>1.125</v>
      </c>
      <c r="V7" s="35">
        <f>V8+V9+V10</f>
        <v>1</v>
      </c>
      <c r="W7" s="35">
        <f>W8+W9+W10</f>
        <v>0</v>
      </c>
      <c r="X7" s="35">
        <f>X8+X9+X10</f>
        <v>0</v>
      </c>
      <c r="Y7" s="35">
        <f>Y8+Y9+Y10</f>
        <v>1</v>
      </c>
      <c r="Z7" s="35">
        <f>H7-H148</f>
        <v>8</v>
      </c>
      <c r="AA7" s="38"/>
      <c r="AB7" s="38"/>
      <c r="AC7" s="38"/>
      <c r="AD7" s="38"/>
    </row>
    <row r="8" spans="1:30" x14ac:dyDescent="0.3">
      <c r="A8" s="3" t="s">
        <v>66</v>
      </c>
      <c r="B8" s="3" t="s">
        <v>24</v>
      </c>
      <c r="C8" s="3" t="s">
        <v>29</v>
      </c>
      <c r="D8" s="3" t="s">
        <v>26</v>
      </c>
      <c r="E8" s="3" t="s">
        <v>30</v>
      </c>
      <c r="F8" s="3" t="s">
        <v>28</v>
      </c>
      <c r="G8" s="3">
        <v>3</v>
      </c>
      <c r="H8" s="3">
        <v>7</v>
      </c>
      <c r="I8" s="4">
        <f t="shared" si="0"/>
        <v>2.3333333333333335</v>
      </c>
      <c r="J8" s="3">
        <v>0</v>
      </c>
      <c r="K8" s="32">
        <f t="shared" si="1"/>
        <v>0</v>
      </c>
      <c r="L8" s="3">
        <f t="shared" si="2"/>
        <v>3</v>
      </c>
      <c r="M8" s="3">
        <v>3</v>
      </c>
      <c r="N8" s="3">
        <v>0</v>
      </c>
      <c r="O8" s="3">
        <v>2</v>
      </c>
      <c r="P8" s="3">
        <v>3</v>
      </c>
      <c r="Q8" s="4">
        <f t="shared" si="3"/>
        <v>100</v>
      </c>
      <c r="R8" s="3">
        <v>0</v>
      </c>
      <c r="S8" s="3">
        <v>0</v>
      </c>
      <c r="T8" s="32">
        <f t="shared" si="4"/>
        <v>1</v>
      </c>
      <c r="U8" s="32">
        <f t="shared" si="5"/>
        <v>1.1666666666666667</v>
      </c>
      <c r="V8" s="3">
        <v>1</v>
      </c>
      <c r="W8" s="3">
        <v>0</v>
      </c>
      <c r="X8" s="3">
        <v>0</v>
      </c>
      <c r="Y8" s="3">
        <v>0</v>
      </c>
      <c r="Z8" s="3"/>
    </row>
    <row r="9" spans="1:30" x14ac:dyDescent="0.3">
      <c r="A9" s="3" t="s">
        <v>67</v>
      </c>
      <c r="B9" s="3" t="s">
        <v>24</v>
      </c>
      <c r="C9" s="3" t="s">
        <v>29</v>
      </c>
      <c r="D9" s="3" t="s">
        <v>26</v>
      </c>
      <c r="E9" s="3" t="s">
        <v>30</v>
      </c>
      <c r="F9" s="3" t="s">
        <v>28</v>
      </c>
      <c r="G9" s="3">
        <v>0</v>
      </c>
      <c r="H9" s="3">
        <v>0</v>
      </c>
      <c r="I9" s="4" t="e">
        <f t="shared" si="0"/>
        <v>#DIV/0!</v>
      </c>
      <c r="J9" s="3">
        <v>0</v>
      </c>
      <c r="K9" s="32" t="e">
        <f t="shared" si="1"/>
        <v>#DIV/0!</v>
      </c>
      <c r="L9" s="3">
        <f t="shared" si="2"/>
        <v>0</v>
      </c>
      <c r="M9" s="3">
        <v>0</v>
      </c>
      <c r="N9" s="3">
        <v>0</v>
      </c>
      <c r="O9" s="3">
        <v>0</v>
      </c>
      <c r="P9" s="3">
        <v>0</v>
      </c>
      <c r="Q9" s="4" t="e">
        <f t="shared" si="3"/>
        <v>#DIV/0!</v>
      </c>
      <c r="R9" s="3">
        <v>0</v>
      </c>
      <c r="S9" s="3">
        <v>0</v>
      </c>
      <c r="T9" s="32" t="e">
        <f t="shared" si="4"/>
        <v>#DIV/0!</v>
      </c>
      <c r="U9" s="32" t="e">
        <f t="shared" si="5"/>
        <v>#DIV/0!</v>
      </c>
      <c r="V9" s="3">
        <v>0</v>
      </c>
      <c r="W9" s="3">
        <v>0</v>
      </c>
      <c r="X9" s="3">
        <v>0</v>
      </c>
      <c r="Y9" s="3">
        <v>0</v>
      </c>
      <c r="Z9" s="3"/>
    </row>
    <row r="10" spans="1:30" x14ac:dyDescent="0.3">
      <c r="A10" s="3" t="s">
        <v>68</v>
      </c>
      <c r="B10" s="3" t="s">
        <v>24</v>
      </c>
      <c r="C10" s="3" t="s">
        <v>29</v>
      </c>
      <c r="D10" s="3" t="s">
        <v>26</v>
      </c>
      <c r="E10" s="3" t="s">
        <v>30</v>
      </c>
      <c r="F10" s="3" t="s">
        <v>28</v>
      </c>
      <c r="G10" s="3">
        <v>1</v>
      </c>
      <c r="H10" s="3">
        <v>3</v>
      </c>
      <c r="I10" s="4">
        <f t="shared" si="0"/>
        <v>3</v>
      </c>
      <c r="J10" s="3">
        <v>0</v>
      </c>
      <c r="K10" s="32">
        <f t="shared" si="1"/>
        <v>0</v>
      </c>
      <c r="L10" s="3">
        <f t="shared" si="2"/>
        <v>1</v>
      </c>
      <c r="M10" s="3">
        <v>1</v>
      </c>
      <c r="N10" s="3">
        <v>0</v>
      </c>
      <c r="O10" s="3">
        <v>1</v>
      </c>
      <c r="P10" s="3">
        <v>1</v>
      </c>
      <c r="Q10" s="4">
        <f t="shared" si="3"/>
        <v>100</v>
      </c>
      <c r="R10" s="3">
        <v>1</v>
      </c>
      <c r="S10" s="3">
        <v>1</v>
      </c>
      <c r="T10" s="32">
        <f t="shared" si="4"/>
        <v>1</v>
      </c>
      <c r="U10" s="32">
        <f t="shared" si="5"/>
        <v>1</v>
      </c>
      <c r="V10" s="3">
        <v>0</v>
      </c>
      <c r="W10" s="3">
        <v>0</v>
      </c>
      <c r="X10" s="3">
        <v>0</v>
      </c>
      <c r="Y10" s="3">
        <v>1</v>
      </c>
      <c r="Z10" s="3"/>
    </row>
    <row r="11" spans="1:30" x14ac:dyDescent="0.3">
      <c r="A11" s="35">
        <v>29</v>
      </c>
      <c r="B11" s="35" t="s">
        <v>32</v>
      </c>
      <c r="C11" s="35" t="s">
        <v>29</v>
      </c>
      <c r="D11" s="35" t="s">
        <v>26</v>
      </c>
      <c r="E11" s="35" t="s">
        <v>30</v>
      </c>
      <c r="F11" s="35" t="s">
        <v>28</v>
      </c>
      <c r="G11" s="35">
        <f>G12+G13+G14</f>
        <v>3</v>
      </c>
      <c r="H11" s="35">
        <f>H12+H13+H14</f>
        <v>5</v>
      </c>
      <c r="I11" s="36">
        <f t="shared" si="0"/>
        <v>1.6666666666666667</v>
      </c>
      <c r="J11" s="35">
        <f>J12+J13+J14</f>
        <v>2</v>
      </c>
      <c r="K11" s="37">
        <f t="shared" si="1"/>
        <v>0.66666666666666663</v>
      </c>
      <c r="L11" s="35">
        <f t="shared" si="2"/>
        <v>2</v>
      </c>
      <c r="M11" s="35">
        <f>M12+M13+M14</f>
        <v>2</v>
      </c>
      <c r="N11" s="35">
        <f>N12+N13+N14</f>
        <v>0</v>
      </c>
      <c r="O11" s="35">
        <f>O12+O13+O14</f>
        <v>2</v>
      </c>
      <c r="P11" s="35">
        <f>P12+P13+P14</f>
        <v>2</v>
      </c>
      <c r="Q11" s="36">
        <f t="shared" si="3"/>
        <v>100</v>
      </c>
      <c r="R11" s="35">
        <f>R12+R13+R14</f>
        <v>0</v>
      </c>
      <c r="S11" s="35">
        <f>S12+S13+S14</f>
        <v>0</v>
      </c>
      <c r="T11" s="37">
        <f t="shared" si="4"/>
        <v>1</v>
      </c>
      <c r="U11" s="37">
        <f t="shared" si="5"/>
        <v>1.25</v>
      </c>
      <c r="V11" s="35">
        <f>V12+V13+V14</f>
        <v>1</v>
      </c>
      <c r="W11" s="35">
        <f>W12+W13+W14</f>
        <v>0</v>
      </c>
      <c r="X11" s="35">
        <f>X12+X13+X14</f>
        <v>0</v>
      </c>
      <c r="Y11" s="35">
        <f>Y12+Y13+Y14</f>
        <v>0</v>
      </c>
      <c r="Z11" s="35">
        <f>H11-H152</f>
        <v>0</v>
      </c>
      <c r="AA11" s="38"/>
      <c r="AB11" s="38"/>
      <c r="AC11" s="38"/>
      <c r="AD11" s="38"/>
    </row>
    <row r="12" spans="1:30" x14ac:dyDescent="0.3">
      <c r="A12" s="3" t="s">
        <v>66</v>
      </c>
      <c r="B12" s="3" t="s">
        <v>32</v>
      </c>
      <c r="C12" s="3" t="s">
        <v>29</v>
      </c>
      <c r="D12" s="3" t="s">
        <v>26</v>
      </c>
      <c r="E12" s="3" t="s">
        <v>30</v>
      </c>
      <c r="F12" s="3" t="s">
        <v>28</v>
      </c>
      <c r="G12" s="3">
        <v>2</v>
      </c>
      <c r="H12" s="3">
        <v>3</v>
      </c>
      <c r="I12" s="4">
        <f t="shared" si="0"/>
        <v>1.5</v>
      </c>
      <c r="J12" s="3">
        <v>2</v>
      </c>
      <c r="K12" s="32">
        <f t="shared" si="1"/>
        <v>1</v>
      </c>
      <c r="L12" s="3">
        <f t="shared" si="2"/>
        <v>1</v>
      </c>
      <c r="M12" s="3">
        <v>1</v>
      </c>
      <c r="N12" s="3">
        <v>0</v>
      </c>
      <c r="O12" s="3">
        <v>1</v>
      </c>
      <c r="P12" s="3">
        <v>1</v>
      </c>
      <c r="Q12" s="4">
        <f t="shared" si="3"/>
        <v>100</v>
      </c>
      <c r="R12" s="3">
        <v>0</v>
      </c>
      <c r="S12" s="3">
        <v>0</v>
      </c>
      <c r="T12" s="32">
        <f t="shared" si="4"/>
        <v>1</v>
      </c>
      <c r="U12" s="32">
        <f t="shared" si="5"/>
        <v>1.5</v>
      </c>
      <c r="V12" s="3">
        <v>1</v>
      </c>
      <c r="W12" s="3">
        <v>0</v>
      </c>
      <c r="X12" s="3">
        <v>0</v>
      </c>
      <c r="Y12" s="3">
        <v>0</v>
      </c>
      <c r="Z12" s="3"/>
    </row>
    <row r="13" spans="1:30" x14ac:dyDescent="0.3">
      <c r="A13" s="3" t="s">
        <v>67</v>
      </c>
      <c r="B13" s="3" t="s">
        <v>32</v>
      </c>
      <c r="C13" s="3" t="s">
        <v>29</v>
      </c>
      <c r="D13" s="3" t="s">
        <v>26</v>
      </c>
      <c r="E13" s="3" t="s">
        <v>30</v>
      </c>
      <c r="F13" s="3" t="s">
        <v>28</v>
      </c>
      <c r="G13" s="3">
        <v>0</v>
      </c>
      <c r="H13" s="3">
        <v>0</v>
      </c>
      <c r="I13" s="4" t="e">
        <f t="shared" si="0"/>
        <v>#DIV/0!</v>
      </c>
      <c r="J13" s="3">
        <v>0</v>
      </c>
      <c r="K13" s="32" t="e">
        <f t="shared" si="1"/>
        <v>#DIV/0!</v>
      </c>
      <c r="L13" s="3">
        <f t="shared" si="2"/>
        <v>0</v>
      </c>
      <c r="M13" s="3">
        <v>0</v>
      </c>
      <c r="N13" s="3">
        <v>0</v>
      </c>
      <c r="O13" s="3">
        <v>0</v>
      </c>
      <c r="P13" s="3">
        <v>0</v>
      </c>
      <c r="Q13" s="4" t="e">
        <f t="shared" si="3"/>
        <v>#DIV/0!</v>
      </c>
      <c r="R13" s="3">
        <v>0</v>
      </c>
      <c r="S13" s="3">
        <v>0</v>
      </c>
      <c r="T13" s="32" t="e">
        <f t="shared" si="4"/>
        <v>#DIV/0!</v>
      </c>
      <c r="U13" s="32" t="e">
        <f t="shared" si="5"/>
        <v>#DIV/0!</v>
      </c>
      <c r="V13" s="3">
        <v>0</v>
      </c>
      <c r="W13" s="3">
        <v>0</v>
      </c>
      <c r="X13" s="3">
        <v>0</v>
      </c>
      <c r="Y13" s="3">
        <v>0</v>
      </c>
      <c r="Z13" s="3"/>
    </row>
    <row r="14" spans="1:30" x14ac:dyDescent="0.3">
      <c r="A14" s="3" t="s">
        <v>68</v>
      </c>
      <c r="B14" s="3" t="s">
        <v>32</v>
      </c>
      <c r="C14" s="3" t="s">
        <v>29</v>
      </c>
      <c r="D14" s="3" t="s">
        <v>26</v>
      </c>
      <c r="E14" s="3" t="s">
        <v>30</v>
      </c>
      <c r="F14" s="3" t="s">
        <v>28</v>
      </c>
      <c r="G14" s="3">
        <v>1</v>
      </c>
      <c r="H14" s="3">
        <v>2</v>
      </c>
      <c r="I14" s="4">
        <f t="shared" si="0"/>
        <v>2</v>
      </c>
      <c r="J14" s="3">
        <v>0</v>
      </c>
      <c r="K14" s="32">
        <f t="shared" si="1"/>
        <v>0</v>
      </c>
      <c r="L14" s="3">
        <f t="shared" si="2"/>
        <v>1</v>
      </c>
      <c r="M14" s="3">
        <v>1</v>
      </c>
      <c r="N14" s="3">
        <v>0</v>
      </c>
      <c r="O14" s="3">
        <v>1</v>
      </c>
      <c r="P14" s="3">
        <v>1</v>
      </c>
      <c r="Q14" s="4">
        <f t="shared" si="3"/>
        <v>100</v>
      </c>
      <c r="R14" s="3">
        <v>0</v>
      </c>
      <c r="S14" s="3">
        <v>0</v>
      </c>
      <c r="T14" s="32">
        <f t="shared" si="4"/>
        <v>1</v>
      </c>
      <c r="U14" s="32">
        <f t="shared" si="5"/>
        <v>1</v>
      </c>
      <c r="V14" s="3">
        <v>0</v>
      </c>
      <c r="W14" s="3">
        <v>0</v>
      </c>
      <c r="X14" s="3">
        <v>0</v>
      </c>
      <c r="Y14" s="3">
        <v>0</v>
      </c>
      <c r="Z14" s="3"/>
    </row>
    <row r="15" spans="1:30" x14ac:dyDescent="0.3">
      <c r="A15" s="35">
        <v>40</v>
      </c>
      <c r="B15" s="35" t="s">
        <v>24</v>
      </c>
      <c r="C15" s="35" t="s">
        <v>25</v>
      </c>
      <c r="D15" s="35" t="s">
        <v>26</v>
      </c>
      <c r="E15" s="35" t="s">
        <v>27</v>
      </c>
      <c r="F15" s="35" t="s">
        <v>29</v>
      </c>
      <c r="G15" s="35">
        <f>G16+G17+G18</f>
        <v>3</v>
      </c>
      <c r="H15" s="35">
        <f>H16+H17+H18</f>
        <v>0</v>
      </c>
      <c r="I15" s="36">
        <f t="shared" si="0"/>
        <v>0</v>
      </c>
      <c r="J15" s="35">
        <f>J16+J17+J18</f>
        <v>0</v>
      </c>
      <c r="K15" s="37">
        <f t="shared" si="1"/>
        <v>0</v>
      </c>
      <c r="L15" s="35">
        <f t="shared" si="2"/>
        <v>3</v>
      </c>
      <c r="M15" s="35">
        <f>M16+M17+M18</f>
        <v>0</v>
      </c>
      <c r="N15" s="35">
        <f>N16+N17+N18</f>
        <v>3</v>
      </c>
      <c r="O15" s="35">
        <f>O16+O17+O18</f>
        <v>0</v>
      </c>
      <c r="P15" s="35">
        <f>P16+P17+P18</f>
        <v>2</v>
      </c>
      <c r="Q15" s="36">
        <f t="shared" si="3"/>
        <v>66.666666666666657</v>
      </c>
      <c r="R15" s="35">
        <f>R16+R17+R18</f>
        <v>0</v>
      </c>
      <c r="S15" s="35">
        <f>S16+S17+S18</f>
        <v>0</v>
      </c>
      <c r="T15" s="37">
        <f t="shared" si="4"/>
        <v>0</v>
      </c>
      <c r="U15" s="37">
        <f t="shared" si="5"/>
        <v>0</v>
      </c>
      <c r="V15" s="35">
        <f>V16+V17+V18</f>
        <v>0</v>
      </c>
      <c r="W15" s="35">
        <f>W16+W17+W18</f>
        <v>1</v>
      </c>
      <c r="X15" s="35">
        <f>X16+X17+X18</f>
        <v>0</v>
      </c>
      <c r="Y15" s="35">
        <f>Y16+Y17+Y18</f>
        <v>0</v>
      </c>
      <c r="Z15" s="35">
        <f>H15-H156</f>
        <v>-2</v>
      </c>
      <c r="AA15" s="38"/>
      <c r="AB15" s="38"/>
      <c r="AC15" s="38"/>
      <c r="AD15" s="38"/>
    </row>
    <row r="16" spans="1:30" x14ac:dyDescent="0.3">
      <c r="A16" s="3" t="s">
        <v>66</v>
      </c>
      <c r="B16" s="3" t="s">
        <v>24</v>
      </c>
      <c r="C16" s="3" t="s">
        <v>25</v>
      </c>
      <c r="D16" s="3" t="s">
        <v>26</v>
      </c>
      <c r="E16" s="3" t="s">
        <v>27</v>
      </c>
      <c r="F16" s="3" t="s">
        <v>29</v>
      </c>
      <c r="G16" s="3">
        <v>1</v>
      </c>
      <c r="H16" s="3">
        <v>0</v>
      </c>
      <c r="I16" s="4">
        <f t="shared" si="0"/>
        <v>0</v>
      </c>
      <c r="J16" s="3">
        <v>0</v>
      </c>
      <c r="K16" s="32">
        <f t="shared" si="1"/>
        <v>0</v>
      </c>
      <c r="L16" s="3">
        <f t="shared" si="2"/>
        <v>1</v>
      </c>
      <c r="M16" s="3">
        <v>0</v>
      </c>
      <c r="N16" s="3">
        <v>1</v>
      </c>
      <c r="O16" s="3">
        <v>0</v>
      </c>
      <c r="P16" s="3">
        <v>1</v>
      </c>
      <c r="Q16" s="4">
        <f t="shared" si="3"/>
        <v>100</v>
      </c>
      <c r="R16" s="3">
        <v>0</v>
      </c>
      <c r="S16" s="3">
        <v>0</v>
      </c>
      <c r="T16" s="32">
        <f t="shared" si="4"/>
        <v>0</v>
      </c>
      <c r="U16" s="32">
        <f t="shared" si="5"/>
        <v>0</v>
      </c>
      <c r="V16" s="3">
        <v>0</v>
      </c>
      <c r="W16" s="3">
        <v>0</v>
      </c>
      <c r="X16" s="3">
        <v>0</v>
      </c>
      <c r="Y16" s="3">
        <v>0</v>
      </c>
      <c r="Z16" s="3"/>
    </row>
    <row r="17" spans="1:30" x14ac:dyDescent="0.3">
      <c r="A17" s="3" t="s">
        <v>67</v>
      </c>
      <c r="B17" s="3" t="s">
        <v>24</v>
      </c>
      <c r="C17" s="3" t="s">
        <v>25</v>
      </c>
      <c r="D17" s="3" t="s">
        <v>26</v>
      </c>
      <c r="E17" s="3" t="s">
        <v>27</v>
      </c>
      <c r="F17" s="3" t="s">
        <v>29</v>
      </c>
      <c r="G17" s="3">
        <v>0</v>
      </c>
      <c r="H17" s="3">
        <v>0</v>
      </c>
      <c r="I17" s="4" t="e">
        <f t="shared" si="0"/>
        <v>#DIV/0!</v>
      </c>
      <c r="J17" s="3">
        <v>0</v>
      </c>
      <c r="K17" s="32" t="e">
        <f t="shared" si="1"/>
        <v>#DIV/0!</v>
      </c>
      <c r="L17" s="3">
        <f t="shared" si="2"/>
        <v>0</v>
      </c>
      <c r="M17" s="3">
        <v>0</v>
      </c>
      <c r="N17" s="3">
        <v>0</v>
      </c>
      <c r="O17" s="3">
        <v>0</v>
      </c>
      <c r="P17" s="3">
        <v>0</v>
      </c>
      <c r="Q17" s="4" t="e">
        <f t="shared" si="3"/>
        <v>#DIV/0!</v>
      </c>
      <c r="R17" s="3">
        <v>0</v>
      </c>
      <c r="S17" s="3">
        <v>0</v>
      </c>
      <c r="T17" s="32" t="e">
        <f t="shared" si="4"/>
        <v>#DIV/0!</v>
      </c>
      <c r="U17" s="32" t="e">
        <f t="shared" si="5"/>
        <v>#DIV/0!</v>
      </c>
      <c r="V17" s="3">
        <v>0</v>
      </c>
      <c r="W17" s="3">
        <v>0</v>
      </c>
      <c r="X17" s="3">
        <v>0</v>
      </c>
      <c r="Y17" s="3">
        <v>0</v>
      </c>
      <c r="Z17" s="3"/>
    </row>
    <row r="18" spans="1:30" x14ac:dyDescent="0.3">
      <c r="A18" s="3" t="s">
        <v>68</v>
      </c>
      <c r="B18" s="3" t="s">
        <v>24</v>
      </c>
      <c r="C18" s="3" t="s">
        <v>25</v>
      </c>
      <c r="D18" s="3" t="s">
        <v>26</v>
      </c>
      <c r="E18" s="3" t="s">
        <v>27</v>
      </c>
      <c r="F18" s="3" t="s">
        <v>29</v>
      </c>
      <c r="G18" s="3">
        <v>2</v>
      </c>
      <c r="H18" s="3">
        <v>0</v>
      </c>
      <c r="I18" s="4">
        <f t="shared" si="0"/>
        <v>0</v>
      </c>
      <c r="J18" s="3">
        <v>0</v>
      </c>
      <c r="K18" s="32">
        <f t="shared" si="1"/>
        <v>0</v>
      </c>
      <c r="L18" s="3">
        <f t="shared" si="2"/>
        <v>2</v>
      </c>
      <c r="M18" s="3">
        <v>0</v>
      </c>
      <c r="N18" s="3">
        <v>2</v>
      </c>
      <c r="O18" s="3">
        <v>0</v>
      </c>
      <c r="P18" s="3">
        <v>1</v>
      </c>
      <c r="Q18" s="4">
        <f t="shared" si="3"/>
        <v>50</v>
      </c>
      <c r="R18" s="3">
        <v>0</v>
      </c>
      <c r="S18" s="3">
        <v>0</v>
      </c>
      <c r="T18" s="32">
        <f t="shared" si="4"/>
        <v>0</v>
      </c>
      <c r="U18" s="32">
        <f t="shared" si="5"/>
        <v>0</v>
      </c>
      <c r="V18" s="3">
        <v>0</v>
      </c>
      <c r="W18" s="3">
        <v>1</v>
      </c>
      <c r="X18" s="3">
        <v>0</v>
      </c>
      <c r="Y18" s="3">
        <v>0</v>
      </c>
      <c r="Z18" s="3"/>
    </row>
    <row r="19" spans="1:30" x14ac:dyDescent="0.3">
      <c r="A19" s="35">
        <v>180</v>
      </c>
      <c r="B19" s="35" t="s">
        <v>24</v>
      </c>
      <c r="C19" s="35" t="s">
        <v>25</v>
      </c>
      <c r="D19" s="35" t="s">
        <v>30</v>
      </c>
      <c r="E19" s="35" t="s">
        <v>27</v>
      </c>
      <c r="F19" s="35" t="s">
        <v>28</v>
      </c>
      <c r="G19" s="35">
        <f>G20+G21+G22</f>
        <v>5</v>
      </c>
      <c r="H19" s="35">
        <f>H20+H21+H22</f>
        <v>4</v>
      </c>
      <c r="I19" s="36">
        <f t="shared" si="0"/>
        <v>0.8</v>
      </c>
      <c r="J19" s="35">
        <f>J20+J21+J22</f>
        <v>1</v>
      </c>
      <c r="K19" s="37">
        <f t="shared" si="1"/>
        <v>0.2</v>
      </c>
      <c r="L19" s="35">
        <f t="shared" si="2"/>
        <v>2</v>
      </c>
      <c r="M19" s="35">
        <f>M20+M21+M22</f>
        <v>1</v>
      </c>
      <c r="N19" s="35">
        <f>N20+N21+N22</f>
        <v>1</v>
      </c>
      <c r="O19" s="35">
        <f>O20+O21+O22</f>
        <v>1</v>
      </c>
      <c r="P19" s="35">
        <f>P20+P21+P22</f>
        <v>1</v>
      </c>
      <c r="Q19" s="36">
        <f t="shared" si="3"/>
        <v>50</v>
      </c>
      <c r="R19" s="35">
        <f>R20+R21+R22</f>
        <v>4</v>
      </c>
      <c r="S19" s="35">
        <f>S20+S21+S22</f>
        <v>2</v>
      </c>
      <c r="T19" s="37">
        <f t="shared" si="4"/>
        <v>0.5</v>
      </c>
      <c r="U19" s="37">
        <f t="shared" si="5"/>
        <v>0.5</v>
      </c>
      <c r="V19" s="35">
        <f>V20+V21+V22</f>
        <v>0</v>
      </c>
      <c r="W19" s="35">
        <f>W20+W21+W22</f>
        <v>1</v>
      </c>
      <c r="X19" s="35">
        <f>X20+X21+X22</f>
        <v>0</v>
      </c>
      <c r="Y19" s="35">
        <f>Y20+Y21+Y22</f>
        <v>2</v>
      </c>
      <c r="Z19" s="35">
        <f>H19-H160</f>
        <v>4</v>
      </c>
      <c r="AA19" s="38"/>
      <c r="AB19" s="38"/>
      <c r="AC19" s="38"/>
      <c r="AD19" s="38"/>
    </row>
    <row r="20" spans="1:30" x14ac:dyDescent="0.3">
      <c r="A20" s="3" t="s">
        <v>66</v>
      </c>
      <c r="B20" s="3" t="s">
        <v>24</v>
      </c>
      <c r="C20" s="3" t="s">
        <v>25</v>
      </c>
      <c r="D20" s="3" t="s">
        <v>30</v>
      </c>
      <c r="E20" s="3" t="s">
        <v>27</v>
      </c>
      <c r="F20" s="3" t="s">
        <v>28</v>
      </c>
      <c r="G20" s="3">
        <v>3</v>
      </c>
      <c r="H20" s="3">
        <v>3</v>
      </c>
      <c r="I20" s="4">
        <f t="shared" si="0"/>
        <v>1</v>
      </c>
      <c r="J20" s="3">
        <v>0</v>
      </c>
      <c r="K20" s="32">
        <f t="shared" si="1"/>
        <v>0</v>
      </c>
      <c r="L20" s="3">
        <f t="shared" si="2"/>
        <v>2</v>
      </c>
      <c r="M20" s="3">
        <v>1</v>
      </c>
      <c r="N20" s="3">
        <v>1</v>
      </c>
      <c r="O20" s="3">
        <v>1</v>
      </c>
      <c r="P20" s="3">
        <v>1</v>
      </c>
      <c r="Q20" s="4">
        <f t="shared" si="3"/>
        <v>50</v>
      </c>
      <c r="R20" s="3">
        <v>2</v>
      </c>
      <c r="S20" s="3">
        <v>1</v>
      </c>
      <c r="T20" s="32">
        <f t="shared" si="4"/>
        <v>0.5</v>
      </c>
      <c r="U20" s="32">
        <f t="shared" si="5"/>
        <v>0.5</v>
      </c>
      <c r="V20" s="3">
        <v>0</v>
      </c>
      <c r="W20" s="3">
        <v>1</v>
      </c>
      <c r="X20" s="3">
        <v>0</v>
      </c>
      <c r="Y20" s="3">
        <v>1</v>
      </c>
      <c r="Z20" s="3"/>
    </row>
    <row r="21" spans="1:30" x14ac:dyDescent="0.3">
      <c r="A21" s="3" t="s">
        <v>67</v>
      </c>
      <c r="B21" s="3" t="s">
        <v>24</v>
      </c>
      <c r="C21" s="3" t="s">
        <v>25</v>
      </c>
      <c r="D21" s="3" t="s">
        <v>30</v>
      </c>
      <c r="E21" s="3" t="s">
        <v>27</v>
      </c>
      <c r="F21" s="3" t="s">
        <v>28</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row>
    <row r="22" spans="1:30" x14ac:dyDescent="0.3">
      <c r="A22" s="3" t="s">
        <v>68</v>
      </c>
      <c r="B22" s="3" t="s">
        <v>24</v>
      </c>
      <c r="C22" s="3" t="s">
        <v>25</v>
      </c>
      <c r="D22" s="3" t="s">
        <v>30</v>
      </c>
      <c r="E22" s="3" t="s">
        <v>27</v>
      </c>
      <c r="F22" s="3" t="s">
        <v>28</v>
      </c>
      <c r="G22" s="3">
        <v>2</v>
      </c>
      <c r="H22" s="3">
        <v>1</v>
      </c>
      <c r="I22" s="4">
        <f t="shared" si="0"/>
        <v>0.5</v>
      </c>
      <c r="J22" s="3">
        <v>1</v>
      </c>
      <c r="K22" s="32">
        <f t="shared" si="1"/>
        <v>0.5</v>
      </c>
      <c r="L22" s="3">
        <f t="shared" si="2"/>
        <v>0</v>
      </c>
      <c r="M22" s="3">
        <v>0</v>
      </c>
      <c r="N22" s="3">
        <v>0</v>
      </c>
      <c r="O22" s="3">
        <v>0</v>
      </c>
      <c r="P22" s="3">
        <v>0</v>
      </c>
      <c r="Q22" s="4" t="e">
        <f t="shared" si="3"/>
        <v>#DIV/0!</v>
      </c>
      <c r="R22" s="3">
        <v>2</v>
      </c>
      <c r="S22" s="3">
        <v>1</v>
      </c>
      <c r="T22" s="32" t="e">
        <f t="shared" si="4"/>
        <v>#DIV/0!</v>
      </c>
      <c r="U22" s="32" t="e">
        <f t="shared" si="5"/>
        <v>#DIV/0!</v>
      </c>
      <c r="V22" s="3">
        <v>0</v>
      </c>
      <c r="W22" s="3">
        <v>0</v>
      </c>
      <c r="X22" s="3">
        <v>0</v>
      </c>
      <c r="Y22" s="3">
        <v>1</v>
      </c>
      <c r="Z22" s="3"/>
    </row>
    <row r="23" spans="1:30" x14ac:dyDescent="0.3">
      <c r="A23" s="35">
        <v>13</v>
      </c>
      <c r="B23" s="35" t="s">
        <v>30</v>
      </c>
      <c r="C23" s="35" t="s">
        <v>25</v>
      </c>
      <c r="D23" s="35" t="s">
        <v>26</v>
      </c>
      <c r="E23" s="35" t="s">
        <v>27</v>
      </c>
      <c r="F23" s="35" t="s">
        <v>28</v>
      </c>
      <c r="G23" s="35">
        <f>G24+G25+G26</f>
        <v>6</v>
      </c>
      <c r="H23" s="35">
        <f>H24+H25+H26</f>
        <v>10</v>
      </c>
      <c r="I23" s="36">
        <f t="shared" si="0"/>
        <v>1.6666666666666667</v>
      </c>
      <c r="J23" s="35">
        <f>J24+J25+J26</f>
        <v>0</v>
      </c>
      <c r="K23" s="37">
        <f t="shared" si="1"/>
        <v>0</v>
      </c>
      <c r="L23" s="35">
        <f t="shared" si="2"/>
        <v>6</v>
      </c>
      <c r="M23" s="35">
        <f>M24+M25+M26</f>
        <v>4</v>
      </c>
      <c r="N23" s="35">
        <f>N24+N25+N26</f>
        <v>2</v>
      </c>
      <c r="O23" s="35">
        <f>O24+O25+O26</f>
        <v>2</v>
      </c>
      <c r="P23" s="35">
        <f>P24+P25+P26</f>
        <v>4</v>
      </c>
      <c r="Q23" s="36">
        <f t="shared" si="3"/>
        <v>66.666666666666657</v>
      </c>
      <c r="R23" s="35">
        <f>R24+R25+R26</f>
        <v>1</v>
      </c>
      <c r="S23" s="35">
        <f>S24+S25+S26</f>
        <v>1</v>
      </c>
      <c r="T23" s="37">
        <f t="shared" si="4"/>
        <v>0.66666666666666663</v>
      </c>
      <c r="U23" s="37">
        <f t="shared" si="5"/>
        <v>0.75</v>
      </c>
      <c r="V23" s="35">
        <f>V24+V25+V26</f>
        <v>1</v>
      </c>
      <c r="W23" s="35">
        <f>W24+W25+W26</f>
        <v>2</v>
      </c>
      <c r="X23" s="35">
        <f>X24+X25+X26</f>
        <v>0</v>
      </c>
      <c r="Y23" s="35">
        <f>Y24+Y25+Y26</f>
        <v>2</v>
      </c>
      <c r="Z23" s="35">
        <f>H23-H164</f>
        <v>10</v>
      </c>
      <c r="AA23" s="38"/>
      <c r="AB23" s="38"/>
      <c r="AC23" s="38"/>
      <c r="AD23" s="38"/>
    </row>
    <row r="24" spans="1:30" x14ac:dyDescent="0.3">
      <c r="A24" s="3" t="s">
        <v>66</v>
      </c>
      <c r="B24" s="3" t="s">
        <v>30</v>
      </c>
      <c r="C24" s="3" t="s">
        <v>25</v>
      </c>
      <c r="D24" s="3" t="s">
        <v>26</v>
      </c>
      <c r="E24" s="3" t="s">
        <v>27</v>
      </c>
      <c r="F24" s="3" t="s">
        <v>28</v>
      </c>
      <c r="G24" s="3">
        <v>4</v>
      </c>
      <c r="H24" s="3">
        <v>8</v>
      </c>
      <c r="I24" s="4">
        <f t="shared" si="0"/>
        <v>2</v>
      </c>
      <c r="J24" s="3">
        <v>0</v>
      </c>
      <c r="K24" s="32">
        <f t="shared" si="1"/>
        <v>0</v>
      </c>
      <c r="L24" s="3">
        <f t="shared" si="2"/>
        <v>4</v>
      </c>
      <c r="M24" s="3">
        <v>3</v>
      </c>
      <c r="N24" s="3">
        <v>1</v>
      </c>
      <c r="O24" s="3">
        <v>2</v>
      </c>
      <c r="P24" s="3">
        <v>3</v>
      </c>
      <c r="Q24" s="4">
        <f t="shared" si="3"/>
        <v>75</v>
      </c>
      <c r="R24" s="3">
        <v>1</v>
      </c>
      <c r="S24" s="3">
        <v>1</v>
      </c>
      <c r="T24" s="32">
        <f t="shared" si="4"/>
        <v>0.75</v>
      </c>
      <c r="U24" s="32">
        <f t="shared" si="5"/>
        <v>0.875</v>
      </c>
      <c r="V24" s="3">
        <v>1</v>
      </c>
      <c r="W24" s="3">
        <v>1</v>
      </c>
      <c r="X24" s="3">
        <v>0</v>
      </c>
      <c r="Y24" s="3">
        <v>2</v>
      </c>
      <c r="Z24" s="3"/>
    </row>
    <row r="25" spans="1:30" x14ac:dyDescent="0.3">
      <c r="A25" s="3" t="s">
        <v>67</v>
      </c>
      <c r="B25" s="3" t="s">
        <v>30</v>
      </c>
      <c r="C25" s="3" t="s">
        <v>25</v>
      </c>
      <c r="D25" s="3" t="s">
        <v>26</v>
      </c>
      <c r="E25" s="3" t="s">
        <v>27</v>
      </c>
      <c r="F25" s="3" t="s">
        <v>28</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row>
    <row r="26" spans="1:30" x14ac:dyDescent="0.3">
      <c r="A26" s="3" t="s">
        <v>68</v>
      </c>
      <c r="B26" s="3" t="s">
        <v>30</v>
      </c>
      <c r="C26" s="3" t="s">
        <v>25</v>
      </c>
      <c r="D26" s="3" t="s">
        <v>26</v>
      </c>
      <c r="E26" s="3" t="s">
        <v>27</v>
      </c>
      <c r="F26" s="3" t="s">
        <v>28</v>
      </c>
      <c r="G26" s="3">
        <v>2</v>
      </c>
      <c r="H26" s="3">
        <v>2</v>
      </c>
      <c r="I26" s="4">
        <f t="shared" si="0"/>
        <v>1</v>
      </c>
      <c r="J26" s="3">
        <v>0</v>
      </c>
      <c r="K26" s="32">
        <f t="shared" si="1"/>
        <v>0</v>
      </c>
      <c r="L26" s="3">
        <f t="shared" si="2"/>
        <v>2</v>
      </c>
      <c r="M26" s="3">
        <v>1</v>
      </c>
      <c r="N26" s="3">
        <v>1</v>
      </c>
      <c r="O26" s="3">
        <v>0</v>
      </c>
      <c r="P26" s="3">
        <v>1</v>
      </c>
      <c r="Q26" s="4">
        <f t="shared" si="3"/>
        <v>50</v>
      </c>
      <c r="R26" s="3">
        <v>0</v>
      </c>
      <c r="S26" s="3">
        <v>0</v>
      </c>
      <c r="T26" s="32">
        <f t="shared" si="4"/>
        <v>0.5</v>
      </c>
      <c r="U26" s="32">
        <f t="shared" si="5"/>
        <v>0.5</v>
      </c>
      <c r="V26" s="3">
        <v>0</v>
      </c>
      <c r="W26" s="3">
        <v>1</v>
      </c>
      <c r="X26" s="3">
        <v>0</v>
      </c>
      <c r="Y26" s="3">
        <v>0</v>
      </c>
      <c r="Z26" s="3"/>
    </row>
    <row r="27" spans="1:30" x14ac:dyDescent="0.3">
      <c r="A27" s="35">
        <v>39</v>
      </c>
      <c r="B27" s="35" t="s">
        <v>29</v>
      </c>
      <c r="C27" s="35" t="s">
        <v>25</v>
      </c>
      <c r="D27" s="35" t="s">
        <v>26</v>
      </c>
      <c r="E27" s="35" t="s">
        <v>27</v>
      </c>
      <c r="F27" s="35" t="s">
        <v>30</v>
      </c>
      <c r="G27" s="35">
        <f>G28+G29+G30</f>
        <v>4</v>
      </c>
      <c r="H27" s="35">
        <f>H28+H29+H30</f>
        <v>2</v>
      </c>
      <c r="I27" s="36">
        <f t="shared" si="0"/>
        <v>0.5</v>
      </c>
      <c r="J27" s="35">
        <f>J28+J29+J30</f>
        <v>1</v>
      </c>
      <c r="K27" s="37">
        <f t="shared" si="1"/>
        <v>0.25</v>
      </c>
      <c r="L27" s="35">
        <f t="shared" si="2"/>
        <v>2</v>
      </c>
      <c r="M27" s="35">
        <f>M28+M29+M30</f>
        <v>1</v>
      </c>
      <c r="N27" s="35">
        <f>N28+N29+N30</f>
        <v>1</v>
      </c>
      <c r="O27" s="35">
        <f>O28+O29+O30</f>
        <v>1</v>
      </c>
      <c r="P27" s="35">
        <f>P28+P29+P30</f>
        <v>1</v>
      </c>
      <c r="Q27" s="36">
        <f t="shared" si="3"/>
        <v>50</v>
      </c>
      <c r="R27" s="35">
        <f>R28+R29+R30</f>
        <v>2</v>
      </c>
      <c r="S27" s="35">
        <f>S28+S29+S30</f>
        <v>0</v>
      </c>
      <c r="T27" s="37">
        <f t="shared" si="4"/>
        <v>0.5</v>
      </c>
      <c r="U27" s="37">
        <f t="shared" si="5"/>
        <v>0.5</v>
      </c>
      <c r="V27" s="35">
        <f>V28+V29+V30</f>
        <v>0</v>
      </c>
      <c r="W27" s="35">
        <f>W28+W29+W30</f>
        <v>1</v>
      </c>
      <c r="X27" s="35">
        <f>X28+X29+X30</f>
        <v>0</v>
      </c>
      <c r="Y27" s="35">
        <f>Y28+Y29+Y30</f>
        <v>1</v>
      </c>
      <c r="Z27" s="35">
        <f>H27-H168</f>
        <v>0</v>
      </c>
      <c r="AA27" s="38"/>
      <c r="AB27" s="38"/>
      <c r="AC27" s="38"/>
      <c r="AD27" s="38"/>
    </row>
    <row r="28" spans="1:30" x14ac:dyDescent="0.3">
      <c r="A28" s="3" t="s">
        <v>66</v>
      </c>
      <c r="B28" s="3" t="s">
        <v>29</v>
      </c>
      <c r="C28" s="3" t="s">
        <v>25</v>
      </c>
      <c r="D28" s="3" t="s">
        <v>26</v>
      </c>
      <c r="E28" s="3" t="s">
        <v>27</v>
      </c>
      <c r="F28" s="3" t="s">
        <v>30</v>
      </c>
      <c r="G28" s="3">
        <v>2</v>
      </c>
      <c r="H28" s="3">
        <v>2</v>
      </c>
      <c r="I28" s="4">
        <f t="shared" si="0"/>
        <v>1</v>
      </c>
      <c r="J28" s="3">
        <v>1</v>
      </c>
      <c r="K28" s="32">
        <f t="shared" si="1"/>
        <v>0.5</v>
      </c>
      <c r="L28" s="3">
        <f t="shared" si="2"/>
        <v>1</v>
      </c>
      <c r="M28" s="3">
        <v>1</v>
      </c>
      <c r="N28" s="3">
        <v>0</v>
      </c>
      <c r="O28" s="3">
        <v>1</v>
      </c>
      <c r="P28" s="3">
        <v>1</v>
      </c>
      <c r="Q28" s="4">
        <f t="shared" si="3"/>
        <v>100</v>
      </c>
      <c r="R28" s="3">
        <v>0</v>
      </c>
      <c r="S28" s="3">
        <v>0</v>
      </c>
      <c r="T28" s="32">
        <f t="shared" si="4"/>
        <v>1</v>
      </c>
      <c r="U28" s="32">
        <f t="shared" si="5"/>
        <v>1</v>
      </c>
      <c r="V28" s="3">
        <v>0</v>
      </c>
      <c r="W28" s="3">
        <v>0</v>
      </c>
      <c r="X28" s="3">
        <v>0</v>
      </c>
      <c r="Y28" s="3">
        <v>0</v>
      </c>
      <c r="Z28" s="3"/>
    </row>
    <row r="29" spans="1:30" x14ac:dyDescent="0.3">
      <c r="A29" s="3" t="s">
        <v>67</v>
      </c>
      <c r="B29" s="3" t="s">
        <v>29</v>
      </c>
      <c r="C29" s="3" t="s">
        <v>25</v>
      </c>
      <c r="D29" s="3" t="s">
        <v>26</v>
      </c>
      <c r="E29" s="3" t="s">
        <v>27</v>
      </c>
      <c r="F29" s="3" t="s">
        <v>30</v>
      </c>
      <c r="G29" s="3">
        <v>0</v>
      </c>
      <c r="H29" s="3">
        <v>0</v>
      </c>
      <c r="I29" s="4" t="e">
        <f t="shared" si="0"/>
        <v>#DIV/0!</v>
      </c>
      <c r="J29" s="3">
        <v>0</v>
      </c>
      <c r="K29" s="32" t="e">
        <f t="shared" si="1"/>
        <v>#DIV/0!</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row>
    <row r="30" spans="1:30" x14ac:dyDescent="0.3">
      <c r="A30" s="3" t="s">
        <v>68</v>
      </c>
      <c r="B30" s="3" t="s">
        <v>29</v>
      </c>
      <c r="C30" s="3" t="s">
        <v>25</v>
      </c>
      <c r="D30" s="3" t="s">
        <v>26</v>
      </c>
      <c r="E30" s="3" t="s">
        <v>27</v>
      </c>
      <c r="F30" s="3" t="s">
        <v>30</v>
      </c>
      <c r="G30" s="3">
        <v>2</v>
      </c>
      <c r="H30" s="3">
        <v>0</v>
      </c>
      <c r="I30" s="4">
        <f t="shared" si="0"/>
        <v>0</v>
      </c>
      <c r="J30" s="3">
        <v>0</v>
      </c>
      <c r="K30" s="32">
        <f t="shared" si="1"/>
        <v>0</v>
      </c>
      <c r="L30" s="3">
        <f t="shared" si="2"/>
        <v>1</v>
      </c>
      <c r="M30" s="3">
        <v>0</v>
      </c>
      <c r="N30" s="3">
        <v>1</v>
      </c>
      <c r="O30" s="3">
        <v>0</v>
      </c>
      <c r="P30" s="3">
        <v>0</v>
      </c>
      <c r="Q30" s="4">
        <f t="shared" si="3"/>
        <v>0</v>
      </c>
      <c r="R30" s="3">
        <v>2</v>
      </c>
      <c r="S30" s="3">
        <v>0</v>
      </c>
      <c r="T30" s="32">
        <f t="shared" si="4"/>
        <v>0</v>
      </c>
      <c r="U30" s="32">
        <f t="shared" si="5"/>
        <v>0</v>
      </c>
      <c r="V30" s="3">
        <v>0</v>
      </c>
      <c r="W30" s="3">
        <v>1</v>
      </c>
      <c r="X30" s="3">
        <v>0</v>
      </c>
      <c r="Y30" s="3">
        <v>1</v>
      </c>
      <c r="Z30" s="3"/>
    </row>
    <row r="31" spans="1:30" x14ac:dyDescent="0.3">
      <c r="A31" s="35">
        <v>42</v>
      </c>
      <c r="B31" s="35" t="s">
        <v>24</v>
      </c>
      <c r="C31" s="35" t="s">
        <v>25</v>
      </c>
      <c r="D31" s="35" t="s">
        <v>26</v>
      </c>
      <c r="E31" s="35" t="s">
        <v>33</v>
      </c>
      <c r="F31" s="35" t="s">
        <v>29</v>
      </c>
      <c r="G31" s="35">
        <f>G32+G33+G34</f>
        <v>3</v>
      </c>
      <c r="H31" s="35">
        <f>H32+H33+H34</f>
        <v>2</v>
      </c>
      <c r="I31" s="36">
        <f t="shared" si="0"/>
        <v>0.66666666666666663</v>
      </c>
      <c r="J31" s="35">
        <f>J32+J33+J34</f>
        <v>0</v>
      </c>
      <c r="K31" s="37">
        <f t="shared" si="1"/>
        <v>0</v>
      </c>
      <c r="L31" s="35">
        <f t="shared" si="2"/>
        <v>2</v>
      </c>
      <c r="M31" s="35">
        <f>M32+M33+M34</f>
        <v>0</v>
      </c>
      <c r="N31" s="35">
        <f>N32+N33+N34</f>
        <v>2</v>
      </c>
      <c r="O31" s="35">
        <f>O32+O33+O34</f>
        <v>0</v>
      </c>
      <c r="P31" s="35">
        <f>P32+P33+P34</f>
        <v>2</v>
      </c>
      <c r="Q31" s="36">
        <f t="shared" si="3"/>
        <v>100</v>
      </c>
      <c r="R31" s="35">
        <f>R32+R33+R34</f>
        <v>2</v>
      </c>
      <c r="S31" s="35">
        <f>S32+S33+S34</f>
        <v>2</v>
      </c>
      <c r="T31" s="37">
        <f t="shared" si="4"/>
        <v>0</v>
      </c>
      <c r="U31" s="37">
        <f t="shared" si="5"/>
        <v>0</v>
      </c>
      <c r="V31" s="35">
        <f>V32+V33+V34</f>
        <v>0</v>
      </c>
      <c r="W31" s="35">
        <f>W32+W33+W34</f>
        <v>1</v>
      </c>
      <c r="X31" s="35">
        <f>X32+X33+X34</f>
        <v>0</v>
      </c>
      <c r="Y31" s="35">
        <f>Y32+Y33+Y34</f>
        <v>1</v>
      </c>
      <c r="Z31" s="35">
        <f>H31-H172</f>
        <v>-1</v>
      </c>
      <c r="AA31" s="38"/>
      <c r="AB31" s="38"/>
      <c r="AC31" s="38"/>
      <c r="AD31" s="38"/>
    </row>
    <row r="32" spans="1:30" x14ac:dyDescent="0.3">
      <c r="A32" s="3" t="s">
        <v>66</v>
      </c>
      <c r="B32" s="3" t="s">
        <v>24</v>
      </c>
      <c r="C32" s="3" t="s">
        <v>25</v>
      </c>
      <c r="D32" s="3" t="s">
        <v>26</v>
      </c>
      <c r="E32" s="3" t="s">
        <v>33</v>
      </c>
      <c r="F32" s="3" t="s">
        <v>29</v>
      </c>
      <c r="G32" s="3">
        <v>3</v>
      </c>
      <c r="H32" s="3">
        <v>2</v>
      </c>
      <c r="I32" s="4">
        <f t="shared" si="0"/>
        <v>0.66666666666666663</v>
      </c>
      <c r="J32" s="3">
        <v>0</v>
      </c>
      <c r="K32" s="32">
        <f t="shared" si="1"/>
        <v>0</v>
      </c>
      <c r="L32" s="3">
        <f t="shared" si="2"/>
        <v>2</v>
      </c>
      <c r="M32" s="3">
        <v>0</v>
      </c>
      <c r="N32" s="3">
        <v>2</v>
      </c>
      <c r="O32" s="3">
        <v>0</v>
      </c>
      <c r="P32" s="3">
        <v>2</v>
      </c>
      <c r="Q32" s="4">
        <f t="shared" si="3"/>
        <v>100</v>
      </c>
      <c r="R32" s="3">
        <v>2</v>
      </c>
      <c r="S32" s="3">
        <v>2</v>
      </c>
      <c r="T32" s="32">
        <f t="shared" si="4"/>
        <v>0</v>
      </c>
      <c r="U32" s="32">
        <f t="shared" si="5"/>
        <v>0</v>
      </c>
      <c r="V32" s="3">
        <v>0</v>
      </c>
      <c r="W32" s="3">
        <v>1</v>
      </c>
      <c r="X32" s="3">
        <v>0</v>
      </c>
      <c r="Y32" s="3">
        <v>1</v>
      </c>
      <c r="Z32" s="3"/>
    </row>
    <row r="33" spans="1:33" x14ac:dyDescent="0.3">
      <c r="A33" s="3" t="s">
        <v>67</v>
      </c>
      <c r="B33" s="3" t="s">
        <v>24</v>
      </c>
      <c r="C33" s="3" t="s">
        <v>25</v>
      </c>
      <c r="D33" s="3" t="s">
        <v>26</v>
      </c>
      <c r="E33" s="3" t="s">
        <v>33</v>
      </c>
      <c r="F33" s="3" t="s">
        <v>29</v>
      </c>
      <c r="G33" s="3">
        <v>0</v>
      </c>
      <c r="H33" s="3">
        <v>0</v>
      </c>
      <c r="I33" s="4" t="e">
        <f t="shared" si="0"/>
        <v>#DIV/0!</v>
      </c>
      <c r="J33" s="3">
        <v>0</v>
      </c>
      <c r="K33" s="32" t="e">
        <f t="shared" si="1"/>
        <v>#DIV/0!</v>
      </c>
      <c r="L33" s="3">
        <f t="shared" si="2"/>
        <v>0</v>
      </c>
      <c r="M33" s="3">
        <v>0</v>
      </c>
      <c r="N33" s="3">
        <v>0</v>
      </c>
      <c r="O33" s="3">
        <v>0</v>
      </c>
      <c r="P33" s="3">
        <v>0</v>
      </c>
      <c r="Q33" s="4" t="e">
        <f t="shared" si="3"/>
        <v>#DIV/0!</v>
      </c>
      <c r="R33" s="3">
        <v>0</v>
      </c>
      <c r="S33" s="3">
        <v>0</v>
      </c>
      <c r="T33" s="32" t="e">
        <f t="shared" si="4"/>
        <v>#DIV/0!</v>
      </c>
      <c r="U33" s="32" t="e">
        <f t="shared" si="5"/>
        <v>#DIV/0!</v>
      </c>
      <c r="V33" s="3">
        <v>0</v>
      </c>
      <c r="W33" s="3">
        <v>0</v>
      </c>
      <c r="X33" s="3">
        <v>0</v>
      </c>
      <c r="Y33" s="3">
        <v>0</v>
      </c>
      <c r="Z33" s="3"/>
    </row>
    <row r="34" spans="1:33" x14ac:dyDescent="0.3">
      <c r="A34" s="3" t="s">
        <v>68</v>
      </c>
      <c r="B34" s="3" t="s">
        <v>24</v>
      </c>
      <c r="C34" s="3" t="s">
        <v>25</v>
      </c>
      <c r="D34" s="3" t="s">
        <v>26</v>
      </c>
      <c r="E34" s="3" t="s">
        <v>33</v>
      </c>
      <c r="F34" s="3" t="s">
        <v>29</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row>
    <row r="35" spans="1:33" x14ac:dyDescent="0.3">
      <c r="A35" s="35">
        <v>106</v>
      </c>
      <c r="B35" s="35" t="s">
        <v>29</v>
      </c>
      <c r="C35" s="35" t="s">
        <v>25</v>
      </c>
      <c r="D35" s="35" t="s">
        <v>26</v>
      </c>
      <c r="E35" s="35" t="s">
        <v>33</v>
      </c>
      <c r="F35" s="35" t="s">
        <v>32</v>
      </c>
      <c r="G35" s="35">
        <f>G36+G37+G38</f>
        <v>3</v>
      </c>
      <c r="H35" s="35">
        <f>H36+H37+H38</f>
        <v>2</v>
      </c>
      <c r="I35" s="36">
        <f t="shared" ref="I35:I66" si="6">H35/G35</f>
        <v>0.66666666666666663</v>
      </c>
      <c r="J35" s="35">
        <f>J36+J37+J38</f>
        <v>1</v>
      </c>
      <c r="K35" s="37">
        <f t="shared" ref="K35:K66" si="7">J35/G35</f>
        <v>0.33333333333333331</v>
      </c>
      <c r="L35" s="35">
        <f t="shared" ref="L35:L66" si="8">M35+N35</f>
        <v>2</v>
      </c>
      <c r="M35" s="35">
        <f>M36+M37+M38</f>
        <v>1</v>
      </c>
      <c r="N35" s="35">
        <f>N36+N37+N38</f>
        <v>1</v>
      </c>
      <c r="O35" s="35">
        <f>O36+O37+O38</f>
        <v>0</v>
      </c>
      <c r="P35" s="35">
        <f>P36+P37+P38</f>
        <v>1</v>
      </c>
      <c r="Q35" s="36">
        <f t="shared" ref="Q35:Q66" si="9">P35/L35*100</f>
        <v>50</v>
      </c>
      <c r="R35" s="35">
        <f>R36+R37+R38</f>
        <v>0</v>
      </c>
      <c r="S35" s="35">
        <f>S36+S37+S38</f>
        <v>0</v>
      </c>
      <c r="T35" s="37">
        <f t="shared" ref="T35:T66" si="10">M35/(M35+N35)</f>
        <v>0.5</v>
      </c>
      <c r="U35" s="37">
        <f t="shared" ref="U35:U66" si="11">((0.5*V35)+M35)/L35</f>
        <v>0.5</v>
      </c>
      <c r="V35" s="35">
        <f>V36+V37+V38</f>
        <v>0</v>
      </c>
      <c r="W35" s="35">
        <f>W36+W37+W38</f>
        <v>0</v>
      </c>
      <c r="X35" s="35">
        <f>X36+X37+X38</f>
        <v>0</v>
      </c>
      <c r="Y35" s="35">
        <f>Y36+Y37+Y38</f>
        <v>0</v>
      </c>
      <c r="Z35" s="35">
        <f>H35-H176</f>
        <v>2</v>
      </c>
      <c r="AA35" s="38"/>
      <c r="AB35" s="35"/>
      <c r="AC35" s="35"/>
      <c r="AD35" s="35"/>
      <c r="AE35" s="3"/>
      <c r="AF35" s="3"/>
      <c r="AG35" s="3"/>
    </row>
    <row r="36" spans="1:33" x14ac:dyDescent="0.3">
      <c r="A36" s="3" t="s">
        <v>66</v>
      </c>
      <c r="B36" s="3" t="s">
        <v>29</v>
      </c>
      <c r="C36" s="3" t="s">
        <v>25</v>
      </c>
      <c r="D36" s="3" t="s">
        <v>26</v>
      </c>
      <c r="E36" s="3" t="s">
        <v>33</v>
      </c>
      <c r="F36" s="3" t="s">
        <v>32</v>
      </c>
      <c r="G36" s="3">
        <v>2</v>
      </c>
      <c r="H36" s="3">
        <v>2</v>
      </c>
      <c r="I36" s="4">
        <f t="shared" si="6"/>
        <v>1</v>
      </c>
      <c r="J36" s="3">
        <v>0</v>
      </c>
      <c r="K36" s="32">
        <f t="shared" si="7"/>
        <v>0</v>
      </c>
      <c r="L36" s="3">
        <f t="shared" si="8"/>
        <v>2</v>
      </c>
      <c r="M36" s="3">
        <v>1</v>
      </c>
      <c r="N36" s="3">
        <v>1</v>
      </c>
      <c r="O36" s="3">
        <v>0</v>
      </c>
      <c r="P36" s="3">
        <v>1</v>
      </c>
      <c r="Q36" s="4">
        <f t="shared" si="9"/>
        <v>50</v>
      </c>
      <c r="R36" s="3">
        <v>0</v>
      </c>
      <c r="S36" s="3">
        <v>0</v>
      </c>
      <c r="T36" s="32">
        <f t="shared" si="10"/>
        <v>0.5</v>
      </c>
      <c r="U36" s="32">
        <f t="shared" si="11"/>
        <v>0.5</v>
      </c>
      <c r="V36" s="3">
        <v>0</v>
      </c>
      <c r="W36" s="3">
        <v>0</v>
      </c>
      <c r="X36" s="3">
        <v>0</v>
      </c>
      <c r="Y36" s="3">
        <v>0</v>
      </c>
      <c r="Z36" s="3"/>
    </row>
    <row r="37" spans="1:33" x14ac:dyDescent="0.3">
      <c r="A37" s="3" t="s">
        <v>67</v>
      </c>
      <c r="B37" s="3" t="s">
        <v>29</v>
      </c>
      <c r="C37" s="3" t="s">
        <v>25</v>
      </c>
      <c r="D37" s="3" t="s">
        <v>26</v>
      </c>
      <c r="E37" s="3" t="s">
        <v>33</v>
      </c>
      <c r="F37" s="3" t="s">
        <v>32</v>
      </c>
      <c r="G37" s="3">
        <v>0</v>
      </c>
      <c r="H37" s="3">
        <v>0</v>
      </c>
      <c r="I37" s="4" t="e">
        <f t="shared" si="6"/>
        <v>#DIV/0!</v>
      </c>
      <c r="J37" s="3">
        <v>0</v>
      </c>
      <c r="K37" s="32" t="e">
        <f t="shared" si="7"/>
        <v>#DIV/0!</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row>
    <row r="38" spans="1:33" x14ac:dyDescent="0.3">
      <c r="A38" s="3" t="s">
        <v>68</v>
      </c>
      <c r="B38" s="3" t="s">
        <v>29</v>
      </c>
      <c r="C38" s="3" t="s">
        <v>25</v>
      </c>
      <c r="D38" s="3" t="s">
        <v>26</v>
      </c>
      <c r="E38" s="3" t="s">
        <v>33</v>
      </c>
      <c r="F38" s="3" t="s">
        <v>32</v>
      </c>
      <c r="G38" s="3">
        <v>1</v>
      </c>
      <c r="H38" s="3">
        <v>0</v>
      </c>
      <c r="I38" s="4">
        <f t="shared" si="6"/>
        <v>0</v>
      </c>
      <c r="J38" s="3">
        <v>1</v>
      </c>
      <c r="K38" s="32">
        <f t="shared" si="7"/>
        <v>1</v>
      </c>
      <c r="L38" s="3">
        <f t="shared" si="8"/>
        <v>0</v>
      </c>
      <c r="M38" s="3">
        <v>0</v>
      </c>
      <c r="N38" s="3">
        <v>0</v>
      </c>
      <c r="O38" s="3">
        <v>0</v>
      </c>
      <c r="P38" s="3">
        <v>0</v>
      </c>
      <c r="Q38" s="4" t="e">
        <f t="shared" si="9"/>
        <v>#DIV/0!</v>
      </c>
      <c r="R38" s="3">
        <v>0</v>
      </c>
      <c r="S38" s="3">
        <v>0</v>
      </c>
      <c r="T38" s="32" t="e">
        <f t="shared" si="10"/>
        <v>#DIV/0!</v>
      </c>
      <c r="U38" s="32" t="e">
        <f t="shared" si="11"/>
        <v>#DIV/0!</v>
      </c>
      <c r="V38" s="3">
        <v>0</v>
      </c>
      <c r="W38" s="3">
        <v>0</v>
      </c>
      <c r="X38" s="3">
        <v>0</v>
      </c>
      <c r="Y38" s="3">
        <v>0</v>
      </c>
      <c r="Z38" s="3"/>
    </row>
    <row r="39" spans="1:33" x14ac:dyDescent="0.3">
      <c r="A39" s="35">
        <v>6</v>
      </c>
      <c r="B39" s="35" t="s">
        <v>29</v>
      </c>
      <c r="C39" s="35" t="s">
        <v>25</v>
      </c>
      <c r="D39" s="35" t="s">
        <v>26</v>
      </c>
      <c r="E39" s="35" t="s">
        <v>27</v>
      </c>
      <c r="F39" s="35" t="s">
        <v>28</v>
      </c>
      <c r="G39" s="35">
        <f>G40+G41+G42</f>
        <v>3</v>
      </c>
      <c r="H39" s="35">
        <f>H40+H41+H42</f>
        <v>2</v>
      </c>
      <c r="I39" s="36">
        <f t="shared" si="6"/>
        <v>0.66666666666666663</v>
      </c>
      <c r="J39" s="35">
        <f>J40+J41+J42</f>
        <v>1</v>
      </c>
      <c r="K39" s="37">
        <f t="shared" si="7"/>
        <v>0.33333333333333331</v>
      </c>
      <c r="L39" s="35">
        <f t="shared" si="8"/>
        <v>2</v>
      </c>
      <c r="M39" s="35">
        <f>M40+M41+M42</f>
        <v>1</v>
      </c>
      <c r="N39" s="35">
        <f>N40+N41+N42</f>
        <v>1</v>
      </c>
      <c r="O39" s="35">
        <f>O40+O41+O42</f>
        <v>1</v>
      </c>
      <c r="P39" s="35">
        <f>P40+P41+P42</f>
        <v>2</v>
      </c>
      <c r="Q39" s="36">
        <f t="shared" si="9"/>
        <v>100</v>
      </c>
      <c r="R39" s="35">
        <f>R40+R41+R42</f>
        <v>0</v>
      </c>
      <c r="S39" s="35">
        <f>S40+S41+S42</f>
        <v>0</v>
      </c>
      <c r="T39" s="37">
        <f t="shared" si="10"/>
        <v>0.5</v>
      </c>
      <c r="U39" s="37">
        <f t="shared" si="11"/>
        <v>0.5</v>
      </c>
      <c r="V39" s="35">
        <f>V40+V41+V42</f>
        <v>0</v>
      </c>
      <c r="W39" s="35">
        <f>W40+W41+W42</f>
        <v>0</v>
      </c>
      <c r="X39" s="35">
        <f>X40+X41+X42</f>
        <v>0</v>
      </c>
      <c r="Y39" s="35">
        <f>Y40+Y41+Y42</f>
        <v>0</v>
      </c>
      <c r="Z39" s="35">
        <f>H39-H180</f>
        <v>-3</v>
      </c>
      <c r="AA39" s="38"/>
      <c r="AB39" s="38"/>
      <c r="AC39" s="38"/>
      <c r="AD39" s="38"/>
    </row>
    <row r="40" spans="1:33" x14ac:dyDescent="0.3">
      <c r="A40" s="3" t="s">
        <v>66</v>
      </c>
      <c r="B40" s="3" t="s">
        <v>29</v>
      </c>
      <c r="C40" s="3" t="s">
        <v>25</v>
      </c>
      <c r="D40" s="3" t="s">
        <v>26</v>
      </c>
      <c r="E40" s="3" t="s">
        <v>27</v>
      </c>
      <c r="F40" s="3" t="s">
        <v>28</v>
      </c>
      <c r="G40" s="3">
        <v>3</v>
      </c>
      <c r="H40" s="3">
        <v>2</v>
      </c>
      <c r="I40" s="4">
        <f t="shared" si="6"/>
        <v>0.66666666666666663</v>
      </c>
      <c r="J40" s="3">
        <v>1</v>
      </c>
      <c r="K40" s="32">
        <f t="shared" si="7"/>
        <v>0.33333333333333331</v>
      </c>
      <c r="L40" s="3">
        <f t="shared" si="8"/>
        <v>2</v>
      </c>
      <c r="M40" s="3">
        <v>1</v>
      </c>
      <c r="N40" s="3">
        <v>1</v>
      </c>
      <c r="O40" s="3">
        <v>1</v>
      </c>
      <c r="P40" s="3">
        <v>2</v>
      </c>
      <c r="Q40" s="4">
        <f t="shared" si="9"/>
        <v>100</v>
      </c>
      <c r="R40" s="3">
        <v>0</v>
      </c>
      <c r="S40" s="3">
        <v>0</v>
      </c>
      <c r="T40" s="32">
        <f t="shared" si="10"/>
        <v>0.5</v>
      </c>
      <c r="U40" s="32">
        <f t="shared" si="11"/>
        <v>0.5</v>
      </c>
      <c r="V40" s="3">
        <v>0</v>
      </c>
      <c r="W40" s="3">
        <v>0</v>
      </c>
      <c r="X40" s="3">
        <v>0</v>
      </c>
      <c r="Y40" s="3">
        <v>0</v>
      </c>
      <c r="Z40" s="3"/>
    </row>
    <row r="41" spans="1:33" x14ac:dyDescent="0.3">
      <c r="A41" s="3" t="s">
        <v>67</v>
      </c>
      <c r="B41" s="3" t="s">
        <v>29</v>
      </c>
      <c r="C41" s="3" t="s">
        <v>25</v>
      </c>
      <c r="D41" s="3" t="s">
        <v>26</v>
      </c>
      <c r="E41" s="3" t="s">
        <v>27</v>
      </c>
      <c r="F41" s="3" t="s">
        <v>28</v>
      </c>
      <c r="G41" s="3">
        <v>0</v>
      </c>
      <c r="H41" s="3">
        <v>0</v>
      </c>
      <c r="I41" s="4" t="e">
        <f t="shared" si="6"/>
        <v>#DIV/0!</v>
      </c>
      <c r="J41" s="3">
        <v>0</v>
      </c>
      <c r="K41" s="32" t="e">
        <f t="shared" si="7"/>
        <v>#DIV/0!</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3" x14ac:dyDescent="0.3">
      <c r="A42" s="3" t="s">
        <v>68</v>
      </c>
      <c r="B42" s="3" t="s">
        <v>29</v>
      </c>
      <c r="C42" s="3" t="s">
        <v>25</v>
      </c>
      <c r="D42" s="3" t="s">
        <v>26</v>
      </c>
      <c r="E42" s="3" t="s">
        <v>27</v>
      </c>
      <c r="F42" s="3" t="s">
        <v>28</v>
      </c>
      <c r="G42" s="3">
        <v>0</v>
      </c>
      <c r="H42" s="3">
        <v>0</v>
      </c>
      <c r="I42" s="4" t="e">
        <f t="shared" si="6"/>
        <v>#DIV/0!</v>
      </c>
      <c r="J42" s="3">
        <v>0</v>
      </c>
      <c r="K42" s="32" t="e">
        <f t="shared" si="7"/>
        <v>#DIV/0!</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0</v>
      </c>
      <c r="Y42" s="3">
        <v>0</v>
      </c>
      <c r="Z42" s="3"/>
    </row>
    <row r="43" spans="1:33" x14ac:dyDescent="0.3">
      <c r="A43" s="35">
        <v>147</v>
      </c>
      <c r="B43" s="35" t="s">
        <v>24</v>
      </c>
      <c r="C43" s="35" t="s">
        <v>31</v>
      </c>
      <c r="D43" s="35" t="s">
        <v>30</v>
      </c>
      <c r="E43" s="35" t="s">
        <v>27</v>
      </c>
      <c r="F43" s="35" t="s">
        <v>28</v>
      </c>
      <c r="G43" s="35">
        <f>G44+G45+G46</f>
        <v>2</v>
      </c>
      <c r="H43" s="35">
        <f>H44+H45+H46</f>
        <v>0</v>
      </c>
      <c r="I43" s="36">
        <f t="shared" si="6"/>
        <v>0</v>
      </c>
      <c r="J43" s="35">
        <f>J44+J45+J46</f>
        <v>2</v>
      </c>
      <c r="K43" s="37">
        <f t="shared" si="7"/>
        <v>1</v>
      </c>
      <c r="L43" s="35">
        <f t="shared" si="8"/>
        <v>0</v>
      </c>
      <c r="M43" s="35">
        <f>M44+M45+M46</f>
        <v>0</v>
      </c>
      <c r="N43" s="35">
        <f>N44+N45+N46</f>
        <v>0</v>
      </c>
      <c r="O43" s="35">
        <f>O44+O45+O46</f>
        <v>0</v>
      </c>
      <c r="P43" s="35">
        <f>P44+P45+P46</f>
        <v>0</v>
      </c>
      <c r="Q43" s="36" t="e">
        <f t="shared" si="9"/>
        <v>#DIV/0!</v>
      </c>
      <c r="R43" s="35">
        <f>R44+R45+R46</f>
        <v>0</v>
      </c>
      <c r="S43" s="35">
        <f>S44+S45+S46</f>
        <v>0</v>
      </c>
      <c r="T43" s="37" t="e">
        <f t="shared" si="10"/>
        <v>#DIV/0!</v>
      </c>
      <c r="U43" s="37" t="e">
        <f t="shared" si="11"/>
        <v>#DIV/0!</v>
      </c>
      <c r="V43" s="35">
        <f>V44+V45+V46</f>
        <v>0</v>
      </c>
      <c r="W43" s="35">
        <f>W44+W45+W46</f>
        <v>0</v>
      </c>
      <c r="X43" s="35">
        <f>X44+X45+X46</f>
        <v>0</v>
      </c>
      <c r="Y43" s="35">
        <f>Y44+Y45+Y46</f>
        <v>0</v>
      </c>
      <c r="Z43" s="35">
        <f>H43-H184</f>
        <v>-1</v>
      </c>
      <c r="AA43" s="38"/>
      <c r="AB43" s="38"/>
      <c r="AC43" s="38"/>
      <c r="AD43" s="38"/>
    </row>
    <row r="44" spans="1:33" x14ac:dyDescent="0.3">
      <c r="A44" s="3" t="s">
        <v>66</v>
      </c>
      <c r="B44" s="3" t="s">
        <v>24</v>
      </c>
      <c r="C44" s="3" t="s">
        <v>31</v>
      </c>
      <c r="D44" s="3" t="s">
        <v>30</v>
      </c>
      <c r="E44" s="3" t="s">
        <v>27</v>
      </c>
      <c r="F44" s="3" t="s">
        <v>28</v>
      </c>
      <c r="G44" s="3">
        <v>2</v>
      </c>
      <c r="H44" s="3">
        <v>0</v>
      </c>
      <c r="I44" s="4">
        <f t="shared" si="6"/>
        <v>0</v>
      </c>
      <c r="J44" s="3">
        <v>2</v>
      </c>
      <c r="K44" s="32">
        <f t="shared" si="7"/>
        <v>1</v>
      </c>
      <c r="L44" s="3">
        <f t="shared" si="8"/>
        <v>0</v>
      </c>
      <c r="M44" s="3">
        <v>0</v>
      </c>
      <c r="N44" s="3">
        <v>0</v>
      </c>
      <c r="O44" s="3">
        <v>0</v>
      </c>
      <c r="P44" s="3">
        <v>0</v>
      </c>
      <c r="Q44" s="4" t="e">
        <f t="shared" si="9"/>
        <v>#DIV/0!</v>
      </c>
      <c r="R44" s="3">
        <v>0</v>
      </c>
      <c r="S44" s="3">
        <v>0</v>
      </c>
      <c r="T44" s="32" t="e">
        <f t="shared" si="10"/>
        <v>#DIV/0!</v>
      </c>
      <c r="U44" s="32" t="e">
        <f t="shared" si="11"/>
        <v>#DIV/0!</v>
      </c>
      <c r="V44" s="3">
        <v>0</v>
      </c>
      <c r="W44" s="3">
        <v>0</v>
      </c>
      <c r="X44" s="3">
        <v>0</v>
      </c>
      <c r="Y44" s="3">
        <v>0</v>
      </c>
      <c r="Z44" s="3"/>
    </row>
    <row r="45" spans="1:33" x14ac:dyDescent="0.3">
      <c r="A45" s="3" t="s">
        <v>67</v>
      </c>
      <c r="B45" s="3" t="s">
        <v>24</v>
      </c>
      <c r="C45" s="3" t="s">
        <v>31</v>
      </c>
      <c r="D45" s="3" t="s">
        <v>30</v>
      </c>
      <c r="E45" s="3" t="s">
        <v>27</v>
      </c>
      <c r="F45" s="3" t="s">
        <v>28</v>
      </c>
      <c r="G45" s="3">
        <v>0</v>
      </c>
      <c r="H45" s="3">
        <v>0</v>
      </c>
      <c r="I45" s="4" t="e">
        <f t="shared" si="6"/>
        <v>#DIV/0!</v>
      </c>
      <c r="J45" s="3">
        <v>0</v>
      </c>
      <c r="K45" s="32" t="e">
        <f t="shared" si="7"/>
        <v>#DIV/0!</v>
      </c>
      <c r="L45" s="3">
        <f t="shared" si="8"/>
        <v>0</v>
      </c>
      <c r="M45" s="3">
        <v>0</v>
      </c>
      <c r="N45" s="3">
        <v>0</v>
      </c>
      <c r="O45" s="3">
        <v>0</v>
      </c>
      <c r="P45" s="3">
        <v>0</v>
      </c>
      <c r="Q45" s="4" t="e">
        <f t="shared" si="9"/>
        <v>#DIV/0!</v>
      </c>
      <c r="R45" s="3">
        <v>0</v>
      </c>
      <c r="S45" s="3">
        <v>0</v>
      </c>
      <c r="T45" s="32" t="e">
        <f t="shared" si="10"/>
        <v>#DIV/0!</v>
      </c>
      <c r="U45" s="32" t="e">
        <f t="shared" si="11"/>
        <v>#DIV/0!</v>
      </c>
      <c r="V45" s="3">
        <v>0</v>
      </c>
      <c r="W45" s="3">
        <v>0</v>
      </c>
      <c r="X45" s="3">
        <v>0</v>
      </c>
      <c r="Y45" s="3">
        <v>0</v>
      </c>
      <c r="Z45" s="3"/>
    </row>
    <row r="46" spans="1:33" x14ac:dyDescent="0.3">
      <c r="A46" s="3" t="s">
        <v>68</v>
      </c>
      <c r="B46" s="3" t="s">
        <v>24</v>
      </c>
      <c r="C46" s="3" t="s">
        <v>31</v>
      </c>
      <c r="D46" s="3" t="s">
        <v>30</v>
      </c>
      <c r="E46" s="3" t="s">
        <v>27</v>
      </c>
      <c r="F46" s="3" t="s">
        <v>28</v>
      </c>
      <c r="G46" s="3">
        <v>0</v>
      </c>
      <c r="H46" s="3">
        <v>0</v>
      </c>
      <c r="I46" s="4" t="e">
        <f t="shared" si="6"/>
        <v>#DIV/0!</v>
      </c>
      <c r="J46" s="3">
        <v>0</v>
      </c>
      <c r="K46" s="32" t="e">
        <f t="shared" si="7"/>
        <v>#DIV/0!</v>
      </c>
      <c r="L46" s="3">
        <f t="shared" si="8"/>
        <v>0</v>
      </c>
      <c r="M46" s="3">
        <v>0</v>
      </c>
      <c r="N46" s="3">
        <v>0</v>
      </c>
      <c r="O46" s="3">
        <v>0</v>
      </c>
      <c r="P46" s="3">
        <v>0</v>
      </c>
      <c r="Q46" s="4" t="e">
        <f t="shared" si="9"/>
        <v>#DIV/0!</v>
      </c>
      <c r="R46" s="3">
        <v>0</v>
      </c>
      <c r="S46" s="3">
        <v>0</v>
      </c>
      <c r="T46" s="32" t="e">
        <f t="shared" si="10"/>
        <v>#DIV/0!</v>
      </c>
      <c r="U46" s="32" t="e">
        <f t="shared" si="11"/>
        <v>#DIV/0!</v>
      </c>
      <c r="V46" s="3">
        <v>0</v>
      </c>
      <c r="W46" s="3">
        <v>0</v>
      </c>
      <c r="X46" s="3">
        <v>0</v>
      </c>
      <c r="Y46" s="3">
        <v>0</v>
      </c>
      <c r="Z46" s="3"/>
    </row>
    <row r="47" spans="1:33" x14ac:dyDescent="0.3">
      <c r="A47" s="35">
        <v>7</v>
      </c>
      <c r="B47" s="35" t="s">
        <v>24</v>
      </c>
      <c r="C47" s="35" t="s">
        <v>30</v>
      </c>
      <c r="D47" s="35" t="s">
        <v>26</v>
      </c>
      <c r="E47" s="35" t="s">
        <v>27</v>
      </c>
      <c r="F47" s="35" t="s">
        <v>28</v>
      </c>
      <c r="G47" s="35">
        <f>G48+G49+G50</f>
        <v>3</v>
      </c>
      <c r="H47" s="35">
        <f>H48+H49+H50</f>
        <v>2</v>
      </c>
      <c r="I47" s="36">
        <f t="shared" si="6"/>
        <v>0.66666666666666663</v>
      </c>
      <c r="J47" s="35">
        <f>J48+J49+J50</f>
        <v>0</v>
      </c>
      <c r="K47" s="37">
        <f t="shared" si="7"/>
        <v>0</v>
      </c>
      <c r="L47" s="35">
        <f t="shared" si="8"/>
        <v>3</v>
      </c>
      <c r="M47" s="35">
        <f>M48+M49+M50</f>
        <v>1</v>
      </c>
      <c r="N47" s="35">
        <f>N48+N49+N50</f>
        <v>2</v>
      </c>
      <c r="O47" s="35">
        <f>O48+O49+O50</f>
        <v>1</v>
      </c>
      <c r="P47" s="35">
        <f>P48+P49+P50</f>
        <v>2</v>
      </c>
      <c r="Q47" s="36">
        <f t="shared" si="9"/>
        <v>66.666666666666657</v>
      </c>
      <c r="R47" s="35">
        <f>R48+R49+R50</f>
        <v>0</v>
      </c>
      <c r="S47" s="35">
        <f>S48+S49+S50</f>
        <v>0</v>
      </c>
      <c r="T47" s="37">
        <f t="shared" si="10"/>
        <v>0.33333333333333331</v>
      </c>
      <c r="U47" s="37">
        <f t="shared" si="11"/>
        <v>0.33333333333333331</v>
      </c>
      <c r="V47" s="35">
        <f>V48+V49+V50</f>
        <v>0</v>
      </c>
      <c r="W47" s="35">
        <f>W48+W49+W50</f>
        <v>0</v>
      </c>
      <c r="X47" s="35">
        <f>X48+X49+X50</f>
        <v>0</v>
      </c>
      <c r="Y47" s="35">
        <f>Y48+Y49+Y50</f>
        <v>0</v>
      </c>
      <c r="Z47" s="35">
        <f>H47-H188</f>
        <v>0</v>
      </c>
      <c r="AA47" s="38"/>
      <c r="AB47" s="38"/>
      <c r="AC47" s="38"/>
      <c r="AD47" s="38"/>
    </row>
    <row r="48" spans="1:33" x14ac:dyDescent="0.3">
      <c r="A48" s="3" t="s">
        <v>66</v>
      </c>
      <c r="B48" s="3" t="s">
        <v>24</v>
      </c>
      <c r="C48" s="3" t="s">
        <v>30</v>
      </c>
      <c r="D48" s="3" t="s">
        <v>26</v>
      </c>
      <c r="E48" s="3" t="s">
        <v>27</v>
      </c>
      <c r="F48" s="3" t="s">
        <v>28</v>
      </c>
      <c r="G48" s="3">
        <v>2</v>
      </c>
      <c r="H48" s="3">
        <v>2</v>
      </c>
      <c r="I48" s="4">
        <f t="shared" si="6"/>
        <v>1</v>
      </c>
      <c r="J48" s="3">
        <v>0</v>
      </c>
      <c r="K48" s="32">
        <f t="shared" si="7"/>
        <v>0</v>
      </c>
      <c r="L48" s="3">
        <f t="shared" si="8"/>
        <v>2</v>
      </c>
      <c r="M48" s="3">
        <v>1</v>
      </c>
      <c r="N48" s="3">
        <v>1</v>
      </c>
      <c r="O48" s="3">
        <v>1</v>
      </c>
      <c r="P48" s="3">
        <v>2</v>
      </c>
      <c r="Q48" s="4">
        <f t="shared" si="9"/>
        <v>100</v>
      </c>
      <c r="R48" s="3">
        <v>0</v>
      </c>
      <c r="S48" s="3">
        <v>0</v>
      </c>
      <c r="T48" s="32">
        <f t="shared" si="10"/>
        <v>0.5</v>
      </c>
      <c r="U48" s="32">
        <f t="shared" si="11"/>
        <v>0.5</v>
      </c>
      <c r="V48" s="3">
        <v>0</v>
      </c>
      <c r="W48" s="3">
        <v>0</v>
      </c>
      <c r="X48" s="3">
        <v>0</v>
      </c>
      <c r="Y48" s="3">
        <v>0</v>
      </c>
      <c r="Z48" s="3"/>
    </row>
    <row r="49" spans="1:30" x14ac:dyDescent="0.3">
      <c r="A49" s="3" t="s">
        <v>67</v>
      </c>
      <c r="B49" s="3" t="s">
        <v>24</v>
      </c>
      <c r="C49" s="3" t="s">
        <v>30</v>
      </c>
      <c r="D49" s="3" t="s">
        <v>26</v>
      </c>
      <c r="E49" s="3" t="s">
        <v>27</v>
      </c>
      <c r="F49" s="3" t="s">
        <v>28</v>
      </c>
      <c r="G49" s="3">
        <v>0</v>
      </c>
      <c r="H49" s="3">
        <v>0</v>
      </c>
      <c r="I49" s="4" t="e">
        <f t="shared" si="6"/>
        <v>#DIV/0!</v>
      </c>
      <c r="J49" s="3">
        <v>0</v>
      </c>
      <c r="K49" s="32" t="e">
        <f t="shared" si="7"/>
        <v>#DIV/0!</v>
      </c>
      <c r="L49" s="3">
        <f t="shared" si="8"/>
        <v>0</v>
      </c>
      <c r="M49" s="3">
        <v>0</v>
      </c>
      <c r="N49" s="3">
        <v>0</v>
      </c>
      <c r="O49" s="3">
        <v>0</v>
      </c>
      <c r="P49" s="3">
        <v>0</v>
      </c>
      <c r="Q49" s="4" t="e">
        <f t="shared" si="9"/>
        <v>#DIV/0!</v>
      </c>
      <c r="R49" s="3">
        <v>0</v>
      </c>
      <c r="S49" s="3">
        <v>0</v>
      </c>
      <c r="T49" s="32" t="e">
        <f t="shared" si="10"/>
        <v>#DIV/0!</v>
      </c>
      <c r="U49" s="32" t="e">
        <f t="shared" si="11"/>
        <v>#DIV/0!</v>
      </c>
      <c r="V49" s="3">
        <v>0</v>
      </c>
      <c r="W49" s="3">
        <v>0</v>
      </c>
      <c r="X49" s="3">
        <v>0</v>
      </c>
      <c r="Y49" s="3">
        <v>0</v>
      </c>
      <c r="Z49" s="3"/>
    </row>
    <row r="50" spans="1:30" x14ac:dyDescent="0.3">
      <c r="A50" s="3" t="s">
        <v>68</v>
      </c>
      <c r="B50" s="3" t="s">
        <v>24</v>
      </c>
      <c r="C50" s="3" t="s">
        <v>30</v>
      </c>
      <c r="D50" s="3" t="s">
        <v>26</v>
      </c>
      <c r="E50" s="3" t="s">
        <v>27</v>
      </c>
      <c r="F50" s="3" t="s">
        <v>28</v>
      </c>
      <c r="G50" s="3">
        <v>1</v>
      </c>
      <c r="H50" s="3">
        <v>0</v>
      </c>
      <c r="I50" s="4">
        <f t="shared" si="6"/>
        <v>0</v>
      </c>
      <c r="J50" s="3">
        <v>0</v>
      </c>
      <c r="K50" s="32">
        <f t="shared" si="7"/>
        <v>0</v>
      </c>
      <c r="L50" s="3">
        <f t="shared" si="8"/>
        <v>1</v>
      </c>
      <c r="M50" s="3">
        <v>0</v>
      </c>
      <c r="N50" s="3">
        <v>1</v>
      </c>
      <c r="O50" s="3">
        <v>0</v>
      </c>
      <c r="P50" s="3">
        <v>0</v>
      </c>
      <c r="Q50" s="4">
        <f t="shared" si="9"/>
        <v>0</v>
      </c>
      <c r="R50" s="3">
        <v>0</v>
      </c>
      <c r="S50" s="3">
        <v>0</v>
      </c>
      <c r="T50" s="32">
        <f t="shared" si="10"/>
        <v>0</v>
      </c>
      <c r="U50" s="32">
        <f t="shared" si="11"/>
        <v>0</v>
      </c>
      <c r="V50" s="3">
        <v>0</v>
      </c>
      <c r="W50" s="3">
        <v>0</v>
      </c>
      <c r="X50" s="3">
        <v>0</v>
      </c>
      <c r="Y50" s="3">
        <v>0</v>
      </c>
      <c r="Z50" s="3"/>
    </row>
    <row r="51" spans="1:30" x14ac:dyDescent="0.3">
      <c r="A51" s="35">
        <v>27</v>
      </c>
      <c r="B51" s="35" t="s">
        <v>29</v>
      </c>
      <c r="C51" s="35" t="s">
        <v>25</v>
      </c>
      <c r="D51" s="35" t="s">
        <v>26</v>
      </c>
      <c r="E51" s="35" t="s">
        <v>30</v>
      </c>
      <c r="F51" s="35" t="s">
        <v>28</v>
      </c>
      <c r="G51" s="35">
        <f>G52+G53+G54</f>
        <v>3</v>
      </c>
      <c r="H51" s="35">
        <f>H52+H53+H54</f>
        <v>4</v>
      </c>
      <c r="I51" s="36">
        <f t="shared" si="6"/>
        <v>1.3333333333333333</v>
      </c>
      <c r="J51" s="35">
        <f>J52+J53+J54</f>
        <v>1</v>
      </c>
      <c r="K51" s="37">
        <f t="shared" si="7"/>
        <v>0.33333333333333331</v>
      </c>
      <c r="L51" s="35">
        <f t="shared" si="8"/>
        <v>2</v>
      </c>
      <c r="M51" s="35">
        <f>M52+M53+M54</f>
        <v>2</v>
      </c>
      <c r="N51" s="35">
        <f>N52+N53+N54</f>
        <v>0</v>
      </c>
      <c r="O51" s="35">
        <f>O52+O53+O54</f>
        <v>2</v>
      </c>
      <c r="P51" s="35">
        <f>P52+P53+P54</f>
        <v>2</v>
      </c>
      <c r="Q51" s="36">
        <f t="shared" si="9"/>
        <v>100</v>
      </c>
      <c r="R51" s="35">
        <f>R52+R53+R54</f>
        <v>0</v>
      </c>
      <c r="S51" s="35">
        <f>S52+S53+S54</f>
        <v>0</v>
      </c>
      <c r="T51" s="37">
        <f t="shared" si="10"/>
        <v>1</v>
      </c>
      <c r="U51" s="37">
        <f t="shared" si="11"/>
        <v>1</v>
      </c>
      <c r="V51" s="35">
        <f>V52+V53+V54</f>
        <v>0</v>
      </c>
      <c r="W51" s="35">
        <f>W52+W53+W54</f>
        <v>0</v>
      </c>
      <c r="X51" s="35">
        <f>X52+X53+X54</f>
        <v>0</v>
      </c>
      <c r="Y51" s="35">
        <f>Y52+Y53+Y54</f>
        <v>0</v>
      </c>
      <c r="Z51" s="35">
        <f>H51-H192</f>
        <v>1</v>
      </c>
      <c r="AA51" s="38"/>
      <c r="AB51" s="38"/>
      <c r="AC51" s="38"/>
      <c r="AD51" s="38"/>
    </row>
    <row r="52" spans="1:30" x14ac:dyDescent="0.3">
      <c r="A52" s="3" t="s">
        <v>66</v>
      </c>
      <c r="B52" s="3" t="s">
        <v>29</v>
      </c>
      <c r="C52" s="3" t="s">
        <v>25</v>
      </c>
      <c r="D52" s="3" t="s">
        <v>26</v>
      </c>
      <c r="E52" s="3" t="s">
        <v>30</v>
      </c>
      <c r="F52" s="3" t="s">
        <v>28</v>
      </c>
      <c r="G52" s="3">
        <v>2</v>
      </c>
      <c r="H52" s="3">
        <v>2</v>
      </c>
      <c r="I52" s="4">
        <f t="shared" si="6"/>
        <v>1</v>
      </c>
      <c r="J52" s="3">
        <v>1</v>
      </c>
      <c r="K52" s="32">
        <f t="shared" si="7"/>
        <v>0.5</v>
      </c>
      <c r="L52" s="3">
        <f t="shared" si="8"/>
        <v>1</v>
      </c>
      <c r="M52" s="3">
        <v>1</v>
      </c>
      <c r="N52" s="3">
        <v>0</v>
      </c>
      <c r="O52" s="3">
        <v>1</v>
      </c>
      <c r="P52" s="3">
        <v>1</v>
      </c>
      <c r="Q52" s="4">
        <f t="shared" si="9"/>
        <v>100</v>
      </c>
      <c r="R52" s="3">
        <v>0</v>
      </c>
      <c r="S52" s="3">
        <v>0</v>
      </c>
      <c r="T52" s="32">
        <f t="shared" si="10"/>
        <v>1</v>
      </c>
      <c r="U52" s="32">
        <f t="shared" si="11"/>
        <v>1</v>
      </c>
      <c r="V52" s="3">
        <v>0</v>
      </c>
      <c r="W52" s="3">
        <v>0</v>
      </c>
      <c r="X52" s="3">
        <v>0</v>
      </c>
      <c r="Y52" s="3">
        <v>0</v>
      </c>
      <c r="Z52" s="3"/>
    </row>
    <row r="53" spans="1:30" x14ac:dyDescent="0.3">
      <c r="A53" s="3" t="s">
        <v>67</v>
      </c>
      <c r="B53" s="3" t="s">
        <v>29</v>
      </c>
      <c r="C53" s="3" t="s">
        <v>25</v>
      </c>
      <c r="D53" s="3" t="s">
        <v>26</v>
      </c>
      <c r="E53" s="3" t="s">
        <v>30</v>
      </c>
      <c r="F53" s="3" t="s">
        <v>28</v>
      </c>
      <c r="G53" s="3">
        <v>1</v>
      </c>
      <c r="H53" s="3">
        <v>2</v>
      </c>
      <c r="I53" s="4">
        <f t="shared" si="6"/>
        <v>2</v>
      </c>
      <c r="J53" s="3">
        <v>0</v>
      </c>
      <c r="K53" s="32">
        <f t="shared" si="7"/>
        <v>0</v>
      </c>
      <c r="L53" s="3">
        <f t="shared" si="8"/>
        <v>1</v>
      </c>
      <c r="M53" s="3">
        <v>1</v>
      </c>
      <c r="N53" s="3">
        <v>0</v>
      </c>
      <c r="O53" s="3">
        <v>1</v>
      </c>
      <c r="P53" s="3">
        <v>1</v>
      </c>
      <c r="Q53" s="4">
        <f t="shared" si="9"/>
        <v>100</v>
      </c>
      <c r="R53" s="3">
        <v>0</v>
      </c>
      <c r="S53" s="3">
        <v>0</v>
      </c>
      <c r="T53" s="32">
        <f t="shared" si="10"/>
        <v>1</v>
      </c>
      <c r="U53" s="32">
        <f t="shared" si="11"/>
        <v>1</v>
      </c>
      <c r="V53" s="3">
        <v>0</v>
      </c>
      <c r="W53" s="3">
        <v>0</v>
      </c>
      <c r="X53" s="3">
        <v>0</v>
      </c>
      <c r="Y53" s="3">
        <v>0</v>
      </c>
      <c r="Z53" s="3"/>
    </row>
    <row r="54" spans="1:30" x14ac:dyDescent="0.3">
      <c r="A54" s="3" t="s">
        <v>68</v>
      </c>
      <c r="B54" s="3" t="s">
        <v>29</v>
      </c>
      <c r="C54" s="3" t="s">
        <v>25</v>
      </c>
      <c r="D54" s="3" t="s">
        <v>26</v>
      </c>
      <c r="E54" s="3" t="s">
        <v>30</v>
      </c>
      <c r="F54" s="3" t="s">
        <v>28</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9</v>
      </c>
      <c r="B55" s="35" t="s">
        <v>32</v>
      </c>
      <c r="C55" s="35" t="s">
        <v>25</v>
      </c>
      <c r="D55" s="35" t="s">
        <v>26</v>
      </c>
      <c r="E55" s="35" t="s">
        <v>27</v>
      </c>
      <c r="F55" s="35" t="s">
        <v>28</v>
      </c>
      <c r="G55" s="35">
        <f>G56+G57+G58</f>
        <v>2</v>
      </c>
      <c r="H55" s="35">
        <f>H56+H57+H58</f>
        <v>2</v>
      </c>
      <c r="I55" s="36">
        <f t="shared" si="6"/>
        <v>1</v>
      </c>
      <c r="J55" s="35">
        <f>J56+J57+J58</f>
        <v>0</v>
      </c>
      <c r="K55" s="37">
        <f t="shared" si="7"/>
        <v>0</v>
      </c>
      <c r="L55" s="35">
        <f t="shared" si="8"/>
        <v>2</v>
      </c>
      <c r="M55" s="35">
        <f>M56+M57+M58</f>
        <v>1</v>
      </c>
      <c r="N55" s="35">
        <f>N56+N57+N58</f>
        <v>1</v>
      </c>
      <c r="O55" s="35">
        <f>O56+O57+O58</f>
        <v>0</v>
      </c>
      <c r="P55" s="35">
        <f>P56+P57+P58</f>
        <v>1</v>
      </c>
      <c r="Q55" s="36">
        <f t="shared" si="9"/>
        <v>50</v>
      </c>
      <c r="R55" s="35">
        <f>R56+R57+R58</f>
        <v>0</v>
      </c>
      <c r="S55" s="35">
        <f>S56+S57+S58</f>
        <v>0</v>
      </c>
      <c r="T55" s="37">
        <f t="shared" si="10"/>
        <v>0.5</v>
      </c>
      <c r="U55" s="37">
        <f t="shared" si="11"/>
        <v>0.5</v>
      </c>
      <c r="V55" s="35">
        <f>V56+V57+V58</f>
        <v>0</v>
      </c>
      <c r="W55" s="35">
        <f>W56+W57+W58</f>
        <v>0</v>
      </c>
      <c r="X55" s="35">
        <f>X56+X57+X58</f>
        <v>0</v>
      </c>
      <c r="Y55" s="35">
        <f>Y56+Y57+Y58</f>
        <v>1</v>
      </c>
      <c r="Z55" s="35">
        <f>H55-H196</f>
        <v>0</v>
      </c>
      <c r="AA55" s="38"/>
      <c r="AB55" s="38"/>
      <c r="AC55" s="38"/>
      <c r="AD55" s="38"/>
    </row>
    <row r="56" spans="1:30" x14ac:dyDescent="0.3">
      <c r="A56" s="3" t="s">
        <v>66</v>
      </c>
      <c r="B56" s="3" t="s">
        <v>32</v>
      </c>
      <c r="C56" s="3" t="s">
        <v>25</v>
      </c>
      <c r="D56" s="3" t="s">
        <v>26</v>
      </c>
      <c r="E56" s="3" t="s">
        <v>27</v>
      </c>
      <c r="F56" s="3" t="s">
        <v>28</v>
      </c>
      <c r="G56" s="3">
        <v>2</v>
      </c>
      <c r="H56" s="3">
        <v>2</v>
      </c>
      <c r="I56" s="4">
        <f t="shared" si="6"/>
        <v>1</v>
      </c>
      <c r="J56" s="3">
        <v>0</v>
      </c>
      <c r="K56" s="32">
        <f t="shared" si="7"/>
        <v>0</v>
      </c>
      <c r="L56" s="3">
        <f t="shared" si="8"/>
        <v>2</v>
      </c>
      <c r="M56" s="3">
        <v>1</v>
      </c>
      <c r="N56" s="3">
        <v>1</v>
      </c>
      <c r="O56" s="3">
        <v>0</v>
      </c>
      <c r="P56" s="3">
        <v>1</v>
      </c>
      <c r="Q56" s="4">
        <f t="shared" si="9"/>
        <v>50</v>
      </c>
      <c r="R56" s="3">
        <v>0</v>
      </c>
      <c r="S56" s="3">
        <v>0</v>
      </c>
      <c r="T56" s="32">
        <f t="shared" si="10"/>
        <v>0.5</v>
      </c>
      <c r="U56" s="32">
        <f t="shared" si="11"/>
        <v>0.5</v>
      </c>
      <c r="V56" s="3">
        <v>0</v>
      </c>
      <c r="W56" s="3">
        <v>0</v>
      </c>
      <c r="X56" s="3">
        <v>0</v>
      </c>
      <c r="Y56" s="3">
        <v>1</v>
      </c>
      <c r="Z56" s="3"/>
    </row>
    <row r="57" spans="1:30" x14ac:dyDescent="0.3">
      <c r="A57" s="3" t="s">
        <v>67</v>
      </c>
      <c r="B57" s="3" t="s">
        <v>32</v>
      </c>
      <c r="C57" s="3" t="s">
        <v>25</v>
      </c>
      <c r="D57" s="3" t="s">
        <v>26</v>
      </c>
      <c r="E57" s="3" t="s">
        <v>27</v>
      </c>
      <c r="F57" s="3" t="s">
        <v>28</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row>
    <row r="58" spans="1:30" x14ac:dyDescent="0.3">
      <c r="A58" s="3" t="s">
        <v>68</v>
      </c>
      <c r="B58" s="3" t="s">
        <v>32</v>
      </c>
      <c r="C58" s="3" t="s">
        <v>25</v>
      </c>
      <c r="D58" s="3" t="s">
        <v>26</v>
      </c>
      <c r="E58" s="3" t="s">
        <v>27</v>
      </c>
      <c r="F58" s="3" t="s">
        <v>28</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0</v>
      </c>
      <c r="Z58" s="3"/>
    </row>
    <row r="59" spans="1:30" x14ac:dyDescent="0.3">
      <c r="A59" s="35">
        <v>156</v>
      </c>
      <c r="B59" s="35" t="s">
        <v>24</v>
      </c>
      <c r="C59" s="35" t="s">
        <v>25</v>
      </c>
      <c r="D59" s="35" t="s">
        <v>26</v>
      </c>
      <c r="E59" s="35" t="s">
        <v>27</v>
      </c>
      <c r="F59" s="35" t="s">
        <v>32</v>
      </c>
      <c r="G59" s="35">
        <f>G60+G61+G62</f>
        <v>4</v>
      </c>
      <c r="H59" s="35">
        <f>H60+H61+H62</f>
        <v>4</v>
      </c>
      <c r="I59" s="36">
        <f t="shared" si="6"/>
        <v>1</v>
      </c>
      <c r="J59" s="35">
        <f>J60+J61+J62</f>
        <v>1</v>
      </c>
      <c r="K59" s="37">
        <f t="shared" si="7"/>
        <v>0.25</v>
      </c>
      <c r="L59" s="35">
        <f t="shared" si="8"/>
        <v>3</v>
      </c>
      <c r="M59" s="35">
        <f>M60+M61+M62</f>
        <v>2</v>
      </c>
      <c r="N59" s="35">
        <f>N60+N61+N62</f>
        <v>1</v>
      </c>
      <c r="O59" s="35">
        <f>O60+O61+O62</f>
        <v>2</v>
      </c>
      <c r="P59" s="35">
        <f>P60+P61+P62</f>
        <v>2</v>
      </c>
      <c r="Q59" s="36">
        <f t="shared" si="9"/>
        <v>66.666666666666657</v>
      </c>
      <c r="R59" s="35">
        <f>R60+R61+R62</f>
        <v>0</v>
      </c>
      <c r="S59" s="35">
        <f>S60+S61+S62</f>
        <v>0</v>
      </c>
      <c r="T59" s="37">
        <f t="shared" si="10"/>
        <v>0.66666666666666663</v>
      </c>
      <c r="U59" s="37">
        <f t="shared" si="11"/>
        <v>0.66666666666666663</v>
      </c>
      <c r="V59" s="35">
        <f>V60+V61+V62</f>
        <v>0</v>
      </c>
      <c r="W59" s="35">
        <f>W60+W61+W62</f>
        <v>1</v>
      </c>
      <c r="X59" s="35">
        <f>X60+X61+X62</f>
        <v>0</v>
      </c>
      <c r="Y59" s="35">
        <f>Y60+Y61+Y62</f>
        <v>0</v>
      </c>
      <c r="Z59" s="35">
        <f>H59-H200</f>
        <v>2</v>
      </c>
      <c r="AA59" s="38"/>
      <c r="AB59" s="38"/>
      <c r="AC59" s="38"/>
      <c r="AD59" s="38"/>
    </row>
    <row r="60" spans="1:30" x14ac:dyDescent="0.3">
      <c r="A60" s="3" t="s">
        <v>66</v>
      </c>
      <c r="B60" s="3" t="s">
        <v>24</v>
      </c>
      <c r="C60" s="3" t="s">
        <v>25</v>
      </c>
      <c r="D60" s="3" t="s">
        <v>26</v>
      </c>
      <c r="E60" s="3" t="s">
        <v>27</v>
      </c>
      <c r="F60" s="3" t="s">
        <v>32</v>
      </c>
      <c r="G60" s="3">
        <v>3</v>
      </c>
      <c r="H60" s="3">
        <v>2</v>
      </c>
      <c r="I60" s="4">
        <f t="shared" si="6"/>
        <v>0.66666666666666663</v>
      </c>
      <c r="J60" s="3">
        <v>1</v>
      </c>
      <c r="K60" s="32">
        <f t="shared" si="7"/>
        <v>0.33333333333333331</v>
      </c>
      <c r="L60" s="3">
        <f t="shared" si="8"/>
        <v>2</v>
      </c>
      <c r="M60" s="3">
        <v>1</v>
      </c>
      <c r="N60" s="3">
        <v>1</v>
      </c>
      <c r="O60" s="3">
        <v>1</v>
      </c>
      <c r="P60" s="3">
        <v>1</v>
      </c>
      <c r="Q60" s="4">
        <f t="shared" si="9"/>
        <v>50</v>
      </c>
      <c r="R60" s="3">
        <v>0</v>
      </c>
      <c r="S60" s="3">
        <v>0</v>
      </c>
      <c r="T60" s="32">
        <f t="shared" si="10"/>
        <v>0.5</v>
      </c>
      <c r="U60" s="32">
        <f t="shared" si="11"/>
        <v>0.5</v>
      </c>
      <c r="V60" s="3">
        <v>0</v>
      </c>
      <c r="W60" s="3">
        <v>1</v>
      </c>
      <c r="X60" s="3">
        <v>0</v>
      </c>
      <c r="Y60" s="3">
        <v>0</v>
      </c>
      <c r="Z60" s="3"/>
    </row>
    <row r="61" spans="1:30" x14ac:dyDescent="0.3">
      <c r="A61" s="3" t="s">
        <v>67</v>
      </c>
      <c r="B61" s="3" t="s">
        <v>24</v>
      </c>
      <c r="C61" s="3" t="s">
        <v>25</v>
      </c>
      <c r="D61" s="3" t="s">
        <v>26</v>
      </c>
      <c r="E61" s="3" t="s">
        <v>27</v>
      </c>
      <c r="F61" s="3" t="s">
        <v>32</v>
      </c>
      <c r="G61" s="3">
        <v>0</v>
      </c>
      <c r="H61" s="3">
        <v>0</v>
      </c>
      <c r="I61" s="4" t="e">
        <f t="shared" si="6"/>
        <v>#DIV/0!</v>
      </c>
      <c r="J61" s="3">
        <v>0</v>
      </c>
      <c r="K61" s="32" t="e">
        <f t="shared" si="7"/>
        <v>#DIV/0!</v>
      </c>
      <c r="L61" s="3">
        <f t="shared" si="8"/>
        <v>0</v>
      </c>
      <c r="M61" s="3">
        <v>0</v>
      </c>
      <c r="N61" s="3">
        <v>0</v>
      </c>
      <c r="O61" s="3">
        <v>0</v>
      </c>
      <c r="P61" s="3">
        <v>0</v>
      </c>
      <c r="Q61" s="4" t="e">
        <f t="shared" si="9"/>
        <v>#DIV/0!</v>
      </c>
      <c r="R61" s="3">
        <v>0</v>
      </c>
      <c r="S61" s="3">
        <v>0</v>
      </c>
      <c r="T61" s="32" t="e">
        <f t="shared" si="10"/>
        <v>#DIV/0!</v>
      </c>
      <c r="U61" s="32" t="e">
        <f t="shared" si="11"/>
        <v>#DIV/0!</v>
      </c>
      <c r="V61" s="3">
        <v>0</v>
      </c>
      <c r="W61" s="3">
        <v>0</v>
      </c>
      <c r="X61" s="3">
        <v>0</v>
      </c>
      <c r="Y61" s="3">
        <v>0</v>
      </c>
      <c r="Z61" s="3"/>
    </row>
    <row r="62" spans="1:30" x14ac:dyDescent="0.3">
      <c r="A62" s="3" t="s">
        <v>68</v>
      </c>
      <c r="B62" s="3" t="s">
        <v>24</v>
      </c>
      <c r="C62" s="3" t="s">
        <v>25</v>
      </c>
      <c r="D62" s="3" t="s">
        <v>26</v>
      </c>
      <c r="E62" s="3" t="s">
        <v>27</v>
      </c>
      <c r="F62" s="3" t="s">
        <v>32</v>
      </c>
      <c r="G62" s="3">
        <v>1</v>
      </c>
      <c r="H62" s="3">
        <v>2</v>
      </c>
      <c r="I62" s="4">
        <f t="shared" si="6"/>
        <v>2</v>
      </c>
      <c r="J62" s="3">
        <v>0</v>
      </c>
      <c r="K62" s="32">
        <f t="shared" si="7"/>
        <v>0</v>
      </c>
      <c r="L62" s="3">
        <f t="shared" si="8"/>
        <v>1</v>
      </c>
      <c r="M62" s="3">
        <v>1</v>
      </c>
      <c r="N62" s="3">
        <v>0</v>
      </c>
      <c r="O62" s="3">
        <v>1</v>
      </c>
      <c r="P62" s="3">
        <v>1</v>
      </c>
      <c r="Q62" s="4">
        <f t="shared" si="9"/>
        <v>100</v>
      </c>
      <c r="R62" s="3">
        <v>0</v>
      </c>
      <c r="S62" s="3">
        <v>0</v>
      </c>
      <c r="T62" s="32">
        <f t="shared" si="10"/>
        <v>1</v>
      </c>
      <c r="U62" s="32">
        <f t="shared" si="11"/>
        <v>1</v>
      </c>
      <c r="V62" s="3">
        <v>0</v>
      </c>
      <c r="W62" s="3">
        <v>0</v>
      </c>
      <c r="X62" s="3">
        <v>0</v>
      </c>
      <c r="Y62" s="3">
        <v>0</v>
      </c>
      <c r="Z62" s="3"/>
    </row>
    <row r="63" spans="1:30" x14ac:dyDescent="0.3">
      <c r="A63" s="35">
        <v>137</v>
      </c>
      <c r="B63" s="35" t="s">
        <v>24</v>
      </c>
      <c r="C63" s="35" t="s">
        <v>25</v>
      </c>
      <c r="D63" s="35" t="s">
        <v>26</v>
      </c>
      <c r="E63" s="35" t="s">
        <v>27</v>
      </c>
      <c r="F63" s="35" t="s">
        <v>33</v>
      </c>
      <c r="G63" s="35">
        <f>G64+G65+G66</f>
        <v>0</v>
      </c>
      <c r="H63" s="35">
        <f>H64+H65+H66</f>
        <v>0</v>
      </c>
      <c r="I63" s="36" t="e">
        <f t="shared" si="6"/>
        <v>#DIV/0!</v>
      </c>
      <c r="J63" s="35">
        <f>J64+J65+J66</f>
        <v>0</v>
      </c>
      <c r="K63" s="37" t="e">
        <f t="shared" si="7"/>
        <v>#DIV/0!</v>
      </c>
      <c r="L63" s="35">
        <f t="shared" si="8"/>
        <v>0</v>
      </c>
      <c r="M63" s="35">
        <f>M64+M65+M66</f>
        <v>0</v>
      </c>
      <c r="N63" s="35">
        <f>N64+N65+N66</f>
        <v>0</v>
      </c>
      <c r="O63" s="35">
        <f>O64+O65+O66</f>
        <v>0</v>
      </c>
      <c r="P63" s="35">
        <f>P64+P65+P66</f>
        <v>0</v>
      </c>
      <c r="Q63" s="36" t="e">
        <f t="shared" si="9"/>
        <v>#DIV/0!</v>
      </c>
      <c r="R63" s="35">
        <f>R64+R65+R66</f>
        <v>0</v>
      </c>
      <c r="S63" s="35">
        <f>S64+S65+S66</f>
        <v>0</v>
      </c>
      <c r="T63" s="37" t="e">
        <f t="shared" si="10"/>
        <v>#DIV/0!</v>
      </c>
      <c r="U63" s="37" t="e">
        <f t="shared" si="11"/>
        <v>#DIV/0!</v>
      </c>
      <c r="V63" s="35">
        <f>V64+V65+V66</f>
        <v>0</v>
      </c>
      <c r="W63" s="35">
        <f>W64+W65+W66</f>
        <v>0</v>
      </c>
      <c r="X63" s="35">
        <f>X64+X65+X66</f>
        <v>0</v>
      </c>
      <c r="Y63" s="35">
        <f>Y64+Y65+Y66</f>
        <v>0</v>
      </c>
      <c r="Z63" s="35">
        <f>H63-H204</f>
        <v>0</v>
      </c>
      <c r="AA63" s="38"/>
      <c r="AB63" s="38"/>
      <c r="AC63" s="38"/>
      <c r="AD63" s="38"/>
    </row>
    <row r="64" spans="1:30" x14ac:dyDescent="0.3">
      <c r="A64" s="3" t="s">
        <v>66</v>
      </c>
      <c r="B64" s="3" t="s">
        <v>24</v>
      </c>
      <c r="C64" s="3" t="s">
        <v>25</v>
      </c>
      <c r="D64" s="3" t="s">
        <v>26</v>
      </c>
      <c r="E64" s="3" t="s">
        <v>27</v>
      </c>
      <c r="F64" s="3" t="s">
        <v>33</v>
      </c>
      <c r="G64" s="3">
        <v>0</v>
      </c>
      <c r="H64" s="3">
        <v>0</v>
      </c>
      <c r="I64" s="4" t="e">
        <f t="shared" si="6"/>
        <v>#DIV/0!</v>
      </c>
      <c r="J64" s="3">
        <v>0</v>
      </c>
      <c r="K64" s="32" t="e">
        <f t="shared" si="7"/>
        <v>#DIV/0!</v>
      </c>
      <c r="L64" s="3">
        <f t="shared" si="8"/>
        <v>0</v>
      </c>
      <c r="M64" s="3">
        <v>0</v>
      </c>
      <c r="N64" s="3">
        <v>0</v>
      </c>
      <c r="O64" s="3">
        <v>0</v>
      </c>
      <c r="P64" s="3">
        <v>0</v>
      </c>
      <c r="Q64" s="4" t="e">
        <f t="shared" si="9"/>
        <v>#DIV/0!</v>
      </c>
      <c r="R64" s="3">
        <v>0</v>
      </c>
      <c r="S64" s="3">
        <v>0</v>
      </c>
      <c r="T64" s="32" t="e">
        <f t="shared" si="10"/>
        <v>#DIV/0!</v>
      </c>
      <c r="U64" s="32" t="e">
        <f t="shared" si="11"/>
        <v>#DIV/0!</v>
      </c>
      <c r="V64" s="3">
        <v>0</v>
      </c>
      <c r="W64" s="3">
        <v>0</v>
      </c>
      <c r="X64" s="3">
        <v>0</v>
      </c>
      <c r="Y64" s="3">
        <v>0</v>
      </c>
      <c r="Z64" s="3"/>
    </row>
    <row r="65" spans="1:30" x14ac:dyDescent="0.3">
      <c r="A65" s="3" t="s">
        <v>67</v>
      </c>
      <c r="B65" s="3" t="s">
        <v>24</v>
      </c>
      <c r="C65" s="3" t="s">
        <v>25</v>
      </c>
      <c r="D65" s="3" t="s">
        <v>26</v>
      </c>
      <c r="E65" s="3" t="s">
        <v>27</v>
      </c>
      <c r="F65" s="3" t="s">
        <v>33</v>
      </c>
      <c r="G65" s="3">
        <v>0</v>
      </c>
      <c r="H65" s="3">
        <v>0</v>
      </c>
      <c r="I65" s="4" t="e">
        <f t="shared" si="6"/>
        <v>#DIV/0!</v>
      </c>
      <c r="J65" s="3">
        <v>0</v>
      </c>
      <c r="K65" s="32" t="e">
        <f t="shared" si="7"/>
        <v>#DIV/0!</v>
      </c>
      <c r="L65" s="3">
        <f t="shared" si="8"/>
        <v>0</v>
      </c>
      <c r="M65" s="3">
        <v>0</v>
      </c>
      <c r="N65" s="3">
        <v>0</v>
      </c>
      <c r="O65" s="3">
        <v>0</v>
      </c>
      <c r="P65" s="3">
        <v>0</v>
      </c>
      <c r="Q65" s="4" t="e">
        <f t="shared" si="9"/>
        <v>#DIV/0!</v>
      </c>
      <c r="R65" s="3">
        <v>0</v>
      </c>
      <c r="S65" s="3">
        <v>0</v>
      </c>
      <c r="T65" s="32" t="e">
        <f t="shared" si="10"/>
        <v>#DIV/0!</v>
      </c>
      <c r="U65" s="32" t="e">
        <f t="shared" si="11"/>
        <v>#DIV/0!</v>
      </c>
      <c r="V65" s="3">
        <v>0</v>
      </c>
      <c r="W65" s="3">
        <v>0</v>
      </c>
      <c r="X65" s="3">
        <v>0</v>
      </c>
      <c r="Y65" s="3">
        <v>0</v>
      </c>
      <c r="Z65" s="3"/>
    </row>
    <row r="66" spans="1:30" x14ac:dyDescent="0.3">
      <c r="A66" s="3" t="s">
        <v>68</v>
      </c>
      <c r="B66" s="3" t="s">
        <v>24</v>
      </c>
      <c r="C66" s="3" t="s">
        <v>25</v>
      </c>
      <c r="D66" s="3" t="s">
        <v>26</v>
      </c>
      <c r="E66" s="3" t="s">
        <v>27</v>
      </c>
      <c r="F66" s="3" t="s">
        <v>33</v>
      </c>
      <c r="G66" s="3">
        <v>0</v>
      </c>
      <c r="H66" s="3">
        <v>0</v>
      </c>
      <c r="I66" s="4" t="e">
        <f t="shared" si="6"/>
        <v>#DIV/0!</v>
      </c>
      <c r="J66" s="3">
        <v>0</v>
      </c>
      <c r="K66" s="32" t="e">
        <f t="shared" si="7"/>
        <v>#DIV/0!</v>
      </c>
      <c r="L66" s="3">
        <f t="shared" si="8"/>
        <v>0</v>
      </c>
      <c r="M66" s="3">
        <v>0</v>
      </c>
      <c r="N66" s="3">
        <v>0</v>
      </c>
      <c r="O66" s="3">
        <v>0</v>
      </c>
      <c r="P66" s="3">
        <v>0</v>
      </c>
      <c r="Q66" s="4" t="e">
        <f t="shared" si="9"/>
        <v>#DIV/0!</v>
      </c>
      <c r="R66" s="3">
        <v>0</v>
      </c>
      <c r="S66" s="3">
        <v>0</v>
      </c>
      <c r="T66" s="32" t="e">
        <f t="shared" si="10"/>
        <v>#DIV/0!</v>
      </c>
      <c r="U66" s="32" t="e">
        <f t="shared" si="11"/>
        <v>#DIV/0!</v>
      </c>
      <c r="V66" s="3">
        <v>0</v>
      </c>
      <c r="W66" s="3">
        <v>0</v>
      </c>
      <c r="X66" s="3">
        <v>0</v>
      </c>
      <c r="Y66" s="3">
        <v>0</v>
      </c>
      <c r="Z66" s="3"/>
    </row>
    <row r="67" spans="1:30" x14ac:dyDescent="0.3">
      <c r="A67" s="35">
        <v>33</v>
      </c>
      <c r="B67" s="35" t="s">
        <v>24</v>
      </c>
      <c r="C67" s="35" t="s">
        <v>25</v>
      </c>
      <c r="D67" s="35" t="s">
        <v>26</v>
      </c>
      <c r="E67" s="35" t="s">
        <v>30</v>
      </c>
      <c r="F67" s="35" t="s">
        <v>28</v>
      </c>
      <c r="G67" s="35">
        <f>G68+G69+G70</f>
        <v>3</v>
      </c>
      <c r="H67" s="35">
        <f>H68+H69+H70</f>
        <v>2</v>
      </c>
      <c r="I67" s="36">
        <f t="shared" ref="I67:I98" si="12">H67/G67</f>
        <v>0.66666666666666663</v>
      </c>
      <c r="J67" s="35">
        <f>J68+J69+J70</f>
        <v>0</v>
      </c>
      <c r="K67" s="37">
        <f t="shared" ref="K67:K98" si="13">J67/G67</f>
        <v>0</v>
      </c>
      <c r="L67" s="35">
        <f t="shared" ref="L67:L98" si="14">M67+N67</f>
        <v>3</v>
      </c>
      <c r="M67" s="35">
        <f>M68+M69+M70</f>
        <v>1</v>
      </c>
      <c r="N67" s="35">
        <f>N68+N69+N70</f>
        <v>2</v>
      </c>
      <c r="O67" s="35">
        <f>O68+O69+O70</f>
        <v>1</v>
      </c>
      <c r="P67" s="35">
        <f>P68+P69+P70</f>
        <v>1</v>
      </c>
      <c r="Q67" s="36">
        <f t="shared" ref="Q67:Q98" si="15">P67/L67*100</f>
        <v>33.333333333333329</v>
      </c>
      <c r="R67" s="35">
        <f>R68+R69+R70</f>
        <v>0</v>
      </c>
      <c r="S67" s="35">
        <f>S68+S69+S70</f>
        <v>0</v>
      </c>
      <c r="T67" s="37">
        <f t="shared" ref="T67:T98" si="16">M67/(M67+N67)</f>
        <v>0.33333333333333331</v>
      </c>
      <c r="U67" s="37">
        <f t="shared" ref="U67:U98" si="17">((0.5*V67)+M67)/L67</f>
        <v>0.33333333333333331</v>
      </c>
      <c r="V67" s="35">
        <f>V68+V69+V70</f>
        <v>0</v>
      </c>
      <c r="W67" s="35">
        <f>W68+W69+W70</f>
        <v>1</v>
      </c>
      <c r="X67" s="35">
        <f>X68+X69+X70</f>
        <v>0</v>
      </c>
      <c r="Y67" s="35">
        <f>Y68+Y69+Y70</f>
        <v>0</v>
      </c>
      <c r="Z67" s="35">
        <f>H67-H208</f>
        <v>0</v>
      </c>
      <c r="AA67" s="38"/>
      <c r="AB67" s="38"/>
      <c r="AC67" s="38"/>
      <c r="AD67" s="38"/>
    </row>
    <row r="68" spans="1:30" x14ac:dyDescent="0.3">
      <c r="A68" s="3" t="s">
        <v>66</v>
      </c>
      <c r="B68" s="3" t="s">
        <v>24</v>
      </c>
      <c r="C68" s="3" t="s">
        <v>25</v>
      </c>
      <c r="D68" s="3" t="s">
        <v>26</v>
      </c>
      <c r="E68" s="3" t="s">
        <v>30</v>
      </c>
      <c r="F68" s="3" t="s">
        <v>28</v>
      </c>
      <c r="G68" s="3">
        <v>1</v>
      </c>
      <c r="H68" s="3">
        <v>0</v>
      </c>
      <c r="I68" s="4">
        <f t="shared" si="12"/>
        <v>0</v>
      </c>
      <c r="J68" s="3">
        <v>0</v>
      </c>
      <c r="K68" s="32">
        <f t="shared" si="13"/>
        <v>0</v>
      </c>
      <c r="L68" s="3">
        <f t="shared" si="14"/>
        <v>1</v>
      </c>
      <c r="M68" s="3">
        <v>0</v>
      </c>
      <c r="N68" s="3">
        <v>1</v>
      </c>
      <c r="O68" s="3">
        <v>0</v>
      </c>
      <c r="P68" s="3">
        <v>0</v>
      </c>
      <c r="Q68" s="4">
        <f t="shared" si="15"/>
        <v>0</v>
      </c>
      <c r="R68" s="3">
        <v>0</v>
      </c>
      <c r="S68" s="3">
        <v>0</v>
      </c>
      <c r="T68" s="32">
        <f t="shared" si="16"/>
        <v>0</v>
      </c>
      <c r="U68" s="32">
        <f t="shared" si="17"/>
        <v>0</v>
      </c>
      <c r="V68" s="3">
        <v>0</v>
      </c>
      <c r="W68" s="3">
        <v>0</v>
      </c>
      <c r="X68" s="3">
        <v>0</v>
      </c>
      <c r="Y68" s="3">
        <v>0</v>
      </c>
      <c r="Z68" s="3"/>
    </row>
    <row r="69" spans="1:30" x14ac:dyDescent="0.3">
      <c r="A69" s="3" t="s">
        <v>67</v>
      </c>
      <c r="B69" s="3" t="s">
        <v>24</v>
      </c>
      <c r="C69" s="3" t="s">
        <v>25</v>
      </c>
      <c r="D69" s="3" t="s">
        <v>26</v>
      </c>
      <c r="E69" s="3" t="s">
        <v>30</v>
      </c>
      <c r="F69" s="3" t="s">
        <v>28</v>
      </c>
      <c r="G69" s="3">
        <v>0</v>
      </c>
      <c r="H69" s="3">
        <v>0</v>
      </c>
      <c r="I69" s="4" t="e">
        <f t="shared" si="12"/>
        <v>#DIV/0!</v>
      </c>
      <c r="J69" s="3">
        <v>0</v>
      </c>
      <c r="K69" s="32" t="e">
        <f t="shared" si="13"/>
        <v>#DIV/0!</v>
      </c>
      <c r="L69" s="3">
        <f t="shared" si="14"/>
        <v>0</v>
      </c>
      <c r="M69" s="3">
        <v>0</v>
      </c>
      <c r="N69" s="3">
        <v>0</v>
      </c>
      <c r="O69" s="3">
        <v>0</v>
      </c>
      <c r="P69" s="3">
        <v>0</v>
      </c>
      <c r="Q69" s="4" t="e">
        <f t="shared" si="15"/>
        <v>#DIV/0!</v>
      </c>
      <c r="R69" s="3">
        <v>0</v>
      </c>
      <c r="S69" s="3">
        <v>0</v>
      </c>
      <c r="T69" s="32" t="e">
        <f t="shared" si="16"/>
        <v>#DIV/0!</v>
      </c>
      <c r="U69" s="32" t="e">
        <f t="shared" si="17"/>
        <v>#DIV/0!</v>
      </c>
      <c r="V69" s="3">
        <v>0</v>
      </c>
      <c r="W69" s="3">
        <v>0</v>
      </c>
      <c r="X69" s="3">
        <v>0</v>
      </c>
      <c r="Y69" s="3">
        <v>0</v>
      </c>
      <c r="Z69" s="3"/>
    </row>
    <row r="70" spans="1:30" x14ac:dyDescent="0.3">
      <c r="A70" s="3" t="s">
        <v>68</v>
      </c>
      <c r="B70" s="3" t="s">
        <v>24</v>
      </c>
      <c r="C70" s="3" t="s">
        <v>25</v>
      </c>
      <c r="D70" s="3" t="s">
        <v>26</v>
      </c>
      <c r="E70" s="3" t="s">
        <v>30</v>
      </c>
      <c r="F70" s="3" t="s">
        <v>28</v>
      </c>
      <c r="G70" s="3">
        <v>2</v>
      </c>
      <c r="H70" s="3">
        <v>2</v>
      </c>
      <c r="I70" s="4">
        <f t="shared" si="12"/>
        <v>1</v>
      </c>
      <c r="J70" s="3">
        <v>0</v>
      </c>
      <c r="K70" s="32">
        <f t="shared" si="13"/>
        <v>0</v>
      </c>
      <c r="L70" s="3">
        <f t="shared" si="14"/>
        <v>2</v>
      </c>
      <c r="M70" s="3">
        <v>1</v>
      </c>
      <c r="N70" s="3">
        <v>1</v>
      </c>
      <c r="O70" s="3">
        <v>1</v>
      </c>
      <c r="P70" s="3">
        <v>1</v>
      </c>
      <c r="Q70" s="4">
        <f t="shared" si="15"/>
        <v>50</v>
      </c>
      <c r="R70" s="3">
        <v>0</v>
      </c>
      <c r="S70" s="3">
        <v>0</v>
      </c>
      <c r="T70" s="32">
        <f t="shared" si="16"/>
        <v>0.5</v>
      </c>
      <c r="U70" s="32">
        <f t="shared" si="17"/>
        <v>0.5</v>
      </c>
      <c r="V70" s="3">
        <v>0</v>
      </c>
      <c r="W70" s="3">
        <v>1</v>
      </c>
      <c r="X70" s="3">
        <v>0</v>
      </c>
      <c r="Y70" s="3">
        <v>0</v>
      </c>
      <c r="Z70" s="3"/>
    </row>
    <row r="71" spans="1:30" x14ac:dyDescent="0.3">
      <c r="A71" s="35">
        <v>32</v>
      </c>
      <c r="B71" s="35" t="s">
        <v>29</v>
      </c>
      <c r="C71" s="35" t="s">
        <v>33</v>
      </c>
      <c r="D71" s="35" t="s">
        <v>26</v>
      </c>
      <c r="E71" s="35" t="s">
        <v>30</v>
      </c>
      <c r="F71" s="35" t="s">
        <v>28</v>
      </c>
      <c r="G71" s="35">
        <f>G72+G73+G74</f>
        <v>3</v>
      </c>
      <c r="H71" s="35">
        <f>H72+H73+H74</f>
        <v>4</v>
      </c>
      <c r="I71" s="36">
        <f t="shared" si="12"/>
        <v>1.3333333333333333</v>
      </c>
      <c r="J71" s="35">
        <f>J72+J73+J74</f>
        <v>0</v>
      </c>
      <c r="K71" s="37">
        <f t="shared" si="13"/>
        <v>0</v>
      </c>
      <c r="L71" s="35">
        <f t="shared" si="14"/>
        <v>3</v>
      </c>
      <c r="M71" s="35">
        <f>M72+M73+M74</f>
        <v>2</v>
      </c>
      <c r="N71" s="35">
        <f>N72+N73+N74</f>
        <v>1</v>
      </c>
      <c r="O71" s="35">
        <f>O72+O73+O74</f>
        <v>1</v>
      </c>
      <c r="P71" s="35">
        <f>P72+P73+P74</f>
        <v>3</v>
      </c>
      <c r="Q71" s="36">
        <f t="shared" si="15"/>
        <v>100</v>
      </c>
      <c r="R71" s="35">
        <f>R72+R73+R74</f>
        <v>0</v>
      </c>
      <c r="S71" s="35">
        <f>S72+S73+S74</f>
        <v>0</v>
      </c>
      <c r="T71" s="37">
        <f t="shared" si="16"/>
        <v>0.66666666666666663</v>
      </c>
      <c r="U71" s="37">
        <f t="shared" si="17"/>
        <v>0.66666666666666663</v>
      </c>
      <c r="V71" s="35">
        <f>V72+V73+V74</f>
        <v>0</v>
      </c>
      <c r="W71" s="35">
        <f>W72+W73+W74</f>
        <v>1</v>
      </c>
      <c r="X71" s="35">
        <f>X72+X73+X74</f>
        <v>0</v>
      </c>
      <c r="Y71" s="35">
        <f>Y72+Y73+Y74</f>
        <v>0</v>
      </c>
      <c r="Z71" s="35">
        <f>H71-H212</f>
        <v>1</v>
      </c>
      <c r="AA71" s="38"/>
      <c r="AB71" s="38"/>
      <c r="AC71" s="38"/>
      <c r="AD71" s="38"/>
    </row>
    <row r="72" spans="1:30" x14ac:dyDescent="0.3">
      <c r="A72" s="3" t="s">
        <v>66</v>
      </c>
      <c r="B72" s="3" t="s">
        <v>29</v>
      </c>
      <c r="C72" s="3" t="s">
        <v>33</v>
      </c>
      <c r="D72" s="3" t="s">
        <v>26</v>
      </c>
      <c r="E72" s="3" t="s">
        <v>30</v>
      </c>
      <c r="F72" s="3" t="s">
        <v>28</v>
      </c>
      <c r="G72" s="3">
        <v>1</v>
      </c>
      <c r="H72" s="3">
        <v>2</v>
      </c>
      <c r="I72" s="4">
        <f t="shared" si="12"/>
        <v>2</v>
      </c>
      <c r="J72" s="3">
        <v>0</v>
      </c>
      <c r="K72" s="32">
        <f t="shared" si="13"/>
        <v>0</v>
      </c>
      <c r="L72" s="3">
        <f t="shared" si="14"/>
        <v>1</v>
      </c>
      <c r="M72" s="3">
        <v>1</v>
      </c>
      <c r="N72" s="3">
        <v>0</v>
      </c>
      <c r="O72" s="3">
        <v>1</v>
      </c>
      <c r="P72" s="3">
        <v>1</v>
      </c>
      <c r="Q72" s="4">
        <f t="shared" si="15"/>
        <v>100</v>
      </c>
      <c r="R72" s="3">
        <v>0</v>
      </c>
      <c r="S72" s="3">
        <v>0</v>
      </c>
      <c r="T72" s="32">
        <f t="shared" si="16"/>
        <v>1</v>
      </c>
      <c r="U72" s="32">
        <f t="shared" si="17"/>
        <v>1</v>
      </c>
      <c r="V72" s="3">
        <v>0</v>
      </c>
      <c r="W72" s="3">
        <v>0</v>
      </c>
      <c r="X72" s="3">
        <v>0</v>
      </c>
      <c r="Y72" s="3">
        <v>0</v>
      </c>
      <c r="Z72" s="3"/>
    </row>
    <row r="73" spans="1:30" x14ac:dyDescent="0.3">
      <c r="A73" s="3" t="s">
        <v>67</v>
      </c>
      <c r="B73" s="3" t="s">
        <v>29</v>
      </c>
      <c r="C73" s="3" t="s">
        <v>33</v>
      </c>
      <c r="D73" s="3" t="s">
        <v>26</v>
      </c>
      <c r="E73" s="3" t="s">
        <v>30</v>
      </c>
      <c r="F73" s="3" t="s">
        <v>28</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29</v>
      </c>
      <c r="C74" s="3" t="s">
        <v>33</v>
      </c>
      <c r="D74" s="3" t="s">
        <v>26</v>
      </c>
      <c r="E74" s="3" t="s">
        <v>30</v>
      </c>
      <c r="F74" s="3" t="s">
        <v>28</v>
      </c>
      <c r="G74" s="3">
        <v>2</v>
      </c>
      <c r="H74" s="3">
        <v>2</v>
      </c>
      <c r="I74" s="4">
        <f t="shared" si="12"/>
        <v>1</v>
      </c>
      <c r="J74" s="3">
        <v>0</v>
      </c>
      <c r="K74" s="32">
        <f t="shared" si="13"/>
        <v>0</v>
      </c>
      <c r="L74" s="3">
        <f t="shared" si="14"/>
        <v>2</v>
      </c>
      <c r="M74" s="3">
        <v>1</v>
      </c>
      <c r="N74" s="3">
        <v>1</v>
      </c>
      <c r="O74" s="3">
        <v>0</v>
      </c>
      <c r="P74" s="3">
        <v>2</v>
      </c>
      <c r="Q74" s="4">
        <f t="shared" si="15"/>
        <v>100</v>
      </c>
      <c r="R74" s="3">
        <v>0</v>
      </c>
      <c r="S74" s="3">
        <v>0</v>
      </c>
      <c r="T74" s="32">
        <f t="shared" si="16"/>
        <v>0.5</v>
      </c>
      <c r="U74" s="32">
        <f t="shared" si="17"/>
        <v>0.5</v>
      </c>
      <c r="V74" s="3">
        <v>0</v>
      </c>
      <c r="W74" s="3">
        <v>1</v>
      </c>
      <c r="X74" s="3">
        <v>0</v>
      </c>
      <c r="Y74" s="3">
        <v>0</v>
      </c>
      <c r="Z74" s="3"/>
    </row>
    <row r="75" spans="1:30" x14ac:dyDescent="0.3">
      <c r="A75" s="35">
        <v>79</v>
      </c>
      <c r="B75" s="35" t="s">
        <v>29</v>
      </c>
      <c r="C75" s="35" t="s">
        <v>25</v>
      </c>
      <c r="D75" s="35" t="s">
        <v>26</v>
      </c>
      <c r="E75" s="35" t="s">
        <v>30</v>
      </c>
      <c r="F75" s="35" t="s">
        <v>33</v>
      </c>
      <c r="G75" s="35">
        <f>G76+G77+G78</f>
        <v>1</v>
      </c>
      <c r="H75" s="35">
        <f>H76+H77+H78</f>
        <v>0</v>
      </c>
      <c r="I75" s="36">
        <f t="shared" si="12"/>
        <v>0</v>
      </c>
      <c r="J75" s="35">
        <f>J76+J77+J78</f>
        <v>0</v>
      </c>
      <c r="K75" s="37">
        <f t="shared" si="13"/>
        <v>0</v>
      </c>
      <c r="L75" s="35">
        <f t="shared" si="14"/>
        <v>1</v>
      </c>
      <c r="M75" s="35">
        <f>M76+M77+M78</f>
        <v>0</v>
      </c>
      <c r="N75" s="35">
        <f>N76+N77+N78</f>
        <v>1</v>
      </c>
      <c r="O75" s="35">
        <f>O76+O77+O78</f>
        <v>0</v>
      </c>
      <c r="P75" s="35">
        <f>P76+P77+P78</f>
        <v>1</v>
      </c>
      <c r="Q75" s="36">
        <f t="shared" si="15"/>
        <v>100</v>
      </c>
      <c r="R75" s="35">
        <f>R76+R77+R78</f>
        <v>0</v>
      </c>
      <c r="S75" s="35">
        <f>S76+S77+S78</f>
        <v>0</v>
      </c>
      <c r="T75" s="37">
        <f t="shared" si="16"/>
        <v>0</v>
      </c>
      <c r="U75" s="37">
        <f t="shared" si="17"/>
        <v>0</v>
      </c>
      <c r="V75" s="35">
        <f>V76+V77+V78</f>
        <v>0</v>
      </c>
      <c r="W75" s="35">
        <f>W76+W77+W78</f>
        <v>0</v>
      </c>
      <c r="X75" s="35">
        <f>X76+X77+X78</f>
        <v>0</v>
      </c>
      <c r="Y75" s="35">
        <f>Y76+Y77+Y78</f>
        <v>0</v>
      </c>
      <c r="Z75" s="35">
        <f>H75-H231</f>
        <v>0</v>
      </c>
      <c r="AA75" s="38"/>
      <c r="AB75" s="38"/>
      <c r="AC75" s="38"/>
      <c r="AD75" s="38"/>
    </row>
    <row r="76" spans="1:30" x14ac:dyDescent="0.3">
      <c r="A76" s="3" t="s">
        <v>66</v>
      </c>
      <c r="B76" s="3" t="s">
        <v>29</v>
      </c>
      <c r="C76" s="3" t="s">
        <v>25</v>
      </c>
      <c r="D76" s="3" t="s">
        <v>26</v>
      </c>
      <c r="E76" s="3" t="s">
        <v>30</v>
      </c>
      <c r="F76" s="3" t="s">
        <v>33</v>
      </c>
      <c r="G76" s="3">
        <v>1</v>
      </c>
      <c r="H76" s="3">
        <v>0</v>
      </c>
      <c r="I76" s="4">
        <f t="shared" si="12"/>
        <v>0</v>
      </c>
      <c r="J76" s="3">
        <v>0</v>
      </c>
      <c r="K76" s="32">
        <f t="shared" si="13"/>
        <v>0</v>
      </c>
      <c r="L76" s="3">
        <f t="shared" si="14"/>
        <v>1</v>
      </c>
      <c r="M76" s="3">
        <v>0</v>
      </c>
      <c r="N76" s="3">
        <v>1</v>
      </c>
      <c r="O76" s="3">
        <v>0</v>
      </c>
      <c r="P76" s="3">
        <v>1</v>
      </c>
      <c r="Q76" s="4">
        <f t="shared" si="15"/>
        <v>100</v>
      </c>
      <c r="R76" s="3">
        <v>0</v>
      </c>
      <c r="S76" s="3">
        <v>0</v>
      </c>
      <c r="T76" s="32">
        <f t="shared" si="16"/>
        <v>0</v>
      </c>
      <c r="U76" s="32">
        <f t="shared" si="17"/>
        <v>0</v>
      </c>
      <c r="V76" s="3">
        <v>0</v>
      </c>
      <c r="W76" s="3">
        <v>0</v>
      </c>
      <c r="X76" s="3">
        <v>0</v>
      </c>
      <c r="Y76" s="3">
        <v>0</v>
      </c>
      <c r="Z76" s="3"/>
    </row>
    <row r="77" spans="1:30" x14ac:dyDescent="0.3">
      <c r="A77" s="3" t="s">
        <v>67</v>
      </c>
      <c r="B77" s="3" t="s">
        <v>29</v>
      </c>
      <c r="C77" s="3" t="s">
        <v>25</v>
      </c>
      <c r="D77" s="3" t="s">
        <v>26</v>
      </c>
      <c r="E77" s="3" t="s">
        <v>30</v>
      </c>
      <c r="F77" s="3" t="s">
        <v>33</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29</v>
      </c>
      <c r="C78" s="3" t="s">
        <v>25</v>
      </c>
      <c r="D78" s="3" t="s">
        <v>26</v>
      </c>
      <c r="E78" s="3" t="s">
        <v>30</v>
      </c>
      <c r="F78" s="3" t="s">
        <v>33</v>
      </c>
      <c r="G78" s="3">
        <v>0</v>
      </c>
      <c r="H78" s="3">
        <v>0</v>
      </c>
      <c r="I78" s="4" t="e">
        <f t="shared" si="12"/>
        <v>#DIV/0!</v>
      </c>
      <c r="J78" s="3">
        <v>0</v>
      </c>
      <c r="K78" s="32" t="e">
        <f t="shared" si="13"/>
        <v>#DIV/0!</v>
      </c>
      <c r="L78" s="3">
        <f t="shared" si="14"/>
        <v>0</v>
      </c>
      <c r="M78" s="3">
        <v>0</v>
      </c>
      <c r="N78" s="3">
        <v>0</v>
      </c>
      <c r="O78" s="3">
        <v>0</v>
      </c>
      <c r="P78" s="3">
        <v>0</v>
      </c>
      <c r="Q78" s="4" t="e">
        <f t="shared" si="15"/>
        <v>#DIV/0!</v>
      </c>
      <c r="R78" s="3">
        <v>0</v>
      </c>
      <c r="S78" s="3">
        <v>0</v>
      </c>
      <c r="T78" s="32" t="e">
        <f t="shared" si="16"/>
        <v>#DIV/0!</v>
      </c>
      <c r="U78" s="32" t="e">
        <f t="shared" si="17"/>
        <v>#DIV/0!</v>
      </c>
      <c r="V78" s="3">
        <v>0</v>
      </c>
      <c r="W78" s="3">
        <v>0</v>
      </c>
      <c r="X78" s="3">
        <v>0</v>
      </c>
      <c r="Y78" s="3">
        <v>0</v>
      </c>
      <c r="Z78" s="3"/>
    </row>
    <row r="79" spans="1:30" x14ac:dyDescent="0.3">
      <c r="A79" s="35">
        <v>10</v>
      </c>
      <c r="B79" s="35" t="s">
        <v>29</v>
      </c>
      <c r="C79" s="35" t="s">
        <v>25</v>
      </c>
      <c r="D79" s="35" t="s">
        <v>30</v>
      </c>
      <c r="E79" s="35" t="s">
        <v>27</v>
      </c>
      <c r="F79" s="35" t="s">
        <v>28</v>
      </c>
      <c r="G79" s="35">
        <f>G80+G81+G82</f>
        <v>3</v>
      </c>
      <c r="H79" s="35">
        <f>H80+H81+H82</f>
        <v>7</v>
      </c>
      <c r="I79" s="36">
        <f t="shared" si="12"/>
        <v>2.3333333333333335</v>
      </c>
      <c r="J79" s="35">
        <f>J80+J81+J82</f>
        <v>0</v>
      </c>
      <c r="K79" s="37">
        <f t="shared" si="13"/>
        <v>0</v>
      </c>
      <c r="L79" s="35">
        <f t="shared" si="14"/>
        <v>2</v>
      </c>
      <c r="M79" s="35">
        <f>M80+M81+M82</f>
        <v>2</v>
      </c>
      <c r="N79" s="35">
        <f>N80+N81+N82</f>
        <v>0</v>
      </c>
      <c r="O79" s="35">
        <f>O80+O81+O82</f>
        <v>2</v>
      </c>
      <c r="P79" s="35">
        <f>P80+P81+P82</f>
        <v>2</v>
      </c>
      <c r="Q79" s="36">
        <f t="shared" si="15"/>
        <v>100</v>
      </c>
      <c r="R79" s="35">
        <f>R80+R81+R82</f>
        <v>2</v>
      </c>
      <c r="S79" s="35">
        <f>S80+S81+S82</f>
        <v>2</v>
      </c>
      <c r="T79" s="37">
        <f t="shared" si="16"/>
        <v>1</v>
      </c>
      <c r="U79" s="37">
        <f t="shared" si="17"/>
        <v>1.25</v>
      </c>
      <c r="V79" s="35">
        <f>V80+V81+V82</f>
        <v>1</v>
      </c>
      <c r="W79" s="35">
        <f>W80+W81+W82</f>
        <v>0</v>
      </c>
      <c r="X79" s="35">
        <f>X80+X81+X82</f>
        <v>0</v>
      </c>
      <c r="Y79" s="35">
        <f>Y80+Y81+Y82</f>
        <v>1</v>
      </c>
      <c r="Z79" s="35">
        <f>H79-H220</f>
        <v>1</v>
      </c>
      <c r="AA79" s="38"/>
      <c r="AB79" s="38"/>
      <c r="AC79" s="38"/>
      <c r="AD79" s="38"/>
    </row>
    <row r="80" spans="1:30" x14ac:dyDescent="0.3">
      <c r="A80" s="3" t="s">
        <v>66</v>
      </c>
      <c r="B80" s="3" t="s">
        <v>29</v>
      </c>
      <c r="C80" s="3" t="s">
        <v>25</v>
      </c>
      <c r="D80" s="3" t="s">
        <v>30</v>
      </c>
      <c r="E80" s="3" t="s">
        <v>27</v>
      </c>
      <c r="F80" s="3" t="s">
        <v>28</v>
      </c>
      <c r="G80" s="3">
        <v>3</v>
      </c>
      <c r="H80" s="3">
        <v>7</v>
      </c>
      <c r="I80" s="4">
        <f t="shared" si="12"/>
        <v>2.3333333333333335</v>
      </c>
      <c r="J80" s="3">
        <v>0</v>
      </c>
      <c r="K80" s="32">
        <f t="shared" si="13"/>
        <v>0</v>
      </c>
      <c r="L80" s="3">
        <f t="shared" si="14"/>
        <v>2</v>
      </c>
      <c r="M80" s="3">
        <v>2</v>
      </c>
      <c r="N80" s="3">
        <v>0</v>
      </c>
      <c r="O80" s="3">
        <v>2</v>
      </c>
      <c r="P80" s="3">
        <v>2</v>
      </c>
      <c r="Q80" s="4">
        <f t="shared" si="15"/>
        <v>100</v>
      </c>
      <c r="R80" s="3">
        <v>2</v>
      </c>
      <c r="S80" s="3">
        <v>2</v>
      </c>
      <c r="T80" s="32">
        <f t="shared" si="16"/>
        <v>1</v>
      </c>
      <c r="U80" s="32">
        <f t="shared" si="17"/>
        <v>1.25</v>
      </c>
      <c r="V80" s="3">
        <v>1</v>
      </c>
      <c r="W80" s="3">
        <v>0</v>
      </c>
      <c r="X80" s="3">
        <v>0</v>
      </c>
      <c r="Y80" s="3">
        <v>1</v>
      </c>
      <c r="Z80" s="3"/>
    </row>
    <row r="81" spans="1:30" x14ac:dyDescent="0.3">
      <c r="A81" s="3" t="s">
        <v>67</v>
      </c>
      <c r="B81" s="3" t="s">
        <v>29</v>
      </c>
      <c r="C81" s="3" t="s">
        <v>25</v>
      </c>
      <c r="D81" s="3" t="s">
        <v>30</v>
      </c>
      <c r="E81" s="3" t="s">
        <v>27</v>
      </c>
      <c r="F81" s="3" t="s">
        <v>28</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29</v>
      </c>
      <c r="C82" s="3" t="s">
        <v>25</v>
      </c>
      <c r="D82" s="3" t="s">
        <v>30</v>
      </c>
      <c r="E82" s="3" t="s">
        <v>27</v>
      </c>
      <c r="F82" s="3" t="s">
        <v>28</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row>
    <row r="83" spans="1:30" x14ac:dyDescent="0.3">
      <c r="A83" s="35">
        <v>74</v>
      </c>
      <c r="B83" s="35" t="s">
        <v>24</v>
      </c>
      <c r="C83" s="35" t="s">
        <v>32</v>
      </c>
      <c r="D83" s="35" t="s">
        <v>26</v>
      </c>
      <c r="E83" s="35" t="s">
        <v>27</v>
      </c>
      <c r="F83" s="35" t="s">
        <v>28</v>
      </c>
      <c r="G83" s="35">
        <f>G84+G85+G86</f>
        <v>3</v>
      </c>
      <c r="H83" s="35">
        <f>H84+H85+H86</f>
        <v>2</v>
      </c>
      <c r="I83" s="36">
        <f t="shared" si="12"/>
        <v>0.66666666666666663</v>
      </c>
      <c r="J83" s="35">
        <f>J84+J85+J86</f>
        <v>0</v>
      </c>
      <c r="K83" s="37">
        <f t="shared" si="13"/>
        <v>0</v>
      </c>
      <c r="L83" s="35">
        <f t="shared" si="14"/>
        <v>3</v>
      </c>
      <c r="M83" s="35">
        <f>M84+M85+M86</f>
        <v>1</v>
      </c>
      <c r="N83" s="35">
        <f>N84+N85+N86</f>
        <v>2</v>
      </c>
      <c r="O83" s="35">
        <f>O84+O85+O86</f>
        <v>0</v>
      </c>
      <c r="P83" s="35">
        <f>P84+P85+P86</f>
        <v>2</v>
      </c>
      <c r="Q83" s="36">
        <f t="shared" si="15"/>
        <v>66.666666666666657</v>
      </c>
      <c r="R83" s="35">
        <f>R84+R85+R86</f>
        <v>0</v>
      </c>
      <c r="S83" s="35">
        <f>S84+S85+S86</f>
        <v>0</v>
      </c>
      <c r="T83" s="37">
        <f t="shared" si="16"/>
        <v>0.33333333333333331</v>
      </c>
      <c r="U83" s="37">
        <f t="shared" si="17"/>
        <v>0.33333333333333331</v>
      </c>
      <c r="V83" s="35">
        <f>V84+V85+V86</f>
        <v>0</v>
      </c>
      <c r="W83" s="35">
        <f>W84+W85+W86</f>
        <v>1</v>
      </c>
      <c r="X83" s="35">
        <f>X84+X85+X86</f>
        <v>0</v>
      </c>
      <c r="Y83" s="35">
        <f>Y84+Y85+Y86</f>
        <v>0</v>
      </c>
      <c r="Z83" s="35">
        <f>H83-H224</f>
        <v>-2</v>
      </c>
      <c r="AA83" s="38"/>
      <c r="AB83" s="38"/>
      <c r="AC83" s="38"/>
      <c r="AD83" s="38"/>
    </row>
    <row r="84" spans="1:30" x14ac:dyDescent="0.3">
      <c r="A84" s="3" t="s">
        <v>66</v>
      </c>
      <c r="B84" s="3" t="s">
        <v>24</v>
      </c>
      <c r="C84" s="3" t="s">
        <v>32</v>
      </c>
      <c r="D84" s="3" t="s">
        <v>26</v>
      </c>
      <c r="E84" s="3" t="s">
        <v>27</v>
      </c>
      <c r="F84" s="3" t="s">
        <v>28</v>
      </c>
      <c r="G84" s="3">
        <v>3</v>
      </c>
      <c r="H84" s="3">
        <v>2</v>
      </c>
      <c r="I84" s="4">
        <f t="shared" si="12"/>
        <v>0.66666666666666663</v>
      </c>
      <c r="J84" s="3">
        <v>0</v>
      </c>
      <c r="K84" s="32">
        <f t="shared" si="13"/>
        <v>0</v>
      </c>
      <c r="L84" s="3">
        <f t="shared" si="14"/>
        <v>3</v>
      </c>
      <c r="M84" s="3">
        <v>1</v>
      </c>
      <c r="N84" s="3">
        <v>2</v>
      </c>
      <c r="O84" s="3">
        <v>0</v>
      </c>
      <c r="P84" s="3">
        <v>2</v>
      </c>
      <c r="Q84" s="4">
        <f t="shared" si="15"/>
        <v>66.666666666666657</v>
      </c>
      <c r="R84" s="3">
        <v>0</v>
      </c>
      <c r="S84" s="3">
        <v>0</v>
      </c>
      <c r="T84" s="32">
        <f t="shared" si="16"/>
        <v>0.33333333333333331</v>
      </c>
      <c r="U84" s="32">
        <f t="shared" si="17"/>
        <v>0.33333333333333331</v>
      </c>
      <c r="V84" s="3">
        <v>0</v>
      </c>
      <c r="W84" s="3">
        <v>1</v>
      </c>
      <c r="X84" s="3">
        <v>0</v>
      </c>
      <c r="Y84" s="3">
        <v>0</v>
      </c>
      <c r="Z84" s="3"/>
    </row>
    <row r="85" spans="1:30" x14ac:dyDescent="0.3">
      <c r="A85" s="3" t="s">
        <v>67</v>
      </c>
      <c r="B85" s="3" t="s">
        <v>24</v>
      </c>
      <c r="C85" s="3" t="s">
        <v>32</v>
      </c>
      <c r="D85" s="3" t="s">
        <v>26</v>
      </c>
      <c r="E85" s="3" t="s">
        <v>27</v>
      </c>
      <c r="F85" s="3" t="s">
        <v>28</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24</v>
      </c>
      <c r="C86" s="3" t="s">
        <v>32</v>
      </c>
      <c r="D86" s="3" t="s">
        <v>26</v>
      </c>
      <c r="E86" s="3" t="s">
        <v>27</v>
      </c>
      <c r="F86" s="3" t="s">
        <v>28</v>
      </c>
      <c r="G86" s="3">
        <v>0</v>
      </c>
      <c r="H86" s="3">
        <v>0</v>
      </c>
      <c r="I86" s="4" t="e">
        <f t="shared" si="12"/>
        <v>#DIV/0!</v>
      </c>
      <c r="J86" s="3">
        <v>0</v>
      </c>
      <c r="K86" s="32" t="e">
        <f t="shared" si="13"/>
        <v>#DIV/0!</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0</v>
      </c>
      <c r="Z86" s="3"/>
    </row>
    <row r="87" spans="1:30" x14ac:dyDescent="0.3">
      <c r="A87" s="35">
        <v>150</v>
      </c>
      <c r="B87" s="35" t="s">
        <v>24</v>
      </c>
      <c r="C87" s="35" t="s">
        <v>32</v>
      </c>
      <c r="D87" s="35" t="s">
        <v>26</v>
      </c>
      <c r="E87" s="35" t="s">
        <v>34</v>
      </c>
      <c r="F87" s="35" t="s">
        <v>31</v>
      </c>
      <c r="G87" s="35">
        <f>G88+G89+G90</f>
        <v>2</v>
      </c>
      <c r="H87" s="35">
        <f>H88+H89+H90</f>
        <v>3</v>
      </c>
      <c r="I87" s="36">
        <f t="shared" si="12"/>
        <v>1.5</v>
      </c>
      <c r="J87" s="35">
        <f>J88+J89+J90</f>
        <v>0</v>
      </c>
      <c r="K87" s="37">
        <f t="shared" si="13"/>
        <v>0</v>
      </c>
      <c r="L87" s="35">
        <f t="shared" si="14"/>
        <v>2</v>
      </c>
      <c r="M87" s="35">
        <f>M88+M89+M90</f>
        <v>1</v>
      </c>
      <c r="N87" s="35">
        <f>N88+N89+N90</f>
        <v>1</v>
      </c>
      <c r="O87" s="35">
        <f>O88+O89+O90</f>
        <v>0</v>
      </c>
      <c r="P87" s="35">
        <f>P88+P89+P90</f>
        <v>2</v>
      </c>
      <c r="Q87" s="36">
        <f t="shared" si="15"/>
        <v>100</v>
      </c>
      <c r="R87" s="35">
        <f>R88+R89+R90</f>
        <v>0</v>
      </c>
      <c r="S87" s="35">
        <f>S88+S89+S90</f>
        <v>0</v>
      </c>
      <c r="T87" s="37">
        <f t="shared" si="16"/>
        <v>0.5</v>
      </c>
      <c r="U87" s="37">
        <f t="shared" si="17"/>
        <v>0.75</v>
      </c>
      <c r="V87" s="35">
        <f>V88+V89+V90</f>
        <v>1</v>
      </c>
      <c r="W87" s="35">
        <f>W88+W89+W90</f>
        <v>0</v>
      </c>
      <c r="X87" s="35">
        <f>X88+X89+X90</f>
        <v>0</v>
      </c>
      <c r="Y87" s="35">
        <f>Y88+Y89+Y90</f>
        <v>0</v>
      </c>
      <c r="Z87" s="35">
        <f>H87-H228</f>
        <v>2</v>
      </c>
      <c r="AA87" s="38"/>
      <c r="AB87" s="38"/>
      <c r="AC87" s="38"/>
      <c r="AD87" s="38"/>
    </row>
    <row r="88" spans="1:30" x14ac:dyDescent="0.3">
      <c r="A88" s="3" t="s">
        <v>66</v>
      </c>
      <c r="B88" s="3" t="s">
        <v>24</v>
      </c>
      <c r="C88" s="3" t="s">
        <v>32</v>
      </c>
      <c r="D88" s="3" t="s">
        <v>26</v>
      </c>
      <c r="E88" s="3" t="s">
        <v>34</v>
      </c>
      <c r="F88" s="3" t="s">
        <v>31</v>
      </c>
      <c r="G88" s="3">
        <v>2</v>
      </c>
      <c r="H88" s="3">
        <v>3</v>
      </c>
      <c r="I88" s="4">
        <f t="shared" si="12"/>
        <v>1.5</v>
      </c>
      <c r="J88" s="3">
        <v>0</v>
      </c>
      <c r="K88" s="32">
        <f t="shared" si="13"/>
        <v>0</v>
      </c>
      <c r="L88" s="3">
        <f t="shared" si="14"/>
        <v>2</v>
      </c>
      <c r="M88" s="3">
        <v>1</v>
      </c>
      <c r="N88" s="3">
        <v>1</v>
      </c>
      <c r="O88" s="3">
        <v>0</v>
      </c>
      <c r="P88" s="3">
        <v>2</v>
      </c>
      <c r="Q88" s="4">
        <f t="shared" si="15"/>
        <v>100</v>
      </c>
      <c r="R88" s="3">
        <v>0</v>
      </c>
      <c r="S88" s="3">
        <v>0</v>
      </c>
      <c r="T88" s="32">
        <f t="shared" si="16"/>
        <v>0.5</v>
      </c>
      <c r="U88" s="32">
        <f t="shared" si="17"/>
        <v>0.75</v>
      </c>
      <c r="V88" s="3">
        <v>1</v>
      </c>
      <c r="W88" s="3">
        <v>0</v>
      </c>
      <c r="X88" s="3">
        <v>0</v>
      </c>
      <c r="Y88" s="3">
        <v>0</v>
      </c>
      <c r="Z88" s="3"/>
    </row>
    <row r="89" spans="1:30" x14ac:dyDescent="0.3">
      <c r="A89" s="3" t="s">
        <v>67</v>
      </c>
      <c r="B89" s="3" t="s">
        <v>24</v>
      </c>
      <c r="C89" s="3" t="s">
        <v>32</v>
      </c>
      <c r="D89" s="3" t="s">
        <v>26</v>
      </c>
      <c r="E89" s="3" t="s">
        <v>34</v>
      </c>
      <c r="F89" s="3" t="s">
        <v>31</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24</v>
      </c>
      <c r="C90" s="3" t="s">
        <v>32</v>
      </c>
      <c r="D90" s="3" t="s">
        <v>26</v>
      </c>
      <c r="E90" s="3" t="s">
        <v>34</v>
      </c>
      <c r="F90" s="3" t="s">
        <v>31</v>
      </c>
      <c r="G90" s="3">
        <v>0</v>
      </c>
      <c r="H90" s="3">
        <v>0</v>
      </c>
      <c r="I90" s="4" t="e">
        <f t="shared" si="12"/>
        <v>#DIV/0!</v>
      </c>
      <c r="J90" s="3">
        <v>0</v>
      </c>
      <c r="K90" s="32" t="e">
        <f t="shared" si="13"/>
        <v>#DIV/0!</v>
      </c>
      <c r="L90" s="3">
        <f t="shared" si="14"/>
        <v>0</v>
      </c>
      <c r="M90" s="3">
        <v>0</v>
      </c>
      <c r="N90" s="3">
        <v>0</v>
      </c>
      <c r="O90" s="3">
        <v>0</v>
      </c>
      <c r="P90" s="3">
        <v>0</v>
      </c>
      <c r="Q90" s="4" t="e">
        <f t="shared" si="15"/>
        <v>#DIV/0!</v>
      </c>
      <c r="R90" s="3">
        <v>0</v>
      </c>
      <c r="S90" s="3">
        <v>0</v>
      </c>
      <c r="T90" s="32" t="e">
        <f t="shared" si="16"/>
        <v>#DIV/0!</v>
      </c>
      <c r="U90" s="32" t="e">
        <f t="shared" si="17"/>
        <v>#DIV/0!</v>
      </c>
      <c r="V90" s="3">
        <v>0</v>
      </c>
      <c r="W90" s="3">
        <v>0</v>
      </c>
      <c r="X90" s="3">
        <v>0</v>
      </c>
      <c r="Y90" s="3">
        <v>0</v>
      </c>
      <c r="Z90" s="3"/>
    </row>
    <row r="91" spans="1:30" x14ac:dyDescent="0.3">
      <c r="A91" s="35">
        <v>201</v>
      </c>
      <c r="B91" s="35" t="s">
        <v>24</v>
      </c>
      <c r="C91" s="35" t="s">
        <v>32</v>
      </c>
      <c r="D91" s="35" t="s">
        <v>26</v>
      </c>
      <c r="E91" s="35" t="s">
        <v>34</v>
      </c>
      <c r="F91" s="35" t="s">
        <v>28</v>
      </c>
      <c r="G91" s="35">
        <f>G92+G93+G94</f>
        <v>2</v>
      </c>
      <c r="H91" s="35">
        <f>H92+H93+H94</f>
        <v>0</v>
      </c>
      <c r="I91" s="36">
        <f t="shared" si="12"/>
        <v>0</v>
      </c>
      <c r="J91" s="35">
        <f>J92+J93+J94</f>
        <v>0</v>
      </c>
      <c r="K91" s="37">
        <f t="shared" si="13"/>
        <v>0</v>
      </c>
      <c r="L91" s="35">
        <f t="shared" si="14"/>
        <v>2</v>
      </c>
      <c r="M91" s="35">
        <f>M92+M93+M94</f>
        <v>0</v>
      </c>
      <c r="N91" s="35">
        <f>N92+N93+N94</f>
        <v>2</v>
      </c>
      <c r="O91" s="35">
        <f>O92+O93+O94</f>
        <v>0</v>
      </c>
      <c r="P91" s="35">
        <f>P92+P93+P94</f>
        <v>2</v>
      </c>
      <c r="Q91" s="36">
        <f t="shared" si="15"/>
        <v>100</v>
      </c>
      <c r="R91" s="35">
        <f>R92+R93+R94</f>
        <v>0</v>
      </c>
      <c r="S91" s="35">
        <f>S92+S93+S94</f>
        <v>0</v>
      </c>
      <c r="T91" s="37">
        <f t="shared" si="16"/>
        <v>0</v>
      </c>
      <c r="U91" s="37">
        <f t="shared" si="17"/>
        <v>0</v>
      </c>
      <c r="V91" s="35">
        <f>V92+V93+V94</f>
        <v>0</v>
      </c>
      <c r="W91" s="35">
        <f>W92+W93+W94</f>
        <v>1</v>
      </c>
      <c r="X91" s="35">
        <f>X92+X93+X94</f>
        <v>0</v>
      </c>
      <c r="Y91" s="35">
        <f>Y92+Y93+Y94</f>
        <v>0</v>
      </c>
      <c r="Z91" s="35">
        <f>H91-H232</f>
        <v>0</v>
      </c>
      <c r="AA91" s="38"/>
      <c r="AB91" s="38"/>
      <c r="AC91" s="38"/>
      <c r="AD91" s="38"/>
    </row>
    <row r="92" spans="1:30" x14ac:dyDescent="0.3">
      <c r="A92" s="3" t="s">
        <v>66</v>
      </c>
      <c r="B92" s="3" t="s">
        <v>24</v>
      </c>
      <c r="C92" s="3" t="s">
        <v>32</v>
      </c>
      <c r="D92" s="3" t="s">
        <v>26</v>
      </c>
      <c r="E92" s="3" t="s">
        <v>34</v>
      </c>
      <c r="F92" s="3" t="s">
        <v>28</v>
      </c>
      <c r="G92" s="3">
        <v>2</v>
      </c>
      <c r="H92" s="3">
        <v>0</v>
      </c>
      <c r="I92" s="4">
        <f t="shared" si="12"/>
        <v>0</v>
      </c>
      <c r="J92" s="3">
        <v>0</v>
      </c>
      <c r="K92" s="32">
        <f t="shared" si="13"/>
        <v>0</v>
      </c>
      <c r="L92" s="3">
        <f t="shared" si="14"/>
        <v>2</v>
      </c>
      <c r="M92" s="3">
        <v>0</v>
      </c>
      <c r="N92" s="3">
        <v>2</v>
      </c>
      <c r="O92" s="3">
        <v>0</v>
      </c>
      <c r="P92" s="3">
        <v>2</v>
      </c>
      <c r="Q92" s="4">
        <f t="shared" si="15"/>
        <v>100</v>
      </c>
      <c r="R92" s="3">
        <v>0</v>
      </c>
      <c r="S92" s="3">
        <v>0</v>
      </c>
      <c r="T92" s="32">
        <f t="shared" si="16"/>
        <v>0</v>
      </c>
      <c r="U92" s="32">
        <f t="shared" si="17"/>
        <v>0</v>
      </c>
      <c r="V92" s="3">
        <v>0</v>
      </c>
      <c r="W92" s="3">
        <v>1</v>
      </c>
      <c r="X92" s="3">
        <v>0</v>
      </c>
      <c r="Y92" s="3">
        <v>0</v>
      </c>
      <c r="Z92" s="3"/>
    </row>
    <row r="93" spans="1:30" x14ac:dyDescent="0.3">
      <c r="A93" s="3" t="s">
        <v>67</v>
      </c>
      <c r="B93" s="3" t="s">
        <v>24</v>
      </c>
      <c r="C93" s="3" t="s">
        <v>32</v>
      </c>
      <c r="D93" s="3" t="s">
        <v>26</v>
      </c>
      <c r="E93" s="3" t="s">
        <v>34</v>
      </c>
      <c r="F93" s="3" t="s">
        <v>28</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24</v>
      </c>
      <c r="C94" s="3" t="s">
        <v>32</v>
      </c>
      <c r="D94" s="3" t="s">
        <v>26</v>
      </c>
      <c r="E94" s="3" t="s">
        <v>34</v>
      </c>
      <c r="F94" s="3" t="s">
        <v>28</v>
      </c>
      <c r="G94" s="3">
        <v>0</v>
      </c>
      <c r="H94" s="3">
        <v>0</v>
      </c>
      <c r="I94" s="4" t="e">
        <f t="shared" si="12"/>
        <v>#DIV/0!</v>
      </c>
      <c r="J94" s="3">
        <v>0</v>
      </c>
      <c r="K94" s="32" t="e">
        <f t="shared" si="13"/>
        <v>#DIV/0!</v>
      </c>
      <c r="L94" s="3">
        <f t="shared" si="14"/>
        <v>0</v>
      </c>
      <c r="M94" s="3">
        <v>0</v>
      </c>
      <c r="N94" s="3">
        <v>0</v>
      </c>
      <c r="O94" s="3">
        <v>0</v>
      </c>
      <c r="P94" s="3">
        <v>0</v>
      </c>
      <c r="Q94" s="4" t="e">
        <f t="shared" si="15"/>
        <v>#DIV/0!</v>
      </c>
      <c r="R94" s="3">
        <v>0</v>
      </c>
      <c r="S94" s="3">
        <v>0</v>
      </c>
      <c r="T94" s="32" t="e">
        <f t="shared" si="16"/>
        <v>#DIV/0!</v>
      </c>
      <c r="U94" s="32" t="e">
        <f t="shared" si="17"/>
        <v>#DIV/0!</v>
      </c>
      <c r="V94" s="3">
        <v>0</v>
      </c>
      <c r="W94" s="3">
        <v>0</v>
      </c>
      <c r="X94" s="3">
        <v>0</v>
      </c>
      <c r="Y94" s="3">
        <v>0</v>
      </c>
      <c r="Z94" s="3"/>
    </row>
    <row r="95" spans="1:30" x14ac:dyDescent="0.3">
      <c r="A95" s="35">
        <v>178</v>
      </c>
      <c r="B95" s="35" t="s">
        <v>24</v>
      </c>
      <c r="C95" s="35" t="s">
        <v>25</v>
      </c>
      <c r="D95" s="35" t="s">
        <v>26</v>
      </c>
      <c r="E95" s="35" t="s">
        <v>34</v>
      </c>
      <c r="F95" s="35" t="s">
        <v>28</v>
      </c>
      <c r="G95" s="35">
        <f>G96+G97+G98</f>
        <v>1</v>
      </c>
      <c r="H95" s="35">
        <f>H96+H97+H98</f>
        <v>2</v>
      </c>
      <c r="I95" s="36">
        <f t="shared" si="12"/>
        <v>2</v>
      </c>
      <c r="J95" s="35">
        <f>J96+J97+J98</f>
        <v>0</v>
      </c>
      <c r="K95" s="37">
        <f t="shared" si="13"/>
        <v>0</v>
      </c>
      <c r="L95" s="35">
        <f t="shared" si="14"/>
        <v>1</v>
      </c>
      <c r="M95" s="35">
        <f>M96+M97+M98</f>
        <v>1</v>
      </c>
      <c r="N95" s="35">
        <f>N96+N97+N98</f>
        <v>0</v>
      </c>
      <c r="O95" s="35">
        <f>O96+O97+O98</f>
        <v>1</v>
      </c>
      <c r="P95" s="35">
        <f>P96+P97+P98</f>
        <v>1</v>
      </c>
      <c r="Q95" s="36">
        <f t="shared" si="15"/>
        <v>100</v>
      </c>
      <c r="R95" s="35">
        <f>R96+R97+R98</f>
        <v>0</v>
      </c>
      <c r="S95" s="35">
        <f>S96+S97+S98</f>
        <v>0</v>
      </c>
      <c r="T95" s="37">
        <f t="shared" si="16"/>
        <v>1</v>
      </c>
      <c r="U95" s="37">
        <f t="shared" si="17"/>
        <v>1</v>
      </c>
      <c r="V95" s="35">
        <f>V96+V97+V98</f>
        <v>0</v>
      </c>
      <c r="W95" s="35">
        <f>W96+W97+W98</f>
        <v>0</v>
      </c>
      <c r="X95" s="35">
        <f>X96+X97+X98</f>
        <v>0</v>
      </c>
      <c r="Y95" s="35">
        <f>Y96+Y97+Y98</f>
        <v>1</v>
      </c>
      <c r="Z95" s="35">
        <f>H95-H251</f>
        <v>2</v>
      </c>
      <c r="AA95" s="38"/>
      <c r="AB95" s="38"/>
      <c r="AC95" s="38"/>
      <c r="AD95" s="38"/>
    </row>
    <row r="96" spans="1:30" x14ac:dyDescent="0.3">
      <c r="A96" s="3" t="s">
        <v>66</v>
      </c>
      <c r="B96" s="3" t="s">
        <v>24</v>
      </c>
      <c r="C96" s="3" t="s">
        <v>25</v>
      </c>
      <c r="D96" s="3" t="s">
        <v>26</v>
      </c>
      <c r="E96" s="3" t="s">
        <v>34</v>
      </c>
      <c r="F96" s="3" t="s">
        <v>28</v>
      </c>
      <c r="G96" s="3">
        <v>1</v>
      </c>
      <c r="H96" s="3">
        <v>2</v>
      </c>
      <c r="I96" s="4">
        <f t="shared" si="12"/>
        <v>2</v>
      </c>
      <c r="J96" s="3">
        <v>0</v>
      </c>
      <c r="K96" s="32">
        <f t="shared" si="13"/>
        <v>0</v>
      </c>
      <c r="L96" s="3">
        <f t="shared" si="14"/>
        <v>1</v>
      </c>
      <c r="M96" s="3">
        <v>1</v>
      </c>
      <c r="N96" s="3">
        <v>0</v>
      </c>
      <c r="O96" s="3">
        <v>1</v>
      </c>
      <c r="P96" s="3">
        <v>1</v>
      </c>
      <c r="Q96" s="4">
        <f t="shared" si="15"/>
        <v>100</v>
      </c>
      <c r="R96" s="3">
        <v>0</v>
      </c>
      <c r="S96" s="3">
        <v>0</v>
      </c>
      <c r="T96" s="32">
        <f t="shared" si="16"/>
        <v>1</v>
      </c>
      <c r="U96" s="32">
        <f t="shared" si="17"/>
        <v>1</v>
      </c>
      <c r="V96" s="3">
        <v>0</v>
      </c>
      <c r="W96" s="3">
        <v>0</v>
      </c>
      <c r="X96" s="3">
        <v>0</v>
      </c>
      <c r="Y96" s="3">
        <v>1</v>
      </c>
      <c r="Z96" s="3"/>
    </row>
    <row r="97" spans="1:30" x14ac:dyDescent="0.3">
      <c r="A97" s="3" t="s">
        <v>67</v>
      </c>
      <c r="B97" s="3" t="s">
        <v>24</v>
      </c>
      <c r="C97" s="3" t="s">
        <v>25</v>
      </c>
      <c r="D97" s="3" t="s">
        <v>26</v>
      </c>
      <c r="E97" s="3" t="s">
        <v>34</v>
      </c>
      <c r="F97" s="3" t="s">
        <v>28</v>
      </c>
      <c r="G97" s="3">
        <v>0</v>
      </c>
      <c r="H97" s="3">
        <v>0</v>
      </c>
      <c r="I97" s="4" t="e">
        <f t="shared" si="12"/>
        <v>#DIV/0!</v>
      </c>
      <c r="J97" s="3">
        <v>0</v>
      </c>
      <c r="K97" s="32" t="e">
        <f t="shared" si="13"/>
        <v>#DIV/0!</v>
      </c>
      <c r="L97" s="3">
        <f t="shared" si="14"/>
        <v>0</v>
      </c>
      <c r="M97" s="3">
        <v>0</v>
      </c>
      <c r="N97" s="3">
        <v>0</v>
      </c>
      <c r="O97" s="3">
        <v>0</v>
      </c>
      <c r="P97" s="3">
        <v>0</v>
      </c>
      <c r="Q97" s="4" t="e">
        <f t="shared" si="15"/>
        <v>#DIV/0!</v>
      </c>
      <c r="R97" s="3">
        <v>0</v>
      </c>
      <c r="S97" s="3">
        <v>0</v>
      </c>
      <c r="T97" s="32" t="e">
        <f t="shared" si="16"/>
        <v>#DIV/0!</v>
      </c>
      <c r="U97" s="32" t="e">
        <f t="shared" si="17"/>
        <v>#DIV/0!</v>
      </c>
      <c r="V97" s="3">
        <v>0</v>
      </c>
      <c r="W97" s="3">
        <v>0</v>
      </c>
      <c r="X97" s="3">
        <v>0</v>
      </c>
      <c r="Y97" s="3">
        <v>0</v>
      </c>
      <c r="Z97" s="3"/>
    </row>
    <row r="98" spans="1:30" x14ac:dyDescent="0.3">
      <c r="A98" s="3" t="s">
        <v>68</v>
      </c>
      <c r="B98" s="3" t="s">
        <v>24</v>
      </c>
      <c r="C98" s="3" t="s">
        <v>25</v>
      </c>
      <c r="D98" s="3" t="s">
        <v>26</v>
      </c>
      <c r="E98" s="3" t="s">
        <v>34</v>
      </c>
      <c r="F98" s="3" t="s">
        <v>28</v>
      </c>
      <c r="G98" s="3">
        <v>0</v>
      </c>
      <c r="H98" s="3">
        <v>0</v>
      </c>
      <c r="I98" s="4" t="e">
        <f t="shared" si="12"/>
        <v>#DIV/0!</v>
      </c>
      <c r="J98" s="3">
        <v>0</v>
      </c>
      <c r="K98" s="32" t="e">
        <f t="shared" si="13"/>
        <v>#DIV/0!</v>
      </c>
      <c r="L98" s="3">
        <f t="shared" si="14"/>
        <v>0</v>
      </c>
      <c r="M98" s="3">
        <v>0</v>
      </c>
      <c r="N98" s="3">
        <v>0</v>
      </c>
      <c r="O98" s="3">
        <v>0</v>
      </c>
      <c r="P98" s="3">
        <v>0</v>
      </c>
      <c r="Q98" s="4" t="e">
        <f t="shared" si="15"/>
        <v>#DIV/0!</v>
      </c>
      <c r="R98" s="3">
        <v>0</v>
      </c>
      <c r="S98" s="3">
        <v>0</v>
      </c>
      <c r="T98" s="32" t="e">
        <f t="shared" si="16"/>
        <v>#DIV/0!</v>
      </c>
      <c r="U98" s="32" t="e">
        <f t="shared" si="17"/>
        <v>#DIV/0!</v>
      </c>
      <c r="V98" s="3">
        <v>0</v>
      </c>
      <c r="W98" s="3">
        <v>0</v>
      </c>
      <c r="X98" s="3">
        <v>0</v>
      </c>
      <c r="Y98" s="3">
        <v>0</v>
      </c>
      <c r="Z98" s="3"/>
    </row>
    <row r="99" spans="1:30" x14ac:dyDescent="0.3">
      <c r="A99" s="35">
        <v>255</v>
      </c>
      <c r="B99" s="35" t="s">
        <v>24</v>
      </c>
      <c r="C99" s="35" t="s">
        <v>25</v>
      </c>
      <c r="D99" s="35" t="s">
        <v>29</v>
      </c>
      <c r="E99" s="35" t="s">
        <v>34</v>
      </c>
      <c r="F99" s="35" t="s">
        <v>28</v>
      </c>
      <c r="G99" s="35">
        <f>G100+G101+G102</f>
        <v>1</v>
      </c>
      <c r="H99" s="35">
        <f>H100+H101+H102</f>
        <v>0</v>
      </c>
      <c r="I99" s="36">
        <f t="shared" ref="I99:I130" si="18">H99/G99</f>
        <v>0</v>
      </c>
      <c r="J99" s="35">
        <f>J100+J101+J102</f>
        <v>0</v>
      </c>
      <c r="K99" s="37">
        <f t="shared" ref="K99:K130" si="19">J99/G99</f>
        <v>0</v>
      </c>
      <c r="L99" s="35">
        <f t="shared" ref="L99:L130" si="20">M99+N99</f>
        <v>1</v>
      </c>
      <c r="M99" s="35">
        <f>M100+M101+M102</f>
        <v>0</v>
      </c>
      <c r="N99" s="35">
        <f>N100+N101+N102</f>
        <v>1</v>
      </c>
      <c r="O99" s="35">
        <f>O100+O101+O102</f>
        <v>0</v>
      </c>
      <c r="P99" s="35">
        <f>P100+P101+P102</f>
        <v>1</v>
      </c>
      <c r="Q99" s="36">
        <f t="shared" ref="Q99:Q130" si="21">P99/L99*100</f>
        <v>100</v>
      </c>
      <c r="R99" s="35">
        <f>R100+R101+R102</f>
        <v>0</v>
      </c>
      <c r="S99" s="35">
        <f>S100+S101+S102</f>
        <v>0</v>
      </c>
      <c r="T99" s="37">
        <f t="shared" ref="T99:T131" si="22">M99/(M99+N99)</f>
        <v>0</v>
      </c>
      <c r="U99" s="37">
        <f t="shared" ref="U99:U130" si="23">((0.5*V99)+M99)/L99</f>
        <v>0</v>
      </c>
      <c r="V99" s="35">
        <f>V100+V101+V102</f>
        <v>0</v>
      </c>
      <c r="W99" s="35">
        <f>W100+W101+W102</f>
        <v>0</v>
      </c>
      <c r="X99" s="35">
        <f>X100+X101+X102</f>
        <v>0</v>
      </c>
      <c r="Y99" s="35">
        <f>Y100+Y101+Y102</f>
        <v>1</v>
      </c>
      <c r="Z99" s="35">
        <f>H99-H240</f>
        <v>0</v>
      </c>
      <c r="AA99" s="38"/>
      <c r="AB99" s="38"/>
      <c r="AC99" s="38"/>
      <c r="AD99" s="38"/>
    </row>
    <row r="100" spans="1:30" x14ac:dyDescent="0.3">
      <c r="A100" s="3" t="s">
        <v>66</v>
      </c>
      <c r="B100" s="3" t="s">
        <v>24</v>
      </c>
      <c r="C100" s="3" t="s">
        <v>25</v>
      </c>
      <c r="D100" s="3" t="s">
        <v>29</v>
      </c>
      <c r="E100" s="3" t="s">
        <v>34</v>
      </c>
      <c r="F100" s="3" t="s">
        <v>28</v>
      </c>
      <c r="G100" s="3">
        <v>1</v>
      </c>
      <c r="H100" s="3">
        <v>0</v>
      </c>
      <c r="I100" s="4">
        <f t="shared" si="18"/>
        <v>0</v>
      </c>
      <c r="J100" s="3">
        <v>0</v>
      </c>
      <c r="K100" s="32">
        <f t="shared" si="19"/>
        <v>0</v>
      </c>
      <c r="L100" s="3">
        <f t="shared" si="20"/>
        <v>1</v>
      </c>
      <c r="M100" s="3">
        <v>0</v>
      </c>
      <c r="N100" s="3">
        <v>1</v>
      </c>
      <c r="O100" s="3">
        <v>0</v>
      </c>
      <c r="P100" s="3">
        <v>1</v>
      </c>
      <c r="Q100" s="4">
        <f t="shared" si="21"/>
        <v>100</v>
      </c>
      <c r="R100" s="3">
        <v>0</v>
      </c>
      <c r="S100" s="3">
        <v>0</v>
      </c>
      <c r="T100" s="32">
        <f t="shared" si="22"/>
        <v>0</v>
      </c>
      <c r="U100" s="32">
        <f t="shared" si="23"/>
        <v>0</v>
      </c>
      <c r="V100" s="3">
        <v>0</v>
      </c>
      <c r="W100" s="3">
        <v>0</v>
      </c>
      <c r="X100" s="3">
        <v>0</v>
      </c>
      <c r="Y100" s="3">
        <v>1</v>
      </c>
      <c r="Z100" s="3"/>
    </row>
    <row r="101" spans="1:30" x14ac:dyDescent="0.3">
      <c r="A101" s="3" t="s">
        <v>67</v>
      </c>
      <c r="B101" s="3" t="s">
        <v>24</v>
      </c>
      <c r="C101" s="3" t="s">
        <v>25</v>
      </c>
      <c r="D101" s="3" t="s">
        <v>29</v>
      </c>
      <c r="E101" s="3" t="s">
        <v>34</v>
      </c>
      <c r="F101" s="3" t="s">
        <v>28</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24</v>
      </c>
      <c r="C102" s="3" t="s">
        <v>25</v>
      </c>
      <c r="D102" s="3" t="s">
        <v>29</v>
      </c>
      <c r="E102" s="3" t="s">
        <v>34</v>
      </c>
      <c r="F102" s="3" t="s">
        <v>28</v>
      </c>
      <c r="G102" s="3">
        <v>0</v>
      </c>
      <c r="H102" s="3">
        <v>0</v>
      </c>
      <c r="I102" s="4" t="e">
        <f t="shared" si="18"/>
        <v>#DIV/0!</v>
      </c>
      <c r="J102" s="3">
        <v>0</v>
      </c>
      <c r="K102" s="32" t="e">
        <f t="shared" si="19"/>
        <v>#DIV/0!</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row>
    <row r="103" spans="1:30" x14ac:dyDescent="0.3">
      <c r="A103" s="35">
        <v>231</v>
      </c>
      <c r="B103" s="35" t="s">
        <v>24</v>
      </c>
      <c r="C103" s="35" t="s">
        <v>29</v>
      </c>
      <c r="D103" s="35" t="s">
        <v>34</v>
      </c>
      <c r="E103" s="35" t="s">
        <v>27</v>
      </c>
      <c r="F103" s="35" t="s">
        <v>28</v>
      </c>
      <c r="G103" s="35">
        <f>G104+G105+G106</f>
        <v>2</v>
      </c>
      <c r="H103" s="35">
        <f>H104+H105+H106</f>
        <v>0</v>
      </c>
      <c r="I103" s="36">
        <f t="shared" si="18"/>
        <v>0</v>
      </c>
      <c r="J103" s="35">
        <f>J104+J105+J106</f>
        <v>0</v>
      </c>
      <c r="K103" s="37">
        <f t="shared" si="19"/>
        <v>0</v>
      </c>
      <c r="L103" s="35">
        <f t="shared" si="20"/>
        <v>2</v>
      </c>
      <c r="M103" s="35">
        <f>M104+M105+M106</f>
        <v>0</v>
      </c>
      <c r="N103" s="35">
        <f>N104+N105+N106</f>
        <v>2</v>
      </c>
      <c r="O103" s="35">
        <f>O104+O105+O106</f>
        <v>0</v>
      </c>
      <c r="P103" s="35">
        <f>P104+P105+P106</f>
        <v>2</v>
      </c>
      <c r="Q103" s="36">
        <f t="shared" si="21"/>
        <v>100</v>
      </c>
      <c r="R103" s="35">
        <f>R104+R105+R106</f>
        <v>0</v>
      </c>
      <c r="S103" s="35">
        <f>S104+S105+S106</f>
        <v>0</v>
      </c>
      <c r="T103" s="37">
        <f t="shared" si="22"/>
        <v>0</v>
      </c>
      <c r="U103" s="37">
        <f t="shared" si="23"/>
        <v>0</v>
      </c>
      <c r="V103" s="35">
        <f>V104+V105+V106</f>
        <v>0</v>
      </c>
      <c r="W103" s="35">
        <f>W104+W105+W106</f>
        <v>1</v>
      </c>
      <c r="X103" s="35">
        <f>X104+X105+X106</f>
        <v>0</v>
      </c>
      <c r="Y103" s="35">
        <f>Y104+Y105+Y106</f>
        <v>0</v>
      </c>
      <c r="Z103" s="35">
        <f>H103-H244</f>
        <v>-3</v>
      </c>
      <c r="AA103" s="35"/>
      <c r="AB103" s="38"/>
      <c r="AC103" s="38"/>
      <c r="AD103" s="38"/>
    </row>
    <row r="104" spans="1:30" x14ac:dyDescent="0.3">
      <c r="A104" s="3" t="s">
        <v>66</v>
      </c>
      <c r="B104" s="3" t="s">
        <v>24</v>
      </c>
      <c r="C104" s="3" t="s">
        <v>29</v>
      </c>
      <c r="D104" s="3" t="s">
        <v>34</v>
      </c>
      <c r="E104" s="3" t="s">
        <v>27</v>
      </c>
      <c r="F104" s="3" t="s">
        <v>28</v>
      </c>
      <c r="G104" s="3">
        <v>2</v>
      </c>
      <c r="H104" s="3">
        <v>0</v>
      </c>
      <c r="I104" s="4">
        <f t="shared" si="18"/>
        <v>0</v>
      </c>
      <c r="J104" s="3">
        <v>0</v>
      </c>
      <c r="K104" s="32">
        <f t="shared" si="19"/>
        <v>0</v>
      </c>
      <c r="L104" s="3">
        <f t="shared" si="20"/>
        <v>2</v>
      </c>
      <c r="M104" s="3">
        <v>0</v>
      </c>
      <c r="N104" s="3">
        <v>2</v>
      </c>
      <c r="O104" s="3">
        <v>0</v>
      </c>
      <c r="P104" s="3">
        <v>2</v>
      </c>
      <c r="Q104" s="4">
        <f t="shared" si="21"/>
        <v>100</v>
      </c>
      <c r="R104" s="3">
        <v>0</v>
      </c>
      <c r="S104" s="3">
        <v>0</v>
      </c>
      <c r="T104" s="32">
        <f t="shared" si="22"/>
        <v>0</v>
      </c>
      <c r="U104" s="32">
        <f t="shared" si="23"/>
        <v>0</v>
      </c>
      <c r="V104" s="3">
        <v>0</v>
      </c>
      <c r="W104" s="3">
        <v>1</v>
      </c>
      <c r="X104" s="3">
        <v>0</v>
      </c>
      <c r="Y104" s="3">
        <v>0</v>
      </c>
      <c r="Z104" s="3"/>
    </row>
    <row r="105" spans="1:30" x14ac:dyDescent="0.3">
      <c r="A105" s="3" t="s">
        <v>67</v>
      </c>
      <c r="B105" s="3" t="s">
        <v>24</v>
      </c>
      <c r="C105" s="3" t="s">
        <v>29</v>
      </c>
      <c r="D105" s="3" t="s">
        <v>34</v>
      </c>
      <c r="E105" s="3" t="s">
        <v>27</v>
      </c>
      <c r="F105" s="3" t="s">
        <v>28</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24</v>
      </c>
      <c r="C106" s="3" t="s">
        <v>29</v>
      </c>
      <c r="D106" s="3" t="s">
        <v>34</v>
      </c>
      <c r="E106" s="3" t="s">
        <v>27</v>
      </c>
      <c r="F106" s="3" t="s">
        <v>28</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row>
    <row r="107" spans="1:30" x14ac:dyDescent="0.3">
      <c r="A107" s="35">
        <v>5</v>
      </c>
      <c r="B107" s="35" t="s">
        <v>24</v>
      </c>
      <c r="C107" s="35" t="s">
        <v>29</v>
      </c>
      <c r="D107" s="35" t="s">
        <v>30</v>
      </c>
      <c r="E107" s="35" t="s">
        <v>27</v>
      </c>
      <c r="F107" s="35" t="s">
        <v>28</v>
      </c>
      <c r="G107" s="35">
        <f>G108+G109+G110</f>
        <v>7</v>
      </c>
      <c r="H107" s="35">
        <f>H108+H109+H110</f>
        <v>2</v>
      </c>
      <c r="I107" s="36">
        <f t="shared" si="18"/>
        <v>0.2857142857142857</v>
      </c>
      <c r="J107" s="35">
        <f>J108+J109+J110</f>
        <v>1</v>
      </c>
      <c r="K107" s="37">
        <f t="shared" si="19"/>
        <v>0.14285714285714285</v>
      </c>
      <c r="L107" s="35">
        <f t="shared" si="20"/>
        <v>6</v>
      </c>
      <c r="M107" s="35">
        <f>M108+M109+M110</f>
        <v>1</v>
      </c>
      <c r="N107" s="35">
        <f>N108+N109+N110</f>
        <v>5</v>
      </c>
      <c r="O107" s="35">
        <f>O108+O109+O110</f>
        <v>0</v>
      </c>
      <c r="P107" s="35">
        <f>P108+P109+P110</f>
        <v>3</v>
      </c>
      <c r="Q107" s="36">
        <f t="shared" si="21"/>
        <v>50</v>
      </c>
      <c r="R107" s="35">
        <f>R108+R109+R110</f>
        <v>0</v>
      </c>
      <c r="S107" s="35">
        <f>S108+S109+S110</f>
        <v>0</v>
      </c>
      <c r="T107" s="37">
        <f t="shared" si="22"/>
        <v>0.16666666666666666</v>
      </c>
      <c r="U107" s="37">
        <f t="shared" si="23"/>
        <v>0.16666666666666666</v>
      </c>
      <c r="V107" s="35">
        <f>V108+V109+V110</f>
        <v>0</v>
      </c>
      <c r="W107" s="35">
        <f>W108+W109+W110</f>
        <v>4</v>
      </c>
      <c r="X107" s="35">
        <f>X108+X109+X110</f>
        <v>0</v>
      </c>
      <c r="Y107" s="35">
        <f>Y108+Y109+Y110</f>
        <v>1</v>
      </c>
      <c r="Z107" s="35">
        <f>H107-H248</f>
        <v>2</v>
      </c>
      <c r="AA107" s="35"/>
      <c r="AB107" s="38"/>
      <c r="AC107" s="38"/>
      <c r="AD107" s="38"/>
    </row>
    <row r="108" spans="1:30" x14ac:dyDescent="0.3">
      <c r="A108" s="3" t="s">
        <v>66</v>
      </c>
      <c r="B108" s="3" t="s">
        <v>24</v>
      </c>
      <c r="C108" s="3" t="s">
        <v>29</v>
      </c>
      <c r="D108" s="3" t="s">
        <v>30</v>
      </c>
      <c r="E108" s="3" t="s">
        <v>27</v>
      </c>
      <c r="F108" s="3" t="s">
        <v>28</v>
      </c>
      <c r="G108" s="3">
        <v>5</v>
      </c>
      <c r="H108" s="3">
        <v>2</v>
      </c>
      <c r="I108" s="4">
        <f t="shared" si="18"/>
        <v>0.4</v>
      </c>
      <c r="J108" s="3">
        <v>1</v>
      </c>
      <c r="K108" s="32">
        <f t="shared" si="19"/>
        <v>0.2</v>
      </c>
      <c r="L108" s="3">
        <f t="shared" si="20"/>
        <v>4</v>
      </c>
      <c r="M108" s="3">
        <v>1</v>
      </c>
      <c r="N108" s="3">
        <v>3</v>
      </c>
      <c r="O108" s="3">
        <v>0</v>
      </c>
      <c r="P108" s="3">
        <v>2</v>
      </c>
      <c r="Q108" s="4">
        <f t="shared" si="21"/>
        <v>50</v>
      </c>
      <c r="R108" s="3">
        <v>0</v>
      </c>
      <c r="S108" s="3">
        <v>0</v>
      </c>
      <c r="T108" s="32">
        <f t="shared" si="22"/>
        <v>0.25</v>
      </c>
      <c r="U108" s="32">
        <f t="shared" si="23"/>
        <v>0.25</v>
      </c>
      <c r="V108" s="3">
        <v>0</v>
      </c>
      <c r="W108" s="3">
        <v>3</v>
      </c>
      <c r="X108" s="3">
        <v>0</v>
      </c>
      <c r="Y108" s="3">
        <v>0</v>
      </c>
      <c r="Z108" s="3"/>
    </row>
    <row r="109" spans="1:30" x14ac:dyDescent="0.3">
      <c r="A109" s="3" t="s">
        <v>67</v>
      </c>
      <c r="B109" s="3" t="s">
        <v>24</v>
      </c>
      <c r="C109" s="3" t="s">
        <v>29</v>
      </c>
      <c r="D109" s="3" t="s">
        <v>30</v>
      </c>
      <c r="E109" s="3" t="s">
        <v>27</v>
      </c>
      <c r="F109" s="3" t="s">
        <v>28</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24</v>
      </c>
      <c r="C110" s="3" t="s">
        <v>29</v>
      </c>
      <c r="D110" s="3" t="s">
        <v>30</v>
      </c>
      <c r="E110" s="3" t="s">
        <v>27</v>
      </c>
      <c r="F110" s="3" t="s">
        <v>28</v>
      </c>
      <c r="G110" s="3">
        <v>2</v>
      </c>
      <c r="H110" s="3">
        <v>0</v>
      </c>
      <c r="I110" s="4">
        <f t="shared" si="18"/>
        <v>0</v>
      </c>
      <c r="J110" s="3">
        <v>0</v>
      </c>
      <c r="K110" s="32">
        <f t="shared" si="19"/>
        <v>0</v>
      </c>
      <c r="L110" s="3">
        <f t="shared" si="20"/>
        <v>2</v>
      </c>
      <c r="M110" s="3">
        <v>0</v>
      </c>
      <c r="N110" s="3">
        <v>2</v>
      </c>
      <c r="O110" s="3">
        <v>0</v>
      </c>
      <c r="P110" s="3">
        <v>1</v>
      </c>
      <c r="Q110" s="4">
        <f t="shared" si="21"/>
        <v>50</v>
      </c>
      <c r="R110" s="3">
        <v>0</v>
      </c>
      <c r="S110" s="3">
        <v>0</v>
      </c>
      <c r="T110" s="32">
        <f t="shared" si="22"/>
        <v>0</v>
      </c>
      <c r="U110" s="32">
        <f t="shared" si="23"/>
        <v>0</v>
      </c>
      <c r="V110" s="3">
        <v>0</v>
      </c>
      <c r="W110" s="3">
        <v>1</v>
      </c>
      <c r="X110" s="3">
        <v>0</v>
      </c>
      <c r="Y110" s="3">
        <v>1</v>
      </c>
      <c r="Z110" s="3"/>
    </row>
    <row r="111" spans="1:30" x14ac:dyDescent="0.3">
      <c r="A111" s="35">
        <v>256</v>
      </c>
      <c r="B111" s="35" t="s">
        <v>29</v>
      </c>
      <c r="C111" s="35" t="s">
        <v>32</v>
      </c>
      <c r="D111" s="35" t="s">
        <v>30</v>
      </c>
      <c r="E111" s="35" t="s">
        <v>27</v>
      </c>
      <c r="F111" s="35" t="s">
        <v>31</v>
      </c>
      <c r="G111" s="35">
        <f>G112+G113+G114</f>
        <v>2</v>
      </c>
      <c r="H111" s="35">
        <f>H112+H113+H114</f>
        <v>0</v>
      </c>
      <c r="I111" s="36">
        <f t="shared" si="18"/>
        <v>0</v>
      </c>
      <c r="J111" s="35">
        <f>J112+J113+J114</f>
        <v>0</v>
      </c>
      <c r="K111" s="37">
        <f t="shared" si="19"/>
        <v>0</v>
      </c>
      <c r="L111" s="35">
        <f t="shared" si="20"/>
        <v>2</v>
      </c>
      <c r="M111" s="35">
        <f>M112+M113+M114</f>
        <v>0</v>
      </c>
      <c r="N111" s="35">
        <f>N112+N113+N114</f>
        <v>2</v>
      </c>
      <c r="O111" s="35">
        <f>O112+O113+O114</f>
        <v>0</v>
      </c>
      <c r="P111" s="35">
        <f>P112+P113+P114</f>
        <v>0</v>
      </c>
      <c r="Q111" s="36">
        <f t="shared" si="21"/>
        <v>0</v>
      </c>
      <c r="R111" s="35">
        <f>R112+R113+R114</f>
        <v>0</v>
      </c>
      <c r="S111" s="35">
        <f>S112+S113+S114</f>
        <v>0</v>
      </c>
      <c r="T111" s="37">
        <f t="shared" si="22"/>
        <v>0</v>
      </c>
      <c r="U111" s="37">
        <f t="shared" si="23"/>
        <v>0</v>
      </c>
      <c r="V111" s="35">
        <f>V112+V113+V114</f>
        <v>0</v>
      </c>
      <c r="W111" s="35">
        <f>W112+W113+W114</f>
        <v>1</v>
      </c>
      <c r="X111" s="35">
        <f>X112+X113+X114</f>
        <v>0</v>
      </c>
      <c r="Y111" s="35">
        <f>Y112+Y113+Y114</f>
        <v>0</v>
      </c>
      <c r="Z111" s="35">
        <f>H111-H267</f>
        <v>-3</v>
      </c>
      <c r="AA111" s="35"/>
      <c r="AB111" s="38"/>
      <c r="AC111" s="38"/>
      <c r="AD111" s="38"/>
    </row>
    <row r="112" spans="1:30" x14ac:dyDescent="0.3">
      <c r="A112" s="3" t="s">
        <v>66</v>
      </c>
      <c r="B112" s="3" t="s">
        <v>29</v>
      </c>
      <c r="C112" s="3" t="s">
        <v>32</v>
      </c>
      <c r="D112" s="3" t="s">
        <v>30</v>
      </c>
      <c r="E112" s="3" t="s">
        <v>27</v>
      </c>
      <c r="F112" s="3" t="s">
        <v>31</v>
      </c>
      <c r="G112" s="3">
        <v>2</v>
      </c>
      <c r="H112" s="3">
        <v>0</v>
      </c>
      <c r="I112" s="4">
        <f t="shared" si="18"/>
        <v>0</v>
      </c>
      <c r="J112" s="3">
        <v>0</v>
      </c>
      <c r="K112" s="32">
        <f t="shared" si="19"/>
        <v>0</v>
      </c>
      <c r="L112" s="3">
        <f t="shared" si="20"/>
        <v>2</v>
      </c>
      <c r="M112" s="3">
        <v>0</v>
      </c>
      <c r="N112" s="3">
        <v>2</v>
      </c>
      <c r="O112" s="3">
        <v>0</v>
      </c>
      <c r="P112" s="3">
        <v>0</v>
      </c>
      <c r="Q112" s="4">
        <f t="shared" si="21"/>
        <v>0</v>
      </c>
      <c r="R112" s="3">
        <v>0</v>
      </c>
      <c r="S112" s="3">
        <v>0</v>
      </c>
      <c r="T112" s="32">
        <f t="shared" si="22"/>
        <v>0</v>
      </c>
      <c r="U112" s="32">
        <f t="shared" si="23"/>
        <v>0</v>
      </c>
      <c r="V112" s="3">
        <v>0</v>
      </c>
      <c r="W112" s="3">
        <v>1</v>
      </c>
      <c r="X112" s="3">
        <v>0</v>
      </c>
      <c r="Y112" s="3">
        <v>0</v>
      </c>
      <c r="Z112" s="3"/>
    </row>
    <row r="113" spans="1:30" x14ac:dyDescent="0.3">
      <c r="A113" s="3" t="s">
        <v>67</v>
      </c>
      <c r="B113" s="3" t="s">
        <v>29</v>
      </c>
      <c r="C113" s="3" t="s">
        <v>32</v>
      </c>
      <c r="D113" s="3" t="s">
        <v>30</v>
      </c>
      <c r="E113" s="3" t="s">
        <v>27</v>
      </c>
      <c r="F113" s="3" t="s">
        <v>31</v>
      </c>
      <c r="G113" s="3">
        <v>0</v>
      </c>
      <c r="H113" s="3">
        <v>0</v>
      </c>
      <c r="I113" s="4" t="e">
        <f t="shared" si="18"/>
        <v>#DIV/0!</v>
      </c>
      <c r="J113" s="3">
        <v>0</v>
      </c>
      <c r="K113" s="32" t="e">
        <f t="shared" si="19"/>
        <v>#DIV/0!</v>
      </c>
      <c r="L113" s="3">
        <f t="shared" si="20"/>
        <v>0</v>
      </c>
      <c r="M113" s="3">
        <v>0</v>
      </c>
      <c r="N113" s="3">
        <v>0</v>
      </c>
      <c r="O113" s="3">
        <v>0</v>
      </c>
      <c r="P113" s="3">
        <v>0</v>
      </c>
      <c r="Q113" s="4" t="e">
        <f t="shared" si="21"/>
        <v>#DIV/0!</v>
      </c>
      <c r="R113" s="3">
        <v>0</v>
      </c>
      <c r="S113" s="3">
        <v>0</v>
      </c>
      <c r="T113" s="32" t="e">
        <f t="shared" si="22"/>
        <v>#DIV/0!</v>
      </c>
      <c r="U113" s="32" t="e">
        <f t="shared" si="23"/>
        <v>#DIV/0!</v>
      </c>
      <c r="V113" s="3">
        <v>0</v>
      </c>
      <c r="W113" s="3">
        <v>0</v>
      </c>
      <c r="X113" s="3">
        <v>0</v>
      </c>
      <c r="Y113" s="3">
        <v>0</v>
      </c>
      <c r="Z113" s="3"/>
    </row>
    <row r="114" spans="1:30" x14ac:dyDescent="0.3">
      <c r="A114" s="3" t="s">
        <v>68</v>
      </c>
      <c r="B114" s="3" t="s">
        <v>29</v>
      </c>
      <c r="C114" s="3" t="s">
        <v>32</v>
      </c>
      <c r="D114" s="3" t="s">
        <v>30</v>
      </c>
      <c r="E114" s="3" t="s">
        <v>27</v>
      </c>
      <c r="F114" s="3" t="s">
        <v>31</v>
      </c>
      <c r="G114" s="3">
        <v>0</v>
      </c>
      <c r="H114" s="3">
        <v>0</v>
      </c>
      <c r="I114" s="4" t="e">
        <f t="shared" si="18"/>
        <v>#DIV/0!</v>
      </c>
      <c r="J114" s="3">
        <v>0</v>
      </c>
      <c r="K114" s="32" t="e">
        <f t="shared" si="19"/>
        <v>#DIV/0!</v>
      </c>
      <c r="L114" s="3">
        <f t="shared" si="20"/>
        <v>0</v>
      </c>
      <c r="M114" s="3">
        <v>0</v>
      </c>
      <c r="N114" s="3">
        <v>0</v>
      </c>
      <c r="O114" s="3">
        <v>0</v>
      </c>
      <c r="P114" s="3">
        <v>0</v>
      </c>
      <c r="Q114" s="4" t="e">
        <f t="shared" si="21"/>
        <v>#DIV/0!</v>
      </c>
      <c r="R114" s="3">
        <v>0</v>
      </c>
      <c r="S114" s="3">
        <v>0</v>
      </c>
      <c r="T114" s="32" t="e">
        <f t="shared" si="22"/>
        <v>#DIV/0!</v>
      </c>
      <c r="U114" s="32" t="e">
        <f t="shared" si="23"/>
        <v>#DIV/0!</v>
      </c>
      <c r="V114" s="3">
        <v>0</v>
      </c>
      <c r="W114" s="3">
        <v>0</v>
      </c>
      <c r="X114" s="3">
        <v>0</v>
      </c>
      <c r="Y114" s="3">
        <v>0</v>
      </c>
      <c r="Z114" s="3"/>
    </row>
    <row r="115" spans="1:30" x14ac:dyDescent="0.3">
      <c r="A115" s="35">
        <v>257</v>
      </c>
      <c r="B115" s="35" t="s">
        <v>29</v>
      </c>
      <c r="C115" s="35" t="s">
        <v>32</v>
      </c>
      <c r="D115" s="35" t="s">
        <v>30</v>
      </c>
      <c r="E115" s="35" t="s">
        <v>34</v>
      </c>
      <c r="F115" s="35" t="s">
        <v>31</v>
      </c>
      <c r="G115" s="35">
        <f>G116+G117+G118</f>
        <v>0</v>
      </c>
      <c r="H115" s="35">
        <f>H116+H117+H118</f>
        <v>0</v>
      </c>
      <c r="I115" s="36" t="e">
        <f t="shared" si="18"/>
        <v>#DIV/0!</v>
      </c>
      <c r="J115" s="35">
        <f>J116+J117+J118</f>
        <v>0</v>
      </c>
      <c r="K115" s="37" t="e">
        <f t="shared" si="19"/>
        <v>#DIV/0!</v>
      </c>
      <c r="L115" s="35">
        <f t="shared" si="20"/>
        <v>0</v>
      </c>
      <c r="M115" s="35">
        <f>M116+M117+M118</f>
        <v>0</v>
      </c>
      <c r="N115" s="35">
        <f>N116+N117+N118</f>
        <v>0</v>
      </c>
      <c r="O115" s="35">
        <f>O116+O117+O118</f>
        <v>0</v>
      </c>
      <c r="P115" s="35">
        <f>P116+P117+P118</f>
        <v>0</v>
      </c>
      <c r="Q115" s="36" t="e">
        <f t="shared" si="21"/>
        <v>#DIV/0!</v>
      </c>
      <c r="R115" s="35">
        <f>R116+R117+R118</f>
        <v>0</v>
      </c>
      <c r="S115" s="35">
        <f>S116+S117+S118</f>
        <v>0</v>
      </c>
      <c r="T115" s="37" t="e">
        <f t="shared" si="22"/>
        <v>#DIV/0!</v>
      </c>
      <c r="U115" s="37" t="e">
        <f t="shared" si="23"/>
        <v>#DIV/0!</v>
      </c>
      <c r="V115" s="35">
        <f>V116+V117+V118</f>
        <v>0</v>
      </c>
      <c r="W115" s="35">
        <f>W116+W117+W118</f>
        <v>0</v>
      </c>
      <c r="X115" s="35">
        <f>X116+X117+X118</f>
        <v>0</v>
      </c>
      <c r="Y115" s="35">
        <f>Y116+Y117+Y118</f>
        <v>0</v>
      </c>
      <c r="Z115" s="35">
        <f>H115-H256</f>
        <v>0</v>
      </c>
      <c r="AA115" s="35"/>
      <c r="AB115" s="38"/>
      <c r="AC115" s="38"/>
      <c r="AD115" s="38"/>
    </row>
    <row r="116" spans="1:30" x14ac:dyDescent="0.3">
      <c r="A116" s="3" t="s">
        <v>66</v>
      </c>
      <c r="B116" s="3" t="s">
        <v>29</v>
      </c>
      <c r="C116" s="3" t="s">
        <v>32</v>
      </c>
      <c r="D116" s="3" t="s">
        <v>30</v>
      </c>
      <c r="E116" s="3" t="s">
        <v>34</v>
      </c>
      <c r="F116" s="3" t="s">
        <v>31</v>
      </c>
      <c r="G116" s="3">
        <v>0</v>
      </c>
      <c r="H116" s="3">
        <v>0</v>
      </c>
      <c r="I116" s="4" t="e">
        <f t="shared" si="18"/>
        <v>#DIV/0!</v>
      </c>
      <c r="J116" s="3">
        <v>0</v>
      </c>
      <c r="K116" s="32" t="e">
        <f t="shared" si="19"/>
        <v>#DIV/0!</v>
      </c>
      <c r="L116" s="3">
        <f t="shared" si="20"/>
        <v>0</v>
      </c>
      <c r="M116" s="3">
        <v>0</v>
      </c>
      <c r="N116" s="3">
        <v>0</v>
      </c>
      <c r="O116" s="3">
        <v>0</v>
      </c>
      <c r="P116" s="3">
        <v>0</v>
      </c>
      <c r="Q116" s="4" t="e">
        <f t="shared" si="21"/>
        <v>#DIV/0!</v>
      </c>
      <c r="R116" s="3">
        <v>0</v>
      </c>
      <c r="S116" s="3">
        <v>0</v>
      </c>
      <c r="T116" s="32" t="e">
        <f t="shared" si="22"/>
        <v>#DIV/0!</v>
      </c>
      <c r="U116" s="32" t="e">
        <f t="shared" si="23"/>
        <v>#DIV/0!</v>
      </c>
      <c r="V116" s="3">
        <v>0</v>
      </c>
      <c r="W116" s="3">
        <v>0</v>
      </c>
      <c r="X116" s="3">
        <v>0</v>
      </c>
      <c r="Y116" s="3">
        <v>0</v>
      </c>
      <c r="Z116" s="3"/>
    </row>
    <row r="117" spans="1:30" x14ac:dyDescent="0.3">
      <c r="A117" s="3" t="s">
        <v>67</v>
      </c>
      <c r="B117" s="3" t="s">
        <v>29</v>
      </c>
      <c r="C117" s="3" t="s">
        <v>32</v>
      </c>
      <c r="D117" s="3" t="s">
        <v>30</v>
      </c>
      <c r="E117" s="3" t="s">
        <v>34</v>
      </c>
      <c r="F117" s="3" t="s">
        <v>31</v>
      </c>
      <c r="G117" s="3">
        <v>0</v>
      </c>
      <c r="H117" s="3">
        <v>0</v>
      </c>
      <c r="I117" s="4" t="e">
        <f t="shared" si="18"/>
        <v>#DIV/0!</v>
      </c>
      <c r="J117" s="3">
        <v>0</v>
      </c>
      <c r="K117" s="32" t="e">
        <f t="shared" si="19"/>
        <v>#DIV/0!</v>
      </c>
      <c r="L117" s="3">
        <f t="shared" si="20"/>
        <v>0</v>
      </c>
      <c r="M117" s="3">
        <v>0</v>
      </c>
      <c r="N117" s="3">
        <v>0</v>
      </c>
      <c r="O117" s="3">
        <v>0</v>
      </c>
      <c r="P117" s="3">
        <v>0</v>
      </c>
      <c r="Q117" s="4" t="e">
        <f t="shared" si="21"/>
        <v>#DIV/0!</v>
      </c>
      <c r="R117" s="3">
        <v>0</v>
      </c>
      <c r="S117" s="3">
        <v>0</v>
      </c>
      <c r="T117" s="32" t="e">
        <f t="shared" si="22"/>
        <v>#DIV/0!</v>
      </c>
      <c r="U117" s="32" t="e">
        <f t="shared" si="23"/>
        <v>#DIV/0!</v>
      </c>
      <c r="V117" s="3">
        <v>0</v>
      </c>
      <c r="W117" s="3">
        <v>0</v>
      </c>
      <c r="X117" s="3">
        <v>0</v>
      </c>
      <c r="Y117" s="3">
        <v>0</v>
      </c>
      <c r="Z117" s="3"/>
    </row>
    <row r="118" spans="1:30" x14ac:dyDescent="0.3">
      <c r="A118" s="3" t="s">
        <v>68</v>
      </c>
      <c r="B118" s="3" t="s">
        <v>29</v>
      </c>
      <c r="C118" s="3" t="s">
        <v>32</v>
      </c>
      <c r="D118" s="3" t="s">
        <v>30</v>
      </c>
      <c r="E118" s="3" t="s">
        <v>34</v>
      </c>
      <c r="F118" s="3" t="s">
        <v>31</v>
      </c>
      <c r="G118" s="3">
        <v>0</v>
      </c>
      <c r="H118" s="3">
        <v>0</v>
      </c>
      <c r="I118" s="4" t="e">
        <f t="shared" si="18"/>
        <v>#DIV/0!</v>
      </c>
      <c r="J118" s="3">
        <v>0</v>
      </c>
      <c r="K118" s="32" t="e">
        <f t="shared" si="19"/>
        <v>#DIV/0!</v>
      </c>
      <c r="L118" s="3">
        <f t="shared" si="20"/>
        <v>0</v>
      </c>
      <c r="M118" s="3">
        <v>0</v>
      </c>
      <c r="N118" s="3">
        <v>0</v>
      </c>
      <c r="O118" s="3">
        <v>0</v>
      </c>
      <c r="P118" s="3">
        <v>0</v>
      </c>
      <c r="Q118" s="4" t="e">
        <f t="shared" si="21"/>
        <v>#DIV/0!</v>
      </c>
      <c r="R118" s="3">
        <v>0</v>
      </c>
      <c r="S118" s="3">
        <v>0</v>
      </c>
      <c r="T118" s="32" t="e">
        <f t="shared" si="22"/>
        <v>#DIV/0!</v>
      </c>
      <c r="U118" s="32" t="e">
        <f t="shared" si="23"/>
        <v>#DIV/0!</v>
      </c>
      <c r="V118" s="3">
        <v>0</v>
      </c>
      <c r="W118" s="3">
        <v>0</v>
      </c>
      <c r="X118" s="3">
        <v>0</v>
      </c>
      <c r="Y118" s="3">
        <v>0</v>
      </c>
      <c r="Z118" s="3"/>
    </row>
    <row r="119" spans="1:30" x14ac:dyDescent="0.3">
      <c r="A119" s="35">
        <v>258</v>
      </c>
      <c r="B119" s="35" t="s">
        <v>29</v>
      </c>
      <c r="C119" s="35" t="s">
        <v>31</v>
      </c>
      <c r="D119" s="35" t="s">
        <v>30</v>
      </c>
      <c r="E119" s="35" t="s">
        <v>34</v>
      </c>
      <c r="F119" s="35" t="s">
        <v>28</v>
      </c>
      <c r="G119" s="35">
        <f>G120+G121+G122</f>
        <v>2</v>
      </c>
      <c r="H119" s="35">
        <f>H120+H121+H122</f>
        <v>3</v>
      </c>
      <c r="I119" s="36">
        <f t="shared" si="18"/>
        <v>1.5</v>
      </c>
      <c r="J119" s="35">
        <f>J120+J121+J122</f>
        <v>0</v>
      </c>
      <c r="K119" s="37">
        <f t="shared" si="19"/>
        <v>0</v>
      </c>
      <c r="L119" s="35">
        <f t="shared" si="20"/>
        <v>2</v>
      </c>
      <c r="M119" s="35">
        <f>M120+M121+M122</f>
        <v>1</v>
      </c>
      <c r="N119" s="35">
        <f>N120+N121+N122</f>
        <v>1</v>
      </c>
      <c r="O119" s="35">
        <f>O120+O121+O122</f>
        <v>1</v>
      </c>
      <c r="P119" s="35">
        <f>P120+P121+P122</f>
        <v>1</v>
      </c>
      <c r="Q119" s="36">
        <f t="shared" si="21"/>
        <v>50</v>
      </c>
      <c r="R119" s="35">
        <f>R120+R121+R122</f>
        <v>0</v>
      </c>
      <c r="S119" s="35">
        <f>S120+S121+S122</f>
        <v>0</v>
      </c>
      <c r="T119" s="37">
        <f t="shared" si="22"/>
        <v>0.5</v>
      </c>
      <c r="U119" s="37">
        <f t="shared" si="23"/>
        <v>0.75</v>
      </c>
      <c r="V119" s="35">
        <f>V120+V121+V122</f>
        <v>1</v>
      </c>
      <c r="W119" s="35">
        <f>W120+W121+W122</f>
        <v>0</v>
      </c>
      <c r="X119" s="35">
        <f>X120+X121+X122</f>
        <v>0</v>
      </c>
      <c r="Y119" s="35">
        <f>Y120+Y121+Y122</f>
        <v>0</v>
      </c>
      <c r="Z119" s="35">
        <f>H119-H260</f>
        <v>-1</v>
      </c>
      <c r="AA119" s="35"/>
      <c r="AB119" s="38"/>
      <c r="AC119" s="38"/>
      <c r="AD119" s="38"/>
    </row>
    <row r="120" spans="1:30" x14ac:dyDescent="0.3">
      <c r="A120" s="3" t="s">
        <v>66</v>
      </c>
      <c r="B120" s="3" t="s">
        <v>29</v>
      </c>
      <c r="C120" s="3" t="s">
        <v>31</v>
      </c>
      <c r="D120" s="3" t="s">
        <v>30</v>
      </c>
      <c r="E120" s="3" t="s">
        <v>34</v>
      </c>
      <c r="F120" s="3" t="s">
        <v>28</v>
      </c>
      <c r="G120" s="3">
        <v>1</v>
      </c>
      <c r="H120" s="3">
        <v>3</v>
      </c>
      <c r="I120" s="4">
        <f t="shared" si="18"/>
        <v>3</v>
      </c>
      <c r="J120" s="3">
        <v>0</v>
      </c>
      <c r="K120" s="32">
        <f t="shared" si="19"/>
        <v>0</v>
      </c>
      <c r="L120" s="3">
        <f t="shared" si="20"/>
        <v>1</v>
      </c>
      <c r="M120" s="3">
        <v>1</v>
      </c>
      <c r="N120" s="3">
        <v>0</v>
      </c>
      <c r="O120" s="3">
        <v>1</v>
      </c>
      <c r="P120" s="3">
        <v>1</v>
      </c>
      <c r="Q120" s="4">
        <f t="shared" si="21"/>
        <v>100</v>
      </c>
      <c r="R120" s="3">
        <v>0</v>
      </c>
      <c r="S120" s="3">
        <v>0</v>
      </c>
      <c r="T120" s="32">
        <f t="shared" si="22"/>
        <v>1</v>
      </c>
      <c r="U120" s="32">
        <f t="shared" si="23"/>
        <v>1.5</v>
      </c>
      <c r="V120" s="3">
        <v>1</v>
      </c>
      <c r="W120" s="3">
        <v>0</v>
      </c>
      <c r="X120" s="3">
        <v>0</v>
      </c>
      <c r="Y120" s="3">
        <v>0</v>
      </c>
      <c r="Z120" s="3"/>
    </row>
    <row r="121" spans="1:30" x14ac:dyDescent="0.3">
      <c r="A121" s="3" t="s">
        <v>67</v>
      </c>
      <c r="B121" s="3" t="s">
        <v>29</v>
      </c>
      <c r="C121" s="3" t="s">
        <v>31</v>
      </c>
      <c r="D121" s="3" t="s">
        <v>30</v>
      </c>
      <c r="E121" s="3" t="s">
        <v>34</v>
      </c>
      <c r="F121" s="3" t="s">
        <v>28</v>
      </c>
      <c r="G121" s="3">
        <v>0</v>
      </c>
      <c r="H121" s="3">
        <v>0</v>
      </c>
      <c r="I121" s="4" t="e">
        <f t="shared" si="18"/>
        <v>#DIV/0!</v>
      </c>
      <c r="J121" s="3">
        <v>0</v>
      </c>
      <c r="K121" s="32" t="e">
        <f t="shared" si="19"/>
        <v>#DIV/0!</v>
      </c>
      <c r="L121" s="3">
        <f t="shared" si="20"/>
        <v>0</v>
      </c>
      <c r="M121" s="3">
        <v>0</v>
      </c>
      <c r="N121" s="3">
        <v>0</v>
      </c>
      <c r="O121" s="3">
        <v>0</v>
      </c>
      <c r="P121" s="3">
        <v>0</v>
      </c>
      <c r="Q121" s="4" t="e">
        <f t="shared" si="21"/>
        <v>#DIV/0!</v>
      </c>
      <c r="R121" s="3">
        <v>0</v>
      </c>
      <c r="S121" s="3">
        <v>0</v>
      </c>
      <c r="T121" s="32" t="e">
        <f t="shared" si="22"/>
        <v>#DIV/0!</v>
      </c>
      <c r="U121" s="32" t="e">
        <f t="shared" si="23"/>
        <v>#DIV/0!</v>
      </c>
      <c r="V121" s="3">
        <v>0</v>
      </c>
      <c r="W121" s="3">
        <v>0</v>
      </c>
      <c r="X121" s="3">
        <v>0</v>
      </c>
      <c r="Y121" s="3">
        <v>0</v>
      </c>
      <c r="Z121" s="3"/>
    </row>
    <row r="122" spans="1:30" x14ac:dyDescent="0.3">
      <c r="A122" s="3" t="s">
        <v>68</v>
      </c>
      <c r="B122" s="3" t="s">
        <v>29</v>
      </c>
      <c r="C122" s="3" t="s">
        <v>31</v>
      </c>
      <c r="D122" s="3" t="s">
        <v>30</v>
      </c>
      <c r="E122" s="3" t="s">
        <v>34</v>
      </c>
      <c r="F122" s="3" t="s">
        <v>28</v>
      </c>
      <c r="G122" s="3">
        <v>1</v>
      </c>
      <c r="H122" s="3">
        <v>0</v>
      </c>
      <c r="I122" s="4">
        <f t="shared" si="18"/>
        <v>0</v>
      </c>
      <c r="J122" s="3">
        <v>0</v>
      </c>
      <c r="K122" s="32">
        <f t="shared" si="19"/>
        <v>0</v>
      </c>
      <c r="L122" s="3">
        <f t="shared" si="20"/>
        <v>1</v>
      </c>
      <c r="M122" s="3">
        <v>0</v>
      </c>
      <c r="N122" s="3">
        <v>1</v>
      </c>
      <c r="O122" s="3">
        <v>0</v>
      </c>
      <c r="P122" s="3">
        <v>0</v>
      </c>
      <c r="Q122" s="4">
        <f t="shared" si="21"/>
        <v>0</v>
      </c>
      <c r="R122" s="3">
        <v>0</v>
      </c>
      <c r="S122" s="3">
        <v>0</v>
      </c>
      <c r="T122" s="32">
        <f t="shared" si="22"/>
        <v>0</v>
      </c>
      <c r="U122" s="32">
        <f t="shared" si="23"/>
        <v>0</v>
      </c>
      <c r="V122" s="3">
        <v>0</v>
      </c>
      <c r="W122" s="3">
        <v>0</v>
      </c>
      <c r="X122" s="3">
        <v>0</v>
      </c>
      <c r="Y122" s="3">
        <v>0</v>
      </c>
      <c r="Z122" s="3"/>
    </row>
    <row r="123" spans="1:30" x14ac:dyDescent="0.3">
      <c r="A123" s="35">
        <v>108</v>
      </c>
      <c r="B123" s="35" t="s">
        <v>31</v>
      </c>
      <c r="C123" s="35" t="s">
        <v>25</v>
      </c>
      <c r="D123" s="35" t="s">
        <v>26</v>
      </c>
      <c r="E123" s="35" t="s">
        <v>30</v>
      </c>
      <c r="F123" s="35" t="s">
        <v>28</v>
      </c>
      <c r="G123" s="35">
        <f>G124+G125+G126</f>
        <v>6</v>
      </c>
      <c r="H123" s="35">
        <f>H124+H125+H126</f>
        <v>5</v>
      </c>
      <c r="I123" s="36">
        <f t="shared" si="18"/>
        <v>0.83333333333333337</v>
      </c>
      <c r="J123" s="35">
        <f>J124+J125+J126</f>
        <v>1</v>
      </c>
      <c r="K123" s="37">
        <f t="shared" si="19"/>
        <v>0.16666666666666666</v>
      </c>
      <c r="L123" s="35">
        <f t="shared" si="20"/>
        <v>5</v>
      </c>
      <c r="M123" s="35">
        <f>M124+M125+M126</f>
        <v>1</v>
      </c>
      <c r="N123" s="35">
        <f>N124+N125+N126</f>
        <v>4</v>
      </c>
      <c r="O123" s="35">
        <f>O124+O125+O126</f>
        <v>1</v>
      </c>
      <c r="P123" s="35">
        <f>P124+P125+P126</f>
        <v>4</v>
      </c>
      <c r="Q123" s="36">
        <f t="shared" si="21"/>
        <v>80</v>
      </c>
      <c r="R123" s="35">
        <f>R124+R125+R126</f>
        <v>3</v>
      </c>
      <c r="S123" s="35">
        <f>S124+S125+S126</f>
        <v>3</v>
      </c>
      <c r="T123" s="37">
        <f t="shared" si="22"/>
        <v>0.2</v>
      </c>
      <c r="U123" s="37">
        <f t="shared" si="23"/>
        <v>0.2</v>
      </c>
      <c r="V123" s="35">
        <f>V124+V125+V126</f>
        <v>0</v>
      </c>
      <c r="W123" s="35">
        <f>W124+W125+W126</f>
        <v>1</v>
      </c>
      <c r="X123" s="35">
        <f>X124+X125+X126</f>
        <v>0</v>
      </c>
      <c r="Y123" s="35">
        <f>Y124+Y125+Y126</f>
        <v>2</v>
      </c>
      <c r="Z123" s="35">
        <f>H123-H264</f>
        <v>-3</v>
      </c>
    </row>
    <row r="124" spans="1:30" x14ac:dyDescent="0.3">
      <c r="A124" s="3" t="s">
        <v>66</v>
      </c>
      <c r="B124" s="3" t="s">
        <v>31</v>
      </c>
      <c r="C124" s="3" t="s">
        <v>25</v>
      </c>
      <c r="D124" s="3" t="s">
        <v>26</v>
      </c>
      <c r="E124" s="3" t="s">
        <v>30</v>
      </c>
      <c r="F124" s="3" t="s">
        <v>28</v>
      </c>
      <c r="G124" s="3">
        <v>5</v>
      </c>
      <c r="H124" s="3">
        <v>2</v>
      </c>
      <c r="I124" s="4">
        <f t="shared" si="18"/>
        <v>0.4</v>
      </c>
      <c r="J124" s="3">
        <v>1</v>
      </c>
      <c r="K124" s="32">
        <f t="shared" si="19"/>
        <v>0.2</v>
      </c>
      <c r="L124" s="3">
        <f t="shared" si="20"/>
        <v>4</v>
      </c>
      <c r="M124" s="3">
        <v>0</v>
      </c>
      <c r="N124" s="3">
        <v>4</v>
      </c>
      <c r="O124" s="3">
        <v>0</v>
      </c>
      <c r="P124" s="3">
        <v>3</v>
      </c>
      <c r="Q124" s="4">
        <f t="shared" si="21"/>
        <v>75</v>
      </c>
      <c r="R124" s="3">
        <v>2</v>
      </c>
      <c r="S124" s="3">
        <v>2</v>
      </c>
      <c r="T124" s="32">
        <f t="shared" si="22"/>
        <v>0</v>
      </c>
      <c r="U124" s="32">
        <f t="shared" si="23"/>
        <v>0</v>
      </c>
      <c r="V124" s="3">
        <v>0</v>
      </c>
      <c r="W124" s="3">
        <v>1</v>
      </c>
      <c r="X124" s="3">
        <v>0</v>
      </c>
      <c r="Y124" s="3">
        <v>1</v>
      </c>
      <c r="Z124" s="3"/>
    </row>
    <row r="125" spans="1:30" x14ac:dyDescent="0.3">
      <c r="A125" s="3" t="s">
        <v>67</v>
      </c>
      <c r="B125" s="3" t="s">
        <v>31</v>
      </c>
      <c r="C125" s="3" t="s">
        <v>25</v>
      </c>
      <c r="D125" s="3" t="s">
        <v>26</v>
      </c>
      <c r="E125" s="3" t="s">
        <v>30</v>
      </c>
      <c r="F125" s="3" t="s">
        <v>28</v>
      </c>
      <c r="G125" s="3">
        <v>1</v>
      </c>
      <c r="H125" s="3">
        <v>3</v>
      </c>
      <c r="I125" s="4">
        <f t="shared" si="18"/>
        <v>3</v>
      </c>
      <c r="J125" s="3">
        <v>0</v>
      </c>
      <c r="K125" s="32">
        <f t="shared" si="19"/>
        <v>0</v>
      </c>
      <c r="L125" s="3">
        <f t="shared" si="20"/>
        <v>1</v>
      </c>
      <c r="M125" s="3">
        <v>1</v>
      </c>
      <c r="N125" s="3">
        <v>0</v>
      </c>
      <c r="O125" s="3">
        <v>1</v>
      </c>
      <c r="P125" s="3">
        <v>1</v>
      </c>
      <c r="Q125" s="4">
        <f t="shared" si="21"/>
        <v>100</v>
      </c>
      <c r="R125" s="3">
        <v>1</v>
      </c>
      <c r="S125" s="3">
        <v>1</v>
      </c>
      <c r="T125" s="32">
        <f t="shared" si="22"/>
        <v>1</v>
      </c>
      <c r="U125" s="32">
        <f t="shared" si="23"/>
        <v>1</v>
      </c>
      <c r="V125" s="3">
        <v>0</v>
      </c>
      <c r="W125" s="3">
        <v>0</v>
      </c>
      <c r="X125" s="3">
        <v>0</v>
      </c>
      <c r="Y125" s="3">
        <v>1</v>
      </c>
      <c r="Z125" s="3"/>
    </row>
    <row r="126" spans="1:30" x14ac:dyDescent="0.3">
      <c r="A126" s="3" t="s">
        <v>68</v>
      </c>
      <c r="B126" s="3" t="s">
        <v>31</v>
      </c>
      <c r="C126" s="3" t="s">
        <v>25</v>
      </c>
      <c r="D126" s="3" t="s">
        <v>26</v>
      </c>
      <c r="E126" s="3" t="s">
        <v>30</v>
      </c>
      <c r="F126" s="3" t="s">
        <v>28</v>
      </c>
      <c r="G126" s="3">
        <v>0</v>
      </c>
      <c r="H126" s="3">
        <v>0</v>
      </c>
      <c r="I126" s="4" t="e">
        <f t="shared" si="18"/>
        <v>#DIV/0!</v>
      </c>
      <c r="J126" s="3">
        <v>0</v>
      </c>
      <c r="K126" s="32" t="e">
        <f t="shared" si="19"/>
        <v>#DIV/0!</v>
      </c>
      <c r="L126" s="3">
        <f t="shared" si="20"/>
        <v>0</v>
      </c>
      <c r="M126" s="3">
        <v>0</v>
      </c>
      <c r="N126" s="3">
        <v>0</v>
      </c>
      <c r="O126" s="3">
        <v>0</v>
      </c>
      <c r="P126" s="3">
        <v>0</v>
      </c>
      <c r="Q126" s="4" t="e">
        <f t="shared" si="21"/>
        <v>#DIV/0!</v>
      </c>
      <c r="R126" s="3">
        <v>0</v>
      </c>
      <c r="S126" s="3">
        <v>0</v>
      </c>
      <c r="T126" s="32" t="e">
        <f t="shared" si="22"/>
        <v>#DIV/0!</v>
      </c>
      <c r="U126" s="32" t="e">
        <f t="shared" si="23"/>
        <v>#DIV/0!</v>
      </c>
      <c r="V126" s="3">
        <v>0</v>
      </c>
      <c r="W126" s="3">
        <v>0</v>
      </c>
      <c r="X126" s="3">
        <v>0</v>
      </c>
      <c r="Y126" s="3">
        <v>0</v>
      </c>
      <c r="Z126" s="3"/>
    </row>
    <row r="127" spans="1:30" x14ac:dyDescent="0.3">
      <c r="A127" s="35">
        <v>208</v>
      </c>
      <c r="B127" s="35" t="s">
        <v>29</v>
      </c>
      <c r="C127" s="35" t="s">
        <v>25</v>
      </c>
      <c r="D127" s="35" t="s">
        <v>26</v>
      </c>
      <c r="E127" s="35" t="s">
        <v>30</v>
      </c>
      <c r="F127" s="35" t="s">
        <v>34</v>
      </c>
      <c r="G127" s="35">
        <f>G128+G129+G130</f>
        <v>1</v>
      </c>
      <c r="H127" s="35">
        <f>H128+H129+H130</f>
        <v>0</v>
      </c>
      <c r="I127" s="36">
        <f t="shared" si="18"/>
        <v>0</v>
      </c>
      <c r="J127" s="35">
        <f>J128+J129+J130</f>
        <v>1</v>
      </c>
      <c r="K127" s="37">
        <f t="shared" si="19"/>
        <v>1</v>
      </c>
      <c r="L127" s="35">
        <f t="shared" si="20"/>
        <v>0</v>
      </c>
      <c r="M127" s="35">
        <f>M128+M129+M130</f>
        <v>0</v>
      </c>
      <c r="N127" s="35">
        <f>N128+N129+N130</f>
        <v>0</v>
      </c>
      <c r="O127" s="35">
        <f>O128+O129+O130</f>
        <v>0</v>
      </c>
      <c r="P127" s="35">
        <f>P128+P129+P130</f>
        <v>0</v>
      </c>
      <c r="Q127" s="36" t="e">
        <f t="shared" si="21"/>
        <v>#DIV/0!</v>
      </c>
      <c r="R127" s="35">
        <f>R128+R129+R130</f>
        <v>0</v>
      </c>
      <c r="S127" s="35">
        <f>S128+S129+S130</f>
        <v>0</v>
      </c>
      <c r="T127" s="37" t="e">
        <f t="shared" si="22"/>
        <v>#DIV/0!</v>
      </c>
      <c r="U127" s="37" t="e">
        <f t="shared" si="23"/>
        <v>#DIV/0!</v>
      </c>
      <c r="V127" s="35">
        <f>V128+V129+V130</f>
        <v>0</v>
      </c>
      <c r="W127" s="35">
        <f>W128+W129+W130</f>
        <v>0</v>
      </c>
      <c r="X127" s="35">
        <f>X128+X129+X130</f>
        <v>0</v>
      </c>
      <c r="Y127" s="35">
        <f>Y128+Y129+Y130</f>
        <v>0</v>
      </c>
      <c r="Z127" s="35">
        <f>H127-H268</f>
        <v>-1</v>
      </c>
    </row>
    <row r="128" spans="1:30" x14ac:dyDescent="0.3">
      <c r="A128" s="3" t="s">
        <v>66</v>
      </c>
      <c r="B128" s="3" t="s">
        <v>29</v>
      </c>
      <c r="C128" s="3" t="s">
        <v>25</v>
      </c>
      <c r="D128" s="3" t="s">
        <v>26</v>
      </c>
      <c r="E128" s="3" t="s">
        <v>30</v>
      </c>
      <c r="F128" s="3" t="s">
        <v>34</v>
      </c>
      <c r="G128" s="3">
        <v>1</v>
      </c>
      <c r="H128" s="3">
        <v>0</v>
      </c>
      <c r="I128" s="4">
        <f t="shared" si="18"/>
        <v>0</v>
      </c>
      <c r="J128" s="3">
        <v>1</v>
      </c>
      <c r="K128" s="32">
        <f t="shared" si="19"/>
        <v>1</v>
      </c>
      <c r="L128" s="3">
        <f t="shared" si="20"/>
        <v>0</v>
      </c>
      <c r="M128" s="3">
        <v>0</v>
      </c>
      <c r="N128" s="3">
        <v>0</v>
      </c>
      <c r="O128" s="3">
        <v>0</v>
      </c>
      <c r="P128" s="3">
        <v>0</v>
      </c>
      <c r="Q128" s="4" t="e">
        <f t="shared" si="21"/>
        <v>#DIV/0!</v>
      </c>
      <c r="R128" s="3">
        <v>0</v>
      </c>
      <c r="S128" s="3">
        <v>0</v>
      </c>
      <c r="T128" s="32" t="e">
        <f t="shared" si="22"/>
        <v>#DIV/0!</v>
      </c>
      <c r="U128" s="32" t="e">
        <f t="shared" si="23"/>
        <v>#DIV/0!</v>
      </c>
      <c r="V128" s="3">
        <v>0</v>
      </c>
      <c r="W128" s="3">
        <v>0</v>
      </c>
      <c r="X128" s="3">
        <v>0</v>
      </c>
      <c r="Y128" s="3">
        <v>0</v>
      </c>
      <c r="Z128" s="3"/>
    </row>
    <row r="129" spans="1:30" x14ac:dyDescent="0.3">
      <c r="A129" s="3" t="s">
        <v>67</v>
      </c>
      <c r="B129" s="3" t="s">
        <v>29</v>
      </c>
      <c r="C129" s="3" t="s">
        <v>25</v>
      </c>
      <c r="D129" s="3" t="s">
        <v>26</v>
      </c>
      <c r="E129" s="3" t="s">
        <v>30</v>
      </c>
      <c r="F129" s="3" t="s">
        <v>34</v>
      </c>
      <c r="G129" s="3">
        <v>0</v>
      </c>
      <c r="H129" s="3">
        <v>0</v>
      </c>
      <c r="I129" s="4" t="e">
        <f t="shared" si="18"/>
        <v>#DIV/0!</v>
      </c>
      <c r="J129" s="3">
        <v>0</v>
      </c>
      <c r="K129" s="32" t="e">
        <f t="shared" si="19"/>
        <v>#DIV/0!</v>
      </c>
      <c r="L129" s="3">
        <f t="shared" si="20"/>
        <v>0</v>
      </c>
      <c r="M129" s="3">
        <v>0</v>
      </c>
      <c r="N129" s="3">
        <v>0</v>
      </c>
      <c r="O129" s="3">
        <v>0</v>
      </c>
      <c r="P129" s="3">
        <v>0</v>
      </c>
      <c r="Q129" s="4" t="e">
        <f t="shared" si="21"/>
        <v>#DIV/0!</v>
      </c>
      <c r="R129" s="3">
        <v>0</v>
      </c>
      <c r="S129" s="3">
        <v>0</v>
      </c>
      <c r="T129" s="32" t="e">
        <f t="shared" si="22"/>
        <v>#DIV/0!</v>
      </c>
      <c r="U129" s="32" t="e">
        <f t="shared" si="23"/>
        <v>#DIV/0!</v>
      </c>
      <c r="V129" s="3">
        <v>0</v>
      </c>
      <c r="W129" s="3">
        <v>0</v>
      </c>
      <c r="X129" s="3">
        <v>0</v>
      </c>
      <c r="Y129" s="3">
        <v>0</v>
      </c>
      <c r="Z129" s="3"/>
    </row>
    <row r="130" spans="1:30" x14ac:dyDescent="0.3">
      <c r="A130" s="3" t="s">
        <v>68</v>
      </c>
      <c r="B130" s="3" t="s">
        <v>29</v>
      </c>
      <c r="C130" s="3" t="s">
        <v>25</v>
      </c>
      <c r="D130" s="3" t="s">
        <v>26</v>
      </c>
      <c r="E130" s="3" t="s">
        <v>30</v>
      </c>
      <c r="F130" s="3" t="s">
        <v>34</v>
      </c>
      <c r="G130" s="3">
        <v>0</v>
      </c>
      <c r="H130" s="3">
        <v>0</v>
      </c>
      <c r="I130" s="4" t="e">
        <f t="shared" si="18"/>
        <v>#DIV/0!</v>
      </c>
      <c r="J130" s="3">
        <v>0</v>
      </c>
      <c r="K130" s="32" t="e">
        <f t="shared" si="19"/>
        <v>#DIV/0!</v>
      </c>
      <c r="L130" s="3">
        <f t="shared" si="20"/>
        <v>0</v>
      </c>
      <c r="M130" s="3">
        <v>0</v>
      </c>
      <c r="N130" s="3">
        <v>0</v>
      </c>
      <c r="O130" s="3">
        <v>0</v>
      </c>
      <c r="P130" s="3">
        <v>0</v>
      </c>
      <c r="Q130" s="4" t="e">
        <f t="shared" si="21"/>
        <v>#DIV/0!</v>
      </c>
      <c r="R130" s="3">
        <v>0</v>
      </c>
      <c r="S130" s="3">
        <v>0</v>
      </c>
      <c r="T130" s="32" t="e">
        <f t="shared" si="22"/>
        <v>#DIV/0!</v>
      </c>
      <c r="U130" s="32" t="e">
        <f t="shared" si="23"/>
        <v>#DIV/0!</v>
      </c>
      <c r="V130" s="3">
        <v>0</v>
      </c>
      <c r="W130" s="3">
        <v>0</v>
      </c>
      <c r="X130" s="3">
        <v>0</v>
      </c>
      <c r="Y130" s="3">
        <v>0</v>
      </c>
      <c r="Z130" s="3"/>
    </row>
    <row r="131" spans="1:30" x14ac:dyDescent="0.3">
      <c r="A131" s="35">
        <v>175</v>
      </c>
      <c r="B131" s="35" t="s">
        <v>24</v>
      </c>
      <c r="C131" s="35" t="s">
        <v>25</v>
      </c>
      <c r="D131" s="35" t="s">
        <v>26</v>
      </c>
      <c r="E131" s="35" t="s">
        <v>34</v>
      </c>
      <c r="F131" s="35" t="s">
        <v>29</v>
      </c>
      <c r="G131" s="35">
        <f>G132+G133+G134</f>
        <v>2</v>
      </c>
      <c r="H131" s="35">
        <f>H132+H133+H134</f>
        <v>0</v>
      </c>
      <c r="I131" s="36">
        <f t="shared" ref="I131" si="24">H131/G131</f>
        <v>0</v>
      </c>
      <c r="J131" s="35">
        <f>J132+J133+J134</f>
        <v>0</v>
      </c>
      <c r="K131" s="37">
        <f t="shared" ref="K131" si="25">J131/G131</f>
        <v>0</v>
      </c>
      <c r="L131" s="35">
        <f t="shared" ref="L131" si="26">M131+N131</f>
        <v>2</v>
      </c>
      <c r="M131" s="35">
        <f>M132+M133+M134</f>
        <v>0</v>
      </c>
      <c r="N131" s="35">
        <f>N132+N133+N134</f>
        <v>2</v>
      </c>
      <c r="O131" s="35">
        <f>O132+O133+O134</f>
        <v>0</v>
      </c>
      <c r="P131" s="35">
        <f>P132+P133+P134</f>
        <v>1</v>
      </c>
      <c r="Q131" s="36">
        <f t="shared" ref="Q131" si="27">P131/L131*100</f>
        <v>50</v>
      </c>
      <c r="R131" s="35">
        <f>R132+R133+R134</f>
        <v>0</v>
      </c>
      <c r="S131" s="35">
        <f>S132+S133+S134</f>
        <v>0</v>
      </c>
      <c r="T131" s="37">
        <f t="shared" si="22"/>
        <v>0</v>
      </c>
      <c r="U131" s="37">
        <f t="shared" ref="U131" si="28">((0.5*V131)+M131)/L131</f>
        <v>0</v>
      </c>
      <c r="V131" s="35">
        <f>V132+V133+V134</f>
        <v>0</v>
      </c>
      <c r="W131" s="35">
        <f>W132+W133+W134</f>
        <v>0</v>
      </c>
      <c r="X131" s="35">
        <f>X132+X133+X134</f>
        <v>0</v>
      </c>
      <c r="Y131" s="35">
        <f>Y132+Y133+Y134</f>
        <v>0</v>
      </c>
      <c r="Z131" s="35">
        <f>H131-H272</f>
        <v>0</v>
      </c>
    </row>
    <row r="132" spans="1:30" x14ac:dyDescent="0.3">
      <c r="A132" s="3" t="s">
        <v>66</v>
      </c>
      <c r="B132" s="3" t="s">
        <v>24</v>
      </c>
      <c r="C132" s="3" t="s">
        <v>25</v>
      </c>
      <c r="D132" s="3" t="s">
        <v>26</v>
      </c>
      <c r="E132" s="3" t="s">
        <v>34</v>
      </c>
      <c r="F132" s="3" t="s">
        <v>29</v>
      </c>
      <c r="G132" s="3">
        <v>2</v>
      </c>
      <c r="H132" s="3">
        <v>0</v>
      </c>
      <c r="I132" s="4">
        <f t="shared" ref="I132:I134" si="29">H132/G132</f>
        <v>0</v>
      </c>
      <c r="J132" s="3">
        <v>0</v>
      </c>
      <c r="K132" s="32">
        <f t="shared" ref="K132:K134" si="30">J132/G132</f>
        <v>0</v>
      </c>
      <c r="L132" s="3">
        <f t="shared" ref="L132:L134" si="31">M132+N132</f>
        <v>2</v>
      </c>
      <c r="M132" s="3">
        <v>0</v>
      </c>
      <c r="N132" s="3">
        <v>2</v>
      </c>
      <c r="O132" s="3">
        <v>0</v>
      </c>
      <c r="P132" s="3">
        <v>1</v>
      </c>
      <c r="Q132" s="4">
        <f t="shared" ref="Q132:Q134" si="32">P132/L132*100</f>
        <v>50</v>
      </c>
      <c r="R132" s="3">
        <v>0</v>
      </c>
      <c r="S132" s="3">
        <v>0</v>
      </c>
      <c r="T132" s="32">
        <f t="shared" ref="T132:T134" si="33">M132/(M132+N132)</f>
        <v>0</v>
      </c>
      <c r="U132" s="32">
        <f t="shared" ref="U132:U134" si="34">((0.5*V132)+M132)/L132</f>
        <v>0</v>
      </c>
      <c r="V132" s="3">
        <v>0</v>
      </c>
      <c r="W132" s="3">
        <v>0</v>
      </c>
      <c r="X132" s="3">
        <v>0</v>
      </c>
      <c r="Y132" s="3">
        <v>0</v>
      </c>
      <c r="Z132" s="3"/>
    </row>
    <row r="133" spans="1:30" x14ac:dyDescent="0.3">
      <c r="A133" s="3" t="s">
        <v>67</v>
      </c>
      <c r="B133" s="3" t="s">
        <v>24</v>
      </c>
      <c r="C133" s="3" t="s">
        <v>25</v>
      </c>
      <c r="D133" s="3" t="s">
        <v>26</v>
      </c>
      <c r="E133" s="3" t="s">
        <v>34</v>
      </c>
      <c r="F133" s="3" t="s">
        <v>29</v>
      </c>
      <c r="G133" s="3">
        <v>0</v>
      </c>
      <c r="H133" s="3">
        <v>0</v>
      </c>
      <c r="I133" s="4" t="e">
        <f t="shared" si="29"/>
        <v>#DIV/0!</v>
      </c>
      <c r="J133" s="3">
        <v>0</v>
      </c>
      <c r="K133" s="32" t="e">
        <f t="shared" si="30"/>
        <v>#DIV/0!</v>
      </c>
      <c r="L133" s="3">
        <f t="shared" si="31"/>
        <v>0</v>
      </c>
      <c r="M133" s="3">
        <v>0</v>
      </c>
      <c r="N133" s="3">
        <v>0</v>
      </c>
      <c r="O133" s="3">
        <v>0</v>
      </c>
      <c r="P133" s="3">
        <v>0</v>
      </c>
      <c r="Q133" s="4" t="e">
        <f t="shared" si="32"/>
        <v>#DIV/0!</v>
      </c>
      <c r="R133" s="3">
        <v>0</v>
      </c>
      <c r="S133" s="3">
        <v>0</v>
      </c>
      <c r="T133" s="32" t="e">
        <f t="shared" si="33"/>
        <v>#DIV/0!</v>
      </c>
      <c r="U133" s="32" t="e">
        <f t="shared" si="34"/>
        <v>#DIV/0!</v>
      </c>
      <c r="V133" s="3">
        <v>0</v>
      </c>
      <c r="W133" s="3">
        <v>0</v>
      </c>
      <c r="X133" s="3">
        <v>0</v>
      </c>
      <c r="Y133" s="3">
        <v>0</v>
      </c>
      <c r="Z133" s="3"/>
    </row>
    <row r="134" spans="1:30" x14ac:dyDescent="0.3">
      <c r="A134" s="3" t="s">
        <v>68</v>
      </c>
      <c r="B134" s="3" t="s">
        <v>24</v>
      </c>
      <c r="C134" s="3" t="s">
        <v>25</v>
      </c>
      <c r="D134" s="3" t="s">
        <v>26</v>
      </c>
      <c r="E134" s="3" t="s">
        <v>34</v>
      </c>
      <c r="F134" s="3" t="s">
        <v>29</v>
      </c>
      <c r="G134" s="3">
        <v>0</v>
      </c>
      <c r="H134" s="3">
        <v>0</v>
      </c>
      <c r="I134" s="4" t="e">
        <f t="shared" si="29"/>
        <v>#DIV/0!</v>
      </c>
      <c r="J134" s="3">
        <v>0</v>
      </c>
      <c r="K134" s="32" t="e">
        <f t="shared" si="30"/>
        <v>#DIV/0!</v>
      </c>
      <c r="L134" s="3">
        <f t="shared" si="31"/>
        <v>0</v>
      </c>
      <c r="M134" s="3">
        <v>0</v>
      </c>
      <c r="N134" s="3">
        <v>0</v>
      </c>
      <c r="O134" s="3">
        <v>0</v>
      </c>
      <c r="P134" s="3">
        <v>0</v>
      </c>
      <c r="Q134" s="4" t="e">
        <f t="shared" si="32"/>
        <v>#DIV/0!</v>
      </c>
      <c r="R134" s="3">
        <v>0</v>
      </c>
      <c r="S134" s="3">
        <v>0</v>
      </c>
      <c r="T134" s="32" t="e">
        <f t="shared" si="33"/>
        <v>#DIV/0!</v>
      </c>
      <c r="U134" s="32" t="e">
        <f t="shared" si="34"/>
        <v>#DIV/0!</v>
      </c>
      <c r="V134" s="3">
        <v>0</v>
      </c>
      <c r="W134" s="3">
        <v>0</v>
      </c>
      <c r="X134" s="3">
        <v>0</v>
      </c>
      <c r="Y134" s="3">
        <v>0</v>
      </c>
      <c r="Z134" s="3"/>
    </row>
    <row r="135" spans="1:30" x14ac:dyDescent="0.3">
      <c r="A135" s="3"/>
      <c r="B135" s="3"/>
      <c r="C135" s="3"/>
      <c r="D135" s="3"/>
      <c r="E135" s="3"/>
      <c r="F135" s="3"/>
      <c r="G135" s="3"/>
      <c r="H135" s="3"/>
      <c r="I135" s="4"/>
      <c r="J135" s="3"/>
      <c r="K135" s="32"/>
      <c r="L135" s="3"/>
      <c r="M135" s="3"/>
      <c r="N135" s="3"/>
      <c r="O135" s="3"/>
      <c r="P135" s="3"/>
      <c r="Q135" s="4"/>
      <c r="R135" s="3"/>
      <c r="S135" s="3"/>
      <c r="T135" s="32"/>
      <c r="U135" s="32"/>
      <c r="V135" s="3"/>
      <c r="W135" s="3"/>
      <c r="X135" s="3"/>
      <c r="Y135" s="3"/>
      <c r="Z135" s="3"/>
    </row>
    <row r="136" spans="1:30" x14ac:dyDescent="0.3">
      <c r="A136" s="3"/>
      <c r="B136" s="3"/>
      <c r="C136" s="3"/>
      <c r="D136" s="3"/>
      <c r="E136" s="3"/>
      <c r="F136" s="3"/>
      <c r="G136" s="3"/>
      <c r="H136" s="3"/>
      <c r="I136" s="4"/>
      <c r="J136" s="3"/>
      <c r="K136" s="32"/>
      <c r="L136" s="3"/>
      <c r="M136" s="3"/>
      <c r="N136" s="3"/>
      <c r="O136" s="3"/>
      <c r="P136" s="3"/>
      <c r="Q136" s="3"/>
      <c r="R136" s="3"/>
      <c r="S136" s="3"/>
      <c r="T136" s="32"/>
      <c r="U136" s="32"/>
      <c r="V136" s="3"/>
      <c r="W136" s="3"/>
      <c r="X136" s="3"/>
      <c r="Y136" s="3"/>
      <c r="Z136" s="3"/>
    </row>
    <row r="137" spans="1:30" x14ac:dyDescent="0.3">
      <c r="A137" s="35"/>
      <c r="B137" s="35"/>
      <c r="C137" s="35"/>
      <c r="D137" s="35"/>
      <c r="E137" s="35"/>
      <c r="F137" s="39" t="s">
        <v>36</v>
      </c>
      <c r="G137" s="35">
        <f>G3+G7+G11+G15+G19+G23+G27+G31+G35+G39+G43+G47+G51+G55+G59+G63+G67+G71+G75+G79+G83+G87+G91+G95+G99+G103+G107+G111+G115+G119+G123+G127+G131</f>
        <v>104</v>
      </c>
      <c r="H137" s="35">
        <f>H3+H7+H11+H15+H19+H23+H27+H31+H35+H39+H43+H47+H51+H55+H59+H63+H67+H71+H75+H79+H83+H87+H91+H95+H99+H103+H107+H111+H115+H119+H123+H127+H131</f>
        <v>90</v>
      </c>
      <c r="I137" s="36">
        <f t="shared" ref="I137" si="35">H137/G137</f>
        <v>0.86538461538461542</v>
      </c>
      <c r="J137" s="35">
        <f>J3+J7+J11+J15+J19+J23+J27+J31+J35+J39+J43+J47+J51+J55+J59+J63+J67+J71+J75+J79+J83+J87+J91+J95+J99+J103+J107+J111+J115+J119+J123+J127+J131</f>
        <v>18</v>
      </c>
      <c r="K137" s="37">
        <f t="shared" ref="K137" si="36">J137/G137</f>
        <v>0.17307692307692307</v>
      </c>
      <c r="L137" s="35">
        <f>L3+L7+L11+L15+L19+L23+L27+L31+L35+L39+L43+L47+L51+L55+L59+L63+L67+L71+L75+L79+L83+L87+L91+L95+L99+L103+L107+L111+L115+L119+L123+L127+L131</f>
        <v>80</v>
      </c>
      <c r="M137" s="35">
        <f>M3+M7+M11+M15+M19+M23+M27+M31+M35+M39+M43+M47+M51+M55+M59+M63+M67+M71+M75+M79+M83+M87+M91+M95+M99+M103+M107+M111+M115+M119+M123+M127+M131</f>
        <v>34</v>
      </c>
      <c r="N137" s="35">
        <f>N3+N7+N11+N15+N19+N23+N27+N31+N35+N39+N43+N47+N51+N55+N59+N63+N67+N71+N75+N79+N83+N87+N91+N95+N99+N103+N107+N111+N115+N119+N123+N127+N131</f>
        <v>46</v>
      </c>
      <c r="O137" s="35">
        <f>O3+O7+O11+O15+O19+O23+O27+O31+O35+O39+O43+O47+O51+O55+O59+O63+O67+O71+O75+O79+O83+O87+O91+O95+O99+O103+O107+O111+O115+O119+O123+O127+O131</f>
        <v>25</v>
      </c>
      <c r="P137" s="35">
        <f>P3+P7+P11+P15+P19+P23+P27+P31+P35+P39+P43+P47+P51+P55+P59+P63+P67+P71+P75+P79+P83+P87+P91+P95+P99+P103+P107+P111+P115+P119+P123+P127+P131</f>
        <v>58</v>
      </c>
      <c r="Q137" s="36">
        <f>P137/L137*100</f>
        <v>72.5</v>
      </c>
      <c r="R137" s="35">
        <f>R3+R7+R11+R15+R19+R23+R27+R31+R35+R39+R43+R47+R51+R55+R59+R63+R67+R71+R75+R79+R83+R87+R91+R95+R99+R103+R107+R111+R115+R119+R123+R127+R131</f>
        <v>19</v>
      </c>
      <c r="S137" s="35">
        <f>S3+S7+S11+S15+S19+S23+S27+S31+S35+S39+S43+S47+S51+S55+S59+S63+S67+S71+S75+S79+S83+S87+S91+S95+S99+S103+S107+S111+S115+S119+S123+S127+S131</f>
        <v>14</v>
      </c>
      <c r="T137" s="37">
        <f>M137/(M137+N137)</f>
        <v>0.42499999999999999</v>
      </c>
      <c r="U137" s="37">
        <f>((0.5*V137)+M137)/L137</f>
        <v>0.47499999999999998</v>
      </c>
      <c r="V137" s="35">
        <f>V3+V7+V11+V15+V19+V23+V27+V31+V35+V39+V43+V47+V51+V55+V59+V63+V67+V71+V75+V79+V83+V87+V91+V95+V99+V103+V107+V111+V115+V119+V123+V127+V131</f>
        <v>8</v>
      </c>
      <c r="W137" s="35">
        <f>W3+W7+W11+W15+W19+W23+W27+W31+W35+W39+W43+W47+W51+W55+W59+W63+W67+W71+W75+W79+W83+W87+W91+W95+W99+W103+W107+W111+W115+W119+W123+W127+W131</f>
        <v>20</v>
      </c>
      <c r="X137" s="35">
        <f>X3+X7+X11+X15+X19+X23+X27+X31+X35+X39+X43+X47+X51+X55+X59+X63+X67+X71+X75+X79+X83+X87+X91+X95+X99+X103+X107+X111+X115+X119+X123+X127+X131</f>
        <v>0</v>
      </c>
      <c r="Y137" s="35">
        <f>Y3+Y7+Y11+Y15+Y19+Y23+Y27+Y31+Y35+Y39+Y43+Y47+Y51+Y55+Y59+Y63+Y67+Y71+Y75+Y79+Y83+Y87+Y91+Y95+Y99+Y103+Y107+Y111+Y115+Y119+Y123+Y127+Y131</f>
        <v>19</v>
      </c>
      <c r="Z137" s="35">
        <f>Z3+Z7+Z11+Z15+Z19+Z23+Z27+Z31+Z35+Z39+Z43+Z47+Z51+Z55+Z59+Z63+Z67+Z71+Z75+Z79+Z83+Z87+Z91+Z95+Z99+Z103+Z107+Z111+Z115+Z119+Z123+Z127+Z131</f>
        <v>21</v>
      </c>
      <c r="AA137" s="38"/>
      <c r="AB137" s="38"/>
      <c r="AC137" s="38"/>
      <c r="AD137" s="38"/>
    </row>
    <row r="138" spans="1:30" x14ac:dyDescent="0.3">
      <c r="A138" s="6"/>
      <c r="B138" s="6"/>
      <c r="C138" s="6"/>
      <c r="D138" s="6"/>
      <c r="E138" s="6"/>
      <c r="F138" s="6"/>
      <c r="G138" s="6" t="s">
        <v>7</v>
      </c>
      <c r="H138" s="6" t="s">
        <v>8</v>
      </c>
      <c r="I138" s="7" t="s">
        <v>9</v>
      </c>
      <c r="J138" s="6" t="s">
        <v>10</v>
      </c>
      <c r="K138" s="33" t="s">
        <v>11</v>
      </c>
      <c r="L138" s="6" t="s">
        <v>12</v>
      </c>
      <c r="M138" s="6" t="s">
        <v>13</v>
      </c>
      <c r="N138" s="6" t="s">
        <v>14</v>
      </c>
      <c r="O138" s="6" t="s">
        <v>38</v>
      </c>
      <c r="P138" s="6" t="s">
        <v>70</v>
      </c>
      <c r="Q138" s="6" t="s">
        <v>71</v>
      </c>
      <c r="R138" s="6" t="s">
        <v>16</v>
      </c>
      <c r="S138" s="6" t="s">
        <v>17</v>
      </c>
      <c r="T138" s="33" t="s">
        <v>18</v>
      </c>
      <c r="U138" s="33" t="s">
        <v>19</v>
      </c>
      <c r="V138" s="6" t="s">
        <v>20</v>
      </c>
      <c r="W138" s="6" t="s">
        <v>21</v>
      </c>
      <c r="X138" s="6" t="s">
        <v>22</v>
      </c>
      <c r="Y138" s="6" t="s">
        <v>23</v>
      </c>
      <c r="Z138" s="6" t="s">
        <v>72</v>
      </c>
    </row>
    <row r="139" spans="1:30" x14ac:dyDescent="0.3">
      <c r="I139" s="2"/>
      <c r="K139" s="34"/>
      <c r="T139" s="34"/>
      <c r="U139" s="34"/>
      <c r="Z139" s="3"/>
    </row>
    <row r="140" spans="1:30" x14ac:dyDescent="0.3">
      <c r="I140" s="2"/>
      <c r="K140" s="34"/>
      <c r="T140" s="34"/>
      <c r="U140" s="34"/>
      <c r="Z140" s="3"/>
    </row>
    <row r="141" spans="1:30" x14ac:dyDescent="0.3">
      <c r="I141" s="2"/>
      <c r="K141" s="34"/>
      <c r="T141" s="34"/>
      <c r="U141" s="34"/>
      <c r="Z141" s="3"/>
    </row>
    <row r="142" spans="1:30" x14ac:dyDescent="0.3">
      <c r="A142" s="49" t="s">
        <v>37</v>
      </c>
      <c r="B142" s="49"/>
      <c r="C142" s="49"/>
      <c r="D142" s="3"/>
      <c r="E142" s="3"/>
      <c r="F142" s="3"/>
      <c r="G142" s="3"/>
      <c r="H142" s="3"/>
      <c r="I142" s="4"/>
      <c r="J142" s="3"/>
      <c r="K142" s="32"/>
      <c r="L142" s="3"/>
      <c r="M142" s="3"/>
      <c r="N142" s="3"/>
      <c r="O142" s="3"/>
      <c r="P142" s="3"/>
      <c r="Q142" s="3"/>
      <c r="R142" s="3"/>
      <c r="S142" s="3"/>
      <c r="T142" s="32"/>
      <c r="U142" s="32"/>
      <c r="V142" s="3"/>
      <c r="W142" s="3"/>
      <c r="X142" s="3"/>
      <c r="Y142" s="3"/>
      <c r="Z142" s="3"/>
      <c r="AA142" s="3"/>
      <c r="AB142" s="3"/>
      <c r="AC142" s="3"/>
      <c r="AD142" s="3"/>
    </row>
    <row r="143" spans="1:30" x14ac:dyDescent="0.3">
      <c r="A143" s="6" t="s">
        <v>1</v>
      </c>
      <c r="B143" s="6" t="s">
        <v>2</v>
      </c>
      <c r="C143" s="6" t="s">
        <v>3</v>
      </c>
      <c r="D143" s="6" t="s">
        <v>4</v>
      </c>
      <c r="E143" s="6" t="s">
        <v>5</v>
      </c>
      <c r="F143" s="6" t="s">
        <v>6</v>
      </c>
      <c r="G143" s="6" t="s">
        <v>7</v>
      </c>
      <c r="H143" s="6" t="s">
        <v>8</v>
      </c>
      <c r="I143" s="7" t="s">
        <v>9</v>
      </c>
      <c r="J143" s="6" t="s">
        <v>10</v>
      </c>
      <c r="K143" s="33" t="s">
        <v>11</v>
      </c>
      <c r="L143" s="6" t="s">
        <v>12</v>
      </c>
      <c r="M143" s="6" t="s">
        <v>13</v>
      </c>
      <c r="N143" s="6" t="s">
        <v>14</v>
      </c>
      <c r="O143" s="6" t="s">
        <v>38</v>
      </c>
      <c r="P143" s="6" t="s">
        <v>70</v>
      </c>
      <c r="Q143" s="6" t="s">
        <v>71</v>
      </c>
      <c r="R143" s="6" t="s">
        <v>16</v>
      </c>
      <c r="S143" s="6" t="s">
        <v>17</v>
      </c>
      <c r="T143" s="33" t="s">
        <v>18</v>
      </c>
      <c r="U143" s="33" t="s">
        <v>19</v>
      </c>
      <c r="V143" s="6" t="s">
        <v>20</v>
      </c>
      <c r="W143" s="6" t="s">
        <v>39</v>
      </c>
      <c r="X143" s="6" t="s">
        <v>40</v>
      </c>
      <c r="Y143" s="6" t="s">
        <v>41</v>
      </c>
      <c r="Z143" s="6" t="s">
        <v>22</v>
      </c>
      <c r="AA143" s="6" t="s">
        <v>42</v>
      </c>
      <c r="AB143" s="6"/>
      <c r="AC143" s="6"/>
    </row>
    <row r="144" spans="1:30" x14ac:dyDescent="0.3">
      <c r="A144" s="35">
        <v>1</v>
      </c>
      <c r="B144" s="35" t="s">
        <v>24</v>
      </c>
      <c r="C144" s="35" t="s">
        <v>25</v>
      </c>
      <c r="D144" s="35" t="s">
        <v>26</v>
      </c>
      <c r="E144" s="35" t="s">
        <v>27</v>
      </c>
      <c r="F144" s="35" t="s">
        <v>28</v>
      </c>
      <c r="G144" s="35">
        <f>G145+G146+G147</f>
        <v>16</v>
      </c>
      <c r="H144" s="35">
        <f>H145+H146+H147</f>
        <v>5</v>
      </c>
      <c r="I144" s="36">
        <f t="shared" ref="I144:I175" si="37">H144/G144</f>
        <v>0.3125</v>
      </c>
      <c r="J144" s="35">
        <f>J145+J146+J147</f>
        <v>5</v>
      </c>
      <c r="K144" s="37">
        <f t="shared" ref="K144:K175" si="38">J144/G144</f>
        <v>0.3125</v>
      </c>
      <c r="L144" s="35">
        <f t="shared" ref="L144:L175" si="39">M144+N144</f>
        <v>12</v>
      </c>
      <c r="M144" s="35">
        <f>M145+M146+M147</f>
        <v>2</v>
      </c>
      <c r="N144" s="35">
        <f>N145+N146+N147</f>
        <v>10</v>
      </c>
      <c r="O144" s="35">
        <f>O145+O146+O147</f>
        <v>1</v>
      </c>
      <c r="P144" s="35">
        <f>P145+P146+P147</f>
        <v>6</v>
      </c>
      <c r="Q144" s="36">
        <f t="shared" ref="Q144:Q175" si="40">P144/L144*100</f>
        <v>50</v>
      </c>
      <c r="R144" s="35">
        <f>R145+R146+R147</f>
        <v>1</v>
      </c>
      <c r="S144" s="35">
        <f>S145+S146+S147</f>
        <v>1</v>
      </c>
      <c r="T144" s="37">
        <f t="shared" ref="T144:T175" si="41">M144/(M144+N144)</f>
        <v>0.16666666666666666</v>
      </c>
      <c r="U144" s="37">
        <f t="shared" ref="U144:U175" si="42">((0.5*V144)+M144)/L144</f>
        <v>0.16666666666666666</v>
      </c>
      <c r="V144" s="35">
        <f t="shared" ref="V144:AA144" si="43">V145+V146+V147</f>
        <v>0</v>
      </c>
      <c r="W144" s="35">
        <f t="shared" si="43"/>
        <v>4</v>
      </c>
      <c r="X144" s="35">
        <f t="shared" si="43"/>
        <v>6</v>
      </c>
      <c r="Y144" s="35">
        <f t="shared" si="43"/>
        <v>4</v>
      </c>
      <c r="Z144" s="35">
        <f t="shared" si="43"/>
        <v>3</v>
      </c>
      <c r="AA144" s="35">
        <f t="shared" si="43"/>
        <v>1</v>
      </c>
      <c r="AB144" s="35"/>
      <c r="AC144" s="35"/>
      <c r="AD144" s="38"/>
    </row>
    <row r="145" spans="1:30" x14ac:dyDescent="0.3">
      <c r="A145" s="3" t="s">
        <v>66</v>
      </c>
      <c r="B145" s="3" t="s">
        <v>24</v>
      </c>
      <c r="C145" s="3" t="s">
        <v>25</v>
      </c>
      <c r="D145" s="3" t="s">
        <v>26</v>
      </c>
      <c r="E145" s="3" t="s">
        <v>27</v>
      </c>
      <c r="F145" s="3" t="s">
        <v>28</v>
      </c>
      <c r="G145" s="3">
        <v>13</v>
      </c>
      <c r="H145" s="3">
        <v>5</v>
      </c>
      <c r="I145" s="4">
        <f t="shared" si="37"/>
        <v>0.38461538461538464</v>
      </c>
      <c r="J145" s="3">
        <v>2</v>
      </c>
      <c r="K145" s="32">
        <f t="shared" si="38"/>
        <v>0.15384615384615385</v>
      </c>
      <c r="L145" s="3">
        <f t="shared" si="39"/>
        <v>11</v>
      </c>
      <c r="M145" s="3">
        <v>2</v>
      </c>
      <c r="N145" s="3">
        <v>9</v>
      </c>
      <c r="O145" s="3">
        <v>1</v>
      </c>
      <c r="P145" s="3">
        <v>6</v>
      </c>
      <c r="Q145" s="4">
        <f t="shared" si="40"/>
        <v>54.54545454545454</v>
      </c>
      <c r="R145" s="3">
        <v>1</v>
      </c>
      <c r="S145" s="3">
        <v>1</v>
      </c>
      <c r="T145" s="32">
        <f t="shared" si="41"/>
        <v>0.18181818181818182</v>
      </c>
      <c r="U145" s="32">
        <f t="shared" si="42"/>
        <v>0.18181818181818182</v>
      </c>
      <c r="V145" s="3">
        <v>0</v>
      </c>
      <c r="W145" s="3">
        <v>4</v>
      </c>
      <c r="X145" s="3">
        <v>5</v>
      </c>
      <c r="Y145" s="3">
        <v>2</v>
      </c>
      <c r="Z145" s="3">
        <v>2</v>
      </c>
      <c r="AA145" s="3">
        <v>1</v>
      </c>
      <c r="AB145" s="3"/>
      <c r="AC145" s="3"/>
    </row>
    <row r="146" spans="1:30" x14ac:dyDescent="0.3">
      <c r="A146" s="3" t="s">
        <v>67</v>
      </c>
      <c r="B146" s="3" t="s">
        <v>24</v>
      </c>
      <c r="C146" s="3" t="s">
        <v>25</v>
      </c>
      <c r="D146" s="3" t="s">
        <v>26</v>
      </c>
      <c r="E146" s="3" t="s">
        <v>27</v>
      </c>
      <c r="F146" s="3" t="s">
        <v>28</v>
      </c>
      <c r="G146" s="3">
        <v>0</v>
      </c>
      <c r="H146" s="3">
        <v>0</v>
      </c>
      <c r="I146" s="4" t="e">
        <f t="shared" si="37"/>
        <v>#DIV/0!</v>
      </c>
      <c r="J146" s="3">
        <v>0</v>
      </c>
      <c r="K146" s="32" t="e">
        <f t="shared" si="38"/>
        <v>#DIV/0!</v>
      </c>
      <c r="L146" s="3">
        <f t="shared" si="39"/>
        <v>0</v>
      </c>
      <c r="M146" s="3">
        <v>0</v>
      </c>
      <c r="N146" s="3">
        <v>0</v>
      </c>
      <c r="O146" s="3">
        <v>0</v>
      </c>
      <c r="P146" s="3">
        <v>0</v>
      </c>
      <c r="Q146" s="4" t="e">
        <f t="shared" si="40"/>
        <v>#DIV/0!</v>
      </c>
      <c r="R146" s="3">
        <v>0</v>
      </c>
      <c r="S146" s="3">
        <v>0</v>
      </c>
      <c r="T146" s="32" t="e">
        <f t="shared" si="41"/>
        <v>#DIV/0!</v>
      </c>
      <c r="U146" s="32" t="e">
        <f t="shared" si="42"/>
        <v>#DIV/0!</v>
      </c>
      <c r="V146" s="3">
        <v>0</v>
      </c>
      <c r="W146" s="3">
        <v>0</v>
      </c>
      <c r="X146" s="3">
        <v>0</v>
      </c>
      <c r="Y146" s="3">
        <v>0</v>
      </c>
      <c r="Z146" s="3">
        <v>0</v>
      </c>
      <c r="AA146" s="3">
        <v>0</v>
      </c>
      <c r="AB146" s="3"/>
      <c r="AC146" s="3"/>
    </row>
    <row r="147" spans="1:30" x14ac:dyDescent="0.3">
      <c r="A147" s="3" t="s">
        <v>68</v>
      </c>
      <c r="B147" s="3" t="s">
        <v>24</v>
      </c>
      <c r="C147" s="3" t="s">
        <v>25</v>
      </c>
      <c r="D147" s="3" t="s">
        <v>26</v>
      </c>
      <c r="E147" s="3" t="s">
        <v>27</v>
      </c>
      <c r="F147" s="3" t="s">
        <v>28</v>
      </c>
      <c r="G147" s="3">
        <v>3</v>
      </c>
      <c r="H147" s="3">
        <v>0</v>
      </c>
      <c r="I147" s="4">
        <f t="shared" si="37"/>
        <v>0</v>
      </c>
      <c r="J147" s="3">
        <v>3</v>
      </c>
      <c r="K147" s="32">
        <f t="shared" si="38"/>
        <v>1</v>
      </c>
      <c r="L147" s="3">
        <f t="shared" si="39"/>
        <v>1</v>
      </c>
      <c r="M147" s="3">
        <v>0</v>
      </c>
      <c r="N147" s="3">
        <v>1</v>
      </c>
      <c r="O147" s="3">
        <v>0</v>
      </c>
      <c r="P147" s="3">
        <v>0</v>
      </c>
      <c r="Q147" s="4">
        <f t="shared" si="40"/>
        <v>0</v>
      </c>
      <c r="R147" s="3">
        <v>0</v>
      </c>
      <c r="S147" s="3">
        <v>0</v>
      </c>
      <c r="T147" s="32">
        <f t="shared" si="41"/>
        <v>0</v>
      </c>
      <c r="U147" s="32">
        <f t="shared" si="42"/>
        <v>0</v>
      </c>
      <c r="V147" s="3">
        <v>0</v>
      </c>
      <c r="W147" s="3">
        <v>0</v>
      </c>
      <c r="X147" s="3">
        <v>1</v>
      </c>
      <c r="Y147" s="3">
        <v>2</v>
      </c>
      <c r="Z147" s="3">
        <v>1</v>
      </c>
      <c r="AA147" s="3">
        <v>0</v>
      </c>
      <c r="AB147" s="3"/>
      <c r="AC147" s="3"/>
    </row>
    <row r="148" spans="1:30" x14ac:dyDescent="0.3">
      <c r="A148" s="35">
        <v>26</v>
      </c>
      <c r="B148" s="35" t="s">
        <v>24</v>
      </c>
      <c r="C148" s="35" t="s">
        <v>29</v>
      </c>
      <c r="D148" s="35" t="s">
        <v>26</v>
      </c>
      <c r="E148" s="35" t="s">
        <v>30</v>
      </c>
      <c r="F148" s="35" t="s">
        <v>28</v>
      </c>
      <c r="G148" s="35">
        <f>G149+G150+G151</f>
        <v>2</v>
      </c>
      <c r="H148" s="35">
        <f>H149+H150+H151</f>
        <v>2</v>
      </c>
      <c r="I148" s="36">
        <f t="shared" si="37"/>
        <v>1</v>
      </c>
      <c r="J148" s="35">
        <f>J149+J150+J151</f>
        <v>0</v>
      </c>
      <c r="K148" s="37">
        <f t="shared" si="38"/>
        <v>0</v>
      </c>
      <c r="L148" s="35">
        <f t="shared" si="39"/>
        <v>2</v>
      </c>
      <c r="M148" s="35">
        <f>M149+M150+M151</f>
        <v>1</v>
      </c>
      <c r="N148" s="35">
        <f>N149+N150+N151</f>
        <v>1</v>
      </c>
      <c r="O148" s="35">
        <f>O149+O150+O151</f>
        <v>1</v>
      </c>
      <c r="P148" s="35">
        <f>P149+P150+P151</f>
        <v>1</v>
      </c>
      <c r="Q148" s="36">
        <f t="shared" si="40"/>
        <v>50</v>
      </c>
      <c r="R148" s="35">
        <f>R149+R150+R151</f>
        <v>0</v>
      </c>
      <c r="S148" s="35">
        <f>S149+S150+S151</f>
        <v>0</v>
      </c>
      <c r="T148" s="37">
        <f t="shared" si="41"/>
        <v>0.5</v>
      </c>
      <c r="U148" s="37">
        <f t="shared" si="42"/>
        <v>0.5</v>
      </c>
      <c r="V148" s="35">
        <f t="shared" ref="V148:AA148" si="44">V149+V150+V151</f>
        <v>0</v>
      </c>
      <c r="W148" s="35">
        <f t="shared" si="44"/>
        <v>0</v>
      </c>
      <c r="X148" s="35">
        <f t="shared" si="44"/>
        <v>1</v>
      </c>
      <c r="Y148" s="35">
        <f t="shared" si="44"/>
        <v>0</v>
      </c>
      <c r="Z148" s="35">
        <f t="shared" si="44"/>
        <v>1</v>
      </c>
      <c r="AA148" s="35">
        <f t="shared" si="44"/>
        <v>0</v>
      </c>
      <c r="AB148" s="35"/>
      <c r="AC148" s="35"/>
      <c r="AD148" s="38"/>
    </row>
    <row r="149" spans="1:30" x14ac:dyDescent="0.3">
      <c r="A149" s="3" t="s">
        <v>66</v>
      </c>
      <c r="B149" s="3" t="s">
        <v>24</v>
      </c>
      <c r="C149" s="3" t="s">
        <v>29</v>
      </c>
      <c r="D149" s="3" t="s">
        <v>26</v>
      </c>
      <c r="E149" s="3" t="s">
        <v>30</v>
      </c>
      <c r="F149" s="3" t="s">
        <v>28</v>
      </c>
      <c r="G149" s="3">
        <v>1</v>
      </c>
      <c r="H149" s="3">
        <v>0</v>
      </c>
      <c r="I149" s="4">
        <f t="shared" si="37"/>
        <v>0</v>
      </c>
      <c r="J149" s="3">
        <v>0</v>
      </c>
      <c r="K149" s="32">
        <f t="shared" si="38"/>
        <v>0</v>
      </c>
      <c r="L149" s="3">
        <f t="shared" si="39"/>
        <v>1</v>
      </c>
      <c r="M149" s="3">
        <v>0</v>
      </c>
      <c r="N149" s="3">
        <v>1</v>
      </c>
      <c r="O149" s="3">
        <v>0</v>
      </c>
      <c r="P149" s="3">
        <v>0</v>
      </c>
      <c r="Q149" s="4">
        <f t="shared" si="40"/>
        <v>0</v>
      </c>
      <c r="R149" s="3">
        <v>0</v>
      </c>
      <c r="S149" s="3">
        <v>0</v>
      </c>
      <c r="T149" s="32">
        <f t="shared" si="41"/>
        <v>0</v>
      </c>
      <c r="U149" s="32">
        <f t="shared" si="42"/>
        <v>0</v>
      </c>
      <c r="V149" s="3">
        <v>0</v>
      </c>
      <c r="W149" s="3">
        <v>0</v>
      </c>
      <c r="X149" s="3">
        <v>1</v>
      </c>
      <c r="Y149" s="3">
        <v>0</v>
      </c>
      <c r="Z149" s="3">
        <v>0</v>
      </c>
      <c r="AA149" s="3">
        <v>0</v>
      </c>
      <c r="AB149" s="3"/>
      <c r="AC149" s="3"/>
    </row>
    <row r="150" spans="1:30" x14ac:dyDescent="0.3">
      <c r="A150" s="3" t="s">
        <v>67</v>
      </c>
      <c r="B150" s="3" t="s">
        <v>24</v>
      </c>
      <c r="C150" s="3" t="s">
        <v>29</v>
      </c>
      <c r="D150" s="3" t="s">
        <v>26</v>
      </c>
      <c r="E150" s="3" t="s">
        <v>30</v>
      </c>
      <c r="F150" s="3" t="s">
        <v>28</v>
      </c>
      <c r="G150" s="3">
        <v>0</v>
      </c>
      <c r="H150" s="3">
        <v>0</v>
      </c>
      <c r="I150" s="4" t="e">
        <f t="shared" si="37"/>
        <v>#DIV/0!</v>
      </c>
      <c r="J150" s="3">
        <v>0</v>
      </c>
      <c r="K150" s="32" t="e">
        <f t="shared" si="38"/>
        <v>#DIV/0!</v>
      </c>
      <c r="L150" s="3">
        <f t="shared" si="39"/>
        <v>0</v>
      </c>
      <c r="M150" s="3">
        <v>0</v>
      </c>
      <c r="N150" s="3">
        <v>0</v>
      </c>
      <c r="O150" s="3">
        <v>0</v>
      </c>
      <c r="P150" s="3">
        <v>0</v>
      </c>
      <c r="Q150" s="4" t="e">
        <f t="shared" si="40"/>
        <v>#DIV/0!</v>
      </c>
      <c r="R150" s="3">
        <v>0</v>
      </c>
      <c r="S150" s="3">
        <v>0</v>
      </c>
      <c r="T150" s="32" t="e">
        <f t="shared" si="41"/>
        <v>#DIV/0!</v>
      </c>
      <c r="U150" s="32" t="e">
        <f t="shared" si="42"/>
        <v>#DIV/0!</v>
      </c>
      <c r="V150" s="3">
        <v>0</v>
      </c>
      <c r="W150" s="3">
        <v>0</v>
      </c>
      <c r="X150" s="3">
        <v>0</v>
      </c>
      <c r="Y150" s="3">
        <v>0</v>
      </c>
      <c r="Z150" s="3">
        <v>0</v>
      </c>
      <c r="AA150" s="3">
        <v>0</v>
      </c>
      <c r="AB150" s="3"/>
      <c r="AC150" s="3"/>
    </row>
    <row r="151" spans="1:30" x14ac:dyDescent="0.3">
      <c r="A151" s="3" t="s">
        <v>68</v>
      </c>
      <c r="B151" s="3" t="s">
        <v>24</v>
      </c>
      <c r="C151" s="3" t="s">
        <v>29</v>
      </c>
      <c r="D151" s="3" t="s">
        <v>26</v>
      </c>
      <c r="E151" s="3" t="s">
        <v>30</v>
      </c>
      <c r="F151" s="3" t="s">
        <v>28</v>
      </c>
      <c r="G151" s="3">
        <v>1</v>
      </c>
      <c r="H151" s="3">
        <v>2</v>
      </c>
      <c r="I151" s="4">
        <f t="shared" si="37"/>
        <v>2</v>
      </c>
      <c r="J151" s="3">
        <v>0</v>
      </c>
      <c r="K151" s="32">
        <f t="shared" si="38"/>
        <v>0</v>
      </c>
      <c r="L151" s="3">
        <f t="shared" si="39"/>
        <v>1</v>
      </c>
      <c r="M151" s="3">
        <v>1</v>
      </c>
      <c r="N151" s="3">
        <v>0</v>
      </c>
      <c r="O151" s="3">
        <v>1</v>
      </c>
      <c r="P151" s="3">
        <v>1</v>
      </c>
      <c r="Q151" s="4">
        <f t="shared" si="40"/>
        <v>100</v>
      </c>
      <c r="R151" s="3">
        <v>0</v>
      </c>
      <c r="S151" s="3">
        <v>0</v>
      </c>
      <c r="T151" s="32">
        <f t="shared" si="41"/>
        <v>1</v>
      </c>
      <c r="U151" s="32">
        <f t="shared" si="42"/>
        <v>1</v>
      </c>
      <c r="V151" s="3">
        <v>0</v>
      </c>
      <c r="W151" s="3">
        <v>0</v>
      </c>
      <c r="X151" s="3">
        <v>0</v>
      </c>
      <c r="Y151" s="3">
        <v>0</v>
      </c>
      <c r="Z151" s="3">
        <v>1</v>
      </c>
      <c r="AA151" s="3">
        <v>0</v>
      </c>
      <c r="AB151" s="3"/>
      <c r="AC151" s="3"/>
    </row>
    <row r="152" spans="1:30" x14ac:dyDescent="0.3">
      <c r="A152" s="35">
        <v>29</v>
      </c>
      <c r="B152" s="35" t="s">
        <v>32</v>
      </c>
      <c r="C152" s="35" t="s">
        <v>29</v>
      </c>
      <c r="D152" s="35" t="s">
        <v>26</v>
      </c>
      <c r="E152" s="35" t="s">
        <v>30</v>
      </c>
      <c r="F152" s="35" t="s">
        <v>28</v>
      </c>
      <c r="G152" s="35">
        <f>G153+G154+G155</f>
        <v>4</v>
      </c>
      <c r="H152" s="35">
        <f>H153+H154+H155</f>
        <v>5</v>
      </c>
      <c r="I152" s="36">
        <f t="shared" si="37"/>
        <v>1.25</v>
      </c>
      <c r="J152" s="35">
        <f>J153+J154+J155</f>
        <v>2</v>
      </c>
      <c r="K152" s="37">
        <f t="shared" si="38"/>
        <v>0.5</v>
      </c>
      <c r="L152" s="35">
        <f t="shared" si="39"/>
        <v>2</v>
      </c>
      <c r="M152" s="35">
        <f>M153+M154+M155</f>
        <v>2</v>
      </c>
      <c r="N152" s="35">
        <f>N153+N154+N155</f>
        <v>0</v>
      </c>
      <c r="O152" s="35">
        <f>O153+O154+O155</f>
        <v>1</v>
      </c>
      <c r="P152" s="35">
        <f>P153+P154+P155</f>
        <v>2</v>
      </c>
      <c r="Q152" s="36">
        <f t="shared" si="40"/>
        <v>100</v>
      </c>
      <c r="R152" s="35">
        <f>R153+R154+R155</f>
        <v>0</v>
      </c>
      <c r="S152" s="35">
        <f>S153+S154+S155</f>
        <v>0</v>
      </c>
      <c r="T152" s="37">
        <f t="shared" si="41"/>
        <v>1</v>
      </c>
      <c r="U152" s="37">
        <f t="shared" si="42"/>
        <v>1.25</v>
      </c>
      <c r="V152" s="35">
        <f t="shared" ref="V152:AA152" si="45">V153+V154+V155</f>
        <v>1</v>
      </c>
      <c r="W152" s="35">
        <f t="shared" si="45"/>
        <v>0</v>
      </c>
      <c r="X152" s="35">
        <f t="shared" si="45"/>
        <v>0</v>
      </c>
      <c r="Y152" s="35">
        <f t="shared" si="45"/>
        <v>1</v>
      </c>
      <c r="Z152" s="35">
        <f t="shared" si="45"/>
        <v>0</v>
      </c>
      <c r="AA152" s="35">
        <f t="shared" si="45"/>
        <v>0</v>
      </c>
      <c r="AB152" s="35"/>
      <c r="AC152" s="35"/>
      <c r="AD152" s="38"/>
    </row>
    <row r="153" spans="1:30" x14ac:dyDescent="0.3">
      <c r="A153" s="3" t="s">
        <v>66</v>
      </c>
      <c r="B153" s="3" t="s">
        <v>32</v>
      </c>
      <c r="C153" s="3" t="s">
        <v>29</v>
      </c>
      <c r="D153" s="3" t="s">
        <v>26</v>
      </c>
      <c r="E153" s="3" t="s">
        <v>30</v>
      </c>
      <c r="F153" s="3" t="s">
        <v>28</v>
      </c>
      <c r="G153" s="3">
        <v>4</v>
      </c>
      <c r="H153" s="3">
        <v>5</v>
      </c>
      <c r="I153" s="4">
        <f t="shared" si="37"/>
        <v>1.25</v>
      </c>
      <c r="J153" s="3">
        <v>2</v>
      </c>
      <c r="K153" s="32">
        <f t="shared" si="38"/>
        <v>0.5</v>
      </c>
      <c r="L153" s="3">
        <f t="shared" si="39"/>
        <v>2</v>
      </c>
      <c r="M153" s="3">
        <v>2</v>
      </c>
      <c r="N153" s="3">
        <v>0</v>
      </c>
      <c r="O153" s="3">
        <v>1</v>
      </c>
      <c r="P153" s="3">
        <v>2</v>
      </c>
      <c r="Q153" s="4">
        <f t="shared" si="40"/>
        <v>100</v>
      </c>
      <c r="R153" s="3">
        <v>0</v>
      </c>
      <c r="S153" s="3">
        <v>0</v>
      </c>
      <c r="T153" s="32">
        <f t="shared" si="41"/>
        <v>1</v>
      </c>
      <c r="U153" s="32">
        <f t="shared" si="42"/>
        <v>1.25</v>
      </c>
      <c r="V153" s="3">
        <v>1</v>
      </c>
      <c r="W153" s="3">
        <v>0</v>
      </c>
      <c r="X153" s="3">
        <v>0</v>
      </c>
      <c r="Y153" s="3">
        <v>1</v>
      </c>
      <c r="Z153" s="3">
        <v>0</v>
      </c>
      <c r="AA153" s="3">
        <v>0</v>
      </c>
      <c r="AB153" s="3"/>
      <c r="AC153" s="3"/>
    </row>
    <row r="154" spans="1:30" x14ac:dyDescent="0.3">
      <c r="A154" s="3" t="s">
        <v>67</v>
      </c>
      <c r="B154" s="3" t="s">
        <v>32</v>
      </c>
      <c r="C154" s="3" t="s">
        <v>29</v>
      </c>
      <c r="D154" s="3" t="s">
        <v>26</v>
      </c>
      <c r="E154" s="3" t="s">
        <v>30</v>
      </c>
      <c r="F154" s="3" t="s">
        <v>28</v>
      </c>
      <c r="G154" s="3">
        <v>0</v>
      </c>
      <c r="H154" s="3">
        <v>0</v>
      </c>
      <c r="I154" s="4" t="e">
        <f t="shared" si="37"/>
        <v>#DIV/0!</v>
      </c>
      <c r="J154" s="3">
        <v>0</v>
      </c>
      <c r="K154" s="32" t="e">
        <f t="shared" si="38"/>
        <v>#DIV/0!</v>
      </c>
      <c r="L154" s="3">
        <f t="shared" si="39"/>
        <v>0</v>
      </c>
      <c r="M154" s="3">
        <v>0</v>
      </c>
      <c r="N154" s="3">
        <v>0</v>
      </c>
      <c r="O154" s="3">
        <v>0</v>
      </c>
      <c r="P154" s="3">
        <v>0</v>
      </c>
      <c r="Q154" s="4" t="e">
        <f t="shared" si="40"/>
        <v>#DIV/0!</v>
      </c>
      <c r="R154" s="3">
        <v>0</v>
      </c>
      <c r="S154" s="3">
        <v>0</v>
      </c>
      <c r="T154" s="32" t="e">
        <f t="shared" si="41"/>
        <v>#DIV/0!</v>
      </c>
      <c r="U154" s="32" t="e">
        <f t="shared" si="42"/>
        <v>#DIV/0!</v>
      </c>
      <c r="V154" s="3">
        <v>0</v>
      </c>
      <c r="W154" s="3">
        <v>0</v>
      </c>
      <c r="X154" s="3">
        <v>0</v>
      </c>
      <c r="Y154" s="3">
        <v>0</v>
      </c>
      <c r="Z154" s="3">
        <v>0</v>
      </c>
      <c r="AA154" s="3">
        <v>0</v>
      </c>
      <c r="AB154" s="3"/>
      <c r="AC154" s="3"/>
    </row>
    <row r="155" spans="1:30" x14ac:dyDescent="0.3">
      <c r="A155" s="3" t="s">
        <v>68</v>
      </c>
      <c r="B155" s="3" t="s">
        <v>32</v>
      </c>
      <c r="C155" s="3" t="s">
        <v>29</v>
      </c>
      <c r="D155" s="3" t="s">
        <v>26</v>
      </c>
      <c r="E155" s="3" t="s">
        <v>30</v>
      </c>
      <c r="F155" s="3" t="s">
        <v>28</v>
      </c>
      <c r="G155" s="3">
        <v>0</v>
      </c>
      <c r="H155" s="3">
        <v>0</v>
      </c>
      <c r="I155" s="4" t="e">
        <f t="shared" si="37"/>
        <v>#DIV/0!</v>
      </c>
      <c r="J155" s="3">
        <v>0</v>
      </c>
      <c r="K155" s="32" t="e">
        <f t="shared" si="38"/>
        <v>#DIV/0!</v>
      </c>
      <c r="L155" s="3">
        <f t="shared" si="39"/>
        <v>0</v>
      </c>
      <c r="M155" s="3">
        <v>0</v>
      </c>
      <c r="N155" s="3">
        <v>0</v>
      </c>
      <c r="O155" s="3">
        <v>0</v>
      </c>
      <c r="P155" s="3">
        <v>0</v>
      </c>
      <c r="Q155" s="4" t="e">
        <f t="shared" si="40"/>
        <v>#DIV/0!</v>
      </c>
      <c r="R155" s="3">
        <v>0</v>
      </c>
      <c r="S155" s="3">
        <v>0</v>
      </c>
      <c r="T155" s="32" t="e">
        <f t="shared" si="41"/>
        <v>#DIV/0!</v>
      </c>
      <c r="U155" s="32" t="e">
        <f t="shared" si="42"/>
        <v>#DIV/0!</v>
      </c>
      <c r="V155" s="3">
        <v>0</v>
      </c>
      <c r="W155" s="3">
        <v>0</v>
      </c>
      <c r="X155" s="3">
        <v>0</v>
      </c>
      <c r="Y155" s="3">
        <v>0</v>
      </c>
      <c r="Z155" s="3">
        <v>0</v>
      </c>
      <c r="AA155" s="3">
        <v>0</v>
      </c>
      <c r="AB155" s="3"/>
      <c r="AC155" s="3"/>
    </row>
    <row r="156" spans="1:30" x14ac:dyDescent="0.3">
      <c r="A156" s="35">
        <v>40</v>
      </c>
      <c r="B156" s="35" t="s">
        <v>24</v>
      </c>
      <c r="C156" s="35" t="s">
        <v>25</v>
      </c>
      <c r="D156" s="35" t="s">
        <v>26</v>
      </c>
      <c r="E156" s="35" t="s">
        <v>27</v>
      </c>
      <c r="F156" s="35" t="s">
        <v>29</v>
      </c>
      <c r="G156" s="35">
        <f>G157+G158+G159</f>
        <v>3</v>
      </c>
      <c r="H156" s="35">
        <f>H157+H158+H159</f>
        <v>2</v>
      </c>
      <c r="I156" s="36">
        <f t="shared" si="37"/>
        <v>0.66666666666666663</v>
      </c>
      <c r="J156" s="35">
        <f>J157+J158+J159</f>
        <v>1</v>
      </c>
      <c r="K156" s="37">
        <f t="shared" si="38"/>
        <v>0.33333333333333331</v>
      </c>
      <c r="L156" s="35">
        <f t="shared" si="39"/>
        <v>2</v>
      </c>
      <c r="M156" s="35">
        <f>M157+M158+M159</f>
        <v>1</v>
      </c>
      <c r="N156" s="35">
        <f>N157+N158+N159</f>
        <v>1</v>
      </c>
      <c r="O156" s="35">
        <f>O157+O158+O159</f>
        <v>1</v>
      </c>
      <c r="P156" s="35">
        <f>P157+P158+P159</f>
        <v>2</v>
      </c>
      <c r="Q156" s="36">
        <f t="shared" si="40"/>
        <v>100</v>
      </c>
      <c r="R156" s="35">
        <f>R157+R158+R159</f>
        <v>0</v>
      </c>
      <c r="S156" s="35">
        <f>S157+S158+S159</f>
        <v>0</v>
      </c>
      <c r="T156" s="37">
        <f t="shared" si="41"/>
        <v>0.5</v>
      </c>
      <c r="U156" s="37">
        <f t="shared" si="42"/>
        <v>0.5</v>
      </c>
      <c r="V156" s="35">
        <f t="shared" ref="V156:AA156" si="46">V157+V158+V159</f>
        <v>0</v>
      </c>
      <c r="W156" s="35">
        <f t="shared" si="46"/>
        <v>0</v>
      </c>
      <c r="X156" s="35">
        <f t="shared" si="46"/>
        <v>1</v>
      </c>
      <c r="Y156" s="35">
        <f t="shared" si="46"/>
        <v>0</v>
      </c>
      <c r="Z156" s="35">
        <f t="shared" si="46"/>
        <v>0</v>
      </c>
      <c r="AA156" s="35">
        <f t="shared" si="46"/>
        <v>0</v>
      </c>
      <c r="AB156" s="35"/>
      <c r="AC156" s="35"/>
      <c r="AD156" s="38"/>
    </row>
    <row r="157" spans="1:30" x14ac:dyDescent="0.3">
      <c r="A157" s="3" t="s">
        <v>66</v>
      </c>
      <c r="B157" s="3" t="s">
        <v>24</v>
      </c>
      <c r="C157" s="3" t="s">
        <v>25</v>
      </c>
      <c r="D157" s="3" t="s">
        <v>26</v>
      </c>
      <c r="E157" s="3" t="s">
        <v>27</v>
      </c>
      <c r="F157" s="3" t="s">
        <v>29</v>
      </c>
      <c r="G157" s="3">
        <v>1</v>
      </c>
      <c r="H157" s="3">
        <v>2</v>
      </c>
      <c r="I157" s="4">
        <f t="shared" si="37"/>
        <v>2</v>
      </c>
      <c r="J157" s="3">
        <v>0</v>
      </c>
      <c r="K157" s="32">
        <f t="shared" si="38"/>
        <v>0</v>
      </c>
      <c r="L157" s="3">
        <f t="shared" si="39"/>
        <v>1</v>
      </c>
      <c r="M157" s="3">
        <v>1</v>
      </c>
      <c r="N157" s="3">
        <v>0</v>
      </c>
      <c r="O157" s="3">
        <v>1</v>
      </c>
      <c r="P157" s="3">
        <v>1</v>
      </c>
      <c r="Q157" s="4">
        <f t="shared" si="40"/>
        <v>100</v>
      </c>
      <c r="R157" s="3">
        <v>0</v>
      </c>
      <c r="S157" s="3">
        <v>0</v>
      </c>
      <c r="T157" s="32">
        <f t="shared" si="41"/>
        <v>1</v>
      </c>
      <c r="U157" s="32">
        <f t="shared" si="42"/>
        <v>1</v>
      </c>
      <c r="V157" s="3">
        <v>0</v>
      </c>
      <c r="W157" s="3">
        <v>0</v>
      </c>
      <c r="X157" s="3">
        <v>0</v>
      </c>
      <c r="Y157" s="3">
        <v>0</v>
      </c>
      <c r="Z157" s="3">
        <v>0</v>
      </c>
      <c r="AA157" s="3">
        <v>0</v>
      </c>
      <c r="AB157" s="3"/>
      <c r="AC157" s="3"/>
    </row>
    <row r="158" spans="1:30" x14ac:dyDescent="0.3">
      <c r="A158" s="3" t="s">
        <v>67</v>
      </c>
      <c r="B158" s="3" t="s">
        <v>24</v>
      </c>
      <c r="C158" s="3" t="s">
        <v>25</v>
      </c>
      <c r="D158" s="3" t="s">
        <v>26</v>
      </c>
      <c r="E158" s="3" t="s">
        <v>27</v>
      </c>
      <c r="F158" s="3" t="s">
        <v>29</v>
      </c>
      <c r="G158" s="3">
        <v>0</v>
      </c>
      <c r="H158" s="3">
        <v>0</v>
      </c>
      <c r="I158" s="4" t="e">
        <f t="shared" si="37"/>
        <v>#DIV/0!</v>
      </c>
      <c r="J158" s="3">
        <v>0</v>
      </c>
      <c r="K158" s="32" t="e">
        <f t="shared" si="38"/>
        <v>#DIV/0!</v>
      </c>
      <c r="L158" s="3">
        <f t="shared" si="39"/>
        <v>0</v>
      </c>
      <c r="M158" s="3">
        <v>0</v>
      </c>
      <c r="N158" s="3">
        <v>0</v>
      </c>
      <c r="O158" s="3">
        <v>0</v>
      </c>
      <c r="P158" s="3">
        <v>0</v>
      </c>
      <c r="Q158" s="4" t="e">
        <f t="shared" si="40"/>
        <v>#DIV/0!</v>
      </c>
      <c r="R158" s="3">
        <v>0</v>
      </c>
      <c r="S158" s="3">
        <v>0</v>
      </c>
      <c r="T158" s="32" t="e">
        <f t="shared" si="41"/>
        <v>#DIV/0!</v>
      </c>
      <c r="U158" s="32" t="e">
        <f t="shared" si="42"/>
        <v>#DIV/0!</v>
      </c>
      <c r="V158" s="3">
        <v>0</v>
      </c>
      <c r="W158" s="3">
        <v>0</v>
      </c>
      <c r="X158" s="3">
        <v>0</v>
      </c>
      <c r="Y158" s="3">
        <v>0</v>
      </c>
      <c r="Z158" s="3">
        <v>0</v>
      </c>
      <c r="AA158" s="3">
        <v>0</v>
      </c>
      <c r="AB158" s="3"/>
      <c r="AC158" s="3"/>
    </row>
    <row r="159" spans="1:30" x14ac:dyDescent="0.3">
      <c r="A159" s="3" t="s">
        <v>68</v>
      </c>
      <c r="B159" s="3" t="s">
        <v>24</v>
      </c>
      <c r="C159" s="3" t="s">
        <v>25</v>
      </c>
      <c r="D159" s="3" t="s">
        <v>26</v>
      </c>
      <c r="E159" s="3" t="s">
        <v>27</v>
      </c>
      <c r="F159" s="3" t="s">
        <v>29</v>
      </c>
      <c r="G159" s="3">
        <v>2</v>
      </c>
      <c r="H159" s="3">
        <v>0</v>
      </c>
      <c r="I159" s="4">
        <f t="shared" si="37"/>
        <v>0</v>
      </c>
      <c r="J159" s="3">
        <v>1</v>
      </c>
      <c r="K159" s="32">
        <f t="shared" si="38"/>
        <v>0.5</v>
      </c>
      <c r="L159" s="3">
        <f t="shared" si="39"/>
        <v>1</v>
      </c>
      <c r="M159" s="3">
        <v>0</v>
      </c>
      <c r="N159" s="3">
        <v>1</v>
      </c>
      <c r="O159" s="3">
        <v>0</v>
      </c>
      <c r="P159" s="3">
        <v>1</v>
      </c>
      <c r="Q159" s="4">
        <f t="shared" si="40"/>
        <v>100</v>
      </c>
      <c r="R159" s="3">
        <v>0</v>
      </c>
      <c r="S159" s="3">
        <v>0</v>
      </c>
      <c r="T159" s="32">
        <f t="shared" si="41"/>
        <v>0</v>
      </c>
      <c r="U159" s="32">
        <f t="shared" si="42"/>
        <v>0</v>
      </c>
      <c r="V159" s="3">
        <v>0</v>
      </c>
      <c r="W159" s="3">
        <v>0</v>
      </c>
      <c r="X159" s="3">
        <v>1</v>
      </c>
      <c r="Y159" s="3">
        <v>0</v>
      </c>
      <c r="Z159" s="3">
        <v>0</v>
      </c>
      <c r="AA159" s="3">
        <v>0</v>
      </c>
      <c r="AB159" s="3"/>
      <c r="AC159" s="3"/>
    </row>
    <row r="160" spans="1:30" x14ac:dyDescent="0.3">
      <c r="A160" s="35">
        <v>180</v>
      </c>
      <c r="B160" s="35" t="s">
        <v>24</v>
      </c>
      <c r="C160" s="35" t="s">
        <v>25</v>
      </c>
      <c r="D160" s="35" t="s">
        <v>30</v>
      </c>
      <c r="E160" s="35" t="s">
        <v>27</v>
      </c>
      <c r="F160" s="35" t="s">
        <v>28</v>
      </c>
      <c r="G160" s="35">
        <f>G161+G162+G163</f>
        <v>4</v>
      </c>
      <c r="H160" s="35">
        <f>H161+H162+H163</f>
        <v>0</v>
      </c>
      <c r="I160" s="36">
        <f t="shared" si="37"/>
        <v>0</v>
      </c>
      <c r="J160" s="35">
        <f>J161+J162+J163</f>
        <v>2</v>
      </c>
      <c r="K160" s="37">
        <f t="shared" si="38"/>
        <v>0.5</v>
      </c>
      <c r="L160" s="35">
        <f t="shared" si="39"/>
        <v>2</v>
      </c>
      <c r="M160" s="35">
        <f>M161+M162+M163</f>
        <v>0</v>
      </c>
      <c r="N160" s="35">
        <f>N161+N162+N163</f>
        <v>2</v>
      </c>
      <c r="O160" s="35">
        <f>O161+O162+O163</f>
        <v>0</v>
      </c>
      <c r="P160" s="35">
        <f>P161+P162+P163</f>
        <v>0</v>
      </c>
      <c r="Q160" s="36">
        <f t="shared" si="40"/>
        <v>0</v>
      </c>
      <c r="R160" s="35">
        <f>R161+R162+R163</f>
        <v>0</v>
      </c>
      <c r="S160" s="35">
        <f>S161+S162+S163</f>
        <v>0</v>
      </c>
      <c r="T160" s="37">
        <f t="shared" si="41"/>
        <v>0</v>
      </c>
      <c r="U160" s="37">
        <f t="shared" si="42"/>
        <v>0</v>
      </c>
      <c r="V160" s="35">
        <f t="shared" ref="V160:AA160" si="47">V161+V162+V163</f>
        <v>0</v>
      </c>
      <c r="W160" s="35">
        <f t="shared" si="47"/>
        <v>0</v>
      </c>
      <c r="X160" s="35">
        <f t="shared" si="47"/>
        <v>2</v>
      </c>
      <c r="Y160" s="35">
        <f t="shared" si="47"/>
        <v>1</v>
      </c>
      <c r="Z160" s="35">
        <f t="shared" si="47"/>
        <v>1</v>
      </c>
      <c r="AA160" s="35">
        <f t="shared" si="47"/>
        <v>2</v>
      </c>
      <c r="AB160" s="35"/>
      <c r="AC160" s="35"/>
      <c r="AD160" s="38"/>
    </row>
    <row r="161" spans="1:30" x14ac:dyDescent="0.3">
      <c r="A161" s="3" t="s">
        <v>66</v>
      </c>
      <c r="B161" s="3" t="s">
        <v>24</v>
      </c>
      <c r="C161" s="3" t="s">
        <v>25</v>
      </c>
      <c r="D161" s="3" t="s">
        <v>30</v>
      </c>
      <c r="E161" s="3" t="s">
        <v>27</v>
      </c>
      <c r="F161" s="3" t="s">
        <v>28</v>
      </c>
      <c r="G161" s="3">
        <v>2</v>
      </c>
      <c r="H161" s="3">
        <v>0</v>
      </c>
      <c r="I161" s="4">
        <f t="shared" si="37"/>
        <v>0</v>
      </c>
      <c r="J161" s="3">
        <v>0</v>
      </c>
      <c r="K161" s="32">
        <f t="shared" si="38"/>
        <v>0</v>
      </c>
      <c r="L161" s="3">
        <f t="shared" si="39"/>
        <v>2</v>
      </c>
      <c r="M161" s="3">
        <v>0</v>
      </c>
      <c r="N161" s="3">
        <v>2</v>
      </c>
      <c r="O161" s="3">
        <v>0</v>
      </c>
      <c r="P161" s="3">
        <v>0</v>
      </c>
      <c r="Q161" s="4">
        <f t="shared" si="40"/>
        <v>0</v>
      </c>
      <c r="R161" s="3">
        <v>0</v>
      </c>
      <c r="S161" s="3">
        <v>0</v>
      </c>
      <c r="T161" s="32">
        <f t="shared" si="41"/>
        <v>0</v>
      </c>
      <c r="U161" s="32">
        <f t="shared" si="42"/>
        <v>0</v>
      </c>
      <c r="V161" s="3">
        <v>0</v>
      </c>
      <c r="W161" s="3">
        <v>0</v>
      </c>
      <c r="X161" s="3">
        <v>2</v>
      </c>
      <c r="Y161" s="3">
        <v>0</v>
      </c>
      <c r="Z161" s="3">
        <v>1</v>
      </c>
      <c r="AA161" s="3">
        <v>2</v>
      </c>
      <c r="AB161" s="3"/>
      <c r="AC161" s="3"/>
    </row>
    <row r="162" spans="1:30" x14ac:dyDescent="0.3">
      <c r="A162" s="3" t="s">
        <v>67</v>
      </c>
      <c r="B162" s="3" t="s">
        <v>24</v>
      </c>
      <c r="C162" s="3" t="s">
        <v>25</v>
      </c>
      <c r="D162" s="3" t="s">
        <v>30</v>
      </c>
      <c r="E162" s="3" t="s">
        <v>27</v>
      </c>
      <c r="F162" s="3" t="s">
        <v>28</v>
      </c>
      <c r="G162" s="3">
        <v>0</v>
      </c>
      <c r="H162" s="3">
        <v>0</v>
      </c>
      <c r="I162" s="4" t="e">
        <f t="shared" si="37"/>
        <v>#DIV/0!</v>
      </c>
      <c r="J162" s="3">
        <v>0</v>
      </c>
      <c r="K162" s="32" t="e">
        <f t="shared" si="38"/>
        <v>#DIV/0!</v>
      </c>
      <c r="L162" s="3">
        <f t="shared" si="39"/>
        <v>0</v>
      </c>
      <c r="M162" s="3">
        <v>0</v>
      </c>
      <c r="N162" s="3">
        <v>0</v>
      </c>
      <c r="O162" s="3">
        <v>0</v>
      </c>
      <c r="P162" s="3">
        <v>0</v>
      </c>
      <c r="Q162" s="4" t="e">
        <f t="shared" si="40"/>
        <v>#DIV/0!</v>
      </c>
      <c r="R162" s="3">
        <v>0</v>
      </c>
      <c r="S162" s="3">
        <v>0</v>
      </c>
      <c r="T162" s="32" t="e">
        <f t="shared" si="41"/>
        <v>#DIV/0!</v>
      </c>
      <c r="U162" s="32" t="e">
        <f t="shared" si="42"/>
        <v>#DIV/0!</v>
      </c>
      <c r="V162" s="3">
        <v>0</v>
      </c>
      <c r="W162" s="3">
        <v>0</v>
      </c>
      <c r="X162" s="3">
        <v>0</v>
      </c>
      <c r="Y162" s="3">
        <v>0</v>
      </c>
      <c r="Z162" s="3">
        <v>0</v>
      </c>
      <c r="AA162" s="3">
        <v>0</v>
      </c>
      <c r="AB162" s="3"/>
      <c r="AC162" s="3"/>
    </row>
    <row r="163" spans="1:30" x14ac:dyDescent="0.3">
      <c r="A163" s="3" t="s">
        <v>68</v>
      </c>
      <c r="B163" s="3" t="s">
        <v>24</v>
      </c>
      <c r="C163" s="3" t="s">
        <v>25</v>
      </c>
      <c r="D163" s="3" t="s">
        <v>30</v>
      </c>
      <c r="E163" s="3" t="s">
        <v>27</v>
      </c>
      <c r="F163" s="3" t="s">
        <v>28</v>
      </c>
      <c r="G163" s="3">
        <v>2</v>
      </c>
      <c r="H163" s="3">
        <v>0</v>
      </c>
      <c r="I163" s="4">
        <f t="shared" si="37"/>
        <v>0</v>
      </c>
      <c r="J163" s="3">
        <v>2</v>
      </c>
      <c r="K163" s="32">
        <f t="shared" si="38"/>
        <v>1</v>
      </c>
      <c r="L163" s="3">
        <f t="shared" si="39"/>
        <v>0</v>
      </c>
      <c r="M163" s="3">
        <v>0</v>
      </c>
      <c r="N163" s="3">
        <v>0</v>
      </c>
      <c r="O163" s="3">
        <v>0</v>
      </c>
      <c r="P163" s="3">
        <v>0</v>
      </c>
      <c r="Q163" s="4" t="e">
        <f t="shared" si="40"/>
        <v>#DIV/0!</v>
      </c>
      <c r="R163" s="3">
        <v>0</v>
      </c>
      <c r="S163" s="3">
        <v>0</v>
      </c>
      <c r="T163" s="32" t="e">
        <f t="shared" si="41"/>
        <v>#DIV/0!</v>
      </c>
      <c r="U163" s="32" t="e">
        <f t="shared" si="42"/>
        <v>#DIV/0!</v>
      </c>
      <c r="V163" s="3">
        <v>0</v>
      </c>
      <c r="W163" s="3">
        <v>0</v>
      </c>
      <c r="X163" s="3">
        <v>0</v>
      </c>
      <c r="Y163" s="3">
        <v>1</v>
      </c>
      <c r="Z163" s="3">
        <v>0</v>
      </c>
      <c r="AA163" s="3">
        <v>0</v>
      </c>
      <c r="AB163" s="3"/>
      <c r="AC163" s="3"/>
    </row>
    <row r="164" spans="1:30" x14ac:dyDescent="0.3">
      <c r="A164" s="35">
        <v>13</v>
      </c>
      <c r="B164" s="35" t="s">
        <v>30</v>
      </c>
      <c r="C164" s="35" t="s">
        <v>25</v>
      </c>
      <c r="D164" s="35" t="s">
        <v>26</v>
      </c>
      <c r="E164" s="35" t="s">
        <v>27</v>
      </c>
      <c r="F164" s="35" t="s">
        <v>28</v>
      </c>
      <c r="G164" s="35">
        <f>G165+G166+G167</f>
        <v>3</v>
      </c>
      <c r="H164" s="35">
        <f>H165+H166+H167</f>
        <v>0</v>
      </c>
      <c r="I164" s="36">
        <f t="shared" si="37"/>
        <v>0</v>
      </c>
      <c r="J164" s="35">
        <f>J165+J166+J167</f>
        <v>2</v>
      </c>
      <c r="K164" s="37">
        <f t="shared" si="38"/>
        <v>0.66666666666666663</v>
      </c>
      <c r="L164" s="35">
        <f t="shared" si="39"/>
        <v>1</v>
      </c>
      <c r="M164" s="35">
        <f>M165+M166+M167</f>
        <v>0</v>
      </c>
      <c r="N164" s="35">
        <f>N165+N166+N167</f>
        <v>1</v>
      </c>
      <c r="O164" s="35">
        <f>O165+O166+O167</f>
        <v>0</v>
      </c>
      <c r="P164" s="35">
        <f>P165+P166+P167</f>
        <v>0</v>
      </c>
      <c r="Q164" s="36">
        <f t="shared" si="40"/>
        <v>0</v>
      </c>
      <c r="R164" s="35">
        <f>R165+R166+R167</f>
        <v>0</v>
      </c>
      <c r="S164" s="35">
        <f>S165+S166+S167</f>
        <v>0</v>
      </c>
      <c r="T164" s="37">
        <f t="shared" si="41"/>
        <v>0</v>
      </c>
      <c r="U164" s="37">
        <f t="shared" si="42"/>
        <v>0</v>
      </c>
      <c r="V164" s="35">
        <f t="shared" ref="V164:AA164" si="48">V165+V166+V167</f>
        <v>0</v>
      </c>
      <c r="W164" s="35">
        <f t="shared" si="48"/>
        <v>0</v>
      </c>
      <c r="X164" s="35">
        <f t="shared" si="48"/>
        <v>1</v>
      </c>
      <c r="Y164" s="35">
        <f t="shared" si="48"/>
        <v>1</v>
      </c>
      <c r="Z164" s="35">
        <f t="shared" si="48"/>
        <v>1</v>
      </c>
      <c r="AA164" s="35">
        <f t="shared" si="48"/>
        <v>0</v>
      </c>
      <c r="AB164" s="35"/>
      <c r="AC164" s="35"/>
      <c r="AD164" s="38"/>
    </row>
    <row r="165" spans="1:30" x14ac:dyDescent="0.3">
      <c r="A165" s="3" t="s">
        <v>66</v>
      </c>
      <c r="B165" s="3" t="s">
        <v>30</v>
      </c>
      <c r="C165" s="3" t="s">
        <v>25</v>
      </c>
      <c r="D165" s="3" t="s">
        <v>26</v>
      </c>
      <c r="E165" s="3" t="s">
        <v>27</v>
      </c>
      <c r="F165" s="3" t="s">
        <v>28</v>
      </c>
      <c r="G165" s="3">
        <v>2</v>
      </c>
      <c r="H165" s="3">
        <v>0</v>
      </c>
      <c r="I165" s="4">
        <f t="shared" si="37"/>
        <v>0</v>
      </c>
      <c r="J165" s="3">
        <v>2</v>
      </c>
      <c r="K165" s="32">
        <f t="shared" si="38"/>
        <v>1</v>
      </c>
      <c r="L165" s="3">
        <f t="shared" si="39"/>
        <v>0</v>
      </c>
      <c r="M165" s="3">
        <v>0</v>
      </c>
      <c r="N165" s="3">
        <v>0</v>
      </c>
      <c r="O165" s="3">
        <v>0</v>
      </c>
      <c r="P165" s="3">
        <v>0</v>
      </c>
      <c r="Q165" s="4" t="e">
        <f t="shared" si="40"/>
        <v>#DIV/0!</v>
      </c>
      <c r="R165" s="3">
        <v>0</v>
      </c>
      <c r="S165" s="3">
        <v>0</v>
      </c>
      <c r="T165" s="32" t="e">
        <f t="shared" si="41"/>
        <v>#DIV/0!</v>
      </c>
      <c r="U165" s="32" t="e">
        <f t="shared" si="42"/>
        <v>#DIV/0!</v>
      </c>
      <c r="V165" s="3">
        <v>0</v>
      </c>
      <c r="W165" s="3">
        <v>0</v>
      </c>
      <c r="X165" s="3">
        <v>0</v>
      </c>
      <c r="Y165" s="3">
        <v>1</v>
      </c>
      <c r="Z165" s="3">
        <v>0</v>
      </c>
      <c r="AA165" s="3">
        <v>0</v>
      </c>
      <c r="AB165" s="3"/>
      <c r="AC165" s="3"/>
    </row>
    <row r="166" spans="1:30" x14ac:dyDescent="0.3">
      <c r="A166" s="3" t="s">
        <v>67</v>
      </c>
      <c r="B166" s="3" t="s">
        <v>30</v>
      </c>
      <c r="C166" s="3" t="s">
        <v>25</v>
      </c>
      <c r="D166" s="3" t="s">
        <v>26</v>
      </c>
      <c r="E166" s="3" t="s">
        <v>27</v>
      </c>
      <c r="F166" s="3" t="s">
        <v>28</v>
      </c>
      <c r="G166" s="3">
        <v>0</v>
      </c>
      <c r="H166" s="3">
        <v>0</v>
      </c>
      <c r="I166" s="4" t="e">
        <f t="shared" si="37"/>
        <v>#DIV/0!</v>
      </c>
      <c r="J166" s="3">
        <v>0</v>
      </c>
      <c r="K166" s="32" t="e">
        <f t="shared" si="38"/>
        <v>#DIV/0!</v>
      </c>
      <c r="L166" s="3">
        <f t="shared" si="39"/>
        <v>0</v>
      </c>
      <c r="M166" s="3">
        <v>0</v>
      </c>
      <c r="N166" s="3">
        <v>0</v>
      </c>
      <c r="O166" s="3">
        <v>0</v>
      </c>
      <c r="P166" s="3">
        <v>0</v>
      </c>
      <c r="Q166" s="4" t="e">
        <f t="shared" si="40"/>
        <v>#DIV/0!</v>
      </c>
      <c r="R166" s="3">
        <v>0</v>
      </c>
      <c r="S166" s="3">
        <v>0</v>
      </c>
      <c r="T166" s="32" t="e">
        <f t="shared" si="41"/>
        <v>#DIV/0!</v>
      </c>
      <c r="U166" s="32" t="e">
        <f t="shared" si="42"/>
        <v>#DIV/0!</v>
      </c>
      <c r="V166" s="3">
        <v>0</v>
      </c>
      <c r="W166" s="3">
        <v>0</v>
      </c>
      <c r="X166" s="3">
        <v>0</v>
      </c>
      <c r="Y166" s="3">
        <v>0</v>
      </c>
      <c r="Z166" s="3">
        <v>0</v>
      </c>
      <c r="AA166" s="3">
        <v>0</v>
      </c>
      <c r="AB166" s="3"/>
      <c r="AC166" s="3"/>
    </row>
    <row r="167" spans="1:30" x14ac:dyDescent="0.3">
      <c r="A167" s="3" t="s">
        <v>68</v>
      </c>
      <c r="B167" s="3" t="s">
        <v>30</v>
      </c>
      <c r="C167" s="3" t="s">
        <v>25</v>
      </c>
      <c r="D167" s="3" t="s">
        <v>26</v>
      </c>
      <c r="E167" s="3" t="s">
        <v>27</v>
      </c>
      <c r="F167" s="3" t="s">
        <v>28</v>
      </c>
      <c r="G167" s="3">
        <v>1</v>
      </c>
      <c r="H167" s="3">
        <v>0</v>
      </c>
      <c r="I167" s="4">
        <f t="shared" si="37"/>
        <v>0</v>
      </c>
      <c r="J167" s="3">
        <v>0</v>
      </c>
      <c r="K167" s="32">
        <f t="shared" si="38"/>
        <v>0</v>
      </c>
      <c r="L167" s="3">
        <f t="shared" si="39"/>
        <v>1</v>
      </c>
      <c r="M167" s="3">
        <v>0</v>
      </c>
      <c r="N167" s="3">
        <v>1</v>
      </c>
      <c r="O167" s="3">
        <v>0</v>
      </c>
      <c r="P167" s="3">
        <v>0</v>
      </c>
      <c r="Q167" s="4">
        <f t="shared" si="40"/>
        <v>0</v>
      </c>
      <c r="R167" s="3">
        <v>0</v>
      </c>
      <c r="S167" s="3">
        <v>0</v>
      </c>
      <c r="T167" s="32">
        <f t="shared" si="41"/>
        <v>0</v>
      </c>
      <c r="U167" s="32">
        <f t="shared" si="42"/>
        <v>0</v>
      </c>
      <c r="V167" s="3">
        <v>0</v>
      </c>
      <c r="W167" s="3">
        <v>0</v>
      </c>
      <c r="X167" s="3">
        <v>1</v>
      </c>
      <c r="Y167" s="3">
        <v>0</v>
      </c>
      <c r="Z167" s="3">
        <v>1</v>
      </c>
      <c r="AA167" s="3">
        <v>0</v>
      </c>
      <c r="AB167" s="3"/>
      <c r="AC167" s="3"/>
    </row>
    <row r="168" spans="1:30" x14ac:dyDescent="0.3">
      <c r="A168" s="35">
        <v>39</v>
      </c>
      <c r="B168" s="35" t="s">
        <v>29</v>
      </c>
      <c r="C168" s="35" t="s">
        <v>25</v>
      </c>
      <c r="D168" s="35" t="s">
        <v>26</v>
      </c>
      <c r="E168" s="35" t="s">
        <v>27</v>
      </c>
      <c r="F168" s="35" t="s">
        <v>30</v>
      </c>
      <c r="G168" s="35">
        <f>G169+G170+G171</f>
        <v>3</v>
      </c>
      <c r="H168" s="35">
        <f>H169+H170+H171</f>
        <v>2</v>
      </c>
      <c r="I168" s="36">
        <f t="shared" si="37"/>
        <v>0.66666666666666663</v>
      </c>
      <c r="J168" s="35">
        <f>J169+J170+J171</f>
        <v>0</v>
      </c>
      <c r="K168" s="37">
        <f t="shared" si="38"/>
        <v>0</v>
      </c>
      <c r="L168" s="35">
        <f t="shared" si="39"/>
        <v>3</v>
      </c>
      <c r="M168" s="35">
        <f>M169+M170+M171</f>
        <v>1</v>
      </c>
      <c r="N168" s="35">
        <f>N169+N170+N171</f>
        <v>2</v>
      </c>
      <c r="O168" s="35">
        <f>O169+O170+O171</f>
        <v>1</v>
      </c>
      <c r="P168" s="35">
        <f>P169+P170+P171</f>
        <v>3</v>
      </c>
      <c r="Q168" s="36">
        <f t="shared" si="40"/>
        <v>100</v>
      </c>
      <c r="R168" s="35">
        <f>R169+R170+R171</f>
        <v>0</v>
      </c>
      <c r="S168" s="35">
        <f>S169+S170+S171</f>
        <v>0</v>
      </c>
      <c r="T168" s="37">
        <f t="shared" si="41"/>
        <v>0.33333333333333331</v>
      </c>
      <c r="U168" s="37">
        <f t="shared" si="42"/>
        <v>0.33333333333333331</v>
      </c>
      <c r="V168" s="35">
        <f t="shared" ref="V168:AA168" si="49">V169+V170+V171</f>
        <v>0</v>
      </c>
      <c r="W168" s="35">
        <f t="shared" si="49"/>
        <v>0</v>
      </c>
      <c r="X168" s="35">
        <f t="shared" si="49"/>
        <v>2</v>
      </c>
      <c r="Y168" s="35">
        <f t="shared" si="49"/>
        <v>0</v>
      </c>
      <c r="Z168" s="35">
        <f t="shared" si="49"/>
        <v>0</v>
      </c>
      <c r="AA168" s="35">
        <f t="shared" si="49"/>
        <v>0</v>
      </c>
      <c r="AB168" s="35"/>
      <c r="AC168" s="35"/>
      <c r="AD168" s="38"/>
    </row>
    <row r="169" spans="1:30" x14ac:dyDescent="0.3">
      <c r="A169" s="3" t="s">
        <v>66</v>
      </c>
      <c r="B169" s="3" t="s">
        <v>29</v>
      </c>
      <c r="C169" s="3" t="s">
        <v>25</v>
      </c>
      <c r="D169" s="3" t="s">
        <v>26</v>
      </c>
      <c r="E169" s="3" t="s">
        <v>27</v>
      </c>
      <c r="F169" s="3" t="s">
        <v>30</v>
      </c>
      <c r="G169" s="3">
        <v>3</v>
      </c>
      <c r="H169" s="3">
        <v>2</v>
      </c>
      <c r="I169" s="4">
        <f t="shared" si="37"/>
        <v>0.66666666666666663</v>
      </c>
      <c r="J169" s="3">
        <v>0</v>
      </c>
      <c r="K169" s="32">
        <f t="shared" si="38"/>
        <v>0</v>
      </c>
      <c r="L169" s="3">
        <f t="shared" si="39"/>
        <v>3</v>
      </c>
      <c r="M169" s="3">
        <v>1</v>
      </c>
      <c r="N169" s="3">
        <v>2</v>
      </c>
      <c r="O169" s="3">
        <v>1</v>
      </c>
      <c r="P169" s="3">
        <v>3</v>
      </c>
      <c r="Q169" s="4">
        <f t="shared" si="40"/>
        <v>100</v>
      </c>
      <c r="R169" s="3">
        <v>0</v>
      </c>
      <c r="S169" s="3">
        <v>0</v>
      </c>
      <c r="T169" s="32">
        <f t="shared" si="41"/>
        <v>0.33333333333333331</v>
      </c>
      <c r="U169" s="32">
        <f t="shared" si="42"/>
        <v>0.33333333333333331</v>
      </c>
      <c r="V169" s="3">
        <v>0</v>
      </c>
      <c r="W169" s="3">
        <v>0</v>
      </c>
      <c r="X169" s="3">
        <v>2</v>
      </c>
      <c r="Y169" s="3">
        <v>0</v>
      </c>
      <c r="Z169" s="3">
        <v>0</v>
      </c>
      <c r="AA169" s="3">
        <v>0</v>
      </c>
      <c r="AB169" s="3"/>
      <c r="AC169" s="3"/>
    </row>
    <row r="170" spans="1:30" x14ac:dyDescent="0.3">
      <c r="A170" s="3" t="s">
        <v>67</v>
      </c>
      <c r="B170" s="3" t="s">
        <v>29</v>
      </c>
      <c r="C170" s="3" t="s">
        <v>25</v>
      </c>
      <c r="D170" s="3" t="s">
        <v>26</v>
      </c>
      <c r="E170" s="3" t="s">
        <v>27</v>
      </c>
      <c r="F170" s="3" t="s">
        <v>30</v>
      </c>
      <c r="G170" s="3">
        <v>0</v>
      </c>
      <c r="H170" s="3">
        <v>0</v>
      </c>
      <c r="I170" s="4" t="e">
        <f t="shared" si="37"/>
        <v>#DIV/0!</v>
      </c>
      <c r="J170" s="3">
        <v>0</v>
      </c>
      <c r="K170" s="32" t="e">
        <f t="shared" si="38"/>
        <v>#DIV/0!</v>
      </c>
      <c r="L170" s="3">
        <f t="shared" si="39"/>
        <v>0</v>
      </c>
      <c r="M170" s="3">
        <v>0</v>
      </c>
      <c r="N170" s="3">
        <v>0</v>
      </c>
      <c r="O170" s="3">
        <v>0</v>
      </c>
      <c r="P170" s="3">
        <v>0</v>
      </c>
      <c r="Q170" s="4" t="e">
        <f t="shared" si="40"/>
        <v>#DIV/0!</v>
      </c>
      <c r="R170" s="3">
        <v>0</v>
      </c>
      <c r="S170" s="3">
        <v>0</v>
      </c>
      <c r="T170" s="32" t="e">
        <f t="shared" si="41"/>
        <v>#DIV/0!</v>
      </c>
      <c r="U170" s="32" t="e">
        <f t="shared" si="42"/>
        <v>#DIV/0!</v>
      </c>
      <c r="V170" s="3">
        <v>0</v>
      </c>
      <c r="W170" s="3">
        <v>0</v>
      </c>
      <c r="X170" s="3">
        <v>0</v>
      </c>
      <c r="Y170" s="3">
        <v>0</v>
      </c>
      <c r="Z170" s="3">
        <v>0</v>
      </c>
      <c r="AA170" s="3">
        <v>0</v>
      </c>
      <c r="AB170" s="3"/>
      <c r="AC170" s="3"/>
    </row>
    <row r="171" spans="1:30" x14ac:dyDescent="0.3">
      <c r="A171" s="3" t="s">
        <v>68</v>
      </c>
      <c r="B171" s="3" t="s">
        <v>29</v>
      </c>
      <c r="C171" s="3" t="s">
        <v>25</v>
      </c>
      <c r="D171" s="3" t="s">
        <v>26</v>
      </c>
      <c r="E171" s="3" t="s">
        <v>27</v>
      </c>
      <c r="F171" s="3" t="s">
        <v>30</v>
      </c>
      <c r="G171" s="3">
        <v>0</v>
      </c>
      <c r="H171" s="3">
        <v>0</v>
      </c>
      <c r="I171" s="4" t="e">
        <f t="shared" si="37"/>
        <v>#DIV/0!</v>
      </c>
      <c r="J171" s="3">
        <v>0</v>
      </c>
      <c r="K171" s="32" t="e">
        <f t="shared" si="38"/>
        <v>#DIV/0!</v>
      </c>
      <c r="L171" s="3">
        <f t="shared" si="39"/>
        <v>0</v>
      </c>
      <c r="M171" s="3">
        <v>0</v>
      </c>
      <c r="N171" s="3">
        <v>0</v>
      </c>
      <c r="O171" s="3">
        <v>0</v>
      </c>
      <c r="P171" s="3">
        <v>0</v>
      </c>
      <c r="Q171" s="4" t="e">
        <f t="shared" si="40"/>
        <v>#DIV/0!</v>
      </c>
      <c r="R171" s="3">
        <v>0</v>
      </c>
      <c r="S171" s="3">
        <v>0</v>
      </c>
      <c r="T171" s="32" t="e">
        <f t="shared" si="41"/>
        <v>#DIV/0!</v>
      </c>
      <c r="U171" s="32" t="e">
        <f t="shared" si="42"/>
        <v>#DIV/0!</v>
      </c>
      <c r="V171" s="3">
        <v>0</v>
      </c>
      <c r="W171" s="3">
        <v>0</v>
      </c>
      <c r="X171" s="3">
        <v>0</v>
      </c>
      <c r="Y171" s="3">
        <v>0</v>
      </c>
      <c r="Z171" s="3">
        <v>0</v>
      </c>
      <c r="AA171" s="3">
        <v>0</v>
      </c>
      <c r="AB171" s="3"/>
      <c r="AC171" s="3"/>
    </row>
    <row r="172" spans="1:30" x14ac:dyDescent="0.3">
      <c r="A172" s="35">
        <v>42</v>
      </c>
      <c r="B172" s="35" t="s">
        <v>24</v>
      </c>
      <c r="C172" s="35" t="s">
        <v>25</v>
      </c>
      <c r="D172" s="35" t="s">
        <v>26</v>
      </c>
      <c r="E172" s="35" t="s">
        <v>33</v>
      </c>
      <c r="F172" s="35" t="s">
        <v>29</v>
      </c>
      <c r="G172" s="35">
        <f>G173+G174+G175</f>
        <v>2</v>
      </c>
      <c r="H172" s="35">
        <f>H173+H174+H175</f>
        <v>3</v>
      </c>
      <c r="I172" s="36">
        <f t="shared" si="37"/>
        <v>1.5</v>
      </c>
      <c r="J172" s="35">
        <f>J173+J174+J175</f>
        <v>0</v>
      </c>
      <c r="K172" s="37">
        <f t="shared" si="38"/>
        <v>0</v>
      </c>
      <c r="L172" s="35">
        <f t="shared" si="39"/>
        <v>1</v>
      </c>
      <c r="M172" s="35">
        <f>M173+M174+M175</f>
        <v>1</v>
      </c>
      <c r="N172" s="35">
        <f>N173+N174+N175</f>
        <v>0</v>
      </c>
      <c r="O172" s="35">
        <f>O173+O174+O175</f>
        <v>1</v>
      </c>
      <c r="P172" s="35">
        <f>P173+P174+P175</f>
        <v>1</v>
      </c>
      <c r="Q172" s="36">
        <f t="shared" si="40"/>
        <v>100</v>
      </c>
      <c r="R172" s="35">
        <f>R173+R174+R175</f>
        <v>2</v>
      </c>
      <c r="S172" s="35">
        <f>S173+S174+S175</f>
        <v>1</v>
      </c>
      <c r="T172" s="37">
        <f t="shared" si="41"/>
        <v>1</v>
      </c>
      <c r="U172" s="37">
        <f t="shared" si="42"/>
        <v>1</v>
      </c>
      <c r="V172" s="35">
        <f t="shared" ref="V172:AA172" si="50">V173+V174+V175</f>
        <v>0</v>
      </c>
      <c r="W172" s="35">
        <f t="shared" si="50"/>
        <v>0</v>
      </c>
      <c r="X172" s="35">
        <f t="shared" si="50"/>
        <v>0</v>
      </c>
      <c r="Y172" s="35">
        <f t="shared" si="50"/>
        <v>0</v>
      </c>
      <c r="Z172" s="35">
        <f t="shared" si="50"/>
        <v>1</v>
      </c>
      <c r="AA172" s="35">
        <f t="shared" si="50"/>
        <v>0</v>
      </c>
      <c r="AB172" s="35"/>
      <c r="AC172" s="35"/>
      <c r="AD172" s="38"/>
    </row>
    <row r="173" spans="1:30" x14ac:dyDescent="0.3">
      <c r="A173" s="3" t="s">
        <v>66</v>
      </c>
      <c r="B173" s="3" t="s">
        <v>24</v>
      </c>
      <c r="C173" s="3" t="s">
        <v>25</v>
      </c>
      <c r="D173" s="3" t="s">
        <v>26</v>
      </c>
      <c r="E173" s="3" t="s">
        <v>33</v>
      </c>
      <c r="F173" s="3" t="s">
        <v>29</v>
      </c>
      <c r="G173" s="3">
        <v>1</v>
      </c>
      <c r="H173" s="3">
        <v>2</v>
      </c>
      <c r="I173" s="4">
        <f t="shared" si="37"/>
        <v>2</v>
      </c>
      <c r="J173" s="3">
        <v>0</v>
      </c>
      <c r="K173" s="32">
        <f t="shared" si="38"/>
        <v>0</v>
      </c>
      <c r="L173" s="3">
        <f t="shared" si="39"/>
        <v>1</v>
      </c>
      <c r="M173" s="3">
        <v>1</v>
      </c>
      <c r="N173" s="3">
        <v>0</v>
      </c>
      <c r="O173" s="3">
        <v>1</v>
      </c>
      <c r="P173" s="3">
        <v>1</v>
      </c>
      <c r="Q173" s="4">
        <f t="shared" si="40"/>
        <v>100</v>
      </c>
      <c r="R173" s="3">
        <v>0</v>
      </c>
      <c r="S173" s="3">
        <v>0</v>
      </c>
      <c r="T173" s="32">
        <f t="shared" si="41"/>
        <v>1</v>
      </c>
      <c r="U173" s="32">
        <f t="shared" si="42"/>
        <v>1</v>
      </c>
      <c r="V173" s="3">
        <v>0</v>
      </c>
      <c r="W173" s="3">
        <v>0</v>
      </c>
      <c r="X173" s="3">
        <v>0</v>
      </c>
      <c r="Y173" s="3">
        <v>0</v>
      </c>
      <c r="Z173" s="3">
        <v>0</v>
      </c>
      <c r="AA173" s="3">
        <v>0</v>
      </c>
      <c r="AB173" s="3"/>
      <c r="AC173" s="3"/>
    </row>
    <row r="174" spans="1:30" x14ac:dyDescent="0.3">
      <c r="A174" s="3" t="s">
        <v>67</v>
      </c>
      <c r="B174" s="3" t="s">
        <v>24</v>
      </c>
      <c r="C174" s="3" t="s">
        <v>25</v>
      </c>
      <c r="D174" s="3" t="s">
        <v>26</v>
      </c>
      <c r="E174" s="3" t="s">
        <v>33</v>
      </c>
      <c r="F174" s="3" t="s">
        <v>29</v>
      </c>
      <c r="G174" s="3">
        <v>0</v>
      </c>
      <c r="H174" s="3">
        <v>0</v>
      </c>
      <c r="I174" s="4" t="e">
        <f t="shared" si="37"/>
        <v>#DIV/0!</v>
      </c>
      <c r="J174" s="3">
        <v>0</v>
      </c>
      <c r="K174" s="32" t="e">
        <f t="shared" si="38"/>
        <v>#DIV/0!</v>
      </c>
      <c r="L174" s="3">
        <f t="shared" si="39"/>
        <v>0</v>
      </c>
      <c r="M174" s="3">
        <v>0</v>
      </c>
      <c r="N174" s="3">
        <v>0</v>
      </c>
      <c r="O174" s="3">
        <v>0</v>
      </c>
      <c r="P174" s="3">
        <v>0</v>
      </c>
      <c r="Q174" s="4" t="e">
        <f t="shared" si="40"/>
        <v>#DIV/0!</v>
      </c>
      <c r="R174" s="3">
        <v>0</v>
      </c>
      <c r="S174" s="3">
        <v>0</v>
      </c>
      <c r="T174" s="32" t="e">
        <f t="shared" si="41"/>
        <v>#DIV/0!</v>
      </c>
      <c r="U174" s="32" t="e">
        <f t="shared" si="42"/>
        <v>#DIV/0!</v>
      </c>
      <c r="V174" s="3">
        <v>0</v>
      </c>
      <c r="W174" s="3">
        <v>0</v>
      </c>
      <c r="X174" s="3">
        <v>0</v>
      </c>
      <c r="Y174" s="3">
        <v>0</v>
      </c>
      <c r="Z174" s="3">
        <v>0</v>
      </c>
      <c r="AA174" s="3">
        <v>0</v>
      </c>
      <c r="AB174" s="3"/>
      <c r="AC174" s="3"/>
    </row>
    <row r="175" spans="1:30" x14ac:dyDescent="0.3">
      <c r="A175" s="3" t="s">
        <v>68</v>
      </c>
      <c r="B175" s="3" t="s">
        <v>24</v>
      </c>
      <c r="C175" s="3" t="s">
        <v>25</v>
      </c>
      <c r="D175" s="3" t="s">
        <v>26</v>
      </c>
      <c r="E175" s="3" t="s">
        <v>33</v>
      </c>
      <c r="F175" s="3" t="s">
        <v>29</v>
      </c>
      <c r="G175" s="3">
        <v>1</v>
      </c>
      <c r="H175" s="3">
        <v>1</v>
      </c>
      <c r="I175" s="4">
        <f t="shared" si="37"/>
        <v>1</v>
      </c>
      <c r="J175" s="3">
        <v>0</v>
      </c>
      <c r="K175" s="32">
        <f t="shared" si="38"/>
        <v>0</v>
      </c>
      <c r="L175" s="3">
        <f t="shared" si="39"/>
        <v>0</v>
      </c>
      <c r="M175" s="3">
        <v>0</v>
      </c>
      <c r="N175" s="3">
        <v>0</v>
      </c>
      <c r="O175" s="3">
        <v>0</v>
      </c>
      <c r="P175" s="3">
        <v>0</v>
      </c>
      <c r="Q175" s="4" t="e">
        <f t="shared" si="40"/>
        <v>#DIV/0!</v>
      </c>
      <c r="R175" s="3">
        <v>2</v>
      </c>
      <c r="S175" s="3">
        <v>1</v>
      </c>
      <c r="T175" s="32" t="e">
        <f t="shared" si="41"/>
        <v>#DIV/0!</v>
      </c>
      <c r="U175" s="32" t="e">
        <f t="shared" si="42"/>
        <v>#DIV/0!</v>
      </c>
      <c r="V175" s="3">
        <v>0</v>
      </c>
      <c r="W175" s="3">
        <v>0</v>
      </c>
      <c r="X175" s="3">
        <v>0</v>
      </c>
      <c r="Y175" s="3">
        <v>0</v>
      </c>
      <c r="Z175" s="3">
        <v>1</v>
      </c>
      <c r="AA175" s="3">
        <v>0</v>
      </c>
      <c r="AB175" s="3"/>
      <c r="AC175" s="3"/>
    </row>
    <row r="176" spans="1:30" x14ac:dyDescent="0.3">
      <c r="A176" s="35">
        <v>106</v>
      </c>
      <c r="B176" s="35" t="s">
        <v>29</v>
      </c>
      <c r="C176" s="35" t="s">
        <v>25</v>
      </c>
      <c r="D176" s="35" t="s">
        <v>26</v>
      </c>
      <c r="E176" s="35" t="s">
        <v>33</v>
      </c>
      <c r="F176" s="35" t="s">
        <v>32</v>
      </c>
      <c r="G176" s="35">
        <f>G177+G178+G179</f>
        <v>2</v>
      </c>
      <c r="H176" s="35">
        <f>H177+H178+H179</f>
        <v>0</v>
      </c>
      <c r="I176" s="36">
        <f t="shared" ref="I176:I207" si="51">H176/G176</f>
        <v>0</v>
      </c>
      <c r="J176" s="35">
        <f>J177+J178+J179</f>
        <v>0</v>
      </c>
      <c r="K176" s="37">
        <f t="shared" ref="K176:K207" si="52">J176/G176</f>
        <v>0</v>
      </c>
      <c r="L176" s="35">
        <f t="shared" ref="L176:L207" si="53">M176+N176</f>
        <v>2</v>
      </c>
      <c r="M176" s="35">
        <f>M177+M178+M179</f>
        <v>0</v>
      </c>
      <c r="N176" s="35">
        <f>N177+N178+N179</f>
        <v>2</v>
      </c>
      <c r="O176" s="35">
        <f>O177+O178+O179</f>
        <v>0</v>
      </c>
      <c r="P176" s="35">
        <f>P177+P178+P179</f>
        <v>2</v>
      </c>
      <c r="Q176" s="36">
        <f t="shared" ref="Q176:Q207" si="54">P176/L176*100</f>
        <v>100</v>
      </c>
      <c r="R176" s="35">
        <f>R177+R178+R179</f>
        <v>0</v>
      </c>
      <c r="S176" s="35">
        <f>S177+S178+S179</f>
        <v>0</v>
      </c>
      <c r="T176" s="37">
        <f t="shared" ref="T176:T207" si="55">M176/(M176+N176)</f>
        <v>0</v>
      </c>
      <c r="U176" s="37">
        <f t="shared" ref="U176:U207" si="56">((0.5*V176)+M176)/L176</f>
        <v>0</v>
      </c>
      <c r="V176" s="35">
        <f t="shared" ref="V176:AA176" si="57">V177+V178+V179</f>
        <v>0</v>
      </c>
      <c r="W176" s="35">
        <f t="shared" si="57"/>
        <v>0</v>
      </c>
      <c r="X176" s="35">
        <f t="shared" si="57"/>
        <v>3</v>
      </c>
      <c r="Y176" s="35">
        <f t="shared" si="57"/>
        <v>0</v>
      </c>
      <c r="Z176" s="35">
        <f t="shared" si="57"/>
        <v>0</v>
      </c>
      <c r="AA176" s="35">
        <f t="shared" si="57"/>
        <v>0</v>
      </c>
      <c r="AB176" s="35"/>
      <c r="AC176" s="35"/>
      <c r="AD176" s="38"/>
    </row>
    <row r="177" spans="1:30" x14ac:dyDescent="0.3">
      <c r="A177" s="3" t="s">
        <v>66</v>
      </c>
      <c r="B177" s="3" t="s">
        <v>29</v>
      </c>
      <c r="C177" s="3" t="s">
        <v>25</v>
      </c>
      <c r="D177" s="3" t="s">
        <v>26</v>
      </c>
      <c r="E177" s="3" t="s">
        <v>33</v>
      </c>
      <c r="F177" s="3" t="s">
        <v>32</v>
      </c>
      <c r="G177" s="3">
        <v>1</v>
      </c>
      <c r="H177" s="3">
        <v>0</v>
      </c>
      <c r="I177" s="4">
        <f t="shared" si="51"/>
        <v>0</v>
      </c>
      <c r="J177" s="3">
        <v>0</v>
      </c>
      <c r="K177" s="32">
        <f t="shared" si="52"/>
        <v>0</v>
      </c>
      <c r="L177" s="3">
        <f t="shared" si="53"/>
        <v>1</v>
      </c>
      <c r="M177" s="3">
        <v>0</v>
      </c>
      <c r="N177" s="3">
        <v>1</v>
      </c>
      <c r="O177" s="3">
        <v>0</v>
      </c>
      <c r="P177" s="3">
        <v>1</v>
      </c>
      <c r="Q177" s="4">
        <f t="shared" si="54"/>
        <v>100</v>
      </c>
      <c r="R177" s="3">
        <v>0</v>
      </c>
      <c r="S177" s="3">
        <v>0</v>
      </c>
      <c r="T177" s="32">
        <f t="shared" si="55"/>
        <v>0</v>
      </c>
      <c r="U177" s="32">
        <f t="shared" si="56"/>
        <v>0</v>
      </c>
      <c r="V177" s="3">
        <v>0</v>
      </c>
      <c r="W177" s="3">
        <v>0</v>
      </c>
      <c r="X177" s="3">
        <v>2</v>
      </c>
      <c r="Y177" s="3">
        <v>0</v>
      </c>
      <c r="Z177" s="3">
        <v>0</v>
      </c>
      <c r="AA177" s="3">
        <v>0</v>
      </c>
      <c r="AB177" s="3"/>
      <c r="AC177" s="3"/>
    </row>
    <row r="178" spans="1:30" x14ac:dyDescent="0.3">
      <c r="A178" s="3" t="s">
        <v>67</v>
      </c>
      <c r="B178" s="3" t="s">
        <v>29</v>
      </c>
      <c r="C178" s="3" t="s">
        <v>25</v>
      </c>
      <c r="D178" s="3" t="s">
        <v>26</v>
      </c>
      <c r="E178" s="3" t="s">
        <v>33</v>
      </c>
      <c r="F178" s="3" t="s">
        <v>32</v>
      </c>
      <c r="G178" s="3">
        <v>1</v>
      </c>
      <c r="H178" s="3">
        <v>0</v>
      </c>
      <c r="I178" s="4">
        <f t="shared" si="51"/>
        <v>0</v>
      </c>
      <c r="J178" s="3">
        <v>0</v>
      </c>
      <c r="K178" s="32">
        <f t="shared" si="52"/>
        <v>0</v>
      </c>
      <c r="L178" s="3">
        <f t="shared" si="53"/>
        <v>1</v>
      </c>
      <c r="M178" s="3">
        <v>0</v>
      </c>
      <c r="N178" s="3">
        <v>1</v>
      </c>
      <c r="O178" s="3">
        <v>0</v>
      </c>
      <c r="P178" s="3">
        <v>1</v>
      </c>
      <c r="Q178" s="4">
        <f t="shared" si="54"/>
        <v>100</v>
      </c>
      <c r="R178" s="3">
        <v>0</v>
      </c>
      <c r="S178" s="3">
        <v>0</v>
      </c>
      <c r="T178" s="32">
        <f t="shared" si="55"/>
        <v>0</v>
      </c>
      <c r="U178" s="32">
        <f t="shared" si="56"/>
        <v>0</v>
      </c>
      <c r="V178" s="3">
        <v>0</v>
      </c>
      <c r="W178" s="3">
        <v>0</v>
      </c>
      <c r="X178" s="3">
        <v>1</v>
      </c>
      <c r="Y178" s="3">
        <v>0</v>
      </c>
      <c r="Z178" s="3">
        <v>0</v>
      </c>
      <c r="AA178" s="3">
        <v>0</v>
      </c>
      <c r="AB178" s="3"/>
      <c r="AC178" s="3"/>
    </row>
    <row r="179" spans="1:30" x14ac:dyDescent="0.3">
      <c r="A179" s="3" t="s">
        <v>68</v>
      </c>
      <c r="B179" s="3" t="s">
        <v>29</v>
      </c>
      <c r="C179" s="3" t="s">
        <v>25</v>
      </c>
      <c r="D179" s="3" t="s">
        <v>26</v>
      </c>
      <c r="E179" s="3" t="s">
        <v>33</v>
      </c>
      <c r="F179" s="3" t="s">
        <v>32</v>
      </c>
      <c r="G179" s="3">
        <v>0</v>
      </c>
      <c r="H179" s="3">
        <v>0</v>
      </c>
      <c r="I179" s="4" t="e">
        <f t="shared" si="51"/>
        <v>#DIV/0!</v>
      </c>
      <c r="J179" s="3">
        <v>0</v>
      </c>
      <c r="K179" s="32" t="e">
        <f t="shared" si="52"/>
        <v>#DIV/0!</v>
      </c>
      <c r="L179" s="3">
        <f t="shared" si="53"/>
        <v>0</v>
      </c>
      <c r="M179" s="3">
        <v>0</v>
      </c>
      <c r="N179" s="3">
        <v>0</v>
      </c>
      <c r="O179" s="3">
        <v>0</v>
      </c>
      <c r="P179" s="3">
        <v>0</v>
      </c>
      <c r="Q179" s="4" t="e">
        <f t="shared" si="54"/>
        <v>#DIV/0!</v>
      </c>
      <c r="R179" s="3">
        <v>0</v>
      </c>
      <c r="S179" s="3">
        <v>0</v>
      </c>
      <c r="T179" s="32" t="e">
        <f t="shared" si="55"/>
        <v>#DIV/0!</v>
      </c>
      <c r="U179" s="32" t="e">
        <f t="shared" si="56"/>
        <v>#DIV/0!</v>
      </c>
      <c r="V179" s="3">
        <v>0</v>
      </c>
      <c r="W179" s="3">
        <v>0</v>
      </c>
      <c r="X179" s="3">
        <v>0</v>
      </c>
      <c r="Y179" s="3">
        <v>0</v>
      </c>
      <c r="Z179" s="3">
        <v>0</v>
      </c>
      <c r="AA179" s="3">
        <v>0</v>
      </c>
      <c r="AB179" s="3"/>
      <c r="AC179" s="3"/>
    </row>
    <row r="180" spans="1:30" x14ac:dyDescent="0.3">
      <c r="A180" s="35">
        <v>6</v>
      </c>
      <c r="B180" s="35" t="s">
        <v>29</v>
      </c>
      <c r="C180" s="35" t="s">
        <v>25</v>
      </c>
      <c r="D180" s="35" t="s">
        <v>26</v>
      </c>
      <c r="E180" s="35" t="s">
        <v>27</v>
      </c>
      <c r="F180" s="35" t="s">
        <v>28</v>
      </c>
      <c r="G180" s="35">
        <f>G181+G182+G183</f>
        <v>4</v>
      </c>
      <c r="H180" s="35">
        <f>H181+H182+H183</f>
        <v>5</v>
      </c>
      <c r="I180" s="36">
        <f t="shared" si="51"/>
        <v>1.25</v>
      </c>
      <c r="J180" s="35">
        <f>J181+J182+J183</f>
        <v>1</v>
      </c>
      <c r="K180" s="37">
        <f t="shared" si="52"/>
        <v>0.25</v>
      </c>
      <c r="L180" s="35">
        <f t="shared" si="53"/>
        <v>3</v>
      </c>
      <c r="M180" s="35">
        <f>M181+M182+M183</f>
        <v>2</v>
      </c>
      <c r="N180" s="35">
        <f>N181+N182+N183</f>
        <v>1</v>
      </c>
      <c r="O180" s="35">
        <f>O181+O182+O183</f>
        <v>2</v>
      </c>
      <c r="P180" s="35">
        <f>P181+P182+P183</f>
        <v>2</v>
      </c>
      <c r="Q180" s="36">
        <f t="shared" si="54"/>
        <v>66.666666666666657</v>
      </c>
      <c r="R180" s="35">
        <f>R181+R182+R183</f>
        <v>0</v>
      </c>
      <c r="S180" s="35">
        <f>S181+S182+S183</f>
        <v>0</v>
      </c>
      <c r="T180" s="37">
        <f t="shared" si="55"/>
        <v>0.66666666666666663</v>
      </c>
      <c r="U180" s="37">
        <f t="shared" si="56"/>
        <v>0.83333333333333337</v>
      </c>
      <c r="V180" s="35">
        <f t="shared" ref="V180:AA180" si="58">V181+V182+V183</f>
        <v>1</v>
      </c>
      <c r="W180" s="35">
        <f t="shared" si="58"/>
        <v>0</v>
      </c>
      <c r="X180" s="35">
        <f t="shared" si="58"/>
        <v>1</v>
      </c>
      <c r="Y180" s="35">
        <f t="shared" si="58"/>
        <v>0</v>
      </c>
      <c r="Z180" s="35">
        <f t="shared" si="58"/>
        <v>0</v>
      </c>
      <c r="AA180" s="35">
        <f t="shared" si="58"/>
        <v>0</v>
      </c>
      <c r="AB180" s="35"/>
      <c r="AC180" s="35"/>
      <c r="AD180" s="38"/>
    </row>
    <row r="181" spans="1:30" x14ac:dyDescent="0.3">
      <c r="A181" s="3" t="s">
        <v>66</v>
      </c>
      <c r="B181" s="3" t="s">
        <v>29</v>
      </c>
      <c r="C181" s="3" t="s">
        <v>25</v>
      </c>
      <c r="D181" s="3" t="s">
        <v>26</v>
      </c>
      <c r="E181" s="3" t="s">
        <v>27</v>
      </c>
      <c r="F181" s="3" t="s">
        <v>28</v>
      </c>
      <c r="G181" s="3">
        <v>4</v>
      </c>
      <c r="H181" s="3">
        <v>5</v>
      </c>
      <c r="I181" s="4">
        <f t="shared" si="51"/>
        <v>1.25</v>
      </c>
      <c r="J181" s="3">
        <v>1</v>
      </c>
      <c r="K181" s="32">
        <f t="shared" si="52"/>
        <v>0.25</v>
      </c>
      <c r="L181" s="3">
        <f t="shared" si="53"/>
        <v>3</v>
      </c>
      <c r="M181" s="3">
        <v>2</v>
      </c>
      <c r="N181" s="3">
        <v>1</v>
      </c>
      <c r="O181" s="3">
        <v>2</v>
      </c>
      <c r="P181" s="3">
        <v>2</v>
      </c>
      <c r="Q181" s="4">
        <f t="shared" si="54"/>
        <v>66.666666666666657</v>
      </c>
      <c r="R181" s="3">
        <v>0</v>
      </c>
      <c r="S181" s="3">
        <v>0</v>
      </c>
      <c r="T181" s="32">
        <f t="shared" si="55"/>
        <v>0.66666666666666663</v>
      </c>
      <c r="U181" s="32">
        <f t="shared" si="56"/>
        <v>0.83333333333333337</v>
      </c>
      <c r="V181" s="3">
        <v>1</v>
      </c>
      <c r="W181" s="3">
        <v>0</v>
      </c>
      <c r="X181" s="3">
        <v>1</v>
      </c>
      <c r="Y181" s="3">
        <v>0</v>
      </c>
      <c r="Z181" s="3">
        <v>0</v>
      </c>
      <c r="AA181" s="3">
        <v>0</v>
      </c>
      <c r="AB181" s="3"/>
      <c r="AC181" s="3"/>
    </row>
    <row r="182" spans="1:30" x14ac:dyDescent="0.3">
      <c r="A182" s="3" t="s">
        <v>67</v>
      </c>
      <c r="B182" s="3" t="s">
        <v>29</v>
      </c>
      <c r="C182" s="3" t="s">
        <v>25</v>
      </c>
      <c r="D182" s="3" t="s">
        <v>26</v>
      </c>
      <c r="E182" s="3" t="s">
        <v>27</v>
      </c>
      <c r="F182" s="3" t="s">
        <v>28</v>
      </c>
      <c r="G182" s="3">
        <v>0</v>
      </c>
      <c r="H182" s="3">
        <v>0</v>
      </c>
      <c r="I182" s="4" t="e">
        <f t="shared" si="51"/>
        <v>#DIV/0!</v>
      </c>
      <c r="J182" s="3">
        <v>0</v>
      </c>
      <c r="K182" s="32" t="e">
        <f t="shared" si="52"/>
        <v>#DIV/0!</v>
      </c>
      <c r="L182" s="3">
        <f t="shared" si="53"/>
        <v>0</v>
      </c>
      <c r="M182" s="3">
        <v>0</v>
      </c>
      <c r="N182" s="3">
        <v>0</v>
      </c>
      <c r="O182" s="3">
        <v>0</v>
      </c>
      <c r="P182" s="3">
        <v>0</v>
      </c>
      <c r="Q182" s="4" t="e">
        <f t="shared" si="54"/>
        <v>#DIV/0!</v>
      </c>
      <c r="R182" s="3">
        <v>0</v>
      </c>
      <c r="S182" s="3">
        <v>0</v>
      </c>
      <c r="T182" s="32" t="e">
        <f t="shared" si="55"/>
        <v>#DIV/0!</v>
      </c>
      <c r="U182" s="32" t="e">
        <f t="shared" si="56"/>
        <v>#DIV/0!</v>
      </c>
      <c r="V182" s="3">
        <v>0</v>
      </c>
      <c r="W182" s="3">
        <v>0</v>
      </c>
      <c r="X182" s="3">
        <v>0</v>
      </c>
      <c r="Y182" s="3">
        <v>0</v>
      </c>
      <c r="Z182" s="3">
        <v>0</v>
      </c>
      <c r="AA182" s="3">
        <v>0</v>
      </c>
      <c r="AB182" s="3"/>
      <c r="AC182" s="3"/>
    </row>
    <row r="183" spans="1:30" x14ac:dyDescent="0.3">
      <c r="A183" s="3" t="s">
        <v>68</v>
      </c>
      <c r="B183" s="3" t="s">
        <v>29</v>
      </c>
      <c r="C183" s="3" t="s">
        <v>25</v>
      </c>
      <c r="D183" s="3" t="s">
        <v>26</v>
      </c>
      <c r="E183" s="3" t="s">
        <v>27</v>
      </c>
      <c r="F183" s="3" t="s">
        <v>28</v>
      </c>
      <c r="G183" s="3">
        <v>0</v>
      </c>
      <c r="H183" s="3">
        <v>0</v>
      </c>
      <c r="I183" s="4" t="e">
        <f t="shared" si="51"/>
        <v>#DIV/0!</v>
      </c>
      <c r="J183" s="3">
        <v>0</v>
      </c>
      <c r="K183" s="32" t="e">
        <f t="shared" si="52"/>
        <v>#DIV/0!</v>
      </c>
      <c r="L183" s="3">
        <f t="shared" si="53"/>
        <v>0</v>
      </c>
      <c r="M183" s="3">
        <v>0</v>
      </c>
      <c r="N183" s="3">
        <v>0</v>
      </c>
      <c r="O183" s="3">
        <v>0</v>
      </c>
      <c r="P183" s="3">
        <v>0</v>
      </c>
      <c r="Q183" s="4" t="e">
        <f t="shared" si="54"/>
        <v>#DIV/0!</v>
      </c>
      <c r="R183" s="3">
        <v>0</v>
      </c>
      <c r="S183" s="3">
        <v>0</v>
      </c>
      <c r="T183" s="32" t="e">
        <f t="shared" si="55"/>
        <v>#DIV/0!</v>
      </c>
      <c r="U183" s="32" t="e">
        <f t="shared" si="56"/>
        <v>#DIV/0!</v>
      </c>
      <c r="V183" s="3">
        <v>0</v>
      </c>
      <c r="W183" s="3">
        <v>0</v>
      </c>
      <c r="X183" s="3">
        <v>0</v>
      </c>
      <c r="Y183" s="3">
        <v>0</v>
      </c>
      <c r="Z183" s="3">
        <v>0</v>
      </c>
      <c r="AA183" s="3">
        <v>0</v>
      </c>
      <c r="AB183" s="3"/>
      <c r="AC183" s="3"/>
    </row>
    <row r="184" spans="1:30" x14ac:dyDescent="0.3">
      <c r="A184" s="35">
        <v>147</v>
      </c>
      <c r="B184" s="35" t="s">
        <v>24</v>
      </c>
      <c r="C184" s="35" t="s">
        <v>31</v>
      </c>
      <c r="D184" s="35" t="s">
        <v>30</v>
      </c>
      <c r="E184" s="35" t="s">
        <v>27</v>
      </c>
      <c r="F184" s="35" t="s">
        <v>28</v>
      </c>
      <c r="G184" s="35">
        <f>G185+G186+G187</f>
        <v>1</v>
      </c>
      <c r="H184" s="35">
        <f>H185+H186+H187</f>
        <v>1</v>
      </c>
      <c r="I184" s="36">
        <f t="shared" si="51"/>
        <v>1</v>
      </c>
      <c r="J184" s="35">
        <f>J185+J186+J187</f>
        <v>0</v>
      </c>
      <c r="K184" s="37">
        <f t="shared" si="52"/>
        <v>0</v>
      </c>
      <c r="L184" s="35">
        <f t="shared" si="53"/>
        <v>0</v>
      </c>
      <c r="M184" s="35">
        <f>M185+M186+M187</f>
        <v>0</v>
      </c>
      <c r="N184" s="35">
        <f>N185+N186+N187</f>
        <v>0</v>
      </c>
      <c r="O184" s="35">
        <f>O185+O186+O187</f>
        <v>0</v>
      </c>
      <c r="P184" s="35">
        <f>P185+P186+P187</f>
        <v>0</v>
      </c>
      <c r="Q184" s="36" t="e">
        <f t="shared" si="54"/>
        <v>#DIV/0!</v>
      </c>
      <c r="R184" s="35">
        <f>R185+R186+R187</f>
        <v>2</v>
      </c>
      <c r="S184" s="35">
        <f>S185+S186+S187</f>
        <v>1</v>
      </c>
      <c r="T184" s="37" t="e">
        <f t="shared" si="55"/>
        <v>#DIV/0!</v>
      </c>
      <c r="U184" s="37" t="e">
        <f t="shared" si="56"/>
        <v>#DIV/0!</v>
      </c>
      <c r="V184" s="35">
        <f t="shared" ref="V184:AA184" si="59">V185+V186+V187</f>
        <v>0</v>
      </c>
      <c r="W184" s="35">
        <f t="shared" si="59"/>
        <v>0</v>
      </c>
      <c r="X184" s="35">
        <f t="shared" si="59"/>
        <v>0</v>
      </c>
      <c r="Y184" s="35">
        <f t="shared" si="59"/>
        <v>0</v>
      </c>
      <c r="Z184" s="35">
        <f t="shared" si="59"/>
        <v>1</v>
      </c>
      <c r="AA184" s="35">
        <f t="shared" si="59"/>
        <v>0</v>
      </c>
      <c r="AB184" s="35"/>
      <c r="AC184" s="35"/>
      <c r="AD184" s="38"/>
    </row>
    <row r="185" spans="1:30" x14ac:dyDescent="0.3">
      <c r="A185" s="3" t="s">
        <v>66</v>
      </c>
      <c r="B185" s="3" t="s">
        <v>24</v>
      </c>
      <c r="C185" s="3" t="s">
        <v>31</v>
      </c>
      <c r="D185" s="3" t="s">
        <v>30</v>
      </c>
      <c r="E185" s="3" t="s">
        <v>27</v>
      </c>
      <c r="F185" s="3" t="s">
        <v>28</v>
      </c>
      <c r="G185" s="3">
        <v>0</v>
      </c>
      <c r="H185" s="3">
        <v>0</v>
      </c>
      <c r="I185" s="4" t="e">
        <f t="shared" si="51"/>
        <v>#DIV/0!</v>
      </c>
      <c r="J185" s="3">
        <v>0</v>
      </c>
      <c r="K185" s="32" t="e">
        <f t="shared" si="52"/>
        <v>#DIV/0!</v>
      </c>
      <c r="L185" s="3">
        <f t="shared" si="53"/>
        <v>0</v>
      </c>
      <c r="M185" s="3">
        <v>0</v>
      </c>
      <c r="N185" s="3">
        <v>0</v>
      </c>
      <c r="O185" s="3">
        <v>0</v>
      </c>
      <c r="P185" s="3">
        <v>0</v>
      </c>
      <c r="Q185" s="4" t="e">
        <f t="shared" si="54"/>
        <v>#DIV/0!</v>
      </c>
      <c r="R185" s="3">
        <v>0</v>
      </c>
      <c r="S185" s="3">
        <v>0</v>
      </c>
      <c r="T185" s="32" t="e">
        <f t="shared" si="55"/>
        <v>#DIV/0!</v>
      </c>
      <c r="U185" s="32" t="e">
        <f t="shared" si="56"/>
        <v>#DIV/0!</v>
      </c>
      <c r="V185" s="3">
        <v>0</v>
      </c>
      <c r="W185" s="3">
        <v>0</v>
      </c>
      <c r="X185" s="3">
        <v>0</v>
      </c>
      <c r="Y185" s="3">
        <v>0</v>
      </c>
      <c r="Z185" s="3">
        <v>0</v>
      </c>
      <c r="AA185" s="3">
        <v>0</v>
      </c>
      <c r="AB185" s="3"/>
      <c r="AC185" s="3"/>
    </row>
    <row r="186" spans="1:30" x14ac:dyDescent="0.3">
      <c r="A186" s="3" t="s">
        <v>67</v>
      </c>
      <c r="B186" s="3" t="s">
        <v>24</v>
      </c>
      <c r="C186" s="3" t="s">
        <v>31</v>
      </c>
      <c r="D186" s="3" t="s">
        <v>30</v>
      </c>
      <c r="E186" s="3" t="s">
        <v>27</v>
      </c>
      <c r="F186" s="3" t="s">
        <v>28</v>
      </c>
      <c r="G186" s="3">
        <v>0</v>
      </c>
      <c r="H186" s="3">
        <v>0</v>
      </c>
      <c r="I186" s="4" t="e">
        <f t="shared" si="51"/>
        <v>#DIV/0!</v>
      </c>
      <c r="J186" s="3">
        <v>0</v>
      </c>
      <c r="K186" s="32" t="e">
        <f t="shared" si="52"/>
        <v>#DIV/0!</v>
      </c>
      <c r="L186" s="3">
        <f t="shared" si="53"/>
        <v>0</v>
      </c>
      <c r="M186" s="3">
        <v>0</v>
      </c>
      <c r="N186" s="3">
        <v>0</v>
      </c>
      <c r="O186" s="3">
        <v>0</v>
      </c>
      <c r="P186" s="3">
        <v>0</v>
      </c>
      <c r="Q186" s="4" t="e">
        <f t="shared" si="54"/>
        <v>#DIV/0!</v>
      </c>
      <c r="R186" s="3">
        <v>0</v>
      </c>
      <c r="S186" s="3">
        <v>0</v>
      </c>
      <c r="T186" s="32" t="e">
        <f t="shared" si="55"/>
        <v>#DIV/0!</v>
      </c>
      <c r="U186" s="32" t="e">
        <f t="shared" si="56"/>
        <v>#DIV/0!</v>
      </c>
      <c r="V186" s="3">
        <v>0</v>
      </c>
      <c r="W186" s="3">
        <v>0</v>
      </c>
      <c r="X186" s="3">
        <v>0</v>
      </c>
      <c r="Y186" s="3">
        <v>0</v>
      </c>
      <c r="Z186" s="3">
        <v>0</v>
      </c>
      <c r="AA186" s="3">
        <v>0</v>
      </c>
      <c r="AB186" s="3"/>
      <c r="AC186" s="3"/>
    </row>
    <row r="187" spans="1:30" x14ac:dyDescent="0.3">
      <c r="A187" s="3" t="s">
        <v>68</v>
      </c>
      <c r="B187" s="3" t="s">
        <v>24</v>
      </c>
      <c r="C187" s="3" t="s">
        <v>31</v>
      </c>
      <c r="D187" s="3" t="s">
        <v>30</v>
      </c>
      <c r="E187" s="3" t="s">
        <v>27</v>
      </c>
      <c r="F187" s="3" t="s">
        <v>28</v>
      </c>
      <c r="G187" s="3">
        <v>1</v>
      </c>
      <c r="H187" s="3">
        <v>1</v>
      </c>
      <c r="I187" s="4">
        <f t="shared" si="51"/>
        <v>1</v>
      </c>
      <c r="J187" s="3">
        <v>0</v>
      </c>
      <c r="K187" s="32">
        <f t="shared" si="52"/>
        <v>0</v>
      </c>
      <c r="L187" s="3">
        <f t="shared" si="53"/>
        <v>0</v>
      </c>
      <c r="M187" s="3">
        <v>0</v>
      </c>
      <c r="N187" s="3">
        <v>0</v>
      </c>
      <c r="O187" s="3">
        <v>0</v>
      </c>
      <c r="P187" s="3">
        <v>0</v>
      </c>
      <c r="Q187" s="4" t="e">
        <f t="shared" si="54"/>
        <v>#DIV/0!</v>
      </c>
      <c r="R187" s="3">
        <v>2</v>
      </c>
      <c r="S187" s="3">
        <v>1</v>
      </c>
      <c r="T187" s="32" t="e">
        <f t="shared" si="55"/>
        <v>#DIV/0!</v>
      </c>
      <c r="U187" s="32" t="e">
        <f t="shared" si="56"/>
        <v>#DIV/0!</v>
      </c>
      <c r="V187" s="3">
        <v>0</v>
      </c>
      <c r="W187" s="3">
        <v>0</v>
      </c>
      <c r="X187" s="3">
        <v>0</v>
      </c>
      <c r="Y187" s="3">
        <v>0</v>
      </c>
      <c r="Z187" s="3">
        <v>1</v>
      </c>
      <c r="AA187" s="3">
        <v>0</v>
      </c>
      <c r="AB187" s="3"/>
      <c r="AC187" s="3"/>
    </row>
    <row r="188" spans="1:30" x14ac:dyDescent="0.3">
      <c r="A188" s="35">
        <v>7</v>
      </c>
      <c r="B188" s="35" t="s">
        <v>24</v>
      </c>
      <c r="C188" s="35" t="s">
        <v>30</v>
      </c>
      <c r="D188" s="35" t="s">
        <v>26</v>
      </c>
      <c r="E188" s="35" t="s">
        <v>27</v>
      </c>
      <c r="F188" s="35" t="s">
        <v>28</v>
      </c>
      <c r="G188" s="35">
        <f>G189+G190+G191</f>
        <v>4</v>
      </c>
      <c r="H188" s="35">
        <f>H189+H190+H191</f>
        <v>2</v>
      </c>
      <c r="I188" s="36">
        <f t="shared" si="51"/>
        <v>0.5</v>
      </c>
      <c r="J188" s="35">
        <f>J189+J190+J191</f>
        <v>1</v>
      </c>
      <c r="K188" s="37">
        <f t="shared" si="52"/>
        <v>0.25</v>
      </c>
      <c r="L188" s="35">
        <f t="shared" si="53"/>
        <v>3</v>
      </c>
      <c r="M188" s="35">
        <f>M189+M190+M191</f>
        <v>1</v>
      </c>
      <c r="N188" s="35">
        <f>N189+N190+N191</f>
        <v>2</v>
      </c>
      <c r="O188" s="35">
        <f>O189+O190+O191</f>
        <v>0</v>
      </c>
      <c r="P188" s="35">
        <f>P189+P190+P191</f>
        <v>2</v>
      </c>
      <c r="Q188" s="36">
        <f t="shared" si="54"/>
        <v>66.666666666666657</v>
      </c>
      <c r="R188" s="35">
        <f>R189+R190+R191</f>
        <v>0</v>
      </c>
      <c r="S188" s="35">
        <f>S189+S190+S191</f>
        <v>0</v>
      </c>
      <c r="T188" s="37">
        <f t="shared" si="55"/>
        <v>0.33333333333333331</v>
      </c>
      <c r="U188" s="37">
        <f t="shared" si="56"/>
        <v>0.33333333333333331</v>
      </c>
      <c r="V188" s="35">
        <f t="shared" ref="V188:AA188" si="60">V189+V190+V191</f>
        <v>0</v>
      </c>
      <c r="W188" s="35">
        <f t="shared" si="60"/>
        <v>0</v>
      </c>
      <c r="X188" s="35">
        <f t="shared" si="60"/>
        <v>1</v>
      </c>
      <c r="Y188" s="35">
        <f t="shared" si="60"/>
        <v>0</v>
      </c>
      <c r="Z188" s="35">
        <f t="shared" si="60"/>
        <v>0</v>
      </c>
      <c r="AA188" s="35">
        <f t="shared" si="60"/>
        <v>0</v>
      </c>
      <c r="AB188" s="35"/>
      <c r="AC188" s="35"/>
      <c r="AD188" s="38"/>
    </row>
    <row r="189" spans="1:30" x14ac:dyDescent="0.3">
      <c r="A189" s="3" t="s">
        <v>66</v>
      </c>
      <c r="B189" s="3" t="s">
        <v>24</v>
      </c>
      <c r="C189" s="3" t="s">
        <v>30</v>
      </c>
      <c r="D189" s="3" t="s">
        <v>26</v>
      </c>
      <c r="E189" s="3" t="s">
        <v>27</v>
      </c>
      <c r="F189" s="3" t="s">
        <v>28</v>
      </c>
      <c r="G189" s="3">
        <v>2</v>
      </c>
      <c r="H189" s="3">
        <v>0</v>
      </c>
      <c r="I189" s="4">
        <f t="shared" si="51"/>
        <v>0</v>
      </c>
      <c r="J189" s="3">
        <v>1</v>
      </c>
      <c r="K189" s="32">
        <f t="shared" si="52"/>
        <v>0.5</v>
      </c>
      <c r="L189" s="3">
        <f t="shared" si="53"/>
        <v>1</v>
      </c>
      <c r="M189" s="3">
        <v>0</v>
      </c>
      <c r="N189" s="3">
        <v>1</v>
      </c>
      <c r="O189" s="3">
        <v>0</v>
      </c>
      <c r="P189" s="3">
        <v>1</v>
      </c>
      <c r="Q189" s="4">
        <f t="shared" si="54"/>
        <v>100</v>
      </c>
      <c r="R189" s="3">
        <v>0</v>
      </c>
      <c r="S189" s="3">
        <v>0</v>
      </c>
      <c r="T189" s="32">
        <f t="shared" si="55"/>
        <v>0</v>
      </c>
      <c r="U189" s="32">
        <f t="shared" si="56"/>
        <v>0</v>
      </c>
      <c r="V189" s="3">
        <v>0</v>
      </c>
      <c r="W189" s="3">
        <v>0</v>
      </c>
      <c r="X189" s="3">
        <v>1</v>
      </c>
      <c r="Y189" s="3">
        <v>0</v>
      </c>
      <c r="Z189" s="3">
        <v>0</v>
      </c>
      <c r="AA189" s="3">
        <v>0</v>
      </c>
      <c r="AB189" s="3"/>
      <c r="AC189" s="3"/>
    </row>
    <row r="190" spans="1:30" x14ac:dyDescent="0.3">
      <c r="A190" s="3" t="s">
        <v>67</v>
      </c>
      <c r="B190" s="3" t="s">
        <v>24</v>
      </c>
      <c r="C190" s="3" t="s">
        <v>30</v>
      </c>
      <c r="D190" s="3" t="s">
        <v>26</v>
      </c>
      <c r="E190" s="3" t="s">
        <v>27</v>
      </c>
      <c r="F190" s="3" t="s">
        <v>28</v>
      </c>
      <c r="G190" s="3">
        <v>0</v>
      </c>
      <c r="H190" s="3">
        <v>0</v>
      </c>
      <c r="I190" s="4" t="e">
        <f t="shared" si="51"/>
        <v>#DIV/0!</v>
      </c>
      <c r="J190" s="3">
        <v>0</v>
      </c>
      <c r="K190" s="32" t="e">
        <f t="shared" si="52"/>
        <v>#DIV/0!</v>
      </c>
      <c r="L190" s="3">
        <f t="shared" si="53"/>
        <v>0</v>
      </c>
      <c r="M190" s="3">
        <v>0</v>
      </c>
      <c r="N190" s="3">
        <v>0</v>
      </c>
      <c r="O190" s="3">
        <v>0</v>
      </c>
      <c r="P190" s="3">
        <v>0</v>
      </c>
      <c r="Q190" s="4" t="e">
        <f t="shared" si="54"/>
        <v>#DIV/0!</v>
      </c>
      <c r="R190" s="3">
        <v>0</v>
      </c>
      <c r="S190" s="3">
        <v>0</v>
      </c>
      <c r="T190" s="32" t="e">
        <f t="shared" si="55"/>
        <v>#DIV/0!</v>
      </c>
      <c r="U190" s="32" t="e">
        <f t="shared" si="56"/>
        <v>#DIV/0!</v>
      </c>
      <c r="V190" s="3">
        <v>0</v>
      </c>
      <c r="W190" s="3">
        <v>0</v>
      </c>
      <c r="X190" s="3">
        <v>0</v>
      </c>
      <c r="Y190" s="3">
        <v>0</v>
      </c>
      <c r="Z190" s="3">
        <v>0</v>
      </c>
      <c r="AA190" s="3">
        <v>0</v>
      </c>
      <c r="AB190" s="3"/>
      <c r="AC190" s="3"/>
    </row>
    <row r="191" spans="1:30" x14ac:dyDescent="0.3">
      <c r="A191" s="3" t="s">
        <v>68</v>
      </c>
      <c r="B191" s="3" t="s">
        <v>24</v>
      </c>
      <c r="C191" s="3" t="s">
        <v>30</v>
      </c>
      <c r="D191" s="3" t="s">
        <v>26</v>
      </c>
      <c r="E191" s="3" t="s">
        <v>27</v>
      </c>
      <c r="F191" s="3" t="s">
        <v>28</v>
      </c>
      <c r="G191" s="3">
        <v>2</v>
      </c>
      <c r="H191" s="3">
        <v>2</v>
      </c>
      <c r="I191" s="4">
        <f t="shared" si="51"/>
        <v>1</v>
      </c>
      <c r="J191" s="3">
        <v>0</v>
      </c>
      <c r="K191" s="32">
        <f t="shared" si="52"/>
        <v>0</v>
      </c>
      <c r="L191" s="3">
        <f t="shared" si="53"/>
        <v>2</v>
      </c>
      <c r="M191" s="3">
        <v>1</v>
      </c>
      <c r="N191" s="3">
        <v>1</v>
      </c>
      <c r="O191" s="3">
        <v>0</v>
      </c>
      <c r="P191" s="3">
        <v>1</v>
      </c>
      <c r="Q191" s="4">
        <f t="shared" si="54"/>
        <v>50</v>
      </c>
      <c r="R191" s="3">
        <v>0</v>
      </c>
      <c r="S191" s="3">
        <v>0</v>
      </c>
      <c r="T191" s="32">
        <f t="shared" si="55"/>
        <v>0.5</v>
      </c>
      <c r="U191" s="32">
        <f t="shared" si="56"/>
        <v>0.5</v>
      </c>
      <c r="V191" s="3">
        <v>0</v>
      </c>
      <c r="W191" s="3">
        <v>0</v>
      </c>
      <c r="X191" s="3">
        <v>0</v>
      </c>
      <c r="Y191" s="3">
        <v>0</v>
      </c>
      <c r="Z191" s="3">
        <v>0</v>
      </c>
      <c r="AA191" s="3">
        <v>0</v>
      </c>
      <c r="AB191" s="3"/>
      <c r="AC191" s="3"/>
    </row>
    <row r="192" spans="1:30" x14ac:dyDescent="0.3">
      <c r="A192" s="35">
        <v>27</v>
      </c>
      <c r="B192" s="35" t="s">
        <v>29</v>
      </c>
      <c r="C192" s="35" t="s">
        <v>25</v>
      </c>
      <c r="D192" s="35" t="s">
        <v>26</v>
      </c>
      <c r="E192" s="35" t="s">
        <v>30</v>
      </c>
      <c r="F192" s="35" t="s">
        <v>28</v>
      </c>
      <c r="G192" s="35">
        <f>G193+G194+G195</f>
        <v>7</v>
      </c>
      <c r="H192" s="35">
        <f>H193+H194+H195</f>
        <v>3</v>
      </c>
      <c r="I192" s="36">
        <f t="shared" si="51"/>
        <v>0.42857142857142855</v>
      </c>
      <c r="J192" s="35">
        <f>J193+J194+J195</f>
        <v>0</v>
      </c>
      <c r="K192" s="37">
        <f t="shared" si="52"/>
        <v>0</v>
      </c>
      <c r="L192" s="35">
        <f t="shared" si="53"/>
        <v>6</v>
      </c>
      <c r="M192" s="35">
        <f>M193+M194+M195</f>
        <v>1</v>
      </c>
      <c r="N192" s="35">
        <f>N193+N194+N195</f>
        <v>5</v>
      </c>
      <c r="O192" s="35">
        <f>O193+O194+O195</f>
        <v>1</v>
      </c>
      <c r="P192" s="35">
        <f>P193+P194+P195</f>
        <v>3</v>
      </c>
      <c r="Q192" s="36">
        <f t="shared" si="54"/>
        <v>50</v>
      </c>
      <c r="R192" s="35">
        <f>R193+R194+R195</f>
        <v>2</v>
      </c>
      <c r="S192" s="35">
        <f>S193+S194+S195</f>
        <v>1</v>
      </c>
      <c r="T192" s="37">
        <f t="shared" si="55"/>
        <v>0.16666666666666666</v>
      </c>
      <c r="U192" s="37">
        <f t="shared" si="56"/>
        <v>0.16666666666666666</v>
      </c>
      <c r="V192" s="35">
        <f t="shared" ref="V192:AA192" si="61">V193+V194+V195</f>
        <v>0</v>
      </c>
      <c r="W192" s="35">
        <f t="shared" si="61"/>
        <v>2</v>
      </c>
      <c r="X192" s="35">
        <f t="shared" si="61"/>
        <v>3</v>
      </c>
      <c r="Y192" s="35">
        <f t="shared" si="61"/>
        <v>0</v>
      </c>
      <c r="Z192" s="35">
        <f t="shared" si="61"/>
        <v>1</v>
      </c>
      <c r="AA192" s="35">
        <f t="shared" si="61"/>
        <v>1</v>
      </c>
      <c r="AB192" s="35"/>
      <c r="AC192" s="35"/>
      <c r="AD192" s="38"/>
    </row>
    <row r="193" spans="1:30" x14ac:dyDescent="0.3">
      <c r="A193" s="3" t="s">
        <v>66</v>
      </c>
      <c r="B193" s="3" t="s">
        <v>29</v>
      </c>
      <c r="C193" s="3" t="s">
        <v>25</v>
      </c>
      <c r="D193" s="3" t="s">
        <v>26</v>
      </c>
      <c r="E193" s="3" t="s">
        <v>30</v>
      </c>
      <c r="F193" s="3" t="s">
        <v>28</v>
      </c>
      <c r="G193" s="3">
        <v>6</v>
      </c>
      <c r="H193" s="3">
        <v>1</v>
      </c>
      <c r="I193" s="4">
        <f t="shared" si="51"/>
        <v>0.16666666666666666</v>
      </c>
      <c r="J193" s="3">
        <v>0</v>
      </c>
      <c r="K193" s="32">
        <f t="shared" si="52"/>
        <v>0</v>
      </c>
      <c r="L193" s="3">
        <f t="shared" si="53"/>
        <v>5</v>
      </c>
      <c r="M193" s="3">
        <v>0</v>
      </c>
      <c r="N193" s="3">
        <v>5</v>
      </c>
      <c r="O193" s="3">
        <v>0</v>
      </c>
      <c r="P193" s="3">
        <v>2</v>
      </c>
      <c r="Q193" s="4">
        <f t="shared" si="54"/>
        <v>40</v>
      </c>
      <c r="R193" s="3">
        <v>2</v>
      </c>
      <c r="S193" s="3">
        <v>1</v>
      </c>
      <c r="T193" s="32">
        <f t="shared" si="55"/>
        <v>0</v>
      </c>
      <c r="U193" s="32">
        <f t="shared" si="56"/>
        <v>0</v>
      </c>
      <c r="V193" s="3">
        <v>0</v>
      </c>
      <c r="W193" s="3">
        <v>2</v>
      </c>
      <c r="X193" s="3">
        <v>3</v>
      </c>
      <c r="Y193" s="3">
        <v>0</v>
      </c>
      <c r="Z193" s="3">
        <v>1</v>
      </c>
      <c r="AA193" s="3">
        <v>1</v>
      </c>
      <c r="AB193" s="3"/>
      <c r="AC193" s="3"/>
    </row>
    <row r="194" spans="1:30" x14ac:dyDescent="0.3">
      <c r="A194" s="3" t="s">
        <v>67</v>
      </c>
      <c r="B194" s="3" t="s">
        <v>29</v>
      </c>
      <c r="C194" s="3" t="s">
        <v>25</v>
      </c>
      <c r="D194" s="3" t="s">
        <v>26</v>
      </c>
      <c r="E194" s="3" t="s">
        <v>30</v>
      </c>
      <c r="F194" s="3" t="s">
        <v>28</v>
      </c>
      <c r="G194" s="3">
        <v>0</v>
      </c>
      <c r="H194" s="3">
        <v>0</v>
      </c>
      <c r="I194" s="4" t="e">
        <f t="shared" si="51"/>
        <v>#DIV/0!</v>
      </c>
      <c r="J194" s="3">
        <v>0</v>
      </c>
      <c r="K194" s="32" t="e">
        <f t="shared" si="52"/>
        <v>#DIV/0!</v>
      </c>
      <c r="L194" s="3">
        <f t="shared" si="53"/>
        <v>0</v>
      </c>
      <c r="M194" s="3">
        <v>0</v>
      </c>
      <c r="N194" s="3">
        <v>0</v>
      </c>
      <c r="O194" s="3">
        <v>0</v>
      </c>
      <c r="P194" s="3">
        <v>0</v>
      </c>
      <c r="Q194" s="4" t="e">
        <f t="shared" si="54"/>
        <v>#DIV/0!</v>
      </c>
      <c r="R194" s="3">
        <v>0</v>
      </c>
      <c r="S194" s="3">
        <v>0</v>
      </c>
      <c r="T194" s="32" t="e">
        <f t="shared" si="55"/>
        <v>#DIV/0!</v>
      </c>
      <c r="U194" s="32" t="e">
        <f t="shared" si="56"/>
        <v>#DIV/0!</v>
      </c>
      <c r="V194" s="3">
        <v>0</v>
      </c>
      <c r="W194" s="3">
        <v>0</v>
      </c>
      <c r="X194" s="3">
        <v>0</v>
      </c>
      <c r="Y194" s="3">
        <v>0</v>
      </c>
      <c r="Z194" s="3">
        <v>0</v>
      </c>
      <c r="AA194" s="3">
        <v>0</v>
      </c>
      <c r="AB194" s="3"/>
      <c r="AC194" s="3"/>
    </row>
    <row r="195" spans="1:30" x14ac:dyDescent="0.3">
      <c r="A195" s="3" t="s">
        <v>68</v>
      </c>
      <c r="B195" s="3" t="s">
        <v>29</v>
      </c>
      <c r="C195" s="3" t="s">
        <v>25</v>
      </c>
      <c r="D195" s="3" t="s">
        <v>26</v>
      </c>
      <c r="E195" s="3" t="s">
        <v>30</v>
      </c>
      <c r="F195" s="3" t="s">
        <v>28</v>
      </c>
      <c r="G195" s="3">
        <v>1</v>
      </c>
      <c r="H195" s="3">
        <v>2</v>
      </c>
      <c r="I195" s="4">
        <f t="shared" si="51"/>
        <v>2</v>
      </c>
      <c r="J195" s="3">
        <v>0</v>
      </c>
      <c r="K195" s="32">
        <f t="shared" si="52"/>
        <v>0</v>
      </c>
      <c r="L195" s="3">
        <f t="shared" si="53"/>
        <v>1</v>
      </c>
      <c r="M195" s="3">
        <v>1</v>
      </c>
      <c r="N195" s="3">
        <v>0</v>
      </c>
      <c r="O195" s="3">
        <v>1</v>
      </c>
      <c r="P195" s="3">
        <v>1</v>
      </c>
      <c r="Q195" s="4">
        <f t="shared" si="54"/>
        <v>100</v>
      </c>
      <c r="R195" s="3">
        <v>0</v>
      </c>
      <c r="S195" s="3">
        <v>0</v>
      </c>
      <c r="T195" s="32">
        <f t="shared" si="55"/>
        <v>1</v>
      </c>
      <c r="U195" s="32">
        <f t="shared" si="56"/>
        <v>1</v>
      </c>
      <c r="V195" s="3">
        <v>0</v>
      </c>
      <c r="W195" s="3">
        <v>0</v>
      </c>
      <c r="X195" s="3">
        <v>0</v>
      </c>
      <c r="Y195" s="3">
        <v>0</v>
      </c>
      <c r="Z195" s="3">
        <v>0</v>
      </c>
      <c r="AA195" s="3">
        <v>0</v>
      </c>
      <c r="AB195" s="3"/>
      <c r="AC195" s="3"/>
    </row>
    <row r="196" spans="1:30" x14ac:dyDescent="0.3">
      <c r="A196" s="35">
        <v>9</v>
      </c>
      <c r="B196" s="35" t="s">
        <v>32</v>
      </c>
      <c r="C196" s="35" t="s">
        <v>25</v>
      </c>
      <c r="D196" s="35" t="s">
        <v>26</v>
      </c>
      <c r="E196" s="35" t="s">
        <v>27</v>
      </c>
      <c r="F196" s="35" t="s">
        <v>28</v>
      </c>
      <c r="G196" s="35">
        <f>G197+G198+G199</f>
        <v>2</v>
      </c>
      <c r="H196" s="35">
        <f>H197+H198+H199</f>
        <v>2</v>
      </c>
      <c r="I196" s="36">
        <f t="shared" si="51"/>
        <v>1</v>
      </c>
      <c r="J196" s="35">
        <f>J197+J198+J199</f>
        <v>0</v>
      </c>
      <c r="K196" s="37">
        <f t="shared" si="52"/>
        <v>0</v>
      </c>
      <c r="L196" s="35">
        <f t="shared" si="53"/>
        <v>2</v>
      </c>
      <c r="M196" s="35">
        <f>M197+M198+M199</f>
        <v>1</v>
      </c>
      <c r="N196" s="35">
        <f>N197+N198+N199</f>
        <v>1</v>
      </c>
      <c r="O196" s="35">
        <f>O197+O198+O199</f>
        <v>1</v>
      </c>
      <c r="P196" s="35">
        <f>P197+P198+P199</f>
        <v>2</v>
      </c>
      <c r="Q196" s="36">
        <f t="shared" si="54"/>
        <v>100</v>
      </c>
      <c r="R196" s="35">
        <f>R197+R198+R199</f>
        <v>0</v>
      </c>
      <c r="S196" s="35">
        <f>S197+S198+S199</f>
        <v>0</v>
      </c>
      <c r="T196" s="37">
        <f t="shared" si="55"/>
        <v>0.5</v>
      </c>
      <c r="U196" s="37">
        <f t="shared" si="56"/>
        <v>0.5</v>
      </c>
      <c r="V196" s="35">
        <f t="shared" ref="V196:AA196" si="62">V197+V198+V199</f>
        <v>0</v>
      </c>
      <c r="W196" s="35">
        <f t="shared" si="62"/>
        <v>0</v>
      </c>
      <c r="X196" s="35">
        <f t="shared" si="62"/>
        <v>1</v>
      </c>
      <c r="Y196" s="35">
        <f t="shared" si="62"/>
        <v>0</v>
      </c>
      <c r="Z196" s="35">
        <f t="shared" si="62"/>
        <v>0</v>
      </c>
      <c r="AA196" s="35">
        <f t="shared" si="62"/>
        <v>0</v>
      </c>
      <c r="AB196" s="35"/>
      <c r="AC196" s="35"/>
      <c r="AD196" s="38"/>
    </row>
    <row r="197" spans="1:30" x14ac:dyDescent="0.3">
      <c r="A197" s="3" t="s">
        <v>66</v>
      </c>
      <c r="B197" s="3" t="s">
        <v>32</v>
      </c>
      <c r="C197" s="3" t="s">
        <v>25</v>
      </c>
      <c r="D197" s="3" t="s">
        <v>26</v>
      </c>
      <c r="E197" s="3" t="s">
        <v>27</v>
      </c>
      <c r="F197" s="3" t="s">
        <v>28</v>
      </c>
      <c r="G197" s="3">
        <v>0</v>
      </c>
      <c r="H197" s="3">
        <v>0</v>
      </c>
      <c r="I197" s="4" t="e">
        <f t="shared" si="51"/>
        <v>#DIV/0!</v>
      </c>
      <c r="J197" s="3">
        <v>0</v>
      </c>
      <c r="K197" s="32" t="e">
        <f t="shared" si="52"/>
        <v>#DIV/0!</v>
      </c>
      <c r="L197" s="3">
        <f t="shared" si="53"/>
        <v>0</v>
      </c>
      <c r="M197" s="3">
        <v>0</v>
      </c>
      <c r="N197" s="3">
        <v>0</v>
      </c>
      <c r="O197" s="3">
        <v>0</v>
      </c>
      <c r="P197" s="3">
        <v>0</v>
      </c>
      <c r="Q197" s="4" t="e">
        <f t="shared" si="54"/>
        <v>#DIV/0!</v>
      </c>
      <c r="R197" s="3">
        <v>0</v>
      </c>
      <c r="S197" s="3">
        <v>0</v>
      </c>
      <c r="T197" s="32" t="e">
        <f t="shared" si="55"/>
        <v>#DIV/0!</v>
      </c>
      <c r="U197" s="32" t="e">
        <f t="shared" si="56"/>
        <v>#DIV/0!</v>
      </c>
      <c r="V197" s="3">
        <v>0</v>
      </c>
      <c r="W197" s="3">
        <v>0</v>
      </c>
      <c r="X197" s="3">
        <v>0</v>
      </c>
      <c r="Y197" s="3">
        <v>0</v>
      </c>
      <c r="Z197" s="3">
        <v>0</v>
      </c>
      <c r="AA197" s="3">
        <v>0</v>
      </c>
      <c r="AB197" s="3"/>
      <c r="AC197" s="3"/>
    </row>
    <row r="198" spans="1:30" x14ac:dyDescent="0.3">
      <c r="A198" s="3" t="s">
        <v>67</v>
      </c>
      <c r="B198" s="3" t="s">
        <v>32</v>
      </c>
      <c r="C198" s="3" t="s">
        <v>25</v>
      </c>
      <c r="D198" s="3" t="s">
        <v>26</v>
      </c>
      <c r="E198" s="3" t="s">
        <v>27</v>
      </c>
      <c r="F198" s="3" t="s">
        <v>28</v>
      </c>
      <c r="G198" s="3">
        <v>0</v>
      </c>
      <c r="H198" s="3">
        <v>0</v>
      </c>
      <c r="I198" s="4" t="e">
        <f t="shared" si="51"/>
        <v>#DIV/0!</v>
      </c>
      <c r="J198" s="3">
        <v>0</v>
      </c>
      <c r="K198" s="32" t="e">
        <f t="shared" si="52"/>
        <v>#DIV/0!</v>
      </c>
      <c r="L198" s="3">
        <f t="shared" si="53"/>
        <v>0</v>
      </c>
      <c r="M198" s="3">
        <v>0</v>
      </c>
      <c r="N198" s="3">
        <v>0</v>
      </c>
      <c r="O198" s="3">
        <v>0</v>
      </c>
      <c r="P198" s="3">
        <v>0</v>
      </c>
      <c r="Q198" s="4" t="e">
        <f t="shared" si="54"/>
        <v>#DIV/0!</v>
      </c>
      <c r="R198" s="3">
        <v>0</v>
      </c>
      <c r="S198" s="3">
        <v>0</v>
      </c>
      <c r="T198" s="32" t="e">
        <f t="shared" si="55"/>
        <v>#DIV/0!</v>
      </c>
      <c r="U198" s="32" t="e">
        <f t="shared" si="56"/>
        <v>#DIV/0!</v>
      </c>
      <c r="V198" s="3">
        <v>0</v>
      </c>
      <c r="W198" s="3">
        <v>0</v>
      </c>
      <c r="X198" s="3">
        <v>0</v>
      </c>
      <c r="Y198" s="3">
        <v>0</v>
      </c>
      <c r="Z198" s="3">
        <v>0</v>
      </c>
      <c r="AA198" s="3">
        <v>0</v>
      </c>
      <c r="AB198" s="3"/>
      <c r="AC198" s="3"/>
    </row>
    <row r="199" spans="1:30" x14ac:dyDescent="0.3">
      <c r="A199" s="3" t="s">
        <v>68</v>
      </c>
      <c r="B199" s="3" t="s">
        <v>32</v>
      </c>
      <c r="C199" s="3" t="s">
        <v>25</v>
      </c>
      <c r="D199" s="3" t="s">
        <v>26</v>
      </c>
      <c r="E199" s="3" t="s">
        <v>27</v>
      </c>
      <c r="F199" s="3" t="s">
        <v>28</v>
      </c>
      <c r="G199" s="3">
        <v>2</v>
      </c>
      <c r="H199" s="3">
        <v>2</v>
      </c>
      <c r="I199" s="4">
        <f t="shared" si="51"/>
        <v>1</v>
      </c>
      <c r="J199" s="3">
        <v>0</v>
      </c>
      <c r="K199" s="32">
        <f t="shared" si="52"/>
        <v>0</v>
      </c>
      <c r="L199" s="3">
        <f t="shared" si="53"/>
        <v>2</v>
      </c>
      <c r="M199" s="3">
        <v>1</v>
      </c>
      <c r="N199" s="3">
        <v>1</v>
      </c>
      <c r="O199" s="3">
        <v>1</v>
      </c>
      <c r="P199" s="3">
        <v>2</v>
      </c>
      <c r="Q199" s="4">
        <f t="shared" si="54"/>
        <v>100</v>
      </c>
      <c r="R199" s="3">
        <v>0</v>
      </c>
      <c r="S199" s="3">
        <v>0</v>
      </c>
      <c r="T199" s="32">
        <f t="shared" si="55"/>
        <v>0.5</v>
      </c>
      <c r="U199" s="32">
        <f t="shared" si="56"/>
        <v>0.5</v>
      </c>
      <c r="V199" s="3">
        <v>0</v>
      </c>
      <c r="W199" s="3">
        <v>0</v>
      </c>
      <c r="X199" s="3">
        <v>1</v>
      </c>
      <c r="Y199" s="3">
        <v>0</v>
      </c>
      <c r="Z199" s="3">
        <v>0</v>
      </c>
      <c r="AA199" s="3">
        <v>0</v>
      </c>
      <c r="AB199" s="3"/>
      <c r="AC199" s="3"/>
    </row>
    <row r="200" spans="1:30" x14ac:dyDescent="0.3">
      <c r="A200" s="35">
        <v>156</v>
      </c>
      <c r="B200" s="35" t="s">
        <v>24</v>
      </c>
      <c r="C200" s="35" t="s">
        <v>25</v>
      </c>
      <c r="D200" s="35" t="s">
        <v>26</v>
      </c>
      <c r="E200" s="35" t="s">
        <v>27</v>
      </c>
      <c r="F200" s="35" t="s">
        <v>32</v>
      </c>
      <c r="G200" s="35">
        <f>G201+G202+G203</f>
        <v>3</v>
      </c>
      <c r="H200" s="35">
        <f>H201+H202+H203</f>
        <v>2</v>
      </c>
      <c r="I200" s="36">
        <f t="shared" si="51"/>
        <v>0.66666666666666663</v>
      </c>
      <c r="J200" s="35">
        <f>J201+J202+J203</f>
        <v>1</v>
      </c>
      <c r="K200" s="37">
        <f t="shared" si="52"/>
        <v>0.33333333333333331</v>
      </c>
      <c r="L200" s="35">
        <f t="shared" si="53"/>
        <v>2</v>
      </c>
      <c r="M200" s="35">
        <f>M201+M202+M203</f>
        <v>1</v>
      </c>
      <c r="N200" s="35">
        <f>N201+N202+N203</f>
        <v>1</v>
      </c>
      <c r="O200" s="35">
        <f>O201+O202+O203</f>
        <v>0</v>
      </c>
      <c r="P200" s="35">
        <f>P201+P202+P203</f>
        <v>1</v>
      </c>
      <c r="Q200" s="36">
        <f t="shared" si="54"/>
        <v>50</v>
      </c>
      <c r="R200" s="35">
        <f>R201+R202+R203</f>
        <v>0</v>
      </c>
      <c r="S200" s="35">
        <f>S201+S202+S203</f>
        <v>0</v>
      </c>
      <c r="T200" s="37">
        <f t="shared" si="55"/>
        <v>0.5</v>
      </c>
      <c r="U200" s="37">
        <f t="shared" si="56"/>
        <v>0.5</v>
      </c>
      <c r="V200" s="35">
        <f t="shared" ref="V200:AA200" si="63">V201+V202+V203</f>
        <v>0</v>
      </c>
      <c r="W200" s="35">
        <f t="shared" si="63"/>
        <v>1</v>
      </c>
      <c r="X200" s="35">
        <f t="shared" si="63"/>
        <v>0</v>
      </c>
      <c r="Y200" s="35">
        <f t="shared" si="63"/>
        <v>1</v>
      </c>
      <c r="Z200" s="35">
        <f t="shared" si="63"/>
        <v>0</v>
      </c>
      <c r="AA200" s="35">
        <f t="shared" si="63"/>
        <v>1</v>
      </c>
      <c r="AB200" s="35"/>
      <c r="AC200" s="35"/>
      <c r="AD200" s="38"/>
    </row>
    <row r="201" spans="1:30" x14ac:dyDescent="0.3">
      <c r="A201" s="3" t="s">
        <v>66</v>
      </c>
      <c r="B201" s="3" t="s">
        <v>24</v>
      </c>
      <c r="C201" s="3" t="s">
        <v>25</v>
      </c>
      <c r="D201" s="3" t="s">
        <v>26</v>
      </c>
      <c r="E201" s="3" t="s">
        <v>27</v>
      </c>
      <c r="F201" s="3" t="s">
        <v>32</v>
      </c>
      <c r="G201" s="3">
        <v>1</v>
      </c>
      <c r="H201" s="3">
        <v>0</v>
      </c>
      <c r="I201" s="4">
        <f t="shared" si="51"/>
        <v>0</v>
      </c>
      <c r="J201" s="3">
        <v>1</v>
      </c>
      <c r="K201" s="32">
        <f t="shared" si="52"/>
        <v>1</v>
      </c>
      <c r="L201" s="3">
        <f t="shared" si="53"/>
        <v>0</v>
      </c>
      <c r="M201" s="3">
        <v>0</v>
      </c>
      <c r="N201" s="3">
        <v>0</v>
      </c>
      <c r="O201" s="3">
        <v>0</v>
      </c>
      <c r="P201" s="3">
        <v>0</v>
      </c>
      <c r="Q201" s="4" t="e">
        <f t="shared" si="54"/>
        <v>#DIV/0!</v>
      </c>
      <c r="R201" s="3">
        <v>0</v>
      </c>
      <c r="S201" s="3">
        <v>0</v>
      </c>
      <c r="T201" s="32" t="e">
        <f t="shared" si="55"/>
        <v>#DIV/0!</v>
      </c>
      <c r="U201" s="32" t="e">
        <f t="shared" si="56"/>
        <v>#DIV/0!</v>
      </c>
      <c r="V201" s="3">
        <v>0</v>
      </c>
      <c r="W201" s="3">
        <v>0</v>
      </c>
      <c r="X201" s="3">
        <v>0</v>
      </c>
      <c r="Y201" s="3">
        <v>1</v>
      </c>
      <c r="Z201" s="3">
        <v>0</v>
      </c>
      <c r="AA201" s="3">
        <v>0</v>
      </c>
      <c r="AB201" s="3"/>
      <c r="AC201" s="3"/>
    </row>
    <row r="202" spans="1:30" x14ac:dyDescent="0.3">
      <c r="A202" s="3" t="s">
        <v>67</v>
      </c>
      <c r="B202" s="3" t="s">
        <v>24</v>
      </c>
      <c r="C202" s="3" t="s">
        <v>25</v>
      </c>
      <c r="D202" s="3" t="s">
        <v>26</v>
      </c>
      <c r="E202" s="3" t="s">
        <v>27</v>
      </c>
      <c r="F202" s="3" t="s">
        <v>32</v>
      </c>
      <c r="G202" s="3">
        <v>0</v>
      </c>
      <c r="H202" s="3">
        <v>0</v>
      </c>
      <c r="I202" s="4" t="e">
        <f t="shared" si="51"/>
        <v>#DIV/0!</v>
      </c>
      <c r="J202" s="3">
        <v>0</v>
      </c>
      <c r="K202" s="32" t="e">
        <f t="shared" si="52"/>
        <v>#DIV/0!</v>
      </c>
      <c r="L202" s="3">
        <f t="shared" si="53"/>
        <v>0</v>
      </c>
      <c r="M202" s="3">
        <v>0</v>
      </c>
      <c r="N202" s="3">
        <v>0</v>
      </c>
      <c r="O202" s="3">
        <v>0</v>
      </c>
      <c r="P202" s="3">
        <v>0</v>
      </c>
      <c r="Q202" s="4" t="e">
        <f t="shared" si="54"/>
        <v>#DIV/0!</v>
      </c>
      <c r="R202" s="3">
        <v>0</v>
      </c>
      <c r="S202" s="3">
        <v>0</v>
      </c>
      <c r="T202" s="32" t="e">
        <f t="shared" si="55"/>
        <v>#DIV/0!</v>
      </c>
      <c r="U202" s="32" t="e">
        <f t="shared" si="56"/>
        <v>#DIV/0!</v>
      </c>
      <c r="V202" s="3">
        <v>0</v>
      </c>
      <c r="W202" s="3">
        <v>0</v>
      </c>
      <c r="X202" s="3">
        <v>0</v>
      </c>
      <c r="Y202" s="3">
        <v>0</v>
      </c>
      <c r="Z202" s="3">
        <v>0</v>
      </c>
      <c r="AA202" s="3">
        <v>0</v>
      </c>
      <c r="AB202" s="3"/>
      <c r="AC202" s="3"/>
    </row>
    <row r="203" spans="1:30" x14ac:dyDescent="0.3">
      <c r="A203" s="3" t="s">
        <v>68</v>
      </c>
      <c r="B203" s="3" t="s">
        <v>24</v>
      </c>
      <c r="C203" s="3" t="s">
        <v>25</v>
      </c>
      <c r="D203" s="3" t="s">
        <v>26</v>
      </c>
      <c r="E203" s="3" t="s">
        <v>27</v>
      </c>
      <c r="F203" s="3" t="s">
        <v>32</v>
      </c>
      <c r="G203" s="3">
        <v>2</v>
      </c>
      <c r="H203" s="3">
        <v>2</v>
      </c>
      <c r="I203" s="4">
        <f t="shared" si="51"/>
        <v>1</v>
      </c>
      <c r="J203" s="3">
        <v>0</v>
      </c>
      <c r="K203" s="32">
        <f t="shared" si="52"/>
        <v>0</v>
      </c>
      <c r="L203" s="3">
        <f t="shared" si="53"/>
        <v>2</v>
      </c>
      <c r="M203" s="3">
        <v>1</v>
      </c>
      <c r="N203" s="3">
        <v>1</v>
      </c>
      <c r="O203" s="3">
        <v>0</v>
      </c>
      <c r="P203" s="3">
        <v>1</v>
      </c>
      <c r="Q203" s="4">
        <f t="shared" si="54"/>
        <v>50</v>
      </c>
      <c r="R203" s="3">
        <v>0</v>
      </c>
      <c r="S203" s="3">
        <v>0</v>
      </c>
      <c r="T203" s="32">
        <f t="shared" si="55"/>
        <v>0.5</v>
      </c>
      <c r="U203" s="32">
        <f t="shared" si="56"/>
        <v>0.5</v>
      </c>
      <c r="V203" s="3">
        <v>0</v>
      </c>
      <c r="W203" s="3">
        <v>1</v>
      </c>
      <c r="X203" s="3">
        <v>0</v>
      </c>
      <c r="Y203" s="3">
        <v>0</v>
      </c>
      <c r="Z203" s="3">
        <v>0</v>
      </c>
      <c r="AA203" s="3">
        <v>1</v>
      </c>
      <c r="AB203" s="3"/>
      <c r="AC203" s="3"/>
    </row>
    <row r="204" spans="1:30" x14ac:dyDescent="0.3">
      <c r="A204" s="35">
        <v>137</v>
      </c>
      <c r="B204" s="35" t="s">
        <v>24</v>
      </c>
      <c r="C204" s="35" t="s">
        <v>25</v>
      </c>
      <c r="D204" s="35" t="s">
        <v>26</v>
      </c>
      <c r="E204" s="35" t="s">
        <v>27</v>
      </c>
      <c r="F204" s="35" t="s">
        <v>33</v>
      </c>
      <c r="G204" s="35">
        <f>G205+G206+G207</f>
        <v>1</v>
      </c>
      <c r="H204" s="35">
        <f>H205+H206+H207</f>
        <v>0</v>
      </c>
      <c r="I204" s="36">
        <f t="shared" si="51"/>
        <v>0</v>
      </c>
      <c r="J204" s="35">
        <f>J205+J206+J207</f>
        <v>1</v>
      </c>
      <c r="K204" s="37">
        <f t="shared" si="52"/>
        <v>1</v>
      </c>
      <c r="L204" s="35">
        <f t="shared" si="53"/>
        <v>0</v>
      </c>
      <c r="M204" s="35">
        <f>M205+M206+M207</f>
        <v>0</v>
      </c>
      <c r="N204" s="35">
        <f>N205+N206+N207</f>
        <v>0</v>
      </c>
      <c r="O204" s="35">
        <f>O205+O206+O207</f>
        <v>0</v>
      </c>
      <c r="P204" s="35">
        <f>P205+P206+P207</f>
        <v>0</v>
      </c>
      <c r="Q204" s="36" t="e">
        <f t="shared" si="54"/>
        <v>#DIV/0!</v>
      </c>
      <c r="R204" s="35">
        <f>R205+R206+R207</f>
        <v>0</v>
      </c>
      <c r="S204" s="35">
        <f>S205+S206+S207</f>
        <v>0</v>
      </c>
      <c r="T204" s="37" t="e">
        <f t="shared" si="55"/>
        <v>#DIV/0!</v>
      </c>
      <c r="U204" s="37" t="e">
        <f t="shared" si="56"/>
        <v>#DIV/0!</v>
      </c>
      <c r="V204" s="35">
        <f t="shared" ref="V204:AA204" si="64">V205+V206+V207</f>
        <v>0</v>
      </c>
      <c r="W204" s="35">
        <f t="shared" si="64"/>
        <v>0</v>
      </c>
      <c r="X204" s="35">
        <f t="shared" si="64"/>
        <v>0</v>
      </c>
      <c r="Y204" s="35">
        <f t="shared" si="64"/>
        <v>0</v>
      </c>
      <c r="Z204" s="35">
        <f t="shared" si="64"/>
        <v>0</v>
      </c>
      <c r="AA204" s="35">
        <f t="shared" si="64"/>
        <v>0</v>
      </c>
      <c r="AB204" s="35"/>
      <c r="AC204" s="35"/>
      <c r="AD204" s="38"/>
    </row>
    <row r="205" spans="1:30" x14ac:dyDescent="0.3">
      <c r="A205" s="3" t="s">
        <v>66</v>
      </c>
      <c r="B205" s="3" t="s">
        <v>24</v>
      </c>
      <c r="C205" s="3" t="s">
        <v>25</v>
      </c>
      <c r="D205" s="3" t="s">
        <v>26</v>
      </c>
      <c r="E205" s="3" t="s">
        <v>27</v>
      </c>
      <c r="F205" s="3" t="s">
        <v>33</v>
      </c>
      <c r="G205" s="3">
        <v>1</v>
      </c>
      <c r="H205" s="3">
        <v>0</v>
      </c>
      <c r="I205" s="4">
        <f t="shared" si="51"/>
        <v>0</v>
      </c>
      <c r="J205" s="3">
        <v>1</v>
      </c>
      <c r="K205" s="32">
        <f t="shared" si="52"/>
        <v>1</v>
      </c>
      <c r="L205" s="3">
        <f t="shared" si="53"/>
        <v>0</v>
      </c>
      <c r="M205" s="3">
        <v>0</v>
      </c>
      <c r="N205" s="3">
        <v>0</v>
      </c>
      <c r="O205" s="3">
        <v>0</v>
      </c>
      <c r="P205" s="3">
        <v>0</v>
      </c>
      <c r="Q205" s="4" t="e">
        <f t="shared" si="54"/>
        <v>#DIV/0!</v>
      </c>
      <c r="R205" s="3">
        <v>0</v>
      </c>
      <c r="S205" s="3">
        <v>0</v>
      </c>
      <c r="T205" s="32" t="e">
        <f t="shared" si="55"/>
        <v>#DIV/0!</v>
      </c>
      <c r="U205" s="32" t="e">
        <f t="shared" si="56"/>
        <v>#DIV/0!</v>
      </c>
      <c r="V205" s="3">
        <v>0</v>
      </c>
      <c r="W205" s="3">
        <v>0</v>
      </c>
      <c r="X205" s="3">
        <v>0</v>
      </c>
      <c r="Y205" s="3">
        <v>0</v>
      </c>
      <c r="Z205" s="3">
        <v>0</v>
      </c>
      <c r="AA205" s="3">
        <v>0</v>
      </c>
      <c r="AB205" s="3"/>
      <c r="AC205" s="3"/>
    </row>
    <row r="206" spans="1:30" x14ac:dyDescent="0.3">
      <c r="A206" s="3" t="s">
        <v>67</v>
      </c>
      <c r="B206" s="3" t="s">
        <v>24</v>
      </c>
      <c r="C206" s="3" t="s">
        <v>25</v>
      </c>
      <c r="D206" s="3" t="s">
        <v>26</v>
      </c>
      <c r="E206" s="3" t="s">
        <v>27</v>
      </c>
      <c r="F206" s="3" t="s">
        <v>33</v>
      </c>
      <c r="G206" s="3">
        <v>0</v>
      </c>
      <c r="H206" s="3">
        <v>0</v>
      </c>
      <c r="I206" s="4" t="e">
        <f t="shared" si="51"/>
        <v>#DIV/0!</v>
      </c>
      <c r="J206" s="3">
        <v>0</v>
      </c>
      <c r="K206" s="32" t="e">
        <f t="shared" si="52"/>
        <v>#DIV/0!</v>
      </c>
      <c r="L206" s="3">
        <f t="shared" si="53"/>
        <v>0</v>
      </c>
      <c r="M206" s="3">
        <v>0</v>
      </c>
      <c r="N206" s="3">
        <v>0</v>
      </c>
      <c r="O206" s="3">
        <v>0</v>
      </c>
      <c r="P206" s="3">
        <v>0</v>
      </c>
      <c r="Q206" s="4" t="e">
        <f t="shared" si="54"/>
        <v>#DIV/0!</v>
      </c>
      <c r="R206" s="3">
        <v>0</v>
      </c>
      <c r="S206" s="3">
        <v>0</v>
      </c>
      <c r="T206" s="32" t="e">
        <f t="shared" si="55"/>
        <v>#DIV/0!</v>
      </c>
      <c r="U206" s="32" t="e">
        <f t="shared" si="56"/>
        <v>#DIV/0!</v>
      </c>
      <c r="V206" s="3">
        <v>0</v>
      </c>
      <c r="W206" s="3">
        <v>0</v>
      </c>
      <c r="X206" s="3">
        <v>0</v>
      </c>
      <c r="Y206" s="3">
        <v>0</v>
      </c>
      <c r="Z206" s="3">
        <v>0</v>
      </c>
      <c r="AA206" s="3">
        <v>0</v>
      </c>
      <c r="AB206" s="3"/>
      <c r="AC206" s="3"/>
    </row>
    <row r="207" spans="1:30" x14ac:dyDescent="0.3">
      <c r="A207" s="3" t="s">
        <v>68</v>
      </c>
      <c r="B207" s="3" t="s">
        <v>24</v>
      </c>
      <c r="C207" s="3" t="s">
        <v>25</v>
      </c>
      <c r="D207" s="3" t="s">
        <v>26</v>
      </c>
      <c r="E207" s="3" t="s">
        <v>27</v>
      </c>
      <c r="F207" s="3" t="s">
        <v>33</v>
      </c>
      <c r="G207" s="3">
        <v>0</v>
      </c>
      <c r="H207" s="3">
        <v>0</v>
      </c>
      <c r="I207" s="4" t="e">
        <f t="shared" si="51"/>
        <v>#DIV/0!</v>
      </c>
      <c r="J207" s="3">
        <v>0</v>
      </c>
      <c r="K207" s="32" t="e">
        <f t="shared" si="52"/>
        <v>#DIV/0!</v>
      </c>
      <c r="L207" s="3">
        <f t="shared" si="53"/>
        <v>0</v>
      </c>
      <c r="M207" s="3">
        <v>0</v>
      </c>
      <c r="N207" s="3">
        <v>0</v>
      </c>
      <c r="O207" s="3">
        <v>0</v>
      </c>
      <c r="P207" s="3">
        <v>0</v>
      </c>
      <c r="Q207" s="4" t="e">
        <f t="shared" si="54"/>
        <v>#DIV/0!</v>
      </c>
      <c r="R207" s="3">
        <v>0</v>
      </c>
      <c r="S207" s="3">
        <v>0</v>
      </c>
      <c r="T207" s="32" t="e">
        <f t="shared" si="55"/>
        <v>#DIV/0!</v>
      </c>
      <c r="U207" s="32" t="e">
        <f t="shared" si="56"/>
        <v>#DIV/0!</v>
      </c>
      <c r="V207" s="3">
        <v>0</v>
      </c>
      <c r="W207" s="3">
        <v>0</v>
      </c>
      <c r="X207" s="3">
        <v>0</v>
      </c>
      <c r="Y207" s="3">
        <v>0</v>
      </c>
      <c r="Z207" s="3">
        <v>0</v>
      </c>
      <c r="AA207" s="3">
        <v>0</v>
      </c>
      <c r="AB207" s="3"/>
      <c r="AC207" s="3"/>
    </row>
    <row r="208" spans="1:30" x14ac:dyDescent="0.3">
      <c r="A208" s="35">
        <v>33</v>
      </c>
      <c r="B208" s="35" t="s">
        <v>24</v>
      </c>
      <c r="C208" s="35" t="s">
        <v>25</v>
      </c>
      <c r="D208" s="35" t="s">
        <v>26</v>
      </c>
      <c r="E208" s="35" t="s">
        <v>30</v>
      </c>
      <c r="F208" s="35" t="s">
        <v>28</v>
      </c>
      <c r="G208" s="35">
        <f>G209+G210+G211</f>
        <v>2</v>
      </c>
      <c r="H208" s="35">
        <f>H209+H210+H211</f>
        <v>2</v>
      </c>
      <c r="I208" s="36">
        <f t="shared" ref="I208:I239" si="65">H208/G208</f>
        <v>1</v>
      </c>
      <c r="J208" s="35">
        <f>J209+J210+J211</f>
        <v>1</v>
      </c>
      <c r="K208" s="37">
        <f t="shared" ref="K208:K239" si="66">J208/G208</f>
        <v>0.5</v>
      </c>
      <c r="L208" s="35">
        <f t="shared" ref="L208:L239" si="67">M208+N208</f>
        <v>1</v>
      </c>
      <c r="M208" s="35">
        <f>M209+M210+M211</f>
        <v>1</v>
      </c>
      <c r="N208" s="35">
        <f>N209+N210+N211</f>
        <v>0</v>
      </c>
      <c r="O208" s="35">
        <f>O209+O210+O211</f>
        <v>0</v>
      </c>
      <c r="P208" s="35">
        <f>P209+P210+P211</f>
        <v>1</v>
      </c>
      <c r="Q208" s="36">
        <f t="shared" ref="Q208:Q239" si="68">P208/L208*100</f>
        <v>100</v>
      </c>
      <c r="R208" s="35">
        <f>R209+R210+R211</f>
        <v>0</v>
      </c>
      <c r="S208" s="35">
        <f>S209+S210+S211</f>
        <v>0</v>
      </c>
      <c r="T208" s="37">
        <f t="shared" ref="T208:T239" si="69">M208/(M208+N208)</f>
        <v>1</v>
      </c>
      <c r="U208" s="37">
        <f t="shared" ref="U208:U239" si="70">((0.5*V208)+M208)/L208</f>
        <v>1</v>
      </c>
      <c r="V208" s="35">
        <f t="shared" ref="V208:AA208" si="71">V209+V210+V211</f>
        <v>0</v>
      </c>
      <c r="W208" s="35">
        <f t="shared" si="71"/>
        <v>0</v>
      </c>
      <c r="X208" s="35">
        <f t="shared" si="71"/>
        <v>0</v>
      </c>
      <c r="Y208" s="35">
        <f t="shared" si="71"/>
        <v>1</v>
      </c>
      <c r="Z208" s="35">
        <f t="shared" si="71"/>
        <v>0</v>
      </c>
      <c r="AA208" s="35">
        <f t="shared" si="71"/>
        <v>0</v>
      </c>
      <c r="AB208" s="35"/>
      <c r="AC208" s="35"/>
      <c r="AD208" s="38"/>
    </row>
    <row r="209" spans="1:30" x14ac:dyDescent="0.3">
      <c r="A209" s="3" t="s">
        <v>66</v>
      </c>
      <c r="B209" s="3" t="s">
        <v>24</v>
      </c>
      <c r="C209" s="3" t="s">
        <v>25</v>
      </c>
      <c r="D209" s="3" t="s">
        <v>26</v>
      </c>
      <c r="E209" s="3" t="s">
        <v>30</v>
      </c>
      <c r="F209" s="3" t="s">
        <v>28</v>
      </c>
      <c r="G209" s="3">
        <v>1</v>
      </c>
      <c r="H209" s="3">
        <v>0</v>
      </c>
      <c r="I209" s="4">
        <f t="shared" si="65"/>
        <v>0</v>
      </c>
      <c r="J209" s="3">
        <v>1</v>
      </c>
      <c r="K209" s="32">
        <f t="shared" si="66"/>
        <v>1</v>
      </c>
      <c r="L209" s="3">
        <f t="shared" si="67"/>
        <v>0</v>
      </c>
      <c r="M209" s="3">
        <v>0</v>
      </c>
      <c r="N209" s="3">
        <v>0</v>
      </c>
      <c r="O209" s="3">
        <v>0</v>
      </c>
      <c r="P209" s="3">
        <v>0</v>
      </c>
      <c r="Q209" s="4" t="e">
        <f t="shared" si="68"/>
        <v>#DIV/0!</v>
      </c>
      <c r="R209" s="3">
        <v>0</v>
      </c>
      <c r="S209" s="3">
        <v>0</v>
      </c>
      <c r="T209" s="32" t="e">
        <f t="shared" si="69"/>
        <v>#DIV/0!</v>
      </c>
      <c r="U209" s="32" t="e">
        <f t="shared" si="70"/>
        <v>#DIV/0!</v>
      </c>
      <c r="V209" s="3">
        <v>0</v>
      </c>
      <c r="W209" s="3">
        <v>0</v>
      </c>
      <c r="X209" s="3">
        <v>0</v>
      </c>
      <c r="Y209" s="3">
        <v>1</v>
      </c>
      <c r="Z209" s="3">
        <v>0</v>
      </c>
      <c r="AA209" s="3">
        <v>0</v>
      </c>
      <c r="AB209" s="3"/>
      <c r="AC209" s="3"/>
    </row>
    <row r="210" spans="1:30" x14ac:dyDescent="0.3">
      <c r="A210" s="3" t="s">
        <v>67</v>
      </c>
      <c r="B210" s="3" t="s">
        <v>24</v>
      </c>
      <c r="C210" s="3" t="s">
        <v>25</v>
      </c>
      <c r="D210" s="3" t="s">
        <v>26</v>
      </c>
      <c r="E210" s="3" t="s">
        <v>30</v>
      </c>
      <c r="F210" s="3" t="s">
        <v>28</v>
      </c>
      <c r="G210" s="3">
        <v>1</v>
      </c>
      <c r="H210" s="3">
        <v>2</v>
      </c>
      <c r="I210" s="4">
        <f t="shared" si="65"/>
        <v>2</v>
      </c>
      <c r="J210" s="3">
        <v>0</v>
      </c>
      <c r="K210" s="32">
        <f t="shared" si="66"/>
        <v>0</v>
      </c>
      <c r="L210" s="3">
        <f t="shared" si="67"/>
        <v>1</v>
      </c>
      <c r="M210" s="3">
        <v>1</v>
      </c>
      <c r="N210" s="3">
        <v>0</v>
      </c>
      <c r="O210" s="3">
        <v>0</v>
      </c>
      <c r="P210" s="3">
        <v>1</v>
      </c>
      <c r="Q210" s="4">
        <f t="shared" si="68"/>
        <v>100</v>
      </c>
      <c r="R210" s="3">
        <v>0</v>
      </c>
      <c r="S210" s="3">
        <v>0</v>
      </c>
      <c r="T210" s="32">
        <f t="shared" si="69"/>
        <v>1</v>
      </c>
      <c r="U210" s="32">
        <f t="shared" si="70"/>
        <v>1</v>
      </c>
      <c r="V210" s="3">
        <v>0</v>
      </c>
      <c r="W210" s="3">
        <v>0</v>
      </c>
      <c r="X210" s="3">
        <v>0</v>
      </c>
      <c r="Y210" s="3">
        <v>0</v>
      </c>
      <c r="Z210" s="3">
        <v>0</v>
      </c>
      <c r="AA210" s="3">
        <v>0</v>
      </c>
      <c r="AB210" s="3"/>
      <c r="AC210" s="3"/>
    </row>
    <row r="211" spans="1:30" x14ac:dyDescent="0.3">
      <c r="A211" s="3" t="s">
        <v>68</v>
      </c>
      <c r="B211" s="3" t="s">
        <v>24</v>
      </c>
      <c r="C211" s="3" t="s">
        <v>25</v>
      </c>
      <c r="D211" s="3" t="s">
        <v>26</v>
      </c>
      <c r="E211" s="3" t="s">
        <v>30</v>
      </c>
      <c r="F211" s="3" t="s">
        <v>28</v>
      </c>
      <c r="G211" s="3">
        <v>0</v>
      </c>
      <c r="H211" s="3">
        <v>0</v>
      </c>
      <c r="I211" s="4" t="e">
        <f t="shared" si="65"/>
        <v>#DIV/0!</v>
      </c>
      <c r="J211" s="3">
        <v>0</v>
      </c>
      <c r="K211" s="32" t="e">
        <f t="shared" si="66"/>
        <v>#DIV/0!</v>
      </c>
      <c r="L211" s="3">
        <f t="shared" si="67"/>
        <v>0</v>
      </c>
      <c r="M211" s="3">
        <v>0</v>
      </c>
      <c r="N211" s="3">
        <v>0</v>
      </c>
      <c r="O211" s="3">
        <v>0</v>
      </c>
      <c r="P211" s="3">
        <v>0</v>
      </c>
      <c r="Q211" s="4" t="e">
        <f t="shared" si="68"/>
        <v>#DIV/0!</v>
      </c>
      <c r="R211" s="3">
        <v>0</v>
      </c>
      <c r="S211" s="3">
        <v>0</v>
      </c>
      <c r="T211" s="32" t="e">
        <f t="shared" si="69"/>
        <v>#DIV/0!</v>
      </c>
      <c r="U211" s="32" t="e">
        <f t="shared" si="70"/>
        <v>#DIV/0!</v>
      </c>
      <c r="V211" s="3">
        <v>0</v>
      </c>
      <c r="W211" s="3">
        <v>0</v>
      </c>
      <c r="X211" s="3">
        <v>0</v>
      </c>
      <c r="Y211" s="3">
        <v>0</v>
      </c>
      <c r="Z211" s="3">
        <v>0</v>
      </c>
      <c r="AA211" s="3">
        <v>0</v>
      </c>
      <c r="AB211" s="3"/>
      <c r="AC211" s="3"/>
    </row>
    <row r="212" spans="1:30" x14ac:dyDescent="0.3">
      <c r="A212" s="35">
        <v>32</v>
      </c>
      <c r="B212" s="35" t="s">
        <v>29</v>
      </c>
      <c r="C212" s="35" t="s">
        <v>33</v>
      </c>
      <c r="D212" s="35" t="s">
        <v>26</v>
      </c>
      <c r="E212" s="35" t="s">
        <v>30</v>
      </c>
      <c r="F212" s="35" t="s">
        <v>28</v>
      </c>
      <c r="G212" s="35">
        <f>G213+G214+G215</f>
        <v>4</v>
      </c>
      <c r="H212" s="35">
        <f>H213+H214+H215</f>
        <v>3</v>
      </c>
      <c r="I212" s="36">
        <f t="shared" si="65"/>
        <v>0.75</v>
      </c>
      <c r="J212" s="35">
        <f>J213+J214+J215</f>
        <v>1</v>
      </c>
      <c r="K212" s="37">
        <f t="shared" si="66"/>
        <v>0.25</v>
      </c>
      <c r="L212" s="35">
        <f t="shared" si="67"/>
        <v>3</v>
      </c>
      <c r="M212" s="35">
        <f>M213+M214+M215</f>
        <v>1</v>
      </c>
      <c r="N212" s="35">
        <f>N213+N214+N215</f>
        <v>2</v>
      </c>
      <c r="O212" s="35">
        <f>O213+O214+O215</f>
        <v>1</v>
      </c>
      <c r="P212" s="35">
        <f>P213+P214+P215</f>
        <v>2</v>
      </c>
      <c r="Q212" s="36">
        <f t="shared" si="68"/>
        <v>66.666666666666657</v>
      </c>
      <c r="R212" s="35">
        <f>R213+R214+R215</f>
        <v>0</v>
      </c>
      <c r="S212" s="35">
        <f>S213+S214+S215</f>
        <v>0</v>
      </c>
      <c r="T212" s="37">
        <f t="shared" si="69"/>
        <v>0.33333333333333331</v>
      </c>
      <c r="U212" s="37">
        <f t="shared" si="70"/>
        <v>0.5</v>
      </c>
      <c r="V212" s="35">
        <f t="shared" ref="V212:AA212" si="72">V213+V214+V215</f>
        <v>1</v>
      </c>
      <c r="W212" s="35">
        <f t="shared" si="72"/>
        <v>1</v>
      </c>
      <c r="X212" s="35">
        <f t="shared" si="72"/>
        <v>1</v>
      </c>
      <c r="Y212" s="35">
        <f t="shared" si="72"/>
        <v>0</v>
      </c>
      <c r="Z212" s="35">
        <f t="shared" si="72"/>
        <v>0</v>
      </c>
      <c r="AA212" s="35">
        <f t="shared" si="72"/>
        <v>1</v>
      </c>
      <c r="AB212" s="35"/>
      <c r="AC212" s="35"/>
      <c r="AD212" s="38"/>
    </row>
    <row r="213" spans="1:30" x14ac:dyDescent="0.3">
      <c r="A213" s="3" t="s">
        <v>66</v>
      </c>
      <c r="B213" s="3" t="s">
        <v>29</v>
      </c>
      <c r="C213" s="3" t="s">
        <v>33</v>
      </c>
      <c r="D213" s="3" t="s">
        <v>26</v>
      </c>
      <c r="E213" s="3" t="s">
        <v>30</v>
      </c>
      <c r="F213" s="3" t="s">
        <v>28</v>
      </c>
      <c r="G213" s="3">
        <v>3</v>
      </c>
      <c r="H213" s="3">
        <v>3</v>
      </c>
      <c r="I213" s="4">
        <f t="shared" si="65"/>
        <v>1</v>
      </c>
      <c r="J213" s="3">
        <v>0</v>
      </c>
      <c r="K213" s="32">
        <f t="shared" si="66"/>
        <v>0</v>
      </c>
      <c r="L213" s="3">
        <f t="shared" si="67"/>
        <v>3</v>
      </c>
      <c r="M213" s="3">
        <v>1</v>
      </c>
      <c r="N213" s="3">
        <v>2</v>
      </c>
      <c r="O213" s="3">
        <v>1</v>
      </c>
      <c r="P213" s="3">
        <v>2</v>
      </c>
      <c r="Q213" s="4">
        <f t="shared" si="68"/>
        <v>66.666666666666657</v>
      </c>
      <c r="R213" s="3">
        <v>0</v>
      </c>
      <c r="S213" s="3">
        <v>0</v>
      </c>
      <c r="T213" s="32">
        <f t="shared" si="69"/>
        <v>0.33333333333333331</v>
      </c>
      <c r="U213" s="32">
        <f t="shared" si="70"/>
        <v>0.5</v>
      </c>
      <c r="V213" s="3">
        <v>1</v>
      </c>
      <c r="W213" s="3">
        <v>1</v>
      </c>
      <c r="X213" s="3">
        <v>1</v>
      </c>
      <c r="Y213" s="3">
        <v>0</v>
      </c>
      <c r="Z213" s="3">
        <v>0</v>
      </c>
      <c r="AA213" s="3">
        <v>1</v>
      </c>
      <c r="AB213" s="3"/>
      <c r="AC213" s="3"/>
    </row>
    <row r="214" spans="1:30" x14ac:dyDescent="0.3">
      <c r="A214" s="3" t="s">
        <v>67</v>
      </c>
      <c r="B214" s="3" t="s">
        <v>29</v>
      </c>
      <c r="C214" s="3" t="s">
        <v>33</v>
      </c>
      <c r="D214" s="3" t="s">
        <v>26</v>
      </c>
      <c r="E214" s="3" t="s">
        <v>30</v>
      </c>
      <c r="F214" s="3" t="s">
        <v>28</v>
      </c>
      <c r="G214" s="3">
        <v>1</v>
      </c>
      <c r="H214" s="3">
        <v>0</v>
      </c>
      <c r="I214" s="4">
        <f t="shared" si="65"/>
        <v>0</v>
      </c>
      <c r="J214" s="3">
        <v>1</v>
      </c>
      <c r="K214" s="32">
        <f t="shared" si="66"/>
        <v>1</v>
      </c>
      <c r="L214" s="3">
        <f t="shared" si="67"/>
        <v>0</v>
      </c>
      <c r="M214" s="3">
        <v>0</v>
      </c>
      <c r="N214" s="3">
        <v>0</v>
      </c>
      <c r="O214" s="3">
        <v>0</v>
      </c>
      <c r="P214" s="3">
        <v>0</v>
      </c>
      <c r="Q214" s="4" t="e">
        <f t="shared" si="68"/>
        <v>#DIV/0!</v>
      </c>
      <c r="R214" s="3">
        <v>0</v>
      </c>
      <c r="S214" s="3">
        <v>0</v>
      </c>
      <c r="T214" s="32" t="e">
        <f t="shared" si="69"/>
        <v>#DIV/0!</v>
      </c>
      <c r="U214" s="32" t="e">
        <f t="shared" si="70"/>
        <v>#DIV/0!</v>
      </c>
      <c r="V214" s="3">
        <v>0</v>
      </c>
      <c r="W214" s="3">
        <v>0</v>
      </c>
      <c r="X214" s="3">
        <v>0</v>
      </c>
      <c r="Y214" s="3">
        <v>0</v>
      </c>
      <c r="Z214" s="3">
        <v>0</v>
      </c>
      <c r="AA214" s="3">
        <v>0</v>
      </c>
      <c r="AB214" s="3"/>
      <c r="AC214" s="3"/>
    </row>
    <row r="215" spans="1:30" x14ac:dyDescent="0.3">
      <c r="A215" s="3" t="s">
        <v>68</v>
      </c>
      <c r="B215" s="3" t="s">
        <v>29</v>
      </c>
      <c r="C215" s="3" t="s">
        <v>33</v>
      </c>
      <c r="D215" s="3" t="s">
        <v>26</v>
      </c>
      <c r="E215" s="3" t="s">
        <v>30</v>
      </c>
      <c r="F215" s="3" t="s">
        <v>28</v>
      </c>
      <c r="G215" s="3">
        <v>0</v>
      </c>
      <c r="H215" s="3">
        <v>0</v>
      </c>
      <c r="I215" s="4" t="e">
        <f t="shared" si="65"/>
        <v>#DIV/0!</v>
      </c>
      <c r="J215" s="3">
        <v>0</v>
      </c>
      <c r="K215" s="32" t="e">
        <f t="shared" si="66"/>
        <v>#DIV/0!</v>
      </c>
      <c r="L215" s="3">
        <f t="shared" si="67"/>
        <v>0</v>
      </c>
      <c r="M215" s="3">
        <v>0</v>
      </c>
      <c r="N215" s="3">
        <v>0</v>
      </c>
      <c r="O215" s="3">
        <v>0</v>
      </c>
      <c r="P215" s="3">
        <v>0</v>
      </c>
      <c r="Q215" s="4" t="e">
        <f t="shared" si="68"/>
        <v>#DIV/0!</v>
      </c>
      <c r="R215" s="3">
        <v>0</v>
      </c>
      <c r="S215" s="3">
        <v>0</v>
      </c>
      <c r="T215" s="32" t="e">
        <f t="shared" si="69"/>
        <v>#DIV/0!</v>
      </c>
      <c r="U215" s="32" t="e">
        <f t="shared" si="70"/>
        <v>#DIV/0!</v>
      </c>
      <c r="V215" s="3">
        <v>0</v>
      </c>
      <c r="W215" s="3">
        <v>0</v>
      </c>
      <c r="X215" s="3">
        <v>0</v>
      </c>
      <c r="Y215" s="3">
        <v>0</v>
      </c>
      <c r="Z215" s="3">
        <v>0</v>
      </c>
      <c r="AA215" s="3">
        <v>0</v>
      </c>
      <c r="AB215" s="3"/>
      <c r="AC215" s="3"/>
    </row>
    <row r="216" spans="1:30" x14ac:dyDescent="0.3">
      <c r="A216" s="35">
        <v>79</v>
      </c>
      <c r="B216" s="35" t="s">
        <v>29</v>
      </c>
      <c r="C216" s="35" t="s">
        <v>25</v>
      </c>
      <c r="D216" s="35" t="s">
        <v>26</v>
      </c>
      <c r="E216" s="35" t="s">
        <v>30</v>
      </c>
      <c r="F216" s="35" t="s">
        <v>33</v>
      </c>
      <c r="G216" s="35">
        <f>G217+G218+G219</f>
        <v>2</v>
      </c>
      <c r="H216" s="35">
        <f>H217+H218+H219</f>
        <v>2</v>
      </c>
      <c r="I216" s="36">
        <f t="shared" si="65"/>
        <v>1</v>
      </c>
      <c r="J216" s="35">
        <f>J217+J218+J219</f>
        <v>0</v>
      </c>
      <c r="K216" s="37">
        <f t="shared" si="66"/>
        <v>0</v>
      </c>
      <c r="L216" s="35">
        <f t="shared" si="67"/>
        <v>2</v>
      </c>
      <c r="M216" s="35">
        <f>M217+M218+M219</f>
        <v>0</v>
      </c>
      <c r="N216" s="35">
        <f>N217+N218+N219</f>
        <v>2</v>
      </c>
      <c r="O216" s="35">
        <f>O217+O218+O219</f>
        <v>0</v>
      </c>
      <c r="P216" s="35">
        <f>P217+P218+P219</f>
        <v>0</v>
      </c>
      <c r="Q216" s="36">
        <f t="shared" si="68"/>
        <v>0</v>
      </c>
      <c r="R216" s="35">
        <f>R217+R218+R219</f>
        <v>2</v>
      </c>
      <c r="S216" s="35">
        <f>S217+S218+S219</f>
        <v>2</v>
      </c>
      <c r="T216" s="37">
        <f t="shared" si="69"/>
        <v>0</v>
      </c>
      <c r="U216" s="37">
        <f t="shared" si="70"/>
        <v>0</v>
      </c>
      <c r="V216" s="35">
        <f t="shared" ref="V216:AA216" si="73">V217+V218+V219</f>
        <v>0</v>
      </c>
      <c r="W216" s="35">
        <f t="shared" si="73"/>
        <v>1</v>
      </c>
      <c r="X216" s="35">
        <f t="shared" si="73"/>
        <v>1</v>
      </c>
      <c r="Y216" s="35">
        <f t="shared" si="73"/>
        <v>0</v>
      </c>
      <c r="Z216" s="35">
        <f t="shared" si="73"/>
        <v>1</v>
      </c>
      <c r="AA216" s="35">
        <f t="shared" si="73"/>
        <v>0</v>
      </c>
      <c r="AB216" s="35"/>
      <c r="AC216" s="35"/>
      <c r="AD216" s="38"/>
    </row>
    <row r="217" spans="1:30" x14ac:dyDescent="0.3">
      <c r="A217" s="3" t="s">
        <v>66</v>
      </c>
      <c r="B217" s="3" t="s">
        <v>29</v>
      </c>
      <c r="C217" s="3" t="s">
        <v>25</v>
      </c>
      <c r="D217" s="3" t="s">
        <v>26</v>
      </c>
      <c r="E217" s="3" t="s">
        <v>30</v>
      </c>
      <c r="F217" s="3" t="s">
        <v>33</v>
      </c>
      <c r="G217" s="3">
        <v>2</v>
      </c>
      <c r="H217" s="3">
        <v>2</v>
      </c>
      <c r="I217" s="4">
        <f t="shared" si="65"/>
        <v>1</v>
      </c>
      <c r="J217" s="3">
        <v>0</v>
      </c>
      <c r="K217" s="32">
        <f t="shared" si="66"/>
        <v>0</v>
      </c>
      <c r="L217" s="3">
        <f t="shared" si="67"/>
        <v>2</v>
      </c>
      <c r="M217" s="3">
        <v>0</v>
      </c>
      <c r="N217" s="3">
        <v>2</v>
      </c>
      <c r="O217" s="3">
        <v>0</v>
      </c>
      <c r="P217" s="3">
        <v>0</v>
      </c>
      <c r="Q217" s="4">
        <f t="shared" si="68"/>
        <v>0</v>
      </c>
      <c r="R217" s="3">
        <v>2</v>
      </c>
      <c r="S217" s="3">
        <v>2</v>
      </c>
      <c r="T217" s="32">
        <f t="shared" si="69"/>
        <v>0</v>
      </c>
      <c r="U217" s="32">
        <f t="shared" si="70"/>
        <v>0</v>
      </c>
      <c r="V217" s="3">
        <v>0</v>
      </c>
      <c r="W217" s="3">
        <v>1</v>
      </c>
      <c r="X217" s="3">
        <v>1</v>
      </c>
      <c r="Y217" s="3">
        <v>0</v>
      </c>
      <c r="Z217" s="3">
        <v>1</v>
      </c>
      <c r="AA217" s="3">
        <v>0</v>
      </c>
      <c r="AB217" s="3"/>
      <c r="AC217" s="3"/>
    </row>
    <row r="218" spans="1:30" x14ac:dyDescent="0.3">
      <c r="A218" s="3" t="s">
        <v>67</v>
      </c>
      <c r="B218" s="3" t="s">
        <v>29</v>
      </c>
      <c r="C218" s="3" t="s">
        <v>25</v>
      </c>
      <c r="D218" s="3" t="s">
        <v>26</v>
      </c>
      <c r="E218" s="3" t="s">
        <v>30</v>
      </c>
      <c r="F218" s="3" t="s">
        <v>33</v>
      </c>
      <c r="G218" s="3">
        <v>0</v>
      </c>
      <c r="H218" s="3">
        <v>0</v>
      </c>
      <c r="I218" s="4" t="e">
        <f t="shared" si="65"/>
        <v>#DIV/0!</v>
      </c>
      <c r="J218" s="3">
        <v>0</v>
      </c>
      <c r="K218" s="32" t="e">
        <f t="shared" si="66"/>
        <v>#DIV/0!</v>
      </c>
      <c r="L218" s="3">
        <f t="shared" si="67"/>
        <v>0</v>
      </c>
      <c r="M218" s="3">
        <v>0</v>
      </c>
      <c r="N218" s="3">
        <v>0</v>
      </c>
      <c r="O218" s="3">
        <v>0</v>
      </c>
      <c r="P218" s="3">
        <v>0</v>
      </c>
      <c r="Q218" s="4" t="e">
        <f t="shared" si="68"/>
        <v>#DIV/0!</v>
      </c>
      <c r="R218" s="3">
        <v>0</v>
      </c>
      <c r="S218" s="3">
        <v>0</v>
      </c>
      <c r="T218" s="32" t="e">
        <f t="shared" si="69"/>
        <v>#DIV/0!</v>
      </c>
      <c r="U218" s="32" t="e">
        <f t="shared" si="70"/>
        <v>#DIV/0!</v>
      </c>
      <c r="V218" s="3">
        <v>0</v>
      </c>
      <c r="W218" s="3">
        <v>0</v>
      </c>
      <c r="X218" s="3">
        <v>0</v>
      </c>
      <c r="Y218" s="3">
        <v>0</v>
      </c>
      <c r="Z218" s="3">
        <v>0</v>
      </c>
      <c r="AA218" s="3">
        <v>0</v>
      </c>
      <c r="AB218" s="3"/>
      <c r="AC218" s="3"/>
    </row>
    <row r="219" spans="1:30" x14ac:dyDescent="0.3">
      <c r="A219" s="3" t="s">
        <v>68</v>
      </c>
      <c r="B219" s="3" t="s">
        <v>29</v>
      </c>
      <c r="C219" s="3" t="s">
        <v>25</v>
      </c>
      <c r="D219" s="3" t="s">
        <v>26</v>
      </c>
      <c r="E219" s="3" t="s">
        <v>30</v>
      </c>
      <c r="F219" s="3" t="s">
        <v>33</v>
      </c>
      <c r="G219" s="3">
        <v>0</v>
      </c>
      <c r="H219" s="3">
        <v>0</v>
      </c>
      <c r="I219" s="4" t="e">
        <f t="shared" si="65"/>
        <v>#DIV/0!</v>
      </c>
      <c r="J219" s="3">
        <v>0</v>
      </c>
      <c r="K219" s="32" t="e">
        <f t="shared" si="66"/>
        <v>#DIV/0!</v>
      </c>
      <c r="L219" s="3">
        <f t="shared" si="67"/>
        <v>0</v>
      </c>
      <c r="M219" s="3">
        <v>0</v>
      </c>
      <c r="N219" s="3">
        <v>0</v>
      </c>
      <c r="O219" s="3">
        <v>0</v>
      </c>
      <c r="P219" s="3">
        <v>0</v>
      </c>
      <c r="Q219" s="4" t="e">
        <f t="shared" si="68"/>
        <v>#DIV/0!</v>
      </c>
      <c r="R219" s="3">
        <v>0</v>
      </c>
      <c r="S219" s="3">
        <v>0</v>
      </c>
      <c r="T219" s="32" t="e">
        <f t="shared" si="69"/>
        <v>#DIV/0!</v>
      </c>
      <c r="U219" s="32" t="e">
        <f t="shared" si="70"/>
        <v>#DIV/0!</v>
      </c>
      <c r="V219" s="3">
        <v>0</v>
      </c>
      <c r="W219" s="3">
        <v>0</v>
      </c>
      <c r="X219" s="3">
        <v>0</v>
      </c>
      <c r="Y219" s="3">
        <v>0</v>
      </c>
      <c r="Z219" s="3">
        <v>0</v>
      </c>
      <c r="AA219" s="3">
        <v>0</v>
      </c>
      <c r="AB219" s="3"/>
      <c r="AC219" s="3"/>
    </row>
    <row r="220" spans="1:30" x14ac:dyDescent="0.3">
      <c r="A220" s="35">
        <v>10</v>
      </c>
      <c r="B220" s="35" t="s">
        <v>29</v>
      </c>
      <c r="C220" s="35" t="s">
        <v>25</v>
      </c>
      <c r="D220" s="35" t="s">
        <v>30</v>
      </c>
      <c r="E220" s="35" t="s">
        <v>27</v>
      </c>
      <c r="F220" s="35" t="s">
        <v>28</v>
      </c>
      <c r="G220" s="35">
        <f>G221+G222+G223</f>
        <v>5</v>
      </c>
      <c r="H220" s="35">
        <f>H221+H222+H223</f>
        <v>6</v>
      </c>
      <c r="I220" s="36">
        <f t="shared" si="65"/>
        <v>1.2</v>
      </c>
      <c r="J220" s="35">
        <f>J221+J222+J223</f>
        <v>0</v>
      </c>
      <c r="K220" s="37">
        <f t="shared" si="66"/>
        <v>0</v>
      </c>
      <c r="L220" s="35">
        <f t="shared" si="67"/>
        <v>4</v>
      </c>
      <c r="M220" s="35">
        <f>M221+M222+M223</f>
        <v>1</v>
      </c>
      <c r="N220" s="35">
        <f>N221+N222+N223</f>
        <v>3</v>
      </c>
      <c r="O220" s="35">
        <f>O221+O222+O223</f>
        <v>1</v>
      </c>
      <c r="P220" s="35">
        <f>P221+P222+P223</f>
        <v>3</v>
      </c>
      <c r="Q220" s="36">
        <f t="shared" si="68"/>
        <v>75</v>
      </c>
      <c r="R220" s="35">
        <f>R221+R222+R223</f>
        <v>4</v>
      </c>
      <c r="S220" s="35">
        <f>S221+S222+S223</f>
        <v>3</v>
      </c>
      <c r="T220" s="37">
        <f t="shared" si="69"/>
        <v>0.25</v>
      </c>
      <c r="U220" s="37">
        <f t="shared" si="70"/>
        <v>0.375</v>
      </c>
      <c r="V220" s="35">
        <f t="shared" ref="V220:AA220" si="74">V221+V222+V223</f>
        <v>1</v>
      </c>
      <c r="W220" s="35">
        <f t="shared" si="74"/>
        <v>1</v>
      </c>
      <c r="X220" s="35">
        <f t="shared" si="74"/>
        <v>2</v>
      </c>
      <c r="Y220" s="35">
        <f t="shared" si="74"/>
        <v>0</v>
      </c>
      <c r="Z220" s="35">
        <f t="shared" si="74"/>
        <v>2</v>
      </c>
      <c r="AA220" s="35">
        <f t="shared" si="74"/>
        <v>0</v>
      </c>
      <c r="AB220" s="35"/>
      <c r="AC220" s="35"/>
      <c r="AD220" s="38"/>
    </row>
    <row r="221" spans="1:30" x14ac:dyDescent="0.3">
      <c r="A221" s="3" t="s">
        <v>66</v>
      </c>
      <c r="B221" s="3" t="s">
        <v>29</v>
      </c>
      <c r="C221" s="3" t="s">
        <v>25</v>
      </c>
      <c r="D221" s="3" t="s">
        <v>30</v>
      </c>
      <c r="E221" s="3" t="s">
        <v>27</v>
      </c>
      <c r="F221" s="3" t="s">
        <v>28</v>
      </c>
      <c r="G221" s="3">
        <v>3</v>
      </c>
      <c r="H221" s="3">
        <v>3</v>
      </c>
      <c r="I221" s="4">
        <f t="shared" si="65"/>
        <v>1</v>
      </c>
      <c r="J221" s="3">
        <v>0</v>
      </c>
      <c r="K221" s="32">
        <f t="shared" si="66"/>
        <v>0</v>
      </c>
      <c r="L221" s="3">
        <f t="shared" si="67"/>
        <v>2</v>
      </c>
      <c r="M221" s="3">
        <v>0</v>
      </c>
      <c r="N221" s="3">
        <v>2</v>
      </c>
      <c r="O221" s="3">
        <v>0</v>
      </c>
      <c r="P221" s="3">
        <v>1</v>
      </c>
      <c r="Q221" s="4">
        <f t="shared" si="68"/>
        <v>50</v>
      </c>
      <c r="R221" s="3">
        <v>4</v>
      </c>
      <c r="S221" s="3">
        <v>3</v>
      </c>
      <c r="T221" s="32">
        <f t="shared" si="69"/>
        <v>0</v>
      </c>
      <c r="U221" s="32">
        <f t="shared" si="70"/>
        <v>0</v>
      </c>
      <c r="V221" s="3">
        <v>0</v>
      </c>
      <c r="W221" s="3">
        <v>1</v>
      </c>
      <c r="X221" s="3">
        <v>1</v>
      </c>
      <c r="Y221" s="3">
        <v>0</v>
      </c>
      <c r="Z221" s="3">
        <v>2</v>
      </c>
      <c r="AA221" s="3">
        <v>0</v>
      </c>
      <c r="AB221" s="3"/>
      <c r="AC221" s="3"/>
    </row>
    <row r="222" spans="1:30" x14ac:dyDescent="0.3">
      <c r="A222" s="3" t="s">
        <v>67</v>
      </c>
      <c r="B222" s="3" t="s">
        <v>29</v>
      </c>
      <c r="C222" s="3" t="s">
        <v>25</v>
      </c>
      <c r="D222" s="3" t="s">
        <v>30</v>
      </c>
      <c r="E222" s="3" t="s">
        <v>27</v>
      </c>
      <c r="F222" s="3" t="s">
        <v>28</v>
      </c>
      <c r="G222" s="3">
        <v>2</v>
      </c>
      <c r="H222" s="3">
        <v>3</v>
      </c>
      <c r="I222" s="4">
        <f t="shared" si="65"/>
        <v>1.5</v>
      </c>
      <c r="J222" s="3">
        <v>0</v>
      </c>
      <c r="K222" s="32">
        <f t="shared" si="66"/>
        <v>0</v>
      </c>
      <c r="L222" s="3">
        <f t="shared" si="67"/>
        <v>2</v>
      </c>
      <c r="M222" s="3">
        <v>1</v>
      </c>
      <c r="N222" s="3">
        <v>1</v>
      </c>
      <c r="O222" s="3">
        <v>1</v>
      </c>
      <c r="P222" s="3">
        <v>2</v>
      </c>
      <c r="Q222" s="4">
        <f t="shared" si="68"/>
        <v>100</v>
      </c>
      <c r="R222" s="3">
        <v>0</v>
      </c>
      <c r="S222" s="3">
        <v>0</v>
      </c>
      <c r="T222" s="32">
        <f t="shared" si="69"/>
        <v>0.5</v>
      </c>
      <c r="U222" s="32">
        <f t="shared" si="70"/>
        <v>0.75</v>
      </c>
      <c r="V222" s="3">
        <v>1</v>
      </c>
      <c r="W222" s="3">
        <v>0</v>
      </c>
      <c r="X222" s="3">
        <v>1</v>
      </c>
      <c r="Y222" s="3">
        <v>0</v>
      </c>
      <c r="Z222" s="3">
        <v>0</v>
      </c>
      <c r="AA222" s="3">
        <v>0</v>
      </c>
      <c r="AB222" s="3"/>
      <c r="AC222" s="3"/>
    </row>
    <row r="223" spans="1:30" x14ac:dyDescent="0.3">
      <c r="A223" s="3" t="s">
        <v>68</v>
      </c>
      <c r="B223" s="3" t="s">
        <v>29</v>
      </c>
      <c r="C223" s="3" t="s">
        <v>25</v>
      </c>
      <c r="D223" s="3" t="s">
        <v>30</v>
      </c>
      <c r="E223" s="3" t="s">
        <v>27</v>
      </c>
      <c r="F223" s="3" t="s">
        <v>28</v>
      </c>
      <c r="G223" s="3">
        <v>0</v>
      </c>
      <c r="H223" s="3">
        <v>0</v>
      </c>
      <c r="I223" s="4" t="e">
        <f t="shared" si="65"/>
        <v>#DIV/0!</v>
      </c>
      <c r="J223" s="3">
        <v>0</v>
      </c>
      <c r="K223" s="32" t="e">
        <f t="shared" si="66"/>
        <v>#DIV/0!</v>
      </c>
      <c r="L223" s="3">
        <f t="shared" si="67"/>
        <v>0</v>
      </c>
      <c r="M223" s="3">
        <v>0</v>
      </c>
      <c r="N223" s="3">
        <v>0</v>
      </c>
      <c r="O223" s="3">
        <v>0</v>
      </c>
      <c r="P223" s="3">
        <v>0</v>
      </c>
      <c r="Q223" s="4" t="e">
        <f t="shared" si="68"/>
        <v>#DIV/0!</v>
      </c>
      <c r="R223" s="3">
        <v>0</v>
      </c>
      <c r="S223" s="3">
        <v>0</v>
      </c>
      <c r="T223" s="32" t="e">
        <f t="shared" si="69"/>
        <v>#DIV/0!</v>
      </c>
      <c r="U223" s="32" t="e">
        <f t="shared" si="70"/>
        <v>#DIV/0!</v>
      </c>
      <c r="V223" s="3">
        <v>0</v>
      </c>
      <c r="W223" s="3">
        <v>0</v>
      </c>
      <c r="X223" s="3">
        <v>0</v>
      </c>
      <c r="Y223" s="3">
        <v>0</v>
      </c>
      <c r="Z223" s="3">
        <v>0</v>
      </c>
      <c r="AA223" s="3">
        <v>0</v>
      </c>
      <c r="AB223" s="3"/>
      <c r="AC223" s="3"/>
    </row>
    <row r="224" spans="1:30" x14ac:dyDescent="0.3">
      <c r="A224" s="35">
        <v>74</v>
      </c>
      <c r="B224" s="35" t="s">
        <v>24</v>
      </c>
      <c r="C224" s="35" t="s">
        <v>32</v>
      </c>
      <c r="D224" s="35" t="s">
        <v>26</v>
      </c>
      <c r="E224" s="35" t="s">
        <v>27</v>
      </c>
      <c r="F224" s="35" t="s">
        <v>28</v>
      </c>
      <c r="G224" s="35">
        <f>G225+G226+G227</f>
        <v>5</v>
      </c>
      <c r="H224" s="35">
        <f>H225+H226+H227</f>
        <v>4</v>
      </c>
      <c r="I224" s="36">
        <f t="shared" si="65"/>
        <v>0.8</v>
      </c>
      <c r="J224" s="35">
        <f>J225+J226+J227</f>
        <v>1</v>
      </c>
      <c r="K224" s="37">
        <f t="shared" si="66"/>
        <v>0.2</v>
      </c>
      <c r="L224" s="35">
        <f t="shared" si="67"/>
        <v>4</v>
      </c>
      <c r="M224" s="35">
        <f>M225+M226+M227</f>
        <v>2</v>
      </c>
      <c r="N224" s="35">
        <f>N225+N226+N227</f>
        <v>2</v>
      </c>
      <c r="O224" s="35">
        <f>O225+O226+O227</f>
        <v>0</v>
      </c>
      <c r="P224" s="35">
        <f>P225+P226+P227</f>
        <v>4</v>
      </c>
      <c r="Q224" s="36">
        <f t="shared" si="68"/>
        <v>100</v>
      </c>
      <c r="R224" s="35">
        <f>R225+R226+R227</f>
        <v>0</v>
      </c>
      <c r="S224" s="35">
        <f>S225+S226+S227</f>
        <v>0</v>
      </c>
      <c r="T224" s="37">
        <f t="shared" si="69"/>
        <v>0.5</v>
      </c>
      <c r="U224" s="37">
        <f t="shared" si="70"/>
        <v>0.5</v>
      </c>
      <c r="V224" s="35">
        <f t="shared" ref="V224:AA224" si="75">V225+V226+V227</f>
        <v>0</v>
      </c>
      <c r="W224" s="35">
        <f t="shared" si="75"/>
        <v>2</v>
      </c>
      <c r="X224" s="35">
        <f t="shared" si="75"/>
        <v>0</v>
      </c>
      <c r="Y224" s="35">
        <f t="shared" si="75"/>
        <v>0</v>
      </c>
      <c r="Z224" s="35">
        <f t="shared" si="75"/>
        <v>0</v>
      </c>
      <c r="AA224" s="35">
        <f t="shared" si="75"/>
        <v>0</v>
      </c>
      <c r="AB224" s="35"/>
      <c r="AC224" s="35"/>
      <c r="AD224" s="38"/>
    </row>
    <row r="225" spans="1:30" x14ac:dyDescent="0.3">
      <c r="A225" s="3" t="s">
        <v>66</v>
      </c>
      <c r="B225" s="3" t="s">
        <v>24</v>
      </c>
      <c r="C225" s="3" t="s">
        <v>32</v>
      </c>
      <c r="D225" s="3" t="s">
        <v>26</v>
      </c>
      <c r="E225" s="3" t="s">
        <v>27</v>
      </c>
      <c r="F225" s="3" t="s">
        <v>28</v>
      </c>
      <c r="G225" s="3">
        <v>2</v>
      </c>
      <c r="H225" s="3">
        <v>2</v>
      </c>
      <c r="I225" s="4">
        <f t="shared" si="65"/>
        <v>1</v>
      </c>
      <c r="J225" s="3">
        <v>0</v>
      </c>
      <c r="K225" s="32">
        <f t="shared" si="66"/>
        <v>0</v>
      </c>
      <c r="L225" s="3">
        <f t="shared" si="67"/>
        <v>2</v>
      </c>
      <c r="M225" s="3">
        <v>1</v>
      </c>
      <c r="N225" s="3">
        <v>1</v>
      </c>
      <c r="O225" s="3">
        <v>0</v>
      </c>
      <c r="P225" s="3">
        <v>2</v>
      </c>
      <c r="Q225" s="4">
        <f t="shared" si="68"/>
        <v>100</v>
      </c>
      <c r="R225" s="3">
        <v>0</v>
      </c>
      <c r="S225" s="3">
        <v>0</v>
      </c>
      <c r="T225" s="32">
        <f t="shared" si="69"/>
        <v>0.5</v>
      </c>
      <c r="U225" s="32">
        <f t="shared" si="70"/>
        <v>0.5</v>
      </c>
      <c r="V225" s="3">
        <v>0</v>
      </c>
      <c r="W225" s="3">
        <v>1</v>
      </c>
      <c r="X225" s="3">
        <v>0</v>
      </c>
      <c r="Y225" s="3">
        <v>0</v>
      </c>
      <c r="Z225" s="3">
        <v>0</v>
      </c>
      <c r="AA225" s="3">
        <v>0</v>
      </c>
      <c r="AB225" s="3"/>
      <c r="AC225" s="3"/>
    </row>
    <row r="226" spans="1:30" x14ac:dyDescent="0.3">
      <c r="A226" s="3" t="s">
        <v>67</v>
      </c>
      <c r="B226" s="3" t="s">
        <v>24</v>
      </c>
      <c r="C226" s="3" t="s">
        <v>32</v>
      </c>
      <c r="D226" s="3" t="s">
        <v>26</v>
      </c>
      <c r="E226" s="3" t="s">
        <v>27</v>
      </c>
      <c r="F226" s="3" t="s">
        <v>28</v>
      </c>
      <c r="G226" s="3">
        <v>0</v>
      </c>
      <c r="H226" s="3">
        <v>0</v>
      </c>
      <c r="I226" s="4" t="e">
        <f t="shared" si="65"/>
        <v>#DIV/0!</v>
      </c>
      <c r="J226" s="3">
        <v>0</v>
      </c>
      <c r="K226" s="32" t="e">
        <f t="shared" si="66"/>
        <v>#DIV/0!</v>
      </c>
      <c r="L226" s="3">
        <f t="shared" si="67"/>
        <v>0</v>
      </c>
      <c r="M226" s="3">
        <v>0</v>
      </c>
      <c r="N226" s="3">
        <v>0</v>
      </c>
      <c r="O226" s="3">
        <v>0</v>
      </c>
      <c r="P226" s="3">
        <v>0</v>
      </c>
      <c r="Q226" s="4" t="e">
        <f t="shared" si="68"/>
        <v>#DIV/0!</v>
      </c>
      <c r="R226" s="3">
        <v>0</v>
      </c>
      <c r="S226" s="3">
        <v>0</v>
      </c>
      <c r="T226" s="32" t="e">
        <f t="shared" si="69"/>
        <v>#DIV/0!</v>
      </c>
      <c r="U226" s="32" t="e">
        <f t="shared" si="70"/>
        <v>#DIV/0!</v>
      </c>
      <c r="V226" s="3">
        <v>0</v>
      </c>
      <c r="W226" s="3">
        <v>0</v>
      </c>
      <c r="X226" s="3">
        <v>0</v>
      </c>
      <c r="Y226" s="3">
        <v>0</v>
      </c>
      <c r="Z226" s="3">
        <v>0</v>
      </c>
      <c r="AA226" s="3">
        <v>0</v>
      </c>
      <c r="AB226" s="3"/>
      <c r="AC226" s="3"/>
    </row>
    <row r="227" spans="1:30" x14ac:dyDescent="0.3">
      <c r="A227" s="3" t="s">
        <v>68</v>
      </c>
      <c r="B227" s="3" t="s">
        <v>24</v>
      </c>
      <c r="C227" s="3" t="s">
        <v>32</v>
      </c>
      <c r="D227" s="3" t="s">
        <v>26</v>
      </c>
      <c r="E227" s="3" t="s">
        <v>27</v>
      </c>
      <c r="F227" s="3" t="s">
        <v>28</v>
      </c>
      <c r="G227" s="3">
        <v>3</v>
      </c>
      <c r="H227" s="3">
        <v>2</v>
      </c>
      <c r="I227" s="4">
        <f t="shared" si="65"/>
        <v>0.66666666666666663</v>
      </c>
      <c r="J227" s="3">
        <v>1</v>
      </c>
      <c r="K227" s="32">
        <f t="shared" si="66"/>
        <v>0.33333333333333331</v>
      </c>
      <c r="L227" s="3">
        <f t="shared" si="67"/>
        <v>2</v>
      </c>
      <c r="M227" s="3">
        <v>1</v>
      </c>
      <c r="N227" s="3">
        <v>1</v>
      </c>
      <c r="O227" s="3">
        <v>0</v>
      </c>
      <c r="P227" s="3">
        <v>2</v>
      </c>
      <c r="Q227" s="4">
        <f t="shared" si="68"/>
        <v>100</v>
      </c>
      <c r="R227" s="3">
        <v>0</v>
      </c>
      <c r="S227" s="3">
        <v>0</v>
      </c>
      <c r="T227" s="32">
        <f t="shared" si="69"/>
        <v>0.5</v>
      </c>
      <c r="U227" s="32">
        <f t="shared" si="70"/>
        <v>0.5</v>
      </c>
      <c r="V227" s="3">
        <v>0</v>
      </c>
      <c r="W227" s="3">
        <v>1</v>
      </c>
      <c r="X227" s="3">
        <v>0</v>
      </c>
      <c r="Y227" s="3">
        <v>0</v>
      </c>
      <c r="Z227" s="3">
        <v>0</v>
      </c>
      <c r="AA227" s="3">
        <v>0</v>
      </c>
      <c r="AB227" s="3"/>
      <c r="AC227" s="3"/>
    </row>
    <row r="228" spans="1:30" x14ac:dyDescent="0.3">
      <c r="A228" s="35">
        <v>150</v>
      </c>
      <c r="B228" s="35" t="s">
        <v>24</v>
      </c>
      <c r="C228" s="35" t="s">
        <v>32</v>
      </c>
      <c r="D228" s="35" t="s">
        <v>26</v>
      </c>
      <c r="E228" s="35" t="s">
        <v>34</v>
      </c>
      <c r="F228" s="35" t="s">
        <v>31</v>
      </c>
      <c r="G228" s="35">
        <f>G229+G230+G231</f>
        <v>2</v>
      </c>
      <c r="H228" s="35">
        <f>H229+H230+H231</f>
        <v>1</v>
      </c>
      <c r="I228" s="36">
        <f t="shared" si="65"/>
        <v>0.5</v>
      </c>
      <c r="J228" s="35">
        <f>J229+J230+J231</f>
        <v>0</v>
      </c>
      <c r="K228" s="37">
        <f t="shared" si="66"/>
        <v>0</v>
      </c>
      <c r="L228" s="35">
        <f t="shared" si="67"/>
        <v>2</v>
      </c>
      <c r="M228" s="35">
        <f>M229+M230+M231</f>
        <v>0</v>
      </c>
      <c r="N228" s="35">
        <f>N229+N230+N231</f>
        <v>2</v>
      </c>
      <c r="O228" s="35">
        <f>O229+O230+O231</f>
        <v>0</v>
      </c>
      <c r="P228" s="35">
        <f>P229+P230+P231</f>
        <v>2</v>
      </c>
      <c r="Q228" s="36">
        <f t="shared" si="68"/>
        <v>100</v>
      </c>
      <c r="R228" s="35">
        <f>R229+R230+R231</f>
        <v>2</v>
      </c>
      <c r="S228" s="35">
        <f>S229+S230+S231</f>
        <v>1</v>
      </c>
      <c r="T228" s="37">
        <f t="shared" si="69"/>
        <v>0</v>
      </c>
      <c r="U228" s="37">
        <f t="shared" si="70"/>
        <v>0</v>
      </c>
      <c r="V228" s="35">
        <f t="shared" ref="V228:AA228" si="76">V229+V230+V231</f>
        <v>0</v>
      </c>
      <c r="W228" s="35">
        <f t="shared" si="76"/>
        <v>1</v>
      </c>
      <c r="X228" s="35">
        <f t="shared" si="76"/>
        <v>1</v>
      </c>
      <c r="Y228" s="35">
        <f t="shared" si="76"/>
        <v>0</v>
      </c>
      <c r="Z228" s="35">
        <f t="shared" si="76"/>
        <v>1</v>
      </c>
      <c r="AA228" s="35">
        <f t="shared" si="76"/>
        <v>0</v>
      </c>
      <c r="AB228" s="35"/>
      <c r="AC228" s="38"/>
      <c r="AD228" s="38"/>
    </row>
    <row r="229" spans="1:30" x14ac:dyDescent="0.3">
      <c r="A229" s="3" t="s">
        <v>66</v>
      </c>
      <c r="B229" s="3" t="s">
        <v>24</v>
      </c>
      <c r="C229" s="3" t="s">
        <v>32</v>
      </c>
      <c r="D229" s="3" t="s">
        <v>26</v>
      </c>
      <c r="E229" s="3" t="s">
        <v>34</v>
      </c>
      <c r="F229" s="3" t="s">
        <v>31</v>
      </c>
      <c r="G229" s="3">
        <v>0</v>
      </c>
      <c r="H229" s="3">
        <v>0</v>
      </c>
      <c r="I229" s="4" t="e">
        <f t="shared" si="65"/>
        <v>#DIV/0!</v>
      </c>
      <c r="J229" s="3">
        <v>0</v>
      </c>
      <c r="K229" s="32" t="e">
        <f t="shared" si="66"/>
        <v>#DIV/0!</v>
      </c>
      <c r="L229" s="3">
        <f t="shared" si="67"/>
        <v>0</v>
      </c>
      <c r="M229" s="3">
        <v>0</v>
      </c>
      <c r="N229" s="3">
        <v>0</v>
      </c>
      <c r="O229" s="3">
        <v>0</v>
      </c>
      <c r="P229" s="3">
        <v>0</v>
      </c>
      <c r="Q229" s="4" t="e">
        <f t="shared" si="68"/>
        <v>#DIV/0!</v>
      </c>
      <c r="R229" s="3">
        <v>0</v>
      </c>
      <c r="S229" s="3">
        <v>0</v>
      </c>
      <c r="T229" s="32" t="e">
        <f t="shared" si="69"/>
        <v>#DIV/0!</v>
      </c>
      <c r="U229" s="32" t="e">
        <f t="shared" si="70"/>
        <v>#DIV/0!</v>
      </c>
      <c r="V229" s="3">
        <v>0</v>
      </c>
      <c r="W229" s="3">
        <v>0</v>
      </c>
      <c r="X229" s="3">
        <v>0</v>
      </c>
      <c r="Y229" s="3">
        <v>0</v>
      </c>
      <c r="Z229" s="3">
        <v>0</v>
      </c>
      <c r="AA229" s="3">
        <v>0</v>
      </c>
      <c r="AB229" s="3"/>
    </row>
    <row r="230" spans="1:30" x14ac:dyDescent="0.3">
      <c r="A230" s="3" t="s">
        <v>67</v>
      </c>
      <c r="B230" s="3" t="s">
        <v>24</v>
      </c>
      <c r="C230" s="3" t="s">
        <v>32</v>
      </c>
      <c r="D230" s="3" t="s">
        <v>26</v>
      </c>
      <c r="E230" s="3" t="s">
        <v>34</v>
      </c>
      <c r="F230" s="3" t="s">
        <v>31</v>
      </c>
      <c r="G230" s="3">
        <v>1</v>
      </c>
      <c r="H230" s="3">
        <v>1</v>
      </c>
      <c r="I230" s="4">
        <f t="shared" si="65"/>
        <v>1</v>
      </c>
      <c r="J230" s="3">
        <v>0</v>
      </c>
      <c r="K230" s="32">
        <f t="shared" si="66"/>
        <v>0</v>
      </c>
      <c r="L230" s="3">
        <f t="shared" si="67"/>
        <v>1</v>
      </c>
      <c r="M230" s="3">
        <v>0</v>
      </c>
      <c r="N230" s="3">
        <v>1</v>
      </c>
      <c r="O230" s="3">
        <v>0</v>
      </c>
      <c r="P230" s="3">
        <v>1</v>
      </c>
      <c r="Q230" s="4">
        <f t="shared" si="68"/>
        <v>100</v>
      </c>
      <c r="R230" s="3">
        <v>2</v>
      </c>
      <c r="S230" s="3">
        <v>1</v>
      </c>
      <c r="T230" s="32">
        <f t="shared" si="69"/>
        <v>0</v>
      </c>
      <c r="U230" s="32">
        <f t="shared" si="70"/>
        <v>0</v>
      </c>
      <c r="V230" s="3">
        <v>0</v>
      </c>
      <c r="W230" s="3">
        <v>1</v>
      </c>
      <c r="X230" s="3">
        <v>0</v>
      </c>
      <c r="Y230" s="3">
        <v>0</v>
      </c>
      <c r="Z230" s="3">
        <v>1</v>
      </c>
      <c r="AA230" s="3">
        <v>0</v>
      </c>
      <c r="AB230" s="3"/>
    </row>
    <row r="231" spans="1:30" x14ac:dyDescent="0.3">
      <c r="A231" s="3" t="s">
        <v>68</v>
      </c>
      <c r="B231" s="3" t="s">
        <v>24</v>
      </c>
      <c r="C231" s="3" t="s">
        <v>32</v>
      </c>
      <c r="D231" s="3" t="s">
        <v>26</v>
      </c>
      <c r="E231" s="3" t="s">
        <v>34</v>
      </c>
      <c r="F231" s="3" t="s">
        <v>31</v>
      </c>
      <c r="G231" s="3">
        <v>1</v>
      </c>
      <c r="H231" s="3">
        <v>0</v>
      </c>
      <c r="I231" s="4">
        <f t="shared" si="65"/>
        <v>0</v>
      </c>
      <c r="J231" s="3">
        <v>0</v>
      </c>
      <c r="K231" s="32">
        <f t="shared" si="66"/>
        <v>0</v>
      </c>
      <c r="L231" s="3">
        <f t="shared" si="67"/>
        <v>1</v>
      </c>
      <c r="M231" s="3">
        <v>0</v>
      </c>
      <c r="N231" s="3">
        <v>1</v>
      </c>
      <c r="O231" s="3">
        <v>0</v>
      </c>
      <c r="P231" s="3">
        <v>1</v>
      </c>
      <c r="Q231" s="4">
        <f t="shared" si="68"/>
        <v>100</v>
      </c>
      <c r="R231" s="3">
        <v>0</v>
      </c>
      <c r="S231" s="3">
        <v>0</v>
      </c>
      <c r="T231" s="32">
        <f t="shared" si="69"/>
        <v>0</v>
      </c>
      <c r="U231" s="32">
        <f t="shared" si="70"/>
        <v>0</v>
      </c>
      <c r="V231" s="3">
        <v>0</v>
      </c>
      <c r="W231" s="3">
        <v>0</v>
      </c>
      <c r="X231" s="3">
        <v>1</v>
      </c>
      <c r="Y231" s="3">
        <v>0</v>
      </c>
      <c r="Z231" s="3">
        <v>0</v>
      </c>
      <c r="AA231" s="3">
        <v>0</v>
      </c>
      <c r="AB231" s="3"/>
    </row>
    <row r="232" spans="1:30" x14ac:dyDescent="0.3">
      <c r="A232" s="35">
        <v>201</v>
      </c>
      <c r="B232" s="35" t="s">
        <v>24</v>
      </c>
      <c r="C232" s="35" t="s">
        <v>32</v>
      </c>
      <c r="D232" s="35" t="s">
        <v>26</v>
      </c>
      <c r="E232" s="35" t="s">
        <v>34</v>
      </c>
      <c r="F232" s="35" t="s">
        <v>28</v>
      </c>
      <c r="G232" s="35">
        <f>G233+G234+G235</f>
        <v>0</v>
      </c>
      <c r="H232" s="35">
        <f>H233+H234+H235</f>
        <v>0</v>
      </c>
      <c r="I232" s="36" t="e">
        <f t="shared" si="65"/>
        <v>#DIV/0!</v>
      </c>
      <c r="J232" s="35">
        <f>J233+J234+J235</f>
        <v>0</v>
      </c>
      <c r="K232" s="37" t="e">
        <f t="shared" si="66"/>
        <v>#DIV/0!</v>
      </c>
      <c r="L232" s="35">
        <f t="shared" si="67"/>
        <v>0</v>
      </c>
      <c r="M232" s="35">
        <f>M233+M234+M235</f>
        <v>0</v>
      </c>
      <c r="N232" s="35">
        <f>N233+N234+N235</f>
        <v>0</v>
      </c>
      <c r="O232" s="35">
        <f>O233+O234+O235</f>
        <v>0</v>
      </c>
      <c r="P232" s="35">
        <f>P233+P234+P235</f>
        <v>0</v>
      </c>
      <c r="Q232" s="36" t="e">
        <f t="shared" si="68"/>
        <v>#DIV/0!</v>
      </c>
      <c r="R232" s="35">
        <f>R233+R234+R235</f>
        <v>0</v>
      </c>
      <c r="S232" s="35">
        <f>S233+S234+S235</f>
        <v>0</v>
      </c>
      <c r="T232" s="37" t="e">
        <f t="shared" si="69"/>
        <v>#DIV/0!</v>
      </c>
      <c r="U232" s="37" t="e">
        <f t="shared" si="70"/>
        <v>#DIV/0!</v>
      </c>
      <c r="V232" s="35">
        <f t="shared" ref="V232:AA232" si="77">V233+V234+V235</f>
        <v>0</v>
      </c>
      <c r="W232" s="35">
        <f t="shared" si="77"/>
        <v>0</v>
      </c>
      <c r="X232" s="35">
        <f t="shared" si="77"/>
        <v>0</v>
      </c>
      <c r="Y232" s="35">
        <f t="shared" si="77"/>
        <v>0</v>
      </c>
      <c r="Z232" s="35">
        <f t="shared" si="77"/>
        <v>0</v>
      </c>
      <c r="AA232" s="35">
        <f t="shared" si="77"/>
        <v>0</v>
      </c>
      <c r="AB232" s="35"/>
      <c r="AC232" s="38"/>
      <c r="AD232" s="38"/>
    </row>
    <row r="233" spans="1:30" x14ac:dyDescent="0.3">
      <c r="A233" s="3" t="s">
        <v>66</v>
      </c>
      <c r="B233" s="3" t="s">
        <v>24</v>
      </c>
      <c r="C233" s="3" t="s">
        <v>32</v>
      </c>
      <c r="D233" s="3" t="s">
        <v>26</v>
      </c>
      <c r="E233" s="3" t="s">
        <v>34</v>
      </c>
      <c r="F233" s="3" t="s">
        <v>28</v>
      </c>
      <c r="G233" s="3">
        <v>0</v>
      </c>
      <c r="H233" s="3">
        <v>0</v>
      </c>
      <c r="I233" s="4" t="e">
        <f t="shared" si="65"/>
        <v>#DIV/0!</v>
      </c>
      <c r="J233" s="3">
        <v>0</v>
      </c>
      <c r="K233" s="32" t="e">
        <f t="shared" si="66"/>
        <v>#DIV/0!</v>
      </c>
      <c r="L233" s="3">
        <f t="shared" si="67"/>
        <v>0</v>
      </c>
      <c r="M233" s="3">
        <v>0</v>
      </c>
      <c r="N233" s="3">
        <v>0</v>
      </c>
      <c r="O233" s="3">
        <v>0</v>
      </c>
      <c r="P233" s="3">
        <v>0</v>
      </c>
      <c r="Q233" s="4" t="e">
        <f t="shared" si="68"/>
        <v>#DIV/0!</v>
      </c>
      <c r="R233" s="3">
        <v>0</v>
      </c>
      <c r="S233" s="3">
        <v>0</v>
      </c>
      <c r="T233" s="32" t="e">
        <f t="shared" si="69"/>
        <v>#DIV/0!</v>
      </c>
      <c r="U233" s="32" t="e">
        <f t="shared" si="70"/>
        <v>#DIV/0!</v>
      </c>
      <c r="V233" s="3">
        <v>0</v>
      </c>
      <c r="W233" s="3">
        <v>0</v>
      </c>
      <c r="X233" s="3">
        <v>0</v>
      </c>
      <c r="Y233" s="3">
        <v>0</v>
      </c>
      <c r="Z233" s="3">
        <v>0</v>
      </c>
      <c r="AA233" s="3">
        <v>0</v>
      </c>
      <c r="AB233" s="3"/>
    </row>
    <row r="234" spans="1:30" x14ac:dyDescent="0.3">
      <c r="A234" s="3" t="s">
        <v>67</v>
      </c>
      <c r="B234" s="3" t="s">
        <v>24</v>
      </c>
      <c r="C234" s="3" t="s">
        <v>32</v>
      </c>
      <c r="D234" s="3" t="s">
        <v>26</v>
      </c>
      <c r="E234" s="3" t="s">
        <v>34</v>
      </c>
      <c r="F234" s="3" t="s">
        <v>28</v>
      </c>
      <c r="G234" s="3">
        <v>0</v>
      </c>
      <c r="H234" s="3">
        <v>0</v>
      </c>
      <c r="I234" s="4" t="e">
        <f t="shared" si="65"/>
        <v>#DIV/0!</v>
      </c>
      <c r="J234" s="3">
        <v>0</v>
      </c>
      <c r="K234" s="32" t="e">
        <f t="shared" si="66"/>
        <v>#DIV/0!</v>
      </c>
      <c r="L234" s="3">
        <f t="shared" si="67"/>
        <v>0</v>
      </c>
      <c r="M234" s="3">
        <v>0</v>
      </c>
      <c r="N234" s="3">
        <v>0</v>
      </c>
      <c r="O234" s="3">
        <v>0</v>
      </c>
      <c r="P234" s="3">
        <v>0</v>
      </c>
      <c r="Q234" s="4" t="e">
        <f t="shared" si="68"/>
        <v>#DIV/0!</v>
      </c>
      <c r="R234" s="3">
        <v>0</v>
      </c>
      <c r="S234" s="3">
        <v>0</v>
      </c>
      <c r="T234" s="32" t="e">
        <f t="shared" si="69"/>
        <v>#DIV/0!</v>
      </c>
      <c r="U234" s="32" t="e">
        <f t="shared" si="70"/>
        <v>#DIV/0!</v>
      </c>
      <c r="V234" s="3">
        <v>0</v>
      </c>
      <c r="W234" s="3">
        <v>0</v>
      </c>
      <c r="X234" s="3">
        <v>0</v>
      </c>
      <c r="Y234" s="3">
        <v>0</v>
      </c>
      <c r="Z234" s="3">
        <v>0</v>
      </c>
      <c r="AA234" s="3">
        <v>0</v>
      </c>
      <c r="AB234" s="3"/>
    </row>
    <row r="235" spans="1:30" x14ac:dyDescent="0.3">
      <c r="A235" s="3" t="s">
        <v>68</v>
      </c>
      <c r="B235" s="3" t="s">
        <v>24</v>
      </c>
      <c r="C235" s="3" t="s">
        <v>32</v>
      </c>
      <c r="D235" s="3" t="s">
        <v>26</v>
      </c>
      <c r="E235" s="3" t="s">
        <v>34</v>
      </c>
      <c r="F235" s="3" t="s">
        <v>28</v>
      </c>
      <c r="G235" s="3">
        <v>0</v>
      </c>
      <c r="H235" s="3">
        <v>0</v>
      </c>
      <c r="I235" s="4" t="e">
        <f t="shared" si="65"/>
        <v>#DIV/0!</v>
      </c>
      <c r="J235" s="3">
        <v>0</v>
      </c>
      <c r="K235" s="32" t="e">
        <f t="shared" si="66"/>
        <v>#DIV/0!</v>
      </c>
      <c r="L235" s="3">
        <f t="shared" si="67"/>
        <v>0</v>
      </c>
      <c r="M235" s="3">
        <v>0</v>
      </c>
      <c r="N235" s="3">
        <v>0</v>
      </c>
      <c r="O235" s="3">
        <v>0</v>
      </c>
      <c r="P235" s="3">
        <v>0</v>
      </c>
      <c r="Q235" s="4" t="e">
        <f t="shared" si="68"/>
        <v>#DIV/0!</v>
      </c>
      <c r="R235" s="3">
        <v>0</v>
      </c>
      <c r="S235" s="3">
        <v>0</v>
      </c>
      <c r="T235" s="32" t="e">
        <f t="shared" si="69"/>
        <v>#DIV/0!</v>
      </c>
      <c r="U235" s="32" t="e">
        <f t="shared" si="70"/>
        <v>#DIV/0!</v>
      </c>
      <c r="V235" s="3">
        <v>0</v>
      </c>
      <c r="W235" s="3">
        <v>0</v>
      </c>
      <c r="X235" s="3">
        <v>0</v>
      </c>
      <c r="Y235" s="3">
        <v>0</v>
      </c>
      <c r="Z235" s="3">
        <v>0</v>
      </c>
      <c r="AA235" s="3">
        <v>0</v>
      </c>
      <c r="AB235" s="3"/>
    </row>
    <row r="236" spans="1:30" x14ac:dyDescent="0.3">
      <c r="A236" s="35">
        <v>178</v>
      </c>
      <c r="B236" s="35" t="s">
        <v>24</v>
      </c>
      <c r="C236" s="35" t="s">
        <v>25</v>
      </c>
      <c r="D236" s="35" t="s">
        <v>26</v>
      </c>
      <c r="E236" s="35" t="s">
        <v>34</v>
      </c>
      <c r="F236" s="35" t="s">
        <v>28</v>
      </c>
      <c r="G236" s="35">
        <f>G237+G238+G239</f>
        <v>1</v>
      </c>
      <c r="H236" s="35">
        <f>H237+H238+H239</f>
        <v>3</v>
      </c>
      <c r="I236" s="36">
        <f t="shared" si="65"/>
        <v>3</v>
      </c>
      <c r="J236" s="35">
        <f>J237+J238+J239</f>
        <v>0</v>
      </c>
      <c r="K236" s="37">
        <f t="shared" si="66"/>
        <v>0</v>
      </c>
      <c r="L236" s="35">
        <f t="shared" si="67"/>
        <v>1</v>
      </c>
      <c r="M236" s="35">
        <f>M237+M238+M239</f>
        <v>1</v>
      </c>
      <c r="N236" s="35">
        <f>N237+N238+N239</f>
        <v>0</v>
      </c>
      <c r="O236" s="35">
        <f>O237+O238+O239</f>
        <v>0</v>
      </c>
      <c r="P236" s="35">
        <f>P237+P238+P239</f>
        <v>1</v>
      </c>
      <c r="Q236" s="36">
        <f t="shared" si="68"/>
        <v>100</v>
      </c>
      <c r="R236" s="35">
        <f>R237+R238+R239</f>
        <v>1</v>
      </c>
      <c r="S236" s="35">
        <f>S237+S238+S239</f>
        <v>1</v>
      </c>
      <c r="T236" s="37">
        <f t="shared" si="69"/>
        <v>1</v>
      </c>
      <c r="U236" s="37">
        <f t="shared" si="70"/>
        <v>1</v>
      </c>
      <c r="V236" s="35">
        <f t="shared" ref="V236:AA236" si="78">V237+V238+V239</f>
        <v>0</v>
      </c>
      <c r="W236" s="35">
        <f t="shared" si="78"/>
        <v>0</v>
      </c>
      <c r="X236" s="35">
        <f t="shared" si="78"/>
        <v>0</v>
      </c>
      <c r="Y236" s="35">
        <f t="shared" si="78"/>
        <v>0</v>
      </c>
      <c r="Z236" s="35">
        <f t="shared" si="78"/>
        <v>1</v>
      </c>
      <c r="AA236" s="35">
        <f t="shared" si="78"/>
        <v>0</v>
      </c>
      <c r="AB236" s="35"/>
      <c r="AC236" s="38"/>
      <c r="AD236" s="38"/>
    </row>
    <row r="237" spans="1:30" x14ac:dyDescent="0.3">
      <c r="A237" s="3" t="s">
        <v>66</v>
      </c>
      <c r="B237" s="3" t="s">
        <v>24</v>
      </c>
      <c r="C237" s="3" t="s">
        <v>25</v>
      </c>
      <c r="D237" s="3" t="s">
        <v>26</v>
      </c>
      <c r="E237" s="3" t="s">
        <v>34</v>
      </c>
      <c r="F237" s="3" t="s">
        <v>28</v>
      </c>
      <c r="G237" s="3">
        <v>1</v>
      </c>
      <c r="H237" s="3">
        <v>3</v>
      </c>
      <c r="I237" s="4">
        <f t="shared" si="65"/>
        <v>3</v>
      </c>
      <c r="J237" s="3">
        <v>0</v>
      </c>
      <c r="K237" s="32">
        <f t="shared" si="66"/>
        <v>0</v>
      </c>
      <c r="L237" s="3">
        <f t="shared" si="67"/>
        <v>1</v>
      </c>
      <c r="M237" s="3">
        <v>1</v>
      </c>
      <c r="N237" s="3">
        <v>0</v>
      </c>
      <c r="O237" s="3">
        <v>0</v>
      </c>
      <c r="P237" s="3">
        <v>1</v>
      </c>
      <c r="Q237" s="4">
        <f t="shared" si="68"/>
        <v>100</v>
      </c>
      <c r="R237" s="3">
        <v>1</v>
      </c>
      <c r="S237" s="3">
        <v>1</v>
      </c>
      <c r="T237" s="32">
        <f t="shared" si="69"/>
        <v>1</v>
      </c>
      <c r="U237" s="32">
        <f t="shared" si="70"/>
        <v>1</v>
      </c>
      <c r="V237" s="3">
        <v>0</v>
      </c>
      <c r="W237" s="3">
        <v>0</v>
      </c>
      <c r="X237" s="3">
        <v>0</v>
      </c>
      <c r="Y237" s="3">
        <v>0</v>
      </c>
      <c r="Z237" s="3">
        <v>1</v>
      </c>
      <c r="AA237" s="3">
        <v>0</v>
      </c>
      <c r="AB237" s="3"/>
    </row>
    <row r="238" spans="1:30" x14ac:dyDescent="0.3">
      <c r="A238" s="3" t="s">
        <v>67</v>
      </c>
      <c r="B238" s="3" t="s">
        <v>24</v>
      </c>
      <c r="C238" s="3" t="s">
        <v>25</v>
      </c>
      <c r="D238" s="3" t="s">
        <v>26</v>
      </c>
      <c r="E238" s="3" t="s">
        <v>34</v>
      </c>
      <c r="F238" s="3" t="s">
        <v>28</v>
      </c>
      <c r="G238" s="3">
        <v>0</v>
      </c>
      <c r="H238" s="3">
        <v>0</v>
      </c>
      <c r="I238" s="4" t="e">
        <f t="shared" si="65"/>
        <v>#DIV/0!</v>
      </c>
      <c r="J238" s="3">
        <v>0</v>
      </c>
      <c r="K238" s="32" t="e">
        <f t="shared" si="66"/>
        <v>#DIV/0!</v>
      </c>
      <c r="L238" s="3">
        <f t="shared" si="67"/>
        <v>0</v>
      </c>
      <c r="M238" s="3">
        <v>0</v>
      </c>
      <c r="N238" s="3">
        <v>0</v>
      </c>
      <c r="O238" s="3">
        <v>0</v>
      </c>
      <c r="P238" s="3">
        <v>0</v>
      </c>
      <c r="Q238" s="4" t="e">
        <f t="shared" si="68"/>
        <v>#DIV/0!</v>
      </c>
      <c r="R238" s="3">
        <v>0</v>
      </c>
      <c r="S238" s="3">
        <v>0</v>
      </c>
      <c r="T238" s="32" t="e">
        <f t="shared" si="69"/>
        <v>#DIV/0!</v>
      </c>
      <c r="U238" s="32" t="e">
        <f t="shared" si="70"/>
        <v>#DIV/0!</v>
      </c>
      <c r="V238" s="3">
        <v>0</v>
      </c>
      <c r="W238" s="3">
        <v>0</v>
      </c>
      <c r="X238" s="3">
        <v>0</v>
      </c>
      <c r="Y238" s="3">
        <v>0</v>
      </c>
      <c r="Z238" s="3">
        <v>0</v>
      </c>
      <c r="AA238" s="3">
        <v>0</v>
      </c>
      <c r="AB238" s="3"/>
    </row>
    <row r="239" spans="1:30" x14ac:dyDescent="0.3">
      <c r="A239" s="3" t="s">
        <v>68</v>
      </c>
      <c r="B239" s="3" t="s">
        <v>24</v>
      </c>
      <c r="C239" s="3" t="s">
        <v>25</v>
      </c>
      <c r="D239" s="3" t="s">
        <v>26</v>
      </c>
      <c r="E239" s="3" t="s">
        <v>34</v>
      </c>
      <c r="F239" s="3" t="s">
        <v>28</v>
      </c>
      <c r="G239" s="3">
        <v>0</v>
      </c>
      <c r="H239" s="3">
        <v>0</v>
      </c>
      <c r="I239" s="4" t="e">
        <f t="shared" si="65"/>
        <v>#DIV/0!</v>
      </c>
      <c r="J239" s="3">
        <v>0</v>
      </c>
      <c r="K239" s="32" t="e">
        <f t="shared" si="66"/>
        <v>#DIV/0!</v>
      </c>
      <c r="L239" s="3">
        <f t="shared" si="67"/>
        <v>0</v>
      </c>
      <c r="M239" s="3">
        <v>0</v>
      </c>
      <c r="N239" s="3">
        <v>0</v>
      </c>
      <c r="O239" s="3">
        <v>0</v>
      </c>
      <c r="P239" s="3">
        <v>0</v>
      </c>
      <c r="Q239" s="4" t="e">
        <f t="shared" si="68"/>
        <v>#DIV/0!</v>
      </c>
      <c r="R239" s="3">
        <v>0</v>
      </c>
      <c r="S239" s="3">
        <v>0</v>
      </c>
      <c r="T239" s="32" t="e">
        <f t="shared" si="69"/>
        <v>#DIV/0!</v>
      </c>
      <c r="U239" s="32" t="e">
        <f t="shared" si="70"/>
        <v>#DIV/0!</v>
      </c>
      <c r="V239" s="3">
        <v>0</v>
      </c>
      <c r="W239" s="3">
        <v>0</v>
      </c>
      <c r="X239" s="3">
        <v>0</v>
      </c>
      <c r="Y239" s="3">
        <v>0</v>
      </c>
      <c r="Z239" s="3">
        <v>0</v>
      </c>
      <c r="AA239" s="3">
        <v>0</v>
      </c>
      <c r="AB239" s="3"/>
    </row>
    <row r="240" spans="1:30" x14ac:dyDescent="0.3">
      <c r="A240" s="35">
        <v>255</v>
      </c>
      <c r="B240" s="35" t="s">
        <v>24</v>
      </c>
      <c r="C240" s="35" t="s">
        <v>25</v>
      </c>
      <c r="D240" s="35" t="s">
        <v>29</v>
      </c>
      <c r="E240" s="35" t="s">
        <v>34</v>
      </c>
      <c r="F240" s="35" t="s">
        <v>28</v>
      </c>
      <c r="G240" s="35">
        <f>G241+G242+G243</f>
        <v>1</v>
      </c>
      <c r="H240" s="35">
        <f>H241+H242+H243</f>
        <v>0</v>
      </c>
      <c r="I240" s="36">
        <f t="shared" ref="I240:I271" si="79">H240/G240</f>
        <v>0</v>
      </c>
      <c r="J240" s="35">
        <f>J241+J242+J243</f>
        <v>0</v>
      </c>
      <c r="K240" s="37">
        <f t="shared" ref="K240:K271" si="80">J240/G240</f>
        <v>0</v>
      </c>
      <c r="L240" s="35">
        <f t="shared" ref="L240:L271" si="81">M240+N240</f>
        <v>1</v>
      </c>
      <c r="M240" s="35">
        <f>M241+M242+M243</f>
        <v>0</v>
      </c>
      <c r="N240" s="35">
        <f>N241+N242+N243</f>
        <v>1</v>
      </c>
      <c r="O240" s="35">
        <f>O241+O242+O243</f>
        <v>0</v>
      </c>
      <c r="P240" s="35">
        <f>P241+P242+P243</f>
        <v>0</v>
      </c>
      <c r="Q240" s="36">
        <f t="shared" ref="Q240:Q271" si="82">P240/L240*100</f>
        <v>0</v>
      </c>
      <c r="R240" s="35">
        <f>R241+R242+R243</f>
        <v>0</v>
      </c>
      <c r="S240" s="35">
        <f>S241+S242+S243</f>
        <v>0</v>
      </c>
      <c r="T240" s="37">
        <f t="shared" ref="T240:T272" si="83">M240/(M240+N240)</f>
        <v>0</v>
      </c>
      <c r="U240" s="37">
        <f t="shared" ref="U240:U271" si="84">((0.5*V240)+M240)/L240</f>
        <v>0</v>
      </c>
      <c r="V240" s="35">
        <f t="shared" ref="V240:AA240" si="85">V241+V242+V243</f>
        <v>0</v>
      </c>
      <c r="W240" s="35">
        <f t="shared" si="85"/>
        <v>0</v>
      </c>
      <c r="X240" s="35">
        <f t="shared" si="85"/>
        <v>1</v>
      </c>
      <c r="Y240" s="35">
        <f t="shared" si="85"/>
        <v>0</v>
      </c>
      <c r="Z240" s="35">
        <f t="shared" si="85"/>
        <v>0</v>
      </c>
      <c r="AA240" s="35">
        <f t="shared" si="85"/>
        <v>1</v>
      </c>
      <c r="AB240" s="35"/>
      <c r="AC240" s="38"/>
      <c r="AD240" s="38"/>
    </row>
    <row r="241" spans="1:30" x14ac:dyDescent="0.3">
      <c r="A241" s="3" t="s">
        <v>66</v>
      </c>
      <c r="B241" s="3" t="s">
        <v>24</v>
      </c>
      <c r="C241" s="3" t="s">
        <v>25</v>
      </c>
      <c r="D241" s="3" t="s">
        <v>29</v>
      </c>
      <c r="E241" s="3" t="s">
        <v>34</v>
      </c>
      <c r="F241" s="3" t="s">
        <v>28</v>
      </c>
      <c r="G241" s="3">
        <v>0</v>
      </c>
      <c r="H241" s="3">
        <v>0</v>
      </c>
      <c r="I241" s="4" t="e">
        <f t="shared" si="79"/>
        <v>#DIV/0!</v>
      </c>
      <c r="J241" s="3">
        <v>0</v>
      </c>
      <c r="K241" s="32" t="e">
        <f t="shared" si="80"/>
        <v>#DIV/0!</v>
      </c>
      <c r="L241" s="3">
        <f t="shared" si="81"/>
        <v>0</v>
      </c>
      <c r="M241" s="3">
        <v>0</v>
      </c>
      <c r="N241" s="3">
        <v>0</v>
      </c>
      <c r="O241" s="3">
        <v>0</v>
      </c>
      <c r="P241" s="3">
        <v>0</v>
      </c>
      <c r="Q241" s="4" t="e">
        <f t="shared" si="82"/>
        <v>#DIV/0!</v>
      </c>
      <c r="R241" s="3">
        <v>0</v>
      </c>
      <c r="S241" s="3">
        <v>0</v>
      </c>
      <c r="T241" s="32" t="e">
        <f t="shared" si="83"/>
        <v>#DIV/0!</v>
      </c>
      <c r="U241" s="32" t="e">
        <f t="shared" si="84"/>
        <v>#DIV/0!</v>
      </c>
      <c r="V241" s="3">
        <v>0</v>
      </c>
      <c r="W241" s="3">
        <v>0</v>
      </c>
      <c r="X241" s="3">
        <v>0</v>
      </c>
      <c r="Y241" s="3">
        <v>0</v>
      </c>
      <c r="Z241" s="3">
        <v>0</v>
      </c>
      <c r="AA241" s="3">
        <v>0</v>
      </c>
      <c r="AB241" s="3"/>
    </row>
    <row r="242" spans="1:30" x14ac:dyDescent="0.3">
      <c r="A242" s="3" t="s">
        <v>67</v>
      </c>
      <c r="B242" s="3" t="s">
        <v>24</v>
      </c>
      <c r="C242" s="3" t="s">
        <v>25</v>
      </c>
      <c r="D242" s="3" t="s">
        <v>29</v>
      </c>
      <c r="E242" s="3" t="s">
        <v>34</v>
      </c>
      <c r="F242" s="3" t="s">
        <v>28</v>
      </c>
      <c r="G242" s="3">
        <v>0</v>
      </c>
      <c r="H242" s="3">
        <v>0</v>
      </c>
      <c r="I242" s="4" t="e">
        <f t="shared" si="79"/>
        <v>#DIV/0!</v>
      </c>
      <c r="J242" s="3">
        <v>0</v>
      </c>
      <c r="K242" s="32" t="e">
        <f t="shared" si="80"/>
        <v>#DIV/0!</v>
      </c>
      <c r="L242" s="3">
        <f t="shared" si="81"/>
        <v>0</v>
      </c>
      <c r="M242" s="3">
        <v>0</v>
      </c>
      <c r="N242" s="3">
        <v>0</v>
      </c>
      <c r="O242" s="3">
        <v>0</v>
      </c>
      <c r="P242" s="3">
        <v>0</v>
      </c>
      <c r="Q242" s="4" t="e">
        <f t="shared" si="82"/>
        <v>#DIV/0!</v>
      </c>
      <c r="R242" s="3">
        <v>0</v>
      </c>
      <c r="S242" s="3">
        <v>0</v>
      </c>
      <c r="T242" s="32" t="e">
        <f t="shared" si="83"/>
        <v>#DIV/0!</v>
      </c>
      <c r="U242" s="32" t="e">
        <f t="shared" si="84"/>
        <v>#DIV/0!</v>
      </c>
      <c r="V242" s="3">
        <v>0</v>
      </c>
      <c r="W242" s="3">
        <v>0</v>
      </c>
      <c r="X242" s="3">
        <v>0</v>
      </c>
      <c r="Y242" s="3">
        <v>0</v>
      </c>
      <c r="Z242" s="3">
        <v>0</v>
      </c>
      <c r="AA242" s="3">
        <v>0</v>
      </c>
      <c r="AB242" s="3"/>
    </row>
    <row r="243" spans="1:30" x14ac:dyDescent="0.3">
      <c r="A243" s="3" t="s">
        <v>68</v>
      </c>
      <c r="B243" s="3" t="s">
        <v>24</v>
      </c>
      <c r="C243" s="3" t="s">
        <v>25</v>
      </c>
      <c r="D243" s="3" t="s">
        <v>29</v>
      </c>
      <c r="E243" s="3" t="s">
        <v>34</v>
      </c>
      <c r="F243" s="3" t="s">
        <v>28</v>
      </c>
      <c r="G243" s="3">
        <v>1</v>
      </c>
      <c r="H243" s="3">
        <v>0</v>
      </c>
      <c r="I243" s="4">
        <f t="shared" si="79"/>
        <v>0</v>
      </c>
      <c r="J243" s="3">
        <v>0</v>
      </c>
      <c r="K243" s="32">
        <f t="shared" si="80"/>
        <v>0</v>
      </c>
      <c r="L243" s="3">
        <f t="shared" si="81"/>
        <v>1</v>
      </c>
      <c r="M243" s="3">
        <v>0</v>
      </c>
      <c r="N243" s="3">
        <v>1</v>
      </c>
      <c r="O243" s="3">
        <v>0</v>
      </c>
      <c r="P243" s="3">
        <v>0</v>
      </c>
      <c r="Q243" s="4">
        <f t="shared" si="82"/>
        <v>0</v>
      </c>
      <c r="R243" s="3">
        <v>0</v>
      </c>
      <c r="S243" s="3">
        <v>0</v>
      </c>
      <c r="T243" s="32">
        <f t="shared" si="83"/>
        <v>0</v>
      </c>
      <c r="U243" s="32">
        <f t="shared" si="84"/>
        <v>0</v>
      </c>
      <c r="V243" s="3">
        <v>0</v>
      </c>
      <c r="W243" s="3">
        <v>0</v>
      </c>
      <c r="X243" s="3">
        <v>1</v>
      </c>
      <c r="Y243" s="3">
        <v>0</v>
      </c>
      <c r="Z243" s="3">
        <v>0</v>
      </c>
      <c r="AA243" s="3">
        <v>1</v>
      </c>
      <c r="AB243" s="3"/>
    </row>
    <row r="244" spans="1:30" x14ac:dyDescent="0.3">
      <c r="A244" s="35">
        <v>231</v>
      </c>
      <c r="B244" s="35" t="s">
        <v>24</v>
      </c>
      <c r="C244" s="35" t="s">
        <v>29</v>
      </c>
      <c r="D244" s="35" t="s">
        <v>34</v>
      </c>
      <c r="E244" s="35" t="s">
        <v>27</v>
      </c>
      <c r="F244" s="35" t="s">
        <v>28</v>
      </c>
      <c r="G244" s="35">
        <f>G245+G246+G247</f>
        <v>1</v>
      </c>
      <c r="H244" s="35">
        <f>H245+H246+H247</f>
        <v>3</v>
      </c>
      <c r="I244" s="36">
        <f t="shared" si="79"/>
        <v>3</v>
      </c>
      <c r="J244" s="35">
        <f>J245+J246+J247</f>
        <v>0</v>
      </c>
      <c r="K244" s="37">
        <f t="shared" si="80"/>
        <v>0</v>
      </c>
      <c r="L244" s="35">
        <f t="shared" si="81"/>
        <v>1</v>
      </c>
      <c r="M244" s="35">
        <f>M245+M246+M247</f>
        <v>1</v>
      </c>
      <c r="N244" s="35">
        <f>N245+N246+N247</f>
        <v>0</v>
      </c>
      <c r="O244" s="35">
        <f>O245+O246+O247</f>
        <v>1</v>
      </c>
      <c r="P244" s="35">
        <f>P245+P246+P247</f>
        <v>1</v>
      </c>
      <c r="Q244" s="36">
        <f t="shared" si="82"/>
        <v>100</v>
      </c>
      <c r="R244" s="35">
        <f>R245+R246+R247</f>
        <v>0</v>
      </c>
      <c r="S244" s="35">
        <f>S245+S246+S247</f>
        <v>0</v>
      </c>
      <c r="T244" s="37">
        <f t="shared" si="83"/>
        <v>1</v>
      </c>
      <c r="U244" s="37">
        <f t="shared" si="84"/>
        <v>1.5</v>
      </c>
      <c r="V244" s="35">
        <f t="shared" ref="V244:AA244" si="86">V245+V246+V247</f>
        <v>1</v>
      </c>
      <c r="W244" s="35">
        <f t="shared" si="86"/>
        <v>0</v>
      </c>
      <c r="X244" s="35">
        <f t="shared" si="86"/>
        <v>0</v>
      </c>
      <c r="Y244" s="35">
        <f t="shared" si="86"/>
        <v>0</v>
      </c>
      <c r="Z244" s="35">
        <f t="shared" si="86"/>
        <v>0</v>
      </c>
      <c r="AA244" s="35">
        <f t="shared" si="86"/>
        <v>0</v>
      </c>
      <c r="AB244" s="35"/>
      <c r="AC244" s="38"/>
      <c r="AD244" s="38"/>
    </row>
    <row r="245" spans="1:30" x14ac:dyDescent="0.3">
      <c r="A245" s="3" t="s">
        <v>66</v>
      </c>
      <c r="B245" s="3" t="s">
        <v>24</v>
      </c>
      <c r="C245" s="3" t="s">
        <v>29</v>
      </c>
      <c r="D245" s="3" t="s">
        <v>34</v>
      </c>
      <c r="E245" s="3" t="s">
        <v>27</v>
      </c>
      <c r="F245" s="3" t="s">
        <v>28</v>
      </c>
      <c r="G245" s="3">
        <v>1</v>
      </c>
      <c r="H245" s="3">
        <v>3</v>
      </c>
      <c r="I245" s="4">
        <f t="shared" si="79"/>
        <v>3</v>
      </c>
      <c r="J245" s="3">
        <v>0</v>
      </c>
      <c r="K245" s="32">
        <f t="shared" si="80"/>
        <v>0</v>
      </c>
      <c r="L245" s="3">
        <f t="shared" si="81"/>
        <v>1</v>
      </c>
      <c r="M245" s="3">
        <v>1</v>
      </c>
      <c r="N245" s="3">
        <v>0</v>
      </c>
      <c r="O245" s="3">
        <v>1</v>
      </c>
      <c r="P245" s="3">
        <v>1</v>
      </c>
      <c r="Q245" s="4">
        <f t="shared" si="82"/>
        <v>100</v>
      </c>
      <c r="R245" s="3">
        <v>0</v>
      </c>
      <c r="S245" s="3">
        <v>0</v>
      </c>
      <c r="T245" s="32">
        <f t="shared" si="83"/>
        <v>1</v>
      </c>
      <c r="U245" s="32">
        <f t="shared" si="84"/>
        <v>1.5</v>
      </c>
      <c r="V245" s="3">
        <v>1</v>
      </c>
      <c r="W245" s="3">
        <v>0</v>
      </c>
      <c r="X245" s="3">
        <v>0</v>
      </c>
      <c r="Y245" s="3">
        <v>0</v>
      </c>
      <c r="Z245" s="3">
        <v>0</v>
      </c>
      <c r="AA245" s="3">
        <v>0</v>
      </c>
      <c r="AB245" s="3"/>
    </row>
    <row r="246" spans="1:30" x14ac:dyDescent="0.3">
      <c r="A246" s="3" t="s">
        <v>67</v>
      </c>
      <c r="B246" s="3" t="s">
        <v>24</v>
      </c>
      <c r="C246" s="3" t="s">
        <v>29</v>
      </c>
      <c r="D246" s="3" t="s">
        <v>34</v>
      </c>
      <c r="E246" s="3" t="s">
        <v>27</v>
      </c>
      <c r="F246" s="3" t="s">
        <v>28</v>
      </c>
      <c r="G246" s="3">
        <v>0</v>
      </c>
      <c r="H246" s="3">
        <v>0</v>
      </c>
      <c r="I246" s="4" t="e">
        <f t="shared" si="79"/>
        <v>#DIV/0!</v>
      </c>
      <c r="J246" s="3">
        <v>0</v>
      </c>
      <c r="K246" s="32" t="e">
        <f t="shared" si="80"/>
        <v>#DIV/0!</v>
      </c>
      <c r="L246" s="3">
        <f t="shared" si="81"/>
        <v>0</v>
      </c>
      <c r="M246" s="3">
        <v>0</v>
      </c>
      <c r="N246" s="3">
        <v>0</v>
      </c>
      <c r="O246" s="3">
        <v>0</v>
      </c>
      <c r="P246" s="3">
        <v>0</v>
      </c>
      <c r="Q246" s="4" t="e">
        <f t="shared" si="82"/>
        <v>#DIV/0!</v>
      </c>
      <c r="R246" s="3">
        <v>0</v>
      </c>
      <c r="S246" s="3">
        <v>0</v>
      </c>
      <c r="T246" s="32" t="e">
        <f t="shared" si="83"/>
        <v>#DIV/0!</v>
      </c>
      <c r="U246" s="32" t="e">
        <f t="shared" si="84"/>
        <v>#DIV/0!</v>
      </c>
      <c r="V246" s="3">
        <v>0</v>
      </c>
      <c r="W246" s="3">
        <v>0</v>
      </c>
      <c r="X246" s="3">
        <v>0</v>
      </c>
      <c r="Y246" s="3">
        <v>0</v>
      </c>
      <c r="Z246" s="3">
        <v>0</v>
      </c>
      <c r="AA246" s="3">
        <v>0</v>
      </c>
      <c r="AB246" s="3"/>
    </row>
    <row r="247" spans="1:30" x14ac:dyDescent="0.3">
      <c r="A247" s="3" t="s">
        <v>68</v>
      </c>
      <c r="B247" s="3" t="s">
        <v>24</v>
      </c>
      <c r="C247" s="3" t="s">
        <v>29</v>
      </c>
      <c r="D247" s="3" t="s">
        <v>34</v>
      </c>
      <c r="E247" s="3" t="s">
        <v>27</v>
      </c>
      <c r="F247" s="3" t="s">
        <v>28</v>
      </c>
      <c r="G247" s="3">
        <v>0</v>
      </c>
      <c r="H247" s="3">
        <v>0</v>
      </c>
      <c r="I247" s="4" t="e">
        <f t="shared" si="79"/>
        <v>#DIV/0!</v>
      </c>
      <c r="J247" s="3">
        <v>0</v>
      </c>
      <c r="K247" s="32" t="e">
        <f t="shared" si="80"/>
        <v>#DIV/0!</v>
      </c>
      <c r="L247" s="3">
        <f t="shared" si="81"/>
        <v>0</v>
      </c>
      <c r="M247" s="3">
        <v>0</v>
      </c>
      <c r="N247" s="3">
        <v>0</v>
      </c>
      <c r="O247" s="3">
        <v>0</v>
      </c>
      <c r="P247" s="3">
        <v>0</v>
      </c>
      <c r="Q247" s="4" t="e">
        <f t="shared" si="82"/>
        <v>#DIV/0!</v>
      </c>
      <c r="R247" s="3">
        <v>0</v>
      </c>
      <c r="S247" s="3">
        <v>0</v>
      </c>
      <c r="T247" s="32" t="e">
        <f t="shared" si="83"/>
        <v>#DIV/0!</v>
      </c>
      <c r="U247" s="32" t="e">
        <f t="shared" si="84"/>
        <v>#DIV/0!</v>
      </c>
      <c r="V247" s="3">
        <v>0</v>
      </c>
      <c r="W247" s="3">
        <v>0</v>
      </c>
      <c r="X247" s="3">
        <v>0</v>
      </c>
      <c r="Y247" s="3">
        <v>0</v>
      </c>
      <c r="Z247" s="3">
        <v>0</v>
      </c>
      <c r="AA247" s="3">
        <v>0</v>
      </c>
      <c r="AB247" s="3"/>
    </row>
    <row r="248" spans="1:30" x14ac:dyDescent="0.3">
      <c r="A248" s="35">
        <v>5</v>
      </c>
      <c r="B248" s="35" t="s">
        <v>24</v>
      </c>
      <c r="C248" s="35" t="s">
        <v>29</v>
      </c>
      <c r="D248" s="35" t="s">
        <v>30</v>
      </c>
      <c r="E248" s="35" t="s">
        <v>27</v>
      </c>
      <c r="F248" s="35" t="s">
        <v>28</v>
      </c>
      <c r="G248" s="35">
        <f>G249+G250+G251</f>
        <v>3</v>
      </c>
      <c r="H248" s="35">
        <f>H249+H250+H251</f>
        <v>0</v>
      </c>
      <c r="I248" s="36">
        <f t="shared" si="79"/>
        <v>0</v>
      </c>
      <c r="J248" s="35">
        <f>J249+J250+J251</f>
        <v>1</v>
      </c>
      <c r="K248" s="37">
        <f t="shared" si="80"/>
        <v>0.33333333333333331</v>
      </c>
      <c r="L248" s="35">
        <f t="shared" si="81"/>
        <v>2</v>
      </c>
      <c r="M248" s="35">
        <f>M249+M250+M251</f>
        <v>0</v>
      </c>
      <c r="N248" s="35">
        <f>N249+N250+N251</f>
        <v>2</v>
      </c>
      <c r="O248" s="35">
        <f>O249+O250+O251</f>
        <v>0</v>
      </c>
      <c r="P248" s="35">
        <f>P249+P250+P251</f>
        <v>1</v>
      </c>
      <c r="Q248" s="36">
        <f t="shared" si="82"/>
        <v>50</v>
      </c>
      <c r="R248" s="35">
        <f>R249+R250+R251</f>
        <v>0</v>
      </c>
      <c r="S248" s="35">
        <f>S249+S250+S251</f>
        <v>0</v>
      </c>
      <c r="T248" s="37">
        <f t="shared" si="83"/>
        <v>0</v>
      </c>
      <c r="U248" s="37">
        <f t="shared" si="84"/>
        <v>0</v>
      </c>
      <c r="V248" s="35">
        <f t="shared" ref="V248:AA248" si="87">V249+V250+V251</f>
        <v>0</v>
      </c>
      <c r="W248" s="35">
        <f t="shared" si="87"/>
        <v>0</v>
      </c>
      <c r="X248" s="35">
        <f t="shared" si="87"/>
        <v>2</v>
      </c>
      <c r="Y248" s="35">
        <f t="shared" si="87"/>
        <v>1</v>
      </c>
      <c r="Z248" s="35">
        <f t="shared" si="87"/>
        <v>0</v>
      </c>
      <c r="AA248" s="35">
        <f t="shared" si="87"/>
        <v>0</v>
      </c>
      <c r="AB248" s="35"/>
      <c r="AC248" s="38"/>
      <c r="AD248" s="38"/>
    </row>
    <row r="249" spans="1:30" x14ac:dyDescent="0.3">
      <c r="A249" s="3" t="s">
        <v>66</v>
      </c>
      <c r="B249" s="3" t="s">
        <v>24</v>
      </c>
      <c r="C249" s="3" t="s">
        <v>29</v>
      </c>
      <c r="D249" s="3" t="s">
        <v>30</v>
      </c>
      <c r="E249" s="3" t="s">
        <v>27</v>
      </c>
      <c r="F249" s="3" t="s">
        <v>28</v>
      </c>
      <c r="G249" s="3">
        <v>2</v>
      </c>
      <c r="H249" s="3">
        <v>0</v>
      </c>
      <c r="I249" s="4">
        <f t="shared" si="79"/>
        <v>0</v>
      </c>
      <c r="J249" s="3">
        <v>0</v>
      </c>
      <c r="K249" s="32">
        <f t="shared" si="80"/>
        <v>0</v>
      </c>
      <c r="L249" s="3">
        <f t="shared" si="81"/>
        <v>2</v>
      </c>
      <c r="M249" s="3">
        <v>0</v>
      </c>
      <c r="N249" s="3">
        <v>2</v>
      </c>
      <c r="O249" s="3">
        <v>0</v>
      </c>
      <c r="P249" s="3">
        <v>1</v>
      </c>
      <c r="Q249" s="4">
        <f t="shared" si="82"/>
        <v>50</v>
      </c>
      <c r="R249" s="3">
        <v>0</v>
      </c>
      <c r="S249" s="3">
        <v>0</v>
      </c>
      <c r="T249" s="32">
        <f t="shared" si="83"/>
        <v>0</v>
      </c>
      <c r="U249" s="32">
        <f t="shared" si="84"/>
        <v>0</v>
      </c>
      <c r="V249" s="3">
        <v>0</v>
      </c>
      <c r="W249" s="3">
        <v>0</v>
      </c>
      <c r="X249" s="3">
        <v>2</v>
      </c>
      <c r="Y249" s="3">
        <v>0</v>
      </c>
      <c r="Z249" s="3">
        <v>0</v>
      </c>
      <c r="AA249" s="3">
        <v>0</v>
      </c>
      <c r="AB249" s="3"/>
    </row>
    <row r="250" spans="1:30" x14ac:dyDescent="0.3">
      <c r="A250" s="3" t="s">
        <v>67</v>
      </c>
      <c r="B250" s="3" t="s">
        <v>24</v>
      </c>
      <c r="C250" s="3" t="s">
        <v>29</v>
      </c>
      <c r="D250" s="3" t="s">
        <v>30</v>
      </c>
      <c r="E250" s="3" t="s">
        <v>27</v>
      </c>
      <c r="F250" s="3" t="s">
        <v>28</v>
      </c>
      <c r="G250" s="3">
        <v>0</v>
      </c>
      <c r="H250" s="3">
        <v>0</v>
      </c>
      <c r="I250" s="4" t="e">
        <f t="shared" si="79"/>
        <v>#DIV/0!</v>
      </c>
      <c r="J250" s="3">
        <v>0</v>
      </c>
      <c r="K250" s="32" t="e">
        <f t="shared" si="80"/>
        <v>#DIV/0!</v>
      </c>
      <c r="L250" s="3">
        <f t="shared" si="81"/>
        <v>0</v>
      </c>
      <c r="M250" s="3">
        <v>0</v>
      </c>
      <c r="N250" s="3">
        <v>0</v>
      </c>
      <c r="O250" s="3">
        <v>0</v>
      </c>
      <c r="P250" s="3">
        <v>0</v>
      </c>
      <c r="Q250" s="4" t="e">
        <f t="shared" si="82"/>
        <v>#DIV/0!</v>
      </c>
      <c r="R250" s="3">
        <v>0</v>
      </c>
      <c r="S250" s="3">
        <v>0</v>
      </c>
      <c r="T250" s="32" t="e">
        <f t="shared" si="83"/>
        <v>#DIV/0!</v>
      </c>
      <c r="U250" s="32" t="e">
        <f t="shared" si="84"/>
        <v>#DIV/0!</v>
      </c>
      <c r="V250" s="3">
        <v>0</v>
      </c>
      <c r="W250" s="3">
        <v>0</v>
      </c>
      <c r="X250" s="3">
        <v>0</v>
      </c>
      <c r="Y250" s="3">
        <v>0</v>
      </c>
      <c r="Z250" s="3">
        <v>0</v>
      </c>
      <c r="AA250" s="3">
        <v>0</v>
      </c>
      <c r="AB250" s="3"/>
    </row>
    <row r="251" spans="1:30" x14ac:dyDescent="0.3">
      <c r="A251" s="3" t="s">
        <v>68</v>
      </c>
      <c r="B251" s="3" t="s">
        <v>24</v>
      </c>
      <c r="C251" s="3" t="s">
        <v>29</v>
      </c>
      <c r="D251" s="3" t="s">
        <v>30</v>
      </c>
      <c r="E251" s="3" t="s">
        <v>27</v>
      </c>
      <c r="F251" s="3" t="s">
        <v>28</v>
      </c>
      <c r="G251" s="3">
        <v>1</v>
      </c>
      <c r="H251" s="3">
        <v>0</v>
      </c>
      <c r="I251" s="4">
        <f t="shared" si="79"/>
        <v>0</v>
      </c>
      <c r="J251" s="3">
        <v>1</v>
      </c>
      <c r="K251" s="32">
        <f t="shared" si="80"/>
        <v>1</v>
      </c>
      <c r="L251" s="3">
        <f t="shared" si="81"/>
        <v>0</v>
      </c>
      <c r="M251" s="3">
        <v>0</v>
      </c>
      <c r="N251" s="3">
        <v>0</v>
      </c>
      <c r="O251" s="3">
        <v>0</v>
      </c>
      <c r="P251" s="3">
        <v>0</v>
      </c>
      <c r="Q251" s="4" t="e">
        <f t="shared" si="82"/>
        <v>#DIV/0!</v>
      </c>
      <c r="R251" s="3">
        <v>0</v>
      </c>
      <c r="S251" s="3">
        <v>0</v>
      </c>
      <c r="T251" s="32" t="e">
        <f t="shared" si="83"/>
        <v>#DIV/0!</v>
      </c>
      <c r="U251" s="32" t="e">
        <f t="shared" si="84"/>
        <v>#DIV/0!</v>
      </c>
      <c r="V251" s="3">
        <v>0</v>
      </c>
      <c r="W251" s="3">
        <v>0</v>
      </c>
      <c r="X251" s="3">
        <v>0</v>
      </c>
      <c r="Y251" s="3">
        <v>1</v>
      </c>
      <c r="Z251" s="3">
        <v>0</v>
      </c>
      <c r="AA251" s="3">
        <v>0</v>
      </c>
      <c r="AB251" s="3"/>
    </row>
    <row r="252" spans="1:30" x14ac:dyDescent="0.3">
      <c r="A252" s="35">
        <v>256</v>
      </c>
      <c r="B252" s="35" t="s">
        <v>29</v>
      </c>
      <c r="C252" s="35" t="s">
        <v>32</v>
      </c>
      <c r="D252" s="35" t="s">
        <v>30</v>
      </c>
      <c r="E252" s="35" t="s">
        <v>27</v>
      </c>
      <c r="F252" s="35" t="s">
        <v>31</v>
      </c>
      <c r="G252" s="35">
        <f>G253+G254+G255</f>
        <v>0</v>
      </c>
      <c r="H252" s="35">
        <f>H253+H254+H255</f>
        <v>0</v>
      </c>
      <c r="I252" s="36" t="e">
        <f t="shared" si="79"/>
        <v>#DIV/0!</v>
      </c>
      <c r="J252" s="35">
        <f>J253+J254+J255</f>
        <v>0</v>
      </c>
      <c r="K252" s="37" t="e">
        <f t="shared" si="80"/>
        <v>#DIV/0!</v>
      </c>
      <c r="L252" s="35">
        <f t="shared" si="81"/>
        <v>0</v>
      </c>
      <c r="M252" s="35">
        <f>M253+M254+M255</f>
        <v>0</v>
      </c>
      <c r="N252" s="35">
        <f>N253+N254+N255</f>
        <v>0</v>
      </c>
      <c r="O252" s="35">
        <f>O253+O254+O255</f>
        <v>0</v>
      </c>
      <c r="P252" s="35">
        <f>P253+P254+P255</f>
        <v>0</v>
      </c>
      <c r="Q252" s="36" t="e">
        <f t="shared" si="82"/>
        <v>#DIV/0!</v>
      </c>
      <c r="R252" s="35">
        <f>R253+R254+R255</f>
        <v>0</v>
      </c>
      <c r="S252" s="35">
        <f>S253+S254+S255</f>
        <v>0</v>
      </c>
      <c r="T252" s="37" t="e">
        <f t="shared" si="83"/>
        <v>#DIV/0!</v>
      </c>
      <c r="U252" s="37" t="e">
        <f t="shared" si="84"/>
        <v>#DIV/0!</v>
      </c>
      <c r="V252" s="35">
        <f t="shared" ref="V252:AA252" si="88">V253+V254+V255</f>
        <v>0</v>
      </c>
      <c r="W252" s="35">
        <f t="shared" si="88"/>
        <v>0</v>
      </c>
      <c r="X252" s="35">
        <f t="shared" si="88"/>
        <v>0</v>
      </c>
      <c r="Y252" s="35">
        <f t="shared" si="88"/>
        <v>0</v>
      </c>
      <c r="Z252" s="35">
        <f t="shared" si="88"/>
        <v>0</v>
      </c>
      <c r="AA252" s="35">
        <f t="shared" si="88"/>
        <v>0</v>
      </c>
      <c r="AB252" s="35"/>
      <c r="AC252" s="38"/>
      <c r="AD252" s="38"/>
    </row>
    <row r="253" spans="1:30" x14ac:dyDescent="0.3">
      <c r="A253" s="3" t="s">
        <v>66</v>
      </c>
      <c r="B253" s="3" t="s">
        <v>29</v>
      </c>
      <c r="C253" s="3" t="s">
        <v>32</v>
      </c>
      <c r="D253" s="3" t="s">
        <v>30</v>
      </c>
      <c r="E253" s="3" t="s">
        <v>27</v>
      </c>
      <c r="F253" s="3" t="s">
        <v>31</v>
      </c>
      <c r="G253" s="3">
        <v>0</v>
      </c>
      <c r="H253" s="3">
        <v>0</v>
      </c>
      <c r="I253" s="4" t="e">
        <f t="shared" si="79"/>
        <v>#DIV/0!</v>
      </c>
      <c r="J253" s="3">
        <v>0</v>
      </c>
      <c r="K253" s="32" t="e">
        <f t="shared" si="80"/>
        <v>#DIV/0!</v>
      </c>
      <c r="L253" s="3">
        <f t="shared" si="81"/>
        <v>0</v>
      </c>
      <c r="M253" s="3">
        <v>0</v>
      </c>
      <c r="N253" s="3">
        <v>0</v>
      </c>
      <c r="O253" s="3">
        <v>0</v>
      </c>
      <c r="P253" s="3">
        <v>0</v>
      </c>
      <c r="Q253" s="4" t="e">
        <f t="shared" si="82"/>
        <v>#DIV/0!</v>
      </c>
      <c r="R253" s="3">
        <v>0</v>
      </c>
      <c r="S253" s="3">
        <v>0</v>
      </c>
      <c r="T253" s="32" t="e">
        <f t="shared" si="83"/>
        <v>#DIV/0!</v>
      </c>
      <c r="U253" s="32" t="e">
        <f t="shared" si="84"/>
        <v>#DIV/0!</v>
      </c>
      <c r="V253" s="3">
        <v>0</v>
      </c>
      <c r="W253" s="3">
        <v>0</v>
      </c>
      <c r="X253" s="3">
        <v>0</v>
      </c>
      <c r="Y253" s="3">
        <v>0</v>
      </c>
      <c r="Z253" s="3">
        <v>0</v>
      </c>
      <c r="AA253" s="3">
        <v>0</v>
      </c>
      <c r="AB253" s="3"/>
    </row>
    <row r="254" spans="1:30" x14ac:dyDescent="0.3">
      <c r="A254" s="3" t="s">
        <v>67</v>
      </c>
      <c r="B254" s="3" t="s">
        <v>29</v>
      </c>
      <c r="C254" s="3" t="s">
        <v>32</v>
      </c>
      <c r="D254" s="3" t="s">
        <v>30</v>
      </c>
      <c r="E254" s="3" t="s">
        <v>27</v>
      </c>
      <c r="F254" s="3" t="s">
        <v>31</v>
      </c>
      <c r="G254" s="3">
        <v>0</v>
      </c>
      <c r="H254" s="3">
        <v>0</v>
      </c>
      <c r="I254" s="4" t="e">
        <f t="shared" si="79"/>
        <v>#DIV/0!</v>
      </c>
      <c r="J254" s="3">
        <v>0</v>
      </c>
      <c r="K254" s="32" t="e">
        <f t="shared" si="80"/>
        <v>#DIV/0!</v>
      </c>
      <c r="L254" s="3">
        <f t="shared" si="81"/>
        <v>0</v>
      </c>
      <c r="M254" s="3">
        <v>0</v>
      </c>
      <c r="N254" s="3">
        <v>0</v>
      </c>
      <c r="O254" s="3">
        <v>0</v>
      </c>
      <c r="P254" s="3">
        <v>0</v>
      </c>
      <c r="Q254" s="4" t="e">
        <f t="shared" si="82"/>
        <v>#DIV/0!</v>
      </c>
      <c r="R254" s="3">
        <v>0</v>
      </c>
      <c r="S254" s="3">
        <v>0</v>
      </c>
      <c r="T254" s="32" t="e">
        <f t="shared" si="83"/>
        <v>#DIV/0!</v>
      </c>
      <c r="U254" s="32" t="e">
        <f t="shared" si="84"/>
        <v>#DIV/0!</v>
      </c>
      <c r="V254" s="3">
        <v>0</v>
      </c>
      <c r="W254" s="3">
        <v>0</v>
      </c>
      <c r="X254" s="3">
        <v>0</v>
      </c>
      <c r="Y254" s="3">
        <v>0</v>
      </c>
      <c r="Z254" s="3">
        <v>0</v>
      </c>
      <c r="AA254" s="3">
        <v>0</v>
      </c>
      <c r="AB254" s="3"/>
    </row>
    <row r="255" spans="1:30" x14ac:dyDescent="0.3">
      <c r="A255" s="3" t="s">
        <v>68</v>
      </c>
      <c r="B255" s="3" t="s">
        <v>29</v>
      </c>
      <c r="C255" s="3" t="s">
        <v>32</v>
      </c>
      <c r="D255" s="3" t="s">
        <v>30</v>
      </c>
      <c r="E255" s="3" t="s">
        <v>27</v>
      </c>
      <c r="F255" s="3" t="s">
        <v>31</v>
      </c>
      <c r="G255" s="3">
        <v>0</v>
      </c>
      <c r="H255" s="3">
        <v>0</v>
      </c>
      <c r="I255" s="4" t="e">
        <f t="shared" si="79"/>
        <v>#DIV/0!</v>
      </c>
      <c r="J255" s="3">
        <v>0</v>
      </c>
      <c r="K255" s="32" t="e">
        <f t="shared" si="80"/>
        <v>#DIV/0!</v>
      </c>
      <c r="L255" s="3">
        <f t="shared" si="81"/>
        <v>0</v>
      </c>
      <c r="M255" s="3">
        <v>0</v>
      </c>
      <c r="N255" s="3">
        <v>0</v>
      </c>
      <c r="O255" s="3">
        <v>0</v>
      </c>
      <c r="P255" s="3">
        <v>0</v>
      </c>
      <c r="Q255" s="4" t="e">
        <f t="shared" si="82"/>
        <v>#DIV/0!</v>
      </c>
      <c r="R255" s="3">
        <v>0</v>
      </c>
      <c r="S255" s="3">
        <v>0</v>
      </c>
      <c r="T255" s="32" t="e">
        <f t="shared" si="83"/>
        <v>#DIV/0!</v>
      </c>
      <c r="U255" s="32" t="e">
        <f t="shared" si="84"/>
        <v>#DIV/0!</v>
      </c>
      <c r="V255" s="3">
        <v>0</v>
      </c>
      <c r="W255" s="3">
        <v>0</v>
      </c>
      <c r="X255" s="3">
        <v>0</v>
      </c>
      <c r="Y255" s="3">
        <v>0</v>
      </c>
      <c r="Z255" s="3">
        <v>0</v>
      </c>
      <c r="AA255" s="3">
        <v>0</v>
      </c>
      <c r="AB255" s="3"/>
    </row>
    <row r="256" spans="1:30" x14ac:dyDescent="0.3">
      <c r="A256" s="35">
        <v>257</v>
      </c>
      <c r="B256" s="35" t="s">
        <v>29</v>
      </c>
      <c r="C256" s="35" t="s">
        <v>32</v>
      </c>
      <c r="D256" s="35" t="s">
        <v>30</v>
      </c>
      <c r="E256" s="35" t="s">
        <v>34</v>
      </c>
      <c r="F256" s="35" t="s">
        <v>31</v>
      </c>
      <c r="G256" s="35">
        <f>G257+G258+G259</f>
        <v>0</v>
      </c>
      <c r="H256" s="35">
        <f>H257+H258+H259</f>
        <v>0</v>
      </c>
      <c r="I256" s="36" t="e">
        <f t="shared" si="79"/>
        <v>#DIV/0!</v>
      </c>
      <c r="J256" s="35">
        <f>J257+J258+J259</f>
        <v>0</v>
      </c>
      <c r="K256" s="37" t="e">
        <f t="shared" si="80"/>
        <v>#DIV/0!</v>
      </c>
      <c r="L256" s="35">
        <f t="shared" si="81"/>
        <v>0</v>
      </c>
      <c r="M256" s="35">
        <f>M257+M258+M259</f>
        <v>0</v>
      </c>
      <c r="N256" s="35">
        <f>N257+N258+N259</f>
        <v>0</v>
      </c>
      <c r="O256" s="35">
        <f>O257+O258+O259</f>
        <v>0</v>
      </c>
      <c r="P256" s="35">
        <f>P257+P258+P259</f>
        <v>0</v>
      </c>
      <c r="Q256" s="36" t="e">
        <f t="shared" si="82"/>
        <v>#DIV/0!</v>
      </c>
      <c r="R256" s="35">
        <f>R257+R258+R259</f>
        <v>0</v>
      </c>
      <c r="S256" s="35">
        <f>S257+S258+S259</f>
        <v>0</v>
      </c>
      <c r="T256" s="37" t="e">
        <f t="shared" si="83"/>
        <v>#DIV/0!</v>
      </c>
      <c r="U256" s="37" t="e">
        <f t="shared" si="84"/>
        <v>#DIV/0!</v>
      </c>
      <c r="V256" s="35">
        <f t="shared" ref="V256:AA256" si="89">V257+V258+V259</f>
        <v>0</v>
      </c>
      <c r="W256" s="35">
        <f t="shared" si="89"/>
        <v>0</v>
      </c>
      <c r="X256" s="35">
        <f t="shared" si="89"/>
        <v>0</v>
      </c>
      <c r="Y256" s="35">
        <f t="shared" si="89"/>
        <v>0</v>
      </c>
      <c r="Z256" s="35">
        <f t="shared" si="89"/>
        <v>1</v>
      </c>
      <c r="AA256" s="35">
        <f t="shared" si="89"/>
        <v>0</v>
      </c>
      <c r="AB256" s="35"/>
      <c r="AC256" s="38"/>
      <c r="AD256" s="38"/>
    </row>
    <row r="257" spans="1:30" x14ac:dyDescent="0.3">
      <c r="A257" s="3" t="s">
        <v>66</v>
      </c>
      <c r="B257" s="3" t="s">
        <v>29</v>
      </c>
      <c r="C257" s="3" t="s">
        <v>32</v>
      </c>
      <c r="D257" s="3" t="s">
        <v>30</v>
      </c>
      <c r="E257" s="3" t="s">
        <v>34</v>
      </c>
      <c r="F257" s="3" t="s">
        <v>31</v>
      </c>
      <c r="G257" s="3">
        <v>0</v>
      </c>
      <c r="H257" s="3">
        <v>0</v>
      </c>
      <c r="I257" s="4" t="e">
        <f t="shared" si="79"/>
        <v>#DIV/0!</v>
      </c>
      <c r="J257" s="3">
        <v>0</v>
      </c>
      <c r="K257" s="32" t="e">
        <f t="shared" si="80"/>
        <v>#DIV/0!</v>
      </c>
      <c r="L257" s="3">
        <f t="shared" si="81"/>
        <v>0</v>
      </c>
      <c r="M257" s="3">
        <v>0</v>
      </c>
      <c r="N257" s="3">
        <v>0</v>
      </c>
      <c r="O257" s="3">
        <v>0</v>
      </c>
      <c r="P257" s="3">
        <v>0</v>
      </c>
      <c r="Q257" s="4" t="e">
        <f t="shared" si="82"/>
        <v>#DIV/0!</v>
      </c>
      <c r="R257" s="3">
        <v>0</v>
      </c>
      <c r="S257" s="3">
        <v>0</v>
      </c>
      <c r="T257" s="32" t="e">
        <f t="shared" si="83"/>
        <v>#DIV/0!</v>
      </c>
      <c r="U257" s="32" t="e">
        <f t="shared" si="84"/>
        <v>#DIV/0!</v>
      </c>
      <c r="V257" s="3">
        <v>0</v>
      </c>
      <c r="W257" s="3">
        <v>0</v>
      </c>
      <c r="X257" s="3">
        <v>0</v>
      </c>
      <c r="Y257" s="3">
        <v>0</v>
      </c>
      <c r="Z257" s="3">
        <v>0</v>
      </c>
      <c r="AA257" s="3">
        <v>0</v>
      </c>
      <c r="AB257" s="3"/>
    </row>
    <row r="258" spans="1:30" x14ac:dyDescent="0.3">
      <c r="A258" s="3" t="s">
        <v>67</v>
      </c>
      <c r="B258" s="3" t="s">
        <v>29</v>
      </c>
      <c r="C258" s="3" t="s">
        <v>32</v>
      </c>
      <c r="D258" s="3" t="s">
        <v>30</v>
      </c>
      <c r="E258" s="3" t="s">
        <v>34</v>
      </c>
      <c r="F258" s="3" t="s">
        <v>31</v>
      </c>
      <c r="G258" s="3">
        <v>0</v>
      </c>
      <c r="H258" s="3">
        <v>0</v>
      </c>
      <c r="I258" s="4" t="e">
        <f t="shared" si="79"/>
        <v>#DIV/0!</v>
      </c>
      <c r="J258" s="3">
        <v>0</v>
      </c>
      <c r="K258" s="32" t="e">
        <f t="shared" si="80"/>
        <v>#DIV/0!</v>
      </c>
      <c r="L258" s="3">
        <f t="shared" si="81"/>
        <v>0</v>
      </c>
      <c r="M258" s="3">
        <v>0</v>
      </c>
      <c r="N258" s="3">
        <v>0</v>
      </c>
      <c r="O258" s="3">
        <v>0</v>
      </c>
      <c r="P258" s="3">
        <v>0</v>
      </c>
      <c r="Q258" s="4" t="e">
        <f t="shared" si="82"/>
        <v>#DIV/0!</v>
      </c>
      <c r="R258" s="3">
        <v>0</v>
      </c>
      <c r="S258" s="3">
        <v>0</v>
      </c>
      <c r="T258" s="32" t="e">
        <f t="shared" si="83"/>
        <v>#DIV/0!</v>
      </c>
      <c r="U258" s="32" t="e">
        <f t="shared" si="84"/>
        <v>#DIV/0!</v>
      </c>
      <c r="V258" s="3">
        <v>0</v>
      </c>
      <c r="W258" s="3">
        <v>0</v>
      </c>
      <c r="X258" s="3">
        <v>0</v>
      </c>
      <c r="Y258" s="3">
        <v>0</v>
      </c>
      <c r="Z258" s="3">
        <v>0</v>
      </c>
      <c r="AA258" s="3">
        <v>0</v>
      </c>
      <c r="AB258" s="3"/>
    </row>
    <row r="259" spans="1:30" x14ac:dyDescent="0.3">
      <c r="A259" s="3" t="s">
        <v>68</v>
      </c>
      <c r="B259" s="3" t="s">
        <v>29</v>
      </c>
      <c r="C259" s="3" t="s">
        <v>32</v>
      </c>
      <c r="D259" s="3" t="s">
        <v>30</v>
      </c>
      <c r="E259" s="3" t="s">
        <v>34</v>
      </c>
      <c r="F259" s="3" t="s">
        <v>31</v>
      </c>
      <c r="G259" s="3">
        <v>0</v>
      </c>
      <c r="H259" s="3">
        <v>0</v>
      </c>
      <c r="I259" s="4" t="e">
        <f t="shared" si="79"/>
        <v>#DIV/0!</v>
      </c>
      <c r="J259" s="3">
        <v>0</v>
      </c>
      <c r="K259" s="32" t="e">
        <f t="shared" si="80"/>
        <v>#DIV/0!</v>
      </c>
      <c r="L259" s="3">
        <f t="shared" si="81"/>
        <v>0</v>
      </c>
      <c r="M259" s="3">
        <v>0</v>
      </c>
      <c r="N259" s="3">
        <v>0</v>
      </c>
      <c r="O259" s="3">
        <v>0</v>
      </c>
      <c r="P259" s="3">
        <v>0</v>
      </c>
      <c r="Q259" s="4" t="e">
        <f t="shared" si="82"/>
        <v>#DIV/0!</v>
      </c>
      <c r="R259" s="3">
        <v>0</v>
      </c>
      <c r="S259" s="3">
        <v>0</v>
      </c>
      <c r="T259" s="32" t="e">
        <f t="shared" si="83"/>
        <v>#DIV/0!</v>
      </c>
      <c r="U259" s="32" t="e">
        <f t="shared" si="84"/>
        <v>#DIV/0!</v>
      </c>
      <c r="V259" s="3">
        <v>0</v>
      </c>
      <c r="W259" s="3">
        <v>0</v>
      </c>
      <c r="X259" s="3">
        <v>0</v>
      </c>
      <c r="Y259" s="3">
        <v>0</v>
      </c>
      <c r="Z259" s="3">
        <v>1</v>
      </c>
      <c r="AA259" s="3">
        <v>0</v>
      </c>
      <c r="AB259" s="3"/>
    </row>
    <row r="260" spans="1:30" x14ac:dyDescent="0.3">
      <c r="A260" s="35">
        <v>258</v>
      </c>
      <c r="B260" s="35" t="s">
        <v>29</v>
      </c>
      <c r="C260" s="35" t="s">
        <v>31</v>
      </c>
      <c r="D260" s="35" t="s">
        <v>30</v>
      </c>
      <c r="E260" s="35" t="s">
        <v>34</v>
      </c>
      <c r="F260" s="35" t="s">
        <v>28</v>
      </c>
      <c r="G260" s="35">
        <f>G261+G262+G263</f>
        <v>4</v>
      </c>
      <c r="H260" s="35">
        <f>H261+H262+H263</f>
        <v>4</v>
      </c>
      <c r="I260" s="36">
        <f t="shared" si="79"/>
        <v>1</v>
      </c>
      <c r="J260" s="35">
        <f>J261+J262+J263</f>
        <v>0</v>
      </c>
      <c r="K260" s="37">
        <f t="shared" si="80"/>
        <v>0</v>
      </c>
      <c r="L260" s="35">
        <f t="shared" si="81"/>
        <v>4</v>
      </c>
      <c r="M260" s="35">
        <f>M261+M262+M263</f>
        <v>2</v>
      </c>
      <c r="N260" s="35">
        <f>N261+N262+N263</f>
        <v>2</v>
      </c>
      <c r="O260" s="35">
        <f>O261+O262+O263</f>
        <v>1</v>
      </c>
      <c r="P260" s="35">
        <f>P261+P262+P263</f>
        <v>4</v>
      </c>
      <c r="Q260" s="36">
        <f t="shared" si="82"/>
        <v>100</v>
      </c>
      <c r="R260" s="35">
        <f>R261+R262+R263</f>
        <v>0</v>
      </c>
      <c r="S260" s="35">
        <f>S261+S262+S263</f>
        <v>0</v>
      </c>
      <c r="T260" s="37">
        <f t="shared" si="83"/>
        <v>0.5</v>
      </c>
      <c r="U260" s="37">
        <f t="shared" si="84"/>
        <v>0.5</v>
      </c>
      <c r="V260" s="35">
        <f t="shared" ref="V260:AA260" si="90">V261+V262+V263</f>
        <v>0</v>
      </c>
      <c r="W260" s="35">
        <f t="shared" si="90"/>
        <v>1</v>
      </c>
      <c r="X260" s="35">
        <f t="shared" si="90"/>
        <v>1</v>
      </c>
      <c r="Y260" s="35">
        <f t="shared" si="90"/>
        <v>0</v>
      </c>
      <c r="Z260" s="35">
        <f t="shared" si="90"/>
        <v>0</v>
      </c>
      <c r="AA260" s="35">
        <f t="shared" si="90"/>
        <v>0</v>
      </c>
      <c r="AB260" s="35"/>
      <c r="AC260" s="38"/>
      <c r="AD260" s="38"/>
    </row>
    <row r="261" spans="1:30" x14ac:dyDescent="0.3">
      <c r="A261" s="3" t="s">
        <v>66</v>
      </c>
      <c r="B261" s="3" t="s">
        <v>29</v>
      </c>
      <c r="C261" s="3" t="s">
        <v>31</v>
      </c>
      <c r="D261" s="3" t="s">
        <v>30</v>
      </c>
      <c r="E261" s="3" t="s">
        <v>34</v>
      </c>
      <c r="F261" s="3" t="s">
        <v>28</v>
      </c>
      <c r="G261" s="3">
        <v>4</v>
      </c>
      <c r="H261" s="3">
        <v>4</v>
      </c>
      <c r="I261" s="4">
        <f t="shared" si="79"/>
        <v>1</v>
      </c>
      <c r="J261" s="3">
        <v>0</v>
      </c>
      <c r="K261" s="32">
        <f t="shared" si="80"/>
        <v>0</v>
      </c>
      <c r="L261" s="3">
        <f t="shared" si="81"/>
        <v>4</v>
      </c>
      <c r="M261" s="3">
        <v>2</v>
      </c>
      <c r="N261" s="3">
        <v>2</v>
      </c>
      <c r="O261" s="3">
        <v>1</v>
      </c>
      <c r="P261" s="3">
        <v>4</v>
      </c>
      <c r="Q261" s="4">
        <f t="shared" si="82"/>
        <v>100</v>
      </c>
      <c r="R261" s="3">
        <v>0</v>
      </c>
      <c r="S261" s="3">
        <v>0</v>
      </c>
      <c r="T261" s="32">
        <f t="shared" si="83"/>
        <v>0.5</v>
      </c>
      <c r="U261" s="32">
        <f t="shared" si="84"/>
        <v>0.5</v>
      </c>
      <c r="V261" s="3">
        <v>0</v>
      </c>
      <c r="W261" s="3">
        <v>1</v>
      </c>
      <c r="X261" s="3">
        <v>1</v>
      </c>
      <c r="Y261" s="3">
        <v>0</v>
      </c>
      <c r="Z261" s="3">
        <v>0</v>
      </c>
      <c r="AA261" s="3">
        <v>0</v>
      </c>
      <c r="AB261" s="3"/>
    </row>
    <row r="262" spans="1:30" x14ac:dyDescent="0.3">
      <c r="A262" s="3" t="s">
        <v>67</v>
      </c>
      <c r="B262" s="3" t="s">
        <v>29</v>
      </c>
      <c r="C262" s="3" t="s">
        <v>31</v>
      </c>
      <c r="D262" s="3" t="s">
        <v>30</v>
      </c>
      <c r="E262" s="3" t="s">
        <v>34</v>
      </c>
      <c r="F262" s="3" t="s">
        <v>28</v>
      </c>
      <c r="G262" s="3">
        <v>0</v>
      </c>
      <c r="H262" s="3">
        <v>0</v>
      </c>
      <c r="I262" s="4" t="e">
        <f t="shared" si="79"/>
        <v>#DIV/0!</v>
      </c>
      <c r="J262" s="3">
        <v>0</v>
      </c>
      <c r="K262" s="32" t="e">
        <f t="shared" si="80"/>
        <v>#DIV/0!</v>
      </c>
      <c r="L262" s="3">
        <f t="shared" si="81"/>
        <v>0</v>
      </c>
      <c r="M262" s="3">
        <v>0</v>
      </c>
      <c r="N262" s="3">
        <v>0</v>
      </c>
      <c r="O262" s="3">
        <v>0</v>
      </c>
      <c r="P262" s="3">
        <v>0</v>
      </c>
      <c r="Q262" s="4" t="e">
        <f t="shared" si="82"/>
        <v>#DIV/0!</v>
      </c>
      <c r="R262" s="3">
        <v>0</v>
      </c>
      <c r="S262" s="3">
        <v>0</v>
      </c>
      <c r="T262" s="32" t="e">
        <f t="shared" si="83"/>
        <v>#DIV/0!</v>
      </c>
      <c r="U262" s="32" t="e">
        <f t="shared" si="84"/>
        <v>#DIV/0!</v>
      </c>
      <c r="V262" s="3">
        <v>0</v>
      </c>
      <c r="W262" s="3">
        <v>0</v>
      </c>
      <c r="X262" s="3">
        <v>0</v>
      </c>
      <c r="Y262" s="3">
        <v>0</v>
      </c>
      <c r="Z262" s="3">
        <v>0</v>
      </c>
      <c r="AA262" s="3">
        <v>0</v>
      </c>
      <c r="AB262" s="3"/>
    </row>
    <row r="263" spans="1:30" x14ac:dyDescent="0.3">
      <c r="A263" s="3" t="s">
        <v>68</v>
      </c>
      <c r="B263" s="3" t="s">
        <v>29</v>
      </c>
      <c r="C263" s="3" t="s">
        <v>31</v>
      </c>
      <c r="D263" s="3" t="s">
        <v>30</v>
      </c>
      <c r="E263" s="3" t="s">
        <v>34</v>
      </c>
      <c r="F263" s="3" t="s">
        <v>28</v>
      </c>
      <c r="G263" s="3">
        <v>0</v>
      </c>
      <c r="H263" s="3">
        <v>0</v>
      </c>
      <c r="I263" s="4" t="e">
        <f t="shared" si="79"/>
        <v>#DIV/0!</v>
      </c>
      <c r="J263" s="3">
        <v>0</v>
      </c>
      <c r="K263" s="32" t="e">
        <f t="shared" si="80"/>
        <v>#DIV/0!</v>
      </c>
      <c r="L263" s="3">
        <f t="shared" si="81"/>
        <v>0</v>
      </c>
      <c r="M263" s="3">
        <v>0</v>
      </c>
      <c r="N263" s="3">
        <v>0</v>
      </c>
      <c r="O263" s="3">
        <v>0</v>
      </c>
      <c r="P263" s="3">
        <v>0</v>
      </c>
      <c r="Q263" s="4" t="e">
        <f t="shared" si="82"/>
        <v>#DIV/0!</v>
      </c>
      <c r="R263" s="3">
        <v>0</v>
      </c>
      <c r="S263" s="3">
        <v>0</v>
      </c>
      <c r="T263" s="32" t="e">
        <f t="shared" si="83"/>
        <v>#DIV/0!</v>
      </c>
      <c r="U263" s="32" t="e">
        <f t="shared" si="84"/>
        <v>#DIV/0!</v>
      </c>
      <c r="V263" s="3">
        <v>0</v>
      </c>
      <c r="W263" s="3">
        <v>0</v>
      </c>
      <c r="X263" s="3">
        <v>0</v>
      </c>
      <c r="Y263" s="3">
        <v>0</v>
      </c>
      <c r="Z263" s="3">
        <v>0</v>
      </c>
      <c r="AA263" s="3">
        <v>0</v>
      </c>
      <c r="AB263" s="3"/>
    </row>
    <row r="264" spans="1:30" x14ac:dyDescent="0.3">
      <c r="A264" s="35">
        <v>108</v>
      </c>
      <c r="B264" s="35" t="s">
        <v>31</v>
      </c>
      <c r="C264" s="35" t="s">
        <v>25</v>
      </c>
      <c r="D264" s="35" t="s">
        <v>26</v>
      </c>
      <c r="E264" s="35" t="s">
        <v>30</v>
      </c>
      <c r="F264" s="35" t="s">
        <v>28</v>
      </c>
      <c r="G264" s="35">
        <f>G265+G266+G267</f>
        <v>6</v>
      </c>
      <c r="H264" s="35">
        <f>H265+H266+H267</f>
        <v>8</v>
      </c>
      <c r="I264" s="36">
        <f t="shared" si="79"/>
        <v>1.3333333333333333</v>
      </c>
      <c r="J264" s="35">
        <f>J265+J266+J267</f>
        <v>0</v>
      </c>
      <c r="K264" s="37">
        <f t="shared" si="80"/>
        <v>0</v>
      </c>
      <c r="L264" s="35">
        <f t="shared" si="81"/>
        <v>5</v>
      </c>
      <c r="M264" s="35">
        <f>M265+M266+M267</f>
        <v>3</v>
      </c>
      <c r="N264" s="35">
        <f>N265+N266+N267</f>
        <v>2</v>
      </c>
      <c r="O264" s="35">
        <f>O265+O266+O267</f>
        <v>2</v>
      </c>
      <c r="P264" s="35">
        <f>P265+P266+P267</f>
        <v>4</v>
      </c>
      <c r="Q264" s="36">
        <f t="shared" si="82"/>
        <v>80</v>
      </c>
      <c r="R264" s="35">
        <f>R265+R266+R267</f>
        <v>2</v>
      </c>
      <c r="S264" s="35">
        <f>S265+S266+S267</f>
        <v>1</v>
      </c>
      <c r="T264" s="37">
        <f t="shared" si="83"/>
        <v>0.6</v>
      </c>
      <c r="U264" s="37">
        <f t="shared" si="84"/>
        <v>0.7</v>
      </c>
      <c r="V264" s="35">
        <f t="shared" ref="V264:AA264" si="91">V265+V266+V267</f>
        <v>1</v>
      </c>
      <c r="W264" s="35">
        <f t="shared" si="91"/>
        <v>1</v>
      </c>
      <c r="X264" s="35">
        <f t="shared" si="91"/>
        <v>2</v>
      </c>
      <c r="Y264" s="35">
        <f t="shared" si="91"/>
        <v>0</v>
      </c>
      <c r="Z264" s="35">
        <f t="shared" si="91"/>
        <v>1</v>
      </c>
      <c r="AA264" s="35">
        <f t="shared" si="91"/>
        <v>0</v>
      </c>
      <c r="AB264" s="35"/>
    </row>
    <row r="265" spans="1:30" x14ac:dyDescent="0.3">
      <c r="A265" s="3" t="s">
        <v>66</v>
      </c>
      <c r="B265" s="3" t="s">
        <v>31</v>
      </c>
      <c r="C265" s="3" t="s">
        <v>25</v>
      </c>
      <c r="D265" s="3" t="s">
        <v>26</v>
      </c>
      <c r="E265" s="3" t="s">
        <v>30</v>
      </c>
      <c r="F265" s="3" t="s">
        <v>28</v>
      </c>
      <c r="G265" s="3">
        <v>4</v>
      </c>
      <c r="H265" s="3">
        <v>5</v>
      </c>
      <c r="I265" s="4">
        <f t="shared" si="79"/>
        <v>1.25</v>
      </c>
      <c r="J265" s="3">
        <v>0</v>
      </c>
      <c r="K265" s="32">
        <f t="shared" si="80"/>
        <v>0</v>
      </c>
      <c r="L265" s="3">
        <f t="shared" si="81"/>
        <v>4</v>
      </c>
      <c r="M265" s="3">
        <v>2</v>
      </c>
      <c r="N265" s="3">
        <v>2</v>
      </c>
      <c r="O265" s="3">
        <v>2</v>
      </c>
      <c r="P265" s="3">
        <v>3</v>
      </c>
      <c r="Q265" s="4">
        <f t="shared" si="82"/>
        <v>75</v>
      </c>
      <c r="R265" s="3">
        <v>0</v>
      </c>
      <c r="S265" s="3">
        <v>0</v>
      </c>
      <c r="T265" s="32">
        <f t="shared" si="83"/>
        <v>0.5</v>
      </c>
      <c r="U265" s="32">
        <f t="shared" si="84"/>
        <v>0.625</v>
      </c>
      <c r="V265" s="3">
        <v>1</v>
      </c>
      <c r="W265" s="3">
        <v>1</v>
      </c>
      <c r="X265" s="3">
        <v>1</v>
      </c>
      <c r="Y265" s="3">
        <v>0</v>
      </c>
      <c r="Z265" s="3">
        <v>0</v>
      </c>
      <c r="AA265" s="3">
        <v>0</v>
      </c>
      <c r="AB265" s="3"/>
    </row>
    <row r="266" spans="1:30" x14ac:dyDescent="0.3">
      <c r="A266" s="3" t="s">
        <v>67</v>
      </c>
      <c r="B266" s="3" t="s">
        <v>31</v>
      </c>
      <c r="C266" s="3" t="s">
        <v>25</v>
      </c>
      <c r="D266" s="3" t="s">
        <v>26</v>
      </c>
      <c r="E266" s="3" t="s">
        <v>30</v>
      </c>
      <c r="F266" s="3" t="s">
        <v>28</v>
      </c>
      <c r="G266" s="3">
        <v>0</v>
      </c>
      <c r="H266" s="3">
        <v>0</v>
      </c>
      <c r="I266" s="4" t="e">
        <f t="shared" si="79"/>
        <v>#DIV/0!</v>
      </c>
      <c r="J266" s="3">
        <v>0</v>
      </c>
      <c r="K266" s="32" t="e">
        <f t="shared" si="80"/>
        <v>#DIV/0!</v>
      </c>
      <c r="L266" s="3">
        <f t="shared" si="81"/>
        <v>0</v>
      </c>
      <c r="M266" s="3">
        <v>0</v>
      </c>
      <c r="N266" s="3">
        <v>0</v>
      </c>
      <c r="O266" s="3">
        <v>0</v>
      </c>
      <c r="P266" s="3">
        <v>0</v>
      </c>
      <c r="Q266" s="4" t="e">
        <f t="shared" si="82"/>
        <v>#DIV/0!</v>
      </c>
      <c r="R266" s="3">
        <v>0</v>
      </c>
      <c r="S266" s="3">
        <v>0</v>
      </c>
      <c r="T266" s="32" t="e">
        <f t="shared" si="83"/>
        <v>#DIV/0!</v>
      </c>
      <c r="U266" s="32" t="e">
        <f t="shared" si="84"/>
        <v>#DIV/0!</v>
      </c>
      <c r="V266" s="3">
        <v>0</v>
      </c>
      <c r="W266" s="3">
        <v>0</v>
      </c>
      <c r="X266" s="3">
        <v>0</v>
      </c>
      <c r="Y266" s="3">
        <v>0</v>
      </c>
      <c r="Z266" s="3">
        <v>0</v>
      </c>
      <c r="AA266" s="3">
        <v>0</v>
      </c>
      <c r="AB266" s="3"/>
    </row>
    <row r="267" spans="1:30" x14ac:dyDescent="0.3">
      <c r="A267" s="3" t="s">
        <v>68</v>
      </c>
      <c r="B267" s="3" t="s">
        <v>31</v>
      </c>
      <c r="C267" s="3" t="s">
        <v>25</v>
      </c>
      <c r="D267" s="3" t="s">
        <v>26</v>
      </c>
      <c r="E267" s="3" t="s">
        <v>30</v>
      </c>
      <c r="F267" s="3" t="s">
        <v>28</v>
      </c>
      <c r="G267" s="3">
        <v>2</v>
      </c>
      <c r="H267" s="3">
        <v>3</v>
      </c>
      <c r="I267" s="4">
        <f t="shared" si="79"/>
        <v>1.5</v>
      </c>
      <c r="J267" s="3">
        <v>0</v>
      </c>
      <c r="K267" s="32">
        <f t="shared" si="80"/>
        <v>0</v>
      </c>
      <c r="L267" s="3">
        <f t="shared" si="81"/>
        <v>1</v>
      </c>
      <c r="M267" s="3">
        <v>1</v>
      </c>
      <c r="N267" s="3">
        <v>0</v>
      </c>
      <c r="O267" s="3">
        <v>0</v>
      </c>
      <c r="P267" s="3">
        <v>1</v>
      </c>
      <c r="Q267" s="4">
        <f t="shared" si="82"/>
        <v>100</v>
      </c>
      <c r="R267" s="3">
        <v>2</v>
      </c>
      <c r="S267" s="3">
        <v>1</v>
      </c>
      <c r="T267" s="32">
        <f t="shared" si="83"/>
        <v>1</v>
      </c>
      <c r="U267" s="32">
        <f t="shared" si="84"/>
        <v>1</v>
      </c>
      <c r="V267" s="3">
        <v>0</v>
      </c>
      <c r="W267" s="3">
        <v>0</v>
      </c>
      <c r="X267" s="3">
        <v>1</v>
      </c>
      <c r="Y267" s="3">
        <v>0</v>
      </c>
      <c r="Z267" s="3">
        <v>1</v>
      </c>
      <c r="AA267" s="3">
        <v>0</v>
      </c>
      <c r="AB267" s="3"/>
    </row>
    <row r="268" spans="1:30" x14ac:dyDescent="0.3">
      <c r="A268" s="35">
        <v>208</v>
      </c>
      <c r="B268" s="35" t="s">
        <v>29</v>
      </c>
      <c r="C268" s="35" t="s">
        <v>25</v>
      </c>
      <c r="D268" s="35" t="s">
        <v>26</v>
      </c>
      <c r="E268" s="35" t="s">
        <v>30</v>
      </c>
      <c r="F268" s="35" t="s">
        <v>34</v>
      </c>
      <c r="G268" s="35">
        <f>G269+G270+G271</f>
        <v>1</v>
      </c>
      <c r="H268" s="35">
        <f>H269+H270+H271</f>
        <v>1</v>
      </c>
      <c r="I268" s="36">
        <f t="shared" si="79"/>
        <v>1</v>
      </c>
      <c r="J268" s="35">
        <f>J269+J270+J271</f>
        <v>0</v>
      </c>
      <c r="K268" s="37">
        <f t="shared" si="80"/>
        <v>0</v>
      </c>
      <c r="L268" s="35">
        <f t="shared" si="81"/>
        <v>0</v>
      </c>
      <c r="M268" s="35">
        <f>M269+M270+M271</f>
        <v>0</v>
      </c>
      <c r="N268" s="35">
        <f>N269+N270+N271</f>
        <v>0</v>
      </c>
      <c r="O268" s="35">
        <f>O269+O270+O271</f>
        <v>0</v>
      </c>
      <c r="P268" s="35">
        <f>P269+P270+P271</f>
        <v>0</v>
      </c>
      <c r="Q268" s="36" t="e">
        <f t="shared" si="82"/>
        <v>#DIV/0!</v>
      </c>
      <c r="R268" s="35">
        <f>R269+R270+R271</f>
        <v>2</v>
      </c>
      <c r="S268" s="35">
        <f>S269+S270+S271</f>
        <v>1</v>
      </c>
      <c r="T268" s="37" t="e">
        <f t="shared" si="83"/>
        <v>#DIV/0!</v>
      </c>
      <c r="U268" s="37" t="e">
        <f t="shared" si="84"/>
        <v>#DIV/0!</v>
      </c>
      <c r="V268" s="35">
        <f t="shared" ref="V268:AA268" si="92">V269+V270+V271</f>
        <v>0</v>
      </c>
      <c r="W268" s="35">
        <f t="shared" si="92"/>
        <v>0</v>
      </c>
      <c r="X268" s="35">
        <f t="shared" si="92"/>
        <v>0</v>
      </c>
      <c r="Y268" s="35">
        <f t="shared" si="92"/>
        <v>0</v>
      </c>
      <c r="Z268" s="35">
        <f t="shared" si="92"/>
        <v>1</v>
      </c>
      <c r="AA268" s="35">
        <f t="shared" si="92"/>
        <v>0</v>
      </c>
      <c r="AB268" s="35"/>
    </row>
    <row r="269" spans="1:30" x14ac:dyDescent="0.3">
      <c r="A269" s="3" t="s">
        <v>66</v>
      </c>
      <c r="B269" s="3" t="s">
        <v>29</v>
      </c>
      <c r="C269" s="3" t="s">
        <v>25</v>
      </c>
      <c r="D269" s="3" t="s">
        <v>26</v>
      </c>
      <c r="E269" s="3" t="s">
        <v>30</v>
      </c>
      <c r="F269" s="3" t="s">
        <v>34</v>
      </c>
      <c r="G269" s="3">
        <v>0</v>
      </c>
      <c r="H269" s="3">
        <v>0</v>
      </c>
      <c r="I269" s="4" t="e">
        <f t="shared" si="79"/>
        <v>#DIV/0!</v>
      </c>
      <c r="J269" s="3">
        <v>0</v>
      </c>
      <c r="K269" s="32" t="e">
        <f t="shared" si="80"/>
        <v>#DIV/0!</v>
      </c>
      <c r="L269" s="3">
        <f t="shared" si="81"/>
        <v>0</v>
      </c>
      <c r="M269" s="3">
        <v>0</v>
      </c>
      <c r="N269" s="3">
        <v>0</v>
      </c>
      <c r="O269" s="3">
        <v>0</v>
      </c>
      <c r="P269" s="3">
        <v>0</v>
      </c>
      <c r="Q269" s="4" t="e">
        <f t="shared" si="82"/>
        <v>#DIV/0!</v>
      </c>
      <c r="R269" s="3">
        <v>0</v>
      </c>
      <c r="S269" s="3">
        <v>0</v>
      </c>
      <c r="T269" s="32" t="e">
        <f t="shared" si="83"/>
        <v>#DIV/0!</v>
      </c>
      <c r="U269" s="32" t="e">
        <f t="shared" si="84"/>
        <v>#DIV/0!</v>
      </c>
      <c r="V269" s="3">
        <v>0</v>
      </c>
      <c r="W269" s="3">
        <v>0</v>
      </c>
      <c r="X269" s="3">
        <v>0</v>
      </c>
      <c r="Y269" s="3">
        <v>0</v>
      </c>
      <c r="Z269" s="3">
        <v>0</v>
      </c>
      <c r="AA269" s="3">
        <v>0</v>
      </c>
      <c r="AB269" s="3"/>
    </row>
    <row r="270" spans="1:30" x14ac:dyDescent="0.3">
      <c r="A270" s="3" t="s">
        <v>67</v>
      </c>
      <c r="B270" s="3" t="s">
        <v>29</v>
      </c>
      <c r="C270" s="3" t="s">
        <v>25</v>
      </c>
      <c r="D270" s="3" t="s">
        <v>26</v>
      </c>
      <c r="E270" s="3" t="s">
        <v>30</v>
      </c>
      <c r="F270" s="3" t="s">
        <v>34</v>
      </c>
      <c r="G270" s="3">
        <v>0</v>
      </c>
      <c r="H270" s="3">
        <v>0</v>
      </c>
      <c r="I270" s="4" t="e">
        <f t="shared" si="79"/>
        <v>#DIV/0!</v>
      </c>
      <c r="J270" s="3">
        <v>0</v>
      </c>
      <c r="K270" s="32" t="e">
        <f t="shared" si="80"/>
        <v>#DIV/0!</v>
      </c>
      <c r="L270" s="3">
        <f t="shared" si="81"/>
        <v>0</v>
      </c>
      <c r="M270" s="3">
        <v>0</v>
      </c>
      <c r="N270" s="3">
        <v>0</v>
      </c>
      <c r="O270" s="3">
        <v>0</v>
      </c>
      <c r="P270" s="3">
        <v>0</v>
      </c>
      <c r="Q270" s="4" t="e">
        <f t="shared" si="82"/>
        <v>#DIV/0!</v>
      </c>
      <c r="R270" s="3">
        <v>0</v>
      </c>
      <c r="S270" s="3">
        <v>0</v>
      </c>
      <c r="T270" s="32" t="e">
        <f t="shared" si="83"/>
        <v>#DIV/0!</v>
      </c>
      <c r="U270" s="32" t="e">
        <f t="shared" si="84"/>
        <v>#DIV/0!</v>
      </c>
      <c r="V270" s="3">
        <v>0</v>
      </c>
      <c r="W270" s="3">
        <v>0</v>
      </c>
      <c r="X270" s="3">
        <v>0</v>
      </c>
      <c r="Y270" s="3">
        <v>0</v>
      </c>
      <c r="Z270" s="3">
        <v>0</v>
      </c>
      <c r="AA270" s="3">
        <v>0</v>
      </c>
      <c r="AB270" s="3"/>
    </row>
    <row r="271" spans="1:30" x14ac:dyDescent="0.3">
      <c r="A271" s="3" t="s">
        <v>68</v>
      </c>
      <c r="B271" s="3" t="s">
        <v>29</v>
      </c>
      <c r="C271" s="3" t="s">
        <v>25</v>
      </c>
      <c r="D271" s="3" t="s">
        <v>26</v>
      </c>
      <c r="E271" s="3" t="s">
        <v>30</v>
      </c>
      <c r="F271" s="3" t="s">
        <v>34</v>
      </c>
      <c r="G271" s="3">
        <v>1</v>
      </c>
      <c r="H271" s="3">
        <v>1</v>
      </c>
      <c r="I271" s="4">
        <f t="shared" si="79"/>
        <v>1</v>
      </c>
      <c r="J271" s="3">
        <v>0</v>
      </c>
      <c r="K271" s="32">
        <f t="shared" si="80"/>
        <v>0</v>
      </c>
      <c r="L271" s="3">
        <f t="shared" si="81"/>
        <v>0</v>
      </c>
      <c r="M271" s="3">
        <v>0</v>
      </c>
      <c r="N271" s="3">
        <v>0</v>
      </c>
      <c r="O271" s="3">
        <v>0</v>
      </c>
      <c r="P271" s="3">
        <v>0</v>
      </c>
      <c r="Q271" s="4" t="e">
        <f t="shared" si="82"/>
        <v>#DIV/0!</v>
      </c>
      <c r="R271" s="3">
        <v>2</v>
      </c>
      <c r="S271" s="3">
        <v>1</v>
      </c>
      <c r="T271" s="32" t="e">
        <f t="shared" si="83"/>
        <v>#DIV/0!</v>
      </c>
      <c r="U271" s="32" t="e">
        <f t="shared" si="84"/>
        <v>#DIV/0!</v>
      </c>
      <c r="V271" s="3">
        <v>0</v>
      </c>
      <c r="W271" s="3">
        <v>0</v>
      </c>
      <c r="X271" s="3">
        <v>0</v>
      </c>
      <c r="Y271" s="3">
        <v>0</v>
      </c>
      <c r="Z271" s="3">
        <v>1</v>
      </c>
      <c r="AA271" s="3">
        <v>0</v>
      </c>
      <c r="AB271" s="3"/>
    </row>
    <row r="272" spans="1:30" x14ac:dyDescent="0.3">
      <c r="A272" s="35">
        <v>175</v>
      </c>
      <c r="B272" s="35" t="s">
        <v>24</v>
      </c>
      <c r="C272" s="35" t="s">
        <v>25</v>
      </c>
      <c r="D272" s="35" t="s">
        <v>26</v>
      </c>
      <c r="E272" s="35" t="s">
        <v>34</v>
      </c>
      <c r="F272" s="35" t="s">
        <v>29</v>
      </c>
      <c r="G272" s="35">
        <f>G273+G274+G275</f>
        <v>2</v>
      </c>
      <c r="H272" s="35">
        <f>H273+H274+H275</f>
        <v>0</v>
      </c>
      <c r="I272" s="36">
        <f t="shared" ref="I272" si="93">H272/G272</f>
        <v>0</v>
      </c>
      <c r="J272" s="35">
        <f>J273+J274+J275</f>
        <v>2</v>
      </c>
      <c r="K272" s="37">
        <f t="shared" ref="K272" si="94">J272/G272</f>
        <v>1</v>
      </c>
      <c r="L272" s="35">
        <f t="shared" ref="L272" si="95">M272+N272</f>
        <v>0</v>
      </c>
      <c r="M272" s="35">
        <f>M273+M274+M275</f>
        <v>0</v>
      </c>
      <c r="N272" s="35">
        <f>N273+N274+N275</f>
        <v>0</v>
      </c>
      <c r="O272" s="35">
        <f>O273+O274+O275</f>
        <v>0</v>
      </c>
      <c r="P272" s="35">
        <f>P273+P274+P275</f>
        <v>0</v>
      </c>
      <c r="Q272" s="36" t="e">
        <f t="shared" ref="Q272" si="96">P272/L272*100</f>
        <v>#DIV/0!</v>
      </c>
      <c r="R272" s="35">
        <f>R273+R274+R275</f>
        <v>0</v>
      </c>
      <c r="S272" s="35">
        <f>S273+S274+S275</f>
        <v>0</v>
      </c>
      <c r="T272" s="37" t="e">
        <f t="shared" si="83"/>
        <v>#DIV/0!</v>
      </c>
      <c r="U272" s="37" t="e">
        <f t="shared" ref="U272" si="97">((0.5*V272)+M272)/L272</f>
        <v>#DIV/0!</v>
      </c>
      <c r="V272" s="35">
        <f t="shared" ref="V272:AA272" si="98">V273+V274+V275</f>
        <v>0</v>
      </c>
      <c r="W272" s="35">
        <f t="shared" si="98"/>
        <v>0</v>
      </c>
      <c r="X272" s="35">
        <f t="shared" si="98"/>
        <v>0</v>
      </c>
      <c r="Y272" s="35">
        <f t="shared" si="98"/>
        <v>2</v>
      </c>
      <c r="Z272" s="35">
        <f t="shared" si="98"/>
        <v>0</v>
      </c>
      <c r="AA272" s="35">
        <f t="shared" si="98"/>
        <v>0</v>
      </c>
      <c r="AB272" s="35"/>
    </row>
    <row r="273" spans="1:30" x14ac:dyDescent="0.3">
      <c r="A273" s="3" t="s">
        <v>66</v>
      </c>
      <c r="B273" s="3" t="s">
        <v>24</v>
      </c>
      <c r="C273" s="3" t="s">
        <v>25</v>
      </c>
      <c r="D273" s="3" t="s">
        <v>26</v>
      </c>
      <c r="E273" s="3" t="s">
        <v>34</v>
      </c>
      <c r="F273" s="3" t="s">
        <v>29</v>
      </c>
      <c r="G273" s="3">
        <v>1</v>
      </c>
      <c r="H273" s="3">
        <v>0</v>
      </c>
      <c r="I273" s="4">
        <f t="shared" ref="I273:I275" si="99">H273/G273</f>
        <v>0</v>
      </c>
      <c r="J273" s="3">
        <v>1</v>
      </c>
      <c r="K273" s="32">
        <f t="shared" ref="K273:K275" si="100">J273/G273</f>
        <v>1</v>
      </c>
      <c r="L273" s="3">
        <f t="shared" ref="L273:L275" si="101">M273+N273</f>
        <v>0</v>
      </c>
      <c r="M273" s="3">
        <v>0</v>
      </c>
      <c r="N273" s="3">
        <v>0</v>
      </c>
      <c r="O273" s="3">
        <v>0</v>
      </c>
      <c r="P273" s="3">
        <v>0</v>
      </c>
      <c r="Q273" s="4" t="e">
        <f t="shared" ref="Q273:Q275" si="102">P273/L273*100</f>
        <v>#DIV/0!</v>
      </c>
      <c r="R273" s="3">
        <v>0</v>
      </c>
      <c r="S273" s="3">
        <v>0</v>
      </c>
      <c r="T273" s="32" t="e">
        <f t="shared" ref="T273:T275" si="103">M273/(M273+N273)</f>
        <v>#DIV/0!</v>
      </c>
      <c r="U273" s="32" t="e">
        <f t="shared" ref="U273:U275" si="104">((0.5*V273)+M273)/L273</f>
        <v>#DIV/0!</v>
      </c>
      <c r="V273" s="3">
        <v>0</v>
      </c>
      <c r="W273" s="3">
        <v>0</v>
      </c>
      <c r="X273" s="3">
        <v>0</v>
      </c>
      <c r="Y273" s="3">
        <v>1</v>
      </c>
      <c r="Z273" s="3">
        <v>0</v>
      </c>
      <c r="AA273" s="3">
        <v>0</v>
      </c>
      <c r="AB273" s="3"/>
    </row>
    <row r="274" spans="1:30" x14ac:dyDescent="0.3">
      <c r="A274" s="3" t="s">
        <v>67</v>
      </c>
      <c r="B274" s="3" t="s">
        <v>24</v>
      </c>
      <c r="C274" s="3" t="s">
        <v>25</v>
      </c>
      <c r="D274" s="3" t="s">
        <v>26</v>
      </c>
      <c r="E274" s="3" t="s">
        <v>34</v>
      </c>
      <c r="F274" s="3" t="s">
        <v>29</v>
      </c>
      <c r="G274" s="3">
        <v>0</v>
      </c>
      <c r="H274" s="3">
        <v>0</v>
      </c>
      <c r="I274" s="4" t="e">
        <f t="shared" si="99"/>
        <v>#DIV/0!</v>
      </c>
      <c r="J274" s="3">
        <v>0</v>
      </c>
      <c r="K274" s="32" t="e">
        <f t="shared" si="100"/>
        <v>#DIV/0!</v>
      </c>
      <c r="L274" s="3">
        <f t="shared" si="101"/>
        <v>0</v>
      </c>
      <c r="M274" s="3">
        <v>0</v>
      </c>
      <c r="N274" s="3">
        <v>0</v>
      </c>
      <c r="O274" s="3">
        <v>0</v>
      </c>
      <c r="P274" s="3">
        <v>0</v>
      </c>
      <c r="Q274" s="4" t="e">
        <f t="shared" si="102"/>
        <v>#DIV/0!</v>
      </c>
      <c r="R274" s="3">
        <v>0</v>
      </c>
      <c r="S274" s="3">
        <v>0</v>
      </c>
      <c r="T274" s="32" t="e">
        <f t="shared" si="103"/>
        <v>#DIV/0!</v>
      </c>
      <c r="U274" s="32" t="e">
        <f t="shared" si="104"/>
        <v>#DIV/0!</v>
      </c>
      <c r="V274" s="3">
        <v>0</v>
      </c>
      <c r="W274" s="3">
        <v>0</v>
      </c>
      <c r="X274" s="3">
        <v>0</v>
      </c>
      <c r="Y274" s="3">
        <v>0</v>
      </c>
      <c r="Z274" s="3">
        <v>0</v>
      </c>
      <c r="AA274" s="3">
        <v>0</v>
      </c>
      <c r="AB274" s="3"/>
    </row>
    <row r="275" spans="1:30" x14ac:dyDescent="0.3">
      <c r="A275" s="3" t="s">
        <v>68</v>
      </c>
      <c r="B275" s="3" t="s">
        <v>24</v>
      </c>
      <c r="C275" s="3" t="s">
        <v>25</v>
      </c>
      <c r="D275" s="3" t="s">
        <v>26</v>
      </c>
      <c r="E275" s="3" t="s">
        <v>34</v>
      </c>
      <c r="F275" s="3" t="s">
        <v>29</v>
      </c>
      <c r="G275" s="3">
        <v>1</v>
      </c>
      <c r="H275" s="3">
        <v>0</v>
      </c>
      <c r="I275" s="4">
        <f t="shared" si="99"/>
        <v>0</v>
      </c>
      <c r="J275" s="3">
        <v>1</v>
      </c>
      <c r="K275" s="32">
        <f t="shared" si="100"/>
        <v>1</v>
      </c>
      <c r="L275" s="3">
        <f t="shared" si="101"/>
        <v>0</v>
      </c>
      <c r="M275" s="3">
        <v>0</v>
      </c>
      <c r="N275" s="3">
        <v>0</v>
      </c>
      <c r="O275" s="3">
        <v>0</v>
      </c>
      <c r="P275" s="3">
        <v>0</v>
      </c>
      <c r="Q275" s="4" t="e">
        <f t="shared" si="102"/>
        <v>#DIV/0!</v>
      </c>
      <c r="R275" s="3">
        <v>0</v>
      </c>
      <c r="S275" s="3">
        <v>0</v>
      </c>
      <c r="T275" s="32" t="e">
        <f t="shared" si="103"/>
        <v>#DIV/0!</v>
      </c>
      <c r="U275" s="32" t="e">
        <f t="shared" si="104"/>
        <v>#DIV/0!</v>
      </c>
      <c r="V275" s="3">
        <v>0</v>
      </c>
      <c r="W275" s="3">
        <v>0</v>
      </c>
      <c r="X275" s="3">
        <v>0</v>
      </c>
      <c r="Y275" s="3">
        <v>1</v>
      </c>
      <c r="Z275" s="3">
        <v>0</v>
      </c>
      <c r="AA275" s="3">
        <v>0</v>
      </c>
      <c r="AB275" s="3"/>
    </row>
    <row r="276" spans="1:30" x14ac:dyDescent="0.3">
      <c r="A276" s="3"/>
      <c r="B276" s="3"/>
      <c r="C276" s="3"/>
      <c r="D276" s="3"/>
      <c r="E276" s="3"/>
      <c r="F276" s="3"/>
      <c r="G276" s="3"/>
      <c r="H276" s="3"/>
      <c r="I276" s="4"/>
      <c r="J276" s="3"/>
      <c r="K276" s="32"/>
      <c r="L276" s="3"/>
      <c r="M276" s="3"/>
      <c r="N276" s="3"/>
      <c r="O276" s="3"/>
      <c r="P276" s="3"/>
      <c r="Q276" s="4"/>
      <c r="R276" s="3"/>
      <c r="S276" s="3"/>
      <c r="T276" s="32"/>
      <c r="U276" s="32"/>
      <c r="V276" s="3"/>
      <c r="W276" s="3"/>
      <c r="X276" s="3"/>
      <c r="Y276" s="3"/>
      <c r="Z276" s="3"/>
      <c r="AA276" s="3"/>
      <c r="AB276" s="3"/>
    </row>
    <row r="277" spans="1:30" x14ac:dyDescent="0.3">
      <c r="A277" s="3"/>
      <c r="B277" s="3"/>
      <c r="C277" s="3"/>
      <c r="D277" s="3"/>
      <c r="E277" s="3"/>
      <c r="F277" s="3"/>
      <c r="G277" s="3"/>
      <c r="H277" s="3"/>
      <c r="I277" s="4"/>
      <c r="J277" s="3"/>
      <c r="K277" s="32"/>
      <c r="L277" s="3"/>
      <c r="M277" s="3"/>
      <c r="N277" s="3"/>
      <c r="O277" s="3"/>
      <c r="P277" s="3"/>
      <c r="Q277" s="4"/>
      <c r="R277" s="3"/>
      <c r="S277" s="3"/>
      <c r="T277" s="32"/>
      <c r="U277" s="32"/>
      <c r="V277" s="3"/>
      <c r="W277" s="3"/>
      <c r="X277" s="3"/>
      <c r="Y277" s="3"/>
      <c r="Z277" s="3"/>
      <c r="AA277" s="3"/>
      <c r="AB277" s="3"/>
    </row>
    <row r="278" spans="1:30" x14ac:dyDescent="0.3">
      <c r="A278" s="3"/>
      <c r="B278" s="3"/>
      <c r="C278" s="3"/>
      <c r="D278" s="3"/>
      <c r="E278" s="3"/>
      <c r="F278" s="3"/>
      <c r="G278" s="3"/>
      <c r="H278" s="3"/>
      <c r="I278" s="4"/>
      <c r="J278" s="3"/>
      <c r="K278" s="32"/>
      <c r="L278" s="3"/>
      <c r="M278" s="3"/>
      <c r="N278" s="3"/>
      <c r="O278" s="3"/>
      <c r="P278" s="3"/>
      <c r="Q278" s="4"/>
      <c r="R278" s="3"/>
      <c r="S278" s="3"/>
      <c r="T278" s="32"/>
      <c r="U278" s="32"/>
      <c r="V278" s="3"/>
      <c r="W278" s="3"/>
      <c r="X278" s="3"/>
      <c r="Y278" s="3"/>
      <c r="Z278" s="3"/>
      <c r="AA278" s="3"/>
      <c r="AB278" s="3"/>
    </row>
    <row r="279" spans="1:30" x14ac:dyDescent="0.3">
      <c r="A279" s="3"/>
      <c r="B279" s="3"/>
      <c r="C279" s="3"/>
      <c r="D279" s="3"/>
      <c r="E279" s="3"/>
      <c r="G279" s="3"/>
      <c r="H279" s="3"/>
      <c r="I279" s="4"/>
      <c r="J279" s="3"/>
      <c r="K279" s="32"/>
      <c r="L279" s="3"/>
      <c r="M279" s="3"/>
      <c r="N279" s="3"/>
      <c r="O279" s="3"/>
      <c r="P279" s="3"/>
      <c r="Q279" s="3"/>
      <c r="R279" s="3"/>
      <c r="S279" s="3"/>
      <c r="T279" s="32"/>
      <c r="U279" s="32"/>
      <c r="V279" s="3"/>
      <c r="W279" s="3"/>
      <c r="X279" s="3"/>
      <c r="Y279" s="3"/>
      <c r="Z279" s="3"/>
      <c r="AA279" s="3"/>
      <c r="AB279" s="3"/>
      <c r="AC279" s="3"/>
    </row>
    <row r="280" spans="1:30" x14ac:dyDescent="0.3">
      <c r="A280" s="35"/>
      <c r="B280" s="35"/>
      <c r="C280" s="35"/>
      <c r="D280" s="35"/>
      <c r="E280" s="35"/>
      <c r="F280" s="39" t="s">
        <v>36</v>
      </c>
      <c r="G280" s="35">
        <f>G144+G148+G152+G156+G160+G164+G168+G172+G176+G180+G184+G188+G192+G196+G200+G204+G208+G212+G216+G220+G224+G228+G232+G236+G240+G244+G248+G252+G256+G260+G264+G268+G272</f>
        <v>100</v>
      </c>
      <c r="H280" s="35">
        <f>H144+H148+H152+H156+H160+H164+H168+H172+H176+H180+H184+H188+H192+H196+H200+H204+H208+H212+H216+H220+H224+H228+H232+H236+H240+H244+H248+H252+H256+H260+H264+H268+H272</f>
        <v>71</v>
      </c>
      <c r="I280" s="36">
        <f t="shared" ref="I280" si="105">H280/G280</f>
        <v>0.71</v>
      </c>
      <c r="J280" s="35">
        <f>J144+J148+J152+J156+J160+J164+J168+J172+J176+J180+J184+J188+J192+J196+J200+J204+J208+J212+J216+J220+J224+J228+J232+J236+J240+J244+J248+J252+J256+J260+J264+J268+J272</f>
        <v>22</v>
      </c>
      <c r="K280" s="37">
        <f t="shared" ref="K280" si="106">J280/G280</f>
        <v>0.22</v>
      </c>
      <c r="L280" s="35">
        <f>L144+L148+L152+L156+L160+L164+L168+L172+L176+L180+L184+L188+L192+L196+L200+L204+L208+L212+L216+L220+L224+L228+L232+L236+L240+L244+L248+L252+L256+L260+L264+L268+L272</f>
        <v>73</v>
      </c>
      <c r="M280" s="35">
        <f>M144+M148+M152+M156+M160+M164+M168+M172+M176+M180+M184+M188+M192+M196+M200+M204+M208+M212+M216+M220+M224+M228+M232+M236+M240+M244+M248+M252+M256+M260+M264+M268+M272</f>
        <v>26</v>
      </c>
      <c r="N280" s="35">
        <f>N144+N148+N152+N156+N160+N164+N168+N172+N176+N180+N184+N188+N192+N196+N200+N204+N208+N212+N216+N220+N224+N228+N232+N236+N240+N244+N248+N252+N256+N260+N264+N268+N272</f>
        <v>47</v>
      </c>
      <c r="O280" s="35">
        <f>O144+O148+O152+O156+O160+O164+O168+O172+O176+O180+O184+O188+O192+O196+O200+O204+O208+O212+O216+O220+O224+O228+O232+O236+O240+O244+O248+O252+O256+O260+O264+O268+O272</f>
        <v>16</v>
      </c>
      <c r="P280" s="35">
        <f>P144+P148+P152+P156+P160+P164+P168+P172+P176+P180+P184+P188+P192+P196+P200+P204+P208+P212+P216+P220+P224+P228+P232+P236+P240+P244+P248+P252+P256+P260+P264+P268+P272</f>
        <v>50</v>
      </c>
      <c r="Q280" s="35">
        <f>P280/L280*100</f>
        <v>68.493150684931507</v>
      </c>
      <c r="R280" s="35">
        <f>R144+R148+R152+R156+R160+R164+R168+R172+R176+R180+R184+R188+R192+R196+R200+R204+R208+R212+R216+R220+R224+R228+R232+R236+R240+R244+R248+R252+R256+R260+R264+R268+R272</f>
        <v>20</v>
      </c>
      <c r="S280" s="35">
        <f>S144+S148+S152+S156+S160+S164+S168+S172+S176+S180+S184+S188+S192+S196+S200+S204+S208+S212+S216+S220+S224+S228+S232+S236+S240+S244+S248+S252+S256+S260+S264+S268+S272</f>
        <v>13</v>
      </c>
      <c r="T280" s="37">
        <f>M280/(M280+N280)</f>
        <v>0.35616438356164382</v>
      </c>
      <c r="U280" s="37">
        <f>((0.5*V280)+M280)/L280</f>
        <v>0.39726027397260272</v>
      </c>
      <c r="V280" s="35">
        <f t="shared" ref="V280:AA280" si="107">V144+V148+V152+V156+V160+V164+V168+V172+V176+V180+V184+V188+V192+V196+V200+V204+V208+V212+V216+V220+V224+V228+V232+V236+V240+V244+V248+V252+V256+V260+V264+V268+V272</f>
        <v>6</v>
      </c>
      <c r="W280" s="35">
        <f t="shared" si="107"/>
        <v>15</v>
      </c>
      <c r="X280" s="35">
        <f t="shared" si="107"/>
        <v>33</v>
      </c>
      <c r="Y280" s="35">
        <f t="shared" si="107"/>
        <v>12</v>
      </c>
      <c r="Z280" s="35">
        <f t="shared" si="107"/>
        <v>17</v>
      </c>
      <c r="AA280" s="35">
        <f t="shared" si="107"/>
        <v>7</v>
      </c>
      <c r="AB280" s="35"/>
      <c r="AC280" s="35"/>
      <c r="AD280" s="35"/>
    </row>
    <row r="281" spans="1:30" x14ac:dyDescent="0.3">
      <c r="A281" s="6"/>
      <c r="B281" s="6"/>
      <c r="C281" s="6"/>
      <c r="D281" s="6"/>
      <c r="E281" s="6"/>
      <c r="F281" s="6"/>
      <c r="G281" s="6" t="s">
        <v>7</v>
      </c>
      <c r="H281" s="6" t="s">
        <v>8</v>
      </c>
      <c r="I281" s="7" t="s">
        <v>9</v>
      </c>
      <c r="J281" s="6" t="s">
        <v>10</v>
      </c>
      <c r="K281" s="33" t="s">
        <v>11</v>
      </c>
      <c r="L281" s="6" t="s">
        <v>12</v>
      </c>
      <c r="M281" s="6" t="s">
        <v>13</v>
      </c>
      <c r="N281" s="6" t="s">
        <v>14</v>
      </c>
      <c r="O281" s="6" t="s">
        <v>38</v>
      </c>
      <c r="P281" s="6" t="s">
        <v>70</v>
      </c>
      <c r="Q281" s="6" t="s">
        <v>71</v>
      </c>
      <c r="R281" s="6" t="s">
        <v>16</v>
      </c>
      <c r="S281" s="6" t="s">
        <v>17</v>
      </c>
      <c r="T281" s="33" t="s">
        <v>18</v>
      </c>
      <c r="U281" s="33" t="s">
        <v>19</v>
      </c>
      <c r="V281" s="6" t="s">
        <v>20</v>
      </c>
      <c r="W281" s="6" t="s">
        <v>39</v>
      </c>
      <c r="X281" s="6" t="s">
        <v>40</v>
      </c>
      <c r="Y281" s="6" t="s">
        <v>41</v>
      </c>
      <c r="Z281" s="6" t="s">
        <v>22</v>
      </c>
      <c r="AA281" s="6" t="s">
        <v>42</v>
      </c>
      <c r="AB281" s="6"/>
      <c r="AC281" s="6"/>
    </row>
  </sheetData>
  <autoFilter ref="A143:AD275" xr:uid="{64D2BDCF-E1B1-4DCD-A7B6-7B29884C672D}"/>
  <sortState xmlns:xlrd2="http://schemas.microsoft.com/office/spreadsheetml/2017/richdata2" ref="A144:AA272">
    <sortCondition ref="A144:A275"/>
  </sortState>
  <mergeCells count="2">
    <mergeCell ref="A1:C1"/>
    <mergeCell ref="A142:C142"/>
  </mergeCells>
  <conditionalFormatting sqref="G7 G3 G11 G15 G19 G23 G27 G31 G35 G39 G43 G47 G51 G55 G59 G63 G67 G71 G75 G79 G83 G87 G91 G95 G99 G103 G107 G111 G115 G119 G123 G127 G131">
    <cfRule type="colorScale" priority="1">
      <colorScale>
        <cfvo type="min"/>
        <cfvo type="max"/>
        <color rgb="FFFCFCFF"/>
        <color rgb="FF63BE7B"/>
      </colorScale>
    </cfRule>
    <cfRule type="colorScale" priority="3">
      <colorScale>
        <cfvo type="min"/>
        <cfvo type="max"/>
        <color rgb="FFFCFCFF"/>
        <color rgb="FF63BE7B"/>
      </colorScale>
    </cfRule>
  </conditionalFormatting>
  <conditionalFormatting sqref="G144 G148 G152 G156 G160 G164 G168 G172 G176 G180 G184 G188 G192 G196 G200 G204 G208 G212 G216 G220 G224 G228 G232 G236 G240 G244 G248 G252 G256 G260 G264 G268 G272">
    <cfRule type="colorScale" priority="2">
      <colorScale>
        <cfvo type="min"/>
        <cfvo type="max"/>
        <color rgb="FFFCFCFF"/>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8ADFF-5EA1-4F32-BAF7-DA3B50AB26C2}">
  <dimension ref="A1:AG237"/>
  <sheetViews>
    <sheetView workbookViewId="0">
      <selection sqref="A1:C1"/>
    </sheetView>
  </sheetViews>
  <sheetFormatPr defaultRowHeight="14.4" x14ac:dyDescent="0.3"/>
  <cols>
    <col min="1" max="1" width="9.33203125" bestFit="1" customWidth="1"/>
    <col min="2" max="2" width="15.109375" bestFit="1" customWidth="1"/>
    <col min="3" max="3" width="14.5546875" bestFit="1" customWidth="1"/>
    <col min="4" max="4" width="15.88671875" bestFit="1" customWidth="1"/>
    <col min="5" max="5" width="13.77734375" bestFit="1" customWidth="1"/>
    <col min="6" max="6" width="15.109375" bestFit="1" customWidth="1"/>
    <col min="16" max="16" width="12.77734375" bestFit="1" customWidth="1"/>
    <col min="29" max="29" width="17.88671875" bestFit="1" customWidth="1"/>
    <col min="30" max="33" width="15.5546875" bestFit="1" customWidth="1"/>
  </cols>
  <sheetData>
    <row r="1" spans="1:30" x14ac:dyDescent="0.3">
      <c r="A1" s="49" t="s">
        <v>0</v>
      </c>
      <c r="B1" s="49"/>
      <c r="C1" s="49"/>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19</v>
      </c>
      <c r="H3" s="35">
        <f>H4+H5+H6</f>
        <v>17</v>
      </c>
      <c r="I3" s="36">
        <f t="shared" ref="I3:I34" si="0">H3/G3</f>
        <v>0.89473684210526316</v>
      </c>
      <c r="J3" s="35">
        <f>J4+J5+J6</f>
        <v>5</v>
      </c>
      <c r="K3" s="37">
        <f t="shared" ref="K3:K34" si="1">J3/G3</f>
        <v>0.26315789473684209</v>
      </c>
      <c r="L3" s="35">
        <f t="shared" ref="L3:L34" si="2">M3+N3</f>
        <v>13</v>
      </c>
      <c r="M3" s="35">
        <f>M4+M5+M6</f>
        <v>7</v>
      </c>
      <c r="N3" s="35">
        <f>N4+N5+N6</f>
        <v>6</v>
      </c>
      <c r="O3" s="35">
        <f>O4+O5+O6</f>
        <v>5</v>
      </c>
      <c r="P3" s="35">
        <f>P4+P5+P6</f>
        <v>9</v>
      </c>
      <c r="Q3" s="36">
        <f t="shared" ref="Q3:Q34" si="3">P3/L3*100</f>
        <v>69.230769230769226</v>
      </c>
      <c r="R3" s="35">
        <f>R4+R5+R6</f>
        <v>2</v>
      </c>
      <c r="S3" s="35">
        <f>S4+S5+S6</f>
        <v>1</v>
      </c>
      <c r="T3" s="37">
        <f t="shared" ref="T3:T34" si="4">M3/(M3+N3)</f>
        <v>0.53846153846153844</v>
      </c>
      <c r="U3" s="37">
        <f t="shared" ref="U3:U34" si="5">((0.5*V3)+M3)/L3</f>
        <v>0.61538461538461542</v>
      </c>
      <c r="V3" s="35">
        <f>V4+V5+V6</f>
        <v>2</v>
      </c>
      <c r="W3" s="35">
        <f>W4+W5+W6</f>
        <v>2</v>
      </c>
      <c r="X3" s="35">
        <f>X4+X5+X6</f>
        <v>1</v>
      </c>
      <c r="Y3" s="35">
        <f>Y4+Y5+Y6</f>
        <v>1</v>
      </c>
      <c r="Z3" s="35">
        <f>H3-H123</f>
        <v>13</v>
      </c>
      <c r="AA3" s="38"/>
      <c r="AB3" s="41">
        <f>(COUNT(A3:A114))</f>
        <v>28</v>
      </c>
      <c r="AC3" s="35">
        <v>28</v>
      </c>
      <c r="AD3" s="38">
        <f>AC3/40</f>
        <v>0.7</v>
      </c>
    </row>
    <row r="4" spans="1:30" x14ac:dyDescent="0.3">
      <c r="A4" s="3" t="s">
        <v>66</v>
      </c>
      <c r="B4" s="3" t="s">
        <v>24</v>
      </c>
      <c r="C4" s="3" t="s">
        <v>25</v>
      </c>
      <c r="D4" s="3" t="s">
        <v>26</v>
      </c>
      <c r="E4" s="3" t="s">
        <v>27</v>
      </c>
      <c r="F4" s="3" t="s">
        <v>28</v>
      </c>
      <c r="G4" s="3">
        <v>11</v>
      </c>
      <c r="H4" s="3">
        <v>7</v>
      </c>
      <c r="I4" s="4">
        <f t="shared" si="0"/>
        <v>0.63636363636363635</v>
      </c>
      <c r="J4" s="3">
        <v>3</v>
      </c>
      <c r="K4" s="32">
        <f t="shared" si="1"/>
        <v>0.27272727272727271</v>
      </c>
      <c r="L4" s="3">
        <f t="shared" si="2"/>
        <v>8</v>
      </c>
      <c r="M4" s="3">
        <v>3</v>
      </c>
      <c r="N4" s="3">
        <v>5</v>
      </c>
      <c r="O4" s="3">
        <v>2</v>
      </c>
      <c r="P4" s="3">
        <v>5</v>
      </c>
      <c r="Q4" s="4">
        <f t="shared" si="3"/>
        <v>62.5</v>
      </c>
      <c r="R4" s="3">
        <v>0</v>
      </c>
      <c r="S4" s="3">
        <v>0</v>
      </c>
      <c r="T4" s="32">
        <f t="shared" si="4"/>
        <v>0.375</v>
      </c>
      <c r="U4" s="32">
        <f t="shared" si="5"/>
        <v>0.4375</v>
      </c>
      <c r="V4" s="3">
        <v>1</v>
      </c>
      <c r="W4" s="3">
        <v>1</v>
      </c>
      <c r="X4" s="3">
        <v>1</v>
      </c>
      <c r="Y4" s="3">
        <v>0</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8</v>
      </c>
      <c r="H6" s="3">
        <v>10</v>
      </c>
      <c r="I6" s="4">
        <f t="shared" si="0"/>
        <v>1.25</v>
      </c>
      <c r="J6" s="3">
        <v>2</v>
      </c>
      <c r="K6" s="32">
        <f t="shared" si="1"/>
        <v>0.25</v>
      </c>
      <c r="L6" s="3">
        <f t="shared" si="2"/>
        <v>5</v>
      </c>
      <c r="M6" s="3">
        <v>4</v>
      </c>
      <c r="N6" s="3">
        <v>1</v>
      </c>
      <c r="O6" s="3">
        <v>3</v>
      </c>
      <c r="P6" s="3">
        <v>4</v>
      </c>
      <c r="Q6" s="4">
        <f t="shared" si="3"/>
        <v>80</v>
      </c>
      <c r="R6" s="3">
        <v>2</v>
      </c>
      <c r="S6" s="3">
        <v>1</v>
      </c>
      <c r="T6" s="32">
        <f t="shared" si="4"/>
        <v>0.8</v>
      </c>
      <c r="U6" s="32">
        <f t="shared" si="5"/>
        <v>0.9</v>
      </c>
      <c r="V6" s="3">
        <v>1</v>
      </c>
      <c r="W6" s="3">
        <v>1</v>
      </c>
      <c r="X6" s="3">
        <v>0</v>
      </c>
      <c r="Y6" s="3">
        <v>1</v>
      </c>
      <c r="Z6" s="3"/>
      <c r="AD6" s="3"/>
    </row>
    <row r="7" spans="1:30" x14ac:dyDescent="0.3">
      <c r="A7" s="35">
        <v>27</v>
      </c>
      <c r="B7" s="35" t="s">
        <v>29</v>
      </c>
      <c r="C7" s="35" t="s">
        <v>25</v>
      </c>
      <c r="D7" s="35" t="s">
        <v>26</v>
      </c>
      <c r="E7" s="35" t="s">
        <v>30</v>
      </c>
      <c r="F7" s="35" t="s">
        <v>28</v>
      </c>
      <c r="G7" s="35">
        <f>G8+G9+G10</f>
        <v>8</v>
      </c>
      <c r="H7" s="35">
        <f>H8+H9+H10</f>
        <v>9</v>
      </c>
      <c r="I7" s="36">
        <f t="shared" si="0"/>
        <v>1.125</v>
      </c>
      <c r="J7" s="35">
        <f>J8+J9+J10</f>
        <v>0</v>
      </c>
      <c r="K7" s="37">
        <f t="shared" si="1"/>
        <v>0</v>
      </c>
      <c r="L7" s="35">
        <f t="shared" si="2"/>
        <v>8</v>
      </c>
      <c r="M7" s="35">
        <f>M8+M9+M10</f>
        <v>4</v>
      </c>
      <c r="N7" s="35">
        <f>N8+N9+N10</f>
        <v>4</v>
      </c>
      <c r="O7" s="35">
        <f>O8+O9+O10</f>
        <v>2</v>
      </c>
      <c r="P7" s="35">
        <f>P8+P9+P10</f>
        <v>6</v>
      </c>
      <c r="Q7" s="36">
        <f t="shared" si="3"/>
        <v>75</v>
      </c>
      <c r="R7" s="35">
        <f>R8+R9+R10</f>
        <v>2</v>
      </c>
      <c r="S7" s="35">
        <f>S8+S9+S10</f>
        <v>1</v>
      </c>
      <c r="T7" s="37">
        <f t="shared" si="4"/>
        <v>0.5</v>
      </c>
      <c r="U7" s="37">
        <f t="shared" si="5"/>
        <v>0.5</v>
      </c>
      <c r="V7" s="35">
        <f>V8+V9+V10</f>
        <v>0</v>
      </c>
      <c r="W7" s="35">
        <f>W8+W9+W10</f>
        <v>2</v>
      </c>
      <c r="X7" s="35">
        <f>X8+X9+X10</f>
        <v>0</v>
      </c>
      <c r="Y7" s="35">
        <f>Y8+Y9+Y10</f>
        <v>1</v>
      </c>
      <c r="Z7" s="35">
        <f>H7-H127</f>
        <v>6</v>
      </c>
      <c r="AA7" s="38"/>
      <c r="AB7" s="38"/>
      <c r="AC7" s="38"/>
      <c r="AD7" s="38"/>
    </row>
    <row r="8" spans="1:30" x14ac:dyDescent="0.3">
      <c r="A8" s="3" t="s">
        <v>66</v>
      </c>
      <c r="B8" s="3" t="s">
        <v>29</v>
      </c>
      <c r="C8" s="3" t="s">
        <v>25</v>
      </c>
      <c r="D8" s="3" t="s">
        <v>26</v>
      </c>
      <c r="E8" s="3" t="s">
        <v>30</v>
      </c>
      <c r="F8" s="3" t="s">
        <v>28</v>
      </c>
      <c r="G8" s="3">
        <v>1</v>
      </c>
      <c r="H8" s="3">
        <v>2</v>
      </c>
      <c r="I8" s="4">
        <f t="shared" si="0"/>
        <v>2</v>
      </c>
      <c r="J8" s="3">
        <v>0</v>
      </c>
      <c r="K8" s="32">
        <f t="shared" si="1"/>
        <v>0</v>
      </c>
      <c r="L8" s="3">
        <f t="shared" si="2"/>
        <v>1</v>
      </c>
      <c r="M8" s="3">
        <v>1</v>
      </c>
      <c r="N8" s="3">
        <v>0</v>
      </c>
      <c r="O8" s="3">
        <v>1</v>
      </c>
      <c r="P8" s="3">
        <v>1</v>
      </c>
      <c r="Q8" s="4">
        <f t="shared" si="3"/>
        <v>100</v>
      </c>
      <c r="R8" s="3">
        <v>0</v>
      </c>
      <c r="S8" s="3">
        <v>0</v>
      </c>
      <c r="T8" s="32">
        <f t="shared" si="4"/>
        <v>1</v>
      </c>
      <c r="U8" s="32">
        <f t="shared" si="5"/>
        <v>1</v>
      </c>
      <c r="V8" s="3">
        <v>0</v>
      </c>
      <c r="W8" s="3">
        <v>0</v>
      </c>
      <c r="X8" s="3">
        <v>0</v>
      </c>
      <c r="Y8" s="3">
        <v>0</v>
      </c>
      <c r="Z8" s="3"/>
    </row>
    <row r="9" spans="1:30" x14ac:dyDescent="0.3">
      <c r="A9" s="3" t="s">
        <v>67</v>
      </c>
      <c r="B9" s="3" t="s">
        <v>29</v>
      </c>
      <c r="C9" s="3" t="s">
        <v>25</v>
      </c>
      <c r="D9" s="3" t="s">
        <v>26</v>
      </c>
      <c r="E9" s="3" t="s">
        <v>30</v>
      </c>
      <c r="F9" s="3" t="s">
        <v>28</v>
      </c>
      <c r="G9" s="3">
        <v>0</v>
      </c>
      <c r="H9" s="3">
        <v>0</v>
      </c>
      <c r="I9" s="4" t="e">
        <f t="shared" si="0"/>
        <v>#DIV/0!</v>
      </c>
      <c r="J9" s="3">
        <v>0</v>
      </c>
      <c r="K9" s="32" t="e">
        <f t="shared" si="1"/>
        <v>#DIV/0!</v>
      </c>
      <c r="L9" s="3">
        <f t="shared" si="2"/>
        <v>0</v>
      </c>
      <c r="M9" s="3">
        <v>0</v>
      </c>
      <c r="N9" s="3">
        <v>0</v>
      </c>
      <c r="O9" s="3">
        <v>0</v>
      </c>
      <c r="P9" s="3">
        <v>0</v>
      </c>
      <c r="Q9" s="4" t="e">
        <f t="shared" si="3"/>
        <v>#DIV/0!</v>
      </c>
      <c r="R9" s="3">
        <v>0</v>
      </c>
      <c r="S9" s="3">
        <v>0</v>
      </c>
      <c r="T9" s="32" t="e">
        <f t="shared" si="4"/>
        <v>#DIV/0!</v>
      </c>
      <c r="U9" s="32" t="e">
        <f t="shared" si="5"/>
        <v>#DIV/0!</v>
      </c>
      <c r="V9" s="3">
        <v>0</v>
      </c>
      <c r="W9" s="3">
        <v>0</v>
      </c>
      <c r="X9" s="3">
        <v>0</v>
      </c>
      <c r="Y9" s="3">
        <v>0</v>
      </c>
      <c r="Z9" s="3"/>
    </row>
    <row r="10" spans="1:30" x14ac:dyDescent="0.3">
      <c r="A10" s="3" t="s">
        <v>68</v>
      </c>
      <c r="B10" s="3" t="s">
        <v>29</v>
      </c>
      <c r="C10" s="3" t="s">
        <v>25</v>
      </c>
      <c r="D10" s="3" t="s">
        <v>26</v>
      </c>
      <c r="E10" s="3" t="s">
        <v>30</v>
      </c>
      <c r="F10" s="3" t="s">
        <v>28</v>
      </c>
      <c r="G10" s="3">
        <v>7</v>
      </c>
      <c r="H10" s="3">
        <v>7</v>
      </c>
      <c r="I10" s="4">
        <f t="shared" si="0"/>
        <v>1</v>
      </c>
      <c r="J10" s="3">
        <v>0</v>
      </c>
      <c r="K10" s="32">
        <f t="shared" si="1"/>
        <v>0</v>
      </c>
      <c r="L10" s="3">
        <f t="shared" si="2"/>
        <v>7</v>
      </c>
      <c r="M10" s="3">
        <v>3</v>
      </c>
      <c r="N10" s="3">
        <v>4</v>
      </c>
      <c r="O10" s="3">
        <v>1</v>
      </c>
      <c r="P10" s="3">
        <v>5</v>
      </c>
      <c r="Q10" s="4">
        <f t="shared" si="3"/>
        <v>71.428571428571431</v>
      </c>
      <c r="R10" s="3">
        <v>2</v>
      </c>
      <c r="S10" s="3">
        <v>1</v>
      </c>
      <c r="T10" s="32">
        <f t="shared" si="4"/>
        <v>0.42857142857142855</v>
      </c>
      <c r="U10" s="32">
        <f t="shared" si="5"/>
        <v>0.42857142857142855</v>
      </c>
      <c r="V10" s="3">
        <v>0</v>
      </c>
      <c r="W10" s="3">
        <v>2</v>
      </c>
      <c r="X10" s="3">
        <v>0</v>
      </c>
      <c r="Y10" s="3">
        <v>1</v>
      </c>
      <c r="Z10" s="3"/>
    </row>
    <row r="11" spans="1:30" x14ac:dyDescent="0.3">
      <c r="A11" s="35">
        <v>29</v>
      </c>
      <c r="B11" s="35" t="s">
        <v>29</v>
      </c>
      <c r="C11" s="35" t="s">
        <v>32</v>
      </c>
      <c r="D11" s="35" t="s">
        <v>26</v>
      </c>
      <c r="E11" s="35" t="s">
        <v>30</v>
      </c>
      <c r="F11" s="35" t="s">
        <v>28</v>
      </c>
      <c r="G11" s="35">
        <f>G12+G13+G14</f>
        <v>6</v>
      </c>
      <c r="H11" s="35">
        <f>H12+H13+H14</f>
        <v>4</v>
      </c>
      <c r="I11" s="36">
        <f t="shared" si="0"/>
        <v>0.66666666666666663</v>
      </c>
      <c r="J11" s="35">
        <f>J12+J13+J14</f>
        <v>1</v>
      </c>
      <c r="K11" s="37">
        <f t="shared" si="1"/>
        <v>0.16666666666666666</v>
      </c>
      <c r="L11" s="35">
        <f t="shared" si="2"/>
        <v>5</v>
      </c>
      <c r="M11" s="35">
        <f>M12+M13+M14</f>
        <v>2</v>
      </c>
      <c r="N11" s="35">
        <f>N12+N13+N14</f>
        <v>3</v>
      </c>
      <c r="O11" s="35">
        <f>O12+O13+O14</f>
        <v>0</v>
      </c>
      <c r="P11" s="35">
        <f>P12+P13+P14</f>
        <v>3</v>
      </c>
      <c r="Q11" s="36">
        <f t="shared" si="3"/>
        <v>60</v>
      </c>
      <c r="R11" s="35">
        <f>R12+R13+R14</f>
        <v>0</v>
      </c>
      <c r="S11" s="35">
        <f>S12+S13+S14</f>
        <v>0</v>
      </c>
      <c r="T11" s="37">
        <f t="shared" si="4"/>
        <v>0.4</v>
      </c>
      <c r="U11" s="37">
        <f t="shared" si="5"/>
        <v>0.4</v>
      </c>
      <c r="V11" s="35">
        <f>V12+V13+V14</f>
        <v>0</v>
      </c>
      <c r="W11" s="35">
        <f>W12+W13+W14</f>
        <v>3</v>
      </c>
      <c r="X11" s="35">
        <f>X12+X13+X14</f>
        <v>0</v>
      </c>
      <c r="Y11" s="35">
        <f>Y12+Y13+Y14</f>
        <v>0</v>
      </c>
      <c r="Z11" s="35">
        <f>H11-H131</f>
        <v>4</v>
      </c>
      <c r="AA11" s="38"/>
      <c r="AB11" s="38"/>
      <c r="AC11" s="38"/>
      <c r="AD11" s="38"/>
    </row>
    <row r="12" spans="1:30" x14ac:dyDescent="0.3">
      <c r="A12" s="3" t="s">
        <v>66</v>
      </c>
      <c r="B12" s="3" t="s">
        <v>29</v>
      </c>
      <c r="C12" s="3" t="s">
        <v>32</v>
      </c>
      <c r="D12" s="3" t="s">
        <v>26</v>
      </c>
      <c r="E12" s="3" t="s">
        <v>30</v>
      </c>
      <c r="F12" s="3" t="s">
        <v>28</v>
      </c>
      <c r="G12" s="3">
        <v>2</v>
      </c>
      <c r="H12" s="3">
        <v>0</v>
      </c>
      <c r="I12" s="4">
        <f t="shared" si="0"/>
        <v>0</v>
      </c>
      <c r="J12" s="3">
        <v>1</v>
      </c>
      <c r="K12" s="32">
        <f t="shared" si="1"/>
        <v>0.5</v>
      </c>
      <c r="L12" s="3">
        <f t="shared" si="2"/>
        <v>1</v>
      </c>
      <c r="M12" s="3">
        <v>0</v>
      </c>
      <c r="N12" s="3">
        <v>1</v>
      </c>
      <c r="O12" s="3">
        <v>0</v>
      </c>
      <c r="P12" s="3">
        <v>0</v>
      </c>
      <c r="Q12" s="4">
        <f t="shared" si="3"/>
        <v>0</v>
      </c>
      <c r="R12" s="3">
        <v>0</v>
      </c>
      <c r="S12" s="3">
        <v>0</v>
      </c>
      <c r="T12" s="32">
        <f t="shared" si="4"/>
        <v>0</v>
      </c>
      <c r="U12" s="32">
        <f t="shared" si="5"/>
        <v>0</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0"/>
        <v>#DIV/0!</v>
      </c>
      <c r="J13" s="3">
        <v>0</v>
      </c>
      <c r="K13" s="32" t="e">
        <f t="shared" si="1"/>
        <v>#DIV/0!</v>
      </c>
      <c r="L13" s="3">
        <f t="shared" si="2"/>
        <v>0</v>
      </c>
      <c r="M13" s="3">
        <v>0</v>
      </c>
      <c r="N13" s="3">
        <v>0</v>
      </c>
      <c r="O13" s="3">
        <v>0</v>
      </c>
      <c r="P13" s="3">
        <v>0</v>
      </c>
      <c r="Q13" s="4" t="e">
        <f t="shared" si="3"/>
        <v>#DIV/0!</v>
      </c>
      <c r="R13" s="3">
        <v>0</v>
      </c>
      <c r="S13" s="3">
        <v>0</v>
      </c>
      <c r="T13" s="32" t="e">
        <f t="shared" si="4"/>
        <v>#DIV/0!</v>
      </c>
      <c r="U13" s="32" t="e">
        <f t="shared" si="5"/>
        <v>#DIV/0!</v>
      </c>
      <c r="V13" s="3">
        <v>0</v>
      </c>
      <c r="W13" s="3">
        <v>0</v>
      </c>
      <c r="X13" s="3">
        <v>0</v>
      </c>
      <c r="Y13" s="3">
        <v>0</v>
      </c>
      <c r="Z13" s="3"/>
    </row>
    <row r="14" spans="1:30" x14ac:dyDescent="0.3">
      <c r="A14" s="3" t="s">
        <v>68</v>
      </c>
      <c r="B14" s="3" t="s">
        <v>29</v>
      </c>
      <c r="C14" s="3" t="s">
        <v>32</v>
      </c>
      <c r="D14" s="3" t="s">
        <v>26</v>
      </c>
      <c r="E14" s="3" t="s">
        <v>30</v>
      </c>
      <c r="F14" s="3" t="s">
        <v>28</v>
      </c>
      <c r="G14" s="3">
        <v>4</v>
      </c>
      <c r="H14" s="3">
        <v>4</v>
      </c>
      <c r="I14" s="4">
        <f t="shared" si="0"/>
        <v>1</v>
      </c>
      <c r="J14" s="3">
        <v>0</v>
      </c>
      <c r="K14" s="32">
        <f t="shared" si="1"/>
        <v>0</v>
      </c>
      <c r="L14" s="3">
        <f t="shared" si="2"/>
        <v>4</v>
      </c>
      <c r="M14" s="3">
        <v>2</v>
      </c>
      <c r="N14" s="3">
        <v>2</v>
      </c>
      <c r="O14" s="3">
        <v>0</v>
      </c>
      <c r="P14" s="3">
        <v>3</v>
      </c>
      <c r="Q14" s="4">
        <f t="shared" si="3"/>
        <v>75</v>
      </c>
      <c r="R14" s="3">
        <v>0</v>
      </c>
      <c r="S14" s="3">
        <v>0</v>
      </c>
      <c r="T14" s="32">
        <f t="shared" si="4"/>
        <v>0.5</v>
      </c>
      <c r="U14" s="32">
        <f t="shared" si="5"/>
        <v>0.5</v>
      </c>
      <c r="V14" s="3">
        <v>0</v>
      </c>
      <c r="W14" s="3">
        <v>1</v>
      </c>
      <c r="X14" s="3">
        <v>0</v>
      </c>
      <c r="Y14" s="3">
        <v>0</v>
      </c>
      <c r="Z14" s="3"/>
    </row>
    <row r="15" spans="1:30" x14ac:dyDescent="0.3">
      <c r="A15" s="35">
        <v>223</v>
      </c>
      <c r="B15" s="35" t="s">
        <v>24</v>
      </c>
      <c r="C15" s="35" t="s">
        <v>25</v>
      </c>
      <c r="D15" s="35" t="s">
        <v>29</v>
      </c>
      <c r="E15" s="35" t="s">
        <v>30</v>
      </c>
      <c r="F15" s="35" t="s">
        <v>32</v>
      </c>
      <c r="G15" s="35">
        <f>G16+G17+G18</f>
        <v>2</v>
      </c>
      <c r="H15" s="35">
        <f>H16+H17+H18</f>
        <v>3</v>
      </c>
      <c r="I15" s="36">
        <f t="shared" si="0"/>
        <v>1.5</v>
      </c>
      <c r="J15" s="35">
        <f>J16+J17+J18</f>
        <v>1</v>
      </c>
      <c r="K15" s="37">
        <f t="shared" si="1"/>
        <v>0.5</v>
      </c>
      <c r="L15" s="35">
        <f t="shared" si="2"/>
        <v>1</v>
      </c>
      <c r="M15" s="35">
        <f>M16+M17+M18</f>
        <v>1</v>
      </c>
      <c r="N15" s="35">
        <f>N16+N17+N18</f>
        <v>0</v>
      </c>
      <c r="O15" s="35">
        <f>O16+O17+O18</f>
        <v>1</v>
      </c>
      <c r="P15" s="35">
        <f>P16+P17+P18</f>
        <v>1</v>
      </c>
      <c r="Q15" s="36">
        <f t="shared" si="3"/>
        <v>100</v>
      </c>
      <c r="R15" s="35">
        <f>R16+R17+R18</f>
        <v>0</v>
      </c>
      <c r="S15" s="35">
        <f>S16+S17+S18</f>
        <v>0</v>
      </c>
      <c r="T15" s="37">
        <f t="shared" si="4"/>
        <v>1</v>
      </c>
      <c r="U15" s="37">
        <f t="shared" si="5"/>
        <v>1.5</v>
      </c>
      <c r="V15" s="35">
        <f>V16+V17+V18</f>
        <v>1</v>
      </c>
      <c r="W15" s="35">
        <f>W16+W17+W18</f>
        <v>0</v>
      </c>
      <c r="X15" s="35">
        <f>X16+X17+X18</f>
        <v>0</v>
      </c>
      <c r="Y15" s="35">
        <f>Y16+Y17+Y18</f>
        <v>0</v>
      </c>
      <c r="Z15" s="35">
        <f>H15-H135</f>
        <v>1</v>
      </c>
      <c r="AA15" s="38"/>
      <c r="AB15" s="38"/>
      <c r="AC15" s="38"/>
      <c r="AD15" s="38"/>
    </row>
    <row r="16" spans="1:30" x14ac:dyDescent="0.3">
      <c r="A16" s="3" t="s">
        <v>66</v>
      </c>
      <c r="B16" s="3" t="s">
        <v>24</v>
      </c>
      <c r="C16" s="3" t="s">
        <v>25</v>
      </c>
      <c r="D16" s="3" t="s">
        <v>29</v>
      </c>
      <c r="E16" s="3" t="s">
        <v>30</v>
      </c>
      <c r="F16" s="3" t="s">
        <v>32</v>
      </c>
      <c r="G16" s="3">
        <v>2</v>
      </c>
      <c r="H16" s="3">
        <v>3</v>
      </c>
      <c r="I16" s="4">
        <f t="shared" si="0"/>
        <v>1.5</v>
      </c>
      <c r="J16" s="3">
        <v>1</v>
      </c>
      <c r="K16" s="32">
        <f t="shared" si="1"/>
        <v>0.5</v>
      </c>
      <c r="L16" s="3">
        <f t="shared" si="2"/>
        <v>1</v>
      </c>
      <c r="M16" s="3">
        <v>1</v>
      </c>
      <c r="N16" s="3">
        <v>0</v>
      </c>
      <c r="O16" s="3">
        <v>1</v>
      </c>
      <c r="P16" s="3">
        <v>1</v>
      </c>
      <c r="Q16" s="4">
        <f t="shared" si="3"/>
        <v>100</v>
      </c>
      <c r="R16" s="3">
        <v>0</v>
      </c>
      <c r="S16" s="3">
        <v>0</v>
      </c>
      <c r="T16" s="32">
        <f t="shared" si="4"/>
        <v>1</v>
      </c>
      <c r="U16" s="32">
        <f t="shared" si="5"/>
        <v>1.5</v>
      </c>
      <c r="V16" s="3">
        <v>1</v>
      </c>
      <c r="W16" s="3">
        <v>0</v>
      </c>
      <c r="X16" s="3">
        <v>0</v>
      </c>
      <c r="Y16" s="3">
        <v>0</v>
      </c>
      <c r="Z16" s="3"/>
    </row>
    <row r="17" spans="1:33" x14ac:dyDescent="0.3">
      <c r="A17" s="3" t="s">
        <v>67</v>
      </c>
      <c r="B17" s="3" t="s">
        <v>24</v>
      </c>
      <c r="C17" s="3" t="s">
        <v>25</v>
      </c>
      <c r="D17" s="3" t="s">
        <v>29</v>
      </c>
      <c r="E17" s="3" t="s">
        <v>30</v>
      </c>
      <c r="F17" s="3" t="s">
        <v>32</v>
      </c>
      <c r="G17" s="3">
        <v>0</v>
      </c>
      <c r="H17" s="3">
        <v>0</v>
      </c>
      <c r="I17" s="4" t="e">
        <f t="shared" si="0"/>
        <v>#DIV/0!</v>
      </c>
      <c r="J17" s="3">
        <v>0</v>
      </c>
      <c r="K17" s="32" t="e">
        <f t="shared" si="1"/>
        <v>#DIV/0!</v>
      </c>
      <c r="L17" s="3">
        <f t="shared" si="2"/>
        <v>0</v>
      </c>
      <c r="M17" s="3">
        <v>0</v>
      </c>
      <c r="N17" s="3">
        <v>0</v>
      </c>
      <c r="O17" s="3">
        <v>0</v>
      </c>
      <c r="P17" s="3">
        <v>0</v>
      </c>
      <c r="Q17" s="4" t="e">
        <f t="shared" si="3"/>
        <v>#DIV/0!</v>
      </c>
      <c r="R17" s="3">
        <v>0</v>
      </c>
      <c r="S17" s="3">
        <v>0</v>
      </c>
      <c r="T17" s="32" t="e">
        <f t="shared" si="4"/>
        <v>#DIV/0!</v>
      </c>
      <c r="U17" s="32" t="e">
        <f t="shared" si="5"/>
        <v>#DIV/0!</v>
      </c>
      <c r="V17" s="3">
        <v>0</v>
      </c>
      <c r="W17" s="3">
        <v>0</v>
      </c>
      <c r="X17" s="3">
        <v>0</v>
      </c>
      <c r="Y17" s="3">
        <v>0</v>
      </c>
      <c r="Z17" s="3"/>
    </row>
    <row r="18" spans="1:33" x14ac:dyDescent="0.3">
      <c r="A18" s="3" t="s">
        <v>68</v>
      </c>
      <c r="B18" s="3" t="s">
        <v>24</v>
      </c>
      <c r="C18" s="3" t="s">
        <v>25</v>
      </c>
      <c r="D18" s="3" t="s">
        <v>29</v>
      </c>
      <c r="E18" s="3" t="s">
        <v>30</v>
      </c>
      <c r="F18" s="3" t="s">
        <v>32</v>
      </c>
      <c r="G18" s="3">
        <v>0</v>
      </c>
      <c r="H18" s="3">
        <v>0</v>
      </c>
      <c r="I18" s="4" t="e">
        <f t="shared" si="0"/>
        <v>#DIV/0!</v>
      </c>
      <c r="J18" s="3">
        <v>0</v>
      </c>
      <c r="K18" s="32" t="e">
        <f t="shared" si="1"/>
        <v>#DIV/0!</v>
      </c>
      <c r="L18" s="3">
        <f t="shared" si="2"/>
        <v>0</v>
      </c>
      <c r="M18" s="3">
        <v>0</v>
      </c>
      <c r="N18" s="3">
        <v>0</v>
      </c>
      <c r="O18" s="3">
        <v>0</v>
      </c>
      <c r="P18" s="3">
        <v>0</v>
      </c>
      <c r="Q18" s="4" t="e">
        <f t="shared" si="3"/>
        <v>#DIV/0!</v>
      </c>
      <c r="R18" s="3">
        <v>0</v>
      </c>
      <c r="S18" s="3">
        <v>0</v>
      </c>
      <c r="T18" s="32" t="e">
        <f t="shared" si="4"/>
        <v>#DIV/0!</v>
      </c>
      <c r="U18" s="32" t="e">
        <f t="shared" si="5"/>
        <v>#DIV/0!</v>
      </c>
      <c r="V18" s="3">
        <v>0</v>
      </c>
      <c r="W18" s="3">
        <v>0</v>
      </c>
      <c r="X18" s="3">
        <v>0</v>
      </c>
      <c r="Y18" s="3">
        <v>0</v>
      </c>
      <c r="Z18" s="3"/>
    </row>
    <row r="19" spans="1:33" x14ac:dyDescent="0.3">
      <c r="A19" s="35">
        <v>103</v>
      </c>
      <c r="B19" s="35" t="s">
        <v>24</v>
      </c>
      <c r="C19" s="35" t="s">
        <v>25</v>
      </c>
      <c r="D19" s="35" t="s">
        <v>33</v>
      </c>
      <c r="E19" s="35" t="s">
        <v>27</v>
      </c>
      <c r="F19" s="35" t="s">
        <v>28</v>
      </c>
      <c r="G19" s="35">
        <f>G20+G21+G22</f>
        <v>1</v>
      </c>
      <c r="H19" s="35">
        <f>H20+H21+H22</f>
        <v>2</v>
      </c>
      <c r="I19" s="36">
        <f t="shared" si="0"/>
        <v>2</v>
      </c>
      <c r="J19" s="35">
        <f>J20+J21+J22</f>
        <v>0</v>
      </c>
      <c r="K19" s="37">
        <f t="shared" si="1"/>
        <v>0</v>
      </c>
      <c r="L19" s="35">
        <f t="shared" si="2"/>
        <v>1</v>
      </c>
      <c r="M19" s="35">
        <f>M20+M21+M22</f>
        <v>1</v>
      </c>
      <c r="N19" s="35">
        <f>N20+N21+N22</f>
        <v>0</v>
      </c>
      <c r="O19" s="35">
        <f>O20+O21+O22</f>
        <v>1</v>
      </c>
      <c r="P19" s="35">
        <f>P20+P21+P22</f>
        <v>1</v>
      </c>
      <c r="Q19" s="36">
        <f t="shared" si="3"/>
        <v>100</v>
      </c>
      <c r="R19" s="35">
        <f>R20+R21+R22</f>
        <v>0</v>
      </c>
      <c r="S19" s="35">
        <f>S20+S21+S22</f>
        <v>0</v>
      </c>
      <c r="T19" s="37">
        <f t="shared" si="4"/>
        <v>1</v>
      </c>
      <c r="U19" s="37">
        <f t="shared" si="5"/>
        <v>1</v>
      </c>
      <c r="V19" s="35">
        <f>V20+V21+V22</f>
        <v>0</v>
      </c>
      <c r="W19" s="35">
        <f>W20+W21+W22</f>
        <v>0</v>
      </c>
      <c r="X19" s="35">
        <f>X20+X21+X22</f>
        <v>0</v>
      </c>
      <c r="Y19" s="35">
        <f>Y20+Y21+Y22</f>
        <v>0</v>
      </c>
      <c r="Z19" s="35">
        <f>H19-H139</f>
        <v>2</v>
      </c>
      <c r="AA19" s="38"/>
      <c r="AB19" s="35"/>
      <c r="AC19" s="35"/>
      <c r="AD19" s="35"/>
      <c r="AE19" s="3"/>
      <c r="AF19" s="3"/>
      <c r="AG19" s="3"/>
    </row>
    <row r="20" spans="1:33" x14ac:dyDescent="0.3">
      <c r="A20" s="3" t="s">
        <v>66</v>
      </c>
      <c r="B20" s="3" t="s">
        <v>24</v>
      </c>
      <c r="C20" s="3" t="s">
        <v>25</v>
      </c>
      <c r="D20" s="3" t="s">
        <v>33</v>
      </c>
      <c r="E20" s="3" t="s">
        <v>27</v>
      </c>
      <c r="F20" s="3" t="s">
        <v>28</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row>
    <row r="21" spans="1:33" x14ac:dyDescent="0.3">
      <c r="A21" s="3" t="s">
        <v>67</v>
      </c>
      <c r="B21" s="3" t="s">
        <v>24</v>
      </c>
      <c r="C21" s="3" t="s">
        <v>25</v>
      </c>
      <c r="D21" s="3" t="s">
        <v>33</v>
      </c>
      <c r="E21" s="3" t="s">
        <v>27</v>
      </c>
      <c r="F21" s="3" t="s">
        <v>28</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row>
    <row r="22" spans="1:33" x14ac:dyDescent="0.3">
      <c r="A22" s="3" t="s">
        <v>68</v>
      </c>
      <c r="B22" s="3" t="s">
        <v>24</v>
      </c>
      <c r="C22" s="3" t="s">
        <v>25</v>
      </c>
      <c r="D22" s="3" t="s">
        <v>33</v>
      </c>
      <c r="E22" s="3" t="s">
        <v>27</v>
      </c>
      <c r="F22" s="3" t="s">
        <v>28</v>
      </c>
      <c r="G22" s="3">
        <v>1</v>
      </c>
      <c r="H22" s="3">
        <v>2</v>
      </c>
      <c r="I22" s="4">
        <f t="shared" si="0"/>
        <v>2</v>
      </c>
      <c r="J22" s="3">
        <v>0</v>
      </c>
      <c r="K22" s="32">
        <f t="shared" si="1"/>
        <v>0</v>
      </c>
      <c r="L22" s="3">
        <f t="shared" si="2"/>
        <v>1</v>
      </c>
      <c r="M22" s="3">
        <v>1</v>
      </c>
      <c r="N22" s="3">
        <v>0</v>
      </c>
      <c r="O22" s="3">
        <v>1</v>
      </c>
      <c r="P22" s="3">
        <v>1</v>
      </c>
      <c r="Q22" s="4">
        <f t="shared" si="3"/>
        <v>100</v>
      </c>
      <c r="R22" s="3">
        <v>0</v>
      </c>
      <c r="S22" s="3">
        <v>0</v>
      </c>
      <c r="T22" s="32">
        <f t="shared" si="4"/>
        <v>1</v>
      </c>
      <c r="U22" s="32">
        <f t="shared" si="5"/>
        <v>1</v>
      </c>
      <c r="V22" s="3">
        <v>0</v>
      </c>
      <c r="W22" s="3">
        <v>0</v>
      </c>
      <c r="X22" s="3">
        <v>0</v>
      </c>
      <c r="Y22" s="3">
        <v>0</v>
      </c>
      <c r="Z22" s="3"/>
    </row>
    <row r="23" spans="1:33" x14ac:dyDescent="0.3">
      <c r="A23" s="35">
        <v>18</v>
      </c>
      <c r="B23" s="35" t="s">
        <v>32</v>
      </c>
      <c r="C23" s="35" t="s">
        <v>25</v>
      </c>
      <c r="D23" s="35" t="s">
        <v>26</v>
      </c>
      <c r="E23" s="35" t="s">
        <v>30</v>
      </c>
      <c r="F23" s="35" t="s">
        <v>28</v>
      </c>
      <c r="G23" s="35">
        <f>G24+G25+G26</f>
        <v>2</v>
      </c>
      <c r="H23" s="35">
        <f>H24+H25+H26</f>
        <v>2</v>
      </c>
      <c r="I23" s="36">
        <f t="shared" si="0"/>
        <v>1</v>
      </c>
      <c r="J23" s="35">
        <f>J24+J25+J26</f>
        <v>0</v>
      </c>
      <c r="K23" s="37">
        <f t="shared" si="1"/>
        <v>0</v>
      </c>
      <c r="L23" s="35">
        <f t="shared" si="2"/>
        <v>2</v>
      </c>
      <c r="M23" s="35">
        <f>M24+M25+M26</f>
        <v>1</v>
      </c>
      <c r="N23" s="35">
        <f>N24+N25+N26</f>
        <v>1</v>
      </c>
      <c r="O23" s="35">
        <f>O24+O25+O26</f>
        <v>0</v>
      </c>
      <c r="P23" s="35">
        <f>P24+P25+P26</f>
        <v>1</v>
      </c>
      <c r="Q23" s="36">
        <f t="shared" si="3"/>
        <v>50</v>
      </c>
      <c r="R23" s="35">
        <f>R24+R25+R26</f>
        <v>0</v>
      </c>
      <c r="S23" s="35">
        <f>S24+S25+S26</f>
        <v>0</v>
      </c>
      <c r="T23" s="37">
        <f t="shared" si="4"/>
        <v>0.5</v>
      </c>
      <c r="U23" s="37">
        <f t="shared" si="5"/>
        <v>0.5</v>
      </c>
      <c r="V23" s="35">
        <f>V24+V25+V26</f>
        <v>0</v>
      </c>
      <c r="W23" s="35">
        <f>W24+W25+W26</f>
        <v>0</v>
      </c>
      <c r="X23" s="35">
        <f>X24+X25+X26</f>
        <v>0</v>
      </c>
      <c r="Y23" s="35">
        <f>Y24+Y25+Y26</f>
        <v>0</v>
      </c>
      <c r="Z23" s="35">
        <f>H23-H143</f>
        <v>2</v>
      </c>
      <c r="AA23" s="38"/>
      <c r="AB23" s="38"/>
      <c r="AC23" s="38"/>
      <c r="AD23" s="38"/>
    </row>
    <row r="24" spans="1:33" x14ac:dyDescent="0.3">
      <c r="A24" s="3" t="s">
        <v>66</v>
      </c>
      <c r="B24" s="3" t="s">
        <v>32</v>
      </c>
      <c r="C24" s="3" t="s">
        <v>25</v>
      </c>
      <c r="D24" s="3" t="s">
        <v>26</v>
      </c>
      <c r="E24" s="3" t="s">
        <v>30</v>
      </c>
      <c r="F24" s="3" t="s">
        <v>28</v>
      </c>
      <c r="G24" s="3">
        <v>1</v>
      </c>
      <c r="H24" s="3">
        <v>0</v>
      </c>
      <c r="I24" s="4">
        <f t="shared" si="0"/>
        <v>0</v>
      </c>
      <c r="J24" s="3">
        <v>0</v>
      </c>
      <c r="K24" s="32">
        <f t="shared" si="1"/>
        <v>0</v>
      </c>
      <c r="L24" s="3">
        <f t="shared" si="2"/>
        <v>1</v>
      </c>
      <c r="M24" s="3">
        <v>0</v>
      </c>
      <c r="N24" s="3">
        <v>1</v>
      </c>
      <c r="O24" s="3">
        <v>0</v>
      </c>
      <c r="P24" s="3">
        <v>0</v>
      </c>
      <c r="Q24" s="4">
        <f t="shared" si="3"/>
        <v>0</v>
      </c>
      <c r="R24" s="3">
        <v>0</v>
      </c>
      <c r="S24" s="3">
        <v>0</v>
      </c>
      <c r="T24" s="32">
        <f t="shared" si="4"/>
        <v>0</v>
      </c>
      <c r="U24" s="32">
        <f t="shared" si="5"/>
        <v>0</v>
      </c>
      <c r="V24" s="3">
        <v>0</v>
      </c>
      <c r="W24" s="3">
        <v>0</v>
      </c>
      <c r="X24" s="3">
        <v>0</v>
      </c>
      <c r="Y24" s="3">
        <v>0</v>
      </c>
      <c r="Z24" s="3"/>
    </row>
    <row r="25" spans="1:33" x14ac:dyDescent="0.3">
      <c r="A25" s="3" t="s">
        <v>67</v>
      </c>
      <c r="B25" s="3" t="s">
        <v>32</v>
      </c>
      <c r="C25" s="3" t="s">
        <v>25</v>
      </c>
      <c r="D25" s="3" t="s">
        <v>26</v>
      </c>
      <c r="E25" s="3" t="s">
        <v>30</v>
      </c>
      <c r="F25" s="3" t="s">
        <v>28</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row>
    <row r="26" spans="1:33" x14ac:dyDescent="0.3">
      <c r="A26" s="3" t="s">
        <v>68</v>
      </c>
      <c r="B26" s="3" t="s">
        <v>32</v>
      </c>
      <c r="C26" s="3" t="s">
        <v>25</v>
      </c>
      <c r="D26" s="3" t="s">
        <v>26</v>
      </c>
      <c r="E26" s="3" t="s">
        <v>30</v>
      </c>
      <c r="F26" s="3" t="s">
        <v>28</v>
      </c>
      <c r="G26" s="3">
        <v>1</v>
      </c>
      <c r="H26" s="3">
        <v>2</v>
      </c>
      <c r="I26" s="4">
        <f t="shared" si="0"/>
        <v>2</v>
      </c>
      <c r="J26" s="3">
        <v>0</v>
      </c>
      <c r="K26" s="32">
        <f t="shared" si="1"/>
        <v>0</v>
      </c>
      <c r="L26" s="3">
        <f t="shared" si="2"/>
        <v>1</v>
      </c>
      <c r="M26" s="3">
        <v>1</v>
      </c>
      <c r="N26" s="3">
        <v>0</v>
      </c>
      <c r="O26" s="3">
        <v>0</v>
      </c>
      <c r="P26" s="3">
        <v>1</v>
      </c>
      <c r="Q26" s="4">
        <f t="shared" si="3"/>
        <v>100</v>
      </c>
      <c r="R26" s="3">
        <v>0</v>
      </c>
      <c r="S26" s="3">
        <v>0</v>
      </c>
      <c r="T26" s="32">
        <f t="shared" si="4"/>
        <v>1</v>
      </c>
      <c r="U26" s="32">
        <f t="shared" si="5"/>
        <v>1</v>
      </c>
      <c r="V26" s="3">
        <v>0</v>
      </c>
      <c r="W26" s="3">
        <v>0</v>
      </c>
      <c r="X26" s="3">
        <v>0</v>
      </c>
      <c r="Y26" s="3">
        <v>0</v>
      </c>
      <c r="Z26" s="3"/>
    </row>
    <row r="27" spans="1:33" x14ac:dyDescent="0.3">
      <c r="A27" s="35">
        <v>17</v>
      </c>
      <c r="B27" s="35" t="s">
        <v>32</v>
      </c>
      <c r="C27" s="35" t="s">
        <v>33</v>
      </c>
      <c r="D27" s="35" t="s">
        <v>26</v>
      </c>
      <c r="E27" s="35" t="s">
        <v>30</v>
      </c>
      <c r="F27" s="35" t="s">
        <v>28</v>
      </c>
      <c r="G27" s="35">
        <f>G28+G29+G30</f>
        <v>7</v>
      </c>
      <c r="H27" s="35">
        <f>H28+H29+H30</f>
        <v>9</v>
      </c>
      <c r="I27" s="36">
        <f t="shared" si="0"/>
        <v>1.2857142857142858</v>
      </c>
      <c r="J27" s="35">
        <f>J28+J29+J30</f>
        <v>3</v>
      </c>
      <c r="K27" s="37">
        <f t="shared" si="1"/>
        <v>0.42857142857142855</v>
      </c>
      <c r="L27" s="35">
        <f t="shared" si="2"/>
        <v>4</v>
      </c>
      <c r="M27" s="35">
        <f>M28+M29+M30</f>
        <v>3</v>
      </c>
      <c r="N27" s="35">
        <f>N28+N29+N30</f>
        <v>1</v>
      </c>
      <c r="O27" s="35">
        <f>O28+O29+O30</f>
        <v>2</v>
      </c>
      <c r="P27" s="35">
        <f>P28+P29+P30</f>
        <v>4</v>
      </c>
      <c r="Q27" s="36">
        <f t="shared" si="3"/>
        <v>100</v>
      </c>
      <c r="R27" s="35">
        <f>R28+R29+R30</f>
        <v>1</v>
      </c>
      <c r="S27" s="35">
        <f>S28+S29+S30</f>
        <v>1</v>
      </c>
      <c r="T27" s="37">
        <f t="shared" si="4"/>
        <v>0.75</v>
      </c>
      <c r="U27" s="37">
        <f t="shared" si="5"/>
        <v>1</v>
      </c>
      <c r="V27" s="35">
        <f>V28+V29+V30</f>
        <v>2</v>
      </c>
      <c r="W27" s="35">
        <f>W28+W29+W30</f>
        <v>1</v>
      </c>
      <c r="X27" s="35">
        <f>X28+X29+X30</f>
        <v>0</v>
      </c>
      <c r="Y27" s="35">
        <f>Y28+Y29+Y30</f>
        <v>1</v>
      </c>
      <c r="Z27" s="35">
        <f>H27-H147</f>
        <v>5</v>
      </c>
      <c r="AA27" s="38"/>
      <c r="AB27" s="38"/>
      <c r="AC27" s="38"/>
      <c r="AD27" s="38"/>
    </row>
    <row r="28" spans="1:33" x14ac:dyDescent="0.3">
      <c r="A28" s="3" t="s">
        <v>66</v>
      </c>
      <c r="B28" s="3" t="s">
        <v>32</v>
      </c>
      <c r="C28" s="3" t="s">
        <v>33</v>
      </c>
      <c r="D28" s="3" t="s">
        <v>26</v>
      </c>
      <c r="E28" s="3" t="s">
        <v>30</v>
      </c>
      <c r="F28" s="3" t="s">
        <v>28</v>
      </c>
      <c r="G28" s="3">
        <v>6</v>
      </c>
      <c r="H28" s="3">
        <v>9</v>
      </c>
      <c r="I28" s="4">
        <f t="shared" si="0"/>
        <v>1.5</v>
      </c>
      <c r="J28" s="3">
        <v>2</v>
      </c>
      <c r="K28" s="32">
        <f t="shared" si="1"/>
        <v>0.33333333333333331</v>
      </c>
      <c r="L28" s="3">
        <f t="shared" si="2"/>
        <v>4</v>
      </c>
      <c r="M28" s="3">
        <v>3</v>
      </c>
      <c r="N28" s="3">
        <v>1</v>
      </c>
      <c r="O28" s="3">
        <v>2</v>
      </c>
      <c r="P28" s="3">
        <v>4</v>
      </c>
      <c r="Q28" s="4">
        <f t="shared" si="3"/>
        <v>100</v>
      </c>
      <c r="R28" s="3">
        <v>1</v>
      </c>
      <c r="S28" s="3">
        <v>1</v>
      </c>
      <c r="T28" s="32">
        <f t="shared" si="4"/>
        <v>0.75</v>
      </c>
      <c r="U28" s="32">
        <f t="shared" si="5"/>
        <v>1</v>
      </c>
      <c r="V28" s="3">
        <v>2</v>
      </c>
      <c r="W28" s="3">
        <v>1</v>
      </c>
      <c r="X28" s="3">
        <v>0</v>
      </c>
      <c r="Y28" s="3">
        <v>1</v>
      </c>
      <c r="Z28" s="3"/>
    </row>
    <row r="29" spans="1:33" x14ac:dyDescent="0.3">
      <c r="A29" s="3" t="s">
        <v>67</v>
      </c>
      <c r="B29" s="3" t="s">
        <v>32</v>
      </c>
      <c r="C29" s="3" t="s">
        <v>33</v>
      </c>
      <c r="D29" s="3" t="s">
        <v>26</v>
      </c>
      <c r="E29" s="3" t="s">
        <v>30</v>
      </c>
      <c r="F29" s="3" t="s">
        <v>28</v>
      </c>
      <c r="G29" s="3">
        <v>0</v>
      </c>
      <c r="H29" s="3">
        <v>0</v>
      </c>
      <c r="I29" s="4" t="e">
        <f t="shared" si="0"/>
        <v>#DIV/0!</v>
      </c>
      <c r="J29" s="3">
        <v>0</v>
      </c>
      <c r="K29" s="32" t="e">
        <f t="shared" si="1"/>
        <v>#DIV/0!</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row>
    <row r="30" spans="1:33" x14ac:dyDescent="0.3">
      <c r="A30" s="3" t="s">
        <v>68</v>
      </c>
      <c r="B30" s="3" t="s">
        <v>32</v>
      </c>
      <c r="C30" s="3" t="s">
        <v>33</v>
      </c>
      <c r="D30" s="3" t="s">
        <v>26</v>
      </c>
      <c r="E30" s="3" t="s">
        <v>30</v>
      </c>
      <c r="F30" s="3" t="s">
        <v>28</v>
      </c>
      <c r="G30" s="3">
        <v>1</v>
      </c>
      <c r="H30" s="3">
        <v>0</v>
      </c>
      <c r="I30" s="4">
        <f t="shared" si="0"/>
        <v>0</v>
      </c>
      <c r="J30" s="3">
        <v>1</v>
      </c>
      <c r="K30" s="32">
        <f t="shared" si="1"/>
        <v>1</v>
      </c>
      <c r="L30" s="3">
        <f t="shared" si="2"/>
        <v>0</v>
      </c>
      <c r="M30" s="3">
        <v>0</v>
      </c>
      <c r="N30" s="3">
        <v>0</v>
      </c>
      <c r="O30" s="3">
        <v>0</v>
      </c>
      <c r="P30" s="3">
        <v>0</v>
      </c>
      <c r="Q30" s="4" t="e">
        <f t="shared" si="3"/>
        <v>#DIV/0!</v>
      </c>
      <c r="R30" s="3">
        <v>0</v>
      </c>
      <c r="S30" s="3">
        <v>0</v>
      </c>
      <c r="T30" s="32" t="e">
        <f t="shared" si="4"/>
        <v>#DIV/0!</v>
      </c>
      <c r="U30" s="32" t="e">
        <f t="shared" si="5"/>
        <v>#DIV/0!</v>
      </c>
      <c r="V30" s="3">
        <v>0</v>
      </c>
      <c r="W30" s="3">
        <v>0</v>
      </c>
      <c r="X30" s="3">
        <v>0</v>
      </c>
      <c r="Y30" s="3">
        <v>0</v>
      </c>
      <c r="Z30" s="3"/>
    </row>
    <row r="31" spans="1:33" x14ac:dyDescent="0.3">
      <c r="A31" s="35">
        <v>33</v>
      </c>
      <c r="B31" s="35" t="s">
        <v>24</v>
      </c>
      <c r="C31" s="35" t="s">
        <v>25</v>
      </c>
      <c r="D31" s="35" t="s">
        <v>26</v>
      </c>
      <c r="E31" s="35" t="s">
        <v>30</v>
      </c>
      <c r="F31" s="35" t="s">
        <v>28</v>
      </c>
      <c r="G31" s="35">
        <f>G32+G33+G34</f>
        <v>4</v>
      </c>
      <c r="H31" s="35">
        <f>H32+H33+H34</f>
        <v>7</v>
      </c>
      <c r="I31" s="36">
        <f t="shared" si="0"/>
        <v>1.75</v>
      </c>
      <c r="J31" s="35">
        <f>J32+J33+J34</f>
        <v>1</v>
      </c>
      <c r="K31" s="37">
        <f t="shared" si="1"/>
        <v>0.25</v>
      </c>
      <c r="L31" s="35">
        <f t="shared" si="2"/>
        <v>3</v>
      </c>
      <c r="M31" s="35">
        <f>M32+M33+M34</f>
        <v>3</v>
      </c>
      <c r="N31" s="35">
        <f>N32+N33+N34</f>
        <v>0</v>
      </c>
      <c r="O31" s="35">
        <f>O32+O33+O34</f>
        <v>2</v>
      </c>
      <c r="P31" s="35">
        <f>P32+P33+P34</f>
        <v>3</v>
      </c>
      <c r="Q31" s="36">
        <f t="shared" si="3"/>
        <v>100</v>
      </c>
      <c r="R31" s="35">
        <f>R32+R33+R34</f>
        <v>0</v>
      </c>
      <c r="S31" s="35">
        <f>S32+S33+S34</f>
        <v>0</v>
      </c>
      <c r="T31" s="37">
        <f t="shared" si="4"/>
        <v>1</v>
      </c>
      <c r="U31" s="37">
        <f t="shared" si="5"/>
        <v>1.1666666666666667</v>
      </c>
      <c r="V31" s="35">
        <f>V32+V33+V34</f>
        <v>1</v>
      </c>
      <c r="W31" s="35">
        <f>W32+W33+W34</f>
        <v>0</v>
      </c>
      <c r="X31" s="35">
        <f>X32+X33+X34</f>
        <v>1</v>
      </c>
      <c r="Y31" s="35">
        <f>Y32+Y33+Y34</f>
        <v>0</v>
      </c>
      <c r="Z31" s="35">
        <f>H31-H151</f>
        <v>7</v>
      </c>
      <c r="AA31" s="38"/>
      <c r="AB31" s="38"/>
      <c r="AC31" s="38"/>
      <c r="AD31" s="38"/>
    </row>
    <row r="32" spans="1:33" x14ac:dyDescent="0.3">
      <c r="A32" s="3" t="s">
        <v>66</v>
      </c>
      <c r="B32" s="3" t="s">
        <v>24</v>
      </c>
      <c r="C32" s="3" t="s">
        <v>25</v>
      </c>
      <c r="D32" s="3" t="s">
        <v>26</v>
      </c>
      <c r="E32" s="3" t="s">
        <v>30</v>
      </c>
      <c r="F32" s="3" t="s">
        <v>28</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c r="Z32" s="3"/>
    </row>
    <row r="33" spans="1:30" x14ac:dyDescent="0.3">
      <c r="A33" s="3" t="s">
        <v>67</v>
      </c>
      <c r="B33" s="3" t="s">
        <v>24</v>
      </c>
      <c r="C33" s="3" t="s">
        <v>25</v>
      </c>
      <c r="D33" s="3" t="s">
        <v>26</v>
      </c>
      <c r="E33" s="3" t="s">
        <v>30</v>
      </c>
      <c r="F33" s="3" t="s">
        <v>28</v>
      </c>
      <c r="G33" s="3">
        <v>0</v>
      </c>
      <c r="H33" s="3">
        <v>0</v>
      </c>
      <c r="I33" s="4" t="e">
        <f t="shared" si="0"/>
        <v>#DIV/0!</v>
      </c>
      <c r="J33" s="3">
        <v>0</v>
      </c>
      <c r="K33" s="32" t="e">
        <f t="shared" si="1"/>
        <v>#DIV/0!</v>
      </c>
      <c r="L33" s="3">
        <f t="shared" si="2"/>
        <v>0</v>
      </c>
      <c r="M33" s="3">
        <v>0</v>
      </c>
      <c r="N33" s="3">
        <v>0</v>
      </c>
      <c r="O33" s="3">
        <v>0</v>
      </c>
      <c r="P33" s="3">
        <v>0</v>
      </c>
      <c r="Q33" s="4" t="e">
        <f t="shared" si="3"/>
        <v>#DIV/0!</v>
      </c>
      <c r="R33" s="3">
        <v>0</v>
      </c>
      <c r="S33" s="3">
        <v>0</v>
      </c>
      <c r="T33" s="32" t="e">
        <f t="shared" si="4"/>
        <v>#DIV/0!</v>
      </c>
      <c r="U33" s="32" t="e">
        <f t="shared" si="5"/>
        <v>#DIV/0!</v>
      </c>
      <c r="V33" s="3">
        <v>0</v>
      </c>
      <c r="W33" s="3">
        <v>0</v>
      </c>
      <c r="X33" s="3">
        <v>0</v>
      </c>
      <c r="Y33" s="3">
        <v>0</v>
      </c>
      <c r="Z33" s="3"/>
    </row>
    <row r="34" spans="1:30" x14ac:dyDescent="0.3">
      <c r="A34" s="3" t="s">
        <v>68</v>
      </c>
      <c r="B34" s="3" t="s">
        <v>24</v>
      </c>
      <c r="C34" s="3" t="s">
        <v>25</v>
      </c>
      <c r="D34" s="3" t="s">
        <v>26</v>
      </c>
      <c r="E34" s="3" t="s">
        <v>30</v>
      </c>
      <c r="F34" s="3" t="s">
        <v>28</v>
      </c>
      <c r="G34" s="3">
        <v>4</v>
      </c>
      <c r="H34" s="3">
        <v>7</v>
      </c>
      <c r="I34" s="4">
        <f t="shared" si="0"/>
        <v>1.75</v>
      </c>
      <c r="J34" s="3">
        <v>1</v>
      </c>
      <c r="K34" s="32">
        <f t="shared" si="1"/>
        <v>0.25</v>
      </c>
      <c r="L34" s="3">
        <f t="shared" si="2"/>
        <v>3</v>
      </c>
      <c r="M34" s="3">
        <v>3</v>
      </c>
      <c r="N34" s="3">
        <v>0</v>
      </c>
      <c r="O34" s="3">
        <v>2</v>
      </c>
      <c r="P34" s="3">
        <v>3</v>
      </c>
      <c r="Q34" s="4">
        <f t="shared" si="3"/>
        <v>100</v>
      </c>
      <c r="R34" s="3">
        <v>0</v>
      </c>
      <c r="S34" s="3">
        <v>0</v>
      </c>
      <c r="T34" s="32">
        <f t="shared" si="4"/>
        <v>1</v>
      </c>
      <c r="U34" s="32">
        <f t="shared" si="5"/>
        <v>1.1666666666666667</v>
      </c>
      <c r="V34" s="3">
        <v>1</v>
      </c>
      <c r="W34" s="3">
        <v>0</v>
      </c>
      <c r="X34" s="3">
        <v>1</v>
      </c>
      <c r="Y34" s="3">
        <v>0</v>
      </c>
      <c r="Z34" s="3"/>
    </row>
    <row r="35" spans="1:30" x14ac:dyDescent="0.3">
      <c r="A35" s="35">
        <v>178</v>
      </c>
      <c r="B35" s="35" t="s">
        <v>24</v>
      </c>
      <c r="C35" s="35" t="s">
        <v>25</v>
      </c>
      <c r="D35" s="35" t="s">
        <v>26</v>
      </c>
      <c r="E35" s="35" t="s">
        <v>34</v>
      </c>
      <c r="F35" s="35" t="s">
        <v>28</v>
      </c>
      <c r="G35" s="35">
        <f>G36+G37+G38</f>
        <v>3</v>
      </c>
      <c r="H35" s="35">
        <f>H36+H37+H38</f>
        <v>4</v>
      </c>
      <c r="I35" s="36">
        <f t="shared" ref="I35:I66" si="6">H35/G35</f>
        <v>1.3333333333333333</v>
      </c>
      <c r="J35" s="35">
        <f>J36+J37+J38</f>
        <v>1</v>
      </c>
      <c r="K35" s="37">
        <f t="shared" ref="K35:K66" si="7">J35/G35</f>
        <v>0.33333333333333331</v>
      </c>
      <c r="L35" s="35">
        <f t="shared" ref="L35:L66" si="8">M35+N35</f>
        <v>2</v>
      </c>
      <c r="M35" s="35">
        <f>M36+M37+M38</f>
        <v>2</v>
      </c>
      <c r="N35" s="35">
        <f>N36+N37+N38</f>
        <v>0</v>
      </c>
      <c r="O35" s="35">
        <f>O36+O37+O38</f>
        <v>0</v>
      </c>
      <c r="P35" s="35">
        <f>P36+P37+P38</f>
        <v>2</v>
      </c>
      <c r="Q35" s="36">
        <f t="shared" ref="Q35:Q66" si="9">P35/L35*100</f>
        <v>100</v>
      </c>
      <c r="R35" s="35">
        <f>R36+R37+R38</f>
        <v>0</v>
      </c>
      <c r="S35" s="35">
        <f>S36+S37+S38</f>
        <v>0</v>
      </c>
      <c r="T35" s="37">
        <f t="shared" ref="T35:T66" si="10">M35/(M35+N35)</f>
        <v>1</v>
      </c>
      <c r="U35" s="37">
        <f t="shared" ref="U35:U66" si="11">((0.5*V35)+M35)/L35</f>
        <v>1</v>
      </c>
      <c r="V35" s="35">
        <f>V36+V37+V38</f>
        <v>0</v>
      </c>
      <c r="W35" s="35">
        <f>W36+W37+W38</f>
        <v>0</v>
      </c>
      <c r="X35" s="35">
        <f>X36+X37+X38</f>
        <v>0</v>
      </c>
      <c r="Y35" s="35">
        <f>Y36+Y37+Y38</f>
        <v>0</v>
      </c>
      <c r="Z35" s="35">
        <f>H35-H155</f>
        <v>4</v>
      </c>
      <c r="AA35" s="38"/>
      <c r="AB35" s="38"/>
      <c r="AC35" s="38"/>
      <c r="AD35" s="38"/>
    </row>
    <row r="36" spans="1:30" x14ac:dyDescent="0.3">
      <c r="A36" s="3" t="s">
        <v>66</v>
      </c>
      <c r="B36" s="3" t="s">
        <v>24</v>
      </c>
      <c r="C36" s="3" t="s">
        <v>25</v>
      </c>
      <c r="D36" s="3" t="s">
        <v>26</v>
      </c>
      <c r="E36" s="3" t="s">
        <v>34</v>
      </c>
      <c r="F36" s="3" t="s">
        <v>28</v>
      </c>
      <c r="G36" s="3">
        <v>0</v>
      </c>
      <c r="H36" s="3">
        <v>0</v>
      </c>
      <c r="I36" s="4" t="e">
        <f t="shared" si="6"/>
        <v>#DIV/0!</v>
      </c>
      <c r="J36" s="3">
        <v>0</v>
      </c>
      <c r="K36" s="32" t="e">
        <f t="shared" si="7"/>
        <v>#DIV/0!</v>
      </c>
      <c r="L36" s="3">
        <f t="shared" si="8"/>
        <v>0</v>
      </c>
      <c r="M36" s="3">
        <v>0</v>
      </c>
      <c r="N36" s="3">
        <v>0</v>
      </c>
      <c r="O36" s="3">
        <v>0</v>
      </c>
      <c r="P36" s="3">
        <v>0</v>
      </c>
      <c r="Q36" s="4" t="e">
        <f t="shared" si="9"/>
        <v>#DIV/0!</v>
      </c>
      <c r="R36" s="3">
        <v>0</v>
      </c>
      <c r="S36" s="3">
        <v>0</v>
      </c>
      <c r="T36" s="32" t="e">
        <f t="shared" si="10"/>
        <v>#DIV/0!</v>
      </c>
      <c r="U36" s="32" t="e">
        <f t="shared" si="11"/>
        <v>#DIV/0!</v>
      </c>
      <c r="V36" s="3">
        <v>0</v>
      </c>
      <c r="W36" s="3">
        <v>0</v>
      </c>
      <c r="X36" s="3">
        <v>0</v>
      </c>
      <c r="Y36" s="3">
        <v>0</v>
      </c>
      <c r="Z36" s="3"/>
    </row>
    <row r="37" spans="1:30" x14ac:dyDescent="0.3">
      <c r="A37" s="3" t="s">
        <v>67</v>
      </c>
      <c r="B37" s="3" t="s">
        <v>24</v>
      </c>
      <c r="C37" s="3" t="s">
        <v>25</v>
      </c>
      <c r="D37" s="3" t="s">
        <v>26</v>
      </c>
      <c r="E37" s="3" t="s">
        <v>34</v>
      </c>
      <c r="F37" s="3" t="s">
        <v>28</v>
      </c>
      <c r="G37" s="3">
        <v>0</v>
      </c>
      <c r="H37" s="3">
        <v>0</v>
      </c>
      <c r="I37" s="4" t="e">
        <f t="shared" si="6"/>
        <v>#DIV/0!</v>
      </c>
      <c r="J37" s="3">
        <v>0</v>
      </c>
      <c r="K37" s="32" t="e">
        <f t="shared" si="7"/>
        <v>#DIV/0!</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row>
    <row r="38" spans="1:30" x14ac:dyDescent="0.3">
      <c r="A38" s="3" t="s">
        <v>68</v>
      </c>
      <c r="B38" s="3" t="s">
        <v>24</v>
      </c>
      <c r="C38" s="3" t="s">
        <v>25</v>
      </c>
      <c r="D38" s="3" t="s">
        <v>26</v>
      </c>
      <c r="E38" s="3" t="s">
        <v>34</v>
      </c>
      <c r="F38" s="3" t="s">
        <v>28</v>
      </c>
      <c r="G38" s="3">
        <v>3</v>
      </c>
      <c r="H38" s="3">
        <v>4</v>
      </c>
      <c r="I38" s="4">
        <f t="shared" si="6"/>
        <v>1.3333333333333333</v>
      </c>
      <c r="J38" s="3">
        <v>1</v>
      </c>
      <c r="K38" s="32">
        <f t="shared" si="7"/>
        <v>0.33333333333333331</v>
      </c>
      <c r="L38" s="3">
        <f t="shared" si="8"/>
        <v>2</v>
      </c>
      <c r="M38" s="3">
        <v>2</v>
      </c>
      <c r="N38" s="3">
        <v>0</v>
      </c>
      <c r="O38" s="3">
        <v>0</v>
      </c>
      <c r="P38" s="3">
        <v>2</v>
      </c>
      <c r="Q38" s="4">
        <f t="shared" si="9"/>
        <v>100</v>
      </c>
      <c r="R38" s="3">
        <v>0</v>
      </c>
      <c r="S38" s="3">
        <v>0</v>
      </c>
      <c r="T38" s="32">
        <f t="shared" si="10"/>
        <v>1</v>
      </c>
      <c r="U38" s="32">
        <f t="shared" si="11"/>
        <v>1</v>
      </c>
      <c r="V38" s="3">
        <v>0</v>
      </c>
      <c r="W38" s="3">
        <v>0</v>
      </c>
      <c r="X38" s="3">
        <v>0</v>
      </c>
      <c r="Y38" s="3">
        <v>0</v>
      </c>
      <c r="Z38" s="3"/>
    </row>
    <row r="39" spans="1:30" x14ac:dyDescent="0.3">
      <c r="A39" s="35">
        <v>239</v>
      </c>
      <c r="B39" s="35" t="s">
        <v>24</v>
      </c>
      <c r="C39" s="35" t="s">
        <v>25</v>
      </c>
      <c r="D39" s="35" t="s">
        <v>33</v>
      </c>
      <c r="E39" s="35" t="s">
        <v>30</v>
      </c>
      <c r="F39" s="35" t="s">
        <v>29</v>
      </c>
      <c r="G39" s="35">
        <f>G40+G41+G42</f>
        <v>3</v>
      </c>
      <c r="H39" s="35">
        <f>H40+H41+H42</f>
        <v>5</v>
      </c>
      <c r="I39" s="36">
        <f t="shared" si="6"/>
        <v>1.6666666666666667</v>
      </c>
      <c r="J39" s="35">
        <f>J40+J41+J42</f>
        <v>0</v>
      </c>
      <c r="K39" s="37">
        <f t="shared" si="7"/>
        <v>0</v>
      </c>
      <c r="L39" s="35">
        <f t="shared" si="8"/>
        <v>3</v>
      </c>
      <c r="M39" s="35">
        <f>M40+M41+M42</f>
        <v>2</v>
      </c>
      <c r="N39" s="35">
        <f>N40+N41+N42</f>
        <v>1</v>
      </c>
      <c r="O39" s="35">
        <f>O40+O41+O42</f>
        <v>1</v>
      </c>
      <c r="P39" s="35">
        <f>P40+P41+P42</f>
        <v>2</v>
      </c>
      <c r="Q39" s="36">
        <f t="shared" si="9"/>
        <v>66.666666666666657</v>
      </c>
      <c r="R39" s="35">
        <f>R40+R41+R42</f>
        <v>0</v>
      </c>
      <c r="S39" s="35">
        <f>S40+S41+S42</f>
        <v>0</v>
      </c>
      <c r="T39" s="37">
        <f t="shared" si="10"/>
        <v>0.66666666666666663</v>
      </c>
      <c r="U39" s="37">
        <f t="shared" si="11"/>
        <v>0.83333333333333337</v>
      </c>
      <c r="V39" s="35">
        <f>V40+V41+V42</f>
        <v>1</v>
      </c>
      <c r="W39" s="35">
        <f>W40+W41+W42</f>
        <v>0</v>
      </c>
      <c r="X39" s="35">
        <f>X40+X41+X42</f>
        <v>0</v>
      </c>
      <c r="Y39" s="35">
        <f>Y40+Y41+Y42</f>
        <v>0</v>
      </c>
      <c r="Z39" s="35">
        <f>H39-H159</f>
        <v>3</v>
      </c>
      <c r="AA39" s="38"/>
      <c r="AB39" s="38"/>
      <c r="AC39" s="38"/>
      <c r="AD39" s="38"/>
    </row>
    <row r="40" spans="1:30" x14ac:dyDescent="0.3">
      <c r="A40" s="3" t="s">
        <v>66</v>
      </c>
      <c r="B40" s="3" t="s">
        <v>24</v>
      </c>
      <c r="C40" s="3" t="s">
        <v>25</v>
      </c>
      <c r="D40" s="3" t="s">
        <v>33</v>
      </c>
      <c r="E40" s="3" t="s">
        <v>30</v>
      </c>
      <c r="F40" s="3" t="s">
        <v>29</v>
      </c>
      <c r="G40" s="3">
        <v>2</v>
      </c>
      <c r="H40" s="3">
        <v>3</v>
      </c>
      <c r="I40" s="4">
        <f t="shared" si="6"/>
        <v>1.5</v>
      </c>
      <c r="J40" s="3">
        <v>0</v>
      </c>
      <c r="K40" s="32">
        <f t="shared" si="7"/>
        <v>0</v>
      </c>
      <c r="L40" s="3">
        <f t="shared" si="8"/>
        <v>2</v>
      </c>
      <c r="M40" s="3">
        <v>1</v>
      </c>
      <c r="N40" s="3">
        <v>1</v>
      </c>
      <c r="O40" s="3">
        <v>1</v>
      </c>
      <c r="P40" s="3">
        <v>1</v>
      </c>
      <c r="Q40" s="4">
        <f t="shared" si="9"/>
        <v>50</v>
      </c>
      <c r="R40" s="3">
        <v>0</v>
      </c>
      <c r="S40" s="3">
        <v>0</v>
      </c>
      <c r="T40" s="32">
        <f t="shared" si="10"/>
        <v>0.5</v>
      </c>
      <c r="U40" s="32">
        <f t="shared" si="11"/>
        <v>0.75</v>
      </c>
      <c r="V40" s="3">
        <v>1</v>
      </c>
      <c r="W40" s="3">
        <v>0</v>
      </c>
      <c r="X40" s="3">
        <v>0</v>
      </c>
      <c r="Y40" s="3">
        <v>0</v>
      </c>
      <c r="Z40" s="3"/>
    </row>
    <row r="41" spans="1:30" x14ac:dyDescent="0.3">
      <c r="A41" s="3" t="s">
        <v>67</v>
      </c>
      <c r="B41" s="3" t="s">
        <v>24</v>
      </c>
      <c r="C41" s="3" t="s">
        <v>25</v>
      </c>
      <c r="D41" s="3" t="s">
        <v>33</v>
      </c>
      <c r="E41" s="3" t="s">
        <v>30</v>
      </c>
      <c r="F41" s="3" t="s">
        <v>29</v>
      </c>
      <c r="G41" s="3">
        <v>0</v>
      </c>
      <c r="H41" s="3">
        <v>0</v>
      </c>
      <c r="I41" s="4" t="e">
        <f t="shared" si="6"/>
        <v>#DIV/0!</v>
      </c>
      <c r="J41" s="3">
        <v>0</v>
      </c>
      <c r="K41" s="32" t="e">
        <f t="shared" si="7"/>
        <v>#DIV/0!</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0" x14ac:dyDescent="0.3">
      <c r="A42" s="3" t="s">
        <v>68</v>
      </c>
      <c r="B42" s="3" t="s">
        <v>24</v>
      </c>
      <c r="C42" s="3" t="s">
        <v>25</v>
      </c>
      <c r="D42" s="3" t="s">
        <v>33</v>
      </c>
      <c r="E42" s="3" t="s">
        <v>30</v>
      </c>
      <c r="F42" s="3" t="s">
        <v>29</v>
      </c>
      <c r="G42" s="3">
        <v>1</v>
      </c>
      <c r="H42" s="3">
        <v>2</v>
      </c>
      <c r="I42" s="4">
        <f t="shared" si="6"/>
        <v>2</v>
      </c>
      <c r="J42" s="3">
        <v>0</v>
      </c>
      <c r="K42" s="32">
        <f t="shared" si="7"/>
        <v>0</v>
      </c>
      <c r="L42" s="3">
        <f t="shared" si="8"/>
        <v>1</v>
      </c>
      <c r="M42" s="3">
        <v>1</v>
      </c>
      <c r="N42" s="3">
        <v>0</v>
      </c>
      <c r="O42" s="3">
        <v>0</v>
      </c>
      <c r="P42" s="3">
        <v>1</v>
      </c>
      <c r="Q42" s="4">
        <f t="shared" si="9"/>
        <v>100</v>
      </c>
      <c r="R42" s="3">
        <v>0</v>
      </c>
      <c r="S42" s="3">
        <v>0</v>
      </c>
      <c r="T42" s="32">
        <f t="shared" si="10"/>
        <v>1</v>
      </c>
      <c r="U42" s="32">
        <f t="shared" si="11"/>
        <v>1</v>
      </c>
      <c r="V42" s="3">
        <v>0</v>
      </c>
      <c r="W42" s="3">
        <v>0</v>
      </c>
      <c r="X42" s="3">
        <v>0</v>
      </c>
      <c r="Y42" s="3">
        <v>0</v>
      </c>
      <c r="Z42" s="3"/>
    </row>
    <row r="43" spans="1:30" x14ac:dyDescent="0.3">
      <c r="A43" s="35">
        <v>26</v>
      </c>
      <c r="B43" s="35" t="s">
        <v>24</v>
      </c>
      <c r="C43" s="35" t="s">
        <v>29</v>
      </c>
      <c r="D43" s="35" t="s">
        <v>26</v>
      </c>
      <c r="E43" s="35" t="s">
        <v>30</v>
      </c>
      <c r="F43" s="35" t="s">
        <v>28</v>
      </c>
      <c r="G43" s="35">
        <f>G44+G45+G46</f>
        <v>7</v>
      </c>
      <c r="H43" s="35">
        <f>H44+H45+H46</f>
        <v>6</v>
      </c>
      <c r="I43" s="36">
        <f t="shared" si="6"/>
        <v>0.8571428571428571</v>
      </c>
      <c r="J43" s="35">
        <f>J44+J45+J46</f>
        <v>0</v>
      </c>
      <c r="K43" s="37">
        <f t="shared" si="7"/>
        <v>0</v>
      </c>
      <c r="L43" s="35">
        <f t="shared" si="8"/>
        <v>7</v>
      </c>
      <c r="M43" s="35">
        <f>M44+M45+M46</f>
        <v>3</v>
      </c>
      <c r="N43" s="35">
        <f>N44+N45+N46</f>
        <v>4</v>
      </c>
      <c r="O43" s="35">
        <f>O44+O45+O46</f>
        <v>3</v>
      </c>
      <c r="P43" s="35">
        <f>P44+P45+P46</f>
        <v>7</v>
      </c>
      <c r="Q43" s="36">
        <f t="shared" si="9"/>
        <v>100</v>
      </c>
      <c r="R43" s="35">
        <f>R44+R45+R46</f>
        <v>0</v>
      </c>
      <c r="S43" s="35">
        <f>S44+S45+S46</f>
        <v>0</v>
      </c>
      <c r="T43" s="37">
        <f t="shared" si="10"/>
        <v>0.42857142857142855</v>
      </c>
      <c r="U43" s="37">
        <f t="shared" si="11"/>
        <v>0.42857142857142855</v>
      </c>
      <c r="V43" s="35">
        <f>V44+V45+V46</f>
        <v>0</v>
      </c>
      <c r="W43" s="35">
        <f>W44+W45+W46</f>
        <v>4</v>
      </c>
      <c r="X43" s="35">
        <f>X44+X45+X46</f>
        <v>0</v>
      </c>
      <c r="Y43" s="35">
        <f>Y44+Y45+Y46</f>
        <v>0</v>
      </c>
      <c r="Z43" s="35">
        <f>H43-H163</f>
        <v>4</v>
      </c>
      <c r="AA43" s="38"/>
      <c r="AB43" s="38"/>
      <c r="AC43" s="38"/>
      <c r="AD43" s="38"/>
    </row>
    <row r="44" spans="1:30" x14ac:dyDescent="0.3">
      <c r="A44" s="3" t="s">
        <v>66</v>
      </c>
      <c r="B44" s="3" t="s">
        <v>24</v>
      </c>
      <c r="C44" s="3" t="s">
        <v>29</v>
      </c>
      <c r="D44" s="3" t="s">
        <v>26</v>
      </c>
      <c r="E44" s="3" t="s">
        <v>30</v>
      </c>
      <c r="F44" s="3" t="s">
        <v>28</v>
      </c>
      <c r="G44" s="3">
        <v>1</v>
      </c>
      <c r="H44" s="3">
        <v>2</v>
      </c>
      <c r="I44" s="4">
        <f t="shared" si="6"/>
        <v>2</v>
      </c>
      <c r="J44" s="3">
        <v>0</v>
      </c>
      <c r="K44" s="32">
        <f t="shared" si="7"/>
        <v>0</v>
      </c>
      <c r="L44" s="3">
        <f t="shared" si="8"/>
        <v>1</v>
      </c>
      <c r="M44" s="3">
        <v>1</v>
      </c>
      <c r="N44" s="3">
        <v>0</v>
      </c>
      <c r="O44" s="3">
        <v>1</v>
      </c>
      <c r="P44" s="3">
        <v>1</v>
      </c>
      <c r="Q44" s="4">
        <f t="shared" si="9"/>
        <v>100</v>
      </c>
      <c r="R44" s="3">
        <v>0</v>
      </c>
      <c r="S44" s="3">
        <v>0</v>
      </c>
      <c r="T44" s="32">
        <f t="shared" si="10"/>
        <v>1</v>
      </c>
      <c r="U44" s="32">
        <f t="shared" si="11"/>
        <v>1</v>
      </c>
      <c r="V44" s="3">
        <v>0</v>
      </c>
      <c r="W44" s="3">
        <v>0</v>
      </c>
      <c r="X44" s="3">
        <v>0</v>
      </c>
      <c r="Y44" s="3">
        <v>0</v>
      </c>
      <c r="Z44" s="3"/>
    </row>
    <row r="45" spans="1:30" x14ac:dyDescent="0.3">
      <c r="A45" s="3" t="s">
        <v>67</v>
      </c>
      <c r="B45" s="3" t="s">
        <v>24</v>
      </c>
      <c r="C45" s="3" t="s">
        <v>29</v>
      </c>
      <c r="D45" s="3" t="s">
        <v>26</v>
      </c>
      <c r="E45" s="3" t="s">
        <v>30</v>
      </c>
      <c r="F45" s="3" t="s">
        <v>28</v>
      </c>
      <c r="G45" s="3">
        <v>0</v>
      </c>
      <c r="H45" s="3">
        <v>0</v>
      </c>
      <c r="I45" s="4" t="e">
        <f t="shared" si="6"/>
        <v>#DIV/0!</v>
      </c>
      <c r="J45" s="3">
        <v>0</v>
      </c>
      <c r="K45" s="32" t="e">
        <f t="shared" si="7"/>
        <v>#DIV/0!</v>
      </c>
      <c r="L45" s="3">
        <f t="shared" si="8"/>
        <v>0</v>
      </c>
      <c r="M45" s="3">
        <v>0</v>
      </c>
      <c r="N45" s="3">
        <v>0</v>
      </c>
      <c r="O45" s="3">
        <v>0</v>
      </c>
      <c r="P45" s="3">
        <v>0</v>
      </c>
      <c r="Q45" s="4" t="e">
        <f t="shared" si="9"/>
        <v>#DIV/0!</v>
      </c>
      <c r="R45" s="3">
        <v>0</v>
      </c>
      <c r="S45" s="3">
        <v>0</v>
      </c>
      <c r="T45" s="32" t="e">
        <f t="shared" si="10"/>
        <v>#DIV/0!</v>
      </c>
      <c r="U45" s="32" t="e">
        <f t="shared" si="11"/>
        <v>#DIV/0!</v>
      </c>
      <c r="V45" s="3">
        <v>0</v>
      </c>
      <c r="W45" s="3">
        <v>0</v>
      </c>
      <c r="X45" s="3">
        <v>0</v>
      </c>
      <c r="Y45" s="3">
        <v>0</v>
      </c>
      <c r="Z45" s="3"/>
    </row>
    <row r="46" spans="1:30" x14ac:dyDescent="0.3">
      <c r="A46" s="3" t="s">
        <v>68</v>
      </c>
      <c r="B46" s="3" t="s">
        <v>24</v>
      </c>
      <c r="C46" s="3" t="s">
        <v>29</v>
      </c>
      <c r="D46" s="3" t="s">
        <v>26</v>
      </c>
      <c r="E46" s="3" t="s">
        <v>30</v>
      </c>
      <c r="F46" s="3" t="s">
        <v>28</v>
      </c>
      <c r="G46" s="3">
        <v>6</v>
      </c>
      <c r="H46" s="3">
        <v>4</v>
      </c>
      <c r="I46" s="4">
        <f t="shared" si="6"/>
        <v>0.66666666666666663</v>
      </c>
      <c r="J46" s="3">
        <v>0</v>
      </c>
      <c r="K46" s="32">
        <f t="shared" si="7"/>
        <v>0</v>
      </c>
      <c r="L46" s="3">
        <f t="shared" si="8"/>
        <v>6</v>
      </c>
      <c r="M46" s="3">
        <v>2</v>
      </c>
      <c r="N46" s="3">
        <v>4</v>
      </c>
      <c r="O46" s="3">
        <v>2</v>
      </c>
      <c r="P46" s="3">
        <v>6</v>
      </c>
      <c r="Q46" s="4">
        <f t="shared" si="9"/>
        <v>100</v>
      </c>
      <c r="R46" s="3">
        <v>0</v>
      </c>
      <c r="S46" s="3">
        <v>0</v>
      </c>
      <c r="T46" s="32">
        <f t="shared" si="10"/>
        <v>0.33333333333333331</v>
      </c>
      <c r="U46" s="32">
        <f t="shared" si="11"/>
        <v>0.33333333333333331</v>
      </c>
      <c r="V46" s="3">
        <v>0</v>
      </c>
      <c r="W46" s="3">
        <v>4</v>
      </c>
      <c r="X46" s="3">
        <v>0</v>
      </c>
      <c r="Y46" s="3">
        <v>0</v>
      </c>
      <c r="Z46" s="3"/>
    </row>
    <row r="47" spans="1:30" x14ac:dyDescent="0.3">
      <c r="A47" s="35">
        <v>250</v>
      </c>
      <c r="B47" s="35" t="s">
        <v>32</v>
      </c>
      <c r="C47" s="35" t="s">
        <v>31</v>
      </c>
      <c r="D47" s="35" t="s">
        <v>26</v>
      </c>
      <c r="E47" s="35" t="s">
        <v>30</v>
      </c>
      <c r="F47" s="35" t="s">
        <v>28</v>
      </c>
      <c r="G47" s="35">
        <f>G48+G49+G50</f>
        <v>4</v>
      </c>
      <c r="H47" s="35">
        <f>H48+H49+H50</f>
        <v>2</v>
      </c>
      <c r="I47" s="36">
        <f t="shared" si="6"/>
        <v>0.5</v>
      </c>
      <c r="J47" s="35">
        <f>J48+J49+J50</f>
        <v>1</v>
      </c>
      <c r="K47" s="37">
        <f t="shared" si="7"/>
        <v>0.25</v>
      </c>
      <c r="L47" s="35">
        <f t="shared" si="8"/>
        <v>3</v>
      </c>
      <c r="M47" s="35">
        <f>M48+M49+M50</f>
        <v>1</v>
      </c>
      <c r="N47" s="35">
        <f>N48+N49+N50</f>
        <v>2</v>
      </c>
      <c r="O47" s="35">
        <f>O48+O49+O50</f>
        <v>0</v>
      </c>
      <c r="P47" s="35">
        <f>P48+P49+P50</f>
        <v>2</v>
      </c>
      <c r="Q47" s="36">
        <f t="shared" si="9"/>
        <v>66.666666666666657</v>
      </c>
      <c r="R47" s="35">
        <f>R48+R49+R50</f>
        <v>0</v>
      </c>
      <c r="S47" s="35">
        <f>S48+S49+S50</f>
        <v>0</v>
      </c>
      <c r="T47" s="37">
        <f t="shared" si="10"/>
        <v>0.33333333333333331</v>
      </c>
      <c r="U47" s="37">
        <f t="shared" si="11"/>
        <v>0.33333333333333331</v>
      </c>
      <c r="V47" s="35">
        <f>V48+V49+V50</f>
        <v>0</v>
      </c>
      <c r="W47" s="35">
        <f>W48+W49+W50</f>
        <v>1</v>
      </c>
      <c r="X47" s="35">
        <f>X48+X49+X50</f>
        <v>0</v>
      </c>
      <c r="Y47" s="35">
        <f>Y48+Y49+Y50</f>
        <v>0</v>
      </c>
      <c r="Z47" s="35">
        <f>H47-H167</f>
        <v>2</v>
      </c>
      <c r="AA47" s="38"/>
      <c r="AB47" s="38"/>
      <c r="AC47" s="38"/>
      <c r="AD47" s="38"/>
    </row>
    <row r="48" spans="1:30" x14ac:dyDescent="0.3">
      <c r="A48" s="3" t="s">
        <v>66</v>
      </c>
      <c r="B48" s="3" t="s">
        <v>32</v>
      </c>
      <c r="C48" s="3" t="s">
        <v>31</v>
      </c>
      <c r="D48" s="3" t="s">
        <v>26</v>
      </c>
      <c r="E48" s="3" t="s">
        <v>30</v>
      </c>
      <c r="F48" s="3" t="s">
        <v>28</v>
      </c>
      <c r="G48" s="3">
        <v>2</v>
      </c>
      <c r="H48" s="3">
        <v>0</v>
      </c>
      <c r="I48" s="4">
        <f t="shared" si="6"/>
        <v>0</v>
      </c>
      <c r="J48" s="3">
        <v>1</v>
      </c>
      <c r="K48" s="32">
        <f t="shared" si="7"/>
        <v>0.5</v>
      </c>
      <c r="L48" s="3">
        <f t="shared" si="8"/>
        <v>1</v>
      </c>
      <c r="M48" s="3">
        <v>0</v>
      </c>
      <c r="N48" s="3">
        <v>1</v>
      </c>
      <c r="O48" s="3">
        <v>0</v>
      </c>
      <c r="P48" s="3">
        <v>0</v>
      </c>
      <c r="Q48" s="4">
        <f t="shared" si="9"/>
        <v>0</v>
      </c>
      <c r="R48" s="3">
        <v>0</v>
      </c>
      <c r="S48" s="3">
        <v>0</v>
      </c>
      <c r="T48" s="32">
        <f t="shared" si="10"/>
        <v>0</v>
      </c>
      <c r="U48" s="32">
        <f t="shared" si="11"/>
        <v>0</v>
      </c>
      <c r="V48" s="3">
        <v>0</v>
      </c>
      <c r="W48" s="3">
        <v>0</v>
      </c>
      <c r="X48" s="3">
        <v>0</v>
      </c>
      <c r="Y48" s="3">
        <v>0</v>
      </c>
      <c r="Z48" s="3"/>
    </row>
    <row r="49" spans="1:30" x14ac:dyDescent="0.3">
      <c r="A49" s="3" t="s">
        <v>67</v>
      </c>
      <c r="B49" s="3" t="s">
        <v>32</v>
      </c>
      <c r="C49" s="3" t="s">
        <v>31</v>
      </c>
      <c r="D49" s="3" t="s">
        <v>26</v>
      </c>
      <c r="E49" s="3" t="s">
        <v>30</v>
      </c>
      <c r="F49" s="3" t="s">
        <v>28</v>
      </c>
      <c r="G49" s="3">
        <v>0</v>
      </c>
      <c r="H49" s="3">
        <v>0</v>
      </c>
      <c r="I49" s="4" t="e">
        <f t="shared" si="6"/>
        <v>#DIV/0!</v>
      </c>
      <c r="J49" s="3">
        <v>0</v>
      </c>
      <c r="K49" s="32" t="e">
        <f t="shared" si="7"/>
        <v>#DIV/0!</v>
      </c>
      <c r="L49" s="3">
        <f t="shared" si="8"/>
        <v>0</v>
      </c>
      <c r="M49" s="3">
        <v>0</v>
      </c>
      <c r="N49" s="3">
        <v>0</v>
      </c>
      <c r="O49" s="3">
        <v>0</v>
      </c>
      <c r="P49" s="3">
        <v>0</v>
      </c>
      <c r="Q49" s="4" t="e">
        <f t="shared" si="9"/>
        <v>#DIV/0!</v>
      </c>
      <c r="R49" s="3">
        <v>0</v>
      </c>
      <c r="S49" s="3">
        <v>0</v>
      </c>
      <c r="T49" s="32" t="e">
        <f t="shared" si="10"/>
        <v>#DIV/0!</v>
      </c>
      <c r="U49" s="32" t="e">
        <f t="shared" si="11"/>
        <v>#DIV/0!</v>
      </c>
      <c r="V49" s="3">
        <v>0</v>
      </c>
      <c r="W49" s="3">
        <v>0</v>
      </c>
      <c r="X49" s="3">
        <v>0</v>
      </c>
      <c r="Y49" s="3">
        <v>0</v>
      </c>
      <c r="Z49" s="3"/>
    </row>
    <row r="50" spans="1:30" x14ac:dyDescent="0.3">
      <c r="A50" s="3" t="s">
        <v>68</v>
      </c>
      <c r="B50" s="3" t="s">
        <v>32</v>
      </c>
      <c r="C50" s="3" t="s">
        <v>31</v>
      </c>
      <c r="D50" s="3" t="s">
        <v>26</v>
      </c>
      <c r="E50" s="3" t="s">
        <v>30</v>
      </c>
      <c r="F50" s="3" t="s">
        <v>28</v>
      </c>
      <c r="G50" s="3">
        <v>2</v>
      </c>
      <c r="H50" s="3">
        <v>2</v>
      </c>
      <c r="I50" s="4">
        <f t="shared" si="6"/>
        <v>1</v>
      </c>
      <c r="J50" s="3">
        <v>0</v>
      </c>
      <c r="K50" s="32">
        <f t="shared" si="7"/>
        <v>0</v>
      </c>
      <c r="L50" s="3">
        <f t="shared" si="8"/>
        <v>2</v>
      </c>
      <c r="M50" s="3">
        <v>1</v>
      </c>
      <c r="N50" s="3">
        <v>1</v>
      </c>
      <c r="O50" s="3">
        <v>0</v>
      </c>
      <c r="P50" s="3">
        <v>2</v>
      </c>
      <c r="Q50" s="4">
        <f t="shared" si="9"/>
        <v>100</v>
      </c>
      <c r="R50" s="3">
        <v>0</v>
      </c>
      <c r="S50" s="3">
        <v>0</v>
      </c>
      <c r="T50" s="32">
        <f t="shared" si="10"/>
        <v>0.5</v>
      </c>
      <c r="U50" s="32">
        <f t="shared" si="11"/>
        <v>0.5</v>
      </c>
      <c r="V50" s="3">
        <v>0</v>
      </c>
      <c r="W50" s="3">
        <v>1</v>
      </c>
      <c r="X50" s="3">
        <v>0</v>
      </c>
      <c r="Y50" s="3">
        <v>0</v>
      </c>
      <c r="Z50" s="3"/>
    </row>
    <row r="51" spans="1:30" x14ac:dyDescent="0.3">
      <c r="A51" s="35">
        <v>251</v>
      </c>
      <c r="B51" s="35" t="s">
        <v>32</v>
      </c>
      <c r="C51" s="35" t="s">
        <v>25</v>
      </c>
      <c r="D51" s="35" t="s">
        <v>26</v>
      </c>
      <c r="E51" s="35" t="s">
        <v>27</v>
      </c>
      <c r="F51" s="35" t="s">
        <v>31</v>
      </c>
      <c r="G51" s="35">
        <f>G52+G53+G54</f>
        <v>1</v>
      </c>
      <c r="H51" s="35">
        <f>H52+H53+H54</f>
        <v>3</v>
      </c>
      <c r="I51" s="36">
        <f t="shared" si="6"/>
        <v>3</v>
      </c>
      <c r="J51" s="35">
        <f>J52+J53+J54</f>
        <v>0</v>
      </c>
      <c r="K51" s="37">
        <f t="shared" si="7"/>
        <v>0</v>
      </c>
      <c r="L51" s="35">
        <f t="shared" si="8"/>
        <v>1</v>
      </c>
      <c r="M51" s="35">
        <f>M52+M53+M54</f>
        <v>1</v>
      </c>
      <c r="N51" s="35">
        <f>N52+N53+N54</f>
        <v>0</v>
      </c>
      <c r="O51" s="35">
        <f>O52+O53+O54</f>
        <v>0</v>
      </c>
      <c r="P51" s="35">
        <f>P52+P53+P54</f>
        <v>0</v>
      </c>
      <c r="Q51" s="36">
        <f t="shared" si="9"/>
        <v>0</v>
      </c>
      <c r="R51" s="35">
        <f>R52+R53+R54</f>
        <v>0</v>
      </c>
      <c r="S51" s="35">
        <f>S52+S53+S54</f>
        <v>0</v>
      </c>
      <c r="T51" s="37">
        <f t="shared" si="10"/>
        <v>1</v>
      </c>
      <c r="U51" s="37">
        <f t="shared" si="11"/>
        <v>1.5</v>
      </c>
      <c r="V51" s="35">
        <f>V52+V53+V54</f>
        <v>1</v>
      </c>
      <c r="W51" s="35">
        <f>W52+W53+W54</f>
        <v>0</v>
      </c>
      <c r="X51" s="35">
        <f>X52+X53+X54</f>
        <v>0</v>
      </c>
      <c r="Y51" s="35">
        <f>Y52+Y53+Y54</f>
        <v>0</v>
      </c>
      <c r="Z51" s="35">
        <f>H51-H171</f>
        <v>3</v>
      </c>
      <c r="AA51" s="38"/>
      <c r="AB51" s="38"/>
      <c r="AC51" s="38"/>
      <c r="AD51" s="38"/>
    </row>
    <row r="52" spans="1:30" x14ac:dyDescent="0.3">
      <c r="A52" s="3" t="s">
        <v>66</v>
      </c>
      <c r="B52" s="3" t="s">
        <v>32</v>
      </c>
      <c r="C52" s="3" t="s">
        <v>25</v>
      </c>
      <c r="D52" s="3" t="s">
        <v>26</v>
      </c>
      <c r="E52" s="3" t="s">
        <v>27</v>
      </c>
      <c r="F52" s="3" t="s">
        <v>31</v>
      </c>
      <c r="G52" s="3">
        <v>1</v>
      </c>
      <c r="H52" s="3">
        <v>3</v>
      </c>
      <c r="I52" s="4">
        <f t="shared" si="6"/>
        <v>3</v>
      </c>
      <c r="J52" s="3">
        <v>0</v>
      </c>
      <c r="K52" s="32">
        <f t="shared" si="7"/>
        <v>0</v>
      </c>
      <c r="L52" s="3">
        <f t="shared" si="8"/>
        <v>1</v>
      </c>
      <c r="M52" s="3">
        <v>1</v>
      </c>
      <c r="N52" s="3">
        <v>0</v>
      </c>
      <c r="O52" s="3">
        <v>0</v>
      </c>
      <c r="P52" s="3">
        <v>0</v>
      </c>
      <c r="Q52" s="4">
        <f t="shared" si="9"/>
        <v>0</v>
      </c>
      <c r="R52" s="3">
        <v>0</v>
      </c>
      <c r="S52" s="3">
        <v>0</v>
      </c>
      <c r="T52" s="32">
        <f t="shared" si="10"/>
        <v>1</v>
      </c>
      <c r="U52" s="32">
        <f t="shared" si="11"/>
        <v>1.5</v>
      </c>
      <c r="V52" s="3">
        <v>1</v>
      </c>
      <c r="W52" s="3">
        <v>0</v>
      </c>
      <c r="X52" s="3">
        <v>0</v>
      </c>
      <c r="Y52" s="3">
        <v>0</v>
      </c>
      <c r="Z52" s="3"/>
    </row>
    <row r="53" spans="1:30" x14ac:dyDescent="0.3">
      <c r="A53" s="3" t="s">
        <v>67</v>
      </c>
      <c r="B53" s="3" t="s">
        <v>32</v>
      </c>
      <c r="C53" s="3" t="s">
        <v>25</v>
      </c>
      <c r="D53" s="3" t="s">
        <v>26</v>
      </c>
      <c r="E53" s="3" t="s">
        <v>27</v>
      </c>
      <c r="F53" s="3" t="s">
        <v>31</v>
      </c>
      <c r="G53" s="3">
        <v>0</v>
      </c>
      <c r="H53" s="3">
        <v>0</v>
      </c>
      <c r="I53" s="4" t="e">
        <f t="shared" si="6"/>
        <v>#DIV/0!</v>
      </c>
      <c r="J53" s="3">
        <v>0</v>
      </c>
      <c r="K53" s="32" t="e">
        <f t="shared" si="7"/>
        <v>#DIV/0!</v>
      </c>
      <c r="L53" s="3">
        <f t="shared" si="8"/>
        <v>0</v>
      </c>
      <c r="M53" s="3">
        <v>0</v>
      </c>
      <c r="N53" s="3">
        <v>0</v>
      </c>
      <c r="O53" s="3">
        <v>0</v>
      </c>
      <c r="P53" s="3">
        <v>0</v>
      </c>
      <c r="Q53" s="4" t="e">
        <f t="shared" si="9"/>
        <v>#DIV/0!</v>
      </c>
      <c r="R53" s="3">
        <v>0</v>
      </c>
      <c r="S53" s="3">
        <v>0</v>
      </c>
      <c r="T53" s="32" t="e">
        <f t="shared" si="10"/>
        <v>#DIV/0!</v>
      </c>
      <c r="U53" s="32" t="e">
        <f t="shared" si="11"/>
        <v>#DIV/0!</v>
      </c>
      <c r="V53" s="3">
        <v>0</v>
      </c>
      <c r="W53" s="3">
        <v>0</v>
      </c>
      <c r="X53" s="3">
        <v>0</v>
      </c>
      <c r="Y53" s="3">
        <v>0</v>
      </c>
      <c r="Z53" s="3"/>
    </row>
    <row r="54" spans="1:30" x14ac:dyDescent="0.3">
      <c r="A54" s="3" t="s">
        <v>68</v>
      </c>
      <c r="B54" s="3" t="s">
        <v>32</v>
      </c>
      <c r="C54" s="3" t="s">
        <v>25</v>
      </c>
      <c r="D54" s="3" t="s">
        <v>26</v>
      </c>
      <c r="E54" s="3" t="s">
        <v>27</v>
      </c>
      <c r="F54" s="3" t="s">
        <v>31</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252</v>
      </c>
      <c r="B55" s="35" t="s">
        <v>32</v>
      </c>
      <c r="C55" s="35" t="s">
        <v>25</v>
      </c>
      <c r="D55" s="35" t="s">
        <v>26</v>
      </c>
      <c r="E55" s="35" t="s">
        <v>27</v>
      </c>
      <c r="F55" s="35" t="s">
        <v>34</v>
      </c>
      <c r="G55" s="35">
        <f>G56+G57+G58</f>
        <v>1</v>
      </c>
      <c r="H55" s="35">
        <f>H56+H57+H58</f>
        <v>0</v>
      </c>
      <c r="I55" s="36">
        <f t="shared" si="6"/>
        <v>0</v>
      </c>
      <c r="J55" s="35">
        <f>J56+J57+J58</f>
        <v>0</v>
      </c>
      <c r="K55" s="37">
        <f t="shared" si="7"/>
        <v>0</v>
      </c>
      <c r="L55" s="35">
        <f t="shared" si="8"/>
        <v>1</v>
      </c>
      <c r="M55" s="35">
        <f>M56+M57+M58</f>
        <v>0</v>
      </c>
      <c r="N55" s="35">
        <f>N56+N57+N58</f>
        <v>1</v>
      </c>
      <c r="O55" s="35">
        <f>O56+O57+O58</f>
        <v>0</v>
      </c>
      <c r="P55" s="35">
        <f>P56+P57+P58</f>
        <v>0</v>
      </c>
      <c r="Q55" s="36">
        <f t="shared" si="9"/>
        <v>0</v>
      </c>
      <c r="R55" s="35">
        <f>R56+R57+R58</f>
        <v>0</v>
      </c>
      <c r="S55" s="35">
        <f>S56+S57+S58</f>
        <v>0</v>
      </c>
      <c r="T55" s="37">
        <f t="shared" si="10"/>
        <v>0</v>
      </c>
      <c r="U55" s="37">
        <f t="shared" si="11"/>
        <v>0</v>
      </c>
      <c r="V55" s="35">
        <f>V56+V57+V58</f>
        <v>0</v>
      </c>
      <c r="W55" s="35">
        <f>W56+W57+W58</f>
        <v>0</v>
      </c>
      <c r="X55" s="35">
        <f>X56+X57+X58</f>
        <v>0</v>
      </c>
      <c r="Y55" s="35">
        <f>Y56+Y57+Y58</f>
        <v>0</v>
      </c>
      <c r="Z55" s="35">
        <f>H55-H175</f>
        <v>0</v>
      </c>
      <c r="AA55" s="38"/>
      <c r="AB55" s="38"/>
      <c r="AC55" s="38"/>
      <c r="AD55" s="38"/>
    </row>
    <row r="56" spans="1:30" x14ac:dyDescent="0.3">
      <c r="A56" s="3" t="s">
        <v>66</v>
      </c>
      <c r="B56" s="3" t="s">
        <v>32</v>
      </c>
      <c r="C56" s="3" t="s">
        <v>25</v>
      </c>
      <c r="D56" s="3" t="s">
        <v>26</v>
      </c>
      <c r="E56" s="3" t="s">
        <v>27</v>
      </c>
      <c r="F56" s="3" t="s">
        <v>34</v>
      </c>
      <c r="G56" s="3">
        <v>1</v>
      </c>
      <c r="H56" s="3">
        <v>0</v>
      </c>
      <c r="I56" s="4">
        <f t="shared" si="6"/>
        <v>0</v>
      </c>
      <c r="J56" s="3">
        <v>0</v>
      </c>
      <c r="K56" s="32">
        <f t="shared" si="7"/>
        <v>0</v>
      </c>
      <c r="L56" s="3">
        <f t="shared" si="8"/>
        <v>1</v>
      </c>
      <c r="M56" s="3">
        <v>0</v>
      </c>
      <c r="N56" s="3">
        <v>1</v>
      </c>
      <c r="O56" s="3">
        <v>0</v>
      </c>
      <c r="P56" s="3">
        <v>0</v>
      </c>
      <c r="Q56" s="4">
        <f t="shared" si="9"/>
        <v>0</v>
      </c>
      <c r="R56" s="3">
        <v>0</v>
      </c>
      <c r="S56" s="3">
        <v>0</v>
      </c>
      <c r="T56" s="32">
        <f t="shared" si="10"/>
        <v>0</v>
      </c>
      <c r="U56" s="32">
        <f t="shared" si="11"/>
        <v>0</v>
      </c>
      <c r="V56" s="3">
        <v>0</v>
      </c>
      <c r="W56" s="3">
        <v>0</v>
      </c>
      <c r="X56" s="3">
        <v>0</v>
      </c>
      <c r="Y56" s="3">
        <v>0</v>
      </c>
      <c r="Z56" s="3"/>
    </row>
    <row r="57" spans="1:30" x14ac:dyDescent="0.3">
      <c r="A57" s="3" t="s">
        <v>67</v>
      </c>
      <c r="B57" s="3" t="s">
        <v>32</v>
      </c>
      <c r="C57" s="3" t="s">
        <v>25</v>
      </c>
      <c r="D57" s="3" t="s">
        <v>26</v>
      </c>
      <c r="E57" s="3" t="s">
        <v>27</v>
      </c>
      <c r="F57" s="3" t="s">
        <v>34</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row>
    <row r="58" spans="1:30" x14ac:dyDescent="0.3">
      <c r="A58" s="3" t="s">
        <v>68</v>
      </c>
      <c r="B58" s="3" t="s">
        <v>32</v>
      </c>
      <c r="C58" s="3" t="s">
        <v>25</v>
      </c>
      <c r="D58" s="3" t="s">
        <v>26</v>
      </c>
      <c r="E58" s="3" t="s">
        <v>27</v>
      </c>
      <c r="F58" s="3" t="s">
        <v>34</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0</v>
      </c>
      <c r="Z58" s="3"/>
    </row>
    <row r="59" spans="1:30" x14ac:dyDescent="0.3">
      <c r="A59" s="35">
        <v>6</v>
      </c>
      <c r="B59" s="35" t="s">
        <v>29</v>
      </c>
      <c r="C59" s="35" t="s">
        <v>25</v>
      </c>
      <c r="D59" s="35" t="s">
        <v>26</v>
      </c>
      <c r="E59" s="35" t="s">
        <v>27</v>
      </c>
      <c r="F59" s="35" t="s">
        <v>28</v>
      </c>
      <c r="G59" s="35">
        <f>G60+G61+G62</f>
        <v>3</v>
      </c>
      <c r="H59" s="35">
        <f>H60+H61+H62</f>
        <v>4</v>
      </c>
      <c r="I59" s="36">
        <f t="shared" si="6"/>
        <v>1.3333333333333333</v>
      </c>
      <c r="J59" s="35">
        <f>J60+J61+J62</f>
        <v>0</v>
      </c>
      <c r="K59" s="37">
        <f t="shared" si="7"/>
        <v>0</v>
      </c>
      <c r="L59" s="35">
        <f t="shared" si="8"/>
        <v>3</v>
      </c>
      <c r="M59" s="35">
        <f>M60+M61+M62</f>
        <v>2</v>
      </c>
      <c r="N59" s="35">
        <f>N60+N61+N62</f>
        <v>1</v>
      </c>
      <c r="O59" s="35">
        <f>O60+O61+O62</f>
        <v>1</v>
      </c>
      <c r="P59" s="35">
        <f>P60+P61+P62</f>
        <v>2</v>
      </c>
      <c r="Q59" s="36">
        <f t="shared" si="9"/>
        <v>66.666666666666657</v>
      </c>
      <c r="R59" s="35">
        <f>R60+R61+R62</f>
        <v>0</v>
      </c>
      <c r="S59" s="35">
        <f>S60+S61+S62</f>
        <v>0</v>
      </c>
      <c r="T59" s="37">
        <f t="shared" si="10"/>
        <v>0.66666666666666663</v>
      </c>
      <c r="U59" s="37">
        <f t="shared" si="11"/>
        <v>0.66666666666666663</v>
      </c>
      <c r="V59" s="35">
        <f>V60+V61+V62</f>
        <v>0</v>
      </c>
      <c r="W59" s="35">
        <f>W60+W61+W62</f>
        <v>1</v>
      </c>
      <c r="X59" s="35">
        <f>X60+X61+X62</f>
        <v>0</v>
      </c>
      <c r="Y59" s="35">
        <f>Y60+Y61+Y62</f>
        <v>0</v>
      </c>
      <c r="Z59" s="35">
        <f>H59-H179</f>
        <v>4</v>
      </c>
      <c r="AA59" s="38"/>
      <c r="AB59" s="38"/>
      <c r="AC59" s="38"/>
      <c r="AD59" s="38"/>
    </row>
    <row r="60" spans="1:30" x14ac:dyDescent="0.3">
      <c r="A60" s="3" t="s">
        <v>66</v>
      </c>
      <c r="B60" s="3" t="s">
        <v>29</v>
      </c>
      <c r="C60" s="3" t="s">
        <v>25</v>
      </c>
      <c r="D60" s="3" t="s">
        <v>26</v>
      </c>
      <c r="E60" s="3" t="s">
        <v>27</v>
      </c>
      <c r="F60" s="3" t="s">
        <v>28</v>
      </c>
      <c r="G60" s="3">
        <v>0</v>
      </c>
      <c r="H60" s="3">
        <v>0</v>
      </c>
      <c r="I60" s="4" t="e">
        <f t="shared" si="6"/>
        <v>#DIV/0!</v>
      </c>
      <c r="J60" s="3">
        <v>0</v>
      </c>
      <c r="K60" s="32" t="e">
        <f t="shared" si="7"/>
        <v>#DIV/0!</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0</v>
      </c>
      <c r="Y60" s="3">
        <v>0</v>
      </c>
      <c r="Z60" s="3"/>
    </row>
    <row r="61" spans="1:30" x14ac:dyDescent="0.3">
      <c r="A61" s="3" t="s">
        <v>67</v>
      </c>
      <c r="B61" s="3" t="s">
        <v>29</v>
      </c>
      <c r="C61" s="3" t="s">
        <v>25</v>
      </c>
      <c r="D61" s="3" t="s">
        <v>26</v>
      </c>
      <c r="E61" s="3" t="s">
        <v>27</v>
      </c>
      <c r="F61" s="3" t="s">
        <v>28</v>
      </c>
      <c r="G61" s="3">
        <v>0</v>
      </c>
      <c r="H61" s="3">
        <v>0</v>
      </c>
      <c r="I61" s="4" t="e">
        <f t="shared" si="6"/>
        <v>#DIV/0!</v>
      </c>
      <c r="J61" s="3">
        <v>0</v>
      </c>
      <c r="K61" s="32" t="e">
        <f t="shared" si="7"/>
        <v>#DIV/0!</v>
      </c>
      <c r="L61" s="3">
        <f t="shared" si="8"/>
        <v>0</v>
      </c>
      <c r="M61" s="3">
        <v>0</v>
      </c>
      <c r="N61" s="3">
        <v>0</v>
      </c>
      <c r="O61" s="3">
        <v>0</v>
      </c>
      <c r="P61" s="3">
        <v>0</v>
      </c>
      <c r="Q61" s="4" t="e">
        <f t="shared" si="9"/>
        <v>#DIV/0!</v>
      </c>
      <c r="R61" s="3">
        <v>0</v>
      </c>
      <c r="S61" s="3">
        <v>0</v>
      </c>
      <c r="T61" s="32" t="e">
        <f t="shared" si="10"/>
        <v>#DIV/0!</v>
      </c>
      <c r="U61" s="32" t="e">
        <f t="shared" si="11"/>
        <v>#DIV/0!</v>
      </c>
      <c r="V61" s="3">
        <v>0</v>
      </c>
      <c r="W61" s="3">
        <v>0</v>
      </c>
      <c r="X61" s="3">
        <v>0</v>
      </c>
      <c r="Y61" s="3">
        <v>0</v>
      </c>
      <c r="Z61" s="3"/>
    </row>
    <row r="62" spans="1:30" x14ac:dyDescent="0.3">
      <c r="A62" s="3" t="s">
        <v>68</v>
      </c>
      <c r="B62" s="3" t="s">
        <v>29</v>
      </c>
      <c r="C62" s="3" t="s">
        <v>25</v>
      </c>
      <c r="D62" s="3" t="s">
        <v>26</v>
      </c>
      <c r="E62" s="3" t="s">
        <v>27</v>
      </c>
      <c r="F62" s="3" t="s">
        <v>28</v>
      </c>
      <c r="G62" s="3">
        <v>3</v>
      </c>
      <c r="H62" s="3">
        <v>4</v>
      </c>
      <c r="I62" s="4">
        <f t="shared" si="6"/>
        <v>1.3333333333333333</v>
      </c>
      <c r="J62" s="3">
        <v>0</v>
      </c>
      <c r="K62" s="32">
        <f t="shared" si="7"/>
        <v>0</v>
      </c>
      <c r="L62" s="3">
        <f t="shared" si="8"/>
        <v>3</v>
      </c>
      <c r="M62" s="3">
        <v>2</v>
      </c>
      <c r="N62" s="3">
        <v>1</v>
      </c>
      <c r="O62" s="3">
        <v>1</v>
      </c>
      <c r="P62" s="3">
        <v>2</v>
      </c>
      <c r="Q62" s="4">
        <f t="shared" si="9"/>
        <v>66.666666666666657</v>
      </c>
      <c r="R62" s="3">
        <v>0</v>
      </c>
      <c r="S62" s="3">
        <v>0</v>
      </c>
      <c r="T62" s="32">
        <f t="shared" si="10"/>
        <v>0.66666666666666663</v>
      </c>
      <c r="U62" s="32">
        <f t="shared" si="11"/>
        <v>0.66666666666666663</v>
      </c>
      <c r="V62" s="3">
        <v>0</v>
      </c>
      <c r="W62" s="3">
        <v>1</v>
      </c>
      <c r="X62" s="3">
        <v>0</v>
      </c>
      <c r="Y62" s="3">
        <v>0</v>
      </c>
      <c r="Z62" s="3"/>
    </row>
    <row r="63" spans="1:30" x14ac:dyDescent="0.3">
      <c r="A63" s="35">
        <v>253</v>
      </c>
      <c r="B63" s="35" t="s">
        <v>24</v>
      </c>
      <c r="C63" s="35" t="s">
        <v>25</v>
      </c>
      <c r="D63" s="35" t="s">
        <v>29</v>
      </c>
      <c r="E63" s="35" t="s">
        <v>33</v>
      </c>
      <c r="F63" s="35" t="s">
        <v>28</v>
      </c>
      <c r="G63" s="35">
        <f>G64+G65+G66</f>
        <v>6</v>
      </c>
      <c r="H63" s="35">
        <f>H64+H65+H66</f>
        <v>5</v>
      </c>
      <c r="I63" s="36">
        <f t="shared" si="6"/>
        <v>0.83333333333333337</v>
      </c>
      <c r="J63" s="35">
        <f>J64+J65+J66</f>
        <v>1</v>
      </c>
      <c r="K63" s="37">
        <f t="shared" si="7"/>
        <v>0.16666666666666666</v>
      </c>
      <c r="L63" s="35">
        <f t="shared" si="8"/>
        <v>5</v>
      </c>
      <c r="M63" s="35">
        <f>M64+M65+M66</f>
        <v>2</v>
      </c>
      <c r="N63" s="35">
        <f>N64+N65+N66</f>
        <v>3</v>
      </c>
      <c r="O63" s="35">
        <f>O64+O65+O66</f>
        <v>2</v>
      </c>
      <c r="P63" s="35">
        <f>P64+P65+P66</f>
        <v>5</v>
      </c>
      <c r="Q63" s="36">
        <f t="shared" si="9"/>
        <v>100</v>
      </c>
      <c r="R63" s="35">
        <f>R64+R65+R66</f>
        <v>0</v>
      </c>
      <c r="S63" s="35">
        <f>S64+S65+S66</f>
        <v>0</v>
      </c>
      <c r="T63" s="37">
        <f t="shared" si="10"/>
        <v>0.4</v>
      </c>
      <c r="U63" s="37">
        <f t="shared" si="11"/>
        <v>0.5</v>
      </c>
      <c r="V63" s="35">
        <f>V64+V65+V66</f>
        <v>1</v>
      </c>
      <c r="W63" s="35">
        <f>W64+W65+W66</f>
        <v>0</v>
      </c>
      <c r="X63" s="35">
        <f>X64+X65+X66</f>
        <v>0</v>
      </c>
      <c r="Y63" s="35">
        <f>Y64+Y65+Y66</f>
        <v>1</v>
      </c>
      <c r="Z63" s="35">
        <f>H63-H183</f>
        <v>5</v>
      </c>
      <c r="AA63" s="38"/>
      <c r="AB63" s="38"/>
      <c r="AC63" s="38"/>
      <c r="AD63" s="38"/>
    </row>
    <row r="64" spans="1:30" x14ac:dyDescent="0.3">
      <c r="A64" s="3" t="s">
        <v>66</v>
      </c>
      <c r="B64" s="3" t="s">
        <v>24</v>
      </c>
      <c r="C64" s="3" t="s">
        <v>25</v>
      </c>
      <c r="D64" s="3" t="s">
        <v>29</v>
      </c>
      <c r="E64" s="3" t="s">
        <v>33</v>
      </c>
      <c r="F64" s="3" t="s">
        <v>28</v>
      </c>
      <c r="G64" s="3">
        <v>4</v>
      </c>
      <c r="H64" s="3">
        <v>0</v>
      </c>
      <c r="I64" s="4">
        <f t="shared" si="6"/>
        <v>0</v>
      </c>
      <c r="J64" s="3">
        <v>1</v>
      </c>
      <c r="K64" s="32">
        <f t="shared" si="7"/>
        <v>0.25</v>
      </c>
      <c r="L64" s="3">
        <f t="shared" si="8"/>
        <v>3</v>
      </c>
      <c r="M64" s="3">
        <v>0</v>
      </c>
      <c r="N64" s="3">
        <v>3</v>
      </c>
      <c r="O64" s="3">
        <v>0</v>
      </c>
      <c r="P64" s="3">
        <v>3</v>
      </c>
      <c r="Q64" s="4">
        <f t="shared" si="9"/>
        <v>100</v>
      </c>
      <c r="R64" s="3">
        <v>0</v>
      </c>
      <c r="S64" s="3">
        <v>0</v>
      </c>
      <c r="T64" s="32">
        <f t="shared" si="10"/>
        <v>0</v>
      </c>
      <c r="U64" s="32">
        <f t="shared" si="11"/>
        <v>0</v>
      </c>
      <c r="V64" s="3">
        <v>0</v>
      </c>
      <c r="W64" s="3">
        <v>0</v>
      </c>
      <c r="X64" s="3">
        <v>0</v>
      </c>
      <c r="Y64" s="3">
        <v>0</v>
      </c>
      <c r="Z64" s="3"/>
    </row>
    <row r="65" spans="1:30" x14ac:dyDescent="0.3">
      <c r="A65" s="3" t="s">
        <v>67</v>
      </c>
      <c r="B65" s="3" t="s">
        <v>24</v>
      </c>
      <c r="C65" s="3" t="s">
        <v>25</v>
      </c>
      <c r="D65" s="3" t="s">
        <v>29</v>
      </c>
      <c r="E65" s="3" t="s">
        <v>33</v>
      </c>
      <c r="F65" s="3" t="s">
        <v>28</v>
      </c>
      <c r="G65" s="3">
        <v>0</v>
      </c>
      <c r="H65" s="3">
        <v>0</v>
      </c>
      <c r="I65" s="4" t="e">
        <f t="shared" si="6"/>
        <v>#DIV/0!</v>
      </c>
      <c r="J65" s="3">
        <v>0</v>
      </c>
      <c r="K65" s="32" t="e">
        <f t="shared" si="7"/>
        <v>#DIV/0!</v>
      </c>
      <c r="L65" s="3">
        <f t="shared" si="8"/>
        <v>0</v>
      </c>
      <c r="M65" s="3">
        <v>0</v>
      </c>
      <c r="N65" s="3">
        <v>0</v>
      </c>
      <c r="O65" s="3">
        <v>0</v>
      </c>
      <c r="P65" s="3">
        <v>0</v>
      </c>
      <c r="Q65" s="4" t="e">
        <f t="shared" si="9"/>
        <v>#DIV/0!</v>
      </c>
      <c r="R65" s="3">
        <v>0</v>
      </c>
      <c r="S65" s="3">
        <v>0</v>
      </c>
      <c r="T65" s="32" t="e">
        <f t="shared" si="10"/>
        <v>#DIV/0!</v>
      </c>
      <c r="U65" s="32" t="e">
        <f t="shared" si="11"/>
        <v>#DIV/0!</v>
      </c>
      <c r="V65" s="3">
        <v>0</v>
      </c>
      <c r="W65" s="3">
        <v>0</v>
      </c>
      <c r="X65" s="3">
        <v>0</v>
      </c>
      <c r="Y65" s="3">
        <v>0</v>
      </c>
      <c r="Z65" s="3"/>
    </row>
    <row r="66" spans="1:30" x14ac:dyDescent="0.3">
      <c r="A66" s="3" t="s">
        <v>68</v>
      </c>
      <c r="B66" s="3" t="s">
        <v>24</v>
      </c>
      <c r="C66" s="3" t="s">
        <v>25</v>
      </c>
      <c r="D66" s="3" t="s">
        <v>29</v>
      </c>
      <c r="E66" s="3" t="s">
        <v>33</v>
      </c>
      <c r="F66" s="3" t="s">
        <v>28</v>
      </c>
      <c r="G66" s="3">
        <v>2</v>
      </c>
      <c r="H66" s="3">
        <v>5</v>
      </c>
      <c r="I66" s="4">
        <f t="shared" si="6"/>
        <v>2.5</v>
      </c>
      <c r="J66" s="3">
        <v>0</v>
      </c>
      <c r="K66" s="32">
        <f t="shared" si="7"/>
        <v>0</v>
      </c>
      <c r="L66" s="3">
        <f t="shared" si="8"/>
        <v>2</v>
      </c>
      <c r="M66" s="3">
        <v>2</v>
      </c>
      <c r="N66" s="3">
        <v>0</v>
      </c>
      <c r="O66" s="3">
        <v>2</v>
      </c>
      <c r="P66" s="3">
        <v>2</v>
      </c>
      <c r="Q66" s="4">
        <f t="shared" si="9"/>
        <v>100</v>
      </c>
      <c r="R66" s="3">
        <v>0</v>
      </c>
      <c r="S66" s="3">
        <v>0</v>
      </c>
      <c r="T66" s="32">
        <f t="shared" si="10"/>
        <v>1</v>
      </c>
      <c r="U66" s="32">
        <f t="shared" si="11"/>
        <v>1.25</v>
      </c>
      <c r="V66" s="3">
        <v>1</v>
      </c>
      <c r="W66" s="3">
        <v>0</v>
      </c>
      <c r="X66" s="3">
        <v>0</v>
      </c>
      <c r="Y66" s="3">
        <v>1</v>
      </c>
      <c r="Z66" s="3"/>
    </row>
    <row r="67" spans="1:30" x14ac:dyDescent="0.3">
      <c r="A67" s="35">
        <v>57</v>
      </c>
      <c r="B67" s="35" t="s">
        <v>29</v>
      </c>
      <c r="C67" s="35" t="s">
        <v>32</v>
      </c>
      <c r="D67" s="35" t="s">
        <v>33</v>
      </c>
      <c r="E67" s="35" t="s">
        <v>30</v>
      </c>
      <c r="F67" s="35" t="s">
        <v>31</v>
      </c>
      <c r="G67" s="35">
        <f>G68+G69+G70</f>
        <v>4</v>
      </c>
      <c r="H67" s="35">
        <f>H68+H69+H70</f>
        <v>6</v>
      </c>
      <c r="I67" s="36">
        <f t="shared" ref="I67:I98" si="12">H67/G67</f>
        <v>1.5</v>
      </c>
      <c r="J67" s="35">
        <f>J68+J69+J70</f>
        <v>0</v>
      </c>
      <c r="K67" s="37">
        <f t="shared" ref="K67:K98" si="13">J67/G67</f>
        <v>0</v>
      </c>
      <c r="L67" s="35">
        <f t="shared" ref="L67:L98" si="14">M67+N67</f>
        <v>4</v>
      </c>
      <c r="M67" s="35">
        <f>M68+M69+M70</f>
        <v>3</v>
      </c>
      <c r="N67" s="35">
        <f>N68+N69+N70</f>
        <v>1</v>
      </c>
      <c r="O67" s="35">
        <f>O68+O69+O70</f>
        <v>1</v>
      </c>
      <c r="P67" s="35">
        <f>P68+P69+P70</f>
        <v>3</v>
      </c>
      <c r="Q67" s="36">
        <f t="shared" ref="Q67:Q98" si="15">P67/L67*100</f>
        <v>75</v>
      </c>
      <c r="R67" s="35">
        <f>R68+R69+R70</f>
        <v>0</v>
      </c>
      <c r="S67" s="35">
        <f>S68+S69+S70</f>
        <v>0</v>
      </c>
      <c r="T67" s="37">
        <f t="shared" ref="T67:T98" si="16">M67/(M67+N67)</f>
        <v>0.75</v>
      </c>
      <c r="U67" s="37">
        <f t="shared" ref="U67:U98" si="17">((0.5*V67)+M67)/L67</f>
        <v>0.75</v>
      </c>
      <c r="V67" s="35">
        <f>V68+V69+V70</f>
        <v>0</v>
      </c>
      <c r="W67" s="35">
        <f>W68+W69+W70</f>
        <v>1</v>
      </c>
      <c r="X67" s="35">
        <f>X68+X69+X70</f>
        <v>0</v>
      </c>
      <c r="Y67" s="35">
        <f>Y68+Y69+Y70</f>
        <v>0</v>
      </c>
      <c r="Z67" s="35">
        <f>H67-H187</f>
        <v>2</v>
      </c>
      <c r="AA67" s="38"/>
      <c r="AB67" s="38"/>
      <c r="AC67" s="38"/>
      <c r="AD67" s="38"/>
    </row>
    <row r="68" spans="1:30" x14ac:dyDescent="0.3">
      <c r="A68" s="3" t="s">
        <v>66</v>
      </c>
      <c r="B68" s="3" t="s">
        <v>29</v>
      </c>
      <c r="C68" s="3" t="s">
        <v>32</v>
      </c>
      <c r="D68" s="3" t="s">
        <v>33</v>
      </c>
      <c r="E68" s="3" t="s">
        <v>30</v>
      </c>
      <c r="F68" s="3" t="s">
        <v>31</v>
      </c>
      <c r="G68" s="3">
        <v>3</v>
      </c>
      <c r="H68" s="3">
        <v>4</v>
      </c>
      <c r="I68" s="4">
        <f t="shared" si="12"/>
        <v>1.3333333333333333</v>
      </c>
      <c r="J68" s="3">
        <v>0</v>
      </c>
      <c r="K68" s="32">
        <f t="shared" si="13"/>
        <v>0</v>
      </c>
      <c r="L68" s="3">
        <f t="shared" si="14"/>
        <v>3</v>
      </c>
      <c r="M68" s="3">
        <v>2</v>
      </c>
      <c r="N68" s="3">
        <v>1</v>
      </c>
      <c r="O68" s="3">
        <v>1</v>
      </c>
      <c r="P68" s="3">
        <v>2</v>
      </c>
      <c r="Q68" s="4">
        <f t="shared" si="15"/>
        <v>66.666666666666657</v>
      </c>
      <c r="R68" s="3">
        <v>0</v>
      </c>
      <c r="S68" s="3">
        <v>0</v>
      </c>
      <c r="T68" s="32">
        <f t="shared" si="16"/>
        <v>0.66666666666666663</v>
      </c>
      <c r="U68" s="32">
        <f t="shared" si="17"/>
        <v>0.66666666666666663</v>
      </c>
      <c r="V68" s="3">
        <v>0</v>
      </c>
      <c r="W68" s="3">
        <v>1</v>
      </c>
      <c r="X68" s="3">
        <v>0</v>
      </c>
      <c r="Y68" s="3">
        <v>0</v>
      </c>
      <c r="Z68" s="3"/>
    </row>
    <row r="69" spans="1:30" x14ac:dyDescent="0.3">
      <c r="A69" s="3" t="s">
        <v>67</v>
      </c>
      <c r="B69" s="3" t="s">
        <v>29</v>
      </c>
      <c r="C69" s="3" t="s">
        <v>32</v>
      </c>
      <c r="D69" s="3" t="s">
        <v>33</v>
      </c>
      <c r="E69" s="3" t="s">
        <v>30</v>
      </c>
      <c r="F69" s="3" t="s">
        <v>31</v>
      </c>
      <c r="G69" s="3">
        <v>0</v>
      </c>
      <c r="H69" s="3">
        <v>0</v>
      </c>
      <c r="I69" s="4" t="e">
        <f t="shared" si="12"/>
        <v>#DIV/0!</v>
      </c>
      <c r="J69" s="3">
        <v>0</v>
      </c>
      <c r="K69" s="32" t="e">
        <f t="shared" si="13"/>
        <v>#DIV/0!</v>
      </c>
      <c r="L69" s="3">
        <f t="shared" si="14"/>
        <v>0</v>
      </c>
      <c r="M69" s="3">
        <v>0</v>
      </c>
      <c r="N69" s="3">
        <v>0</v>
      </c>
      <c r="O69" s="3">
        <v>0</v>
      </c>
      <c r="P69" s="3">
        <v>0</v>
      </c>
      <c r="Q69" s="4" t="e">
        <f t="shared" si="15"/>
        <v>#DIV/0!</v>
      </c>
      <c r="R69" s="3">
        <v>0</v>
      </c>
      <c r="S69" s="3">
        <v>0</v>
      </c>
      <c r="T69" s="32" t="e">
        <f t="shared" si="16"/>
        <v>#DIV/0!</v>
      </c>
      <c r="U69" s="32" t="e">
        <f t="shared" si="17"/>
        <v>#DIV/0!</v>
      </c>
      <c r="V69" s="3">
        <v>0</v>
      </c>
      <c r="W69" s="3">
        <v>0</v>
      </c>
      <c r="X69" s="3">
        <v>0</v>
      </c>
      <c r="Y69" s="3">
        <v>0</v>
      </c>
      <c r="Z69" s="3"/>
    </row>
    <row r="70" spans="1:30" x14ac:dyDescent="0.3">
      <c r="A70" s="3" t="s">
        <v>68</v>
      </c>
      <c r="B70" s="3" t="s">
        <v>29</v>
      </c>
      <c r="C70" s="3" t="s">
        <v>32</v>
      </c>
      <c r="D70" s="3" t="s">
        <v>33</v>
      </c>
      <c r="E70" s="3" t="s">
        <v>30</v>
      </c>
      <c r="F70" s="3" t="s">
        <v>31</v>
      </c>
      <c r="G70" s="3">
        <v>1</v>
      </c>
      <c r="H70" s="3">
        <v>2</v>
      </c>
      <c r="I70" s="4">
        <f t="shared" si="12"/>
        <v>2</v>
      </c>
      <c r="J70" s="3">
        <v>0</v>
      </c>
      <c r="K70" s="32">
        <f t="shared" si="13"/>
        <v>0</v>
      </c>
      <c r="L70" s="3">
        <f t="shared" si="14"/>
        <v>1</v>
      </c>
      <c r="M70" s="3">
        <v>1</v>
      </c>
      <c r="N70" s="3">
        <v>0</v>
      </c>
      <c r="O70" s="3">
        <v>0</v>
      </c>
      <c r="P70" s="3">
        <v>1</v>
      </c>
      <c r="Q70" s="4">
        <f t="shared" si="15"/>
        <v>100</v>
      </c>
      <c r="R70" s="3">
        <v>0</v>
      </c>
      <c r="S70" s="3">
        <v>0</v>
      </c>
      <c r="T70" s="32">
        <f t="shared" si="16"/>
        <v>1</v>
      </c>
      <c r="U70" s="32">
        <f t="shared" si="17"/>
        <v>1</v>
      </c>
      <c r="V70" s="3">
        <v>0</v>
      </c>
      <c r="W70" s="3">
        <v>0</v>
      </c>
      <c r="X70" s="3">
        <v>0</v>
      </c>
      <c r="Y70" s="3">
        <v>0</v>
      </c>
      <c r="Z70" s="3"/>
    </row>
    <row r="71" spans="1:30" x14ac:dyDescent="0.3">
      <c r="A71" s="35">
        <v>69</v>
      </c>
      <c r="B71" s="35" t="s">
        <v>29</v>
      </c>
      <c r="C71" s="35" t="s">
        <v>32</v>
      </c>
      <c r="D71" s="35" t="s">
        <v>33</v>
      </c>
      <c r="E71" s="35" t="s">
        <v>34</v>
      </c>
      <c r="F71" s="35" t="s">
        <v>31</v>
      </c>
      <c r="G71" s="35">
        <f>G72+G73+G74</f>
        <v>1</v>
      </c>
      <c r="H71" s="35">
        <f>H72+H73+H74</f>
        <v>2</v>
      </c>
      <c r="I71" s="36">
        <f t="shared" si="12"/>
        <v>2</v>
      </c>
      <c r="J71" s="35">
        <f>J72+J73+J74</f>
        <v>0</v>
      </c>
      <c r="K71" s="37">
        <f t="shared" si="13"/>
        <v>0</v>
      </c>
      <c r="L71" s="35">
        <f t="shared" si="14"/>
        <v>1</v>
      </c>
      <c r="M71" s="35">
        <f>M72+M73+M74</f>
        <v>1</v>
      </c>
      <c r="N71" s="35">
        <f>N72+N73+N74</f>
        <v>0</v>
      </c>
      <c r="O71" s="35">
        <f>O72+O73+O74</f>
        <v>1</v>
      </c>
      <c r="P71" s="35">
        <f>P72+P73+P74</f>
        <v>1</v>
      </c>
      <c r="Q71" s="36">
        <f t="shared" si="15"/>
        <v>100</v>
      </c>
      <c r="R71" s="35">
        <f>R72+R73+R74</f>
        <v>0</v>
      </c>
      <c r="S71" s="35">
        <f>S72+S73+S74</f>
        <v>0</v>
      </c>
      <c r="T71" s="37">
        <f t="shared" si="16"/>
        <v>1</v>
      </c>
      <c r="U71" s="37">
        <f t="shared" si="17"/>
        <v>1</v>
      </c>
      <c r="V71" s="35">
        <f>V72+V73+V74</f>
        <v>0</v>
      </c>
      <c r="W71" s="35">
        <f>W72+W73+W74</f>
        <v>0</v>
      </c>
      <c r="X71" s="35">
        <f>X72+X73+X74</f>
        <v>0</v>
      </c>
      <c r="Y71" s="35">
        <f>Y72+Y73+Y74</f>
        <v>0</v>
      </c>
      <c r="Z71" s="35">
        <f>H71-H191</f>
        <v>2</v>
      </c>
      <c r="AA71" s="38"/>
      <c r="AB71" s="38"/>
      <c r="AC71" s="38"/>
      <c r="AD71" s="38"/>
    </row>
    <row r="72" spans="1:30" x14ac:dyDescent="0.3">
      <c r="A72" s="3" t="s">
        <v>66</v>
      </c>
      <c r="B72" s="3" t="s">
        <v>29</v>
      </c>
      <c r="C72" s="3" t="s">
        <v>32</v>
      </c>
      <c r="D72" s="3" t="s">
        <v>33</v>
      </c>
      <c r="E72" s="3" t="s">
        <v>34</v>
      </c>
      <c r="F72" s="3" t="s">
        <v>31</v>
      </c>
      <c r="G72" s="3">
        <v>1</v>
      </c>
      <c r="H72" s="3">
        <v>2</v>
      </c>
      <c r="I72" s="4">
        <f t="shared" si="12"/>
        <v>2</v>
      </c>
      <c r="J72" s="3">
        <v>0</v>
      </c>
      <c r="K72" s="32">
        <f t="shared" si="13"/>
        <v>0</v>
      </c>
      <c r="L72" s="3">
        <f t="shared" si="14"/>
        <v>1</v>
      </c>
      <c r="M72" s="3">
        <v>1</v>
      </c>
      <c r="N72" s="3">
        <v>0</v>
      </c>
      <c r="O72" s="3">
        <v>1</v>
      </c>
      <c r="P72" s="3">
        <v>1</v>
      </c>
      <c r="Q72" s="4">
        <f t="shared" si="15"/>
        <v>100</v>
      </c>
      <c r="R72" s="3">
        <v>0</v>
      </c>
      <c r="S72" s="3">
        <v>0</v>
      </c>
      <c r="T72" s="32">
        <f t="shared" si="16"/>
        <v>1</v>
      </c>
      <c r="U72" s="32">
        <f t="shared" si="17"/>
        <v>1</v>
      </c>
      <c r="V72" s="3">
        <v>0</v>
      </c>
      <c r="W72" s="3">
        <v>0</v>
      </c>
      <c r="X72" s="3">
        <v>0</v>
      </c>
      <c r="Y72" s="3">
        <v>0</v>
      </c>
      <c r="Z72" s="3"/>
    </row>
    <row r="73" spans="1:30" x14ac:dyDescent="0.3">
      <c r="A73" s="3" t="s">
        <v>67</v>
      </c>
      <c r="B73" s="3" t="s">
        <v>29</v>
      </c>
      <c r="C73" s="3" t="s">
        <v>32</v>
      </c>
      <c r="D73" s="3" t="s">
        <v>33</v>
      </c>
      <c r="E73" s="3" t="s">
        <v>34</v>
      </c>
      <c r="F73" s="3" t="s">
        <v>31</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29</v>
      </c>
      <c r="C74" s="3" t="s">
        <v>32</v>
      </c>
      <c r="D74" s="3" t="s">
        <v>33</v>
      </c>
      <c r="E74" s="3" t="s">
        <v>34</v>
      </c>
      <c r="F74" s="3" t="s">
        <v>31</v>
      </c>
      <c r="G74" s="3">
        <v>0</v>
      </c>
      <c r="H74" s="3">
        <v>0</v>
      </c>
      <c r="I74" s="4" t="e">
        <f t="shared" si="12"/>
        <v>#DIV/0!</v>
      </c>
      <c r="J74" s="3">
        <v>0</v>
      </c>
      <c r="K74" s="32" t="e">
        <f t="shared" si="13"/>
        <v>#DIV/0!</v>
      </c>
      <c r="L74" s="3">
        <f t="shared" si="14"/>
        <v>0</v>
      </c>
      <c r="M74" s="3">
        <v>0</v>
      </c>
      <c r="N74" s="3">
        <v>0</v>
      </c>
      <c r="O74" s="3">
        <v>0</v>
      </c>
      <c r="P74" s="3">
        <v>0</v>
      </c>
      <c r="Q74" s="4" t="e">
        <f t="shared" si="15"/>
        <v>#DIV/0!</v>
      </c>
      <c r="R74" s="3">
        <v>0</v>
      </c>
      <c r="S74" s="3">
        <v>0</v>
      </c>
      <c r="T74" s="32" t="e">
        <f t="shared" si="16"/>
        <v>#DIV/0!</v>
      </c>
      <c r="U74" s="32" t="e">
        <f t="shared" si="17"/>
        <v>#DIV/0!</v>
      </c>
      <c r="V74" s="3">
        <v>0</v>
      </c>
      <c r="W74" s="3">
        <v>0</v>
      </c>
      <c r="X74" s="3">
        <v>0</v>
      </c>
      <c r="Y74" s="3">
        <v>0</v>
      </c>
      <c r="Z74" s="3"/>
    </row>
    <row r="75" spans="1:30" x14ac:dyDescent="0.3">
      <c r="A75" s="35">
        <v>119</v>
      </c>
      <c r="B75" s="35" t="s">
        <v>24</v>
      </c>
      <c r="C75" s="35" t="s">
        <v>34</v>
      </c>
      <c r="D75" s="35" t="s">
        <v>26</v>
      </c>
      <c r="E75" s="35" t="s">
        <v>33</v>
      </c>
      <c r="F75" s="35" t="s">
        <v>31</v>
      </c>
      <c r="G75" s="35">
        <f>G76+G77+G78</f>
        <v>0</v>
      </c>
      <c r="H75" s="35">
        <f>H76+H77+H78</f>
        <v>0</v>
      </c>
      <c r="I75" s="36" t="e">
        <f t="shared" si="12"/>
        <v>#DIV/0!</v>
      </c>
      <c r="J75" s="35">
        <f>J76+J77+J78</f>
        <v>0</v>
      </c>
      <c r="K75" s="37" t="e">
        <f t="shared" si="13"/>
        <v>#DIV/0!</v>
      </c>
      <c r="L75" s="35">
        <f t="shared" si="14"/>
        <v>0</v>
      </c>
      <c r="M75" s="35">
        <f>M76+M77+M78</f>
        <v>0</v>
      </c>
      <c r="N75" s="35">
        <f>N76+N77+N78</f>
        <v>0</v>
      </c>
      <c r="O75" s="35">
        <f>O76+O77+O78</f>
        <v>0</v>
      </c>
      <c r="P75" s="35">
        <f>P76+P77+P78</f>
        <v>0</v>
      </c>
      <c r="Q75" s="36" t="e">
        <f t="shared" si="15"/>
        <v>#DIV/0!</v>
      </c>
      <c r="R75" s="35">
        <f>R76+R77+R78</f>
        <v>0</v>
      </c>
      <c r="S75" s="35">
        <f>S76+S77+S78</f>
        <v>0</v>
      </c>
      <c r="T75" s="37" t="e">
        <f t="shared" si="16"/>
        <v>#DIV/0!</v>
      </c>
      <c r="U75" s="37" t="e">
        <f t="shared" si="17"/>
        <v>#DIV/0!</v>
      </c>
      <c r="V75" s="35">
        <f>V76+V77+V78</f>
        <v>0</v>
      </c>
      <c r="W75" s="35">
        <f>W76+W77+W78</f>
        <v>0</v>
      </c>
      <c r="X75" s="35">
        <f>X76+X77+X78</f>
        <v>0</v>
      </c>
      <c r="Y75" s="35">
        <f>Y76+Y77+Y78</f>
        <v>0</v>
      </c>
      <c r="Z75" s="35">
        <f>H75-H195</f>
        <v>0</v>
      </c>
      <c r="AA75" s="38"/>
      <c r="AB75" s="38"/>
      <c r="AC75" s="38"/>
      <c r="AD75" s="38"/>
    </row>
    <row r="76" spans="1:30" x14ac:dyDescent="0.3">
      <c r="A76" s="3" t="s">
        <v>66</v>
      </c>
      <c r="B76" s="3" t="s">
        <v>24</v>
      </c>
      <c r="C76" s="3" t="s">
        <v>34</v>
      </c>
      <c r="D76" s="3" t="s">
        <v>26</v>
      </c>
      <c r="E76" s="3" t="s">
        <v>33</v>
      </c>
      <c r="F76" s="3" t="s">
        <v>31</v>
      </c>
      <c r="G76" s="3">
        <v>0</v>
      </c>
      <c r="H76" s="3">
        <v>0</v>
      </c>
      <c r="I76" s="4" t="e">
        <f t="shared" si="12"/>
        <v>#DIV/0!</v>
      </c>
      <c r="J76" s="3">
        <v>0</v>
      </c>
      <c r="K76" s="32" t="e">
        <f t="shared" si="13"/>
        <v>#DIV/0!</v>
      </c>
      <c r="L76" s="3">
        <f t="shared" si="14"/>
        <v>0</v>
      </c>
      <c r="M76" s="3">
        <v>0</v>
      </c>
      <c r="N76" s="3">
        <v>0</v>
      </c>
      <c r="O76" s="3">
        <v>0</v>
      </c>
      <c r="P76" s="3">
        <v>0</v>
      </c>
      <c r="Q76" s="4" t="e">
        <f t="shared" si="15"/>
        <v>#DIV/0!</v>
      </c>
      <c r="R76" s="3">
        <v>0</v>
      </c>
      <c r="S76" s="3">
        <v>0</v>
      </c>
      <c r="T76" s="32" t="e">
        <f t="shared" si="16"/>
        <v>#DIV/0!</v>
      </c>
      <c r="U76" s="32" t="e">
        <f t="shared" si="17"/>
        <v>#DIV/0!</v>
      </c>
      <c r="V76" s="3">
        <v>0</v>
      </c>
      <c r="W76" s="3">
        <v>0</v>
      </c>
      <c r="X76" s="3">
        <v>0</v>
      </c>
      <c r="Y76" s="3">
        <v>0</v>
      </c>
      <c r="Z76" s="3"/>
    </row>
    <row r="77" spans="1:30" x14ac:dyDescent="0.3">
      <c r="A77" s="3" t="s">
        <v>67</v>
      </c>
      <c r="B77" s="3" t="s">
        <v>24</v>
      </c>
      <c r="C77" s="3" t="s">
        <v>34</v>
      </c>
      <c r="D77" s="3" t="s">
        <v>26</v>
      </c>
      <c r="E77" s="3" t="s">
        <v>33</v>
      </c>
      <c r="F77" s="3" t="s">
        <v>31</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24</v>
      </c>
      <c r="C78" s="3" t="s">
        <v>34</v>
      </c>
      <c r="D78" s="3" t="s">
        <v>26</v>
      </c>
      <c r="E78" s="3" t="s">
        <v>33</v>
      </c>
      <c r="F78" s="3" t="s">
        <v>31</v>
      </c>
      <c r="G78" s="3">
        <v>0</v>
      </c>
      <c r="H78" s="3">
        <v>0</v>
      </c>
      <c r="I78" s="4" t="e">
        <f t="shared" si="12"/>
        <v>#DIV/0!</v>
      </c>
      <c r="J78" s="3">
        <v>0</v>
      </c>
      <c r="K78" s="32" t="e">
        <f t="shared" si="13"/>
        <v>#DIV/0!</v>
      </c>
      <c r="L78" s="3">
        <f t="shared" si="14"/>
        <v>0</v>
      </c>
      <c r="M78" s="3">
        <v>0</v>
      </c>
      <c r="N78" s="3">
        <v>0</v>
      </c>
      <c r="O78" s="3">
        <v>0</v>
      </c>
      <c r="P78" s="3">
        <v>0</v>
      </c>
      <c r="Q78" s="4" t="e">
        <f t="shared" si="15"/>
        <v>#DIV/0!</v>
      </c>
      <c r="R78" s="3">
        <v>0</v>
      </c>
      <c r="S78" s="3">
        <v>0</v>
      </c>
      <c r="T78" s="32" t="e">
        <f t="shared" si="16"/>
        <v>#DIV/0!</v>
      </c>
      <c r="U78" s="32" t="e">
        <f t="shared" si="17"/>
        <v>#DIV/0!</v>
      </c>
      <c r="V78" s="3">
        <v>0</v>
      </c>
      <c r="W78" s="3">
        <v>0</v>
      </c>
      <c r="X78" s="3">
        <v>0</v>
      </c>
      <c r="Y78" s="3">
        <v>0</v>
      </c>
      <c r="Z78" s="3"/>
    </row>
    <row r="79" spans="1:30" x14ac:dyDescent="0.3">
      <c r="A79" s="35">
        <v>254</v>
      </c>
      <c r="B79" s="35" t="s">
        <v>31</v>
      </c>
      <c r="C79" s="35" t="s">
        <v>34</v>
      </c>
      <c r="D79" s="35" t="s">
        <v>26</v>
      </c>
      <c r="E79" s="35" t="s">
        <v>33</v>
      </c>
      <c r="F79" s="35" t="s">
        <v>28</v>
      </c>
      <c r="G79" s="35">
        <f>G80+G81+G82</f>
        <v>1</v>
      </c>
      <c r="H79" s="35">
        <f>H80+H81+H82</f>
        <v>2</v>
      </c>
      <c r="I79" s="36">
        <f t="shared" si="12"/>
        <v>2</v>
      </c>
      <c r="J79" s="35">
        <f>J80+J81+J82</f>
        <v>0</v>
      </c>
      <c r="K79" s="37">
        <f t="shared" si="13"/>
        <v>0</v>
      </c>
      <c r="L79" s="35">
        <f t="shared" si="14"/>
        <v>1</v>
      </c>
      <c r="M79" s="35">
        <f>M80+M81+M82</f>
        <v>1</v>
      </c>
      <c r="N79" s="35">
        <f>N80+N81+N82</f>
        <v>0</v>
      </c>
      <c r="O79" s="35">
        <f>O80+O81+O82</f>
        <v>1</v>
      </c>
      <c r="P79" s="35">
        <f>P80+P81+P82</f>
        <v>1</v>
      </c>
      <c r="Q79" s="36">
        <f t="shared" si="15"/>
        <v>100</v>
      </c>
      <c r="R79" s="35">
        <f>R80+R81+R82</f>
        <v>0</v>
      </c>
      <c r="S79" s="35">
        <f>S80+S81+S82</f>
        <v>0</v>
      </c>
      <c r="T79" s="37">
        <f t="shared" si="16"/>
        <v>1</v>
      </c>
      <c r="U79" s="37">
        <f t="shared" si="17"/>
        <v>1</v>
      </c>
      <c r="V79" s="35">
        <f>V80+V81+V82</f>
        <v>0</v>
      </c>
      <c r="W79" s="35">
        <f>W80+W81+W82</f>
        <v>0</v>
      </c>
      <c r="X79" s="35">
        <f>X80+X81+X82</f>
        <v>0</v>
      </c>
      <c r="Y79" s="35">
        <f>Y80+Y81+Y82</f>
        <v>0</v>
      </c>
      <c r="Z79" s="35">
        <f>H79-H199</f>
        <v>2</v>
      </c>
      <c r="AA79" s="38"/>
      <c r="AB79" s="38"/>
      <c r="AC79" s="38"/>
      <c r="AD79" s="38"/>
    </row>
    <row r="80" spans="1:30" x14ac:dyDescent="0.3">
      <c r="A80" s="3" t="s">
        <v>66</v>
      </c>
      <c r="B80" s="3" t="s">
        <v>31</v>
      </c>
      <c r="C80" s="3" t="s">
        <v>34</v>
      </c>
      <c r="D80" s="3" t="s">
        <v>26</v>
      </c>
      <c r="E80" s="3" t="s">
        <v>33</v>
      </c>
      <c r="F80" s="3" t="s">
        <v>28</v>
      </c>
      <c r="G80" s="3">
        <v>1</v>
      </c>
      <c r="H80" s="3">
        <v>2</v>
      </c>
      <c r="I80" s="4">
        <f t="shared" si="12"/>
        <v>2</v>
      </c>
      <c r="J80" s="3">
        <v>0</v>
      </c>
      <c r="K80" s="32">
        <f t="shared" si="13"/>
        <v>0</v>
      </c>
      <c r="L80" s="3">
        <f t="shared" si="14"/>
        <v>1</v>
      </c>
      <c r="M80" s="3">
        <v>1</v>
      </c>
      <c r="N80" s="3">
        <v>0</v>
      </c>
      <c r="O80" s="3">
        <v>1</v>
      </c>
      <c r="P80" s="3">
        <v>1</v>
      </c>
      <c r="Q80" s="4">
        <f t="shared" si="15"/>
        <v>100</v>
      </c>
      <c r="R80" s="3">
        <v>0</v>
      </c>
      <c r="S80" s="3">
        <v>0</v>
      </c>
      <c r="T80" s="32">
        <f t="shared" si="16"/>
        <v>1</v>
      </c>
      <c r="U80" s="32">
        <f t="shared" si="17"/>
        <v>1</v>
      </c>
      <c r="V80" s="3">
        <v>0</v>
      </c>
      <c r="W80" s="3">
        <v>0</v>
      </c>
      <c r="X80" s="3">
        <v>0</v>
      </c>
      <c r="Y80" s="3">
        <v>0</v>
      </c>
      <c r="Z80" s="3"/>
    </row>
    <row r="81" spans="1:30" x14ac:dyDescent="0.3">
      <c r="A81" s="3" t="s">
        <v>67</v>
      </c>
      <c r="B81" s="3" t="s">
        <v>31</v>
      </c>
      <c r="C81" s="3" t="s">
        <v>34</v>
      </c>
      <c r="D81" s="3" t="s">
        <v>26</v>
      </c>
      <c r="E81" s="3" t="s">
        <v>33</v>
      </c>
      <c r="F81" s="3" t="s">
        <v>28</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31</v>
      </c>
      <c r="C82" s="3" t="s">
        <v>34</v>
      </c>
      <c r="D82" s="3" t="s">
        <v>26</v>
      </c>
      <c r="E82" s="3" t="s">
        <v>33</v>
      </c>
      <c r="F82" s="3" t="s">
        <v>28</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row>
    <row r="83" spans="1:30" x14ac:dyDescent="0.3">
      <c r="A83" s="35">
        <v>174</v>
      </c>
      <c r="B83" s="35" t="s">
        <v>34</v>
      </c>
      <c r="C83" s="35" t="s">
        <v>25</v>
      </c>
      <c r="D83" s="35" t="s">
        <v>26</v>
      </c>
      <c r="E83" s="35" t="s">
        <v>27</v>
      </c>
      <c r="F83" s="35" t="s">
        <v>28</v>
      </c>
      <c r="G83" s="35">
        <f>G84+G85+G86</f>
        <v>4</v>
      </c>
      <c r="H83" s="35">
        <f>H84+H85+H86</f>
        <v>2</v>
      </c>
      <c r="I83" s="36">
        <f t="shared" si="12"/>
        <v>0.5</v>
      </c>
      <c r="J83" s="35">
        <f>J84+J85+J86</f>
        <v>0</v>
      </c>
      <c r="K83" s="37">
        <f t="shared" si="13"/>
        <v>0</v>
      </c>
      <c r="L83" s="35">
        <f t="shared" si="14"/>
        <v>4</v>
      </c>
      <c r="M83" s="35">
        <f>M84+M85+M86</f>
        <v>1</v>
      </c>
      <c r="N83" s="35">
        <f>N84+N85+N86</f>
        <v>3</v>
      </c>
      <c r="O83" s="35">
        <f>O84+O85+O86</f>
        <v>1</v>
      </c>
      <c r="P83" s="35">
        <f>P84+P85+P86</f>
        <v>1</v>
      </c>
      <c r="Q83" s="36">
        <f t="shared" si="15"/>
        <v>25</v>
      </c>
      <c r="R83" s="35">
        <f>R84+R85+R86</f>
        <v>0</v>
      </c>
      <c r="S83" s="35">
        <f>S84+S85+S86</f>
        <v>0</v>
      </c>
      <c r="T83" s="37">
        <f t="shared" si="16"/>
        <v>0.25</v>
      </c>
      <c r="U83" s="37">
        <f t="shared" si="17"/>
        <v>0.25</v>
      </c>
      <c r="V83" s="35">
        <f>V84+V85+V86</f>
        <v>0</v>
      </c>
      <c r="W83" s="35">
        <f>W84+W85+W86</f>
        <v>1</v>
      </c>
      <c r="X83" s="35">
        <f>X84+X85+X86</f>
        <v>0</v>
      </c>
      <c r="Y83" s="35">
        <f>Y84+Y85+Y86</f>
        <v>1</v>
      </c>
      <c r="Z83" s="35">
        <f>H83-H203</f>
        <v>0</v>
      </c>
      <c r="AA83" s="38"/>
      <c r="AB83" s="38"/>
      <c r="AC83" s="38"/>
      <c r="AD83" s="38"/>
    </row>
    <row r="84" spans="1:30" x14ac:dyDescent="0.3">
      <c r="A84" s="3" t="s">
        <v>66</v>
      </c>
      <c r="B84" s="3" t="s">
        <v>34</v>
      </c>
      <c r="C84" s="3" t="s">
        <v>25</v>
      </c>
      <c r="D84" s="3" t="s">
        <v>26</v>
      </c>
      <c r="E84" s="3" t="s">
        <v>27</v>
      </c>
      <c r="F84" s="3" t="s">
        <v>28</v>
      </c>
      <c r="G84" s="3">
        <v>4</v>
      </c>
      <c r="H84" s="3">
        <v>2</v>
      </c>
      <c r="I84" s="4">
        <f t="shared" si="12"/>
        <v>0.5</v>
      </c>
      <c r="J84" s="3">
        <v>0</v>
      </c>
      <c r="K84" s="32">
        <f t="shared" si="13"/>
        <v>0</v>
      </c>
      <c r="L84" s="3">
        <f t="shared" si="14"/>
        <v>4</v>
      </c>
      <c r="M84" s="3">
        <v>1</v>
      </c>
      <c r="N84" s="3">
        <v>3</v>
      </c>
      <c r="O84" s="3">
        <v>1</v>
      </c>
      <c r="P84" s="3">
        <v>1</v>
      </c>
      <c r="Q84" s="4">
        <f t="shared" si="15"/>
        <v>25</v>
      </c>
      <c r="R84" s="3">
        <v>0</v>
      </c>
      <c r="S84" s="3">
        <v>0</v>
      </c>
      <c r="T84" s="32">
        <f t="shared" si="16"/>
        <v>0.25</v>
      </c>
      <c r="U84" s="32">
        <f t="shared" si="17"/>
        <v>0.25</v>
      </c>
      <c r="V84" s="3">
        <v>0</v>
      </c>
      <c r="W84" s="3">
        <v>1</v>
      </c>
      <c r="X84" s="3">
        <v>0</v>
      </c>
      <c r="Y84" s="3">
        <v>1</v>
      </c>
      <c r="Z84" s="3"/>
    </row>
    <row r="85" spans="1:30" x14ac:dyDescent="0.3">
      <c r="A85" s="3" t="s">
        <v>67</v>
      </c>
      <c r="B85" s="3" t="s">
        <v>34</v>
      </c>
      <c r="C85" s="3" t="s">
        <v>25</v>
      </c>
      <c r="D85" s="3" t="s">
        <v>26</v>
      </c>
      <c r="E85" s="3" t="s">
        <v>27</v>
      </c>
      <c r="F85" s="3" t="s">
        <v>28</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34</v>
      </c>
      <c r="C86" s="3" t="s">
        <v>25</v>
      </c>
      <c r="D86" s="3" t="s">
        <v>26</v>
      </c>
      <c r="E86" s="3" t="s">
        <v>27</v>
      </c>
      <c r="F86" s="3" t="s">
        <v>28</v>
      </c>
      <c r="G86" s="3">
        <v>0</v>
      </c>
      <c r="H86" s="3">
        <v>0</v>
      </c>
      <c r="I86" s="4" t="e">
        <f t="shared" si="12"/>
        <v>#DIV/0!</v>
      </c>
      <c r="J86" s="3">
        <v>0</v>
      </c>
      <c r="K86" s="32" t="e">
        <f t="shared" si="13"/>
        <v>#DIV/0!</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0</v>
      </c>
      <c r="Z86" s="3"/>
    </row>
    <row r="87" spans="1:30" x14ac:dyDescent="0.3">
      <c r="A87" s="35">
        <v>13</v>
      </c>
      <c r="B87" s="35" t="s">
        <v>30</v>
      </c>
      <c r="C87" s="35" t="s">
        <v>25</v>
      </c>
      <c r="D87" s="35" t="s">
        <v>26</v>
      </c>
      <c r="E87" s="35" t="s">
        <v>27</v>
      </c>
      <c r="F87" s="35" t="s">
        <v>28</v>
      </c>
      <c r="G87" s="35">
        <f>G88+G89+G90</f>
        <v>4</v>
      </c>
      <c r="H87" s="35">
        <f>H88+H89+H90</f>
        <v>6</v>
      </c>
      <c r="I87" s="36">
        <f t="shared" si="12"/>
        <v>1.5</v>
      </c>
      <c r="J87" s="35">
        <f>J88+J89+J90</f>
        <v>0</v>
      </c>
      <c r="K87" s="37">
        <f t="shared" si="13"/>
        <v>0</v>
      </c>
      <c r="L87" s="35">
        <f t="shared" si="14"/>
        <v>3</v>
      </c>
      <c r="M87" s="35">
        <f>M88+M89+M90</f>
        <v>2</v>
      </c>
      <c r="N87" s="35">
        <f>N88+N89+N90</f>
        <v>1</v>
      </c>
      <c r="O87" s="35">
        <f>O88+O89+O90</f>
        <v>2</v>
      </c>
      <c r="P87" s="35">
        <f>P88+P89+P90</f>
        <v>3</v>
      </c>
      <c r="Q87" s="36">
        <f t="shared" si="15"/>
        <v>100</v>
      </c>
      <c r="R87" s="35">
        <f>R88+R89+R90</f>
        <v>2</v>
      </c>
      <c r="S87" s="35">
        <f>S88+S89+S90</f>
        <v>2</v>
      </c>
      <c r="T87" s="37">
        <f t="shared" si="16"/>
        <v>0.66666666666666663</v>
      </c>
      <c r="U87" s="37">
        <f t="shared" si="17"/>
        <v>0.66666666666666663</v>
      </c>
      <c r="V87" s="35">
        <f>V88+V89+V90</f>
        <v>0</v>
      </c>
      <c r="W87" s="35">
        <f>W88+W89+W90</f>
        <v>0</v>
      </c>
      <c r="X87" s="35">
        <f>X88+X89+X90</f>
        <v>0</v>
      </c>
      <c r="Y87" s="35">
        <f>Y88+Y89+Y90</f>
        <v>2</v>
      </c>
      <c r="Z87" s="35">
        <f>H87-H207</f>
        <v>6</v>
      </c>
      <c r="AA87" s="38"/>
      <c r="AB87" s="38"/>
      <c r="AC87" s="38"/>
      <c r="AD87" s="38"/>
    </row>
    <row r="88" spans="1:30" x14ac:dyDescent="0.3">
      <c r="A88" s="3" t="s">
        <v>66</v>
      </c>
      <c r="B88" s="3" t="s">
        <v>30</v>
      </c>
      <c r="C88" s="3" t="s">
        <v>25</v>
      </c>
      <c r="D88" s="3" t="s">
        <v>26</v>
      </c>
      <c r="E88" s="3" t="s">
        <v>27</v>
      </c>
      <c r="F88" s="3" t="s">
        <v>28</v>
      </c>
      <c r="G88" s="3">
        <v>3</v>
      </c>
      <c r="H88" s="3">
        <v>6</v>
      </c>
      <c r="I88" s="4">
        <f t="shared" si="12"/>
        <v>2</v>
      </c>
      <c r="J88" s="3">
        <v>0</v>
      </c>
      <c r="K88" s="32">
        <f t="shared" si="13"/>
        <v>0</v>
      </c>
      <c r="L88" s="3">
        <f t="shared" si="14"/>
        <v>2</v>
      </c>
      <c r="M88" s="3">
        <v>2</v>
      </c>
      <c r="N88" s="3">
        <v>0</v>
      </c>
      <c r="O88" s="3">
        <v>2</v>
      </c>
      <c r="P88" s="3">
        <v>2</v>
      </c>
      <c r="Q88" s="4">
        <f t="shared" si="15"/>
        <v>100</v>
      </c>
      <c r="R88" s="3">
        <v>2</v>
      </c>
      <c r="S88" s="3">
        <v>2</v>
      </c>
      <c r="T88" s="32">
        <f t="shared" si="16"/>
        <v>1</v>
      </c>
      <c r="U88" s="32">
        <f t="shared" si="17"/>
        <v>1</v>
      </c>
      <c r="V88" s="3">
        <v>0</v>
      </c>
      <c r="W88" s="3">
        <v>0</v>
      </c>
      <c r="X88" s="3">
        <v>0</v>
      </c>
      <c r="Y88" s="3">
        <v>2</v>
      </c>
      <c r="Z88" s="3"/>
    </row>
    <row r="89" spans="1:30" x14ac:dyDescent="0.3">
      <c r="A89" s="3" t="s">
        <v>67</v>
      </c>
      <c r="B89" s="3" t="s">
        <v>30</v>
      </c>
      <c r="C89" s="3" t="s">
        <v>25</v>
      </c>
      <c r="D89" s="3" t="s">
        <v>26</v>
      </c>
      <c r="E89" s="3" t="s">
        <v>27</v>
      </c>
      <c r="F89" s="3" t="s">
        <v>28</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30</v>
      </c>
      <c r="C90" s="3" t="s">
        <v>25</v>
      </c>
      <c r="D90" s="3" t="s">
        <v>26</v>
      </c>
      <c r="E90" s="3" t="s">
        <v>27</v>
      </c>
      <c r="F90" s="3" t="s">
        <v>28</v>
      </c>
      <c r="G90" s="3">
        <v>1</v>
      </c>
      <c r="H90" s="3">
        <v>0</v>
      </c>
      <c r="I90" s="4">
        <f t="shared" si="12"/>
        <v>0</v>
      </c>
      <c r="J90" s="3">
        <v>0</v>
      </c>
      <c r="K90" s="32">
        <f t="shared" si="13"/>
        <v>0</v>
      </c>
      <c r="L90" s="3">
        <f t="shared" si="14"/>
        <v>1</v>
      </c>
      <c r="M90" s="3">
        <v>0</v>
      </c>
      <c r="N90" s="3">
        <v>1</v>
      </c>
      <c r="O90" s="3">
        <v>0</v>
      </c>
      <c r="P90" s="3">
        <v>1</v>
      </c>
      <c r="Q90" s="4">
        <f t="shared" si="15"/>
        <v>100</v>
      </c>
      <c r="R90" s="3">
        <v>0</v>
      </c>
      <c r="S90" s="3">
        <v>0</v>
      </c>
      <c r="T90" s="32">
        <f t="shared" si="16"/>
        <v>0</v>
      </c>
      <c r="U90" s="32">
        <f t="shared" si="17"/>
        <v>0</v>
      </c>
      <c r="V90" s="3">
        <v>0</v>
      </c>
      <c r="W90" s="3">
        <v>0</v>
      </c>
      <c r="X90" s="3">
        <v>0</v>
      </c>
      <c r="Y90" s="3">
        <v>0</v>
      </c>
      <c r="Z90" s="3"/>
    </row>
    <row r="91" spans="1:30" x14ac:dyDescent="0.3">
      <c r="A91" s="35">
        <v>117</v>
      </c>
      <c r="B91" s="35" t="s">
        <v>24</v>
      </c>
      <c r="C91" s="35" t="s">
        <v>29</v>
      </c>
      <c r="D91" s="35" t="s">
        <v>32</v>
      </c>
      <c r="E91" s="35" t="s">
        <v>33</v>
      </c>
      <c r="F91" s="35" t="s">
        <v>31</v>
      </c>
      <c r="G91" s="35">
        <f>G92+G93+G94</f>
        <v>6</v>
      </c>
      <c r="H91" s="35">
        <f>H92+H93+H94</f>
        <v>4</v>
      </c>
      <c r="I91" s="36">
        <f t="shared" si="12"/>
        <v>0.66666666666666663</v>
      </c>
      <c r="J91" s="35">
        <f>J92+J93+J94</f>
        <v>2</v>
      </c>
      <c r="K91" s="37">
        <f t="shared" si="13"/>
        <v>0.33333333333333331</v>
      </c>
      <c r="L91" s="35">
        <f t="shared" si="14"/>
        <v>4</v>
      </c>
      <c r="M91" s="35">
        <f>M92+M93+M94</f>
        <v>2</v>
      </c>
      <c r="N91" s="35">
        <f>N92+N93+N94</f>
        <v>2</v>
      </c>
      <c r="O91" s="35">
        <f>O92+O93+O94</f>
        <v>1</v>
      </c>
      <c r="P91" s="35">
        <f>P92+P93+P94</f>
        <v>4</v>
      </c>
      <c r="Q91" s="36">
        <f t="shared" si="15"/>
        <v>100</v>
      </c>
      <c r="R91" s="35">
        <f>R92+R93+R94</f>
        <v>0</v>
      </c>
      <c r="S91" s="35">
        <f>S92+S93+S94</f>
        <v>0</v>
      </c>
      <c r="T91" s="37">
        <f t="shared" si="16"/>
        <v>0.5</v>
      </c>
      <c r="U91" s="37">
        <f t="shared" si="17"/>
        <v>0.5</v>
      </c>
      <c r="V91" s="35">
        <f>V92+V93+V94</f>
        <v>0</v>
      </c>
      <c r="W91" s="35">
        <f>W92+W93+W94</f>
        <v>2</v>
      </c>
      <c r="X91" s="35">
        <f>X92+X93+X94</f>
        <v>0</v>
      </c>
      <c r="Y91" s="35">
        <f>Y92+Y93+Y94</f>
        <v>0</v>
      </c>
      <c r="Z91" s="35">
        <f>H91-H211</f>
        <v>3</v>
      </c>
      <c r="AA91" s="38"/>
      <c r="AB91" s="38"/>
      <c r="AC91" s="38"/>
      <c r="AD91" s="38"/>
    </row>
    <row r="92" spans="1:30" x14ac:dyDescent="0.3">
      <c r="A92" s="3" t="s">
        <v>66</v>
      </c>
      <c r="B92" s="3" t="s">
        <v>24</v>
      </c>
      <c r="C92" s="3" t="s">
        <v>29</v>
      </c>
      <c r="D92" s="3" t="s">
        <v>32</v>
      </c>
      <c r="E92" s="3" t="s">
        <v>33</v>
      </c>
      <c r="F92" s="3" t="s">
        <v>31</v>
      </c>
      <c r="G92" s="3">
        <v>4</v>
      </c>
      <c r="H92" s="3">
        <v>2</v>
      </c>
      <c r="I92" s="4">
        <f t="shared" si="12"/>
        <v>0.5</v>
      </c>
      <c r="J92" s="3">
        <v>1</v>
      </c>
      <c r="K92" s="32">
        <f t="shared" si="13"/>
        <v>0.25</v>
      </c>
      <c r="L92" s="3">
        <f t="shared" si="14"/>
        <v>3</v>
      </c>
      <c r="M92" s="3">
        <v>1</v>
      </c>
      <c r="N92" s="3">
        <v>2</v>
      </c>
      <c r="O92" s="3">
        <v>0</v>
      </c>
      <c r="P92" s="3">
        <v>3</v>
      </c>
      <c r="Q92" s="4">
        <f t="shared" si="15"/>
        <v>100</v>
      </c>
      <c r="R92" s="3">
        <v>0</v>
      </c>
      <c r="S92" s="3">
        <v>0</v>
      </c>
      <c r="T92" s="32">
        <f t="shared" si="16"/>
        <v>0.33333333333333331</v>
      </c>
      <c r="U92" s="32">
        <f t="shared" si="17"/>
        <v>0.33333333333333331</v>
      </c>
      <c r="V92" s="3">
        <v>0</v>
      </c>
      <c r="W92" s="3">
        <v>2</v>
      </c>
      <c r="X92" s="3">
        <v>0</v>
      </c>
      <c r="Y92" s="3">
        <v>0</v>
      </c>
      <c r="Z92" s="3"/>
    </row>
    <row r="93" spans="1:30" x14ac:dyDescent="0.3">
      <c r="A93" s="3" t="s">
        <v>67</v>
      </c>
      <c r="B93" s="3" t="s">
        <v>24</v>
      </c>
      <c r="C93" s="3" t="s">
        <v>29</v>
      </c>
      <c r="D93" s="3" t="s">
        <v>32</v>
      </c>
      <c r="E93" s="3" t="s">
        <v>33</v>
      </c>
      <c r="F93" s="3" t="s">
        <v>31</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24</v>
      </c>
      <c r="C94" s="3" t="s">
        <v>29</v>
      </c>
      <c r="D94" s="3" t="s">
        <v>32</v>
      </c>
      <c r="E94" s="3" t="s">
        <v>33</v>
      </c>
      <c r="F94" s="3" t="s">
        <v>31</v>
      </c>
      <c r="G94" s="3">
        <v>2</v>
      </c>
      <c r="H94" s="3">
        <v>2</v>
      </c>
      <c r="I94" s="4">
        <f t="shared" si="12"/>
        <v>1</v>
      </c>
      <c r="J94" s="3">
        <v>1</v>
      </c>
      <c r="K94" s="32">
        <f t="shared" si="13"/>
        <v>0.5</v>
      </c>
      <c r="L94" s="3">
        <f t="shared" si="14"/>
        <v>1</v>
      </c>
      <c r="M94" s="3">
        <v>1</v>
      </c>
      <c r="N94" s="3">
        <v>0</v>
      </c>
      <c r="O94" s="3">
        <v>1</v>
      </c>
      <c r="P94" s="3">
        <v>1</v>
      </c>
      <c r="Q94" s="4">
        <f t="shared" si="15"/>
        <v>100</v>
      </c>
      <c r="R94" s="3">
        <v>0</v>
      </c>
      <c r="S94" s="3">
        <v>0</v>
      </c>
      <c r="T94" s="32">
        <f t="shared" si="16"/>
        <v>1</v>
      </c>
      <c r="U94" s="32">
        <f t="shared" si="17"/>
        <v>1</v>
      </c>
      <c r="V94" s="3">
        <v>0</v>
      </c>
      <c r="W94" s="3">
        <v>0</v>
      </c>
      <c r="X94" s="3">
        <v>0</v>
      </c>
      <c r="Y94" s="3">
        <v>0</v>
      </c>
      <c r="Z94" s="3"/>
    </row>
    <row r="95" spans="1:30" x14ac:dyDescent="0.3">
      <c r="A95" s="35">
        <v>214</v>
      </c>
      <c r="B95" s="35" t="s">
        <v>24</v>
      </c>
      <c r="C95" s="35" t="s">
        <v>29</v>
      </c>
      <c r="D95" s="35" t="s">
        <v>32</v>
      </c>
      <c r="E95" s="35" t="s">
        <v>34</v>
      </c>
      <c r="F95" s="35" t="s">
        <v>31</v>
      </c>
      <c r="G95" s="35">
        <f>G96+G97+G98</f>
        <v>2</v>
      </c>
      <c r="H95" s="35">
        <f>H96+H97+H98</f>
        <v>0</v>
      </c>
      <c r="I95" s="36">
        <f t="shared" si="12"/>
        <v>0</v>
      </c>
      <c r="J95" s="35">
        <f>J96+J97+J98</f>
        <v>1</v>
      </c>
      <c r="K95" s="37">
        <f t="shared" si="13"/>
        <v>0.5</v>
      </c>
      <c r="L95" s="35">
        <f t="shared" si="14"/>
        <v>1</v>
      </c>
      <c r="M95" s="35">
        <f>M96+M97+M98</f>
        <v>0</v>
      </c>
      <c r="N95" s="35">
        <f>N96+N97+N98</f>
        <v>1</v>
      </c>
      <c r="O95" s="35">
        <f>O96+O97+O98</f>
        <v>0</v>
      </c>
      <c r="P95" s="35">
        <f>P96+P97+P98</f>
        <v>1</v>
      </c>
      <c r="Q95" s="36">
        <f t="shared" si="15"/>
        <v>100</v>
      </c>
      <c r="R95" s="35">
        <f>R96+R97+R98</f>
        <v>0</v>
      </c>
      <c r="S95" s="35">
        <f>S96+S97+S98</f>
        <v>0</v>
      </c>
      <c r="T95" s="37">
        <f t="shared" si="16"/>
        <v>0</v>
      </c>
      <c r="U95" s="37">
        <f t="shared" si="17"/>
        <v>0</v>
      </c>
      <c r="V95" s="35">
        <f>V96+V97+V98</f>
        <v>0</v>
      </c>
      <c r="W95" s="35">
        <f>W96+W97+W98</f>
        <v>1</v>
      </c>
      <c r="X95" s="35">
        <f>X96+X97+X98</f>
        <v>0</v>
      </c>
      <c r="Y95" s="35">
        <f>Y96+Y97+Y98</f>
        <v>0</v>
      </c>
      <c r="Z95" s="35">
        <f>H95-H215</f>
        <v>-4</v>
      </c>
      <c r="AA95" s="38"/>
      <c r="AB95" s="38"/>
      <c r="AC95" s="38"/>
      <c r="AD95" s="38"/>
    </row>
    <row r="96" spans="1:30" x14ac:dyDescent="0.3">
      <c r="A96" s="3" t="s">
        <v>66</v>
      </c>
      <c r="B96" s="3" t="s">
        <v>24</v>
      </c>
      <c r="C96" s="3" t="s">
        <v>29</v>
      </c>
      <c r="D96" s="3" t="s">
        <v>32</v>
      </c>
      <c r="E96" s="3" t="s">
        <v>34</v>
      </c>
      <c r="F96" s="3" t="s">
        <v>31</v>
      </c>
      <c r="G96" s="3">
        <v>2</v>
      </c>
      <c r="H96" s="3">
        <v>0</v>
      </c>
      <c r="I96" s="4">
        <f t="shared" si="12"/>
        <v>0</v>
      </c>
      <c r="J96" s="3">
        <v>1</v>
      </c>
      <c r="K96" s="32">
        <f t="shared" si="13"/>
        <v>0.5</v>
      </c>
      <c r="L96" s="3">
        <f t="shared" si="14"/>
        <v>1</v>
      </c>
      <c r="M96" s="3">
        <v>0</v>
      </c>
      <c r="N96" s="3">
        <v>1</v>
      </c>
      <c r="O96" s="3">
        <v>0</v>
      </c>
      <c r="P96" s="3">
        <v>1</v>
      </c>
      <c r="Q96" s="4">
        <f t="shared" si="15"/>
        <v>100</v>
      </c>
      <c r="R96" s="3">
        <v>0</v>
      </c>
      <c r="S96" s="3">
        <v>0</v>
      </c>
      <c r="T96" s="32">
        <f t="shared" si="16"/>
        <v>0</v>
      </c>
      <c r="U96" s="32">
        <f t="shared" si="17"/>
        <v>0</v>
      </c>
      <c r="V96" s="3">
        <v>0</v>
      </c>
      <c r="W96" s="3">
        <v>1</v>
      </c>
      <c r="X96" s="3">
        <v>0</v>
      </c>
      <c r="Y96" s="3">
        <v>0</v>
      </c>
      <c r="Z96" s="3"/>
    </row>
    <row r="97" spans="1:30" x14ac:dyDescent="0.3">
      <c r="A97" s="3" t="s">
        <v>67</v>
      </c>
      <c r="B97" s="3" t="s">
        <v>24</v>
      </c>
      <c r="C97" s="3" t="s">
        <v>29</v>
      </c>
      <c r="D97" s="3" t="s">
        <v>32</v>
      </c>
      <c r="E97" s="3" t="s">
        <v>34</v>
      </c>
      <c r="F97" s="3" t="s">
        <v>31</v>
      </c>
      <c r="G97" s="3">
        <v>0</v>
      </c>
      <c r="H97" s="3">
        <v>0</v>
      </c>
      <c r="I97" s="4" t="e">
        <f t="shared" si="12"/>
        <v>#DIV/0!</v>
      </c>
      <c r="J97" s="3">
        <v>0</v>
      </c>
      <c r="K97" s="32" t="e">
        <f t="shared" si="13"/>
        <v>#DIV/0!</v>
      </c>
      <c r="L97" s="3">
        <f t="shared" si="14"/>
        <v>0</v>
      </c>
      <c r="M97" s="3">
        <v>0</v>
      </c>
      <c r="N97" s="3">
        <v>0</v>
      </c>
      <c r="O97" s="3">
        <v>0</v>
      </c>
      <c r="P97" s="3">
        <v>0</v>
      </c>
      <c r="Q97" s="4" t="e">
        <f t="shared" si="15"/>
        <v>#DIV/0!</v>
      </c>
      <c r="R97" s="3">
        <v>0</v>
      </c>
      <c r="S97" s="3">
        <v>0</v>
      </c>
      <c r="T97" s="32" t="e">
        <f t="shared" si="16"/>
        <v>#DIV/0!</v>
      </c>
      <c r="U97" s="32" t="e">
        <f t="shared" si="17"/>
        <v>#DIV/0!</v>
      </c>
      <c r="V97" s="3">
        <v>0</v>
      </c>
      <c r="W97" s="3">
        <v>0</v>
      </c>
      <c r="X97" s="3">
        <v>0</v>
      </c>
      <c r="Y97" s="3">
        <v>0</v>
      </c>
      <c r="Z97" s="3"/>
    </row>
    <row r="98" spans="1:30" x14ac:dyDescent="0.3">
      <c r="A98" s="3" t="s">
        <v>68</v>
      </c>
      <c r="B98" s="3" t="s">
        <v>24</v>
      </c>
      <c r="C98" s="3" t="s">
        <v>29</v>
      </c>
      <c r="D98" s="3" t="s">
        <v>32</v>
      </c>
      <c r="E98" s="3" t="s">
        <v>34</v>
      </c>
      <c r="F98" s="3" t="s">
        <v>31</v>
      </c>
      <c r="G98" s="3">
        <v>0</v>
      </c>
      <c r="H98" s="3">
        <v>0</v>
      </c>
      <c r="I98" s="4" t="e">
        <f t="shared" si="12"/>
        <v>#DIV/0!</v>
      </c>
      <c r="J98" s="3">
        <v>0</v>
      </c>
      <c r="K98" s="32" t="e">
        <f t="shared" si="13"/>
        <v>#DIV/0!</v>
      </c>
      <c r="L98" s="3">
        <f t="shared" si="14"/>
        <v>0</v>
      </c>
      <c r="M98" s="3">
        <v>0</v>
      </c>
      <c r="N98" s="3">
        <v>0</v>
      </c>
      <c r="O98" s="3">
        <v>0</v>
      </c>
      <c r="P98" s="3">
        <v>0</v>
      </c>
      <c r="Q98" s="4" t="e">
        <f t="shared" si="15"/>
        <v>#DIV/0!</v>
      </c>
      <c r="R98" s="3">
        <v>0</v>
      </c>
      <c r="S98" s="3">
        <v>0</v>
      </c>
      <c r="T98" s="32" t="e">
        <f t="shared" si="16"/>
        <v>#DIV/0!</v>
      </c>
      <c r="U98" s="32" t="e">
        <f t="shared" si="17"/>
        <v>#DIV/0!</v>
      </c>
      <c r="V98" s="3">
        <v>0</v>
      </c>
      <c r="W98" s="3">
        <v>0</v>
      </c>
      <c r="X98" s="3">
        <v>0</v>
      </c>
      <c r="Y98" s="3">
        <v>0</v>
      </c>
      <c r="Z98" s="3"/>
    </row>
    <row r="99" spans="1:30" x14ac:dyDescent="0.3">
      <c r="A99" s="35">
        <v>215</v>
      </c>
      <c r="B99" s="35" t="s">
        <v>29</v>
      </c>
      <c r="C99" s="35" t="s">
        <v>25</v>
      </c>
      <c r="D99" s="35" t="s">
        <v>26</v>
      </c>
      <c r="E99" s="35" t="s">
        <v>34</v>
      </c>
      <c r="F99" s="35" t="s">
        <v>31</v>
      </c>
      <c r="G99" s="35">
        <f>G100+G101+G102</f>
        <v>5</v>
      </c>
      <c r="H99" s="35">
        <f>H100+H101+H102</f>
        <v>2</v>
      </c>
      <c r="I99" s="36">
        <f t="shared" ref="I99:I111" si="18">H99/G99</f>
        <v>0.4</v>
      </c>
      <c r="J99" s="35">
        <f>J100+J101+J102</f>
        <v>0</v>
      </c>
      <c r="K99" s="37">
        <f t="shared" ref="K99:K111" si="19">J99/G99</f>
        <v>0</v>
      </c>
      <c r="L99" s="35">
        <f t="shared" ref="L99:L111" si="20">M99+N99</f>
        <v>5</v>
      </c>
      <c r="M99" s="35">
        <f>M100+M101+M102</f>
        <v>1</v>
      </c>
      <c r="N99" s="35">
        <f>N100+N101+N102</f>
        <v>4</v>
      </c>
      <c r="O99" s="35">
        <f>O100+O101+O102</f>
        <v>1</v>
      </c>
      <c r="P99" s="35">
        <f>P100+P101+P102</f>
        <v>1</v>
      </c>
      <c r="Q99" s="36">
        <f t="shared" ref="Q99:Q111" si="21">P99/L99*100</f>
        <v>20</v>
      </c>
      <c r="R99" s="35">
        <f>R100+R101+R102</f>
        <v>0</v>
      </c>
      <c r="S99" s="35">
        <f>S100+S101+S102</f>
        <v>0</v>
      </c>
      <c r="T99" s="37">
        <f t="shared" ref="T99:T111" si="22">M99/(M99+N99)</f>
        <v>0.2</v>
      </c>
      <c r="U99" s="37">
        <f t="shared" ref="U99:U111" si="23">((0.5*V99)+M99)/L99</f>
        <v>0.2</v>
      </c>
      <c r="V99" s="35">
        <f>V100+V101+V102</f>
        <v>0</v>
      </c>
      <c r="W99" s="35">
        <f>W100+W101+W102</f>
        <v>0</v>
      </c>
      <c r="X99" s="35">
        <f>X100+X101+X102</f>
        <v>0</v>
      </c>
      <c r="Y99" s="35">
        <f>Y100+Y101+Y102</f>
        <v>2</v>
      </c>
      <c r="Z99" s="35">
        <f>H99-H219</f>
        <v>-2</v>
      </c>
      <c r="AA99" s="38"/>
      <c r="AB99" s="38"/>
      <c r="AC99" s="38"/>
      <c r="AD99" s="38"/>
    </row>
    <row r="100" spans="1:30" x14ac:dyDescent="0.3">
      <c r="A100" s="3" t="s">
        <v>66</v>
      </c>
      <c r="B100" s="3" t="s">
        <v>29</v>
      </c>
      <c r="C100" s="3" t="s">
        <v>25</v>
      </c>
      <c r="D100" s="3" t="s">
        <v>26</v>
      </c>
      <c r="E100" s="3" t="s">
        <v>34</v>
      </c>
      <c r="F100" s="3" t="s">
        <v>31</v>
      </c>
      <c r="G100" s="3">
        <v>4</v>
      </c>
      <c r="H100" s="3">
        <v>2</v>
      </c>
      <c r="I100" s="4">
        <f t="shared" si="18"/>
        <v>0.5</v>
      </c>
      <c r="J100" s="3">
        <v>0</v>
      </c>
      <c r="K100" s="32">
        <f t="shared" si="19"/>
        <v>0</v>
      </c>
      <c r="L100" s="3">
        <f t="shared" si="20"/>
        <v>4</v>
      </c>
      <c r="M100" s="3">
        <v>1</v>
      </c>
      <c r="N100" s="3">
        <v>3</v>
      </c>
      <c r="O100" s="3">
        <v>1</v>
      </c>
      <c r="P100" s="3">
        <v>1</v>
      </c>
      <c r="Q100" s="4">
        <f t="shared" si="21"/>
        <v>25</v>
      </c>
      <c r="R100" s="3">
        <v>0</v>
      </c>
      <c r="S100" s="3">
        <v>0</v>
      </c>
      <c r="T100" s="32">
        <f t="shared" si="22"/>
        <v>0.25</v>
      </c>
      <c r="U100" s="32">
        <f t="shared" si="23"/>
        <v>0.25</v>
      </c>
      <c r="V100" s="3">
        <v>0</v>
      </c>
      <c r="W100" s="3">
        <v>0</v>
      </c>
      <c r="X100" s="3">
        <v>0</v>
      </c>
      <c r="Y100" s="3">
        <v>0</v>
      </c>
      <c r="Z100" s="3"/>
    </row>
    <row r="101" spans="1:30" x14ac:dyDescent="0.3">
      <c r="A101" s="3" t="s">
        <v>67</v>
      </c>
      <c r="B101" s="3" t="s">
        <v>29</v>
      </c>
      <c r="C101" s="3" t="s">
        <v>25</v>
      </c>
      <c r="D101" s="3" t="s">
        <v>26</v>
      </c>
      <c r="E101" s="3" t="s">
        <v>34</v>
      </c>
      <c r="F101" s="3" t="s">
        <v>31</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29</v>
      </c>
      <c r="C102" s="3" t="s">
        <v>25</v>
      </c>
      <c r="D102" s="3" t="s">
        <v>26</v>
      </c>
      <c r="E102" s="3" t="s">
        <v>34</v>
      </c>
      <c r="F102" s="3" t="s">
        <v>31</v>
      </c>
      <c r="G102" s="3">
        <v>1</v>
      </c>
      <c r="H102" s="3">
        <v>0</v>
      </c>
      <c r="I102" s="4">
        <f t="shared" si="18"/>
        <v>0</v>
      </c>
      <c r="J102" s="3">
        <v>0</v>
      </c>
      <c r="K102" s="32">
        <f t="shared" si="19"/>
        <v>0</v>
      </c>
      <c r="L102" s="3">
        <f t="shared" si="20"/>
        <v>1</v>
      </c>
      <c r="M102" s="3">
        <v>0</v>
      </c>
      <c r="N102" s="3">
        <v>1</v>
      </c>
      <c r="O102" s="3">
        <v>0</v>
      </c>
      <c r="P102" s="3">
        <v>0</v>
      </c>
      <c r="Q102" s="4">
        <f t="shared" si="21"/>
        <v>0</v>
      </c>
      <c r="R102" s="3">
        <v>0</v>
      </c>
      <c r="S102" s="3">
        <v>0</v>
      </c>
      <c r="T102" s="32">
        <f t="shared" si="22"/>
        <v>0</v>
      </c>
      <c r="U102" s="32">
        <f t="shared" si="23"/>
        <v>0</v>
      </c>
      <c r="V102" s="3">
        <v>0</v>
      </c>
      <c r="W102" s="3">
        <v>0</v>
      </c>
      <c r="X102" s="3">
        <v>0</v>
      </c>
      <c r="Y102" s="3">
        <v>2</v>
      </c>
      <c r="Z102" s="3"/>
    </row>
    <row r="103" spans="1:30" x14ac:dyDescent="0.3">
      <c r="A103" s="35">
        <v>128</v>
      </c>
      <c r="B103" s="35" t="s">
        <v>24</v>
      </c>
      <c r="C103" s="35" t="s">
        <v>32</v>
      </c>
      <c r="D103" s="35" t="s">
        <v>26</v>
      </c>
      <c r="E103" s="35" t="s">
        <v>30</v>
      </c>
      <c r="F103" s="35" t="s">
        <v>33</v>
      </c>
      <c r="G103" s="35">
        <f>G104+G105+G106</f>
        <v>1</v>
      </c>
      <c r="H103" s="35">
        <f>H104+H105+H106</f>
        <v>2</v>
      </c>
      <c r="I103" s="36">
        <f t="shared" si="18"/>
        <v>2</v>
      </c>
      <c r="J103" s="35">
        <f>J104+J105+J106</f>
        <v>0</v>
      </c>
      <c r="K103" s="37">
        <f t="shared" si="19"/>
        <v>0</v>
      </c>
      <c r="L103" s="35">
        <f t="shared" si="20"/>
        <v>1</v>
      </c>
      <c r="M103" s="35">
        <f>M104+M105+M106</f>
        <v>1</v>
      </c>
      <c r="N103" s="35">
        <f>N104+N105+N106</f>
        <v>0</v>
      </c>
      <c r="O103" s="35">
        <f>O104+O105+O106</f>
        <v>1</v>
      </c>
      <c r="P103" s="35">
        <f>P104+P105+P106</f>
        <v>1</v>
      </c>
      <c r="Q103" s="36">
        <f t="shared" si="21"/>
        <v>100</v>
      </c>
      <c r="R103" s="35">
        <f>R104+R105+R106</f>
        <v>0</v>
      </c>
      <c r="S103" s="35">
        <f>S104+S105+S106</f>
        <v>0</v>
      </c>
      <c r="T103" s="37">
        <f t="shared" si="22"/>
        <v>1</v>
      </c>
      <c r="U103" s="37">
        <f t="shared" si="23"/>
        <v>1</v>
      </c>
      <c r="V103" s="35">
        <f>V104+V105+V106</f>
        <v>0</v>
      </c>
      <c r="W103" s="35">
        <f>W104+W105+W106</f>
        <v>0</v>
      </c>
      <c r="X103" s="35">
        <f>X104+X105+X106</f>
        <v>0</v>
      </c>
      <c r="Y103" s="35">
        <f>Y104+Y105+Y106</f>
        <v>0</v>
      </c>
      <c r="Z103" s="35">
        <f>H103-H223</f>
        <v>2</v>
      </c>
      <c r="AA103" s="35"/>
      <c r="AB103" s="38"/>
      <c r="AC103" s="38"/>
      <c r="AD103" s="38"/>
    </row>
    <row r="104" spans="1:30" x14ac:dyDescent="0.3">
      <c r="A104" s="3" t="s">
        <v>66</v>
      </c>
      <c r="B104" s="3" t="s">
        <v>24</v>
      </c>
      <c r="C104" s="3" t="s">
        <v>32</v>
      </c>
      <c r="D104" s="3" t="s">
        <v>26</v>
      </c>
      <c r="E104" s="3" t="s">
        <v>30</v>
      </c>
      <c r="F104" s="3" t="s">
        <v>33</v>
      </c>
      <c r="G104" s="3">
        <v>1</v>
      </c>
      <c r="H104" s="3">
        <v>2</v>
      </c>
      <c r="I104" s="4">
        <f t="shared" si="18"/>
        <v>2</v>
      </c>
      <c r="J104" s="3">
        <v>0</v>
      </c>
      <c r="K104" s="32">
        <f t="shared" si="19"/>
        <v>0</v>
      </c>
      <c r="L104" s="3">
        <f t="shared" si="20"/>
        <v>1</v>
      </c>
      <c r="M104" s="3">
        <v>1</v>
      </c>
      <c r="N104" s="3">
        <v>0</v>
      </c>
      <c r="O104" s="3">
        <v>1</v>
      </c>
      <c r="P104" s="3">
        <v>1</v>
      </c>
      <c r="Q104" s="4">
        <f t="shared" si="21"/>
        <v>100</v>
      </c>
      <c r="R104" s="3">
        <v>0</v>
      </c>
      <c r="S104" s="3">
        <v>0</v>
      </c>
      <c r="T104" s="32">
        <f t="shared" si="22"/>
        <v>1</v>
      </c>
      <c r="U104" s="32">
        <f t="shared" si="23"/>
        <v>1</v>
      </c>
      <c r="V104" s="3">
        <v>0</v>
      </c>
      <c r="W104" s="3">
        <v>0</v>
      </c>
      <c r="X104" s="3">
        <v>0</v>
      </c>
      <c r="Y104" s="3">
        <v>0</v>
      </c>
      <c r="Z104" s="3"/>
    </row>
    <row r="105" spans="1:30" x14ac:dyDescent="0.3">
      <c r="A105" s="3" t="s">
        <v>67</v>
      </c>
      <c r="B105" s="3" t="s">
        <v>24</v>
      </c>
      <c r="C105" s="3" t="s">
        <v>32</v>
      </c>
      <c r="D105" s="3" t="s">
        <v>26</v>
      </c>
      <c r="E105" s="3" t="s">
        <v>30</v>
      </c>
      <c r="F105" s="3" t="s">
        <v>33</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24</v>
      </c>
      <c r="C106" s="3" t="s">
        <v>32</v>
      </c>
      <c r="D106" s="3" t="s">
        <v>26</v>
      </c>
      <c r="E106" s="3" t="s">
        <v>30</v>
      </c>
      <c r="F106" s="3" t="s">
        <v>33</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row>
    <row r="107" spans="1:30" x14ac:dyDescent="0.3">
      <c r="A107" s="35">
        <v>142</v>
      </c>
      <c r="B107" s="35" t="s">
        <v>24</v>
      </c>
      <c r="C107" s="35" t="s">
        <v>32</v>
      </c>
      <c r="D107" s="35" t="s">
        <v>33</v>
      </c>
      <c r="E107" s="35" t="s">
        <v>30</v>
      </c>
      <c r="F107" s="35" t="s">
        <v>31</v>
      </c>
      <c r="G107" s="35">
        <f>G108+G109+G110</f>
        <v>5</v>
      </c>
      <c r="H107" s="35">
        <f>H108+H109+H110</f>
        <v>9</v>
      </c>
      <c r="I107" s="36">
        <f t="shared" si="18"/>
        <v>1.8</v>
      </c>
      <c r="J107" s="35">
        <f>J108+J109+J110</f>
        <v>1</v>
      </c>
      <c r="K107" s="37">
        <f t="shared" si="19"/>
        <v>0.2</v>
      </c>
      <c r="L107" s="35">
        <f t="shared" si="20"/>
        <v>4</v>
      </c>
      <c r="M107" s="35">
        <f>M108+M109+M110</f>
        <v>4</v>
      </c>
      <c r="N107" s="35">
        <f>N108+N109+N110</f>
        <v>0</v>
      </c>
      <c r="O107" s="35">
        <f>O108+O109+O110</f>
        <v>4</v>
      </c>
      <c r="P107" s="35">
        <f>P108+P109+P110</f>
        <v>4</v>
      </c>
      <c r="Q107" s="36">
        <f t="shared" si="21"/>
        <v>100</v>
      </c>
      <c r="R107" s="35">
        <f>R108+R109+R110</f>
        <v>0</v>
      </c>
      <c r="S107" s="35">
        <f>S108+S109+S110</f>
        <v>0</v>
      </c>
      <c r="T107" s="37">
        <f t="shared" si="22"/>
        <v>1</v>
      </c>
      <c r="U107" s="37">
        <f t="shared" si="23"/>
        <v>1.125</v>
      </c>
      <c r="V107" s="35">
        <f>V108+V109+V110</f>
        <v>1</v>
      </c>
      <c r="W107" s="35">
        <f>W108+W109+W110</f>
        <v>0</v>
      </c>
      <c r="X107" s="35">
        <f>X108+X109+X110</f>
        <v>0</v>
      </c>
      <c r="Y107" s="35">
        <f>Y108+Y109+Y110</f>
        <v>0</v>
      </c>
      <c r="Z107" s="35">
        <f>H107-H227</f>
        <v>3</v>
      </c>
      <c r="AA107" s="35"/>
      <c r="AB107" s="38"/>
      <c r="AC107" s="38"/>
      <c r="AD107" s="38"/>
    </row>
    <row r="108" spans="1:30" x14ac:dyDescent="0.3">
      <c r="A108" s="3" t="s">
        <v>66</v>
      </c>
      <c r="B108" s="3" t="s">
        <v>24</v>
      </c>
      <c r="C108" s="3" t="s">
        <v>32</v>
      </c>
      <c r="D108" s="3" t="s">
        <v>33</v>
      </c>
      <c r="E108" s="3" t="s">
        <v>30</v>
      </c>
      <c r="F108" s="3" t="s">
        <v>31</v>
      </c>
      <c r="G108" s="3">
        <v>4</v>
      </c>
      <c r="H108" s="3">
        <v>7</v>
      </c>
      <c r="I108" s="4">
        <f t="shared" si="18"/>
        <v>1.75</v>
      </c>
      <c r="J108" s="3">
        <v>1</v>
      </c>
      <c r="K108" s="32">
        <f t="shared" si="19"/>
        <v>0.25</v>
      </c>
      <c r="L108" s="3">
        <f t="shared" si="20"/>
        <v>3</v>
      </c>
      <c r="M108" s="3">
        <v>3</v>
      </c>
      <c r="N108" s="3">
        <v>0</v>
      </c>
      <c r="O108" s="3">
        <v>3</v>
      </c>
      <c r="P108" s="3">
        <v>3</v>
      </c>
      <c r="Q108" s="4">
        <f t="shared" si="21"/>
        <v>100</v>
      </c>
      <c r="R108" s="3">
        <v>0</v>
      </c>
      <c r="S108" s="3">
        <v>0</v>
      </c>
      <c r="T108" s="32">
        <f t="shared" si="22"/>
        <v>1</v>
      </c>
      <c r="U108" s="32">
        <f t="shared" si="23"/>
        <v>1.1666666666666667</v>
      </c>
      <c r="V108" s="3">
        <v>1</v>
      </c>
      <c r="W108" s="3">
        <v>0</v>
      </c>
      <c r="X108" s="3">
        <v>0</v>
      </c>
      <c r="Y108" s="3">
        <v>0</v>
      </c>
      <c r="Z108" s="3"/>
    </row>
    <row r="109" spans="1:30" x14ac:dyDescent="0.3">
      <c r="A109" s="3" t="s">
        <v>67</v>
      </c>
      <c r="B109" s="3" t="s">
        <v>24</v>
      </c>
      <c r="C109" s="3" t="s">
        <v>32</v>
      </c>
      <c r="D109" s="3" t="s">
        <v>33</v>
      </c>
      <c r="E109" s="3" t="s">
        <v>30</v>
      </c>
      <c r="F109" s="3" t="s">
        <v>31</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24</v>
      </c>
      <c r="C110" s="3" t="s">
        <v>32</v>
      </c>
      <c r="D110" s="3" t="s">
        <v>33</v>
      </c>
      <c r="E110" s="3" t="s">
        <v>30</v>
      </c>
      <c r="F110" s="3" t="s">
        <v>31</v>
      </c>
      <c r="G110" s="3">
        <v>1</v>
      </c>
      <c r="H110" s="3">
        <v>2</v>
      </c>
      <c r="I110" s="4">
        <f t="shared" si="18"/>
        <v>2</v>
      </c>
      <c r="J110" s="3">
        <v>0</v>
      </c>
      <c r="K110" s="32">
        <f t="shared" si="19"/>
        <v>0</v>
      </c>
      <c r="L110" s="3">
        <f t="shared" si="20"/>
        <v>1</v>
      </c>
      <c r="M110" s="3">
        <v>1</v>
      </c>
      <c r="N110" s="3">
        <v>0</v>
      </c>
      <c r="O110" s="3">
        <v>1</v>
      </c>
      <c r="P110" s="3">
        <v>1</v>
      </c>
      <c r="Q110" s="4">
        <f t="shared" si="21"/>
        <v>100</v>
      </c>
      <c r="R110" s="3">
        <v>0</v>
      </c>
      <c r="S110" s="3">
        <v>0</v>
      </c>
      <c r="T110" s="32">
        <f t="shared" si="22"/>
        <v>1</v>
      </c>
      <c r="U110" s="32">
        <f t="shared" si="23"/>
        <v>1</v>
      </c>
      <c r="V110" s="3">
        <v>0</v>
      </c>
      <c r="W110" s="3">
        <v>0</v>
      </c>
      <c r="X110" s="3">
        <v>0</v>
      </c>
      <c r="Y110" s="3">
        <v>0</v>
      </c>
      <c r="Z110" s="3"/>
    </row>
    <row r="111" spans="1:30" x14ac:dyDescent="0.3">
      <c r="A111" s="35">
        <v>118</v>
      </c>
      <c r="B111" s="35" t="s">
        <v>24</v>
      </c>
      <c r="C111" s="35" t="s">
        <v>32</v>
      </c>
      <c r="D111" s="35" t="s">
        <v>33</v>
      </c>
      <c r="E111" s="35" t="s">
        <v>34</v>
      </c>
      <c r="F111" s="35" t="s">
        <v>31</v>
      </c>
      <c r="G111" s="35">
        <f>G112+G113+G114</f>
        <v>2</v>
      </c>
      <c r="H111" s="35">
        <f>H112+H113+H114</f>
        <v>2</v>
      </c>
      <c r="I111" s="36">
        <f t="shared" si="18"/>
        <v>1</v>
      </c>
      <c r="J111" s="35">
        <f>J112+J113+J114</f>
        <v>0</v>
      </c>
      <c r="K111" s="37">
        <f t="shared" si="19"/>
        <v>0</v>
      </c>
      <c r="L111" s="35">
        <f t="shared" si="20"/>
        <v>2</v>
      </c>
      <c r="M111" s="35">
        <f>M112+M113+M114</f>
        <v>1</v>
      </c>
      <c r="N111" s="35">
        <f>N112+N113+N114</f>
        <v>1</v>
      </c>
      <c r="O111" s="35">
        <f>O112+O113+O114</f>
        <v>1</v>
      </c>
      <c r="P111" s="35">
        <f>P112+P113+P114</f>
        <v>2</v>
      </c>
      <c r="Q111" s="36">
        <f t="shared" si="21"/>
        <v>100</v>
      </c>
      <c r="R111" s="35">
        <f>R112+R113+R114</f>
        <v>0</v>
      </c>
      <c r="S111" s="35">
        <f>S112+S113+S114</f>
        <v>0</v>
      </c>
      <c r="T111" s="37">
        <f t="shared" si="22"/>
        <v>0.5</v>
      </c>
      <c r="U111" s="37">
        <f t="shared" si="23"/>
        <v>0.5</v>
      </c>
      <c r="V111" s="35">
        <f>V112+V113+V114</f>
        <v>0</v>
      </c>
      <c r="W111" s="35">
        <f>W112+W113+W114</f>
        <v>0</v>
      </c>
      <c r="X111" s="35">
        <f>X112+X113+X114</f>
        <v>0</v>
      </c>
      <c r="Y111" s="35">
        <f>Y112+Y113+Y114</f>
        <v>0</v>
      </c>
      <c r="Z111" s="35">
        <f>H111-H231</f>
        <v>2</v>
      </c>
      <c r="AA111" s="35"/>
      <c r="AB111" s="38"/>
      <c r="AC111" s="38"/>
      <c r="AD111" s="38"/>
    </row>
    <row r="112" spans="1:30" x14ac:dyDescent="0.3">
      <c r="A112" s="3" t="s">
        <v>66</v>
      </c>
      <c r="B112" s="3" t="s">
        <v>24</v>
      </c>
      <c r="C112" s="3" t="s">
        <v>32</v>
      </c>
      <c r="D112" s="3" t="s">
        <v>33</v>
      </c>
      <c r="E112" s="3" t="s">
        <v>34</v>
      </c>
      <c r="F112" s="3" t="s">
        <v>31</v>
      </c>
      <c r="G112" s="3">
        <v>1</v>
      </c>
      <c r="H112" s="3">
        <v>2</v>
      </c>
      <c r="I112" s="4">
        <f t="shared" ref="I112:I114" si="24">H112/G112</f>
        <v>2</v>
      </c>
      <c r="J112" s="3">
        <v>0</v>
      </c>
      <c r="K112" s="32">
        <f t="shared" ref="K112:K114" si="25">J112/G112</f>
        <v>0</v>
      </c>
      <c r="L112" s="3">
        <f t="shared" ref="L112:L114" si="26">M112+N112</f>
        <v>1</v>
      </c>
      <c r="M112" s="3">
        <v>1</v>
      </c>
      <c r="N112" s="3">
        <v>0</v>
      </c>
      <c r="O112" s="3">
        <v>1</v>
      </c>
      <c r="P112" s="3">
        <v>1</v>
      </c>
      <c r="Q112" s="4">
        <f t="shared" ref="Q112:Q114" si="27">P112/L112*100</f>
        <v>100</v>
      </c>
      <c r="R112" s="3">
        <v>0</v>
      </c>
      <c r="S112" s="3">
        <v>0</v>
      </c>
      <c r="T112" s="32">
        <f t="shared" ref="T112:T114" si="28">M112/(M112+N112)</f>
        <v>1</v>
      </c>
      <c r="U112" s="32">
        <f t="shared" ref="U112:U114" si="29">((0.5*V112)+M112)/L112</f>
        <v>1</v>
      </c>
      <c r="V112" s="3">
        <v>0</v>
      </c>
      <c r="W112" s="3">
        <v>0</v>
      </c>
      <c r="X112" s="3">
        <v>0</v>
      </c>
      <c r="Y112" s="3">
        <v>0</v>
      </c>
      <c r="Z112" s="3"/>
    </row>
    <row r="113" spans="1:30" x14ac:dyDescent="0.3">
      <c r="A113" s="3" t="s">
        <v>67</v>
      </c>
      <c r="B113" s="3" t="s">
        <v>24</v>
      </c>
      <c r="C113" s="3" t="s">
        <v>32</v>
      </c>
      <c r="D113" s="3" t="s">
        <v>33</v>
      </c>
      <c r="E113" s="3" t="s">
        <v>34</v>
      </c>
      <c r="F113" s="3" t="s">
        <v>31</v>
      </c>
      <c r="G113" s="3">
        <v>0</v>
      </c>
      <c r="H113" s="3">
        <v>0</v>
      </c>
      <c r="I113" s="4" t="e">
        <f t="shared" si="24"/>
        <v>#DIV/0!</v>
      </c>
      <c r="J113" s="3">
        <v>0</v>
      </c>
      <c r="K113" s="32" t="e">
        <f t="shared" si="25"/>
        <v>#DIV/0!</v>
      </c>
      <c r="L113" s="3">
        <f t="shared" si="26"/>
        <v>0</v>
      </c>
      <c r="M113" s="3">
        <v>0</v>
      </c>
      <c r="N113" s="3">
        <v>0</v>
      </c>
      <c r="O113" s="3">
        <v>0</v>
      </c>
      <c r="P113" s="3">
        <v>0</v>
      </c>
      <c r="Q113" s="4" t="e">
        <f t="shared" si="27"/>
        <v>#DIV/0!</v>
      </c>
      <c r="R113" s="3">
        <v>0</v>
      </c>
      <c r="S113" s="3">
        <v>0</v>
      </c>
      <c r="T113" s="32" t="e">
        <f t="shared" si="28"/>
        <v>#DIV/0!</v>
      </c>
      <c r="U113" s="32" t="e">
        <f t="shared" si="29"/>
        <v>#DIV/0!</v>
      </c>
      <c r="V113" s="3">
        <v>0</v>
      </c>
      <c r="W113" s="3">
        <v>0</v>
      </c>
      <c r="X113" s="3">
        <v>0</v>
      </c>
      <c r="Y113" s="3">
        <v>0</v>
      </c>
      <c r="Z113" s="3"/>
    </row>
    <row r="114" spans="1:30" x14ac:dyDescent="0.3">
      <c r="A114" s="3" t="s">
        <v>68</v>
      </c>
      <c r="B114" s="3" t="s">
        <v>24</v>
      </c>
      <c r="C114" s="3" t="s">
        <v>32</v>
      </c>
      <c r="D114" s="3" t="s">
        <v>33</v>
      </c>
      <c r="E114" s="3" t="s">
        <v>34</v>
      </c>
      <c r="F114" s="3" t="s">
        <v>31</v>
      </c>
      <c r="G114" s="3">
        <v>1</v>
      </c>
      <c r="H114" s="3">
        <v>0</v>
      </c>
      <c r="I114" s="4">
        <f t="shared" si="24"/>
        <v>0</v>
      </c>
      <c r="J114" s="3">
        <v>0</v>
      </c>
      <c r="K114" s="32">
        <f t="shared" si="25"/>
        <v>0</v>
      </c>
      <c r="L114" s="3">
        <f t="shared" si="26"/>
        <v>1</v>
      </c>
      <c r="M114" s="3">
        <v>0</v>
      </c>
      <c r="N114" s="3">
        <v>1</v>
      </c>
      <c r="O114" s="3">
        <v>0</v>
      </c>
      <c r="P114" s="3">
        <v>1</v>
      </c>
      <c r="Q114" s="4">
        <f t="shared" si="27"/>
        <v>100</v>
      </c>
      <c r="R114" s="3">
        <v>0</v>
      </c>
      <c r="S114" s="3">
        <v>0</v>
      </c>
      <c r="T114" s="32">
        <f t="shared" si="28"/>
        <v>0</v>
      </c>
      <c r="U114" s="32">
        <f t="shared" si="29"/>
        <v>0</v>
      </c>
      <c r="V114" s="3">
        <v>0</v>
      </c>
      <c r="W114" s="3">
        <v>0</v>
      </c>
      <c r="X114" s="3">
        <v>0</v>
      </c>
      <c r="Y114" s="3">
        <v>0</v>
      </c>
      <c r="Z114" s="3"/>
    </row>
    <row r="115" spans="1:30" x14ac:dyDescent="0.3">
      <c r="A115" s="3"/>
      <c r="B115" s="3"/>
      <c r="C115" s="3"/>
      <c r="D115" s="3"/>
      <c r="E115" s="3"/>
      <c r="F115" s="3"/>
      <c r="G115" s="3"/>
      <c r="H115" s="3"/>
      <c r="I115" s="4"/>
      <c r="J115" s="3"/>
      <c r="K115" s="32"/>
      <c r="L115" s="3"/>
      <c r="M115" s="3"/>
      <c r="N115" s="3"/>
      <c r="O115" s="3"/>
      <c r="P115" s="3"/>
      <c r="Q115" s="3"/>
      <c r="R115" s="3"/>
      <c r="S115" s="3"/>
      <c r="T115" s="32"/>
      <c r="U115" s="32"/>
      <c r="V115" s="3"/>
      <c r="W115" s="3"/>
      <c r="X115" s="3"/>
      <c r="Y115" s="3"/>
      <c r="Z115" s="3"/>
    </row>
    <row r="116" spans="1:30" x14ac:dyDescent="0.3">
      <c r="A116" s="35"/>
      <c r="B116" s="35"/>
      <c r="C116" s="35"/>
      <c r="D116" s="35"/>
      <c r="E116" s="35"/>
      <c r="F116" s="39" t="s">
        <v>36</v>
      </c>
      <c r="G116" s="35">
        <f>G3+G7+G11+G15+G19+G23+G27+G31+G35+G39+G43+G47+G51+G55+G59+G63+G67+G71+G75+G79+G83+G87+G91+G95+G99+G103+G107+G111</f>
        <v>112</v>
      </c>
      <c r="H116" s="35">
        <f>H3+H7+H11+H15+H19+H23+H27+H31+H35+H39+H43+H47+H51+H55+H59+H63+H67+H71+H75+H79+H83+H87+H91+H95+H99+H103+H107+H111</f>
        <v>119</v>
      </c>
      <c r="I116" s="36">
        <f t="shared" ref="I116" si="30">H116/G116</f>
        <v>1.0625</v>
      </c>
      <c r="J116" s="35">
        <f>J3+J7+J11+J15+J19+J23+J27+J31+J35+J39+J43+J47+J51+J55+J59+J63+J67+J71+J75+J79+J83+J87+J91+J95+J99+J103+J107+J111</f>
        <v>18</v>
      </c>
      <c r="K116" s="37">
        <f t="shared" ref="K116" si="31">J116/G116</f>
        <v>0.16071428571428573</v>
      </c>
      <c r="L116" s="35">
        <f>L3+L7+L11+L15+L19+L23+L27+L31+L35+L39+L43+L47+L51+L55+L59+L63+L67+L71+L75+L79+L83+L87+L91+L95+L99+L103+L107+L111</f>
        <v>92</v>
      </c>
      <c r="M116" s="35">
        <f>M3+M7+M11+M15+M19+M23+M27+M31+M35+M39+M43+M47+M51+M55+M59+M63+M67+M71+M75+M79+M83+M87+M91+M95+M99+M103+M107+M111</f>
        <v>52</v>
      </c>
      <c r="N116" s="35">
        <f>N3+N7+N11+N15+N19+N23+N27+N31+N35+N39+N43+N47+N51+N55+N59+N63+N67+N71+N75+N79+N83+N87+N91+N95+N99+N103+N107+N111</f>
        <v>40</v>
      </c>
      <c r="O116" s="35">
        <f>O3+O7+O11+O15+O19+O23+O27+O31+O35+O39+O43+O47+O51+O55+O59+O63+O67+O71+O75+O79+O83+O87+O91+O95+O99+O103+O107+O111</f>
        <v>34</v>
      </c>
      <c r="P116" s="35">
        <f>P3+P7+P11+P15+P19+P23+P27+P31+P35+P39+P43+P47+P51+P55+P59+P63+P67+P71+P75+P79+P83+P87+P91+P95+P99+P103+P107+P111</f>
        <v>70</v>
      </c>
      <c r="Q116" s="36">
        <f>P116/L116*100</f>
        <v>76.08695652173914</v>
      </c>
      <c r="R116" s="35">
        <f>R3+R7+R11+R15+R19+R23+R27+R31+R35+R39+R43+R47+R51+R55+R59+R63+R67+R71+R75+R79+R83+R87+R91+R95+R99+R103+R107+R111</f>
        <v>7</v>
      </c>
      <c r="S116" s="35">
        <f>S3+S7+S11+S15+S19+S23+S27+S31+S35+S39+S43+S47+S51+S55+S59+S63+S67+S71+S75+S79+S83+S87+S91+S95+S99+S103+S107+S111</f>
        <v>5</v>
      </c>
      <c r="T116" s="37">
        <f>M116/(M116+N116)</f>
        <v>0.56521739130434778</v>
      </c>
      <c r="U116" s="37">
        <f>((0.5*V116)+M116)/L116</f>
        <v>0.61956521739130432</v>
      </c>
      <c r="V116" s="35">
        <f>V3+V7+V11+V15+V19+V23+V27+V31+V35+V39+V43+V47+V51+V55+V59+V63+V67+V71+V75+V79+V83+V87+V91+V95+V99+V103+V107+V111</f>
        <v>10</v>
      </c>
      <c r="W116" s="35">
        <f>W3+W7+W11+W15+W19+W23+W27+W31+W35+W39+W43+W47+W51+W55+W59+W63+W67+W71+W75+W79+W83+W87+W91+W95+W99+W103+W107+W111</f>
        <v>19</v>
      </c>
      <c r="X116" s="35">
        <f>X3+X7+X11+X15+X19+X23+X27+X31+X35+X39+X43+X47+X51+X55+X59+X63+X67+X71+X75+X79+X83+X87+X91+X95+X99+X103+X107+X111</f>
        <v>2</v>
      </c>
      <c r="Y116" s="35">
        <f>Y3+Y7+Y11+Y15+Y19+Y23+Y27+Y31+Y35+Y39+Y43+Y47+Y51+Y55+Y59+Y63+Y67+Y71+Y75+Y79+Y83+Y87+Y91+Y95+Y99+Y103+Y107+Y111</f>
        <v>9</v>
      </c>
      <c r="Z116" s="35">
        <f>H116-H236</f>
        <v>81</v>
      </c>
      <c r="AA116" s="38"/>
      <c r="AB116" s="38"/>
      <c r="AC116" s="38"/>
      <c r="AD116" s="38"/>
    </row>
    <row r="117" spans="1:30" x14ac:dyDescent="0.3">
      <c r="A117" s="6"/>
      <c r="B117" s="6"/>
      <c r="C117" s="6"/>
      <c r="D117" s="6"/>
      <c r="E117" s="6"/>
      <c r="F117" s="6"/>
      <c r="G117" s="6" t="s">
        <v>7</v>
      </c>
      <c r="H117" s="6" t="s">
        <v>8</v>
      </c>
      <c r="I117" s="7" t="s">
        <v>9</v>
      </c>
      <c r="J117" s="6" t="s">
        <v>10</v>
      </c>
      <c r="K117" s="33" t="s">
        <v>11</v>
      </c>
      <c r="L117" s="6" t="s">
        <v>12</v>
      </c>
      <c r="M117" s="6" t="s">
        <v>13</v>
      </c>
      <c r="N117" s="6" t="s">
        <v>14</v>
      </c>
      <c r="O117" s="6" t="s">
        <v>38</v>
      </c>
      <c r="P117" s="6" t="s">
        <v>70</v>
      </c>
      <c r="Q117" s="6" t="s">
        <v>71</v>
      </c>
      <c r="R117" s="6" t="s">
        <v>16</v>
      </c>
      <c r="S117" s="6" t="s">
        <v>17</v>
      </c>
      <c r="T117" s="33" t="s">
        <v>18</v>
      </c>
      <c r="U117" s="33" t="s">
        <v>19</v>
      </c>
      <c r="V117" s="6" t="s">
        <v>20</v>
      </c>
      <c r="W117" s="6" t="s">
        <v>21</v>
      </c>
      <c r="X117" s="6" t="s">
        <v>22</v>
      </c>
      <c r="Y117" s="6" t="s">
        <v>23</v>
      </c>
      <c r="Z117" s="6" t="s">
        <v>72</v>
      </c>
    </row>
    <row r="118" spans="1:30" x14ac:dyDescent="0.3">
      <c r="I118" s="2"/>
      <c r="K118" s="34"/>
      <c r="T118" s="34"/>
      <c r="U118" s="34"/>
      <c r="Z118" s="3"/>
    </row>
    <row r="119" spans="1:30" x14ac:dyDescent="0.3">
      <c r="I119" s="2"/>
      <c r="K119" s="34"/>
      <c r="T119" s="34"/>
      <c r="U119" s="34"/>
      <c r="Z119" s="3"/>
    </row>
    <row r="120" spans="1:30" x14ac:dyDescent="0.3">
      <c r="I120" s="2"/>
      <c r="K120" s="34"/>
      <c r="T120" s="34"/>
      <c r="U120" s="34"/>
      <c r="Z120" s="3"/>
    </row>
    <row r="121" spans="1:30" x14ac:dyDescent="0.3">
      <c r="A121" s="49" t="s">
        <v>37</v>
      </c>
      <c r="B121" s="49"/>
      <c r="C121" s="49"/>
      <c r="D121" s="3"/>
      <c r="E121" s="3"/>
      <c r="F121" s="3"/>
      <c r="G121" s="3"/>
      <c r="H121" s="3"/>
      <c r="I121" s="4"/>
      <c r="J121" s="3"/>
      <c r="K121" s="32"/>
      <c r="L121" s="3"/>
      <c r="M121" s="3"/>
      <c r="N121" s="3"/>
      <c r="O121" s="3"/>
      <c r="P121" s="3"/>
      <c r="Q121" s="3"/>
      <c r="R121" s="3"/>
      <c r="S121" s="3"/>
      <c r="T121" s="32"/>
      <c r="U121" s="32"/>
      <c r="V121" s="3"/>
      <c r="W121" s="3"/>
      <c r="X121" s="3"/>
      <c r="Y121" s="3"/>
      <c r="Z121" s="3"/>
      <c r="AA121" s="3"/>
      <c r="AB121" s="3"/>
      <c r="AC121" s="3"/>
      <c r="AD121" s="3"/>
    </row>
    <row r="122" spans="1:30" x14ac:dyDescent="0.3">
      <c r="A122" s="6" t="s">
        <v>1</v>
      </c>
      <c r="B122" s="6" t="s">
        <v>2</v>
      </c>
      <c r="C122" s="6" t="s">
        <v>3</v>
      </c>
      <c r="D122" s="6" t="s">
        <v>4</v>
      </c>
      <c r="E122" s="6" t="s">
        <v>5</v>
      </c>
      <c r="F122" s="6" t="s">
        <v>6</v>
      </c>
      <c r="G122" s="6" t="s">
        <v>7</v>
      </c>
      <c r="H122" s="6" t="s">
        <v>8</v>
      </c>
      <c r="I122" s="7" t="s">
        <v>9</v>
      </c>
      <c r="J122" s="6" t="s">
        <v>10</v>
      </c>
      <c r="K122" s="33" t="s">
        <v>11</v>
      </c>
      <c r="L122" s="6" t="s">
        <v>12</v>
      </c>
      <c r="M122" s="6" t="s">
        <v>13</v>
      </c>
      <c r="N122" s="6" t="s">
        <v>14</v>
      </c>
      <c r="O122" s="6" t="s">
        <v>38</v>
      </c>
      <c r="P122" s="6" t="s">
        <v>70</v>
      </c>
      <c r="Q122" s="6" t="s">
        <v>71</v>
      </c>
      <c r="R122" s="6" t="s">
        <v>16</v>
      </c>
      <c r="S122" s="6" t="s">
        <v>17</v>
      </c>
      <c r="T122" s="33" t="s">
        <v>18</v>
      </c>
      <c r="U122" s="33" t="s">
        <v>19</v>
      </c>
      <c r="V122" s="6" t="s">
        <v>20</v>
      </c>
      <c r="W122" s="6" t="s">
        <v>39</v>
      </c>
      <c r="X122" s="6" t="s">
        <v>40</v>
      </c>
      <c r="Y122" s="6" t="s">
        <v>41</v>
      </c>
      <c r="Z122" s="6" t="s">
        <v>22</v>
      </c>
      <c r="AA122" s="6" t="s">
        <v>42</v>
      </c>
      <c r="AB122" s="6"/>
      <c r="AC122" s="6"/>
    </row>
    <row r="123" spans="1:30" x14ac:dyDescent="0.3">
      <c r="A123" s="35">
        <v>1</v>
      </c>
      <c r="B123" s="35" t="s">
        <v>24</v>
      </c>
      <c r="C123" s="35" t="s">
        <v>25</v>
      </c>
      <c r="D123" s="35" t="s">
        <v>26</v>
      </c>
      <c r="E123" s="35" t="s">
        <v>27</v>
      </c>
      <c r="F123" s="35" t="s">
        <v>28</v>
      </c>
      <c r="G123" s="35">
        <f>G124+G125+G126</f>
        <v>18</v>
      </c>
      <c r="H123" s="35">
        <f>H124+H125+H126</f>
        <v>4</v>
      </c>
      <c r="I123" s="36">
        <f t="shared" ref="I123:I154" si="32">H123/G123</f>
        <v>0.22222222222222221</v>
      </c>
      <c r="J123" s="35">
        <f>J124+J125+J126</f>
        <v>10</v>
      </c>
      <c r="K123" s="37">
        <f t="shared" ref="K123:K154" si="33">J123/G123</f>
        <v>0.55555555555555558</v>
      </c>
      <c r="L123" s="35">
        <f t="shared" ref="L123:L154" si="34">M123+N123</f>
        <v>6</v>
      </c>
      <c r="M123" s="35">
        <f>M124+M125+M126</f>
        <v>2</v>
      </c>
      <c r="N123" s="35">
        <f>N124+N125+N126</f>
        <v>4</v>
      </c>
      <c r="O123" s="35">
        <f>O124+O125+O126</f>
        <v>1</v>
      </c>
      <c r="P123" s="35">
        <f>P124+P125+P126</f>
        <v>5</v>
      </c>
      <c r="Q123" s="36">
        <f t="shared" ref="Q123:Q154" si="35">P123/L123*100</f>
        <v>83.333333333333343</v>
      </c>
      <c r="R123" s="35">
        <f>R124+R125+R126</f>
        <v>2</v>
      </c>
      <c r="S123" s="35">
        <f>S124+S125+S126</f>
        <v>0</v>
      </c>
      <c r="T123" s="37">
        <f t="shared" ref="T123:T154" si="36">M123/(M123+N123)</f>
        <v>0.33333333333333331</v>
      </c>
      <c r="U123" s="37">
        <f t="shared" ref="U123:U154" si="37">((0.5*V123)+M123)/L123</f>
        <v>0.33333333333333331</v>
      </c>
      <c r="V123" s="35">
        <f t="shared" ref="V123:AA123" si="38">V124+V125+V126</f>
        <v>0</v>
      </c>
      <c r="W123" s="35">
        <f t="shared" si="38"/>
        <v>3</v>
      </c>
      <c r="X123" s="35">
        <f t="shared" si="38"/>
        <v>3</v>
      </c>
      <c r="Y123" s="35">
        <f t="shared" si="38"/>
        <v>5</v>
      </c>
      <c r="Z123" s="35">
        <f t="shared" si="38"/>
        <v>2</v>
      </c>
      <c r="AA123" s="35">
        <f t="shared" si="38"/>
        <v>0</v>
      </c>
      <c r="AB123" s="35"/>
      <c r="AC123" s="35"/>
      <c r="AD123" s="38"/>
    </row>
    <row r="124" spans="1:30" x14ac:dyDescent="0.3">
      <c r="A124" s="3" t="s">
        <v>66</v>
      </c>
      <c r="B124" s="3" t="s">
        <v>24</v>
      </c>
      <c r="C124" s="3" t="s">
        <v>25</v>
      </c>
      <c r="D124" s="3" t="s">
        <v>26</v>
      </c>
      <c r="E124" s="3" t="s">
        <v>27</v>
      </c>
      <c r="F124" s="3" t="s">
        <v>28</v>
      </c>
      <c r="G124" s="3">
        <v>9</v>
      </c>
      <c r="H124" s="3">
        <v>2</v>
      </c>
      <c r="I124" s="4">
        <f t="shared" si="32"/>
        <v>0.22222222222222221</v>
      </c>
      <c r="J124" s="3">
        <v>4</v>
      </c>
      <c r="K124" s="32">
        <f t="shared" si="33"/>
        <v>0.44444444444444442</v>
      </c>
      <c r="L124" s="3">
        <f t="shared" si="34"/>
        <v>4</v>
      </c>
      <c r="M124" s="3">
        <v>1</v>
      </c>
      <c r="N124" s="3">
        <v>3</v>
      </c>
      <c r="O124" s="3">
        <v>1</v>
      </c>
      <c r="P124" s="3">
        <v>3</v>
      </c>
      <c r="Q124" s="4">
        <f t="shared" si="35"/>
        <v>75</v>
      </c>
      <c r="R124" s="3">
        <v>2</v>
      </c>
      <c r="S124" s="3">
        <v>0</v>
      </c>
      <c r="T124" s="32">
        <f t="shared" si="36"/>
        <v>0.25</v>
      </c>
      <c r="U124" s="32">
        <f t="shared" si="37"/>
        <v>0.25</v>
      </c>
      <c r="V124" s="3">
        <v>0</v>
      </c>
      <c r="W124" s="3">
        <v>2</v>
      </c>
      <c r="X124" s="3">
        <v>2</v>
      </c>
      <c r="Y124" s="3">
        <v>1</v>
      </c>
      <c r="Z124" s="3">
        <v>1</v>
      </c>
      <c r="AA124" s="3">
        <v>0</v>
      </c>
      <c r="AB124" s="3"/>
      <c r="AC124" s="3"/>
    </row>
    <row r="125" spans="1:30" x14ac:dyDescent="0.3">
      <c r="A125" s="3" t="s">
        <v>67</v>
      </c>
      <c r="B125" s="3" t="s">
        <v>24</v>
      </c>
      <c r="C125" s="3" t="s">
        <v>25</v>
      </c>
      <c r="D125" s="3" t="s">
        <v>26</v>
      </c>
      <c r="E125" s="3" t="s">
        <v>27</v>
      </c>
      <c r="F125" s="3" t="s">
        <v>28</v>
      </c>
      <c r="G125" s="3">
        <v>0</v>
      </c>
      <c r="H125" s="3">
        <v>0</v>
      </c>
      <c r="I125" s="4" t="e">
        <f t="shared" si="32"/>
        <v>#DIV/0!</v>
      </c>
      <c r="J125" s="3">
        <v>0</v>
      </c>
      <c r="K125" s="32" t="e">
        <f t="shared" si="33"/>
        <v>#DIV/0!</v>
      </c>
      <c r="L125" s="3">
        <f t="shared" si="34"/>
        <v>0</v>
      </c>
      <c r="M125" s="3">
        <v>0</v>
      </c>
      <c r="N125" s="3">
        <v>0</v>
      </c>
      <c r="O125" s="3">
        <v>0</v>
      </c>
      <c r="P125" s="3">
        <v>0</v>
      </c>
      <c r="Q125" s="4" t="e">
        <f t="shared" si="35"/>
        <v>#DIV/0!</v>
      </c>
      <c r="R125" s="3">
        <v>0</v>
      </c>
      <c r="S125" s="3">
        <v>0</v>
      </c>
      <c r="T125" s="32" t="e">
        <f t="shared" si="36"/>
        <v>#DIV/0!</v>
      </c>
      <c r="U125" s="32" t="e">
        <f t="shared" si="37"/>
        <v>#DIV/0!</v>
      </c>
      <c r="V125" s="3">
        <v>0</v>
      </c>
      <c r="W125" s="3">
        <v>0</v>
      </c>
      <c r="X125" s="3">
        <v>0</v>
      </c>
      <c r="Y125" s="3">
        <v>0</v>
      </c>
      <c r="Z125" s="3">
        <v>0</v>
      </c>
      <c r="AA125" s="3">
        <v>0</v>
      </c>
      <c r="AB125" s="3"/>
      <c r="AC125" s="3"/>
    </row>
    <row r="126" spans="1:30" x14ac:dyDescent="0.3">
      <c r="A126" s="3" t="s">
        <v>68</v>
      </c>
      <c r="B126" s="3" t="s">
        <v>24</v>
      </c>
      <c r="C126" s="3" t="s">
        <v>25</v>
      </c>
      <c r="D126" s="3" t="s">
        <v>26</v>
      </c>
      <c r="E126" s="3" t="s">
        <v>27</v>
      </c>
      <c r="F126" s="3" t="s">
        <v>28</v>
      </c>
      <c r="G126" s="3">
        <v>9</v>
      </c>
      <c r="H126" s="3">
        <v>2</v>
      </c>
      <c r="I126" s="4">
        <f t="shared" si="32"/>
        <v>0.22222222222222221</v>
      </c>
      <c r="J126" s="3">
        <v>6</v>
      </c>
      <c r="K126" s="32">
        <f t="shared" si="33"/>
        <v>0.66666666666666663</v>
      </c>
      <c r="L126" s="3">
        <f t="shared" si="34"/>
        <v>2</v>
      </c>
      <c r="M126" s="3">
        <v>1</v>
      </c>
      <c r="N126" s="3">
        <v>1</v>
      </c>
      <c r="O126" s="3">
        <v>0</v>
      </c>
      <c r="P126" s="3">
        <v>2</v>
      </c>
      <c r="Q126" s="4">
        <f t="shared" si="35"/>
        <v>100</v>
      </c>
      <c r="R126" s="3">
        <v>0</v>
      </c>
      <c r="S126" s="3">
        <v>0</v>
      </c>
      <c r="T126" s="32">
        <f t="shared" si="36"/>
        <v>0.5</v>
      </c>
      <c r="U126" s="32">
        <f t="shared" si="37"/>
        <v>0.5</v>
      </c>
      <c r="V126" s="3">
        <v>0</v>
      </c>
      <c r="W126" s="3">
        <v>1</v>
      </c>
      <c r="X126" s="3">
        <v>1</v>
      </c>
      <c r="Y126" s="3">
        <v>4</v>
      </c>
      <c r="Z126" s="3">
        <v>1</v>
      </c>
      <c r="AA126" s="3">
        <v>0</v>
      </c>
      <c r="AB126" s="3"/>
      <c r="AC126" s="3"/>
    </row>
    <row r="127" spans="1:30" x14ac:dyDescent="0.3">
      <c r="A127" s="35">
        <v>27</v>
      </c>
      <c r="B127" s="35" t="s">
        <v>29</v>
      </c>
      <c r="C127" s="35" t="s">
        <v>25</v>
      </c>
      <c r="D127" s="35" t="s">
        <v>26</v>
      </c>
      <c r="E127" s="35" t="s">
        <v>30</v>
      </c>
      <c r="F127" s="35" t="s">
        <v>28</v>
      </c>
      <c r="G127" s="35">
        <f>G128+G129+G130</f>
        <v>9</v>
      </c>
      <c r="H127" s="35">
        <f>H128+H129+H130</f>
        <v>3</v>
      </c>
      <c r="I127" s="36">
        <f t="shared" si="32"/>
        <v>0.33333333333333331</v>
      </c>
      <c r="J127" s="35">
        <f>J128+J129+J130</f>
        <v>6</v>
      </c>
      <c r="K127" s="37">
        <f t="shared" si="33"/>
        <v>0.66666666666666663</v>
      </c>
      <c r="L127" s="35">
        <f t="shared" si="34"/>
        <v>2</v>
      </c>
      <c r="M127" s="35">
        <f>M128+M129+M130</f>
        <v>1</v>
      </c>
      <c r="N127" s="35">
        <f>N128+N129+N130</f>
        <v>1</v>
      </c>
      <c r="O127" s="35">
        <f>O128+O129+O130</f>
        <v>1</v>
      </c>
      <c r="P127" s="35">
        <f>P128+P129+P130</f>
        <v>2</v>
      </c>
      <c r="Q127" s="36">
        <f t="shared" si="35"/>
        <v>100</v>
      </c>
      <c r="R127" s="35">
        <f>R128+R129+R130</f>
        <v>2</v>
      </c>
      <c r="S127" s="35">
        <f>S128+S129+S130</f>
        <v>1</v>
      </c>
      <c r="T127" s="37">
        <f t="shared" si="36"/>
        <v>0.5</v>
      </c>
      <c r="U127" s="37">
        <f t="shared" si="37"/>
        <v>0.5</v>
      </c>
      <c r="V127" s="35">
        <f t="shared" ref="V127:AA127" si="39">V128+V129+V130</f>
        <v>0</v>
      </c>
      <c r="W127" s="35">
        <f t="shared" si="39"/>
        <v>2</v>
      </c>
      <c r="X127" s="35">
        <f t="shared" si="39"/>
        <v>0</v>
      </c>
      <c r="Y127" s="35">
        <f t="shared" si="39"/>
        <v>6</v>
      </c>
      <c r="Z127" s="35">
        <f t="shared" si="39"/>
        <v>1</v>
      </c>
      <c r="AA127" s="35">
        <f t="shared" si="39"/>
        <v>0</v>
      </c>
      <c r="AB127" s="35"/>
      <c r="AC127" s="35"/>
      <c r="AD127" s="38"/>
    </row>
    <row r="128" spans="1:30" x14ac:dyDescent="0.3">
      <c r="A128" s="3" t="s">
        <v>66</v>
      </c>
      <c r="B128" s="3" t="s">
        <v>29</v>
      </c>
      <c r="C128" s="3" t="s">
        <v>25</v>
      </c>
      <c r="D128" s="3" t="s">
        <v>26</v>
      </c>
      <c r="E128" s="3" t="s">
        <v>30</v>
      </c>
      <c r="F128" s="3" t="s">
        <v>28</v>
      </c>
      <c r="G128" s="3">
        <v>3</v>
      </c>
      <c r="H128" s="3">
        <v>2</v>
      </c>
      <c r="I128" s="4">
        <f t="shared" si="32"/>
        <v>0.66666666666666663</v>
      </c>
      <c r="J128" s="3">
        <v>1</v>
      </c>
      <c r="K128" s="32">
        <f t="shared" si="33"/>
        <v>0.33333333333333331</v>
      </c>
      <c r="L128" s="3">
        <f t="shared" si="34"/>
        <v>2</v>
      </c>
      <c r="M128" s="3">
        <v>1</v>
      </c>
      <c r="N128" s="3">
        <v>1</v>
      </c>
      <c r="O128" s="3">
        <v>1</v>
      </c>
      <c r="P128" s="3">
        <v>2</v>
      </c>
      <c r="Q128" s="4">
        <f t="shared" si="35"/>
        <v>100</v>
      </c>
      <c r="R128" s="3">
        <v>0</v>
      </c>
      <c r="S128" s="3">
        <v>0</v>
      </c>
      <c r="T128" s="32">
        <f t="shared" si="36"/>
        <v>0.5</v>
      </c>
      <c r="U128" s="32">
        <f t="shared" si="37"/>
        <v>0.5</v>
      </c>
      <c r="V128" s="3">
        <v>0</v>
      </c>
      <c r="W128" s="3">
        <v>1</v>
      </c>
      <c r="X128" s="3">
        <v>0</v>
      </c>
      <c r="Y128" s="3">
        <v>1</v>
      </c>
      <c r="Z128" s="3">
        <v>0</v>
      </c>
      <c r="AA128" s="3">
        <v>0</v>
      </c>
      <c r="AB128" s="3"/>
      <c r="AC128" s="3"/>
    </row>
    <row r="129" spans="1:30" x14ac:dyDescent="0.3">
      <c r="A129" s="3" t="s">
        <v>67</v>
      </c>
      <c r="B129" s="3" t="s">
        <v>29</v>
      </c>
      <c r="C129" s="3" t="s">
        <v>25</v>
      </c>
      <c r="D129" s="3" t="s">
        <v>26</v>
      </c>
      <c r="E129" s="3" t="s">
        <v>30</v>
      </c>
      <c r="F129" s="3" t="s">
        <v>28</v>
      </c>
      <c r="G129" s="3">
        <v>0</v>
      </c>
      <c r="H129" s="3">
        <v>0</v>
      </c>
      <c r="I129" s="4" t="e">
        <f t="shared" si="32"/>
        <v>#DIV/0!</v>
      </c>
      <c r="J129" s="3">
        <v>0</v>
      </c>
      <c r="K129" s="32" t="e">
        <f t="shared" si="33"/>
        <v>#DIV/0!</v>
      </c>
      <c r="L129" s="3">
        <f t="shared" si="34"/>
        <v>0</v>
      </c>
      <c r="M129" s="3">
        <v>0</v>
      </c>
      <c r="N129" s="3">
        <v>0</v>
      </c>
      <c r="O129" s="3">
        <v>0</v>
      </c>
      <c r="P129" s="3">
        <v>0</v>
      </c>
      <c r="Q129" s="4" t="e">
        <f t="shared" si="35"/>
        <v>#DIV/0!</v>
      </c>
      <c r="R129" s="3">
        <v>0</v>
      </c>
      <c r="S129" s="3">
        <v>0</v>
      </c>
      <c r="T129" s="32" t="e">
        <f t="shared" si="36"/>
        <v>#DIV/0!</v>
      </c>
      <c r="U129" s="32" t="e">
        <f t="shared" si="37"/>
        <v>#DIV/0!</v>
      </c>
      <c r="V129" s="3">
        <v>0</v>
      </c>
      <c r="W129" s="3">
        <v>0</v>
      </c>
      <c r="X129" s="3">
        <v>0</v>
      </c>
      <c r="Y129" s="3">
        <v>0</v>
      </c>
      <c r="Z129" s="3">
        <v>0</v>
      </c>
      <c r="AA129" s="3">
        <v>0</v>
      </c>
      <c r="AB129" s="3"/>
      <c r="AC129" s="3"/>
    </row>
    <row r="130" spans="1:30" x14ac:dyDescent="0.3">
      <c r="A130" s="3" t="s">
        <v>68</v>
      </c>
      <c r="B130" s="3" t="s">
        <v>29</v>
      </c>
      <c r="C130" s="3" t="s">
        <v>25</v>
      </c>
      <c r="D130" s="3" t="s">
        <v>26</v>
      </c>
      <c r="E130" s="3" t="s">
        <v>30</v>
      </c>
      <c r="F130" s="3" t="s">
        <v>28</v>
      </c>
      <c r="G130" s="3">
        <v>6</v>
      </c>
      <c r="H130" s="3">
        <v>1</v>
      </c>
      <c r="I130" s="4">
        <f t="shared" si="32"/>
        <v>0.16666666666666666</v>
      </c>
      <c r="J130" s="3">
        <v>5</v>
      </c>
      <c r="K130" s="32">
        <f t="shared" si="33"/>
        <v>0.83333333333333337</v>
      </c>
      <c r="L130" s="3">
        <f t="shared" si="34"/>
        <v>0</v>
      </c>
      <c r="M130" s="3">
        <v>0</v>
      </c>
      <c r="N130" s="3">
        <v>0</v>
      </c>
      <c r="O130" s="3">
        <v>0</v>
      </c>
      <c r="P130" s="3">
        <v>0</v>
      </c>
      <c r="Q130" s="4" t="e">
        <f t="shared" si="35"/>
        <v>#DIV/0!</v>
      </c>
      <c r="R130" s="3">
        <v>2</v>
      </c>
      <c r="S130" s="3">
        <v>1</v>
      </c>
      <c r="T130" s="32" t="e">
        <f t="shared" si="36"/>
        <v>#DIV/0!</v>
      </c>
      <c r="U130" s="32" t="e">
        <f t="shared" si="37"/>
        <v>#DIV/0!</v>
      </c>
      <c r="V130" s="3">
        <v>0</v>
      </c>
      <c r="W130" s="3">
        <v>1</v>
      </c>
      <c r="X130" s="3">
        <v>0</v>
      </c>
      <c r="Y130" s="3">
        <v>5</v>
      </c>
      <c r="Z130" s="3">
        <v>1</v>
      </c>
      <c r="AA130" s="3">
        <v>0</v>
      </c>
      <c r="AB130" s="3"/>
      <c r="AC130" s="3"/>
    </row>
    <row r="131" spans="1:30" x14ac:dyDescent="0.3">
      <c r="A131" s="35">
        <v>29</v>
      </c>
      <c r="B131" s="35" t="s">
        <v>29</v>
      </c>
      <c r="C131" s="35" t="s">
        <v>32</v>
      </c>
      <c r="D131" s="35" t="s">
        <v>26</v>
      </c>
      <c r="E131" s="35" t="s">
        <v>30</v>
      </c>
      <c r="F131" s="35" t="s">
        <v>28</v>
      </c>
      <c r="G131" s="35">
        <f>G132+G133+G134</f>
        <v>3</v>
      </c>
      <c r="H131" s="35">
        <f>H132+H133+H134</f>
        <v>0</v>
      </c>
      <c r="I131" s="36">
        <f t="shared" si="32"/>
        <v>0</v>
      </c>
      <c r="J131" s="35">
        <f>J132+J133+J134</f>
        <v>2</v>
      </c>
      <c r="K131" s="37">
        <f t="shared" si="33"/>
        <v>0.66666666666666663</v>
      </c>
      <c r="L131" s="35">
        <f t="shared" si="34"/>
        <v>1</v>
      </c>
      <c r="M131" s="35">
        <f>M132+M133+M134</f>
        <v>0</v>
      </c>
      <c r="N131" s="35">
        <f>N132+N133+N134</f>
        <v>1</v>
      </c>
      <c r="O131" s="35">
        <f>O132+O133+O134</f>
        <v>0</v>
      </c>
      <c r="P131" s="35">
        <f>P132+P133+P134</f>
        <v>0</v>
      </c>
      <c r="Q131" s="36">
        <f t="shared" si="35"/>
        <v>0</v>
      </c>
      <c r="R131" s="35">
        <f>R132+R133+R134</f>
        <v>0</v>
      </c>
      <c r="S131" s="35">
        <f>S132+S133+S134</f>
        <v>0</v>
      </c>
      <c r="T131" s="37">
        <f t="shared" si="36"/>
        <v>0</v>
      </c>
      <c r="U131" s="37">
        <f t="shared" si="37"/>
        <v>0</v>
      </c>
      <c r="V131" s="35">
        <f t="shared" ref="V131:AA131" si="40">V132+V133+V134</f>
        <v>0</v>
      </c>
      <c r="W131" s="35">
        <f t="shared" si="40"/>
        <v>0</v>
      </c>
      <c r="X131" s="35">
        <f t="shared" si="40"/>
        <v>1</v>
      </c>
      <c r="Y131" s="35">
        <f t="shared" si="40"/>
        <v>2</v>
      </c>
      <c r="Z131" s="35">
        <f t="shared" si="40"/>
        <v>1</v>
      </c>
      <c r="AA131" s="35">
        <f t="shared" si="40"/>
        <v>0</v>
      </c>
      <c r="AB131" s="35"/>
      <c r="AC131" s="35"/>
      <c r="AD131" s="38"/>
    </row>
    <row r="132" spans="1:30" x14ac:dyDescent="0.3">
      <c r="A132" s="3" t="s">
        <v>66</v>
      </c>
      <c r="B132" s="3" t="s">
        <v>29</v>
      </c>
      <c r="C132" s="3" t="s">
        <v>32</v>
      </c>
      <c r="D132" s="3" t="s">
        <v>26</v>
      </c>
      <c r="E132" s="3" t="s">
        <v>30</v>
      </c>
      <c r="F132" s="3" t="s">
        <v>28</v>
      </c>
      <c r="G132" s="3">
        <v>2</v>
      </c>
      <c r="H132" s="3">
        <v>0</v>
      </c>
      <c r="I132" s="4">
        <f t="shared" si="32"/>
        <v>0</v>
      </c>
      <c r="J132" s="3">
        <v>1</v>
      </c>
      <c r="K132" s="32">
        <f t="shared" si="33"/>
        <v>0.5</v>
      </c>
      <c r="L132" s="3">
        <f t="shared" si="34"/>
        <v>1</v>
      </c>
      <c r="M132" s="3">
        <v>0</v>
      </c>
      <c r="N132" s="3">
        <v>1</v>
      </c>
      <c r="O132" s="3">
        <v>0</v>
      </c>
      <c r="P132" s="3">
        <v>0</v>
      </c>
      <c r="Q132" s="4">
        <f t="shared" si="35"/>
        <v>0</v>
      </c>
      <c r="R132" s="3">
        <v>0</v>
      </c>
      <c r="S132" s="3">
        <v>0</v>
      </c>
      <c r="T132" s="32">
        <f t="shared" si="36"/>
        <v>0</v>
      </c>
      <c r="U132" s="32">
        <f t="shared" si="37"/>
        <v>0</v>
      </c>
      <c r="V132" s="3">
        <v>0</v>
      </c>
      <c r="W132" s="3">
        <v>0</v>
      </c>
      <c r="X132" s="3">
        <v>1</v>
      </c>
      <c r="Y132" s="3">
        <v>1</v>
      </c>
      <c r="Z132" s="3">
        <v>1</v>
      </c>
      <c r="AA132" s="3">
        <v>0</v>
      </c>
      <c r="AB132" s="3"/>
      <c r="AC132" s="3"/>
    </row>
    <row r="133" spans="1:30" x14ac:dyDescent="0.3">
      <c r="A133" s="3" t="s">
        <v>67</v>
      </c>
      <c r="B133" s="3" t="s">
        <v>29</v>
      </c>
      <c r="C133" s="3" t="s">
        <v>32</v>
      </c>
      <c r="D133" s="3" t="s">
        <v>26</v>
      </c>
      <c r="E133" s="3" t="s">
        <v>30</v>
      </c>
      <c r="F133" s="3" t="s">
        <v>28</v>
      </c>
      <c r="G133" s="3">
        <v>0</v>
      </c>
      <c r="H133" s="3">
        <v>0</v>
      </c>
      <c r="I133" s="4" t="e">
        <f t="shared" si="32"/>
        <v>#DIV/0!</v>
      </c>
      <c r="J133" s="3">
        <v>0</v>
      </c>
      <c r="K133" s="32" t="e">
        <f t="shared" si="33"/>
        <v>#DIV/0!</v>
      </c>
      <c r="L133" s="3">
        <f t="shared" si="34"/>
        <v>0</v>
      </c>
      <c r="M133" s="3">
        <v>0</v>
      </c>
      <c r="N133" s="3">
        <v>0</v>
      </c>
      <c r="O133" s="3">
        <v>0</v>
      </c>
      <c r="P133" s="3">
        <v>0</v>
      </c>
      <c r="Q133" s="4" t="e">
        <f t="shared" si="35"/>
        <v>#DIV/0!</v>
      </c>
      <c r="R133" s="3">
        <v>0</v>
      </c>
      <c r="S133" s="3">
        <v>0</v>
      </c>
      <c r="T133" s="32" t="e">
        <f t="shared" si="36"/>
        <v>#DIV/0!</v>
      </c>
      <c r="U133" s="32" t="e">
        <f t="shared" si="37"/>
        <v>#DIV/0!</v>
      </c>
      <c r="V133" s="3">
        <v>0</v>
      </c>
      <c r="W133" s="3">
        <v>0</v>
      </c>
      <c r="X133" s="3">
        <v>0</v>
      </c>
      <c r="Y133" s="3">
        <v>0</v>
      </c>
      <c r="Z133" s="3">
        <v>0</v>
      </c>
      <c r="AA133" s="3">
        <v>0</v>
      </c>
      <c r="AB133" s="3"/>
      <c r="AC133" s="3"/>
    </row>
    <row r="134" spans="1:30" x14ac:dyDescent="0.3">
      <c r="A134" s="3" t="s">
        <v>68</v>
      </c>
      <c r="B134" s="3" t="s">
        <v>29</v>
      </c>
      <c r="C134" s="3" t="s">
        <v>32</v>
      </c>
      <c r="D134" s="3" t="s">
        <v>26</v>
      </c>
      <c r="E134" s="3" t="s">
        <v>30</v>
      </c>
      <c r="F134" s="3" t="s">
        <v>28</v>
      </c>
      <c r="G134" s="3">
        <v>1</v>
      </c>
      <c r="H134" s="3">
        <v>0</v>
      </c>
      <c r="I134" s="4">
        <f t="shared" si="32"/>
        <v>0</v>
      </c>
      <c r="J134" s="3">
        <v>1</v>
      </c>
      <c r="K134" s="32">
        <f t="shared" si="33"/>
        <v>1</v>
      </c>
      <c r="L134" s="3">
        <f t="shared" si="34"/>
        <v>0</v>
      </c>
      <c r="M134" s="3">
        <v>0</v>
      </c>
      <c r="N134" s="3">
        <v>0</v>
      </c>
      <c r="O134" s="3">
        <v>0</v>
      </c>
      <c r="P134" s="3">
        <v>0</v>
      </c>
      <c r="Q134" s="4" t="e">
        <f t="shared" si="35"/>
        <v>#DIV/0!</v>
      </c>
      <c r="R134" s="3">
        <v>0</v>
      </c>
      <c r="S134" s="3">
        <v>0</v>
      </c>
      <c r="T134" s="32" t="e">
        <f t="shared" si="36"/>
        <v>#DIV/0!</v>
      </c>
      <c r="U134" s="32" t="e">
        <f t="shared" si="37"/>
        <v>#DIV/0!</v>
      </c>
      <c r="V134" s="3">
        <v>0</v>
      </c>
      <c r="W134" s="3">
        <v>0</v>
      </c>
      <c r="X134" s="3">
        <v>0</v>
      </c>
      <c r="Y134" s="3">
        <v>1</v>
      </c>
      <c r="Z134" s="3">
        <v>0</v>
      </c>
      <c r="AA134" s="3">
        <v>0</v>
      </c>
      <c r="AB134" s="3"/>
      <c r="AC134" s="3"/>
    </row>
    <row r="135" spans="1:30" x14ac:dyDescent="0.3">
      <c r="A135" s="35">
        <v>223</v>
      </c>
      <c r="B135" s="35" t="s">
        <v>24</v>
      </c>
      <c r="C135" s="35" t="s">
        <v>25</v>
      </c>
      <c r="D135" s="35" t="s">
        <v>29</v>
      </c>
      <c r="E135" s="35" t="s">
        <v>30</v>
      </c>
      <c r="F135" s="35" t="s">
        <v>32</v>
      </c>
      <c r="G135" s="35">
        <f>G136+G137+G138</f>
        <v>2</v>
      </c>
      <c r="H135" s="35">
        <f>H136+H137+H138</f>
        <v>2</v>
      </c>
      <c r="I135" s="36">
        <f t="shared" si="32"/>
        <v>1</v>
      </c>
      <c r="J135" s="35">
        <f>J136+J137+J138</f>
        <v>0</v>
      </c>
      <c r="K135" s="37">
        <f t="shared" si="33"/>
        <v>0</v>
      </c>
      <c r="L135" s="35">
        <f t="shared" si="34"/>
        <v>2</v>
      </c>
      <c r="M135" s="35">
        <f>M136+M137+M138</f>
        <v>1</v>
      </c>
      <c r="N135" s="35">
        <f>N136+N137+N138</f>
        <v>1</v>
      </c>
      <c r="O135" s="35">
        <f>O136+O137+O138</f>
        <v>1</v>
      </c>
      <c r="P135" s="35">
        <f>P136+P137+P138</f>
        <v>2</v>
      </c>
      <c r="Q135" s="36">
        <f t="shared" si="35"/>
        <v>100</v>
      </c>
      <c r="R135" s="35">
        <f>R136+R137+R138</f>
        <v>0</v>
      </c>
      <c r="S135" s="35">
        <f>S136+S137+S138</f>
        <v>0</v>
      </c>
      <c r="T135" s="37">
        <f t="shared" si="36"/>
        <v>0.5</v>
      </c>
      <c r="U135" s="37">
        <f t="shared" si="37"/>
        <v>0.5</v>
      </c>
      <c r="V135" s="35">
        <f t="shared" ref="V135:AA135" si="41">V136+V137+V138</f>
        <v>0</v>
      </c>
      <c r="W135" s="35">
        <f t="shared" si="41"/>
        <v>0</v>
      </c>
      <c r="X135" s="35">
        <f t="shared" si="41"/>
        <v>1</v>
      </c>
      <c r="Y135" s="35">
        <f t="shared" si="41"/>
        <v>0</v>
      </c>
      <c r="Z135" s="35">
        <f t="shared" si="41"/>
        <v>1</v>
      </c>
      <c r="AA135" s="35">
        <f t="shared" si="41"/>
        <v>0</v>
      </c>
      <c r="AB135" s="35"/>
      <c r="AC135" s="35"/>
      <c r="AD135" s="38"/>
    </row>
    <row r="136" spans="1:30" x14ac:dyDescent="0.3">
      <c r="A136" s="3" t="s">
        <v>66</v>
      </c>
      <c r="B136" s="3" t="s">
        <v>24</v>
      </c>
      <c r="C136" s="3" t="s">
        <v>25</v>
      </c>
      <c r="D136" s="3" t="s">
        <v>29</v>
      </c>
      <c r="E136" s="3" t="s">
        <v>30</v>
      </c>
      <c r="F136" s="3" t="s">
        <v>32</v>
      </c>
      <c r="G136" s="3">
        <v>1</v>
      </c>
      <c r="H136" s="3">
        <v>0</v>
      </c>
      <c r="I136" s="4">
        <f t="shared" si="32"/>
        <v>0</v>
      </c>
      <c r="J136" s="3">
        <v>0</v>
      </c>
      <c r="K136" s="32">
        <f t="shared" si="33"/>
        <v>0</v>
      </c>
      <c r="L136" s="3">
        <f t="shared" si="34"/>
        <v>1</v>
      </c>
      <c r="M136" s="3">
        <v>0</v>
      </c>
      <c r="N136" s="3">
        <v>1</v>
      </c>
      <c r="O136" s="3">
        <v>0</v>
      </c>
      <c r="P136" s="3">
        <v>1</v>
      </c>
      <c r="Q136" s="4">
        <f t="shared" si="35"/>
        <v>100</v>
      </c>
      <c r="R136" s="3">
        <v>0</v>
      </c>
      <c r="S136" s="3">
        <v>0</v>
      </c>
      <c r="T136" s="32">
        <f t="shared" si="36"/>
        <v>0</v>
      </c>
      <c r="U136" s="32">
        <f t="shared" si="37"/>
        <v>0</v>
      </c>
      <c r="V136" s="3">
        <v>0</v>
      </c>
      <c r="W136" s="3">
        <v>0</v>
      </c>
      <c r="X136" s="3">
        <v>1</v>
      </c>
      <c r="Y136" s="3">
        <v>0</v>
      </c>
      <c r="Z136" s="3">
        <v>0</v>
      </c>
      <c r="AA136" s="3">
        <v>0</v>
      </c>
      <c r="AB136" s="3"/>
      <c r="AC136" s="3"/>
    </row>
    <row r="137" spans="1:30" x14ac:dyDescent="0.3">
      <c r="A137" s="3" t="s">
        <v>67</v>
      </c>
      <c r="B137" s="3" t="s">
        <v>24</v>
      </c>
      <c r="C137" s="3" t="s">
        <v>25</v>
      </c>
      <c r="D137" s="3" t="s">
        <v>29</v>
      </c>
      <c r="E137" s="3" t="s">
        <v>30</v>
      </c>
      <c r="F137" s="3" t="s">
        <v>32</v>
      </c>
      <c r="G137" s="3">
        <v>0</v>
      </c>
      <c r="H137" s="3">
        <v>0</v>
      </c>
      <c r="I137" s="4" t="e">
        <f t="shared" si="32"/>
        <v>#DIV/0!</v>
      </c>
      <c r="J137" s="3">
        <v>0</v>
      </c>
      <c r="K137" s="32" t="e">
        <f t="shared" si="33"/>
        <v>#DIV/0!</v>
      </c>
      <c r="L137" s="3">
        <f t="shared" si="34"/>
        <v>0</v>
      </c>
      <c r="M137" s="3">
        <v>0</v>
      </c>
      <c r="N137" s="3">
        <v>0</v>
      </c>
      <c r="O137" s="3">
        <v>0</v>
      </c>
      <c r="P137" s="3">
        <v>0</v>
      </c>
      <c r="Q137" s="4" t="e">
        <f t="shared" si="35"/>
        <v>#DIV/0!</v>
      </c>
      <c r="R137" s="3">
        <v>0</v>
      </c>
      <c r="S137" s="3">
        <v>0</v>
      </c>
      <c r="T137" s="32" t="e">
        <f t="shared" si="36"/>
        <v>#DIV/0!</v>
      </c>
      <c r="U137" s="32" t="e">
        <f t="shared" si="37"/>
        <v>#DIV/0!</v>
      </c>
      <c r="V137" s="3">
        <v>0</v>
      </c>
      <c r="W137" s="3">
        <v>0</v>
      </c>
      <c r="X137" s="3">
        <v>0</v>
      </c>
      <c r="Y137" s="3">
        <v>0</v>
      </c>
      <c r="Z137" s="3">
        <v>0</v>
      </c>
      <c r="AA137" s="3">
        <v>0</v>
      </c>
      <c r="AB137" s="3"/>
      <c r="AC137" s="3"/>
    </row>
    <row r="138" spans="1:30" x14ac:dyDescent="0.3">
      <c r="A138" s="3" t="s">
        <v>68</v>
      </c>
      <c r="B138" s="3" t="s">
        <v>24</v>
      </c>
      <c r="C138" s="3" t="s">
        <v>25</v>
      </c>
      <c r="D138" s="3" t="s">
        <v>29</v>
      </c>
      <c r="E138" s="3" t="s">
        <v>30</v>
      </c>
      <c r="F138" s="3" t="s">
        <v>32</v>
      </c>
      <c r="G138" s="3">
        <v>1</v>
      </c>
      <c r="H138" s="3">
        <v>2</v>
      </c>
      <c r="I138" s="4">
        <f t="shared" si="32"/>
        <v>2</v>
      </c>
      <c r="J138" s="3">
        <v>0</v>
      </c>
      <c r="K138" s="32">
        <f t="shared" si="33"/>
        <v>0</v>
      </c>
      <c r="L138" s="3">
        <f t="shared" si="34"/>
        <v>1</v>
      </c>
      <c r="M138" s="3">
        <v>1</v>
      </c>
      <c r="N138" s="3">
        <v>0</v>
      </c>
      <c r="O138" s="3">
        <v>1</v>
      </c>
      <c r="P138" s="3">
        <v>1</v>
      </c>
      <c r="Q138" s="4">
        <f t="shared" si="35"/>
        <v>100</v>
      </c>
      <c r="R138" s="3">
        <v>0</v>
      </c>
      <c r="S138" s="3">
        <v>0</v>
      </c>
      <c r="T138" s="32">
        <f t="shared" si="36"/>
        <v>1</v>
      </c>
      <c r="U138" s="32">
        <f t="shared" si="37"/>
        <v>1</v>
      </c>
      <c r="V138" s="3">
        <v>0</v>
      </c>
      <c r="W138" s="3">
        <v>0</v>
      </c>
      <c r="X138" s="3">
        <v>0</v>
      </c>
      <c r="Y138" s="3">
        <v>0</v>
      </c>
      <c r="Z138" s="3">
        <v>1</v>
      </c>
      <c r="AA138" s="3">
        <v>0</v>
      </c>
      <c r="AB138" s="3"/>
      <c r="AC138" s="3"/>
    </row>
    <row r="139" spans="1:30" x14ac:dyDescent="0.3">
      <c r="A139" s="35">
        <v>103</v>
      </c>
      <c r="B139" s="35" t="s">
        <v>24</v>
      </c>
      <c r="C139" s="35" t="s">
        <v>25</v>
      </c>
      <c r="D139" s="35" t="s">
        <v>33</v>
      </c>
      <c r="E139" s="35" t="s">
        <v>27</v>
      </c>
      <c r="F139" s="35" t="s">
        <v>28</v>
      </c>
      <c r="G139" s="35">
        <f>G140+G141+G142</f>
        <v>2</v>
      </c>
      <c r="H139" s="35">
        <f>H140+H141+H142</f>
        <v>0</v>
      </c>
      <c r="I139" s="36">
        <f t="shared" si="32"/>
        <v>0</v>
      </c>
      <c r="J139" s="35">
        <f>J140+J141+J142</f>
        <v>1</v>
      </c>
      <c r="K139" s="37">
        <f t="shared" si="33"/>
        <v>0.5</v>
      </c>
      <c r="L139" s="35">
        <f t="shared" si="34"/>
        <v>1</v>
      </c>
      <c r="M139" s="35">
        <f>M140+M141+M142</f>
        <v>0</v>
      </c>
      <c r="N139" s="35">
        <f>N140+N141+N142</f>
        <v>1</v>
      </c>
      <c r="O139" s="35">
        <f>O140+O141+O142</f>
        <v>0</v>
      </c>
      <c r="P139" s="35">
        <f>P140+P141+P142</f>
        <v>0</v>
      </c>
      <c r="Q139" s="36">
        <f t="shared" si="35"/>
        <v>0</v>
      </c>
      <c r="R139" s="35">
        <f>R140+R141+R142</f>
        <v>0</v>
      </c>
      <c r="S139" s="35">
        <f>S140+S141+S142</f>
        <v>0</v>
      </c>
      <c r="T139" s="37">
        <f t="shared" si="36"/>
        <v>0</v>
      </c>
      <c r="U139" s="37">
        <f t="shared" si="37"/>
        <v>0</v>
      </c>
      <c r="V139" s="35">
        <f t="shared" ref="V139:AA139" si="42">V140+V141+V142</f>
        <v>0</v>
      </c>
      <c r="W139" s="35">
        <f t="shared" si="42"/>
        <v>0</v>
      </c>
      <c r="X139" s="35">
        <f t="shared" si="42"/>
        <v>1</v>
      </c>
      <c r="Y139" s="35">
        <f t="shared" si="42"/>
        <v>1</v>
      </c>
      <c r="Z139" s="35">
        <f t="shared" si="42"/>
        <v>1</v>
      </c>
      <c r="AA139" s="35">
        <f t="shared" si="42"/>
        <v>0</v>
      </c>
      <c r="AB139" s="35"/>
      <c r="AC139" s="35"/>
      <c r="AD139" s="38"/>
    </row>
    <row r="140" spans="1:30" x14ac:dyDescent="0.3">
      <c r="A140" s="3" t="s">
        <v>66</v>
      </c>
      <c r="B140" s="3" t="s">
        <v>24</v>
      </c>
      <c r="C140" s="3" t="s">
        <v>25</v>
      </c>
      <c r="D140" s="3" t="s">
        <v>33</v>
      </c>
      <c r="E140" s="3" t="s">
        <v>27</v>
      </c>
      <c r="F140" s="3" t="s">
        <v>28</v>
      </c>
      <c r="G140" s="3">
        <v>2</v>
      </c>
      <c r="H140" s="3">
        <v>0</v>
      </c>
      <c r="I140" s="4">
        <f t="shared" si="32"/>
        <v>0</v>
      </c>
      <c r="J140" s="3">
        <v>1</v>
      </c>
      <c r="K140" s="32">
        <f t="shared" si="33"/>
        <v>0.5</v>
      </c>
      <c r="L140" s="3">
        <f t="shared" si="34"/>
        <v>1</v>
      </c>
      <c r="M140" s="3">
        <v>0</v>
      </c>
      <c r="N140" s="3">
        <v>1</v>
      </c>
      <c r="O140" s="3">
        <v>0</v>
      </c>
      <c r="P140" s="3">
        <v>0</v>
      </c>
      <c r="Q140" s="4">
        <f t="shared" si="35"/>
        <v>0</v>
      </c>
      <c r="R140" s="3">
        <v>0</v>
      </c>
      <c r="S140" s="3">
        <v>0</v>
      </c>
      <c r="T140" s="32">
        <f t="shared" si="36"/>
        <v>0</v>
      </c>
      <c r="U140" s="32">
        <f t="shared" si="37"/>
        <v>0</v>
      </c>
      <c r="V140" s="3">
        <v>0</v>
      </c>
      <c r="W140" s="3">
        <v>0</v>
      </c>
      <c r="X140" s="3">
        <v>1</v>
      </c>
      <c r="Y140" s="3">
        <v>1</v>
      </c>
      <c r="Z140" s="3">
        <v>1</v>
      </c>
      <c r="AA140" s="3">
        <v>0</v>
      </c>
      <c r="AB140" s="3"/>
      <c r="AC140" s="3"/>
    </row>
    <row r="141" spans="1:30" x14ac:dyDescent="0.3">
      <c r="A141" s="3" t="s">
        <v>67</v>
      </c>
      <c r="B141" s="3" t="s">
        <v>24</v>
      </c>
      <c r="C141" s="3" t="s">
        <v>25</v>
      </c>
      <c r="D141" s="3" t="s">
        <v>33</v>
      </c>
      <c r="E141" s="3" t="s">
        <v>27</v>
      </c>
      <c r="F141" s="3" t="s">
        <v>28</v>
      </c>
      <c r="G141" s="3">
        <v>0</v>
      </c>
      <c r="H141" s="3">
        <v>0</v>
      </c>
      <c r="I141" s="4" t="e">
        <f t="shared" si="32"/>
        <v>#DIV/0!</v>
      </c>
      <c r="J141" s="3">
        <v>0</v>
      </c>
      <c r="K141" s="32" t="e">
        <f t="shared" si="33"/>
        <v>#DIV/0!</v>
      </c>
      <c r="L141" s="3">
        <f t="shared" si="34"/>
        <v>0</v>
      </c>
      <c r="M141" s="3">
        <v>0</v>
      </c>
      <c r="N141" s="3">
        <v>0</v>
      </c>
      <c r="O141" s="3">
        <v>0</v>
      </c>
      <c r="P141" s="3">
        <v>0</v>
      </c>
      <c r="Q141" s="4" t="e">
        <f t="shared" si="35"/>
        <v>#DIV/0!</v>
      </c>
      <c r="R141" s="3">
        <v>0</v>
      </c>
      <c r="S141" s="3">
        <v>0</v>
      </c>
      <c r="T141" s="32" t="e">
        <f t="shared" si="36"/>
        <v>#DIV/0!</v>
      </c>
      <c r="U141" s="32" t="e">
        <f t="shared" si="37"/>
        <v>#DIV/0!</v>
      </c>
      <c r="V141" s="3">
        <v>0</v>
      </c>
      <c r="W141" s="3">
        <v>0</v>
      </c>
      <c r="X141" s="3">
        <v>0</v>
      </c>
      <c r="Y141" s="3">
        <v>0</v>
      </c>
      <c r="Z141" s="3">
        <v>0</v>
      </c>
      <c r="AA141" s="3">
        <v>0</v>
      </c>
      <c r="AB141" s="3"/>
      <c r="AC141" s="3"/>
    </row>
    <row r="142" spans="1:30" x14ac:dyDescent="0.3">
      <c r="A142" s="3" t="s">
        <v>68</v>
      </c>
      <c r="B142" s="3" t="s">
        <v>24</v>
      </c>
      <c r="C142" s="3" t="s">
        <v>25</v>
      </c>
      <c r="D142" s="3" t="s">
        <v>33</v>
      </c>
      <c r="E142" s="3" t="s">
        <v>27</v>
      </c>
      <c r="F142" s="3" t="s">
        <v>28</v>
      </c>
      <c r="G142" s="3">
        <v>0</v>
      </c>
      <c r="H142" s="3">
        <v>0</v>
      </c>
      <c r="I142" s="4" t="e">
        <f t="shared" si="32"/>
        <v>#DIV/0!</v>
      </c>
      <c r="J142" s="3">
        <v>0</v>
      </c>
      <c r="K142" s="32" t="e">
        <f t="shared" si="33"/>
        <v>#DIV/0!</v>
      </c>
      <c r="L142" s="3">
        <f t="shared" si="34"/>
        <v>0</v>
      </c>
      <c r="M142" s="3">
        <v>0</v>
      </c>
      <c r="N142" s="3">
        <v>0</v>
      </c>
      <c r="O142" s="3">
        <v>0</v>
      </c>
      <c r="P142" s="3">
        <v>0</v>
      </c>
      <c r="Q142" s="4" t="e">
        <f t="shared" si="35"/>
        <v>#DIV/0!</v>
      </c>
      <c r="R142" s="3">
        <v>0</v>
      </c>
      <c r="S142" s="3">
        <v>0</v>
      </c>
      <c r="T142" s="32" t="e">
        <f t="shared" si="36"/>
        <v>#DIV/0!</v>
      </c>
      <c r="U142" s="32" t="e">
        <f t="shared" si="37"/>
        <v>#DIV/0!</v>
      </c>
      <c r="V142" s="3">
        <v>0</v>
      </c>
      <c r="W142" s="3">
        <v>0</v>
      </c>
      <c r="X142" s="3">
        <v>0</v>
      </c>
      <c r="Y142" s="3">
        <v>0</v>
      </c>
      <c r="Z142" s="3">
        <v>0</v>
      </c>
      <c r="AA142" s="3">
        <v>0</v>
      </c>
      <c r="AB142" s="3"/>
      <c r="AC142" s="3"/>
    </row>
    <row r="143" spans="1:30" x14ac:dyDescent="0.3">
      <c r="A143" s="35">
        <v>18</v>
      </c>
      <c r="B143" s="35" t="s">
        <v>32</v>
      </c>
      <c r="C143" s="35" t="s">
        <v>25</v>
      </c>
      <c r="D143" s="35" t="s">
        <v>26</v>
      </c>
      <c r="E143" s="35" t="s">
        <v>30</v>
      </c>
      <c r="F143" s="35" t="s">
        <v>28</v>
      </c>
      <c r="G143" s="35">
        <f>G144+G145+G146</f>
        <v>3</v>
      </c>
      <c r="H143" s="35">
        <f>H144+H145+H146</f>
        <v>0</v>
      </c>
      <c r="I143" s="36">
        <f t="shared" si="32"/>
        <v>0</v>
      </c>
      <c r="J143" s="35">
        <f>J144+J145+J146</f>
        <v>3</v>
      </c>
      <c r="K143" s="37">
        <f t="shared" si="33"/>
        <v>1</v>
      </c>
      <c r="L143" s="35">
        <f t="shared" si="34"/>
        <v>0</v>
      </c>
      <c r="M143" s="35">
        <f>M144+M145+M146</f>
        <v>0</v>
      </c>
      <c r="N143" s="35">
        <f>N144+N145+N146</f>
        <v>0</v>
      </c>
      <c r="O143" s="35">
        <f>O144+O145+O146</f>
        <v>0</v>
      </c>
      <c r="P143" s="35">
        <f>P144+P145+P146</f>
        <v>0</v>
      </c>
      <c r="Q143" s="36" t="e">
        <f t="shared" si="35"/>
        <v>#DIV/0!</v>
      </c>
      <c r="R143" s="35">
        <f>R144+R145+R146</f>
        <v>0</v>
      </c>
      <c r="S143" s="35">
        <f>S144+S145+S146</f>
        <v>0</v>
      </c>
      <c r="T143" s="37" t="e">
        <f t="shared" si="36"/>
        <v>#DIV/0!</v>
      </c>
      <c r="U143" s="37" t="e">
        <f t="shared" si="37"/>
        <v>#DIV/0!</v>
      </c>
      <c r="V143" s="35">
        <f t="shared" ref="V143:AA143" si="43">V144+V145+V146</f>
        <v>0</v>
      </c>
      <c r="W143" s="35">
        <f t="shared" si="43"/>
        <v>0</v>
      </c>
      <c r="X143" s="35">
        <f t="shared" si="43"/>
        <v>0</v>
      </c>
      <c r="Y143" s="35">
        <f t="shared" si="43"/>
        <v>2</v>
      </c>
      <c r="Z143" s="35">
        <f t="shared" si="43"/>
        <v>0</v>
      </c>
      <c r="AA143" s="35">
        <f t="shared" si="43"/>
        <v>0</v>
      </c>
      <c r="AB143" s="35"/>
      <c r="AC143" s="35"/>
      <c r="AD143" s="38"/>
    </row>
    <row r="144" spans="1:30" x14ac:dyDescent="0.3">
      <c r="A144" s="3" t="s">
        <v>66</v>
      </c>
      <c r="B144" s="3" t="s">
        <v>32</v>
      </c>
      <c r="C144" s="3" t="s">
        <v>25</v>
      </c>
      <c r="D144" s="3" t="s">
        <v>26</v>
      </c>
      <c r="E144" s="3" t="s">
        <v>30</v>
      </c>
      <c r="F144" s="3" t="s">
        <v>28</v>
      </c>
      <c r="G144" s="3">
        <v>1</v>
      </c>
      <c r="H144" s="3">
        <v>0</v>
      </c>
      <c r="I144" s="4">
        <f t="shared" si="32"/>
        <v>0</v>
      </c>
      <c r="J144" s="3">
        <v>1</v>
      </c>
      <c r="K144" s="32">
        <f t="shared" si="33"/>
        <v>1</v>
      </c>
      <c r="L144" s="3">
        <f t="shared" si="34"/>
        <v>0</v>
      </c>
      <c r="M144" s="3">
        <v>0</v>
      </c>
      <c r="N144" s="3">
        <v>0</v>
      </c>
      <c r="O144" s="3">
        <v>0</v>
      </c>
      <c r="P144" s="3">
        <v>0</v>
      </c>
      <c r="Q144" s="4" t="e">
        <f t="shared" si="35"/>
        <v>#DIV/0!</v>
      </c>
      <c r="R144" s="3">
        <v>0</v>
      </c>
      <c r="S144" s="3">
        <v>0</v>
      </c>
      <c r="T144" s="32" t="e">
        <f t="shared" si="36"/>
        <v>#DIV/0!</v>
      </c>
      <c r="U144" s="32" t="e">
        <f t="shared" si="37"/>
        <v>#DIV/0!</v>
      </c>
      <c r="V144" s="3">
        <v>0</v>
      </c>
      <c r="W144" s="3">
        <v>0</v>
      </c>
      <c r="X144" s="3">
        <v>0</v>
      </c>
      <c r="Y144" s="3">
        <v>1</v>
      </c>
      <c r="Z144" s="3">
        <v>0</v>
      </c>
      <c r="AA144" s="3">
        <v>0</v>
      </c>
      <c r="AB144" s="3"/>
      <c r="AC144" s="3"/>
    </row>
    <row r="145" spans="1:30" x14ac:dyDescent="0.3">
      <c r="A145" s="3" t="s">
        <v>67</v>
      </c>
      <c r="B145" s="3" t="s">
        <v>32</v>
      </c>
      <c r="C145" s="3" t="s">
        <v>25</v>
      </c>
      <c r="D145" s="3" t="s">
        <v>26</v>
      </c>
      <c r="E145" s="3" t="s">
        <v>30</v>
      </c>
      <c r="F145" s="3" t="s">
        <v>28</v>
      </c>
      <c r="G145" s="3">
        <v>0</v>
      </c>
      <c r="H145" s="3">
        <v>0</v>
      </c>
      <c r="I145" s="4" t="e">
        <f t="shared" si="32"/>
        <v>#DIV/0!</v>
      </c>
      <c r="J145" s="3">
        <v>0</v>
      </c>
      <c r="K145" s="32" t="e">
        <f t="shared" si="33"/>
        <v>#DIV/0!</v>
      </c>
      <c r="L145" s="3">
        <f t="shared" si="34"/>
        <v>0</v>
      </c>
      <c r="M145" s="3">
        <v>0</v>
      </c>
      <c r="N145" s="3">
        <v>0</v>
      </c>
      <c r="O145" s="3">
        <v>0</v>
      </c>
      <c r="P145" s="3">
        <v>0</v>
      </c>
      <c r="Q145" s="4" t="e">
        <f t="shared" si="35"/>
        <v>#DIV/0!</v>
      </c>
      <c r="R145" s="3">
        <v>0</v>
      </c>
      <c r="S145" s="3">
        <v>0</v>
      </c>
      <c r="T145" s="32" t="e">
        <f t="shared" si="36"/>
        <v>#DIV/0!</v>
      </c>
      <c r="U145" s="32" t="e">
        <f t="shared" si="37"/>
        <v>#DIV/0!</v>
      </c>
      <c r="V145" s="3">
        <v>0</v>
      </c>
      <c r="W145" s="3">
        <v>0</v>
      </c>
      <c r="X145" s="3">
        <v>0</v>
      </c>
      <c r="Y145" s="3">
        <v>0</v>
      </c>
      <c r="Z145" s="3">
        <v>0</v>
      </c>
      <c r="AA145" s="3">
        <v>0</v>
      </c>
      <c r="AB145" s="3"/>
      <c r="AC145" s="3"/>
    </row>
    <row r="146" spans="1:30" x14ac:dyDescent="0.3">
      <c r="A146" s="3" t="s">
        <v>68</v>
      </c>
      <c r="B146" s="3" t="s">
        <v>32</v>
      </c>
      <c r="C146" s="3" t="s">
        <v>25</v>
      </c>
      <c r="D146" s="3" t="s">
        <v>26</v>
      </c>
      <c r="E146" s="3" t="s">
        <v>30</v>
      </c>
      <c r="F146" s="3" t="s">
        <v>28</v>
      </c>
      <c r="G146" s="3">
        <v>2</v>
      </c>
      <c r="H146" s="3">
        <v>0</v>
      </c>
      <c r="I146" s="4">
        <f t="shared" si="32"/>
        <v>0</v>
      </c>
      <c r="J146" s="3">
        <v>2</v>
      </c>
      <c r="K146" s="32">
        <f t="shared" si="33"/>
        <v>1</v>
      </c>
      <c r="L146" s="3">
        <f t="shared" si="34"/>
        <v>0</v>
      </c>
      <c r="M146" s="3">
        <v>0</v>
      </c>
      <c r="N146" s="3">
        <v>0</v>
      </c>
      <c r="O146" s="3">
        <v>0</v>
      </c>
      <c r="P146" s="3">
        <v>0</v>
      </c>
      <c r="Q146" s="4" t="e">
        <f t="shared" si="35"/>
        <v>#DIV/0!</v>
      </c>
      <c r="R146" s="3">
        <v>0</v>
      </c>
      <c r="S146" s="3">
        <v>0</v>
      </c>
      <c r="T146" s="32" t="e">
        <f t="shared" si="36"/>
        <v>#DIV/0!</v>
      </c>
      <c r="U146" s="32" t="e">
        <f t="shared" si="37"/>
        <v>#DIV/0!</v>
      </c>
      <c r="V146" s="3">
        <v>0</v>
      </c>
      <c r="W146" s="3">
        <v>0</v>
      </c>
      <c r="X146" s="3">
        <v>0</v>
      </c>
      <c r="Y146" s="3">
        <v>1</v>
      </c>
      <c r="Z146" s="3">
        <v>0</v>
      </c>
      <c r="AA146" s="3">
        <v>0</v>
      </c>
      <c r="AB146" s="3"/>
      <c r="AC146" s="3"/>
    </row>
    <row r="147" spans="1:30" x14ac:dyDescent="0.3">
      <c r="A147" s="35">
        <v>17</v>
      </c>
      <c r="B147" s="35" t="s">
        <v>32</v>
      </c>
      <c r="C147" s="35" t="s">
        <v>33</v>
      </c>
      <c r="D147" s="35" t="s">
        <v>26</v>
      </c>
      <c r="E147" s="35" t="s">
        <v>30</v>
      </c>
      <c r="F147" s="35" t="s">
        <v>28</v>
      </c>
      <c r="G147" s="35">
        <f>G148+G149+G150</f>
        <v>8</v>
      </c>
      <c r="H147" s="35">
        <f>H148+H149+H150</f>
        <v>4</v>
      </c>
      <c r="I147" s="36">
        <f t="shared" si="32"/>
        <v>0.5</v>
      </c>
      <c r="J147" s="35">
        <f>J148+J149+J150</f>
        <v>3</v>
      </c>
      <c r="K147" s="37">
        <f t="shared" si="33"/>
        <v>0.375</v>
      </c>
      <c r="L147" s="35">
        <f t="shared" si="34"/>
        <v>5</v>
      </c>
      <c r="M147" s="35">
        <f>M148+M149+M150</f>
        <v>2</v>
      </c>
      <c r="N147" s="35">
        <f>N148+N149+N150</f>
        <v>3</v>
      </c>
      <c r="O147" s="35">
        <f>O148+O149+O150</f>
        <v>2</v>
      </c>
      <c r="P147" s="35">
        <f>P148+P149+P150</f>
        <v>4</v>
      </c>
      <c r="Q147" s="36">
        <f t="shared" si="35"/>
        <v>80</v>
      </c>
      <c r="R147" s="35">
        <f>R148+R149+R150</f>
        <v>0</v>
      </c>
      <c r="S147" s="35">
        <f>S148+S149+S150</f>
        <v>0</v>
      </c>
      <c r="T147" s="37">
        <f t="shared" si="36"/>
        <v>0.4</v>
      </c>
      <c r="U147" s="37">
        <f t="shared" si="37"/>
        <v>0.4</v>
      </c>
      <c r="V147" s="35">
        <f t="shared" ref="V147:AA147" si="44">V148+V149+V150</f>
        <v>0</v>
      </c>
      <c r="W147" s="35">
        <f t="shared" si="44"/>
        <v>0</v>
      </c>
      <c r="X147" s="35">
        <f t="shared" si="44"/>
        <v>2</v>
      </c>
      <c r="Y147" s="35">
        <f t="shared" si="44"/>
        <v>3</v>
      </c>
      <c r="Z147" s="35">
        <f t="shared" si="44"/>
        <v>0</v>
      </c>
      <c r="AA147" s="35">
        <f t="shared" si="44"/>
        <v>1</v>
      </c>
      <c r="AB147" s="35"/>
      <c r="AC147" s="35"/>
      <c r="AD147" s="38"/>
    </row>
    <row r="148" spans="1:30" x14ac:dyDescent="0.3">
      <c r="A148" s="3" t="s">
        <v>66</v>
      </c>
      <c r="B148" s="3" t="s">
        <v>32</v>
      </c>
      <c r="C148" s="3" t="s">
        <v>33</v>
      </c>
      <c r="D148" s="3" t="s">
        <v>26</v>
      </c>
      <c r="E148" s="3" t="s">
        <v>30</v>
      </c>
      <c r="F148" s="3" t="s">
        <v>28</v>
      </c>
      <c r="G148" s="3">
        <v>3</v>
      </c>
      <c r="H148" s="3">
        <v>2</v>
      </c>
      <c r="I148" s="4">
        <f t="shared" si="32"/>
        <v>0.66666666666666663</v>
      </c>
      <c r="J148" s="3">
        <v>2</v>
      </c>
      <c r="K148" s="32">
        <f t="shared" si="33"/>
        <v>0.66666666666666663</v>
      </c>
      <c r="L148" s="3">
        <f t="shared" si="34"/>
        <v>1</v>
      </c>
      <c r="M148" s="3">
        <v>1</v>
      </c>
      <c r="N148" s="3">
        <v>0</v>
      </c>
      <c r="O148" s="3">
        <v>1</v>
      </c>
      <c r="P148" s="3">
        <v>1</v>
      </c>
      <c r="Q148" s="4">
        <f t="shared" si="35"/>
        <v>100</v>
      </c>
      <c r="R148" s="3">
        <v>0</v>
      </c>
      <c r="S148" s="3">
        <v>0</v>
      </c>
      <c r="T148" s="32">
        <f t="shared" si="36"/>
        <v>1</v>
      </c>
      <c r="U148" s="32">
        <f t="shared" si="37"/>
        <v>1</v>
      </c>
      <c r="V148" s="3">
        <v>0</v>
      </c>
      <c r="W148" s="3">
        <v>0</v>
      </c>
      <c r="X148" s="3">
        <v>0</v>
      </c>
      <c r="Y148" s="3">
        <v>2</v>
      </c>
      <c r="Z148" s="3">
        <v>0</v>
      </c>
      <c r="AA148" s="3">
        <v>0</v>
      </c>
      <c r="AB148" s="3"/>
      <c r="AC148" s="3"/>
    </row>
    <row r="149" spans="1:30" x14ac:dyDescent="0.3">
      <c r="A149" s="3" t="s">
        <v>67</v>
      </c>
      <c r="B149" s="3" t="s">
        <v>32</v>
      </c>
      <c r="C149" s="3" t="s">
        <v>33</v>
      </c>
      <c r="D149" s="3" t="s">
        <v>26</v>
      </c>
      <c r="E149" s="3" t="s">
        <v>30</v>
      </c>
      <c r="F149" s="3" t="s">
        <v>28</v>
      </c>
      <c r="G149" s="3">
        <v>1</v>
      </c>
      <c r="H149" s="3">
        <v>0</v>
      </c>
      <c r="I149" s="4">
        <f t="shared" si="32"/>
        <v>0</v>
      </c>
      <c r="J149" s="3">
        <v>0</v>
      </c>
      <c r="K149" s="32">
        <f t="shared" si="33"/>
        <v>0</v>
      </c>
      <c r="L149" s="3">
        <f t="shared" si="34"/>
        <v>1</v>
      </c>
      <c r="M149" s="3">
        <v>0</v>
      </c>
      <c r="N149" s="3">
        <v>1</v>
      </c>
      <c r="O149" s="3">
        <v>0</v>
      </c>
      <c r="P149" s="3">
        <v>1</v>
      </c>
      <c r="Q149" s="4">
        <f t="shared" si="35"/>
        <v>100</v>
      </c>
      <c r="R149" s="3">
        <v>0</v>
      </c>
      <c r="S149" s="3">
        <v>0</v>
      </c>
      <c r="T149" s="32">
        <f t="shared" si="36"/>
        <v>0</v>
      </c>
      <c r="U149" s="32">
        <f t="shared" si="37"/>
        <v>0</v>
      </c>
      <c r="V149" s="3">
        <v>0</v>
      </c>
      <c r="W149" s="3">
        <v>0</v>
      </c>
      <c r="X149" s="3">
        <v>1</v>
      </c>
      <c r="Y149" s="3">
        <v>0</v>
      </c>
      <c r="Z149" s="3">
        <v>0</v>
      </c>
      <c r="AA149" s="3">
        <v>0</v>
      </c>
      <c r="AB149" s="3"/>
      <c r="AC149" s="3"/>
    </row>
    <row r="150" spans="1:30" x14ac:dyDescent="0.3">
      <c r="A150" s="3" t="s">
        <v>68</v>
      </c>
      <c r="B150" s="3" t="s">
        <v>32</v>
      </c>
      <c r="C150" s="3" t="s">
        <v>33</v>
      </c>
      <c r="D150" s="3" t="s">
        <v>26</v>
      </c>
      <c r="E150" s="3" t="s">
        <v>30</v>
      </c>
      <c r="F150" s="3" t="s">
        <v>28</v>
      </c>
      <c r="G150" s="3">
        <v>4</v>
      </c>
      <c r="H150" s="3">
        <v>2</v>
      </c>
      <c r="I150" s="4">
        <f t="shared" si="32"/>
        <v>0.5</v>
      </c>
      <c r="J150" s="3">
        <v>1</v>
      </c>
      <c r="K150" s="32">
        <f t="shared" si="33"/>
        <v>0.25</v>
      </c>
      <c r="L150" s="3">
        <f t="shared" si="34"/>
        <v>3</v>
      </c>
      <c r="M150" s="3">
        <v>1</v>
      </c>
      <c r="N150" s="3">
        <v>2</v>
      </c>
      <c r="O150" s="3">
        <v>1</v>
      </c>
      <c r="P150" s="3">
        <v>2</v>
      </c>
      <c r="Q150" s="4">
        <f t="shared" si="35"/>
        <v>66.666666666666657</v>
      </c>
      <c r="R150" s="3">
        <v>0</v>
      </c>
      <c r="S150" s="3">
        <v>0</v>
      </c>
      <c r="T150" s="32">
        <f t="shared" si="36"/>
        <v>0.33333333333333331</v>
      </c>
      <c r="U150" s="32">
        <f t="shared" si="37"/>
        <v>0.33333333333333331</v>
      </c>
      <c r="V150" s="3">
        <v>0</v>
      </c>
      <c r="W150" s="3">
        <v>0</v>
      </c>
      <c r="X150" s="3">
        <v>1</v>
      </c>
      <c r="Y150" s="3">
        <v>1</v>
      </c>
      <c r="Z150" s="3">
        <v>0</v>
      </c>
      <c r="AA150" s="3">
        <v>1</v>
      </c>
      <c r="AB150" s="3"/>
      <c r="AC150" s="3"/>
    </row>
    <row r="151" spans="1:30" x14ac:dyDescent="0.3">
      <c r="A151" s="35">
        <v>33</v>
      </c>
      <c r="B151" s="35" t="s">
        <v>24</v>
      </c>
      <c r="C151" s="35" t="s">
        <v>25</v>
      </c>
      <c r="D151" s="35" t="s">
        <v>26</v>
      </c>
      <c r="E151" s="35" t="s">
        <v>30</v>
      </c>
      <c r="F151" s="35" t="s">
        <v>28</v>
      </c>
      <c r="G151" s="35">
        <f>G152+G153+G154</f>
        <v>4</v>
      </c>
      <c r="H151" s="35">
        <f>H152+H153+H154</f>
        <v>0</v>
      </c>
      <c r="I151" s="36">
        <f t="shared" si="32"/>
        <v>0</v>
      </c>
      <c r="J151" s="35">
        <f>J152+J153+J154</f>
        <v>4</v>
      </c>
      <c r="K151" s="37">
        <f t="shared" si="33"/>
        <v>1</v>
      </c>
      <c r="L151" s="35">
        <f t="shared" si="34"/>
        <v>0</v>
      </c>
      <c r="M151" s="35">
        <f>M152+M153+M154</f>
        <v>0</v>
      </c>
      <c r="N151" s="35">
        <f>N152+N153+N154</f>
        <v>0</v>
      </c>
      <c r="O151" s="35">
        <f>O152+O153+O154</f>
        <v>0</v>
      </c>
      <c r="P151" s="35">
        <f>P152+P153+P154</f>
        <v>0</v>
      </c>
      <c r="Q151" s="36" t="e">
        <f t="shared" si="35"/>
        <v>#DIV/0!</v>
      </c>
      <c r="R151" s="35">
        <f>R152+R153+R154</f>
        <v>0</v>
      </c>
      <c r="S151" s="35">
        <f>S152+S153+S154</f>
        <v>0</v>
      </c>
      <c r="T151" s="37" t="e">
        <f t="shared" si="36"/>
        <v>#DIV/0!</v>
      </c>
      <c r="U151" s="37" t="e">
        <f t="shared" si="37"/>
        <v>#DIV/0!</v>
      </c>
      <c r="V151" s="35">
        <f t="shared" ref="V151:AA151" si="45">V152+V153+V154</f>
        <v>0</v>
      </c>
      <c r="W151" s="35">
        <f t="shared" si="45"/>
        <v>0</v>
      </c>
      <c r="X151" s="35">
        <f t="shared" si="45"/>
        <v>0</v>
      </c>
      <c r="Y151" s="35">
        <f t="shared" si="45"/>
        <v>4</v>
      </c>
      <c r="Z151" s="35">
        <f t="shared" si="45"/>
        <v>0</v>
      </c>
      <c r="AA151" s="35">
        <f t="shared" si="45"/>
        <v>0</v>
      </c>
      <c r="AB151" s="35"/>
      <c r="AC151" s="35"/>
      <c r="AD151" s="38"/>
    </row>
    <row r="152" spans="1:30" x14ac:dyDescent="0.3">
      <c r="A152" s="3" t="s">
        <v>66</v>
      </c>
      <c r="B152" s="3" t="s">
        <v>24</v>
      </c>
      <c r="C152" s="3" t="s">
        <v>25</v>
      </c>
      <c r="D152" s="3" t="s">
        <v>26</v>
      </c>
      <c r="E152" s="3" t="s">
        <v>30</v>
      </c>
      <c r="F152" s="3" t="s">
        <v>28</v>
      </c>
      <c r="G152" s="3">
        <v>0</v>
      </c>
      <c r="H152" s="3">
        <v>0</v>
      </c>
      <c r="I152" s="4" t="e">
        <f t="shared" si="32"/>
        <v>#DIV/0!</v>
      </c>
      <c r="J152" s="3">
        <v>0</v>
      </c>
      <c r="K152" s="32" t="e">
        <f t="shared" si="33"/>
        <v>#DIV/0!</v>
      </c>
      <c r="L152" s="3">
        <f t="shared" si="34"/>
        <v>0</v>
      </c>
      <c r="M152" s="3">
        <v>0</v>
      </c>
      <c r="N152" s="3">
        <v>0</v>
      </c>
      <c r="O152" s="3">
        <v>0</v>
      </c>
      <c r="P152" s="3">
        <v>0</v>
      </c>
      <c r="Q152" s="4" t="e">
        <f t="shared" si="35"/>
        <v>#DIV/0!</v>
      </c>
      <c r="R152" s="3">
        <v>0</v>
      </c>
      <c r="S152" s="3">
        <v>0</v>
      </c>
      <c r="T152" s="32" t="e">
        <f t="shared" si="36"/>
        <v>#DIV/0!</v>
      </c>
      <c r="U152" s="32" t="e">
        <f t="shared" si="37"/>
        <v>#DIV/0!</v>
      </c>
      <c r="V152" s="3">
        <v>0</v>
      </c>
      <c r="W152" s="3">
        <v>0</v>
      </c>
      <c r="X152" s="3">
        <v>0</v>
      </c>
      <c r="Y152" s="3">
        <v>0</v>
      </c>
      <c r="Z152" s="3">
        <v>0</v>
      </c>
      <c r="AA152" s="3">
        <v>0</v>
      </c>
      <c r="AB152" s="3"/>
      <c r="AC152" s="3"/>
    </row>
    <row r="153" spans="1:30" x14ac:dyDescent="0.3">
      <c r="A153" s="3" t="s">
        <v>67</v>
      </c>
      <c r="B153" s="3" t="s">
        <v>24</v>
      </c>
      <c r="C153" s="3" t="s">
        <v>25</v>
      </c>
      <c r="D153" s="3" t="s">
        <v>26</v>
      </c>
      <c r="E153" s="3" t="s">
        <v>30</v>
      </c>
      <c r="F153" s="3" t="s">
        <v>28</v>
      </c>
      <c r="G153" s="3">
        <v>0</v>
      </c>
      <c r="H153" s="3">
        <v>0</v>
      </c>
      <c r="I153" s="4" t="e">
        <f t="shared" si="32"/>
        <v>#DIV/0!</v>
      </c>
      <c r="J153" s="3">
        <v>0</v>
      </c>
      <c r="K153" s="32" t="e">
        <f t="shared" si="33"/>
        <v>#DIV/0!</v>
      </c>
      <c r="L153" s="3">
        <f t="shared" si="34"/>
        <v>0</v>
      </c>
      <c r="M153" s="3">
        <v>0</v>
      </c>
      <c r="N153" s="3">
        <v>0</v>
      </c>
      <c r="O153" s="3">
        <v>0</v>
      </c>
      <c r="P153" s="3">
        <v>0</v>
      </c>
      <c r="Q153" s="4" t="e">
        <f t="shared" si="35"/>
        <v>#DIV/0!</v>
      </c>
      <c r="R153" s="3">
        <v>0</v>
      </c>
      <c r="S153" s="3">
        <v>0</v>
      </c>
      <c r="T153" s="32" t="e">
        <f t="shared" si="36"/>
        <v>#DIV/0!</v>
      </c>
      <c r="U153" s="32" t="e">
        <f t="shared" si="37"/>
        <v>#DIV/0!</v>
      </c>
      <c r="V153" s="3">
        <v>0</v>
      </c>
      <c r="W153" s="3">
        <v>0</v>
      </c>
      <c r="X153" s="3">
        <v>0</v>
      </c>
      <c r="Y153" s="3">
        <v>0</v>
      </c>
      <c r="Z153" s="3">
        <v>0</v>
      </c>
      <c r="AA153" s="3">
        <v>0</v>
      </c>
      <c r="AB153" s="3"/>
      <c r="AC153" s="3"/>
    </row>
    <row r="154" spans="1:30" x14ac:dyDescent="0.3">
      <c r="A154" s="3" t="s">
        <v>68</v>
      </c>
      <c r="B154" s="3" t="s">
        <v>24</v>
      </c>
      <c r="C154" s="3" t="s">
        <v>25</v>
      </c>
      <c r="D154" s="3" t="s">
        <v>26</v>
      </c>
      <c r="E154" s="3" t="s">
        <v>30</v>
      </c>
      <c r="F154" s="3" t="s">
        <v>28</v>
      </c>
      <c r="G154" s="3">
        <v>4</v>
      </c>
      <c r="H154" s="3">
        <v>0</v>
      </c>
      <c r="I154" s="4">
        <f t="shared" si="32"/>
        <v>0</v>
      </c>
      <c r="J154" s="3">
        <v>4</v>
      </c>
      <c r="K154" s="32">
        <f t="shared" si="33"/>
        <v>1</v>
      </c>
      <c r="L154" s="3">
        <f t="shared" si="34"/>
        <v>0</v>
      </c>
      <c r="M154" s="3">
        <v>0</v>
      </c>
      <c r="N154" s="3">
        <v>0</v>
      </c>
      <c r="O154" s="3">
        <v>0</v>
      </c>
      <c r="P154" s="3">
        <v>0</v>
      </c>
      <c r="Q154" s="4" t="e">
        <f t="shared" si="35"/>
        <v>#DIV/0!</v>
      </c>
      <c r="R154" s="3">
        <v>0</v>
      </c>
      <c r="S154" s="3">
        <v>0</v>
      </c>
      <c r="T154" s="32" t="e">
        <f t="shared" si="36"/>
        <v>#DIV/0!</v>
      </c>
      <c r="U154" s="32" t="e">
        <f t="shared" si="37"/>
        <v>#DIV/0!</v>
      </c>
      <c r="V154" s="3">
        <v>0</v>
      </c>
      <c r="W154" s="3">
        <v>0</v>
      </c>
      <c r="X154" s="3">
        <v>0</v>
      </c>
      <c r="Y154" s="3">
        <v>4</v>
      </c>
      <c r="Z154" s="3">
        <v>0</v>
      </c>
      <c r="AA154" s="3">
        <v>0</v>
      </c>
      <c r="AB154" s="3"/>
      <c r="AC154" s="3"/>
    </row>
    <row r="155" spans="1:30" x14ac:dyDescent="0.3">
      <c r="A155" s="35">
        <v>178</v>
      </c>
      <c r="B155" s="35" t="s">
        <v>24</v>
      </c>
      <c r="C155" s="35" t="s">
        <v>25</v>
      </c>
      <c r="D155" s="35" t="s">
        <v>26</v>
      </c>
      <c r="E155" s="35" t="s">
        <v>34</v>
      </c>
      <c r="F155" s="35" t="s">
        <v>28</v>
      </c>
      <c r="G155" s="35">
        <f>G156+G157+G158</f>
        <v>3</v>
      </c>
      <c r="H155" s="35">
        <f>H156+H157+H158</f>
        <v>0</v>
      </c>
      <c r="I155" s="36">
        <f t="shared" ref="I155:I186" si="46">H155/G155</f>
        <v>0</v>
      </c>
      <c r="J155" s="35">
        <f>J156+J157+J158</f>
        <v>3</v>
      </c>
      <c r="K155" s="37">
        <f t="shared" ref="K155:K186" si="47">J155/G155</f>
        <v>1</v>
      </c>
      <c r="L155" s="35">
        <f t="shared" ref="L155:L186" si="48">M155+N155</f>
        <v>0</v>
      </c>
      <c r="M155" s="35">
        <f>M156+M157+M158</f>
        <v>0</v>
      </c>
      <c r="N155" s="35">
        <f>N156+N157+N158</f>
        <v>0</v>
      </c>
      <c r="O155" s="35">
        <f>O156+O157+O158</f>
        <v>0</v>
      </c>
      <c r="P155" s="35">
        <f>P156+P157+P158</f>
        <v>0</v>
      </c>
      <c r="Q155" s="36" t="e">
        <f t="shared" ref="Q155:Q186" si="49">P155/L155*100</f>
        <v>#DIV/0!</v>
      </c>
      <c r="R155" s="35">
        <f>R156+R157+R158</f>
        <v>0</v>
      </c>
      <c r="S155" s="35">
        <f>S156+S157+S158</f>
        <v>0</v>
      </c>
      <c r="T155" s="37" t="e">
        <f t="shared" ref="T155:T186" si="50">M155/(M155+N155)</f>
        <v>#DIV/0!</v>
      </c>
      <c r="U155" s="37" t="e">
        <f t="shared" ref="U155:U186" si="51">((0.5*V155)+M155)/L155</f>
        <v>#DIV/0!</v>
      </c>
      <c r="V155" s="35">
        <f t="shared" ref="V155:AA155" si="52">V156+V157+V158</f>
        <v>0</v>
      </c>
      <c r="W155" s="35">
        <f t="shared" si="52"/>
        <v>0</v>
      </c>
      <c r="X155" s="35">
        <f t="shared" si="52"/>
        <v>0</v>
      </c>
      <c r="Y155" s="35">
        <f t="shared" si="52"/>
        <v>3</v>
      </c>
      <c r="Z155" s="35">
        <f t="shared" si="52"/>
        <v>0</v>
      </c>
      <c r="AA155" s="35">
        <f t="shared" si="52"/>
        <v>0</v>
      </c>
      <c r="AB155" s="35"/>
      <c r="AC155" s="35"/>
      <c r="AD155" s="38"/>
    </row>
    <row r="156" spans="1:30" x14ac:dyDescent="0.3">
      <c r="A156" s="3" t="s">
        <v>66</v>
      </c>
      <c r="B156" s="3" t="s">
        <v>24</v>
      </c>
      <c r="C156" s="3" t="s">
        <v>25</v>
      </c>
      <c r="D156" s="3" t="s">
        <v>26</v>
      </c>
      <c r="E156" s="3" t="s">
        <v>34</v>
      </c>
      <c r="F156" s="3" t="s">
        <v>28</v>
      </c>
      <c r="G156" s="3">
        <v>2</v>
      </c>
      <c r="H156" s="3">
        <v>0</v>
      </c>
      <c r="I156" s="4">
        <f t="shared" si="46"/>
        <v>0</v>
      </c>
      <c r="J156" s="3">
        <v>2</v>
      </c>
      <c r="K156" s="32">
        <f t="shared" si="47"/>
        <v>1</v>
      </c>
      <c r="L156" s="3">
        <f t="shared" si="48"/>
        <v>0</v>
      </c>
      <c r="M156" s="3">
        <v>0</v>
      </c>
      <c r="N156" s="3">
        <v>0</v>
      </c>
      <c r="O156" s="3">
        <v>0</v>
      </c>
      <c r="P156" s="3">
        <v>0</v>
      </c>
      <c r="Q156" s="4" t="e">
        <f t="shared" si="49"/>
        <v>#DIV/0!</v>
      </c>
      <c r="R156" s="3">
        <v>0</v>
      </c>
      <c r="S156" s="3">
        <v>0</v>
      </c>
      <c r="T156" s="32" t="e">
        <f t="shared" si="50"/>
        <v>#DIV/0!</v>
      </c>
      <c r="U156" s="32" t="e">
        <f t="shared" si="51"/>
        <v>#DIV/0!</v>
      </c>
      <c r="V156" s="3">
        <v>0</v>
      </c>
      <c r="W156" s="3">
        <v>0</v>
      </c>
      <c r="X156" s="3">
        <v>0</v>
      </c>
      <c r="Y156" s="3">
        <v>2</v>
      </c>
      <c r="Z156" s="3">
        <v>0</v>
      </c>
      <c r="AA156" s="3">
        <v>0</v>
      </c>
      <c r="AB156" s="3"/>
      <c r="AC156" s="3"/>
    </row>
    <row r="157" spans="1:30" x14ac:dyDescent="0.3">
      <c r="A157" s="3" t="s">
        <v>67</v>
      </c>
      <c r="B157" s="3" t="s">
        <v>24</v>
      </c>
      <c r="C157" s="3" t="s">
        <v>25</v>
      </c>
      <c r="D157" s="3" t="s">
        <v>26</v>
      </c>
      <c r="E157" s="3" t="s">
        <v>34</v>
      </c>
      <c r="F157" s="3" t="s">
        <v>28</v>
      </c>
      <c r="G157" s="3">
        <v>0</v>
      </c>
      <c r="H157" s="3">
        <v>0</v>
      </c>
      <c r="I157" s="4" t="e">
        <f t="shared" si="46"/>
        <v>#DIV/0!</v>
      </c>
      <c r="J157" s="3">
        <v>0</v>
      </c>
      <c r="K157" s="32" t="e">
        <f t="shared" si="47"/>
        <v>#DIV/0!</v>
      </c>
      <c r="L157" s="3">
        <f t="shared" si="48"/>
        <v>0</v>
      </c>
      <c r="M157" s="3">
        <v>0</v>
      </c>
      <c r="N157" s="3">
        <v>0</v>
      </c>
      <c r="O157" s="3">
        <v>0</v>
      </c>
      <c r="P157" s="3">
        <v>0</v>
      </c>
      <c r="Q157" s="4" t="e">
        <f t="shared" si="49"/>
        <v>#DIV/0!</v>
      </c>
      <c r="R157" s="3">
        <v>0</v>
      </c>
      <c r="S157" s="3">
        <v>0</v>
      </c>
      <c r="T157" s="32" t="e">
        <f t="shared" si="50"/>
        <v>#DIV/0!</v>
      </c>
      <c r="U157" s="32" t="e">
        <f t="shared" si="51"/>
        <v>#DIV/0!</v>
      </c>
      <c r="V157" s="3">
        <v>0</v>
      </c>
      <c r="W157" s="3">
        <v>0</v>
      </c>
      <c r="X157" s="3">
        <v>0</v>
      </c>
      <c r="Y157" s="3">
        <v>0</v>
      </c>
      <c r="Z157" s="3">
        <v>0</v>
      </c>
      <c r="AA157" s="3">
        <v>0</v>
      </c>
      <c r="AB157" s="3"/>
      <c r="AC157" s="3"/>
    </row>
    <row r="158" spans="1:30" x14ac:dyDescent="0.3">
      <c r="A158" s="3" t="s">
        <v>68</v>
      </c>
      <c r="B158" s="3" t="s">
        <v>24</v>
      </c>
      <c r="C158" s="3" t="s">
        <v>25</v>
      </c>
      <c r="D158" s="3" t="s">
        <v>26</v>
      </c>
      <c r="E158" s="3" t="s">
        <v>34</v>
      </c>
      <c r="F158" s="3" t="s">
        <v>28</v>
      </c>
      <c r="G158" s="3">
        <v>1</v>
      </c>
      <c r="H158" s="3">
        <v>0</v>
      </c>
      <c r="I158" s="4">
        <f t="shared" si="46"/>
        <v>0</v>
      </c>
      <c r="J158" s="3">
        <v>1</v>
      </c>
      <c r="K158" s="32">
        <f t="shared" si="47"/>
        <v>1</v>
      </c>
      <c r="L158" s="3">
        <f t="shared" si="48"/>
        <v>0</v>
      </c>
      <c r="M158" s="3">
        <v>0</v>
      </c>
      <c r="N158" s="3">
        <v>0</v>
      </c>
      <c r="O158" s="3">
        <v>0</v>
      </c>
      <c r="P158" s="3">
        <v>0</v>
      </c>
      <c r="Q158" s="4" t="e">
        <f t="shared" si="49"/>
        <v>#DIV/0!</v>
      </c>
      <c r="R158" s="3">
        <v>0</v>
      </c>
      <c r="S158" s="3">
        <v>0</v>
      </c>
      <c r="T158" s="32" t="e">
        <f t="shared" si="50"/>
        <v>#DIV/0!</v>
      </c>
      <c r="U158" s="32" t="e">
        <f t="shared" si="51"/>
        <v>#DIV/0!</v>
      </c>
      <c r="V158" s="3">
        <v>0</v>
      </c>
      <c r="W158" s="3">
        <v>0</v>
      </c>
      <c r="X158" s="3">
        <v>0</v>
      </c>
      <c r="Y158" s="3">
        <v>1</v>
      </c>
      <c r="Z158" s="3">
        <v>0</v>
      </c>
      <c r="AA158" s="3">
        <v>0</v>
      </c>
      <c r="AB158" s="3"/>
      <c r="AC158" s="3"/>
    </row>
    <row r="159" spans="1:30" x14ac:dyDescent="0.3">
      <c r="A159" s="35">
        <v>239</v>
      </c>
      <c r="B159" s="35" t="s">
        <v>24</v>
      </c>
      <c r="C159" s="35" t="s">
        <v>25</v>
      </c>
      <c r="D159" s="35" t="s">
        <v>33</v>
      </c>
      <c r="E159" s="35" t="s">
        <v>30</v>
      </c>
      <c r="F159" s="35" t="s">
        <v>29</v>
      </c>
      <c r="G159" s="35">
        <f>G160+G161+G162</f>
        <v>4</v>
      </c>
      <c r="H159" s="35">
        <f>H160+H161+H162</f>
        <v>2</v>
      </c>
      <c r="I159" s="36">
        <f t="shared" si="46"/>
        <v>0.5</v>
      </c>
      <c r="J159" s="35">
        <f>J160+J161+J162</f>
        <v>2</v>
      </c>
      <c r="K159" s="37">
        <f t="shared" si="47"/>
        <v>0.5</v>
      </c>
      <c r="L159" s="35">
        <f t="shared" si="48"/>
        <v>2</v>
      </c>
      <c r="M159" s="35">
        <f>M160+M161+M162</f>
        <v>1</v>
      </c>
      <c r="N159" s="35">
        <f>N160+N161+N162</f>
        <v>1</v>
      </c>
      <c r="O159" s="35">
        <f>O160+O161+O162</f>
        <v>1</v>
      </c>
      <c r="P159" s="35">
        <f>P160+P161+P162</f>
        <v>2</v>
      </c>
      <c r="Q159" s="36">
        <f t="shared" si="49"/>
        <v>100</v>
      </c>
      <c r="R159" s="35">
        <f>R160+R161+R162</f>
        <v>0</v>
      </c>
      <c r="S159" s="35">
        <f>S160+S161+S162</f>
        <v>0</v>
      </c>
      <c r="T159" s="37">
        <f t="shared" si="50"/>
        <v>0.5</v>
      </c>
      <c r="U159" s="37">
        <f t="shared" si="51"/>
        <v>0.5</v>
      </c>
      <c r="V159" s="35">
        <f t="shared" ref="V159:AA159" si="53">V160+V161+V162</f>
        <v>0</v>
      </c>
      <c r="W159" s="35">
        <f t="shared" si="53"/>
        <v>1</v>
      </c>
      <c r="X159" s="35">
        <f t="shared" si="53"/>
        <v>0</v>
      </c>
      <c r="Y159" s="35">
        <f t="shared" si="53"/>
        <v>1</v>
      </c>
      <c r="Z159" s="35">
        <f t="shared" si="53"/>
        <v>0</v>
      </c>
      <c r="AA159" s="35">
        <f t="shared" si="53"/>
        <v>0</v>
      </c>
      <c r="AB159" s="35"/>
      <c r="AC159" s="35"/>
      <c r="AD159" s="38"/>
    </row>
    <row r="160" spans="1:30" x14ac:dyDescent="0.3">
      <c r="A160" s="3" t="s">
        <v>66</v>
      </c>
      <c r="B160" s="3" t="s">
        <v>24</v>
      </c>
      <c r="C160" s="3" t="s">
        <v>25</v>
      </c>
      <c r="D160" s="3" t="s">
        <v>33</v>
      </c>
      <c r="E160" s="3" t="s">
        <v>30</v>
      </c>
      <c r="F160" s="3" t="s">
        <v>29</v>
      </c>
      <c r="G160" s="3">
        <v>2</v>
      </c>
      <c r="H160" s="3">
        <v>2</v>
      </c>
      <c r="I160" s="4">
        <f t="shared" si="46"/>
        <v>1</v>
      </c>
      <c r="J160" s="3">
        <v>0</v>
      </c>
      <c r="K160" s="32">
        <f t="shared" si="47"/>
        <v>0</v>
      </c>
      <c r="L160" s="3">
        <f t="shared" si="48"/>
        <v>2</v>
      </c>
      <c r="M160" s="3">
        <v>1</v>
      </c>
      <c r="N160" s="3">
        <v>1</v>
      </c>
      <c r="O160" s="3">
        <v>1</v>
      </c>
      <c r="P160" s="3">
        <v>2</v>
      </c>
      <c r="Q160" s="4">
        <f t="shared" si="49"/>
        <v>100</v>
      </c>
      <c r="R160" s="3">
        <v>0</v>
      </c>
      <c r="S160" s="3">
        <v>0</v>
      </c>
      <c r="T160" s="32">
        <f t="shared" si="50"/>
        <v>0.5</v>
      </c>
      <c r="U160" s="32">
        <f t="shared" si="51"/>
        <v>0.5</v>
      </c>
      <c r="V160" s="3">
        <v>0</v>
      </c>
      <c r="W160" s="3">
        <v>1</v>
      </c>
      <c r="X160" s="3">
        <v>0</v>
      </c>
      <c r="Y160" s="3">
        <v>0</v>
      </c>
      <c r="Z160" s="3">
        <v>0</v>
      </c>
      <c r="AA160" s="3">
        <v>0</v>
      </c>
      <c r="AB160" s="3"/>
      <c r="AC160" s="3"/>
    </row>
    <row r="161" spans="1:30" x14ac:dyDescent="0.3">
      <c r="A161" s="3" t="s">
        <v>67</v>
      </c>
      <c r="B161" s="3" t="s">
        <v>24</v>
      </c>
      <c r="C161" s="3" t="s">
        <v>25</v>
      </c>
      <c r="D161" s="3" t="s">
        <v>33</v>
      </c>
      <c r="E161" s="3" t="s">
        <v>30</v>
      </c>
      <c r="F161" s="3" t="s">
        <v>29</v>
      </c>
      <c r="G161" s="3">
        <v>0</v>
      </c>
      <c r="H161" s="3">
        <v>0</v>
      </c>
      <c r="I161" s="4" t="e">
        <f t="shared" si="46"/>
        <v>#DIV/0!</v>
      </c>
      <c r="J161" s="3">
        <v>0</v>
      </c>
      <c r="K161" s="32" t="e">
        <f t="shared" si="47"/>
        <v>#DIV/0!</v>
      </c>
      <c r="L161" s="3">
        <f t="shared" si="48"/>
        <v>0</v>
      </c>
      <c r="M161" s="3">
        <v>0</v>
      </c>
      <c r="N161" s="3">
        <v>0</v>
      </c>
      <c r="O161" s="3">
        <v>0</v>
      </c>
      <c r="P161" s="3">
        <v>0</v>
      </c>
      <c r="Q161" s="4" t="e">
        <f t="shared" si="49"/>
        <v>#DIV/0!</v>
      </c>
      <c r="R161" s="3">
        <v>0</v>
      </c>
      <c r="S161" s="3">
        <v>0</v>
      </c>
      <c r="T161" s="32" t="e">
        <f t="shared" si="50"/>
        <v>#DIV/0!</v>
      </c>
      <c r="U161" s="32" t="e">
        <f t="shared" si="51"/>
        <v>#DIV/0!</v>
      </c>
      <c r="V161" s="3">
        <v>0</v>
      </c>
      <c r="W161" s="3">
        <v>0</v>
      </c>
      <c r="X161" s="3">
        <v>0</v>
      </c>
      <c r="Y161" s="3">
        <v>0</v>
      </c>
      <c r="Z161" s="3">
        <v>0</v>
      </c>
      <c r="AA161" s="3">
        <v>0</v>
      </c>
      <c r="AB161" s="3"/>
      <c r="AC161" s="3"/>
    </row>
    <row r="162" spans="1:30" x14ac:dyDescent="0.3">
      <c r="A162" s="3" t="s">
        <v>68</v>
      </c>
      <c r="B162" s="3" t="s">
        <v>24</v>
      </c>
      <c r="C162" s="3" t="s">
        <v>25</v>
      </c>
      <c r="D162" s="3" t="s">
        <v>33</v>
      </c>
      <c r="E162" s="3" t="s">
        <v>30</v>
      </c>
      <c r="F162" s="3" t="s">
        <v>29</v>
      </c>
      <c r="G162" s="3">
        <v>2</v>
      </c>
      <c r="H162" s="3">
        <v>0</v>
      </c>
      <c r="I162" s="4">
        <f t="shared" si="46"/>
        <v>0</v>
      </c>
      <c r="J162" s="3">
        <v>2</v>
      </c>
      <c r="K162" s="32">
        <f t="shared" si="47"/>
        <v>1</v>
      </c>
      <c r="L162" s="3">
        <f t="shared" si="48"/>
        <v>0</v>
      </c>
      <c r="M162" s="3">
        <v>0</v>
      </c>
      <c r="N162" s="3">
        <v>0</v>
      </c>
      <c r="O162" s="3">
        <v>0</v>
      </c>
      <c r="P162" s="3">
        <v>0</v>
      </c>
      <c r="Q162" s="4" t="e">
        <f t="shared" si="49"/>
        <v>#DIV/0!</v>
      </c>
      <c r="R162" s="3">
        <v>0</v>
      </c>
      <c r="S162" s="3">
        <v>0</v>
      </c>
      <c r="T162" s="32" t="e">
        <f t="shared" si="50"/>
        <v>#DIV/0!</v>
      </c>
      <c r="U162" s="32" t="e">
        <f t="shared" si="51"/>
        <v>#DIV/0!</v>
      </c>
      <c r="V162" s="3">
        <v>0</v>
      </c>
      <c r="W162" s="3">
        <v>0</v>
      </c>
      <c r="X162" s="3">
        <v>0</v>
      </c>
      <c r="Y162" s="3">
        <v>1</v>
      </c>
      <c r="Z162" s="3">
        <v>0</v>
      </c>
      <c r="AA162" s="3">
        <v>0</v>
      </c>
      <c r="AB162" s="3"/>
      <c r="AC162" s="3"/>
    </row>
    <row r="163" spans="1:30" x14ac:dyDescent="0.3">
      <c r="A163" s="35">
        <v>26</v>
      </c>
      <c r="B163" s="35" t="s">
        <v>24</v>
      </c>
      <c r="C163" s="35" t="s">
        <v>29</v>
      </c>
      <c r="D163" s="35" t="s">
        <v>26</v>
      </c>
      <c r="E163" s="35" t="s">
        <v>30</v>
      </c>
      <c r="F163" s="35" t="s">
        <v>28</v>
      </c>
      <c r="G163" s="35">
        <f>G164+G165+G166</f>
        <v>5</v>
      </c>
      <c r="H163" s="35">
        <f>H164+H165+H166</f>
        <v>2</v>
      </c>
      <c r="I163" s="36">
        <f t="shared" si="46"/>
        <v>0.4</v>
      </c>
      <c r="J163" s="35">
        <f>J164+J165+J166</f>
        <v>2</v>
      </c>
      <c r="K163" s="37">
        <f t="shared" si="47"/>
        <v>0.4</v>
      </c>
      <c r="L163" s="35">
        <f t="shared" si="48"/>
        <v>3</v>
      </c>
      <c r="M163" s="35">
        <f>M164+M165+M166</f>
        <v>1</v>
      </c>
      <c r="N163" s="35">
        <f>N164+N165+N166</f>
        <v>2</v>
      </c>
      <c r="O163" s="35">
        <f>O164+O165+O166</f>
        <v>1</v>
      </c>
      <c r="P163" s="35">
        <f>P164+P165+P166</f>
        <v>3</v>
      </c>
      <c r="Q163" s="36">
        <f t="shared" si="49"/>
        <v>100</v>
      </c>
      <c r="R163" s="35">
        <f>R164+R165+R166</f>
        <v>0</v>
      </c>
      <c r="S163" s="35">
        <f>S164+S165+S166</f>
        <v>0</v>
      </c>
      <c r="T163" s="37">
        <f t="shared" si="50"/>
        <v>0.33333333333333331</v>
      </c>
      <c r="U163" s="37">
        <f t="shared" si="51"/>
        <v>0.33333333333333331</v>
      </c>
      <c r="V163" s="35">
        <f t="shared" ref="V163:AA163" si="54">V164+V165+V166</f>
        <v>0</v>
      </c>
      <c r="W163" s="35">
        <f t="shared" si="54"/>
        <v>1</v>
      </c>
      <c r="X163" s="35">
        <f t="shared" si="54"/>
        <v>1</v>
      </c>
      <c r="Y163" s="35">
        <f t="shared" si="54"/>
        <v>2</v>
      </c>
      <c r="Z163" s="35">
        <f t="shared" si="54"/>
        <v>0</v>
      </c>
      <c r="AA163" s="35">
        <f t="shared" si="54"/>
        <v>0</v>
      </c>
      <c r="AB163" s="35"/>
      <c r="AC163" s="35"/>
      <c r="AD163" s="38"/>
    </row>
    <row r="164" spans="1:30" x14ac:dyDescent="0.3">
      <c r="A164" s="3" t="s">
        <v>66</v>
      </c>
      <c r="B164" s="3" t="s">
        <v>24</v>
      </c>
      <c r="C164" s="3" t="s">
        <v>29</v>
      </c>
      <c r="D164" s="3" t="s">
        <v>26</v>
      </c>
      <c r="E164" s="3" t="s">
        <v>30</v>
      </c>
      <c r="F164" s="3" t="s">
        <v>28</v>
      </c>
      <c r="G164" s="3">
        <v>3</v>
      </c>
      <c r="H164" s="3">
        <v>2</v>
      </c>
      <c r="I164" s="4">
        <f t="shared" si="46"/>
        <v>0.66666666666666663</v>
      </c>
      <c r="J164" s="3">
        <v>0</v>
      </c>
      <c r="K164" s="32">
        <f t="shared" si="47"/>
        <v>0</v>
      </c>
      <c r="L164" s="3">
        <f t="shared" si="48"/>
        <v>3</v>
      </c>
      <c r="M164" s="3">
        <v>1</v>
      </c>
      <c r="N164" s="3">
        <v>2</v>
      </c>
      <c r="O164" s="3">
        <v>1</v>
      </c>
      <c r="P164" s="3">
        <v>3</v>
      </c>
      <c r="Q164" s="4">
        <f t="shared" si="49"/>
        <v>100</v>
      </c>
      <c r="R164" s="3">
        <v>0</v>
      </c>
      <c r="S164" s="3">
        <v>0</v>
      </c>
      <c r="T164" s="32">
        <f t="shared" si="50"/>
        <v>0.33333333333333331</v>
      </c>
      <c r="U164" s="32">
        <f t="shared" si="51"/>
        <v>0.33333333333333331</v>
      </c>
      <c r="V164" s="3">
        <v>0</v>
      </c>
      <c r="W164" s="3">
        <v>1</v>
      </c>
      <c r="X164" s="3">
        <v>1</v>
      </c>
      <c r="Y164" s="3">
        <v>0</v>
      </c>
      <c r="Z164" s="3">
        <v>0</v>
      </c>
      <c r="AA164" s="3">
        <v>0</v>
      </c>
      <c r="AB164" s="3"/>
      <c r="AC164" s="3"/>
    </row>
    <row r="165" spans="1:30" x14ac:dyDescent="0.3">
      <c r="A165" s="3" t="s">
        <v>67</v>
      </c>
      <c r="B165" s="3" t="s">
        <v>24</v>
      </c>
      <c r="C165" s="3" t="s">
        <v>29</v>
      </c>
      <c r="D165" s="3" t="s">
        <v>26</v>
      </c>
      <c r="E165" s="3" t="s">
        <v>30</v>
      </c>
      <c r="F165" s="3" t="s">
        <v>28</v>
      </c>
      <c r="G165" s="3">
        <v>0</v>
      </c>
      <c r="H165" s="3">
        <v>0</v>
      </c>
      <c r="I165" s="4" t="e">
        <f t="shared" si="46"/>
        <v>#DIV/0!</v>
      </c>
      <c r="J165" s="3">
        <v>0</v>
      </c>
      <c r="K165" s="32" t="e">
        <f t="shared" si="47"/>
        <v>#DIV/0!</v>
      </c>
      <c r="L165" s="3">
        <f t="shared" si="48"/>
        <v>0</v>
      </c>
      <c r="M165" s="3">
        <v>0</v>
      </c>
      <c r="N165" s="3">
        <v>0</v>
      </c>
      <c r="O165" s="3">
        <v>0</v>
      </c>
      <c r="P165" s="3">
        <v>0</v>
      </c>
      <c r="Q165" s="4" t="e">
        <f t="shared" si="49"/>
        <v>#DIV/0!</v>
      </c>
      <c r="R165" s="3">
        <v>0</v>
      </c>
      <c r="S165" s="3">
        <v>0</v>
      </c>
      <c r="T165" s="32" t="e">
        <f t="shared" si="50"/>
        <v>#DIV/0!</v>
      </c>
      <c r="U165" s="32" t="e">
        <f t="shared" si="51"/>
        <v>#DIV/0!</v>
      </c>
      <c r="V165" s="3">
        <v>0</v>
      </c>
      <c r="W165" s="3">
        <v>0</v>
      </c>
      <c r="X165" s="3">
        <v>0</v>
      </c>
      <c r="Y165" s="3">
        <v>0</v>
      </c>
      <c r="Z165" s="3">
        <v>0</v>
      </c>
      <c r="AA165" s="3">
        <v>0</v>
      </c>
      <c r="AB165" s="3"/>
      <c r="AC165" s="3"/>
    </row>
    <row r="166" spans="1:30" x14ac:dyDescent="0.3">
      <c r="A166" s="3" t="s">
        <v>68</v>
      </c>
      <c r="B166" s="3" t="s">
        <v>24</v>
      </c>
      <c r="C166" s="3" t="s">
        <v>29</v>
      </c>
      <c r="D166" s="3" t="s">
        <v>26</v>
      </c>
      <c r="E166" s="3" t="s">
        <v>30</v>
      </c>
      <c r="F166" s="3" t="s">
        <v>28</v>
      </c>
      <c r="G166" s="3">
        <v>2</v>
      </c>
      <c r="H166" s="3">
        <v>0</v>
      </c>
      <c r="I166" s="4">
        <f t="shared" si="46"/>
        <v>0</v>
      </c>
      <c r="J166" s="3">
        <v>2</v>
      </c>
      <c r="K166" s="32">
        <f t="shared" si="47"/>
        <v>1</v>
      </c>
      <c r="L166" s="3">
        <f t="shared" si="48"/>
        <v>0</v>
      </c>
      <c r="M166" s="3">
        <v>0</v>
      </c>
      <c r="N166" s="3">
        <v>0</v>
      </c>
      <c r="O166" s="3">
        <v>0</v>
      </c>
      <c r="P166" s="3">
        <v>0</v>
      </c>
      <c r="Q166" s="4" t="e">
        <f t="shared" si="49"/>
        <v>#DIV/0!</v>
      </c>
      <c r="R166" s="3">
        <v>0</v>
      </c>
      <c r="S166" s="3">
        <v>0</v>
      </c>
      <c r="T166" s="32" t="e">
        <f t="shared" si="50"/>
        <v>#DIV/0!</v>
      </c>
      <c r="U166" s="32" t="e">
        <f t="shared" si="51"/>
        <v>#DIV/0!</v>
      </c>
      <c r="V166" s="3">
        <v>0</v>
      </c>
      <c r="W166" s="3">
        <v>0</v>
      </c>
      <c r="X166" s="3">
        <v>0</v>
      </c>
      <c r="Y166" s="3">
        <v>2</v>
      </c>
      <c r="Z166" s="3">
        <v>0</v>
      </c>
      <c r="AA166" s="3">
        <v>0</v>
      </c>
      <c r="AB166" s="3"/>
      <c r="AC166" s="3"/>
    </row>
    <row r="167" spans="1:30" x14ac:dyDescent="0.3">
      <c r="A167" s="35">
        <v>250</v>
      </c>
      <c r="B167" s="35" t="s">
        <v>32</v>
      </c>
      <c r="C167" s="35" t="s">
        <v>31</v>
      </c>
      <c r="D167" s="35" t="s">
        <v>26</v>
      </c>
      <c r="E167" s="35" t="s">
        <v>30</v>
      </c>
      <c r="F167" s="35" t="s">
        <v>28</v>
      </c>
      <c r="G167" s="35">
        <f>G168+G169+G170</f>
        <v>2</v>
      </c>
      <c r="H167" s="35">
        <f>H168+H169+H170</f>
        <v>0</v>
      </c>
      <c r="I167" s="36">
        <f t="shared" si="46"/>
        <v>0</v>
      </c>
      <c r="J167" s="35">
        <f>J168+J169+J170</f>
        <v>1</v>
      </c>
      <c r="K167" s="37">
        <f t="shared" si="47"/>
        <v>0.5</v>
      </c>
      <c r="L167" s="35">
        <f t="shared" si="48"/>
        <v>1</v>
      </c>
      <c r="M167" s="35">
        <f>M168+M169+M170</f>
        <v>0</v>
      </c>
      <c r="N167" s="35">
        <f>N168+N169+N170</f>
        <v>1</v>
      </c>
      <c r="O167" s="35">
        <f>O168+O169+O170</f>
        <v>0</v>
      </c>
      <c r="P167" s="35">
        <f>P168+P169+P170</f>
        <v>1</v>
      </c>
      <c r="Q167" s="36">
        <f t="shared" si="49"/>
        <v>100</v>
      </c>
      <c r="R167" s="35">
        <f>R168+R169+R170</f>
        <v>0</v>
      </c>
      <c r="S167" s="35">
        <f>S168+S169+S170</f>
        <v>0</v>
      </c>
      <c r="T167" s="37">
        <f t="shared" si="50"/>
        <v>0</v>
      </c>
      <c r="U167" s="37">
        <f t="shared" si="51"/>
        <v>0</v>
      </c>
      <c r="V167" s="35">
        <f t="shared" ref="V167:AA167" si="55">V168+V169+V170</f>
        <v>0</v>
      </c>
      <c r="W167" s="35">
        <f t="shared" si="55"/>
        <v>0</v>
      </c>
      <c r="X167" s="35">
        <f t="shared" si="55"/>
        <v>1</v>
      </c>
      <c r="Y167" s="35">
        <f t="shared" si="55"/>
        <v>1</v>
      </c>
      <c r="Z167" s="35">
        <f t="shared" si="55"/>
        <v>0</v>
      </c>
      <c r="AA167" s="35">
        <f t="shared" si="55"/>
        <v>0</v>
      </c>
      <c r="AB167" s="35"/>
      <c r="AC167" s="35"/>
      <c r="AD167" s="38"/>
    </row>
    <row r="168" spans="1:30" x14ac:dyDescent="0.3">
      <c r="A168" s="3" t="s">
        <v>66</v>
      </c>
      <c r="B168" s="3" t="s">
        <v>32</v>
      </c>
      <c r="C168" s="3" t="s">
        <v>31</v>
      </c>
      <c r="D168" s="3" t="s">
        <v>26</v>
      </c>
      <c r="E168" s="3" t="s">
        <v>30</v>
      </c>
      <c r="F168" s="3" t="s">
        <v>28</v>
      </c>
      <c r="G168" s="3">
        <v>2</v>
      </c>
      <c r="H168" s="3">
        <v>0</v>
      </c>
      <c r="I168" s="4">
        <f t="shared" si="46"/>
        <v>0</v>
      </c>
      <c r="J168" s="3">
        <v>1</v>
      </c>
      <c r="K168" s="32">
        <f t="shared" si="47"/>
        <v>0.5</v>
      </c>
      <c r="L168" s="3">
        <f t="shared" si="48"/>
        <v>1</v>
      </c>
      <c r="M168" s="3">
        <v>0</v>
      </c>
      <c r="N168" s="3">
        <v>1</v>
      </c>
      <c r="O168" s="3">
        <v>0</v>
      </c>
      <c r="P168" s="3">
        <v>1</v>
      </c>
      <c r="Q168" s="4">
        <f t="shared" si="49"/>
        <v>100</v>
      </c>
      <c r="R168" s="3">
        <v>0</v>
      </c>
      <c r="S168" s="3">
        <v>0</v>
      </c>
      <c r="T168" s="32">
        <f t="shared" si="50"/>
        <v>0</v>
      </c>
      <c r="U168" s="32">
        <f t="shared" si="51"/>
        <v>0</v>
      </c>
      <c r="V168" s="3">
        <v>0</v>
      </c>
      <c r="W168" s="3">
        <v>0</v>
      </c>
      <c r="X168" s="3">
        <v>1</v>
      </c>
      <c r="Y168" s="3">
        <v>1</v>
      </c>
      <c r="Z168" s="3">
        <v>0</v>
      </c>
      <c r="AA168" s="3">
        <v>0</v>
      </c>
      <c r="AB168" s="3"/>
      <c r="AC168" s="3"/>
    </row>
    <row r="169" spans="1:30" x14ac:dyDescent="0.3">
      <c r="A169" s="3" t="s">
        <v>67</v>
      </c>
      <c r="B169" s="3" t="s">
        <v>32</v>
      </c>
      <c r="C169" s="3" t="s">
        <v>31</v>
      </c>
      <c r="D169" s="3" t="s">
        <v>26</v>
      </c>
      <c r="E169" s="3" t="s">
        <v>30</v>
      </c>
      <c r="F169" s="3" t="s">
        <v>28</v>
      </c>
      <c r="G169" s="3">
        <v>0</v>
      </c>
      <c r="H169" s="3">
        <v>0</v>
      </c>
      <c r="I169" s="4" t="e">
        <f t="shared" si="46"/>
        <v>#DIV/0!</v>
      </c>
      <c r="J169" s="3">
        <v>0</v>
      </c>
      <c r="K169" s="32" t="e">
        <f t="shared" si="47"/>
        <v>#DIV/0!</v>
      </c>
      <c r="L169" s="3">
        <f t="shared" si="48"/>
        <v>0</v>
      </c>
      <c r="M169" s="3">
        <v>0</v>
      </c>
      <c r="N169" s="3">
        <v>0</v>
      </c>
      <c r="O169" s="3">
        <v>0</v>
      </c>
      <c r="P169" s="3">
        <v>0</v>
      </c>
      <c r="Q169" s="4" t="e">
        <f t="shared" si="49"/>
        <v>#DIV/0!</v>
      </c>
      <c r="R169" s="3">
        <v>0</v>
      </c>
      <c r="S169" s="3">
        <v>0</v>
      </c>
      <c r="T169" s="32" t="e">
        <f t="shared" si="50"/>
        <v>#DIV/0!</v>
      </c>
      <c r="U169" s="32" t="e">
        <f t="shared" si="51"/>
        <v>#DIV/0!</v>
      </c>
      <c r="V169" s="3">
        <v>0</v>
      </c>
      <c r="W169" s="3">
        <v>0</v>
      </c>
      <c r="X169" s="3">
        <v>0</v>
      </c>
      <c r="Y169" s="3">
        <v>0</v>
      </c>
      <c r="Z169" s="3">
        <v>0</v>
      </c>
      <c r="AA169" s="3">
        <v>0</v>
      </c>
      <c r="AB169" s="3"/>
      <c r="AC169" s="3"/>
    </row>
    <row r="170" spans="1:30" x14ac:dyDescent="0.3">
      <c r="A170" s="3" t="s">
        <v>68</v>
      </c>
      <c r="B170" s="3" t="s">
        <v>32</v>
      </c>
      <c r="C170" s="3" t="s">
        <v>31</v>
      </c>
      <c r="D170" s="3" t="s">
        <v>26</v>
      </c>
      <c r="E170" s="3" t="s">
        <v>30</v>
      </c>
      <c r="F170" s="3" t="s">
        <v>28</v>
      </c>
      <c r="G170" s="3">
        <v>0</v>
      </c>
      <c r="H170" s="3">
        <v>0</v>
      </c>
      <c r="I170" s="4" t="e">
        <f t="shared" si="46"/>
        <v>#DIV/0!</v>
      </c>
      <c r="J170" s="3">
        <v>0</v>
      </c>
      <c r="K170" s="32" t="e">
        <f t="shared" si="47"/>
        <v>#DIV/0!</v>
      </c>
      <c r="L170" s="3">
        <f t="shared" si="48"/>
        <v>0</v>
      </c>
      <c r="M170" s="3">
        <v>0</v>
      </c>
      <c r="N170" s="3">
        <v>0</v>
      </c>
      <c r="O170" s="3">
        <v>0</v>
      </c>
      <c r="P170" s="3">
        <v>0</v>
      </c>
      <c r="Q170" s="4" t="e">
        <f t="shared" si="49"/>
        <v>#DIV/0!</v>
      </c>
      <c r="R170" s="3">
        <v>0</v>
      </c>
      <c r="S170" s="3">
        <v>0</v>
      </c>
      <c r="T170" s="32" t="e">
        <f t="shared" si="50"/>
        <v>#DIV/0!</v>
      </c>
      <c r="U170" s="32" t="e">
        <f t="shared" si="51"/>
        <v>#DIV/0!</v>
      </c>
      <c r="V170" s="3">
        <v>0</v>
      </c>
      <c r="W170" s="3">
        <v>0</v>
      </c>
      <c r="X170" s="3">
        <v>0</v>
      </c>
      <c r="Y170" s="3">
        <v>0</v>
      </c>
      <c r="Z170" s="3">
        <v>0</v>
      </c>
      <c r="AA170" s="3">
        <v>0</v>
      </c>
      <c r="AB170" s="3"/>
      <c r="AC170" s="3"/>
    </row>
    <row r="171" spans="1:30" x14ac:dyDescent="0.3">
      <c r="A171" s="35">
        <v>251</v>
      </c>
      <c r="B171" s="35" t="s">
        <v>32</v>
      </c>
      <c r="C171" s="35" t="s">
        <v>25</v>
      </c>
      <c r="D171" s="35" t="s">
        <v>26</v>
      </c>
      <c r="E171" s="35" t="s">
        <v>27</v>
      </c>
      <c r="F171" s="35" t="s">
        <v>31</v>
      </c>
      <c r="G171" s="35">
        <f>G172+G173+G174</f>
        <v>2</v>
      </c>
      <c r="H171" s="35">
        <f>H172+H173+H174</f>
        <v>0</v>
      </c>
      <c r="I171" s="36">
        <f t="shared" si="46"/>
        <v>0</v>
      </c>
      <c r="J171" s="35">
        <f>J172+J173+J174</f>
        <v>1</v>
      </c>
      <c r="K171" s="37">
        <f t="shared" si="47"/>
        <v>0.5</v>
      </c>
      <c r="L171" s="35">
        <f t="shared" si="48"/>
        <v>1</v>
      </c>
      <c r="M171" s="35">
        <f>M172+M173+M174</f>
        <v>0</v>
      </c>
      <c r="N171" s="35">
        <f>N172+N173+N174</f>
        <v>1</v>
      </c>
      <c r="O171" s="35">
        <f>O172+O173+O174</f>
        <v>0</v>
      </c>
      <c r="P171" s="35">
        <f>P172+P173+P174</f>
        <v>1</v>
      </c>
      <c r="Q171" s="36">
        <f t="shared" si="49"/>
        <v>100</v>
      </c>
      <c r="R171" s="35">
        <f>R172+R173+R174</f>
        <v>0</v>
      </c>
      <c r="S171" s="35">
        <f>S172+S173+S174</f>
        <v>0</v>
      </c>
      <c r="T171" s="37">
        <f t="shared" si="50"/>
        <v>0</v>
      </c>
      <c r="U171" s="37">
        <f t="shared" si="51"/>
        <v>0</v>
      </c>
      <c r="V171" s="35">
        <f t="shared" ref="V171:AA171" si="56">V172+V173+V174</f>
        <v>0</v>
      </c>
      <c r="W171" s="35">
        <f t="shared" si="56"/>
        <v>1</v>
      </c>
      <c r="X171" s="35">
        <f t="shared" si="56"/>
        <v>0</v>
      </c>
      <c r="Y171" s="35">
        <f t="shared" si="56"/>
        <v>0</v>
      </c>
      <c r="Z171" s="35">
        <f t="shared" si="56"/>
        <v>0</v>
      </c>
      <c r="AA171" s="35">
        <f t="shared" si="56"/>
        <v>0</v>
      </c>
      <c r="AB171" s="35"/>
      <c r="AC171" s="35"/>
      <c r="AD171" s="38"/>
    </row>
    <row r="172" spans="1:30" x14ac:dyDescent="0.3">
      <c r="A172" s="3" t="s">
        <v>66</v>
      </c>
      <c r="B172" s="3" t="s">
        <v>32</v>
      </c>
      <c r="C172" s="3" t="s">
        <v>25</v>
      </c>
      <c r="D172" s="3" t="s">
        <v>26</v>
      </c>
      <c r="E172" s="3" t="s">
        <v>27</v>
      </c>
      <c r="F172" s="3" t="s">
        <v>31</v>
      </c>
      <c r="G172" s="3">
        <v>2</v>
      </c>
      <c r="H172" s="3">
        <v>0</v>
      </c>
      <c r="I172" s="4">
        <f t="shared" si="46"/>
        <v>0</v>
      </c>
      <c r="J172" s="3">
        <v>1</v>
      </c>
      <c r="K172" s="32">
        <f t="shared" si="47"/>
        <v>0.5</v>
      </c>
      <c r="L172" s="3">
        <f t="shared" si="48"/>
        <v>1</v>
      </c>
      <c r="M172" s="3">
        <v>0</v>
      </c>
      <c r="N172" s="3">
        <v>1</v>
      </c>
      <c r="O172" s="3">
        <v>0</v>
      </c>
      <c r="P172" s="3">
        <v>1</v>
      </c>
      <c r="Q172" s="4">
        <f t="shared" si="49"/>
        <v>100</v>
      </c>
      <c r="R172" s="3">
        <v>0</v>
      </c>
      <c r="S172" s="3">
        <v>0</v>
      </c>
      <c r="T172" s="32">
        <f t="shared" si="50"/>
        <v>0</v>
      </c>
      <c r="U172" s="32">
        <f t="shared" si="51"/>
        <v>0</v>
      </c>
      <c r="V172" s="3">
        <v>0</v>
      </c>
      <c r="W172" s="3">
        <v>1</v>
      </c>
      <c r="X172" s="3">
        <v>0</v>
      </c>
      <c r="Y172" s="3">
        <v>0</v>
      </c>
      <c r="Z172" s="3">
        <v>0</v>
      </c>
      <c r="AA172" s="3">
        <v>0</v>
      </c>
      <c r="AB172" s="3"/>
      <c r="AC172" s="3"/>
    </row>
    <row r="173" spans="1:30" x14ac:dyDescent="0.3">
      <c r="A173" s="3" t="s">
        <v>67</v>
      </c>
      <c r="B173" s="3" t="s">
        <v>32</v>
      </c>
      <c r="C173" s="3" t="s">
        <v>25</v>
      </c>
      <c r="D173" s="3" t="s">
        <v>26</v>
      </c>
      <c r="E173" s="3" t="s">
        <v>27</v>
      </c>
      <c r="F173" s="3" t="s">
        <v>31</v>
      </c>
      <c r="G173" s="3">
        <v>0</v>
      </c>
      <c r="H173" s="3">
        <v>0</v>
      </c>
      <c r="I173" s="4" t="e">
        <f t="shared" si="46"/>
        <v>#DIV/0!</v>
      </c>
      <c r="J173" s="3">
        <v>0</v>
      </c>
      <c r="K173" s="32" t="e">
        <f t="shared" si="47"/>
        <v>#DIV/0!</v>
      </c>
      <c r="L173" s="3">
        <f t="shared" si="48"/>
        <v>0</v>
      </c>
      <c r="M173" s="3">
        <v>0</v>
      </c>
      <c r="N173" s="3">
        <v>0</v>
      </c>
      <c r="O173" s="3">
        <v>0</v>
      </c>
      <c r="P173" s="3">
        <v>0</v>
      </c>
      <c r="Q173" s="4" t="e">
        <f t="shared" si="49"/>
        <v>#DIV/0!</v>
      </c>
      <c r="R173" s="3">
        <v>0</v>
      </c>
      <c r="S173" s="3">
        <v>0</v>
      </c>
      <c r="T173" s="32" t="e">
        <f t="shared" si="50"/>
        <v>#DIV/0!</v>
      </c>
      <c r="U173" s="32"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27</v>
      </c>
      <c r="F174" s="3" t="s">
        <v>31</v>
      </c>
      <c r="G174" s="3">
        <v>0</v>
      </c>
      <c r="H174" s="3">
        <v>0</v>
      </c>
      <c r="I174" s="4" t="e">
        <f t="shared" si="46"/>
        <v>#DIV/0!</v>
      </c>
      <c r="J174" s="3">
        <v>0</v>
      </c>
      <c r="K174" s="32" t="e">
        <f t="shared" si="47"/>
        <v>#DIV/0!</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0</v>
      </c>
      <c r="Z174" s="3">
        <v>0</v>
      </c>
      <c r="AA174" s="3">
        <v>0</v>
      </c>
      <c r="AB174" s="3"/>
      <c r="AC174" s="3"/>
    </row>
    <row r="175" spans="1:30" x14ac:dyDescent="0.3">
      <c r="A175" s="35">
        <v>252</v>
      </c>
      <c r="B175" s="35" t="s">
        <v>32</v>
      </c>
      <c r="C175" s="35" t="s">
        <v>25</v>
      </c>
      <c r="D175" s="35" t="s">
        <v>26</v>
      </c>
      <c r="E175" s="35" t="s">
        <v>27</v>
      </c>
      <c r="F175" s="35" t="s">
        <v>34</v>
      </c>
      <c r="G175" s="35">
        <f>G176+G177+G178</f>
        <v>2</v>
      </c>
      <c r="H175" s="35">
        <f>H176+H177+H178</f>
        <v>0</v>
      </c>
      <c r="I175" s="36">
        <f t="shared" si="46"/>
        <v>0</v>
      </c>
      <c r="J175" s="35">
        <f>J176+J177+J178</f>
        <v>1</v>
      </c>
      <c r="K175" s="37">
        <f t="shared" si="47"/>
        <v>0.5</v>
      </c>
      <c r="L175" s="35">
        <f t="shared" si="48"/>
        <v>1</v>
      </c>
      <c r="M175" s="35">
        <f>M176+M177+M178</f>
        <v>0</v>
      </c>
      <c r="N175" s="35">
        <f>N176+N177+N178</f>
        <v>1</v>
      </c>
      <c r="O175" s="35">
        <f>O176+O177+O178</f>
        <v>0</v>
      </c>
      <c r="P175" s="35">
        <f>P176+P177+P178</f>
        <v>1</v>
      </c>
      <c r="Q175" s="36">
        <f t="shared" si="49"/>
        <v>100</v>
      </c>
      <c r="R175" s="35">
        <f>R176+R177+R178</f>
        <v>0</v>
      </c>
      <c r="S175" s="35">
        <f>S176+S177+S178</f>
        <v>0</v>
      </c>
      <c r="T175" s="37">
        <f t="shared" si="50"/>
        <v>0</v>
      </c>
      <c r="U175" s="37">
        <f t="shared" si="51"/>
        <v>0</v>
      </c>
      <c r="V175" s="35">
        <f t="shared" ref="V175:AA175" si="57">V176+V177+V178</f>
        <v>0</v>
      </c>
      <c r="W175" s="35">
        <f t="shared" si="57"/>
        <v>1</v>
      </c>
      <c r="X175" s="35">
        <f t="shared" si="57"/>
        <v>0</v>
      </c>
      <c r="Y175" s="35">
        <f t="shared" si="57"/>
        <v>1</v>
      </c>
      <c r="Z175" s="35">
        <f t="shared" si="57"/>
        <v>1</v>
      </c>
      <c r="AA175" s="35">
        <f t="shared" si="57"/>
        <v>0</v>
      </c>
      <c r="AB175" s="35"/>
      <c r="AC175" s="35"/>
      <c r="AD175" s="38"/>
    </row>
    <row r="176" spans="1:30" x14ac:dyDescent="0.3">
      <c r="A176" s="3" t="s">
        <v>66</v>
      </c>
      <c r="B176" s="3" t="s">
        <v>32</v>
      </c>
      <c r="C176" s="3" t="s">
        <v>25</v>
      </c>
      <c r="D176" s="3" t="s">
        <v>26</v>
      </c>
      <c r="E176" s="3" t="s">
        <v>27</v>
      </c>
      <c r="F176" s="3" t="s">
        <v>34</v>
      </c>
      <c r="G176" s="3">
        <v>2</v>
      </c>
      <c r="H176" s="3">
        <v>0</v>
      </c>
      <c r="I176" s="4">
        <f t="shared" si="46"/>
        <v>0</v>
      </c>
      <c r="J176" s="3">
        <v>1</v>
      </c>
      <c r="K176" s="32">
        <f t="shared" si="47"/>
        <v>0.5</v>
      </c>
      <c r="L176" s="3">
        <f t="shared" si="48"/>
        <v>1</v>
      </c>
      <c r="M176" s="3">
        <v>0</v>
      </c>
      <c r="N176" s="3">
        <v>1</v>
      </c>
      <c r="O176" s="3">
        <v>0</v>
      </c>
      <c r="P176" s="3">
        <v>1</v>
      </c>
      <c r="Q176" s="4">
        <f t="shared" si="49"/>
        <v>100</v>
      </c>
      <c r="R176" s="3">
        <v>0</v>
      </c>
      <c r="S176" s="3">
        <v>0</v>
      </c>
      <c r="T176" s="32">
        <f t="shared" si="50"/>
        <v>0</v>
      </c>
      <c r="U176" s="32">
        <f t="shared" si="51"/>
        <v>0</v>
      </c>
      <c r="V176" s="3">
        <v>0</v>
      </c>
      <c r="W176" s="3">
        <v>1</v>
      </c>
      <c r="X176" s="3">
        <v>0</v>
      </c>
      <c r="Y176" s="3">
        <v>1</v>
      </c>
      <c r="Z176" s="3">
        <v>1</v>
      </c>
      <c r="AA176" s="3">
        <v>0</v>
      </c>
      <c r="AB176" s="3"/>
      <c r="AC176" s="3"/>
    </row>
    <row r="177" spans="1:30" x14ac:dyDescent="0.3">
      <c r="A177" s="3" t="s">
        <v>67</v>
      </c>
      <c r="B177" s="3" t="s">
        <v>32</v>
      </c>
      <c r="C177" s="3" t="s">
        <v>25</v>
      </c>
      <c r="D177" s="3" t="s">
        <v>26</v>
      </c>
      <c r="E177" s="3" t="s">
        <v>27</v>
      </c>
      <c r="F177" s="3" t="s">
        <v>34</v>
      </c>
      <c r="G177" s="3">
        <v>0</v>
      </c>
      <c r="H177" s="3">
        <v>0</v>
      </c>
      <c r="I177" s="4" t="e">
        <f t="shared" si="46"/>
        <v>#DIV/0!</v>
      </c>
      <c r="J177" s="3">
        <v>0</v>
      </c>
      <c r="K177" s="32" t="e">
        <f t="shared" si="47"/>
        <v>#DIV/0!</v>
      </c>
      <c r="L177" s="3">
        <f t="shared" si="48"/>
        <v>0</v>
      </c>
      <c r="M177" s="3">
        <v>0</v>
      </c>
      <c r="N177" s="3">
        <v>0</v>
      </c>
      <c r="O177" s="3">
        <v>0</v>
      </c>
      <c r="P177" s="3">
        <v>0</v>
      </c>
      <c r="Q177" s="4" t="e">
        <f t="shared" si="49"/>
        <v>#DIV/0!</v>
      </c>
      <c r="R177" s="3">
        <v>0</v>
      </c>
      <c r="S177" s="3">
        <v>0</v>
      </c>
      <c r="T177" s="32" t="e">
        <f t="shared" si="50"/>
        <v>#DIV/0!</v>
      </c>
      <c r="U177" s="32" t="e">
        <f t="shared" si="51"/>
        <v>#DIV/0!</v>
      </c>
      <c r="V177" s="3">
        <v>0</v>
      </c>
      <c r="W177" s="3">
        <v>0</v>
      </c>
      <c r="X177" s="3">
        <v>0</v>
      </c>
      <c r="Y177" s="3">
        <v>0</v>
      </c>
      <c r="Z177" s="3">
        <v>0</v>
      </c>
      <c r="AA177" s="3">
        <v>0</v>
      </c>
      <c r="AB177" s="3"/>
      <c r="AC177" s="3"/>
    </row>
    <row r="178" spans="1:30" x14ac:dyDescent="0.3">
      <c r="A178" s="3" t="s">
        <v>68</v>
      </c>
      <c r="B178" s="3" t="s">
        <v>32</v>
      </c>
      <c r="C178" s="3" t="s">
        <v>25</v>
      </c>
      <c r="D178" s="3" t="s">
        <v>26</v>
      </c>
      <c r="E178" s="3" t="s">
        <v>27</v>
      </c>
      <c r="F178" s="3" t="s">
        <v>34</v>
      </c>
      <c r="G178" s="3">
        <v>0</v>
      </c>
      <c r="H178" s="3">
        <v>0</v>
      </c>
      <c r="I178" s="4" t="e">
        <f t="shared" si="46"/>
        <v>#DIV/0!</v>
      </c>
      <c r="J178" s="3">
        <v>0</v>
      </c>
      <c r="K178" s="32" t="e">
        <f t="shared" si="47"/>
        <v>#DIV/0!</v>
      </c>
      <c r="L178" s="3">
        <f t="shared" si="48"/>
        <v>0</v>
      </c>
      <c r="M178" s="3">
        <v>0</v>
      </c>
      <c r="N178" s="3">
        <v>0</v>
      </c>
      <c r="O178" s="3">
        <v>0</v>
      </c>
      <c r="P178" s="3">
        <v>0</v>
      </c>
      <c r="Q178" s="4" t="e">
        <f t="shared" si="49"/>
        <v>#DIV/0!</v>
      </c>
      <c r="R178" s="3">
        <v>0</v>
      </c>
      <c r="S178" s="3">
        <v>0</v>
      </c>
      <c r="T178" s="32" t="e">
        <f t="shared" si="50"/>
        <v>#DIV/0!</v>
      </c>
      <c r="U178" s="32" t="e">
        <f t="shared" si="51"/>
        <v>#DIV/0!</v>
      </c>
      <c r="V178" s="3">
        <v>0</v>
      </c>
      <c r="W178" s="3">
        <v>0</v>
      </c>
      <c r="X178" s="3">
        <v>0</v>
      </c>
      <c r="Y178" s="3">
        <v>0</v>
      </c>
      <c r="Z178" s="3">
        <v>0</v>
      </c>
      <c r="AA178" s="3">
        <v>0</v>
      </c>
      <c r="AB178" s="3"/>
      <c r="AC178" s="3"/>
    </row>
    <row r="179" spans="1:30" x14ac:dyDescent="0.3">
      <c r="A179" s="35">
        <v>6</v>
      </c>
      <c r="B179" s="35" t="s">
        <v>29</v>
      </c>
      <c r="C179" s="35" t="s">
        <v>25</v>
      </c>
      <c r="D179" s="35" t="s">
        <v>26</v>
      </c>
      <c r="E179" s="35" t="s">
        <v>27</v>
      </c>
      <c r="F179" s="35" t="s">
        <v>28</v>
      </c>
      <c r="G179" s="35">
        <f>G180+G181+G182</f>
        <v>2</v>
      </c>
      <c r="H179" s="35">
        <f>H180+H181+H182</f>
        <v>0</v>
      </c>
      <c r="I179" s="36">
        <f t="shared" si="46"/>
        <v>0</v>
      </c>
      <c r="J179" s="35">
        <f>J180+J181+J182</f>
        <v>2</v>
      </c>
      <c r="K179" s="37">
        <f t="shared" si="47"/>
        <v>1</v>
      </c>
      <c r="L179" s="35">
        <f t="shared" si="48"/>
        <v>0</v>
      </c>
      <c r="M179" s="35">
        <f>M180+M181+M182</f>
        <v>0</v>
      </c>
      <c r="N179" s="35">
        <f>N180+N181+N182</f>
        <v>0</v>
      </c>
      <c r="O179" s="35">
        <f>O180+O181+O182</f>
        <v>0</v>
      </c>
      <c r="P179" s="35">
        <f>P180+P181+P182</f>
        <v>0</v>
      </c>
      <c r="Q179" s="36" t="e">
        <f t="shared" si="49"/>
        <v>#DIV/0!</v>
      </c>
      <c r="R179" s="35">
        <f>R180+R181+R182</f>
        <v>0</v>
      </c>
      <c r="S179" s="35">
        <f>S180+S181+S182</f>
        <v>0</v>
      </c>
      <c r="T179" s="37" t="e">
        <f t="shared" si="50"/>
        <v>#DIV/0!</v>
      </c>
      <c r="U179" s="37" t="e">
        <f t="shared" si="51"/>
        <v>#DIV/0!</v>
      </c>
      <c r="V179" s="35">
        <f t="shared" ref="V179:AA179" si="58">V180+V181+V182</f>
        <v>0</v>
      </c>
      <c r="W179" s="35">
        <f t="shared" si="58"/>
        <v>0</v>
      </c>
      <c r="X179" s="35">
        <f t="shared" si="58"/>
        <v>0</v>
      </c>
      <c r="Y179" s="35">
        <f t="shared" si="58"/>
        <v>2</v>
      </c>
      <c r="Z179" s="35">
        <f t="shared" si="58"/>
        <v>0</v>
      </c>
      <c r="AA179" s="35">
        <f t="shared" si="58"/>
        <v>0</v>
      </c>
      <c r="AB179" s="35"/>
      <c r="AC179" s="35"/>
      <c r="AD179" s="38"/>
    </row>
    <row r="180" spans="1:30" x14ac:dyDescent="0.3">
      <c r="A180" s="3" t="s">
        <v>66</v>
      </c>
      <c r="B180" s="3" t="s">
        <v>29</v>
      </c>
      <c r="C180" s="3" t="s">
        <v>25</v>
      </c>
      <c r="D180" s="3" t="s">
        <v>26</v>
      </c>
      <c r="E180" s="3" t="s">
        <v>27</v>
      </c>
      <c r="F180" s="3" t="s">
        <v>28</v>
      </c>
      <c r="G180" s="3">
        <v>1</v>
      </c>
      <c r="H180" s="3">
        <v>0</v>
      </c>
      <c r="I180" s="4">
        <f t="shared" si="46"/>
        <v>0</v>
      </c>
      <c r="J180" s="3">
        <v>1</v>
      </c>
      <c r="K180" s="32">
        <f t="shared" si="47"/>
        <v>1</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1</v>
      </c>
      <c r="Z180" s="3">
        <v>0</v>
      </c>
      <c r="AA180" s="3">
        <v>0</v>
      </c>
      <c r="AB180" s="3"/>
      <c r="AC180" s="3"/>
    </row>
    <row r="181" spans="1:30" x14ac:dyDescent="0.3">
      <c r="A181" s="3" t="s">
        <v>67</v>
      </c>
      <c r="B181" s="3" t="s">
        <v>29</v>
      </c>
      <c r="C181" s="3" t="s">
        <v>25</v>
      </c>
      <c r="D181" s="3" t="s">
        <v>26</v>
      </c>
      <c r="E181" s="3" t="s">
        <v>27</v>
      </c>
      <c r="F181" s="3" t="s">
        <v>28</v>
      </c>
      <c r="G181" s="3">
        <v>0</v>
      </c>
      <c r="H181" s="3">
        <v>0</v>
      </c>
      <c r="I181" s="4" t="e">
        <f t="shared" si="46"/>
        <v>#DIV/0!</v>
      </c>
      <c r="J181" s="3">
        <v>0</v>
      </c>
      <c r="K181" s="32" t="e">
        <f t="shared" si="47"/>
        <v>#DIV/0!</v>
      </c>
      <c r="L181" s="3">
        <f t="shared" si="48"/>
        <v>0</v>
      </c>
      <c r="M181" s="3">
        <v>0</v>
      </c>
      <c r="N181" s="3">
        <v>0</v>
      </c>
      <c r="O181" s="3">
        <v>0</v>
      </c>
      <c r="P181" s="3">
        <v>0</v>
      </c>
      <c r="Q181" s="4" t="e">
        <f t="shared" si="49"/>
        <v>#DIV/0!</v>
      </c>
      <c r="R181" s="3">
        <v>0</v>
      </c>
      <c r="S181" s="3">
        <v>0</v>
      </c>
      <c r="T181" s="32" t="e">
        <f t="shared" si="50"/>
        <v>#DIV/0!</v>
      </c>
      <c r="U181" s="32" t="e">
        <f t="shared" si="51"/>
        <v>#DIV/0!</v>
      </c>
      <c r="V181" s="3">
        <v>0</v>
      </c>
      <c r="W181" s="3">
        <v>0</v>
      </c>
      <c r="X181" s="3">
        <v>0</v>
      </c>
      <c r="Y181" s="3">
        <v>0</v>
      </c>
      <c r="Z181" s="3">
        <v>0</v>
      </c>
      <c r="AA181" s="3">
        <v>0</v>
      </c>
      <c r="AB181" s="3"/>
      <c r="AC181" s="3"/>
    </row>
    <row r="182" spans="1:30" x14ac:dyDescent="0.3">
      <c r="A182" s="3" t="s">
        <v>68</v>
      </c>
      <c r="B182" s="3" t="s">
        <v>29</v>
      </c>
      <c r="C182" s="3" t="s">
        <v>25</v>
      </c>
      <c r="D182" s="3" t="s">
        <v>26</v>
      </c>
      <c r="E182" s="3" t="s">
        <v>27</v>
      </c>
      <c r="F182" s="3" t="s">
        <v>28</v>
      </c>
      <c r="G182" s="3">
        <v>1</v>
      </c>
      <c r="H182" s="3">
        <v>0</v>
      </c>
      <c r="I182" s="4">
        <f t="shared" si="46"/>
        <v>0</v>
      </c>
      <c r="J182" s="3">
        <v>1</v>
      </c>
      <c r="K182" s="32">
        <f t="shared" si="47"/>
        <v>1</v>
      </c>
      <c r="L182" s="3">
        <f t="shared" si="48"/>
        <v>0</v>
      </c>
      <c r="M182" s="3">
        <v>0</v>
      </c>
      <c r="N182" s="3">
        <v>0</v>
      </c>
      <c r="O182" s="3">
        <v>0</v>
      </c>
      <c r="P182" s="3">
        <v>0</v>
      </c>
      <c r="Q182" s="4" t="e">
        <f t="shared" si="49"/>
        <v>#DIV/0!</v>
      </c>
      <c r="R182" s="3">
        <v>0</v>
      </c>
      <c r="S182" s="3">
        <v>0</v>
      </c>
      <c r="T182" s="32" t="e">
        <f t="shared" si="50"/>
        <v>#DIV/0!</v>
      </c>
      <c r="U182" s="32" t="e">
        <f t="shared" si="51"/>
        <v>#DIV/0!</v>
      </c>
      <c r="V182" s="3">
        <v>0</v>
      </c>
      <c r="W182" s="3">
        <v>0</v>
      </c>
      <c r="X182" s="3">
        <v>0</v>
      </c>
      <c r="Y182" s="3">
        <v>1</v>
      </c>
      <c r="Z182" s="3">
        <v>0</v>
      </c>
      <c r="AA182" s="3">
        <v>0</v>
      </c>
      <c r="AB182" s="3"/>
      <c r="AC182" s="3"/>
    </row>
    <row r="183" spans="1:30" x14ac:dyDescent="0.3">
      <c r="A183" s="35">
        <v>253</v>
      </c>
      <c r="B183" s="35" t="s">
        <v>24</v>
      </c>
      <c r="C183" s="35" t="s">
        <v>25</v>
      </c>
      <c r="D183" s="35" t="s">
        <v>29</v>
      </c>
      <c r="E183" s="35" t="s">
        <v>33</v>
      </c>
      <c r="F183" s="35" t="s">
        <v>28</v>
      </c>
      <c r="G183" s="35">
        <f>G184+G185+G186</f>
        <v>4</v>
      </c>
      <c r="H183" s="35">
        <f>H184+H185+H186</f>
        <v>0</v>
      </c>
      <c r="I183" s="36">
        <f t="shared" si="46"/>
        <v>0</v>
      </c>
      <c r="J183" s="35">
        <f>J184+J185+J186</f>
        <v>3</v>
      </c>
      <c r="K183" s="37">
        <f t="shared" si="47"/>
        <v>0.75</v>
      </c>
      <c r="L183" s="35">
        <f t="shared" si="48"/>
        <v>1</v>
      </c>
      <c r="M183" s="35">
        <f>M184+M185+M186</f>
        <v>0</v>
      </c>
      <c r="N183" s="35">
        <f>N184+N185+N186</f>
        <v>1</v>
      </c>
      <c r="O183" s="35">
        <f>O184+O185+O186</f>
        <v>0</v>
      </c>
      <c r="P183" s="35">
        <f>P184+P185+P186</f>
        <v>0</v>
      </c>
      <c r="Q183" s="36">
        <f t="shared" si="49"/>
        <v>0</v>
      </c>
      <c r="R183" s="35">
        <f>R184+R185+R186</f>
        <v>0</v>
      </c>
      <c r="S183" s="35">
        <f>S184+S185+S186</f>
        <v>0</v>
      </c>
      <c r="T183" s="37">
        <f t="shared" si="50"/>
        <v>0</v>
      </c>
      <c r="U183" s="37">
        <f t="shared" si="51"/>
        <v>0</v>
      </c>
      <c r="V183" s="35">
        <f t="shared" ref="V183:AA183" si="59">V184+V185+V186</f>
        <v>0</v>
      </c>
      <c r="W183" s="35">
        <f t="shared" si="59"/>
        <v>0</v>
      </c>
      <c r="X183" s="35">
        <f t="shared" si="59"/>
        <v>1</v>
      </c>
      <c r="Y183" s="35">
        <f t="shared" si="59"/>
        <v>3</v>
      </c>
      <c r="Z183" s="35">
        <f t="shared" si="59"/>
        <v>0</v>
      </c>
      <c r="AA183" s="35">
        <f t="shared" si="59"/>
        <v>0</v>
      </c>
      <c r="AB183" s="35"/>
      <c r="AC183" s="35"/>
      <c r="AD183" s="38"/>
    </row>
    <row r="184" spans="1:30" x14ac:dyDescent="0.3">
      <c r="A184" s="3" t="s">
        <v>66</v>
      </c>
      <c r="B184" s="3" t="s">
        <v>24</v>
      </c>
      <c r="C184" s="3" t="s">
        <v>25</v>
      </c>
      <c r="D184" s="3" t="s">
        <v>29</v>
      </c>
      <c r="E184" s="3" t="s">
        <v>33</v>
      </c>
      <c r="F184" s="3" t="s">
        <v>28</v>
      </c>
      <c r="G184" s="3">
        <v>2</v>
      </c>
      <c r="H184" s="3">
        <v>0</v>
      </c>
      <c r="I184" s="4">
        <f t="shared" si="46"/>
        <v>0</v>
      </c>
      <c r="J184" s="3">
        <v>1</v>
      </c>
      <c r="K184" s="32">
        <f t="shared" si="47"/>
        <v>0.5</v>
      </c>
      <c r="L184" s="3">
        <f t="shared" si="48"/>
        <v>1</v>
      </c>
      <c r="M184" s="3">
        <v>0</v>
      </c>
      <c r="N184" s="3">
        <v>1</v>
      </c>
      <c r="O184" s="3">
        <v>0</v>
      </c>
      <c r="P184" s="3">
        <v>0</v>
      </c>
      <c r="Q184" s="4">
        <f t="shared" si="49"/>
        <v>0</v>
      </c>
      <c r="R184" s="3">
        <v>0</v>
      </c>
      <c r="S184" s="3">
        <v>0</v>
      </c>
      <c r="T184" s="32">
        <f t="shared" si="50"/>
        <v>0</v>
      </c>
      <c r="U184" s="32">
        <f t="shared" si="51"/>
        <v>0</v>
      </c>
      <c r="V184" s="3">
        <v>0</v>
      </c>
      <c r="W184" s="3">
        <v>0</v>
      </c>
      <c r="X184" s="3">
        <v>1</v>
      </c>
      <c r="Y184" s="3">
        <v>1</v>
      </c>
      <c r="Z184" s="3">
        <v>0</v>
      </c>
      <c r="AA184" s="3">
        <v>0</v>
      </c>
      <c r="AB184" s="3"/>
      <c r="AC184" s="3"/>
    </row>
    <row r="185" spans="1:30" x14ac:dyDescent="0.3">
      <c r="A185" s="3" t="s">
        <v>67</v>
      </c>
      <c r="B185" s="3" t="s">
        <v>24</v>
      </c>
      <c r="C185" s="3" t="s">
        <v>25</v>
      </c>
      <c r="D185" s="3" t="s">
        <v>29</v>
      </c>
      <c r="E185" s="3" t="s">
        <v>33</v>
      </c>
      <c r="F185" s="3" t="s">
        <v>28</v>
      </c>
      <c r="G185" s="3">
        <v>0</v>
      </c>
      <c r="H185" s="3">
        <v>0</v>
      </c>
      <c r="I185" s="4" t="e">
        <f t="shared" si="46"/>
        <v>#DIV/0!</v>
      </c>
      <c r="J185" s="3">
        <v>0</v>
      </c>
      <c r="K185" s="32" t="e">
        <f t="shared" si="47"/>
        <v>#DIV/0!</v>
      </c>
      <c r="L185" s="3">
        <f t="shared" si="48"/>
        <v>0</v>
      </c>
      <c r="M185" s="3">
        <v>0</v>
      </c>
      <c r="N185" s="3">
        <v>0</v>
      </c>
      <c r="O185" s="3">
        <v>0</v>
      </c>
      <c r="P185" s="3">
        <v>0</v>
      </c>
      <c r="Q185" s="4" t="e">
        <f t="shared" si="49"/>
        <v>#DIV/0!</v>
      </c>
      <c r="R185" s="3">
        <v>0</v>
      </c>
      <c r="S185" s="3">
        <v>0</v>
      </c>
      <c r="T185" s="32" t="e">
        <f t="shared" si="50"/>
        <v>#DIV/0!</v>
      </c>
      <c r="U185" s="32" t="e">
        <f t="shared" si="51"/>
        <v>#DIV/0!</v>
      </c>
      <c r="V185" s="3">
        <v>0</v>
      </c>
      <c r="W185" s="3">
        <v>0</v>
      </c>
      <c r="X185" s="3">
        <v>0</v>
      </c>
      <c r="Y185" s="3">
        <v>0</v>
      </c>
      <c r="Z185" s="3">
        <v>0</v>
      </c>
      <c r="AA185" s="3">
        <v>0</v>
      </c>
      <c r="AB185" s="3"/>
      <c r="AC185" s="3"/>
    </row>
    <row r="186" spans="1:30" x14ac:dyDescent="0.3">
      <c r="A186" s="3" t="s">
        <v>68</v>
      </c>
      <c r="B186" s="3" t="s">
        <v>24</v>
      </c>
      <c r="C186" s="3" t="s">
        <v>25</v>
      </c>
      <c r="D186" s="3" t="s">
        <v>29</v>
      </c>
      <c r="E186" s="3" t="s">
        <v>33</v>
      </c>
      <c r="F186" s="3" t="s">
        <v>28</v>
      </c>
      <c r="G186" s="3">
        <v>2</v>
      </c>
      <c r="H186" s="3">
        <v>0</v>
      </c>
      <c r="I186" s="4">
        <f t="shared" si="46"/>
        <v>0</v>
      </c>
      <c r="J186" s="3">
        <v>2</v>
      </c>
      <c r="K186" s="32">
        <f t="shared" si="47"/>
        <v>1</v>
      </c>
      <c r="L186" s="3">
        <f t="shared" si="48"/>
        <v>0</v>
      </c>
      <c r="M186" s="3">
        <v>0</v>
      </c>
      <c r="N186" s="3">
        <v>0</v>
      </c>
      <c r="O186" s="3">
        <v>0</v>
      </c>
      <c r="P186" s="3">
        <v>0</v>
      </c>
      <c r="Q186" s="4" t="e">
        <f t="shared" si="49"/>
        <v>#DIV/0!</v>
      </c>
      <c r="R186" s="3">
        <v>0</v>
      </c>
      <c r="S186" s="3">
        <v>0</v>
      </c>
      <c r="T186" s="32" t="e">
        <f t="shared" si="50"/>
        <v>#DIV/0!</v>
      </c>
      <c r="U186" s="32" t="e">
        <f t="shared" si="51"/>
        <v>#DIV/0!</v>
      </c>
      <c r="V186" s="3">
        <v>0</v>
      </c>
      <c r="W186" s="3">
        <v>0</v>
      </c>
      <c r="X186" s="3">
        <v>0</v>
      </c>
      <c r="Y186" s="3">
        <v>2</v>
      </c>
      <c r="Z186" s="3">
        <v>0</v>
      </c>
      <c r="AA186" s="3">
        <v>0</v>
      </c>
      <c r="AB186" s="3"/>
      <c r="AC186" s="3"/>
    </row>
    <row r="187" spans="1:30" x14ac:dyDescent="0.3">
      <c r="A187" s="35">
        <v>57</v>
      </c>
      <c r="B187" s="35" t="s">
        <v>29</v>
      </c>
      <c r="C187" s="35" t="s">
        <v>32</v>
      </c>
      <c r="D187" s="35" t="s">
        <v>33</v>
      </c>
      <c r="E187" s="35" t="s">
        <v>30</v>
      </c>
      <c r="F187" s="35" t="s">
        <v>31</v>
      </c>
      <c r="G187" s="35">
        <f>G188+G189+G190</f>
        <v>5</v>
      </c>
      <c r="H187" s="35">
        <f>H188+H189+H190</f>
        <v>4</v>
      </c>
      <c r="I187" s="36">
        <f t="shared" ref="I187:I218" si="60">H187/G187</f>
        <v>0.8</v>
      </c>
      <c r="J187" s="35">
        <f>J188+J189+J190</f>
        <v>1</v>
      </c>
      <c r="K187" s="37">
        <f t="shared" ref="K187:K218" si="61">J187/G187</f>
        <v>0.2</v>
      </c>
      <c r="L187" s="35">
        <f t="shared" ref="L187:L218" si="62">M187+N187</f>
        <v>4</v>
      </c>
      <c r="M187" s="35">
        <f>M188+M189+M190</f>
        <v>2</v>
      </c>
      <c r="N187" s="35">
        <f>N188+N189+N190</f>
        <v>2</v>
      </c>
      <c r="O187" s="35">
        <f>O188+O189+O190</f>
        <v>2</v>
      </c>
      <c r="P187" s="35">
        <f>P188+P189+P190</f>
        <v>2</v>
      </c>
      <c r="Q187" s="36">
        <f t="shared" ref="Q187:Q218" si="63">P187/L187*100</f>
        <v>50</v>
      </c>
      <c r="R187" s="35">
        <f>R188+R189+R190</f>
        <v>0</v>
      </c>
      <c r="S187" s="35">
        <f>S188+S189+S190</f>
        <v>0</v>
      </c>
      <c r="T187" s="37">
        <f t="shared" ref="T187:T218" si="64">M187/(M187+N187)</f>
        <v>0.5</v>
      </c>
      <c r="U187" s="37">
        <f t="shared" ref="U187:U218" si="65">((0.5*V187)+M187)/L187</f>
        <v>0.5</v>
      </c>
      <c r="V187" s="35">
        <f t="shared" ref="V187:AA187" si="66">V188+V189+V190</f>
        <v>0</v>
      </c>
      <c r="W187" s="35">
        <f t="shared" si="66"/>
        <v>1</v>
      </c>
      <c r="X187" s="35">
        <f t="shared" si="66"/>
        <v>1</v>
      </c>
      <c r="Y187" s="35">
        <f t="shared" si="66"/>
        <v>1</v>
      </c>
      <c r="Z187" s="35">
        <f t="shared" si="66"/>
        <v>0</v>
      </c>
      <c r="AA187" s="35">
        <f t="shared" si="66"/>
        <v>1</v>
      </c>
      <c r="AB187" s="35"/>
      <c r="AC187" s="35"/>
      <c r="AD187" s="38"/>
    </row>
    <row r="188" spans="1:30" x14ac:dyDescent="0.3">
      <c r="A188" s="3" t="s">
        <v>66</v>
      </c>
      <c r="B188" s="3" t="s">
        <v>29</v>
      </c>
      <c r="C188" s="3" t="s">
        <v>32</v>
      </c>
      <c r="D188" s="3" t="s">
        <v>33</v>
      </c>
      <c r="E188" s="3" t="s">
        <v>30</v>
      </c>
      <c r="F188" s="3" t="s">
        <v>31</v>
      </c>
      <c r="G188" s="3">
        <v>5</v>
      </c>
      <c r="H188" s="3">
        <v>4</v>
      </c>
      <c r="I188" s="4">
        <f t="shared" si="60"/>
        <v>0.8</v>
      </c>
      <c r="J188" s="3">
        <v>1</v>
      </c>
      <c r="K188" s="32">
        <f t="shared" si="61"/>
        <v>0.2</v>
      </c>
      <c r="L188" s="3">
        <f t="shared" si="62"/>
        <v>4</v>
      </c>
      <c r="M188" s="3">
        <v>2</v>
      </c>
      <c r="N188" s="3">
        <v>2</v>
      </c>
      <c r="O188" s="3">
        <v>2</v>
      </c>
      <c r="P188" s="3">
        <v>2</v>
      </c>
      <c r="Q188" s="4">
        <f t="shared" si="63"/>
        <v>50</v>
      </c>
      <c r="R188" s="3">
        <v>0</v>
      </c>
      <c r="S188" s="3">
        <v>0</v>
      </c>
      <c r="T188" s="32">
        <f t="shared" si="64"/>
        <v>0.5</v>
      </c>
      <c r="U188" s="32">
        <f t="shared" si="65"/>
        <v>0.5</v>
      </c>
      <c r="V188" s="3">
        <v>0</v>
      </c>
      <c r="W188" s="3">
        <v>1</v>
      </c>
      <c r="X188" s="3">
        <v>1</v>
      </c>
      <c r="Y188" s="3">
        <v>1</v>
      </c>
      <c r="Z188" s="3">
        <v>0</v>
      </c>
      <c r="AA188" s="3">
        <v>1</v>
      </c>
      <c r="AB188" s="3"/>
      <c r="AC188" s="3"/>
    </row>
    <row r="189" spans="1:30" x14ac:dyDescent="0.3">
      <c r="A189" s="3" t="s">
        <v>67</v>
      </c>
      <c r="B189" s="3" t="s">
        <v>29</v>
      </c>
      <c r="C189" s="3" t="s">
        <v>32</v>
      </c>
      <c r="D189" s="3" t="s">
        <v>33</v>
      </c>
      <c r="E189" s="3" t="s">
        <v>30</v>
      </c>
      <c r="F189" s="3" t="s">
        <v>31</v>
      </c>
      <c r="G189" s="3">
        <v>0</v>
      </c>
      <c r="H189" s="3">
        <v>0</v>
      </c>
      <c r="I189" s="4" t="e">
        <f t="shared" si="60"/>
        <v>#DIV/0!</v>
      </c>
      <c r="J189" s="3">
        <v>0</v>
      </c>
      <c r="K189" s="32" t="e">
        <f t="shared" si="61"/>
        <v>#DIV/0!</v>
      </c>
      <c r="L189" s="3">
        <f t="shared" si="62"/>
        <v>0</v>
      </c>
      <c r="M189" s="3">
        <v>0</v>
      </c>
      <c r="N189" s="3">
        <v>0</v>
      </c>
      <c r="O189" s="3">
        <v>0</v>
      </c>
      <c r="P189" s="3">
        <v>0</v>
      </c>
      <c r="Q189" s="4" t="e">
        <f t="shared" si="63"/>
        <v>#DIV/0!</v>
      </c>
      <c r="R189" s="3">
        <v>0</v>
      </c>
      <c r="S189" s="3">
        <v>0</v>
      </c>
      <c r="T189" s="32" t="e">
        <f t="shared" si="64"/>
        <v>#DIV/0!</v>
      </c>
      <c r="U189" s="32" t="e">
        <f t="shared" si="65"/>
        <v>#DIV/0!</v>
      </c>
      <c r="V189" s="3">
        <v>0</v>
      </c>
      <c r="W189" s="3">
        <v>0</v>
      </c>
      <c r="X189" s="3">
        <v>0</v>
      </c>
      <c r="Y189" s="3">
        <v>0</v>
      </c>
      <c r="Z189" s="3">
        <v>0</v>
      </c>
      <c r="AA189" s="3">
        <v>0</v>
      </c>
      <c r="AB189" s="3"/>
      <c r="AC189" s="3"/>
    </row>
    <row r="190" spans="1:30" x14ac:dyDescent="0.3">
      <c r="A190" s="3" t="s">
        <v>68</v>
      </c>
      <c r="B190" s="3" t="s">
        <v>29</v>
      </c>
      <c r="C190" s="3" t="s">
        <v>32</v>
      </c>
      <c r="D190" s="3" t="s">
        <v>33</v>
      </c>
      <c r="E190" s="3" t="s">
        <v>30</v>
      </c>
      <c r="F190" s="3" t="s">
        <v>31</v>
      </c>
      <c r="G190" s="3">
        <v>0</v>
      </c>
      <c r="H190" s="3">
        <v>0</v>
      </c>
      <c r="I190" s="4" t="e">
        <f t="shared" si="60"/>
        <v>#DIV/0!</v>
      </c>
      <c r="J190" s="3">
        <v>0</v>
      </c>
      <c r="K190" s="32" t="e">
        <f t="shared" si="61"/>
        <v>#DIV/0!</v>
      </c>
      <c r="L190" s="3">
        <f t="shared" si="62"/>
        <v>0</v>
      </c>
      <c r="M190" s="3">
        <v>0</v>
      </c>
      <c r="N190" s="3">
        <v>0</v>
      </c>
      <c r="O190" s="3">
        <v>0</v>
      </c>
      <c r="P190" s="3">
        <v>0</v>
      </c>
      <c r="Q190" s="4" t="e">
        <f t="shared" si="63"/>
        <v>#DIV/0!</v>
      </c>
      <c r="R190" s="3">
        <v>0</v>
      </c>
      <c r="S190" s="3">
        <v>0</v>
      </c>
      <c r="T190" s="32" t="e">
        <f t="shared" si="64"/>
        <v>#DIV/0!</v>
      </c>
      <c r="U190" s="32" t="e">
        <f t="shared" si="65"/>
        <v>#DIV/0!</v>
      </c>
      <c r="V190" s="3">
        <v>0</v>
      </c>
      <c r="W190" s="3">
        <v>0</v>
      </c>
      <c r="X190" s="3">
        <v>0</v>
      </c>
      <c r="Y190" s="3">
        <v>0</v>
      </c>
      <c r="Z190" s="3">
        <v>0</v>
      </c>
      <c r="AA190" s="3">
        <v>0</v>
      </c>
      <c r="AB190" s="3"/>
      <c r="AC190" s="3"/>
    </row>
    <row r="191" spans="1:30" x14ac:dyDescent="0.3">
      <c r="A191" s="35">
        <v>69</v>
      </c>
      <c r="B191" s="35" t="s">
        <v>29</v>
      </c>
      <c r="C191" s="35" t="s">
        <v>32</v>
      </c>
      <c r="D191" s="35" t="s">
        <v>33</v>
      </c>
      <c r="E191" s="35" t="s">
        <v>34</v>
      </c>
      <c r="F191" s="35" t="s">
        <v>31</v>
      </c>
      <c r="G191" s="35">
        <f>G192+G193+G194</f>
        <v>0</v>
      </c>
      <c r="H191" s="35">
        <f>H192+H193+H194</f>
        <v>0</v>
      </c>
      <c r="I191" s="36" t="e">
        <f t="shared" si="60"/>
        <v>#DIV/0!</v>
      </c>
      <c r="J191" s="35">
        <f>J192+J193+J194</f>
        <v>0</v>
      </c>
      <c r="K191" s="37" t="e">
        <f t="shared" si="61"/>
        <v>#DIV/0!</v>
      </c>
      <c r="L191" s="35">
        <f t="shared" si="62"/>
        <v>0</v>
      </c>
      <c r="M191" s="35">
        <f>M192+M193+M194</f>
        <v>0</v>
      </c>
      <c r="N191" s="35">
        <f>N192+N193+N194</f>
        <v>0</v>
      </c>
      <c r="O191" s="35">
        <f>O192+O193+O194</f>
        <v>0</v>
      </c>
      <c r="P191" s="35">
        <f>P192+P193+P194</f>
        <v>0</v>
      </c>
      <c r="Q191" s="36" t="e">
        <f t="shared" si="63"/>
        <v>#DIV/0!</v>
      </c>
      <c r="R191" s="35">
        <f>R192+R193+R194</f>
        <v>0</v>
      </c>
      <c r="S191" s="35">
        <f>S192+S193+S194</f>
        <v>0</v>
      </c>
      <c r="T191" s="37" t="e">
        <f t="shared" si="64"/>
        <v>#DIV/0!</v>
      </c>
      <c r="U191" s="37" t="e">
        <f t="shared" si="65"/>
        <v>#DIV/0!</v>
      </c>
      <c r="V191" s="35">
        <f t="shared" ref="V191:AA191" si="67">V192+V193+V194</f>
        <v>0</v>
      </c>
      <c r="W191" s="35">
        <f t="shared" si="67"/>
        <v>0</v>
      </c>
      <c r="X191" s="35">
        <f t="shared" si="67"/>
        <v>0</v>
      </c>
      <c r="Y191" s="35">
        <f t="shared" si="67"/>
        <v>0</v>
      </c>
      <c r="Z191" s="35">
        <f t="shared" si="67"/>
        <v>1</v>
      </c>
      <c r="AA191" s="35">
        <f t="shared" si="67"/>
        <v>0</v>
      </c>
      <c r="AB191" s="35"/>
      <c r="AC191" s="35"/>
      <c r="AD191" s="38"/>
    </row>
    <row r="192" spans="1:30" x14ac:dyDescent="0.3">
      <c r="A192" s="3" t="s">
        <v>66</v>
      </c>
      <c r="B192" s="3" t="s">
        <v>29</v>
      </c>
      <c r="C192" s="3" t="s">
        <v>32</v>
      </c>
      <c r="D192" s="3" t="s">
        <v>33</v>
      </c>
      <c r="E192" s="3" t="s">
        <v>34</v>
      </c>
      <c r="F192" s="3" t="s">
        <v>31</v>
      </c>
      <c r="G192" s="3">
        <v>0</v>
      </c>
      <c r="H192" s="3">
        <v>0</v>
      </c>
      <c r="I192" s="4" t="e">
        <f t="shared" si="60"/>
        <v>#DIV/0!</v>
      </c>
      <c r="J192" s="3">
        <v>0</v>
      </c>
      <c r="K192" s="32" t="e">
        <f t="shared" si="61"/>
        <v>#DIV/0!</v>
      </c>
      <c r="L192" s="3">
        <f t="shared" si="62"/>
        <v>0</v>
      </c>
      <c r="M192" s="3">
        <v>0</v>
      </c>
      <c r="N192" s="3">
        <v>0</v>
      </c>
      <c r="O192" s="3">
        <v>0</v>
      </c>
      <c r="P192" s="3">
        <v>0</v>
      </c>
      <c r="Q192" s="4" t="e">
        <f t="shared" si="63"/>
        <v>#DIV/0!</v>
      </c>
      <c r="R192" s="3">
        <v>0</v>
      </c>
      <c r="S192" s="3">
        <v>0</v>
      </c>
      <c r="T192" s="32" t="e">
        <f t="shared" si="64"/>
        <v>#DIV/0!</v>
      </c>
      <c r="U192" s="32" t="e">
        <f t="shared" si="65"/>
        <v>#DIV/0!</v>
      </c>
      <c r="V192" s="3">
        <v>0</v>
      </c>
      <c r="W192" s="3">
        <v>0</v>
      </c>
      <c r="X192" s="3">
        <v>0</v>
      </c>
      <c r="Y192" s="3">
        <v>0</v>
      </c>
      <c r="Z192" s="3">
        <v>1</v>
      </c>
      <c r="AA192" s="3">
        <v>0</v>
      </c>
      <c r="AB192" s="3"/>
      <c r="AC192" s="3"/>
    </row>
    <row r="193" spans="1:30" x14ac:dyDescent="0.3">
      <c r="A193" s="3" t="s">
        <v>67</v>
      </c>
      <c r="B193" s="3" t="s">
        <v>29</v>
      </c>
      <c r="C193" s="3" t="s">
        <v>32</v>
      </c>
      <c r="D193" s="3" t="s">
        <v>33</v>
      </c>
      <c r="E193" s="3" t="s">
        <v>34</v>
      </c>
      <c r="F193" s="3" t="s">
        <v>31</v>
      </c>
      <c r="G193" s="3">
        <v>0</v>
      </c>
      <c r="H193" s="3">
        <v>0</v>
      </c>
      <c r="I193" s="4" t="e">
        <f t="shared" si="60"/>
        <v>#DIV/0!</v>
      </c>
      <c r="J193" s="3">
        <v>0</v>
      </c>
      <c r="K193" s="32" t="e">
        <f t="shared" si="61"/>
        <v>#DIV/0!</v>
      </c>
      <c r="L193" s="3">
        <f t="shared" si="62"/>
        <v>0</v>
      </c>
      <c r="M193" s="3">
        <v>0</v>
      </c>
      <c r="N193" s="3">
        <v>0</v>
      </c>
      <c r="O193" s="3">
        <v>0</v>
      </c>
      <c r="P193" s="3">
        <v>0</v>
      </c>
      <c r="Q193" s="4" t="e">
        <f t="shared" si="63"/>
        <v>#DIV/0!</v>
      </c>
      <c r="R193" s="3">
        <v>0</v>
      </c>
      <c r="S193" s="3">
        <v>0</v>
      </c>
      <c r="T193" s="32" t="e">
        <f t="shared" si="64"/>
        <v>#DIV/0!</v>
      </c>
      <c r="U193" s="32" t="e">
        <f t="shared" si="65"/>
        <v>#DIV/0!</v>
      </c>
      <c r="V193" s="3">
        <v>0</v>
      </c>
      <c r="W193" s="3">
        <v>0</v>
      </c>
      <c r="X193" s="3">
        <v>0</v>
      </c>
      <c r="Y193" s="3">
        <v>0</v>
      </c>
      <c r="Z193" s="3">
        <v>0</v>
      </c>
      <c r="AA193" s="3">
        <v>0</v>
      </c>
      <c r="AB193" s="3"/>
      <c r="AC193" s="3"/>
    </row>
    <row r="194" spans="1:30" x14ac:dyDescent="0.3">
      <c r="A194" s="3" t="s">
        <v>68</v>
      </c>
      <c r="B194" s="3" t="s">
        <v>29</v>
      </c>
      <c r="C194" s="3" t="s">
        <v>32</v>
      </c>
      <c r="D194" s="3" t="s">
        <v>33</v>
      </c>
      <c r="E194" s="3" t="s">
        <v>34</v>
      </c>
      <c r="F194" s="3" t="s">
        <v>31</v>
      </c>
      <c r="G194" s="3">
        <v>0</v>
      </c>
      <c r="H194" s="3">
        <v>0</v>
      </c>
      <c r="I194" s="4" t="e">
        <f t="shared" si="60"/>
        <v>#DIV/0!</v>
      </c>
      <c r="J194" s="3">
        <v>0</v>
      </c>
      <c r="K194" s="32" t="e">
        <f t="shared" si="61"/>
        <v>#DIV/0!</v>
      </c>
      <c r="L194" s="3">
        <f t="shared" si="62"/>
        <v>0</v>
      </c>
      <c r="M194" s="3">
        <v>0</v>
      </c>
      <c r="N194" s="3">
        <v>0</v>
      </c>
      <c r="O194" s="3">
        <v>0</v>
      </c>
      <c r="P194" s="3">
        <v>0</v>
      </c>
      <c r="Q194" s="4" t="e">
        <f t="shared" si="63"/>
        <v>#DIV/0!</v>
      </c>
      <c r="R194" s="3">
        <v>0</v>
      </c>
      <c r="S194" s="3">
        <v>0</v>
      </c>
      <c r="T194" s="32" t="e">
        <f t="shared" si="64"/>
        <v>#DIV/0!</v>
      </c>
      <c r="U194" s="32" t="e">
        <f t="shared" si="65"/>
        <v>#DIV/0!</v>
      </c>
      <c r="V194" s="3">
        <v>0</v>
      </c>
      <c r="W194" s="3">
        <v>0</v>
      </c>
      <c r="X194" s="3">
        <v>0</v>
      </c>
      <c r="Y194" s="3">
        <v>0</v>
      </c>
      <c r="Z194" s="3">
        <v>0</v>
      </c>
      <c r="AA194" s="3">
        <v>0</v>
      </c>
      <c r="AB194" s="3"/>
      <c r="AC194" s="3"/>
    </row>
    <row r="195" spans="1:30" x14ac:dyDescent="0.3">
      <c r="A195" s="35">
        <v>119</v>
      </c>
      <c r="B195" s="35" t="s">
        <v>24</v>
      </c>
      <c r="C195" s="35" t="s">
        <v>34</v>
      </c>
      <c r="D195" s="35" t="s">
        <v>26</v>
      </c>
      <c r="E195" s="35" t="s">
        <v>33</v>
      </c>
      <c r="F195" s="35" t="s">
        <v>31</v>
      </c>
      <c r="G195" s="35">
        <f>G196+G197+G198</f>
        <v>1</v>
      </c>
      <c r="H195" s="35">
        <f>H196+H197+H198</f>
        <v>0</v>
      </c>
      <c r="I195" s="36">
        <f t="shared" si="60"/>
        <v>0</v>
      </c>
      <c r="J195" s="35">
        <f>J196+J197+J198</f>
        <v>0</v>
      </c>
      <c r="K195" s="37">
        <f t="shared" si="61"/>
        <v>0</v>
      </c>
      <c r="L195" s="35">
        <f t="shared" si="62"/>
        <v>0</v>
      </c>
      <c r="M195" s="35">
        <f>M196+M197+M198</f>
        <v>0</v>
      </c>
      <c r="N195" s="35">
        <f>N196+N197+N198</f>
        <v>0</v>
      </c>
      <c r="O195" s="35">
        <f>O196+O197+O198</f>
        <v>0</v>
      </c>
      <c r="P195" s="35">
        <f>P196+P197+P198</f>
        <v>0</v>
      </c>
      <c r="Q195" s="36" t="e">
        <f t="shared" si="63"/>
        <v>#DIV/0!</v>
      </c>
      <c r="R195" s="35">
        <f>R196+R197+R198</f>
        <v>2</v>
      </c>
      <c r="S195" s="35">
        <f>S196+S197+S198</f>
        <v>0</v>
      </c>
      <c r="T195" s="37" t="e">
        <f t="shared" si="64"/>
        <v>#DIV/0!</v>
      </c>
      <c r="U195" s="37" t="e">
        <f t="shared" si="65"/>
        <v>#DIV/0!</v>
      </c>
      <c r="V195" s="35">
        <f t="shared" ref="V195:AA195" si="68">V196+V197+V198</f>
        <v>0</v>
      </c>
      <c r="W195" s="35">
        <f t="shared" si="68"/>
        <v>0</v>
      </c>
      <c r="X195" s="35">
        <f t="shared" si="68"/>
        <v>0</v>
      </c>
      <c r="Y195" s="35">
        <f t="shared" si="68"/>
        <v>0</v>
      </c>
      <c r="Z195" s="35">
        <f t="shared" si="68"/>
        <v>1</v>
      </c>
      <c r="AA195" s="35">
        <f t="shared" si="68"/>
        <v>0</v>
      </c>
      <c r="AB195" s="35"/>
      <c r="AC195" s="35"/>
      <c r="AD195" s="38"/>
    </row>
    <row r="196" spans="1:30" x14ac:dyDescent="0.3">
      <c r="A196" s="3" t="s">
        <v>66</v>
      </c>
      <c r="B196" s="3" t="s">
        <v>24</v>
      </c>
      <c r="C196" s="3" t="s">
        <v>34</v>
      </c>
      <c r="D196" s="3" t="s">
        <v>26</v>
      </c>
      <c r="E196" s="3" t="s">
        <v>33</v>
      </c>
      <c r="F196" s="3" t="s">
        <v>31</v>
      </c>
      <c r="G196" s="3">
        <v>1</v>
      </c>
      <c r="H196" s="3">
        <v>0</v>
      </c>
      <c r="I196" s="4">
        <f t="shared" si="60"/>
        <v>0</v>
      </c>
      <c r="J196" s="3">
        <v>0</v>
      </c>
      <c r="K196" s="32">
        <f t="shared" si="61"/>
        <v>0</v>
      </c>
      <c r="L196" s="3">
        <f t="shared" si="62"/>
        <v>0</v>
      </c>
      <c r="M196" s="3">
        <v>0</v>
      </c>
      <c r="N196" s="3">
        <v>0</v>
      </c>
      <c r="O196" s="3">
        <v>0</v>
      </c>
      <c r="P196" s="3">
        <v>0</v>
      </c>
      <c r="Q196" s="4" t="e">
        <f t="shared" si="63"/>
        <v>#DIV/0!</v>
      </c>
      <c r="R196" s="3">
        <v>2</v>
      </c>
      <c r="S196" s="3">
        <v>0</v>
      </c>
      <c r="T196" s="32" t="e">
        <f t="shared" si="64"/>
        <v>#DIV/0!</v>
      </c>
      <c r="U196" s="32" t="e">
        <f t="shared" si="65"/>
        <v>#DIV/0!</v>
      </c>
      <c r="V196" s="3">
        <v>0</v>
      </c>
      <c r="W196" s="3">
        <v>0</v>
      </c>
      <c r="X196" s="3">
        <v>0</v>
      </c>
      <c r="Y196" s="3">
        <v>0</v>
      </c>
      <c r="Z196" s="3">
        <v>1</v>
      </c>
      <c r="AA196" s="3">
        <v>0</v>
      </c>
      <c r="AB196" s="3"/>
      <c r="AC196" s="3"/>
    </row>
    <row r="197" spans="1:30" x14ac:dyDescent="0.3">
      <c r="A197" s="3" t="s">
        <v>67</v>
      </c>
      <c r="B197" s="3" t="s">
        <v>24</v>
      </c>
      <c r="C197" s="3" t="s">
        <v>34</v>
      </c>
      <c r="D197" s="3" t="s">
        <v>26</v>
      </c>
      <c r="E197" s="3" t="s">
        <v>33</v>
      </c>
      <c r="F197" s="3" t="s">
        <v>31</v>
      </c>
      <c r="G197" s="3">
        <v>0</v>
      </c>
      <c r="H197" s="3">
        <v>0</v>
      </c>
      <c r="I197" s="4" t="e">
        <f t="shared" si="60"/>
        <v>#DIV/0!</v>
      </c>
      <c r="J197" s="3">
        <v>0</v>
      </c>
      <c r="K197" s="32" t="e">
        <f t="shared" si="61"/>
        <v>#DIV/0!</v>
      </c>
      <c r="L197" s="3">
        <f t="shared" si="62"/>
        <v>0</v>
      </c>
      <c r="M197" s="3">
        <v>0</v>
      </c>
      <c r="N197" s="3">
        <v>0</v>
      </c>
      <c r="O197" s="3">
        <v>0</v>
      </c>
      <c r="P197" s="3">
        <v>0</v>
      </c>
      <c r="Q197" s="4" t="e">
        <f t="shared" si="63"/>
        <v>#DIV/0!</v>
      </c>
      <c r="R197" s="3">
        <v>0</v>
      </c>
      <c r="S197" s="3">
        <v>0</v>
      </c>
      <c r="T197" s="32" t="e">
        <f t="shared" si="64"/>
        <v>#DIV/0!</v>
      </c>
      <c r="U197" s="32" t="e">
        <f t="shared" si="65"/>
        <v>#DIV/0!</v>
      </c>
      <c r="V197" s="3">
        <v>0</v>
      </c>
      <c r="W197" s="3">
        <v>0</v>
      </c>
      <c r="X197" s="3">
        <v>0</v>
      </c>
      <c r="Y197" s="3">
        <v>0</v>
      </c>
      <c r="Z197" s="3">
        <v>0</v>
      </c>
      <c r="AA197" s="3">
        <v>0</v>
      </c>
      <c r="AB197" s="3"/>
      <c r="AC197" s="3"/>
    </row>
    <row r="198" spans="1:30" x14ac:dyDescent="0.3">
      <c r="A198" s="3" t="s">
        <v>68</v>
      </c>
      <c r="B198" s="3" t="s">
        <v>24</v>
      </c>
      <c r="C198" s="3" t="s">
        <v>34</v>
      </c>
      <c r="D198" s="3" t="s">
        <v>26</v>
      </c>
      <c r="E198" s="3" t="s">
        <v>33</v>
      </c>
      <c r="F198" s="3" t="s">
        <v>31</v>
      </c>
      <c r="G198" s="3">
        <v>0</v>
      </c>
      <c r="H198" s="3">
        <v>0</v>
      </c>
      <c r="I198" s="4" t="e">
        <f t="shared" si="60"/>
        <v>#DIV/0!</v>
      </c>
      <c r="J198" s="3">
        <v>0</v>
      </c>
      <c r="K198" s="32" t="e">
        <f t="shared" si="61"/>
        <v>#DIV/0!</v>
      </c>
      <c r="L198" s="3">
        <f t="shared" si="62"/>
        <v>0</v>
      </c>
      <c r="M198" s="3">
        <v>0</v>
      </c>
      <c r="N198" s="3">
        <v>0</v>
      </c>
      <c r="O198" s="3">
        <v>0</v>
      </c>
      <c r="P198" s="3">
        <v>0</v>
      </c>
      <c r="Q198" s="4" t="e">
        <f t="shared" si="63"/>
        <v>#DIV/0!</v>
      </c>
      <c r="R198" s="3">
        <v>0</v>
      </c>
      <c r="S198" s="3">
        <v>0</v>
      </c>
      <c r="T198" s="32" t="e">
        <f t="shared" si="64"/>
        <v>#DIV/0!</v>
      </c>
      <c r="U198" s="32" t="e">
        <f t="shared" si="65"/>
        <v>#DIV/0!</v>
      </c>
      <c r="V198" s="3">
        <v>0</v>
      </c>
      <c r="W198" s="3">
        <v>0</v>
      </c>
      <c r="X198" s="3">
        <v>0</v>
      </c>
      <c r="Y198" s="3">
        <v>0</v>
      </c>
      <c r="Z198" s="3">
        <v>0</v>
      </c>
      <c r="AA198" s="3">
        <v>0</v>
      </c>
      <c r="AB198" s="3"/>
      <c r="AC198" s="3"/>
    </row>
    <row r="199" spans="1:30" x14ac:dyDescent="0.3">
      <c r="A199" s="35">
        <v>254</v>
      </c>
      <c r="B199" s="35" t="s">
        <v>31</v>
      </c>
      <c r="C199" s="35" t="s">
        <v>34</v>
      </c>
      <c r="D199" s="35" t="s">
        <v>26</v>
      </c>
      <c r="E199" s="35" t="s">
        <v>33</v>
      </c>
      <c r="F199" s="35" t="s">
        <v>28</v>
      </c>
      <c r="G199" s="35">
        <f>G200+G201+G202</f>
        <v>1</v>
      </c>
      <c r="H199" s="35">
        <f>H200+H201+H202</f>
        <v>0</v>
      </c>
      <c r="I199" s="36">
        <f t="shared" si="60"/>
        <v>0</v>
      </c>
      <c r="J199" s="35">
        <f>J200+J201+J202</f>
        <v>1</v>
      </c>
      <c r="K199" s="37">
        <f t="shared" si="61"/>
        <v>1</v>
      </c>
      <c r="L199" s="35">
        <f t="shared" si="62"/>
        <v>0</v>
      </c>
      <c r="M199" s="35">
        <f>M200+M201+M202</f>
        <v>0</v>
      </c>
      <c r="N199" s="35">
        <f>N200+N201+N202</f>
        <v>0</v>
      </c>
      <c r="O199" s="35">
        <f>O200+O201+O202</f>
        <v>0</v>
      </c>
      <c r="P199" s="35">
        <f>P200+P201+P202</f>
        <v>0</v>
      </c>
      <c r="Q199" s="36" t="e">
        <f t="shared" si="63"/>
        <v>#DIV/0!</v>
      </c>
      <c r="R199" s="35">
        <f>R200+R201+R202</f>
        <v>0</v>
      </c>
      <c r="S199" s="35">
        <f>S200+S201+S202</f>
        <v>0</v>
      </c>
      <c r="T199" s="37" t="e">
        <f t="shared" si="64"/>
        <v>#DIV/0!</v>
      </c>
      <c r="U199" s="37" t="e">
        <f t="shared" si="65"/>
        <v>#DIV/0!</v>
      </c>
      <c r="V199" s="35">
        <f t="shared" ref="V199:AA199" si="69">V200+V201+V202</f>
        <v>0</v>
      </c>
      <c r="W199" s="35">
        <f t="shared" si="69"/>
        <v>0</v>
      </c>
      <c r="X199" s="35">
        <f t="shared" si="69"/>
        <v>1</v>
      </c>
      <c r="Y199" s="35">
        <f t="shared" si="69"/>
        <v>0</v>
      </c>
      <c r="Z199" s="35">
        <f t="shared" si="69"/>
        <v>0</v>
      </c>
      <c r="AA199" s="35">
        <f t="shared" si="69"/>
        <v>0</v>
      </c>
      <c r="AB199" s="35"/>
      <c r="AC199" s="35"/>
      <c r="AD199" s="38"/>
    </row>
    <row r="200" spans="1:30" x14ac:dyDescent="0.3">
      <c r="A200" s="3" t="s">
        <v>66</v>
      </c>
      <c r="B200" s="3" t="s">
        <v>31</v>
      </c>
      <c r="C200" s="3" t="s">
        <v>34</v>
      </c>
      <c r="D200" s="3" t="s">
        <v>26</v>
      </c>
      <c r="E200" s="3" t="s">
        <v>33</v>
      </c>
      <c r="F200" s="3" t="s">
        <v>28</v>
      </c>
      <c r="G200" s="3">
        <v>1</v>
      </c>
      <c r="H200" s="3">
        <v>0</v>
      </c>
      <c r="I200" s="4">
        <f t="shared" si="60"/>
        <v>0</v>
      </c>
      <c r="J200" s="3">
        <v>1</v>
      </c>
      <c r="K200" s="32">
        <f t="shared" si="61"/>
        <v>1</v>
      </c>
      <c r="L200" s="3">
        <f t="shared" si="62"/>
        <v>0</v>
      </c>
      <c r="M200" s="3">
        <v>0</v>
      </c>
      <c r="N200" s="3">
        <v>0</v>
      </c>
      <c r="O200" s="3">
        <v>0</v>
      </c>
      <c r="P200" s="3">
        <v>0</v>
      </c>
      <c r="Q200" s="4" t="e">
        <f t="shared" si="63"/>
        <v>#DIV/0!</v>
      </c>
      <c r="R200" s="3">
        <v>0</v>
      </c>
      <c r="S200" s="3">
        <v>0</v>
      </c>
      <c r="T200" s="32" t="e">
        <f t="shared" si="64"/>
        <v>#DIV/0!</v>
      </c>
      <c r="U200" s="32" t="e">
        <f t="shared" si="65"/>
        <v>#DIV/0!</v>
      </c>
      <c r="V200" s="3">
        <v>0</v>
      </c>
      <c r="W200" s="3">
        <v>0</v>
      </c>
      <c r="X200" s="3">
        <v>0</v>
      </c>
      <c r="Y200" s="3">
        <v>0</v>
      </c>
      <c r="Z200" s="3">
        <v>0</v>
      </c>
      <c r="AA200" s="3">
        <v>0</v>
      </c>
      <c r="AB200" s="3"/>
      <c r="AC200" s="3"/>
    </row>
    <row r="201" spans="1:30" x14ac:dyDescent="0.3">
      <c r="A201" s="3" t="s">
        <v>67</v>
      </c>
      <c r="B201" s="3" t="s">
        <v>31</v>
      </c>
      <c r="C201" s="3" t="s">
        <v>34</v>
      </c>
      <c r="D201" s="3" t="s">
        <v>26</v>
      </c>
      <c r="E201" s="3" t="s">
        <v>33</v>
      </c>
      <c r="F201" s="3" t="s">
        <v>28</v>
      </c>
      <c r="G201" s="3">
        <v>0</v>
      </c>
      <c r="H201" s="3">
        <v>0</v>
      </c>
      <c r="I201" s="4" t="e">
        <f t="shared" si="60"/>
        <v>#DIV/0!</v>
      </c>
      <c r="J201" s="3">
        <v>0</v>
      </c>
      <c r="K201" s="32" t="e">
        <f t="shared" si="61"/>
        <v>#DIV/0!</v>
      </c>
      <c r="L201" s="3">
        <f t="shared" si="62"/>
        <v>0</v>
      </c>
      <c r="M201" s="3">
        <v>0</v>
      </c>
      <c r="N201" s="3">
        <v>0</v>
      </c>
      <c r="O201" s="3">
        <v>0</v>
      </c>
      <c r="P201" s="3">
        <v>0</v>
      </c>
      <c r="Q201" s="4" t="e">
        <f t="shared" si="63"/>
        <v>#DIV/0!</v>
      </c>
      <c r="R201" s="3">
        <v>0</v>
      </c>
      <c r="S201" s="3">
        <v>0</v>
      </c>
      <c r="T201" s="32" t="e">
        <f t="shared" si="64"/>
        <v>#DIV/0!</v>
      </c>
      <c r="U201" s="32" t="e">
        <f t="shared" si="65"/>
        <v>#DIV/0!</v>
      </c>
      <c r="V201" s="3">
        <v>0</v>
      </c>
      <c r="W201" s="3">
        <v>0</v>
      </c>
      <c r="X201" s="3">
        <v>0</v>
      </c>
      <c r="Y201" s="3">
        <v>0</v>
      </c>
      <c r="Z201" s="3">
        <v>0</v>
      </c>
      <c r="AA201" s="3">
        <v>0</v>
      </c>
      <c r="AB201" s="3"/>
      <c r="AC201" s="3"/>
    </row>
    <row r="202" spans="1:30" x14ac:dyDescent="0.3">
      <c r="A202" s="3" t="s">
        <v>68</v>
      </c>
      <c r="B202" s="3" t="s">
        <v>31</v>
      </c>
      <c r="C202" s="3" t="s">
        <v>34</v>
      </c>
      <c r="D202" s="3" t="s">
        <v>26</v>
      </c>
      <c r="E202" s="3" t="s">
        <v>33</v>
      </c>
      <c r="F202" s="3" t="s">
        <v>28</v>
      </c>
      <c r="G202" s="3">
        <v>0</v>
      </c>
      <c r="H202" s="3">
        <v>0</v>
      </c>
      <c r="I202" s="4" t="e">
        <f t="shared" si="60"/>
        <v>#DIV/0!</v>
      </c>
      <c r="J202" s="3">
        <v>0</v>
      </c>
      <c r="K202" s="32" t="e">
        <f t="shared" si="61"/>
        <v>#DIV/0!</v>
      </c>
      <c r="L202" s="3">
        <f t="shared" si="62"/>
        <v>0</v>
      </c>
      <c r="M202" s="3">
        <v>0</v>
      </c>
      <c r="N202" s="3">
        <v>0</v>
      </c>
      <c r="O202" s="3">
        <v>0</v>
      </c>
      <c r="P202" s="3">
        <v>0</v>
      </c>
      <c r="Q202" s="4" t="e">
        <f t="shared" si="63"/>
        <v>#DIV/0!</v>
      </c>
      <c r="R202" s="3">
        <v>0</v>
      </c>
      <c r="S202" s="3">
        <v>0</v>
      </c>
      <c r="T202" s="32" t="e">
        <f t="shared" si="64"/>
        <v>#DIV/0!</v>
      </c>
      <c r="U202" s="32" t="e">
        <f t="shared" si="65"/>
        <v>#DIV/0!</v>
      </c>
      <c r="V202" s="3">
        <v>0</v>
      </c>
      <c r="W202" s="3">
        <v>0</v>
      </c>
      <c r="X202" s="3">
        <v>1</v>
      </c>
      <c r="Y202" s="3">
        <v>0</v>
      </c>
      <c r="Z202" s="3">
        <v>0</v>
      </c>
      <c r="AA202" s="3">
        <v>0</v>
      </c>
      <c r="AB202" s="3"/>
      <c r="AC202" s="3"/>
    </row>
    <row r="203" spans="1:30" x14ac:dyDescent="0.3">
      <c r="A203" s="35">
        <v>174</v>
      </c>
      <c r="B203" s="35" t="s">
        <v>34</v>
      </c>
      <c r="C203" s="35" t="s">
        <v>25</v>
      </c>
      <c r="D203" s="35" t="s">
        <v>26</v>
      </c>
      <c r="E203" s="35" t="s">
        <v>27</v>
      </c>
      <c r="F203" s="35" t="s">
        <v>28</v>
      </c>
      <c r="G203" s="35">
        <f>G204+G205+G206</f>
        <v>5</v>
      </c>
      <c r="H203" s="35">
        <f>H204+H205+H206</f>
        <v>2</v>
      </c>
      <c r="I203" s="36">
        <f t="shared" si="60"/>
        <v>0.4</v>
      </c>
      <c r="J203" s="35">
        <f>J204+J205+J206</f>
        <v>0</v>
      </c>
      <c r="K203" s="37">
        <f t="shared" si="61"/>
        <v>0</v>
      </c>
      <c r="L203" s="35">
        <f t="shared" si="62"/>
        <v>5</v>
      </c>
      <c r="M203" s="35">
        <f>M204+M205+M206</f>
        <v>1</v>
      </c>
      <c r="N203" s="35">
        <f>N204+N205+N206</f>
        <v>4</v>
      </c>
      <c r="O203" s="35">
        <f>O204+O205+O206</f>
        <v>0</v>
      </c>
      <c r="P203" s="35">
        <f>P204+P205+P206</f>
        <v>4</v>
      </c>
      <c r="Q203" s="36">
        <f t="shared" si="63"/>
        <v>80</v>
      </c>
      <c r="R203" s="35">
        <f>R204+R205+R206</f>
        <v>0</v>
      </c>
      <c r="S203" s="35">
        <f>S204+S205+S206</f>
        <v>0</v>
      </c>
      <c r="T203" s="37">
        <f t="shared" si="64"/>
        <v>0.2</v>
      </c>
      <c r="U203" s="37">
        <f t="shared" si="65"/>
        <v>0.2</v>
      </c>
      <c r="V203" s="35">
        <f t="shared" ref="V203:AA203" si="70">V204+V205+V206</f>
        <v>0</v>
      </c>
      <c r="W203" s="35">
        <f t="shared" si="70"/>
        <v>2</v>
      </c>
      <c r="X203" s="35">
        <f t="shared" si="70"/>
        <v>2</v>
      </c>
      <c r="Y203" s="35">
        <f t="shared" si="70"/>
        <v>0</v>
      </c>
      <c r="Z203" s="35">
        <f t="shared" si="70"/>
        <v>0</v>
      </c>
      <c r="AA203" s="35">
        <f t="shared" si="70"/>
        <v>0</v>
      </c>
      <c r="AB203" s="35"/>
      <c r="AC203" s="35"/>
      <c r="AD203" s="38"/>
    </row>
    <row r="204" spans="1:30" x14ac:dyDescent="0.3">
      <c r="A204" s="3" t="s">
        <v>66</v>
      </c>
      <c r="B204" s="3" t="s">
        <v>34</v>
      </c>
      <c r="C204" s="3" t="s">
        <v>25</v>
      </c>
      <c r="D204" s="3" t="s">
        <v>26</v>
      </c>
      <c r="E204" s="3" t="s">
        <v>27</v>
      </c>
      <c r="F204" s="3" t="s">
        <v>28</v>
      </c>
      <c r="G204" s="3">
        <v>4</v>
      </c>
      <c r="H204" s="3">
        <v>2</v>
      </c>
      <c r="I204" s="4">
        <f t="shared" si="60"/>
        <v>0.5</v>
      </c>
      <c r="J204" s="3">
        <v>0</v>
      </c>
      <c r="K204" s="32">
        <f t="shared" si="61"/>
        <v>0</v>
      </c>
      <c r="L204" s="3">
        <f t="shared" si="62"/>
        <v>4</v>
      </c>
      <c r="M204" s="3">
        <v>1</v>
      </c>
      <c r="N204" s="3">
        <v>3</v>
      </c>
      <c r="O204" s="3">
        <v>0</v>
      </c>
      <c r="P204" s="3">
        <v>3</v>
      </c>
      <c r="Q204" s="4">
        <f t="shared" si="63"/>
        <v>75</v>
      </c>
      <c r="R204" s="3">
        <v>0</v>
      </c>
      <c r="S204" s="3">
        <v>0</v>
      </c>
      <c r="T204" s="32">
        <f t="shared" si="64"/>
        <v>0.25</v>
      </c>
      <c r="U204" s="32">
        <f t="shared" si="65"/>
        <v>0.25</v>
      </c>
      <c r="V204" s="3">
        <v>0</v>
      </c>
      <c r="W204" s="3">
        <v>1</v>
      </c>
      <c r="X204" s="3">
        <v>2</v>
      </c>
      <c r="Y204" s="3">
        <v>0</v>
      </c>
      <c r="Z204" s="3">
        <v>0</v>
      </c>
      <c r="AA204" s="3">
        <v>0</v>
      </c>
      <c r="AB204" s="3"/>
      <c r="AC204" s="3"/>
    </row>
    <row r="205" spans="1:30" x14ac:dyDescent="0.3">
      <c r="A205" s="3" t="s">
        <v>67</v>
      </c>
      <c r="B205" s="3" t="s">
        <v>34</v>
      </c>
      <c r="C205" s="3" t="s">
        <v>25</v>
      </c>
      <c r="D205" s="3" t="s">
        <v>26</v>
      </c>
      <c r="E205" s="3" t="s">
        <v>27</v>
      </c>
      <c r="F205" s="3" t="s">
        <v>28</v>
      </c>
      <c r="G205" s="3">
        <v>0</v>
      </c>
      <c r="H205" s="3">
        <v>0</v>
      </c>
      <c r="I205" s="4" t="e">
        <f t="shared" si="60"/>
        <v>#DIV/0!</v>
      </c>
      <c r="J205" s="3">
        <v>0</v>
      </c>
      <c r="K205" s="32" t="e">
        <f t="shared" si="61"/>
        <v>#DIV/0!</v>
      </c>
      <c r="L205" s="3">
        <f t="shared" si="62"/>
        <v>0</v>
      </c>
      <c r="M205" s="3">
        <v>0</v>
      </c>
      <c r="N205" s="3">
        <v>0</v>
      </c>
      <c r="O205" s="3">
        <v>0</v>
      </c>
      <c r="P205" s="3">
        <v>0</v>
      </c>
      <c r="Q205" s="4" t="e">
        <f t="shared" si="63"/>
        <v>#DIV/0!</v>
      </c>
      <c r="R205" s="3">
        <v>0</v>
      </c>
      <c r="S205" s="3">
        <v>0</v>
      </c>
      <c r="T205" s="32" t="e">
        <f t="shared" si="64"/>
        <v>#DIV/0!</v>
      </c>
      <c r="U205" s="32" t="e">
        <f t="shared" si="65"/>
        <v>#DIV/0!</v>
      </c>
      <c r="V205" s="3">
        <v>0</v>
      </c>
      <c r="W205" s="3">
        <v>0</v>
      </c>
      <c r="X205" s="3">
        <v>0</v>
      </c>
      <c r="Y205" s="3">
        <v>0</v>
      </c>
      <c r="Z205" s="3">
        <v>0</v>
      </c>
      <c r="AA205" s="3">
        <v>0</v>
      </c>
      <c r="AB205" s="3"/>
      <c r="AC205" s="3"/>
    </row>
    <row r="206" spans="1:30" x14ac:dyDescent="0.3">
      <c r="A206" s="3" t="s">
        <v>68</v>
      </c>
      <c r="B206" s="3" t="s">
        <v>34</v>
      </c>
      <c r="C206" s="3" t="s">
        <v>25</v>
      </c>
      <c r="D206" s="3" t="s">
        <v>26</v>
      </c>
      <c r="E206" s="3" t="s">
        <v>27</v>
      </c>
      <c r="F206" s="3" t="s">
        <v>28</v>
      </c>
      <c r="G206" s="3">
        <v>1</v>
      </c>
      <c r="H206" s="3">
        <v>0</v>
      </c>
      <c r="I206" s="4">
        <f t="shared" si="60"/>
        <v>0</v>
      </c>
      <c r="J206" s="3">
        <v>0</v>
      </c>
      <c r="K206" s="32">
        <f t="shared" si="61"/>
        <v>0</v>
      </c>
      <c r="L206" s="3">
        <f t="shared" si="62"/>
        <v>1</v>
      </c>
      <c r="M206" s="3">
        <v>0</v>
      </c>
      <c r="N206" s="3">
        <v>1</v>
      </c>
      <c r="O206" s="3">
        <v>0</v>
      </c>
      <c r="P206" s="3">
        <v>1</v>
      </c>
      <c r="Q206" s="4">
        <f t="shared" si="63"/>
        <v>100</v>
      </c>
      <c r="R206" s="3">
        <v>0</v>
      </c>
      <c r="S206" s="3">
        <v>0</v>
      </c>
      <c r="T206" s="32">
        <f t="shared" si="64"/>
        <v>0</v>
      </c>
      <c r="U206" s="32">
        <f t="shared" si="65"/>
        <v>0</v>
      </c>
      <c r="V206" s="3">
        <v>0</v>
      </c>
      <c r="W206" s="3">
        <v>1</v>
      </c>
      <c r="X206" s="3">
        <v>0</v>
      </c>
      <c r="Y206" s="3">
        <v>0</v>
      </c>
      <c r="Z206" s="3">
        <v>0</v>
      </c>
      <c r="AA206" s="3">
        <v>0</v>
      </c>
      <c r="AB206" s="3"/>
      <c r="AC206" s="3"/>
    </row>
    <row r="207" spans="1:30" x14ac:dyDescent="0.3">
      <c r="A207" s="35">
        <v>13</v>
      </c>
      <c r="B207" s="35" t="s">
        <v>30</v>
      </c>
      <c r="C207" s="35" t="s">
        <v>25</v>
      </c>
      <c r="D207" s="35" t="s">
        <v>26</v>
      </c>
      <c r="E207" s="35" t="s">
        <v>27</v>
      </c>
      <c r="F207" s="35" t="s">
        <v>28</v>
      </c>
      <c r="G207" s="35">
        <f>G208+G209+G210</f>
        <v>4</v>
      </c>
      <c r="H207" s="35">
        <f>H208+H209+H210</f>
        <v>0</v>
      </c>
      <c r="I207" s="36">
        <f t="shared" si="60"/>
        <v>0</v>
      </c>
      <c r="J207" s="35">
        <f>J208+J209+J210</f>
        <v>4</v>
      </c>
      <c r="K207" s="37">
        <f t="shared" si="61"/>
        <v>1</v>
      </c>
      <c r="L207" s="35">
        <f t="shared" si="62"/>
        <v>0</v>
      </c>
      <c r="M207" s="35">
        <f>M208+M209+M210</f>
        <v>0</v>
      </c>
      <c r="N207" s="35">
        <f>N208+N209+N210</f>
        <v>0</v>
      </c>
      <c r="O207" s="35">
        <f>O208+O209+O210</f>
        <v>0</v>
      </c>
      <c r="P207" s="35">
        <f>P208+P209+P210</f>
        <v>0</v>
      </c>
      <c r="Q207" s="36" t="e">
        <f t="shared" si="63"/>
        <v>#DIV/0!</v>
      </c>
      <c r="R207" s="35">
        <f>R208+R209+R210</f>
        <v>0</v>
      </c>
      <c r="S207" s="35">
        <f>S208+S209+S210</f>
        <v>0</v>
      </c>
      <c r="T207" s="37" t="e">
        <f t="shared" si="64"/>
        <v>#DIV/0!</v>
      </c>
      <c r="U207" s="37" t="e">
        <f t="shared" si="65"/>
        <v>#DIV/0!</v>
      </c>
      <c r="V207" s="35">
        <f t="shared" ref="V207:AA207" si="71">V208+V209+V210</f>
        <v>0</v>
      </c>
      <c r="W207" s="35">
        <f t="shared" si="71"/>
        <v>0</v>
      </c>
      <c r="X207" s="35">
        <f t="shared" si="71"/>
        <v>0</v>
      </c>
      <c r="Y207" s="35">
        <f t="shared" si="71"/>
        <v>2</v>
      </c>
      <c r="Z207" s="35">
        <f t="shared" si="71"/>
        <v>0</v>
      </c>
      <c r="AA207" s="35">
        <f t="shared" si="71"/>
        <v>0</v>
      </c>
      <c r="AB207" s="35"/>
      <c r="AC207" s="38"/>
      <c r="AD207" s="38"/>
    </row>
    <row r="208" spans="1:30" x14ac:dyDescent="0.3">
      <c r="A208" s="3" t="s">
        <v>66</v>
      </c>
      <c r="B208" s="3" t="s">
        <v>30</v>
      </c>
      <c r="C208" s="3" t="s">
        <v>25</v>
      </c>
      <c r="D208" s="3" t="s">
        <v>26</v>
      </c>
      <c r="E208" s="3" t="s">
        <v>27</v>
      </c>
      <c r="F208" s="3" t="s">
        <v>28</v>
      </c>
      <c r="G208" s="3">
        <v>0</v>
      </c>
      <c r="H208" s="3">
        <v>0</v>
      </c>
      <c r="I208" s="4" t="e">
        <f t="shared" si="60"/>
        <v>#DIV/0!</v>
      </c>
      <c r="J208" s="3">
        <v>0</v>
      </c>
      <c r="K208" s="32" t="e">
        <f t="shared" si="61"/>
        <v>#DIV/0!</v>
      </c>
      <c r="L208" s="3">
        <f t="shared" si="62"/>
        <v>0</v>
      </c>
      <c r="M208" s="3">
        <v>0</v>
      </c>
      <c r="N208" s="3">
        <v>0</v>
      </c>
      <c r="O208" s="3">
        <v>0</v>
      </c>
      <c r="P208" s="3">
        <v>0</v>
      </c>
      <c r="Q208" s="4" t="e">
        <f t="shared" si="63"/>
        <v>#DIV/0!</v>
      </c>
      <c r="R208" s="3">
        <v>0</v>
      </c>
      <c r="S208" s="3">
        <v>0</v>
      </c>
      <c r="T208" s="32" t="e">
        <f t="shared" si="64"/>
        <v>#DIV/0!</v>
      </c>
      <c r="U208" s="32" t="e">
        <f t="shared" si="65"/>
        <v>#DIV/0!</v>
      </c>
      <c r="V208" s="3">
        <v>0</v>
      </c>
      <c r="W208" s="3">
        <v>0</v>
      </c>
      <c r="X208" s="3">
        <v>0</v>
      </c>
      <c r="Y208" s="3">
        <v>0</v>
      </c>
      <c r="Z208" s="3">
        <v>0</v>
      </c>
      <c r="AA208" s="3">
        <v>0</v>
      </c>
      <c r="AB208" s="3"/>
    </row>
    <row r="209" spans="1:30" x14ac:dyDescent="0.3">
      <c r="A209" s="3" t="s">
        <v>67</v>
      </c>
      <c r="B209" s="3" t="s">
        <v>30</v>
      </c>
      <c r="C209" s="3" t="s">
        <v>25</v>
      </c>
      <c r="D209" s="3" t="s">
        <v>26</v>
      </c>
      <c r="E209" s="3" t="s">
        <v>27</v>
      </c>
      <c r="F209" s="3" t="s">
        <v>28</v>
      </c>
      <c r="G209" s="3">
        <v>4</v>
      </c>
      <c r="H209" s="3">
        <v>0</v>
      </c>
      <c r="I209" s="4">
        <f t="shared" si="60"/>
        <v>0</v>
      </c>
      <c r="J209" s="3">
        <v>4</v>
      </c>
      <c r="K209" s="32">
        <f t="shared" si="61"/>
        <v>1</v>
      </c>
      <c r="L209" s="3">
        <f t="shared" si="62"/>
        <v>0</v>
      </c>
      <c r="M209" s="3">
        <v>0</v>
      </c>
      <c r="N209" s="3">
        <v>0</v>
      </c>
      <c r="O209" s="3">
        <v>0</v>
      </c>
      <c r="P209" s="3">
        <v>0</v>
      </c>
      <c r="Q209" s="4" t="e">
        <f t="shared" si="63"/>
        <v>#DIV/0!</v>
      </c>
      <c r="R209" s="3">
        <v>0</v>
      </c>
      <c r="S209" s="3">
        <v>0</v>
      </c>
      <c r="T209" s="32" t="e">
        <f t="shared" si="64"/>
        <v>#DIV/0!</v>
      </c>
      <c r="U209" s="32" t="e">
        <f t="shared" si="65"/>
        <v>#DIV/0!</v>
      </c>
      <c r="V209" s="3">
        <v>0</v>
      </c>
      <c r="W209" s="3">
        <v>0</v>
      </c>
      <c r="X209" s="3">
        <v>0</v>
      </c>
      <c r="Y209" s="3">
        <v>2</v>
      </c>
      <c r="Z209" s="3">
        <v>0</v>
      </c>
      <c r="AA209" s="3">
        <v>0</v>
      </c>
      <c r="AB209" s="3"/>
    </row>
    <row r="210" spans="1:30" x14ac:dyDescent="0.3">
      <c r="A210" s="3" t="s">
        <v>68</v>
      </c>
      <c r="B210" s="3" t="s">
        <v>30</v>
      </c>
      <c r="C210" s="3" t="s">
        <v>25</v>
      </c>
      <c r="D210" s="3" t="s">
        <v>26</v>
      </c>
      <c r="E210" s="3" t="s">
        <v>27</v>
      </c>
      <c r="F210" s="3" t="s">
        <v>28</v>
      </c>
      <c r="G210" s="3">
        <v>0</v>
      </c>
      <c r="H210" s="3">
        <v>0</v>
      </c>
      <c r="I210" s="4" t="e">
        <f t="shared" si="60"/>
        <v>#DIV/0!</v>
      </c>
      <c r="J210" s="3">
        <v>0</v>
      </c>
      <c r="K210" s="32" t="e">
        <f t="shared" si="61"/>
        <v>#DIV/0!</v>
      </c>
      <c r="L210" s="3">
        <f t="shared" si="62"/>
        <v>0</v>
      </c>
      <c r="M210" s="3">
        <v>0</v>
      </c>
      <c r="N210" s="3">
        <v>0</v>
      </c>
      <c r="O210" s="3">
        <v>0</v>
      </c>
      <c r="P210" s="3">
        <v>0</v>
      </c>
      <c r="Q210" s="4" t="e">
        <f t="shared" si="63"/>
        <v>#DIV/0!</v>
      </c>
      <c r="R210" s="3">
        <v>0</v>
      </c>
      <c r="S210" s="3">
        <v>0</v>
      </c>
      <c r="T210" s="32" t="e">
        <f t="shared" si="64"/>
        <v>#DIV/0!</v>
      </c>
      <c r="U210" s="32" t="e">
        <f t="shared" si="65"/>
        <v>#DIV/0!</v>
      </c>
      <c r="V210" s="3">
        <v>0</v>
      </c>
      <c r="W210" s="3">
        <v>0</v>
      </c>
      <c r="X210" s="3">
        <v>0</v>
      </c>
      <c r="Y210" s="3">
        <v>0</v>
      </c>
      <c r="Z210" s="3">
        <v>0</v>
      </c>
      <c r="AA210" s="3">
        <v>0</v>
      </c>
      <c r="AB210" s="3"/>
    </row>
    <row r="211" spans="1:30" x14ac:dyDescent="0.3">
      <c r="A211" s="35">
        <v>117</v>
      </c>
      <c r="B211" s="35" t="s">
        <v>24</v>
      </c>
      <c r="C211" s="35" t="s">
        <v>29</v>
      </c>
      <c r="D211" s="35" t="s">
        <v>32</v>
      </c>
      <c r="E211" s="35" t="s">
        <v>33</v>
      </c>
      <c r="F211" s="35" t="s">
        <v>31</v>
      </c>
      <c r="G211" s="35">
        <f>G212+G213+G214</f>
        <v>4</v>
      </c>
      <c r="H211" s="35">
        <f>H212+H213+H214</f>
        <v>1</v>
      </c>
      <c r="I211" s="36">
        <f t="shared" si="60"/>
        <v>0.25</v>
      </c>
      <c r="J211" s="35">
        <f>J212+J213+J214</f>
        <v>2</v>
      </c>
      <c r="K211" s="37">
        <f t="shared" si="61"/>
        <v>0.5</v>
      </c>
      <c r="L211" s="35">
        <f t="shared" si="62"/>
        <v>1</v>
      </c>
      <c r="M211" s="35">
        <f>M212+M213+M214</f>
        <v>0</v>
      </c>
      <c r="N211" s="35">
        <f>N212+N213+N214</f>
        <v>1</v>
      </c>
      <c r="O211" s="35">
        <f>O212+O213+O214</f>
        <v>0</v>
      </c>
      <c r="P211" s="35">
        <f>P212+P213+P214</f>
        <v>1</v>
      </c>
      <c r="Q211" s="36">
        <f t="shared" si="63"/>
        <v>100</v>
      </c>
      <c r="R211" s="35">
        <f>R212+R213+R214</f>
        <v>2</v>
      </c>
      <c r="S211" s="35">
        <f>S212+S213+S214</f>
        <v>1</v>
      </c>
      <c r="T211" s="37">
        <f t="shared" si="64"/>
        <v>0</v>
      </c>
      <c r="U211" s="37">
        <f t="shared" si="65"/>
        <v>0</v>
      </c>
      <c r="V211" s="35">
        <f t="shared" ref="V211:AA211" si="72">V212+V213+V214</f>
        <v>0</v>
      </c>
      <c r="W211" s="35">
        <f t="shared" si="72"/>
        <v>0</v>
      </c>
      <c r="X211" s="35">
        <f t="shared" si="72"/>
        <v>1</v>
      </c>
      <c r="Y211" s="35">
        <f t="shared" si="72"/>
        <v>2</v>
      </c>
      <c r="Z211" s="35">
        <f t="shared" si="72"/>
        <v>2</v>
      </c>
      <c r="AA211" s="35">
        <f t="shared" si="72"/>
        <v>0</v>
      </c>
      <c r="AB211" s="35"/>
      <c r="AC211" s="38"/>
      <c r="AD211" s="38"/>
    </row>
    <row r="212" spans="1:30" x14ac:dyDescent="0.3">
      <c r="A212" s="3" t="s">
        <v>66</v>
      </c>
      <c r="B212" s="3" t="s">
        <v>24</v>
      </c>
      <c r="C212" s="3" t="s">
        <v>29</v>
      </c>
      <c r="D212" s="3" t="s">
        <v>32</v>
      </c>
      <c r="E212" s="3" t="s">
        <v>33</v>
      </c>
      <c r="F212" s="3" t="s">
        <v>31</v>
      </c>
      <c r="G212" s="3">
        <v>0</v>
      </c>
      <c r="H212" s="3">
        <v>0</v>
      </c>
      <c r="I212" s="4" t="e">
        <f t="shared" si="60"/>
        <v>#DIV/0!</v>
      </c>
      <c r="J212" s="3">
        <v>0</v>
      </c>
      <c r="K212" s="32" t="e">
        <f t="shared" si="61"/>
        <v>#DIV/0!</v>
      </c>
      <c r="L212" s="3">
        <f t="shared" si="62"/>
        <v>0</v>
      </c>
      <c r="M212" s="3">
        <v>0</v>
      </c>
      <c r="N212" s="3">
        <v>0</v>
      </c>
      <c r="O212" s="3">
        <v>0</v>
      </c>
      <c r="P212" s="3">
        <v>0</v>
      </c>
      <c r="Q212" s="4" t="e">
        <f t="shared" si="63"/>
        <v>#DIV/0!</v>
      </c>
      <c r="R212" s="3">
        <v>0</v>
      </c>
      <c r="S212" s="3">
        <v>0</v>
      </c>
      <c r="T212" s="32" t="e">
        <f t="shared" si="64"/>
        <v>#DIV/0!</v>
      </c>
      <c r="U212" s="32" t="e">
        <f t="shared" si="65"/>
        <v>#DIV/0!</v>
      </c>
      <c r="V212" s="3">
        <v>0</v>
      </c>
      <c r="W212" s="3">
        <v>0</v>
      </c>
      <c r="X212" s="3">
        <v>0</v>
      </c>
      <c r="Y212" s="3">
        <v>0</v>
      </c>
      <c r="Z212" s="3">
        <v>0</v>
      </c>
      <c r="AA212" s="3">
        <v>0</v>
      </c>
      <c r="AB212" s="3"/>
    </row>
    <row r="213" spans="1:30" x14ac:dyDescent="0.3">
      <c r="A213" s="3" t="s">
        <v>67</v>
      </c>
      <c r="B213" s="3" t="s">
        <v>24</v>
      </c>
      <c r="C213" s="3" t="s">
        <v>29</v>
      </c>
      <c r="D213" s="3" t="s">
        <v>32</v>
      </c>
      <c r="E213" s="3" t="s">
        <v>33</v>
      </c>
      <c r="F213" s="3" t="s">
        <v>31</v>
      </c>
      <c r="G213" s="3">
        <v>2</v>
      </c>
      <c r="H213" s="3">
        <v>0</v>
      </c>
      <c r="I213" s="4">
        <f t="shared" si="60"/>
        <v>0</v>
      </c>
      <c r="J213" s="3">
        <v>1</v>
      </c>
      <c r="K213" s="32">
        <f t="shared" si="61"/>
        <v>0.5</v>
      </c>
      <c r="L213" s="3">
        <f t="shared" si="62"/>
        <v>1</v>
      </c>
      <c r="M213" s="3">
        <v>0</v>
      </c>
      <c r="N213" s="3">
        <v>1</v>
      </c>
      <c r="O213" s="3">
        <v>0</v>
      </c>
      <c r="P213" s="3">
        <v>1</v>
      </c>
      <c r="Q213" s="4">
        <f t="shared" si="63"/>
        <v>100</v>
      </c>
      <c r="R213" s="3">
        <v>0</v>
      </c>
      <c r="S213" s="3">
        <v>0</v>
      </c>
      <c r="T213" s="32">
        <f t="shared" si="64"/>
        <v>0</v>
      </c>
      <c r="U213" s="32">
        <f t="shared" si="65"/>
        <v>0</v>
      </c>
      <c r="V213" s="3">
        <v>0</v>
      </c>
      <c r="W213" s="3">
        <v>0</v>
      </c>
      <c r="X213" s="3">
        <v>1</v>
      </c>
      <c r="Y213" s="3">
        <v>1</v>
      </c>
      <c r="Z213" s="3">
        <v>1</v>
      </c>
      <c r="AA213" s="3">
        <v>0</v>
      </c>
      <c r="AB213" s="3"/>
    </row>
    <row r="214" spans="1:30" x14ac:dyDescent="0.3">
      <c r="A214" s="3" t="s">
        <v>68</v>
      </c>
      <c r="B214" s="3" t="s">
        <v>24</v>
      </c>
      <c r="C214" s="3" t="s">
        <v>29</v>
      </c>
      <c r="D214" s="3" t="s">
        <v>32</v>
      </c>
      <c r="E214" s="3" t="s">
        <v>33</v>
      </c>
      <c r="F214" s="3" t="s">
        <v>31</v>
      </c>
      <c r="G214" s="3">
        <v>2</v>
      </c>
      <c r="H214" s="3">
        <v>1</v>
      </c>
      <c r="I214" s="4">
        <f t="shared" si="60"/>
        <v>0.5</v>
      </c>
      <c r="J214" s="3">
        <v>1</v>
      </c>
      <c r="K214" s="32">
        <f t="shared" si="61"/>
        <v>0.5</v>
      </c>
      <c r="L214" s="3">
        <f t="shared" si="62"/>
        <v>0</v>
      </c>
      <c r="M214" s="3">
        <v>0</v>
      </c>
      <c r="N214" s="3">
        <v>0</v>
      </c>
      <c r="O214" s="3">
        <v>0</v>
      </c>
      <c r="P214" s="3">
        <v>0</v>
      </c>
      <c r="Q214" s="4" t="e">
        <f t="shared" si="63"/>
        <v>#DIV/0!</v>
      </c>
      <c r="R214" s="3">
        <v>2</v>
      </c>
      <c r="S214" s="3">
        <v>1</v>
      </c>
      <c r="T214" s="32" t="e">
        <f t="shared" si="64"/>
        <v>#DIV/0!</v>
      </c>
      <c r="U214" s="32" t="e">
        <f t="shared" si="65"/>
        <v>#DIV/0!</v>
      </c>
      <c r="V214" s="3">
        <v>0</v>
      </c>
      <c r="W214" s="3">
        <v>0</v>
      </c>
      <c r="X214" s="3">
        <v>0</v>
      </c>
      <c r="Y214" s="3">
        <v>1</v>
      </c>
      <c r="Z214" s="3">
        <v>1</v>
      </c>
      <c r="AA214" s="3">
        <v>0</v>
      </c>
      <c r="AB214" s="3"/>
    </row>
    <row r="215" spans="1:30" x14ac:dyDescent="0.3">
      <c r="A215" s="35">
        <v>214</v>
      </c>
      <c r="B215" s="35" t="s">
        <v>24</v>
      </c>
      <c r="C215" s="35" t="s">
        <v>29</v>
      </c>
      <c r="D215" s="35" t="s">
        <v>32</v>
      </c>
      <c r="E215" s="35" t="s">
        <v>34</v>
      </c>
      <c r="F215" s="35" t="s">
        <v>31</v>
      </c>
      <c r="G215" s="35">
        <f>G216+G217+G218</f>
        <v>2</v>
      </c>
      <c r="H215" s="35">
        <f>H216+H217+H218</f>
        <v>4</v>
      </c>
      <c r="I215" s="36">
        <f t="shared" si="60"/>
        <v>2</v>
      </c>
      <c r="J215" s="35">
        <f>J216+J217+J218</f>
        <v>0</v>
      </c>
      <c r="K215" s="37">
        <f t="shared" si="61"/>
        <v>0</v>
      </c>
      <c r="L215" s="35">
        <f t="shared" si="62"/>
        <v>2</v>
      </c>
      <c r="M215" s="35">
        <f>M216+M217+M218</f>
        <v>2</v>
      </c>
      <c r="N215" s="35">
        <f>N216+N217+N218</f>
        <v>0</v>
      </c>
      <c r="O215" s="35">
        <f>O216+O217+O218</f>
        <v>1</v>
      </c>
      <c r="P215" s="35">
        <f>P216+P217+P218</f>
        <v>2</v>
      </c>
      <c r="Q215" s="36">
        <f t="shared" si="63"/>
        <v>100</v>
      </c>
      <c r="R215" s="35">
        <f>R216+R217+R218</f>
        <v>0</v>
      </c>
      <c r="S215" s="35">
        <f>S216+S217+S218</f>
        <v>0</v>
      </c>
      <c r="T215" s="37">
        <f t="shared" si="64"/>
        <v>1</v>
      </c>
      <c r="U215" s="37">
        <f t="shared" si="65"/>
        <v>1</v>
      </c>
      <c r="V215" s="35">
        <f t="shared" ref="V215:AA215" si="73">V216+V217+V218</f>
        <v>0</v>
      </c>
      <c r="W215" s="35">
        <f t="shared" si="73"/>
        <v>0</v>
      </c>
      <c r="X215" s="35">
        <f t="shared" si="73"/>
        <v>0</v>
      </c>
      <c r="Y215" s="35">
        <f t="shared" si="73"/>
        <v>0</v>
      </c>
      <c r="Z215" s="35">
        <f t="shared" si="73"/>
        <v>0</v>
      </c>
      <c r="AA215" s="35">
        <f t="shared" si="73"/>
        <v>0</v>
      </c>
      <c r="AB215" s="35"/>
      <c r="AC215" s="38"/>
      <c r="AD215" s="38"/>
    </row>
    <row r="216" spans="1:30" x14ac:dyDescent="0.3">
      <c r="A216" s="3" t="s">
        <v>66</v>
      </c>
      <c r="B216" s="3" t="s">
        <v>24</v>
      </c>
      <c r="C216" s="3" t="s">
        <v>29</v>
      </c>
      <c r="D216" s="3" t="s">
        <v>32</v>
      </c>
      <c r="E216" s="3" t="s">
        <v>34</v>
      </c>
      <c r="F216" s="3" t="s">
        <v>31</v>
      </c>
      <c r="G216" s="3">
        <v>0</v>
      </c>
      <c r="H216" s="3">
        <v>0</v>
      </c>
      <c r="I216" s="4" t="e">
        <f t="shared" si="60"/>
        <v>#DIV/0!</v>
      </c>
      <c r="J216" s="3">
        <v>0</v>
      </c>
      <c r="K216" s="32" t="e">
        <f t="shared" si="61"/>
        <v>#DIV/0!</v>
      </c>
      <c r="L216" s="3">
        <f t="shared" si="62"/>
        <v>0</v>
      </c>
      <c r="M216" s="3">
        <v>0</v>
      </c>
      <c r="N216" s="3">
        <v>0</v>
      </c>
      <c r="O216" s="3">
        <v>0</v>
      </c>
      <c r="P216" s="3">
        <v>0</v>
      </c>
      <c r="Q216" s="4" t="e">
        <f t="shared" si="63"/>
        <v>#DIV/0!</v>
      </c>
      <c r="R216" s="3">
        <v>0</v>
      </c>
      <c r="S216" s="3">
        <v>0</v>
      </c>
      <c r="T216" s="32" t="e">
        <f t="shared" si="64"/>
        <v>#DIV/0!</v>
      </c>
      <c r="U216" s="32" t="e">
        <f t="shared" si="65"/>
        <v>#DIV/0!</v>
      </c>
      <c r="V216" s="3">
        <v>0</v>
      </c>
      <c r="W216" s="3">
        <v>0</v>
      </c>
      <c r="X216" s="3">
        <v>0</v>
      </c>
      <c r="Y216" s="3">
        <v>0</v>
      </c>
      <c r="Z216" s="3">
        <v>0</v>
      </c>
      <c r="AA216" s="3">
        <v>0</v>
      </c>
      <c r="AB216" s="3"/>
    </row>
    <row r="217" spans="1:30" x14ac:dyDescent="0.3">
      <c r="A217" s="3" t="s">
        <v>67</v>
      </c>
      <c r="B217" s="3" t="s">
        <v>24</v>
      </c>
      <c r="C217" s="3" t="s">
        <v>29</v>
      </c>
      <c r="D217" s="3" t="s">
        <v>32</v>
      </c>
      <c r="E217" s="3" t="s">
        <v>34</v>
      </c>
      <c r="F217" s="3" t="s">
        <v>31</v>
      </c>
      <c r="G217" s="3">
        <v>1</v>
      </c>
      <c r="H217" s="3">
        <v>2</v>
      </c>
      <c r="I217" s="4">
        <f t="shared" si="60"/>
        <v>2</v>
      </c>
      <c r="J217" s="3">
        <v>0</v>
      </c>
      <c r="K217" s="32">
        <f t="shared" si="61"/>
        <v>0</v>
      </c>
      <c r="L217" s="3">
        <f t="shared" si="62"/>
        <v>1</v>
      </c>
      <c r="M217" s="3">
        <v>1</v>
      </c>
      <c r="N217" s="3">
        <v>0</v>
      </c>
      <c r="O217" s="3">
        <v>1</v>
      </c>
      <c r="P217" s="3">
        <v>1</v>
      </c>
      <c r="Q217" s="4">
        <f t="shared" si="63"/>
        <v>100</v>
      </c>
      <c r="R217" s="3">
        <v>0</v>
      </c>
      <c r="S217" s="3">
        <v>0</v>
      </c>
      <c r="T217" s="32">
        <f t="shared" si="64"/>
        <v>1</v>
      </c>
      <c r="U217" s="32">
        <f t="shared" si="65"/>
        <v>1</v>
      </c>
      <c r="V217" s="3">
        <v>0</v>
      </c>
      <c r="W217" s="3">
        <v>0</v>
      </c>
      <c r="X217" s="3">
        <v>0</v>
      </c>
      <c r="Y217" s="3">
        <v>0</v>
      </c>
      <c r="Z217" s="3">
        <v>0</v>
      </c>
      <c r="AA217" s="3">
        <v>0</v>
      </c>
      <c r="AB217" s="3"/>
    </row>
    <row r="218" spans="1:30" x14ac:dyDescent="0.3">
      <c r="A218" s="3" t="s">
        <v>68</v>
      </c>
      <c r="B218" s="3" t="s">
        <v>24</v>
      </c>
      <c r="C218" s="3" t="s">
        <v>29</v>
      </c>
      <c r="D218" s="3" t="s">
        <v>32</v>
      </c>
      <c r="E218" s="3" t="s">
        <v>34</v>
      </c>
      <c r="F218" s="3" t="s">
        <v>31</v>
      </c>
      <c r="G218" s="3">
        <v>1</v>
      </c>
      <c r="H218" s="3">
        <v>2</v>
      </c>
      <c r="I218" s="4">
        <f t="shared" si="60"/>
        <v>2</v>
      </c>
      <c r="J218" s="3">
        <v>0</v>
      </c>
      <c r="K218" s="32">
        <f t="shared" si="61"/>
        <v>0</v>
      </c>
      <c r="L218" s="3">
        <f t="shared" si="62"/>
        <v>1</v>
      </c>
      <c r="M218" s="3">
        <v>1</v>
      </c>
      <c r="N218" s="3">
        <v>0</v>
      </c>
      <c r="O218" s="3">
        <v>0</v>
      </c>
      <c r="P218" s="3">
        <v>1</v>
      </c>
      <c r="Q218" s="4">
        <f t="shared" si="63"/>
        <v>100</v>
      </c>
      <c r="R218" s="3">
        <v>0</v>
      </c>
      <c r="S218" s="3">
        <v>0</v>
      </c>
      <c r="T218" s="32">
        <f t="shared" si="64"/>
        <v>1</v>
      </c>
      <c r="U218" s="32">
        <f t="shared" si="65"/>
        <v>1</v>
      </c>
      <c r="V218" s="3">
        <v>0</v>
      </c>
      <c r="W218" s="3">
        <v>0</v>
      </c>
      <c r="X218" s="3">
        <v>0</v>
      </c>
      <c r="Y218" s="3">
        <v>0</v>
      </c>
      <c r="Z218" s="3">
        <v>0</v>
      </c>
      <c r="AA218" s="3">
        <v>0</v>
      </c>
      <c r="AB218" s="3"/>
    </row>
    <row r="219" spans="1:30" x14ac:dyDescent="0.3">
      <c r="A219" s="35">
        <v>215</v>
      </c>
      <c r="B219" s="35" t="s">
        <v>29</v>
      </c>
      <c r="C219" s="35" t="s">
        <v>25</v>
      </c>
      <c r="D219" s="35" t="s">
        <v>26</v>
      </c>
      <c r="E219" s="35" t="s">
        <v>34</v>
      </c>
      <c r="F219" s="35" t="s">
        <v>31</v>
      </c>
      <c r="G219" s="35">
        <f>G220+G221+G222</f>
        <v>5</v>
      </c>
      <c r="H219" s="35">
        <f>H220+H221+H222</f>
        <v>4</v>
      </c>
      <c r="I219" s="36">
        <f t="shared" ref="I219:I231" si="74">H219/G219</f>
        <v>0.8</v>
      </c>
      <c r="J219" s="35">
        <f>J220+J221+J222</f>
        <v>1</v>
      </c>
      <c r="K219" s="37">
        <f t="shared" ref="K219:K231" si="75">J219/G219</f>
        <v>0.2</v>
      </c>
      <c r="L219" s="35">
        <f t="shared" ref="L219:L231" si="76">M219+N219</f>
        <v>4</v>
      </c>
      <c r="M219" s="35">
        <f>M220+M221+M222</f>
        <v>2</v>
      </c>
      <c r="N219" s="35">
        <f>N220+N221+N222</f>
        <v>2</v>
      </c>
      <c r="O219" s="35">
        <f>O220+O221+O222</f>
        <v>2</v>
      </c>
      <c r="P219" s="35">
        <f>P220+P221+P222</f>
        <v>3</v>
      </c>
      <c r="Q219" s="36">
        <f t="shared" ref="Q219:Q231" si="77">P219/L219*100</f>
        <v>75</v>
      </c>
      <c r="R219" s="35">
        <f>R220+R221+R222</f>
        <v>0</v>
      </c>
      <c r="S219" s="35">
        <f>S220+S221+S222</f>
        <v>0</v>
      </c>
      <c r="T219" s="37">
        <f t="shared" ref="T219:T231" si="78">M219/(M219+N219)</f>
        <v>0.5</v>
      </c>
      <c r="U219" s="37">
        <f t="shared" ref="U219:U231" si="79">((0.5*V219)+M219)/L219</f>
        <v>0.5</v>
      </c>
      <c r="V219" s="35">
        <f t="shared" ref="V219:AA219" si="80">V220+V221+V222</f>
        <v>0</v>
      </c>
      <c r="W219" s="35">
        <f t="shared" si="80"/>
        <v>0</v>
      </c>
      <c r="X219" s="35">
        <f t="shared" si="80"/>
        <v>2</v>
      </c>
      <c r="Y219" s="35">
        <f t="shared" si="80"/>
        <v>1</v>
      </c>
      <c r="Z219" s="35">
        <f t="shared" si="80"/>
        <v>0</v>
      </c>
      <c r="AA219" s="35">
        <f t="shared" si="80"/>
        <v>0</v>
      </c>
      <c r="AB219" s="35"/>
      <c r="AC219" s="38"/>
      <c r="AD219" s="38"/>
    </row>
    <row r="220" spans="1:30" x14ac:dyDescent="0.3">
      <c r="A220" s="3" t="s">
        <v>66</v>
      </c>
      <c r="B220" s="3" t="s">
        <v>29</v>
      </c>
      <c r="C220" s="3" t="s">
        <v>25</v>
      </c>
      <c r="D220" s="3" t="s">
        <v>26</v>
      </c>
      <c r="E220" s="3" t="s">
        <v>34</v>
      </c>
      <c r="F220" s="3" t="s">
        <v>31</v>
      </c>
      <c r="G220" s="3">
        <v>0</v>
      </c>
      <c r="H220" s="3">
        <v>0</v>
      </c>
      <c r="I220" s="4" t="e">
        <f t="shared" si="74"/>
        <v>#DIV/0!</v>
      </c>
      <c r="J220" s="3">
        <v>0</v>
      </c>
      <c r="K220" s="32" t="e">
        <f t="shared" si="75"/>
        <v>#DIV/0!</v>
      </c>
      <c r="L220" s="3">
        <f t="shared" si="76"/>
        <v>0</v>
      </c>
      <c r="M220" s="3">
        <v>0</v>
      </c>
      <c r="N220" s="3">
        <v>0</v>
      </c>
      <c r="O220" s="3">
        <v>0</v>
      </c>
      <c r="P220" s="3">
        <v>0</v>
      </c>
      <c r="Q220" s="4" t="e">
        <f t="shared" si="77"/>
        <v>#DIV/0!</v>
      </c>
      <c r="R220" s="3">
        <v>0</v>
      </c>
      <c r="S220" s="3">
        <v>0</v>
      </c>
      <c r="T220" s="32" t="e">
        <f t="shared" si="78"/>
        <v>#DIV/0!</v>
      </c>
      <c r="U220" s="32" t="e">
        <f t="shared" si="79"/>
        <v>#DIV/0!</v>
      </c>
      <c r="V220" s="3">
        <v>0</v>
      </c>
      <c r="W220" s="3">
        <v>0</v>
      </c>
      <c r="X220" s="3">
        <v>0</v>
      </c>
      <c r="Y220" s="3">
        <v>0</v>
      </c>
      <c r="Z220" s="3">
        <v>0</v>
      </c>
      <c r="AA220" s="3">
        <v>0</v>
      </c>
      <c r="AB220" s="3"/>
    </row>
    <row r="221" spans="1:30" x14ac:dyDescent="0.3">
      <c r="A221" s="3" t="s">
        <v>67</v>
      </c>
      <c r="B221" s="3" t="s">
        <v>29</v>
      </c>
      <c r="C221" s="3" t="s">
        <v>25</v>
      </c>
      <c r="D221" s="3" t="s">
        <v>26</v>
      </c>
      <c r="E221" s="3" t="s">
        <v>34</v>
      </c>
      <c r="F221" s="3" t="s">
        <v>31</v>
      </c>
      <c r="G221" s="3">
        <v>4</v>
      </c>
      <c r="H221" s="3">
        <v>4</v>
      </c>
      <c r="I221" s="4">
        <f t="shared" si="74"/>
        <v>1</v>
      </c>
      <c r="J221" s="3">
        <v>1</v>
      </c>
      <c r="K221" s="32">
        <f t="shared" si="75"/>
        <v>0.25</v>
      </c>
      <c r="L221" s="3">
        <f t="shared" si="76"/>
        <v>3</v>
      </c>
      <c r="M221" s="3">
        <v>2</v>
      </c>
      <c r="N221" s="3">
        <v>1</v>
      </c>
      <c r="O221" s="3">
        <v>2</v>
      </c>
      <c r="P221" s="3">
        <v>3</v>
      </c>
      <c r="Q221" s="4">
        <f t="shared" si="77"/>
        <v>100</v>
      </c>
      <c r="R221" s="3">
        <v>0</v>
      </c>
      <c r="S221" s="3">
        <v>0</v>
      </c>
      <c r="T221" s="32">
        <f t="shared" si="78"/>
        <v>0.66666666666666663</v>
      </c>
      <c r="U221" s="32">
        <f t="shared" si="79"/>
        <v>0.66666666666666663</v>
      </c>
      <c r="V221" s="3">
        <v>0</v>
      </c>
      <c r="W221" s="3">
        <v>0</v>
      </c>
      <c r="X221" s="3">
        <v>1</v>
      </c>
      <c r="Y221" s="3">
        <v>1</v>
      </c>
      <c r="Z221" s="3">
        <v>0</v>
      </c>
      <c r="AA221" s="3">
        <v>0</v>
      </c>
      <c r="AB221" s="3"/>
    </row>
    <row r="222" spans="1:30" x14ac:dyDescent="0.3">
      <c r="A222" s="3" t="s">
        <v>68</v>
      </c>
      <c r="B222" s="3" t="s">
        <v>29</v>
      </c>
      <c r="C222" s="3" t="s">
        <v>25</v>
      </c>
      <c r="D222" s="3" t="s">
        <v>26</v>
      </c>
      <c r="E222" s="3" t="s">
        <v>34</v>
      </c>
      <c r="F222" s="3" t="s">
        <v>31</v>
      </c>
      <c r="G222" s="3">
        <v>1</v>
      </c>
      <c r="H222" s="3">
        <v>0</v>
      </c>
      <c r="I222" s="4">
        <f t="shared" si="74"/>
        <v>0</v>
      </c>
      <c r="J222" s="3">
        <v>0</v>
      </c>
      <c r="K222" s="32">
        <f t="shared" si="75"/>
        <v>0</v>
      </c>
      <c r="L222" s="3">
        <f t="shared" si="76"/>
        <v>1</v>
      </c>
      <c r="M222" s="3">
        <v>0</v>
      </c>
      <c r="N222" s="3">
        <v>1</v>
      </c>
      <c r="O222" s="3">
        <v>0</v>
      </c>
      <c r="P222" s="3">
        <v>0</v>
      </c>
      <c r="Q222" s="4">
        <f t="shared" si="77"/>
        <v>0</v>
      </c>
      <c r="R222" s="3">
        <v>0</v>
      </c>
      <c r="S222" s="3">
        <v>0</v>
      </c>
      <c r="T222" s="32">
        <f t="shared" si="78"/>
        <v>0</v>
      </c>
      <c r="U222" s="32">
        <f t="shared" si="79"/>
        <v>0</v>
      </c>
      <c r="V222" s="3">
        <v>0</v>
      </c>
      <c r="W222" s="3">
        <v>0</v>
      </c>
      <c r="X222" s="3">
        <v>1</v>
      </c>
      <c r="Y222" s="3">
        <v>0</v>
      </c>
      <c r="Z222" s="3">
        <v>0</v>
      </c>
      <c r="AA222" s="3">
        <v>0</v>
      </c>
      <c r="AB222" s="3"/>
    </row>
    <row r="223" spans="1:30" x14ac:dyDescent="0.3">
      <c r="A223" s="35">
        <v>128</v>
      </c>
      <c r="B223" s="35" t="s">
        <v>24</v>
      </c>
      <c r="C223" s="35" t="s">
        <v>32</v>
      </c>
      <c r="D223" s="35" t="s">
        <v>26</v>
      </c>
      <c r="E223" s="35" t="s">
        <v>30</v>
      </c>
      <c r="F223" s="35" t="s">
        <v>33</v>
      </c>
      <c r="G223" s="35">
        <f>G224+G225+G226</f>
        <v>1</v>
      </c>
      <c r="H223" s="35">
        <f>H224+H225+H226</f>
        <v>0</v>
      </c>
      <c r="I223" s="36">
        <f t="shared" si="74"/>
        <v>0</v>
      </c>
      <c r="J223" s="35">
        <f>J224+J225+J226</f>
        <v>0</v>
      </c>
      <c r="K223" s="37">
        <f t="shared" si="75"/>
        <v>0</v>
      </c>
      <c r="L223" s="35">
        <f t="shared" si="76"/>
        <v>1</v>
      </c>
      <c r="M223" s="35">
        <f>M224+M225+M226</f>
        <v>0</v>
      </c>
      <c r="N223" s="35">
        <f>N224+N225+N226</f>
        <v>1</v>
      </c>
      <c r="O223" s="35">
        <f>O224+O225+O226</f>
        <v>0</v>
      </c>
      <c r="P223" s="35">
        <f>P224+P225+P226</f>
        <v>1</v>
      </c>
      <c r="Q223" s="36">
        <f t="shared" si="77"/>
        <v>100</v>
      </c>
      <c r="R223" s="35">
        <f>R224+R225+R226</f>
        <v>0</v>
      </c>
      <c r="S223" s="35">
        <f>S224+S225+S226</f>
        <v>0</v>
      </c>
      <c r="T223" s="37">
        <f t="shared" si="78"/>
        <v>0</v>
      </c>
      <c r="U223" s="37">
        <f t="shared" si="79"/>
        <v>0</v>
      </c>
      <c r="V223" s="35">
        <f t="shared" ref="V223:AA223" si="81">V224+V225+V226</f>
        <v>0</v>
      </c>
      <c r="W223" s="35">
        <f t="shared" si="81"/>
        <v>0</v>
      </c>
      <c r="X223" s="35">
        <f t="shared" si="81"/>
        <v>1</v>
      </c>
      <c r="Y223" s="35">
        <f t="shared" si="81"/>
        <v>0</v>
      </c>
      <c r="Z223" s="35">
        <f t="shared" si="81"/>
        <v>0</v>
      </c>
      <c r="AA223" s="35">
        <f t="shared" si="81"/>
        <v>0</v>
      </c>
      <c r="AB223" s="35"/>
      <c r="AC223" s="38" t="s">
        <v>51</v>
      </c>
      <c r="AD223" s="38"/>
    </row>
    <row r="224" spans="1:30" x14ac:dyDescent="0.3">
      <c r="A224" s="3" t="s">
        <v>66</v>
      </c>
      <c r="B224" s="3" t="s">
        <v>24</v>
      </c>
      <c r="C224" s="3" t="s">
        <v>32</v>
      </c>
      <c r="D224" s="3" t="s">
        <v>26</v>
      </c>
      <c r="E224" s="3" t="s">
        <v>30</v>
      </c>
      <c r="F224" s="3" t="s">
        <v>33</v>
      </c>
      <c r="G224" s="3">
        <v>0</v>
      </c>
      <c r="H224" s="3">
        <v>0</v>
      </c>
      <c r="I224" s="4" t="e">
        <f t="shared" si="74"/>
        <v>#DIV/0!</v>
      </c>
      <c r="J224" s="3">
        <v>0</v>
      </c>
      <c r="K224" s="32" t="e">
        <f t="shared" si="75"/>
        <v>#DIV/0!</v>
      </c>
      <c r="L224" s="3">
        <f t="shared" si="76"/>
        <v>0</v>
      </c>
      <c r="M224" s="3">
        <v>0</v>
      </c>
      <c r="N224" s="3">
        <v>0</v>
      </c>
      <c r="O224" s="3">
        <v>0</v>
      </c>
      <c r="P224" s="3">
        <v>0</v>
      </c>
      <c r="Q224" s="4" t="e">
        <f t="shared" si="77"/>
        <v>#DIV/0!</v>
      </c>
      <c r="R224" s="3">
        <v>0</v>
      </c>
      <c r="S224" s="3">
        <v>0</v>
      </c>
      <c r="T224" s="32" t="e">
        <f t="shared" si="78"/>
        <v>#DIV/0!</v>
      </c>
      <c r="U224" s="32" t="e">
        <f t="shared" si="79"/>
        <v>#DIV/0!</v>
      </c>
      <c r="V224" s="3">
        <v>0</v>
      </c>
      <c r="W224" s="3">
        <v>0</v>
      </c>
      <c r="X224" s="3">
        <v>0</v>
      </c>
      <c r="Y224" s="3">
        <v>0</v>
      </c>
      <c r="Z224" s="3">
        <v>0</v>
      </c>
      <c r="AA224" s="3">
        <v>0</v>
      </c>
      <c r="AB224" s="3"/>
    </row>
    <row r="225" spans="1:30" x14ac:dyDescent="0.3">
      <c r="A225" s="3" t="s">
        <v>67</v>
      </c>
      <c r="B225" s="3" t="s">
        <v>24</v>
      </c>
      <c r="C225" s="3" t="s">
        <v>32</v>
      </c>
      <c r="D225" s="3" t="s">
        <v>26</v>
      </c>
      <c r="E225" s="3" t="s">
        <v>30</v>
      </c>
      <c r="F225" s="3" t="s">
        <v>33</v>
      </c>
      <c r="G225" s="3">
        <v>1</v>
      </c>
      <c r="H225" s="3">
        <v>0</v>
      </c>
      <c r="I225" s="4">
        <f t="shared" si="74"/>
        <v>0</v>
      </c>
      <c r="J225" s="3">
        <v>0</v>
      </c>
      <c r="K225" s="32">
        <f t="shared" si="75"/>
        <v>0</v>
      </c>
      <c r="L225" s="3">
        <f t="shared" si="76"/>
        <v>1</v>
      </c>
      <c r="M225" s="3">
        <v>0</v>
      </c>
      <c r="N225" s="3">
        <v>1</v>
      </c>
      <c r="O225" s="3">
        <v>0</v>
      </c>
      <c r="P225" s="3">
        <v>1</v>
      </c>
      <c r="Q225" s="4">
        <f t="shared" si="77"/>
        <v>100</v>
      </c>
      <c r="R225" s="3">
        <v>0</v>
      </c>
      <c r="S225" s="3">
        <v>0</v>
      </c>
      <c r="T225" s="32">
        <f t="shared" si="78"/>
        <v>0</v>
      </c>
      <c r="U225" s="32">
        <f t="shared" si="79"/>
        <v>0</v>
      </c>
      <c r="V225" s="3">
        <v>0</v>
      </c>
      <c r="W225" s="3">
        <v>0</v>
      </c>
      <c r="X225" s="3">
        <v>1</v>
      </c>
      <c r="Y225" s="3">
        <v>0</v>
      </c>
      <c r="Z225" s="3">
        <v>0</v>
      </c>
      <c r="AA225" s="3">
        <v>0</v>
      </c>
      <c r="AB225" s="3"/>
    </row>
    <row r="226" spans="1:30" x14ac:dyDescent="0.3">
      <c r="A226" s="3" t="s">
        <v>68</v>
      </c>
      <c r="B226" s="3" t="s">
        <v>24</v>
      </c>
      <c r="C226" s="3" t="s">
        <v>32</v>
      </c>
      <c r="D226" s="3" t="s">
        <v>26</v>
      </c>
      <c r="E226" s="3" t="s">
        <v>30</v>
      </c>
      <c r="F226" s="3" t="s">
        <v>33</v>
      </c>
      <c r="G226" s="3">
        <v>0</v>
      </c>
      <c r="H226" s="3">
        <v>0</v>
      </c>
      <c r="I226" s="4" t="e">
        <f t="shared" si="74"/>
        <v>#DIV/0!</v>
      </c>
      <c r="J226" s="3">
        <v>0</v>
      </c>
      <c r="K226" s="32" t="e">
        <f t="shared" si="75"/>
        <v>#DIV/0!</v>
      </c>
      <c r="L226" s="3">
        <f t="shared" si="76"/>
        <v>0</v>
      </c>
      <c r="M226" s="3">
        <v>0</v>
      </c>
      <c r="N226" s="3">
        <v>0</v>
      </c>
      <c r="O226" s="3">
        <v>0</v>
      </c>
      <c r="P226" s="3">
        <v>0</v>
      </c>
      <c r="Q226" s="4" t="e">
        <f t="shared" si="77"/>
        <v>#DIV/0!</v>
      </c>
      <c r="R226" s="3">
        <v>0</v>
      </c>
      <c r="S226" s="3">
        <v>0</v>
      </c>
      <c r="T226" s="32" t="e">
        <f t="shared" si="78"/>
        <v>#DIV/0!</v>
      </c>
      <c r="U226" s="32" t="e">
        <f t="shared" si="79"/>
        <v>#DIV/0!</v>
      </c>
      <c r="V226" s="3">
        <v>0</v>
      </c>
      <c r="W226" s="3">
        <v>0</v>
      </c>
      <c r="X226" s="3">
        <v>0</v>
      </c>
      <c r="Y226" s="3">
        <v>0</v>
      </c>
      <c r="Z226" s="3">
        <v>0</v>
      </c>
      <c r="AA226" s="3">
        <v>0</v>
      </c>
      <c r="AB226" s="3"/>
    </row>
    <row r="227" spans="1:30" x14ac:dyDescent="0.3">
      <c r="A227" s="35">
        <v>142</v>
      </c>
      <c r="B227" s="35" t="s">
        <v>24</v>
      </c>
      <c r="C227" s="35" t="s">
        <v>32</v>
      </c>
      <c r="D227" s="35" t="s">
        <v>33</v>
      </c>
      <c r="E227" s="35" t="s">
        <v>30</v>
      </c>
      <c r="F227" s="35" t="s">
        <v>31</v>
      </c>
      <c r="G227" s="35">
        <f>G228+G229+G230</f>
        <v>7</v>
      </c>
      <c r="H227" s="35">
        <f>H228+H229+H230</f>
        <v>6</v>
      </c>
      <c r="I227" s="36">
        <f t="shared" si="74"/>
        <v>0.8571428571428571</v>
      </c>
      <c r="J227" s="35">
        <f>J228+J229+J230</f>
        <v>1</v>
      </c>
      <c r="K227" s="37">
        <f t="shared" si="75"/>
        <v>0.14285714285714285</v>
      </c>
      <c r="L227" s="35">
        <f t="shared" si="76"/>
        <v>6</v>
      </c>
      <c r="M227" s="35">
        <f>M228+M229+M230</f>
        <v>3</v>
      </c>
      <c r="N227" s="35">
        <f>N228+N229+N230</f>
        <v>3</v>
      </c>
      <c r="O227" s="35">
        <f>O228+O229+O230</f>
        <v>2</v>
      </c>
      <c r="P227" s="35">
        <f>P228+P229+P230</f>
        <v>6</v>
      </c>
      <c r="Q227" s="36">
        <f t="shared" si="77"/>
        <v>100</v>
      </c>
      <c r="R227" s="35">
        <f>R228+R229+R230</f>
        <v>0</v>
      </c>
      <c r="S227" s="35">
        <f>S228+S229+S230</f>
        <v>0</v>
      </c>
      <c r="T227" s="37">
        <f t="shared" si="78"/>
        <v>0.5</v>
      </c>
      <c r="U227" s="37">
        <f t="shared" si="79"/>
        <v>0.5</v>
      </c>
      <c r="V227" s="35">
        <f t="shared" ref="V227:AA227" si="82">V228+V229+V230</f>
        <v>0</v>
      </c>
      <c r="W227" s="35">
        <f t="shared" si="82"/>
        <v>2</v>
      </c>
      <c r="X227" s="35">
        <f t="shared" si="82"/>
        <v>1</v>
      </c>
      <c r="Y227" s="35">
        <f t="shared" si="82"/>
        <v>1</v>
      </c>
      <c r="Z227" s="35">
        <f t="shared" si="82"/>
        <v>1</v>
      </c>
      <c r="AA227" s="35">
        <f t="shared" si="82"/>
        <v>0</v>
      </c>
      <c r="AB227" s="35"/>
      <c r="AC227" s="38" t="s">
        <v>51</v>
      </c>
      <c r="AD227" s="38"/>
    </row>
    <row r="228" spans="1:30" x14ac:dyDescent="0.3">
      <c r="A228" s="3" t="s">
        <v>66</v>
      </c>
      <c r="B228" s="3" t="s">
        <v>24</v>
      </c>
      <c r="C228" s="3" t="s">
        <v>32</v>
      </c>
      <c r="D228" s="3" t="s">
        <v>33</v>
      </c>
      <c r="E228" s="3" t="s">
        <v>30</v>
      </c>
      <c r="F228" s="3" t="s">
        <v>31</v>
      </c>
      <c r="G228" s="3">
        <v>6</v>
      </c>
      <c r="H228" s="3">
        <v>6</v>
      </c>
      <c r="I228" s="4">
        <f t="shared" si="74"/>
        <v>1</v>
      </c>
      <c r="J228" s="3">
        <v>0</v>
      </c>
      <c r="K228" s="32">
        <f t="shared" si="75"/>
        <v>0</v>
      </c>
      <c r="L228" s="3">
        <f t="shared" si="76"/>
        <v>6</v>
      </c>
      <c r="M228" s="3">
        <v>3</v>
      </c>
      <c r="N228" s="3">
        <v>3</v>
      </c>
      <c r="O228" s="3">
        <v>2</v>
      </c>
      <c r="P228" s="3">
        <v>6</v>
      </c>
      <c r="Q228" s="4">
        <f t="shared" si="77"/>
        <v>100</v>
      </c>
      <c r="R228" s="3">
        <v>0</v>
      </c>
      <c r="S228" s="3">
        <v>0</v>
      </c>
      <c r="T228" s="32">
        <f t="shared" si="78"/>
        <v>0.5</v>
      </c>
      <c r="U228" s="32">
        <f t="shared" si="79"/>
        <v>0.5</v>
      </c>
      <c r="V228" s="3">
        <v>0</v>
      </c>
      <c r="W228" s="3">
        <v>2</v>
      </c>
      <c r="X228" s="3">
        <v>1</v>
      </c>
      <c r="Y228" s="3">
        <v>0</v>
      </c>
      <c r="Z228" s="3">
        <v>0</v>
      </c>
      <c r="AA228" s="3">
        <v>0</v>
      </c>
      <c r="AB228" s="3"/>
    </row>
    <row r="229" spans="1:30" x14ac:dyDescent="0.3">
      <c r="A229" s="3" t="s">
        <v>67</v>
      </c>
      <c r="B229" s="3" t="s">
        <v>24</v>
      </c>
      <c r="C229" s="3" t="s">
        <v>32</v>
      </c>
      <c r="D229" s="3" t="s">
        <v>33</v>
      </c>
      <c r="E229" s="3" t="s">
        <v>30</v>
      </c>
      <c r="F229" s="3" t="s">
        <v>31</v>
      </c>
      <c r="G229" s="3">
        <v>1</v>
      </c>
      <c r="H229" s="3">
        <v>0</v>
      </c>
      <c r="I229" s="4">
        <f t="shared" si="74"/>
        <v>0</v>
      </c>
      <c r="J229" s="3">
        <v>1</v>
      </c>
      <c r="K229" s="32">
        <f t="shared" si="75"/>
        <v>1</v>
      </c>
      <c r="L229" s="3">
        <f t="shared" si="76"/>
        <v>0</v>
      </c>
      <c r="M229" s="3">
        <v>0</v>
      </c>
      <c r="N229" s="3">
        <v>0</v>
      </c>
      <c r="O229" s="3">
        <v>0</v>
      </c>
      <c r="P229" s="3">
        <v>0</v>
      </c>
      <c r="Q229" s="4" t="e">
        <f t="shared" si="77"/>
        <v>#DIV/0!</v>
      </c>
      <c r="R229" s="3">
        <v>0</v>
      </c>
      <c r="S229" s="3">
        <v>0</v>
      </c>
      <c r="T229" s="32" t="e">
        <f t="shared" si="78"/>
        <v>#DIV/0!</v>
      </c>
      <c r="U229" s="32" t="e">
        <f t="shared" si="79"/>
        <v>#DIV/0!</v>
      </c>
      <c r="V229" s="3">
        <v>0</v>
      </c>
      <c r="W229" s="3">
        <v>0</v>
      </c>
      <c r="X229" s="3">
        <v>0</v>
      </c>
      <c r="Y229" s="3">
        <v>1</v>
      </c>
      <c r="Z229" s="3">
        <v>1</v>
      </c>
      <c r="AA229" s="3">
        <v>0</v>
      </c>
      <c r="AB229" s="3"/>
    </row>
    <row r="230" spans="1:30" x14ac:dyDescent="0.3">
      <c r="A230" s="3" t="s">
        <v>68</v>
      </c>
      <c r="B230" s="3" t="s">
        <v>24</v>
      </c>
      <c r="C230" s="3" t="s">
        <v>32</v>
      </c>
      <c r="D230" s="3" t="s">
        <v>33</v>
      </c>
      <c r="E230" s="3" t="s">
        <v>30</v>
      </c>
      <c r="F230" s="3" t="s">
        <v>31</v>
      </c>
      <c r="G230" s="3">
        <v>0</v>
      </c>
      <c r="H230" s="3">
        <v>0</v>
      </c>
      <c r="I230" s="4" t="e">
        <f t="shared" si="74"/>
        <v>#DIV/0!</v>
      </c>
      <c r="J230" s="3">
        <v>0</v>
      </c>
      <c r="K230" s="32" t="e">
        <f t="shared" si="75"/>
        <v>#DIV/0!</v>
      </c>
      <c r="L230" s="3">
        <f t="shared" si="76"/>
        <v>0</v>
      </c>
      <c r="M230" s="3">
        <v>0</v>
      </c>
      <c r="N230" s="3">
        <v>0</v>
      </c>
      <c r="O230" s="3">
        <v>0</v>
      </c>
      <c r="P230" s="3">
        <v>0</v>
      </c>
      <c r="Q230" s="4" t="e">
        <f t="shared" si="77"/>
        <v>#DIV/0!</v>
      </c>
      <c r="R230" s="3">
        <v>0</v>
      </c>
      <c r="S230" s="3">
        <v>0</v>
      </c>
      <c r="T230" s="32" t="e">
        <f t="shared" si="78"/>
        <v>#DIV/0!</v>
      </c>
      <c r="U230" s="32" t="e">
        <f t="shared" si="79"/>
        <v>#DIV/0!</v>
      </c>
      <c r="V230" s="3">
        <v>0</v>
      </c>
      <c r="W230" s="3">
        <v>0</v>
      </c>
      <c r="X230" s="3">
        <v>0</v>
      </c>
      <c r="Y230" s="3">
        <v>0</v>
      </c>
      <c r="Z230" s="3">
        <v>0</v>
      </c>
      <c r="AA230" s="3">
        <v>0</v>
      </c>
      <c r="AB230" s="3"/>
    </row>
    <row r="231" spans="1:30" x14ac:dyDescent="0.3">
      <c r="A231" s="35">
        <v>118</v>
      </c>
      <c r="B231" s="35" t="s">
        <v>24</v>
      </c>
      <c r="C231" s="35" t="s">
        <v>32</v>
      </c>
      <c r="D231" s="35" t="s">
        <v>33</v>
      </c>
      <c r="E231" s="35" t="s">
        <v>34</v>
      </c>
      <c r="F231" s="35" t="s">
        <v>31</v>
      </c>
      <c r="G231" s="35">
        <f>G232+G233+G234</f>
        <v>2</v>
      </c>
      <c r="H231" s="35">
        <f>H232+H233+H234</f>
        <v>0</v>
      </c>
      <c r="I231" s="36">
        <f t="shared" si="74"/>
        <v>0</v>
      </c>
      <c r="J231" s="35">
        <f>J232+J233+J234</f>
        <v>0</v>
      </c>
      <c r="K231" s="37">
        <f t="shared" si="75"/>
        <v>0</v>
      </c>
      <c r="L231" s="35">
        <f t="shared" si="76"/>
        <v>2</v>
      </c>
      <c r="M231" s="35">
        <f>M232+M233+M234</f>
        <v>0</v>
      </c>
      <c r="N231" s="35">
        <f>N232+N233+N234</f>
        <v>2</v>
      </c>
      <c r="O231" s="35">
        <f>O232+O233+O234</f>
        <v>0</v>
      </c>
      <c r="P231" s="35">
        <f>P232+P233+P234</f>
        <v>1</v>
      </c>
      <c r="Q231" s="36">
        <f t="shared" si="77"/>
        <v>50</v>
      </c>
      <c r="R231" s="35">
        <f>R232+R233+R234</f>
        <v>0</v>
      </c>
      <c r="S231" s="35">
        <f>S232+S233+S234</f>
        <v>0</v>
      </c>
      <c r="T231" s="37">
        <f t="shared" si="78"/>
        <v>0</v>
      </c>
      <c r="U231" s="37">
        <f t="shared" si="79"/>
        <v>0</v>
      </c>
      <c r="V231" s="35">
        <f t="shared" ref="V231:AA231" si="83">V232+V233+V234</f>
        <v>0</v>
      </c>
      <c r="W231" s="35">
        <f t="shared" si="83"/>
        <v>0</v>
      </c>
      <c r="X231" s="35">
        <f t="shared" si="83"/>
        <v>2</v>
      </c>
      <c r="Y231" s="35">
        <f t="shared" si="83"/>
        <v>0</v>
      </c>
      <c r="Z231" s="35">
        <f t="shared" si="83"/>
        <v>0</v>
      </c>
      <c r="AA231" s="35">
        <f t="shared" si="83"/>
        <v>1</v>
      </c>
      <c r="AB231" s="35"/>
      <c r="AC231" s="38" t="s">
        <v>51</v>
      </c>
      <c r="AD231" s="38"/>
    </row>
    <row r="232" spans="1:30" x14ac:dyDescent="0.3">
      <c r="A232" s="3" t="s">
        <v>66</v>
      </c>
      <c r="B232" s="3" t="s">
        <v>24</v>
      </c>
      <c r="C232" s="3" t="s">
        <v>32</v>
      </c>
      <c r="D232" s="3" t="s">
        <v>33</v>
      </c>
      <c r="E232" s="3" t="s">
        <v>34</v>
      </c>
      <c r="F232" s="3" t="s">
        <v>31</v>
      </c>
      <c r="G232" s="3">
        <v>2</v>
      </c>
      <c r="H232" s="3">
        <v>0</v>
      </c>
      <c r="I232" s="4">
        <f t="shared" ref="I232:I234" si="84">H232/G232</f>
        <v>0</v>
      </c>
      <c r="J232" s="3">
        <v>0</v>
      </c>
      <c r="K232" s="32">
        <f t="shared" ref="K232:K234" si="85">J232/G232</f>
        <v>0</v>
      </c>
      <c r="L232" s="3">
        <f t="shared" ref="L232:L234" si="86">M232+N232</f>
        <v>2</v>
      </c>
      <c r="M232" s="3">
        <v>0</v>
      </c>
      <c r="N232" s="3">
        <v>2</v>
      </c>
      <c r="O232" s="3">
        <v>0</v>
      </c>
      <c r="P232" s="3">
        <v>1</v>
      </c>
      <c r="Q232" s="4">
        <f t="shared" ref="Q232:Q234" si="87">P232/L232*100</f>
        <v>50</v>
      </c>
      <c r="R232" s="3">
        <v>0</v>
      </c>
      <c r="S232" s="3">
        <v>0</v>
      </c>
      <c r="T232" s="32">
        <f t="shared" ref="T232:T234" si="88">M232/(M232+N232)</f>
        <v>0</v>
      </c>
      <c r="U232" s="32">
        <f t="shared" ref="U232:U234" si="89">((0.5*V232)+M232)/L232</f>
        <v>0</v>
      </c>
      <c r="V232" s="3">
        <v>0</v>
      </c>
      <c r="W232" s="3">
        <v>0</v>
      </c>
      <c r="X232" s="3">
        <v>2</v>
      </c>
      <c r="Y232" s="3">
        <v>0</v>
      </c>
      <c r="Z232" s="3">
        <v>0</v>
      </c>
      <c r="AA232" s="3">
        <v>1</v>
      </c>
      <c r="AB232" s="3"/>
    </row>
    <row r="233" spans="1:30" x14ac:dyDescent="0.3">
      <c r="A233" s="3" t="s">
        <v>67</v>
      </c>
      <c r="B233" s="3" t="s">
        <v>24</v>
      </c>
      <c r="C233" s="3" t="s">
        <v>32</v>
      </c>
      <c r="D233" s="3" t="s">
        <v>33</v>
      </c>
      <c r="E233" s="3" t="s">
        <v>34</v>
      </c>
      <c r="F233" s="3" t="s">
        <v>31</v>
      </c>
      <c r="G233" s="3">
        <v>0</v>
      </c>
      <c r="H233" s="3">
        <v>0</v>
      </c>
      <c r="I233" s="4" t="e">
        <f t="shared" si="84"/>
        <v>#DIV/0!</v>
      </c>
      <c r="J233" s="3">
        <v>0</v>
      </c>
      <c r="K233" s="32" t="e">
        <f t="shared" si="85"/>
        <v>#DIV/0!</v>
      </c>
      <c r="L233" s="3">
        <f t="shared" si="86"/>
        <v>0</v>
      </c>
      <c r="M233" s="3">
        <v>0</v>
      </c>
      <c r="N233" s="3">
        <v>0</v>
      </c>
      <c r="O233" s="3">
        <v>0</v>
      </c>
      <c r="P233" s="3">
        <v>0</v>
      </c>
      <c r="Q233" s="4" t="e">
        <f t="shared" si="87"/>
        <v>#DIV/0!</v>
      </c>
      <c r="R233" s="3">
        <v>0</v>
      </c>
      <c r="S233" s="3">
        <v>0</v>
      </c>
      <c r="T233" s="32" t="e">
        <f t="shared" si="88"/>
        <v>#DIV/0!</v>
      </c>
      <c r="U233" s="32" t="e">
        <f t="shared" si="89"/>
        <v>#DIV/0!</v>
      </c>
      <c r="V233" s="3">
        <v>0</v>
      </c>
      <c r="W233" s="3">
        <v>0</v>
      </c>
      <c r="X233" s="3">
        <v>0</v>
      </c>
      <c r="Y233" s="3">
        <v>0</v>
      </c>
      <c r="Z233" s="3">
        <v>0</v>
      </c>
      <c r="AA233" s="3">
        <v>0</v>
      </c>
      <c r="AB233" s="3"/>
    </row>
    <row r="234" spans="1:30" x14ac:dyDescent="0.3">
      <c r="A234" s="3" t="s">
        <v>68</v>
      </c>
      <c r="B234" s="3" t="s">
        <v>24</v>
      </c>
      <c r="C234" s="3" t="s">
        <v>32</v>
      </c>
      <c r="D234" s="3" t="s">
        <v>33</v>
      </c>
      <c r="E234" s="3" t="s">
        <v>34</v>
      </c>
      <c r="F234" s="3" t="s">
        <v>31</v>
      </c>
      <c r="G234" s="3">
        <v>0</v>
      </c>
      <c r="H234" s="3">
        <v>0</v>
      </c>
      <c r="I234" s="4" t="e">
        <f t="shared" si="84"/>
        <v>#DIV/0!</v>
      </c>
      <c r="J234" s="3">
        <v>0</v>
      </c>
      <c r="K234" s="32" t="e">
        <f t="shared" si="85"/>
        <v>#DIV/0!</v>
      </c>
      <c r="L234" s="3">
        <f t="shared" si="86"/>
        <v>0</v>
      </c>
      <c r="M234" s="3">
        <v>0</v>
      </c>
      <c r="N234" s="3">
        <v>0</v>
      </c>
      <c r="O234" s="3">
        <v>0</v>
      </c>
      <c r="P234" s="3">
        <v>0</v>
      </c>
      <c r="Q234" s="4" t="e">
        <f t="shared" si="87"/>
        <v>#DIV/0!</v>
      </c>
      <c r="R234" s="3">
        <v>0</v>
      </c>
      <c r="S234" s="3">
        <v>0</v>
      </c>
      <c r="T234" s="32" t="e">
        <f t="shared" si="88"/>
        <v>#DIV/0!</v>
      </c>
      <c r="U234" s="32" t="e">
        <f t="shared" si="89"/>
        <v>#DIV/0!</v>
      </c>
      <c r="V234" s="3">
        <v>0</v>
      </c>
      <c r="W234" s="3">
        <v>0</v>
      </c>
      <c r="X234" s="3">
        <v>0</v>
      </c>
      <c r="Y234" s="3">
        <v>0</v>
      </c>
      <c r="Z234" s="3">
        <v>0</v>
      </c>
      <c r="AA234" s="3">
        <v>0</v>
      </c>
      <c r="AB234" s="3"/>
    </row>
    <row r="235" spans="1:30" x14ac:dyDescent="0.3">
      <c r="A235" s="3"/>
      <c r="B235" s="3"/>
      <c r="C235" s="3"/>
      <c r="D235" s="3"/>
      <c r="E235" s="3"/>
      <c r="G235" s="3"/>
      <c r="H235" s="3"/>
      <c r="I235" s="4"/>
      <c r="J235" s="3"/>
      <c r="K235" s="32"/>
      <c r="L235" s="3"/>
      <c r="M235" s="3"/>
      <c r="N235" s="3"/>
      <c r="O235" s="3"/>
      <c r="P235" s="3"/>
      <c r="Q235" s="3"/>
      <c r="R235" s="3"/>
      <c r="S235" s="3"/>
      <c r="T235" s="32"/>
      <c r="U235" s="32"/>
      <c r="V235" s="3"/>
      <c r="W235" s="3"/>
      <c r="X235" s="3"/>
      <c r="Y235" s="3"/>
      <c r="Z235" s="3"/>
      <c r="AA235" s="3"/>
      <c r="AB235" s="3"/>
      <c r="AC235" s="3"/>
    </row>
    <row r="236" spans="1:30" x14ac:dyDescent="0.3">
      <c r="A236" s="35"/>
      <c r="B236" s="35"/>
      <c r="C236" s="35"/>
      <c r="D236" s="35"/>
      <c r="E236" s="35"/>
      <c r="F236" s="39" t="s">
        <v>36</v>
      </c>
      <c r="G236" s="35">
        <f>G123+G127+G131+G135+G139+G143+G147+G151+G155+G159+G163+G167+G171+G175+G179+G183+G187+G191+G195+G199+G203+G207+G211+G215+G219+G223+G227+G231</f>
        <v>110</v>
      </c>
      <c r="H236" s="35">
        <f>H123+H127+H131+H135+H139+H143+H147+H151+H155+H159+H163+H167+H171+H175+H179+H183+H187+H191+H195+H199+H203+H207+H211+H215+H219+H223+H227+H231</f>
        <v>38</v>
      </c>
      <c r="I236" s="36">
        <f t="shared" ref="I236" si="90">H236/G236</f>
        <v>0.34545454545454546</v>
      </c>
      <c r="J236" s="35">
        <f>J123+J127+J131+J135+J139+J143+J147+J151+J155+J159+J163+J167+J171+J175+J179+J183+J187+J191+J195+J199+J203+J207+J211+J215+J219+J223+J227+J231</f>
        <v>54</v>
      </c>
      <c r="K236" s="37">
        <f t="shared" ref="K236" si="91">J236/G236</f>
        <v>0.49090909090909091</v>
      </c>
      <c r="L236" s="35">
        <f>L123+L127+L131+L135+L139+L143+L147+L151+L155+L159+L163+L167+L171+L175+L179+L183+L187+L191+L195+L199+L203+L207+L211+L215+L219+L223+L227+L231</f>
        <v>51</v>
      </c>
      <c r="M236" s="35">
        <f>M123+M127+M131+M135+M139+M143+M147+M151+M155+M159+M163+M167+M171+M175+M179+M183+M187+M191+M195+M199+M203+M207+M211+M215+M219+M223+M227+M231</f>
        <v>18</v>
      </c>
      <c r="N236" s="35">
        <f>N123+N127+N131+N135+N139+N143+N147+N151+N155+N159+N163+N167+N171+N175+N179+N183+N187+N191+N195+N199+N203+N207+N211+N215+N219+N223+N227+N231</f>
        <v>33</v>
      </c>
      <c r="O236" s="35">
        <f>O123+O127+O131+O135+O139+O143+O147+O151+O155+O159+O163+O167+O171+O175+O179+O183+O187+O191+O195+O199+O203+O207+O211+O215+O219+O223+O227+O231</f>
        <v>14</v>
      </c>
      <c r="P236" s="35">
        <f>P123+P127+P131+P135+P139+P143+P147+P151+P155+P159+P163+P167+P171+P175+P179+P183+P187+P191+P195+P199+P203+P207+P211+P215+P219+P223+P227+P231</f>
        <v>41</v>
      </c>
      <c r="Q236" s="35">
        <f>P236/L236*100</f>
        <v>80.392156862745097</v>
      </c>
      <c r="R236" s="35">
        <f>R123+R127+R131+R135+R139+R143+R147+R151+R155+R159+R163+R167+R171+R175+R179+R183+R187+R191+R195+R199+R203+R207+R211+R215+R219+R223+R227+R231</f>
        <v>8</v>
      </c>
      <c r="S236" s="35">
        <f>S123+S127+S131+S135+S139+S143+S147+S151+S155+S159+S163+S167+S171+S175+S179+S183+S187+S191+S195+S199+S203+S207+S211+S215+S219+S223+S227+S231</f>
        <v>2</v>
      </c>
      <c r="T236" s="37">
        <f>M236/(M236+N236)</f>
        <v>0.35294117647058826</v>
      </c>
      <c r="U236" s="37">
        <f>((0.5*V236)+M236)/L236</f>
        <v>0.35294117647058826</v>
      </c>
      <c r="V236" s="35">
        <f t="shared" ref="V236:AA236" si="92">V123+V127+V131+V135+V139+V143+V147+V151+V155+V159+V163+V167+V171+V175+V179+V183+V187+V191+V195+V199+V203+V207+V211+V215+V219+V223+V227+V231</f>
        <v>0</v>
      </c>
      <c r="W236" s="35">
        <f t="shared" si="92"/>
        <v>14</v>
      </c>
      <c r="X236" s="35">
        <f t="shared" si="92"/>
        <v>22</v>
      </c>
      <c r="Y236" s="35">
        <f t="shared" si="92"/>
        <v>43</v>
      </c>
      <c r="Z236" s="35">
        <f t="shared" si="92"/>
        <v>12</v>
      </c>
      <c r="AA236" s="35">
        <f t="shared" si="92"/>
        <v>3</v>
      </c>
      <c r="AB236" s="35"/>
      <c r="AC236" s="35"/>
      <c r="AD236" s="35"/>
    </row>
    <row r="237" spans="1:30" x14ac:dyDescent="0.3">
      <c r="A237" s="6"/>
      <c r="B237" s="6"/>
      <c r="C237" s="6"/>
      <c r="D237" s="6"/>
      <c r="E237" s="6"/>
      <c r="F237" s="6"/>
      <c r="G237" s="6" t="s">
        <v>7</v>
      </c>
      <c r="H237" s="6" t="s">
        <v>8</v>
      </c>
      <c r="I237" s="7" t="s">
        <v>9</v>
      </c>
      <c r="J237" s="6" t="s">
        <v>10</v>
      </c>
      <c r="K237" s="33" t="s">
        <v>11</v>
      </c>
      <c r="L237" s="6" t="s">
        <v>12</v>
      </c>
      <c r="M237" s="6" t="s">
        <v>13</v>
      </c>
      <c r="N237" s="6" t="s">
        <v>14</v>
      </c>
      <c r="O237" s="6" t="s">
        <v>38</v>
      </c>
      <c r="P237" s="6" t="s">
        <v>70</v>
      </c>
      <c r="Q237" s="6" t="s">
        <v>71</v>
      </c>
      <c r="R237" s="6" t="s">
        <v>16</v>
      </c>
      <c r="S237" s="6" t="s">
        <v>17</v>
      </c>
      <c r="T237" s="33" t="s">
        <v>18</v>
      </c>
      <c r="U237" s="33" t="s">
        <v>19</v>
      </c>
      <c r="V237" s="6" t="s">
        <v>20</v>
      </c>
      <c r="W237" s="6" t="s">
        <v>39</v>
      </c>
      <c r="X237" s="6" t="s">
        <v>40</v>
      </c>
      <c r="Y237" s="6" t="s">
        <v>41</v>
      </c>
      <c r="Z237" s="6" t="s">
        <v>22</v>
      </c>
      <c r="AA237" s="6" t="s">
        <v>42</v>
      </c>
      <c r="AB237" s="6"/>
      <c r="AC237" s="6"/>
    </row>
  </sheetData>
  <autoFilter ref="A122:AD234" xr:uid="{5218ADFF-5EA1-4F32-BAF7-DA3B50AB26C2}"/>
  <sortState xmlns:xlrd2="http://schemas.microsoft.com/office/spreadsheetml/2017/richdata2" ref="A123:AA231">
    <sortCondition ref="A123:A234"/>
  </sortState>
  <mergeCells count="2">
    <mergeCell ref="A1:C1"/>
    <mergeCell ref="A121:C121"/>
  </mergeCells>
  <conditionalFormatting sqref="G7 G3 G11 G15 G19 G23 G27 G31 G35 G39 G43 G47 G51 G55 G59 G63 G67 G71 G75 G79 G83 G87 G91 G95 G99 G103 G107 G111">
    <cfRule type="colorScale" priority="1339">
      <colorScale>
        <cfvo type="min"/>
        <cfvo type="max"/>
        <color rgb="FFFCFCFF"/>
        <color rgb="FF63BE7B"/>
      </colorScale>
    </cfRule>
    <cfRule type="colorScale" priority="1340">
      <colorScale>
        <cfvo type="min"/>
        <cfvo type="max"/>
        <color rgb="FFFCFCFF"/>
        <color rgb="FF63BE7B"/>
      </colorScale>
    </cfRule>
  </conditionalFormatting>
  <conditionalFormatting sqref="G123 G127 G131 G135 G139 G143 G147 G151 G155 G159 G163 G167 G171 G175 G179 G183 G187 G191 G195 G199 G203 G207 G211 G215 G219 G223 G227 G231">
    <cfRule type="colorScale" priority="1338">
      <colorScale>
        <cfvo type="min"/>
        <cfvo type="max"/>
        <color rgb="FFFCFCFF"/>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E7BDB-F6B3-4B00-AE71-1831103FF0B7}">
  <dimension ref="A1:AG269"/>
  <sheetViews>
    <sheetView workbookViewId="0">
      <selection sqref="A1:C1"/>
    </sheetView>
  </sheetViews>
  <sheetFormatPr defaultRowHeight="14.4" x14ac:dyDescent="0.3"/>
  <cols>
    <col min="1" max="1" width="10.109375" bestFit="1" customWidth="1"/>
    <col min="2" max="2" width="15.5546875" bestFit="1" customWidth="1"/>
    <col min="3" max="3" width="16.33203125" bestFit="1" customWidth="1"/>
    <col min="4" max="4" width="15.5546875" bestFit="1" customWidth="1"/>
    <col min="5" max="5" width="14.21875" bestFit="1" customWidth="1"/>
    <col min="6" max="6" width="17.88671875" bestFit="1" customWidth="1"/>
    <col min="16" max="16" width="12.44140625" bestFit="1" customWidth="1"/>
    <col min="25" max="25" width="10.5546875" bestFit="1" customWidth="1"/>
    <col min="26" max="26" width="10.77734375" bestFit="1" customWidth="1"/>
    <col min="28" max="28" width="14.109375" bestFit="1" customWidth="1"/>
    <col min="29" max="29" width="23.21875" bestFit="1" customWidth="1"/>
    <col min="30" max="31" width="17.5546875" bestFit="1" customWidth="1"/>
    <col min="32" max="32" width="16.88671875" bestFit="1" customWidth="1"/>
    <col min="33" max="33" width="17.5546875" bestFit="1" customWidth="1"/>
  </cols>
  <sheetData>
    <row r="1" spans="1:30" x14ac:dyDescent="0.3">
      <c r="A1" s="49" t="s">
        <v>0</v>
      </c>
      <c r="B1" s="49"/>
      <c r="C1" s="49"/>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10</v>
      </c>
      <c r="H3" s="35">
        <f>H4+H5+H6</f>
        <v>13</v>
      </c>
      <c r="I3" s="36">
        <f t="shared" ref="I3:I34" si="0">H3/G3</f>
        <v>1.3</v>
      </c>
      <c r="J3" s="35">
        <f>J4+J5+J6</f>
        <v>0</v>
      </c>
      <c r="K3" s="37">
        <f t="shared" ref="K3:K34" si="1">J3/G3</f>
        <v>0</v>
      </c>
      <c r="L3" s="35">
        <f t="shared" ref="L3:L34" si="2">M3+N3</f>
        <v>10</v>
      </c>
      <c r="M3" s="35">
        <f>M4+M5+M6</f>
        <v>5</v>
      </c>
      <c r="N3" s="35">
        <f>N4+N5+N6</f>
        <v>5</v>
      </c>
      <c r="O3" s="35">
        <f>O4+O5+O6</f>
        <v>3</v>
      </c>
      <c r="P3" s="35">
        <f>P4+P5+P6</f>
        <v>8</v>
      </c>
      <c r="Q3" s="36">
        <f t="shared" ref="Q3:Q34" si="3">P3/L3*100</f>
        <v>80</v>
      </c>
      <c r="R3" s="35">
        <f>R4+R5+R6</f>
        <v>0</v>
      </c>
      <c r="S3" s="35">
        <f>S4+S5+S6</f>
        <v>0</v>
      </c>
      <c r="T3" s="37">
        <f t="shared" ref="T3:T34" si="4">M3/(M3+N3)</f>
        <v>0.5</v>
      </c>
      <c r="U3" s="37">
        <f t="shared" ref="U3:U34" si="5">((0.5*V3)+M3)/L3</f>
        <v>0.65</v>
      </c>
      <c r="V3" s="35">
        <f>V4+V5+V6</f>
        <v>3</v>
      </c>
      <c r="W3" s="35">
        <f>W4+W5+W6</f>
        <v>2</v>
      </c>
      <c r="X3" s="35">
        <f>X4+X5+X6</f>
        <v>0</v>
      </c>
      <c r="Y3" s="35">
        <f>Y4+Y5+Y6</f>
        <v>0</v>
      </c>
      <c r="Z3" s="35">
        <f>H3-H139</f>
        <v>13</v>
      </c>
      <c r="AA3" s="38"/>
      <c r="AB3" s="41">
        <f>(COUNT(A3:A122))</f>
        <v>30</v>
      </c>
      <c r="AC3" s="35">
        <v>36</v>
      </c>
      <c r="AD3" s="38">
        <f>AC3/40</f>
        <v>0.9</v>
      </c>
    </row>
    <row r="4" spans="1:30" x14ac:dyDescent="0.3">
      <c r="A4" s="3" t="s">
        <v>66</v>
      </c>
      <c r="B4" s="3" t="s">
        <v>24</v>
      </c>
      <c r="C4" s="3" t="s">
        <v>25</v>
      </c>
      <c r="D4" s="3" t="s">
        <v>26</v>
      </c>
      <c r="E4" s="3" t="s">
        <v>27</v>
      </c>
      <c r="F4" s="3" t="s">
        <v>28</v>
      </c>
      <c r="G4" s="3">
        <v>1</v>
      </c>
      <c r="H4" s="3">
        <v>0</v>
      </c>
      <c r="I4" s="4">
        <f t="shared" si="0"/>
        <v>0</v>
      </c>
      <c r="J4" s="3">
        <v>0</v>
      </c>
      <c r="K4" s="32">
        <f t="shared" si="1"/>
        <v>0</v>
      </c>
      <c r="L4" s="3">
        <f t="shared" si="2"/>
        <v>1</v>
      </c>
      <c r="M4" s="3">
        <v>0</v>
      </c>
      <c r="N4" s="3">
        <v>1</v>
      </c>
      <c r="O4" s="3">
        <v>0</v>
      </c>
      <c r="P4" s="3">
        <v>1</v>
      </c>
      <c r="Q4" s="4">
        <f t="shared" si="3"/>
        <v>100</v>
      </c>
      <c r="R4" s="3">
        <v>0</v>
      </c>
      <c r="S4" s="3">
        <v>0</v>
      </c>
      <c r="T4" s="32">
        <f t="shared" si="4"/>
        <v>0</v>
      </c>
      <c r="U4" s="32">
        <f t="shared" si="5"/>
        <v>0</v>
      </c>
      <c r="V4" s="3">
        <v>0</v>
      </c>
      <c r="W4" s="3">
        <v>0</v>
      </c>
      <c r="X4" s="3">
        <v>0</v>
      </c>
      <c r="Y4" s="3">
        <v>0</v>
      </c>
      <c r="Z4" s="3"/>
      <c r="AD4" s="3"/>
    </row>
    <row r="5" spans="1:30" x14ac:dyDescent="0.3">
      <c r="A5" s="3" t="s">
        <v>67</v>
      </c>
      <c r="B5" s="3" t="s">
        <v>24</v>
      </c>
      <c r="C5" s="3" t="s">
        <v>25</v>
      </c>
      <c r="D5" s="3" t="s">
        <v>26</v>
      </c>
      <c r="E5" s="3" t="s">
        <v>27</v>
      </c>
      <c r="F5" s="3" t="s">
        <v>28</v>
      </c>
      <c r="G5" s="3">
        <v>5</v>
      </c>
      <c r="H5" s="3">
        <v>8</v>
      </c>
      <c r="I5" s="4">
        <f t="shared" si="0"/>
        <v>1.6</v>
      </c>
      <c r="J5" s="3">
        <v>0</v>
      </c>
      <c r="K5" s="32">
        <f t="shared" si="1"/>
        <v>0</v>
      </c>
      <c r="L5" s="3">
        <f t="shared" si="2"/>
        <v>5</v>
      </c>
      <c r="M5" s="3">
        <v>3</v>
      </c>
      <c r="N5" s="3">
        <v>2</v>
      </c>
      <c r="O5" s="3">
        <v>2</v>
      </c>
      <c r="P5" s="3">
        <v>4</v>
      </c>
      <c r="Q5" s="4">
        <f t="shared" si="3"/>
        <v>80</v>
      </c>
      <c r="R5" s="3">
        <v>0</v>
      </c>
      <c r="S5" s="3">
        <v>0</v>
      </c>
      <c r="T5" s="32">
        <f t="shared" si="4"/>
        <v>0.6</v>
      </c>
      <c r="U5" s="32">
        <f t="shared" si="5"/>
        <v>0.8</v>
      </c>
      <c r="V5" s="3">
        <v>2</v>
      </c>
      <c r="W5" s="3">
        <v>1</v>
      </c>
      <c r="X5" s="3">
        <v>0</v>
      </c>
      <c r="Y5" s="3">
        <v>0</v>
      </c>
      <c r="Z5" s="3"/>
      <c r="AD5" s="3"/>
    </row>
    <row r="6" spans="1:30" x14ac:dyDescent="0.3">
      <c r="A6" s="3" t="s">
        <v>68</v>
      </c>
      <c r="B6" s="3" t="s">
        <v>24</v>
      </c>
      <c r="C6" s="3" t="s">
        <v>25</v>
      </c>
      <c r="D6" s="3" t="s">
        <v>26</v>
      </c>
      <c r="E6" s="3" t="s">
        <v>27</v>
      </c>
      <c r="F6" s="3" t="s">
        <v>28</v>
      </c>
      <c r="G6" s="3">
        <v>4</v>
      </c>
      <c r="H6" s="3">
        <v>5</v>
      </c>
      <c r="I6" s="4">
        <f t="shared" si="0"/>
        <v>1.25</v>
      </c>
      <c r="J6" s="3">
        <v>0</v>
      </c>
      <c r="K6" s="32">
        <f t="shared" si="1"/>
        <v>0</v>
      </c>
      <c r="L6" s="3">
        <f t="shared" si="2"/>
        <v>4</v>
      </c>
      <c r="M6" s="3">
        <v>2</v>
      </c>
      <c r="N6" s="3">
        <v>2</v>
      </c>
      <c r="O6" s="3">
        <v>1</v>
      </c>
      <c r="P6" s="3">
        <v>3</v>
      </c>
      <c r="Q6" s="4">
        <f t="shared" si="3"/>
        <v>75</v>
      </c>
      <c r="R6" s="3">
        <v>0</v>
      </c>
      <c r="S6" s="3">
        <v>0</v>
      </c>
      <c r="T6" s="32">
        <f t="shared" si="4"/>
        <v>0.5</v>
      </c>
      <c r="U6" s="32">
        <f t="shared" si="5"/>
        <v>0.625</v>
      </c>
      <c r="V6" s="3">
        <v>1</v>
      </c>
      <c r="W6" s="3">
        <v>1</v>
      </c>
      <c r="X6" s="3">
        <v>0</v>
      </c>
      <c r="Y6" s="3">
        <v>0</v>
      </c>
      <c r="Z6" s="3"/>
      <c r="AD6" s="3"/>
    </row>
    <row r="7" spans="1:30" x14ac:dyDescent="0.3">
      <c r="A7" s="35">
        <v>2</v>
      </c>
      <c r="B7" s="35" t="s">
        <v>29</v>
      </c>
      <c r="C7" s="35" t="s">
        <v>30</v>
      </c>
      <c r="D7" s="35" t="s">
        <v>26</v>
      </c>
      <c r="E7" s="35" t="s">
        <v>27</v>
      </c>
      <c r="F7" s="35" t="s">
        <v>28</v>
      </c>
      <c r="G7" s="35">
        <f>G8+G9+G10</f>
        <v>7</v>
      </c>
      <c r="H7" s="35">
        <f>H8+H9+H10</f>
        <v>13</v>
      </c>
      <c r="I7" s="36">
        <f t="shared" si="0"/>
        <v>1.8571428571428572</v>
      </c>
      <c r="J7" s="35">
        <f>J8+J9+J10</f>
        <v>0</v>
      </c>
      <c r="K7" s="37">
        <f t="shared" si="1"/>
        <v>0</v>
      </c>
      <c r="L7" s="35">
        <f t="shared" si="2"/>
        <v>7</v>
      </c>
      <c r="M7" s="35">
        <f>M8+M9+M10</f>
        <v>5</v>
      </c>
      <c r="N7" s="35">
        <f>N8+N9+N10</f>
        <v>2</v>
      </c>
      <c r="O7" s="35">
        <f>O8+O9+O10</f>
        <v>2</v>
      </c>
      <c r="P7" s="35">
        <f>P8+P9+P10</f>
        <v>6</v>
      </c>
      <c r="Q7" s="36">
        <f t="shared" si="3"/>
        <v>85.714285714285708</v>
      </c>
      <c r="R7" s="35">
        <f>R8+R9+R10</f>
        <v>3</v>
      </c>
      <c r="S7" s="35">
        <f>S8+S9+S10</f>
        <v>2</v>
      </c>
      <c r="T7" s="37">
        <f t="shared" si="4"/>
        <v>0.7142857142857143</v>
      </c>
      <c r="U7" s="37">
        <f t="shared" si="5"/>
        <v>0.7857142857142857</v>
      </c>
      <c r="V7" s="35">
        <f>V8+V9+V10</f>
        <v>1</v>
      </c>
      <c r="W7" s="35">
        <f>W8+W9+W10</f>
        <v>1</v>
      </c>
      <c r="X7" s="35">
        <f>X8+X9+X10</f>
        <v>0</v>
      </c>
      <c r="Y7" s="35">
        <f>Y8+Y9+Y10</f>
        <v>2</v>
      </c>
      <c r="Z7" s="35">
        <f>H7-H143</f>
        <v>11</v>
      </c>
      <c r="AA7" s="38"/>
      <c r="AB7" s="38"/>
      <c r="AC7" s="38"/>
      <c r="AD7" s="38"/>
    </row>
    <row r="8" spans="1:30" x14ac:dyDescent="0.3">
      <c r="A8" s="3" t="s">
        <v>66</v>
      </c>
      <c r="B8" s="3" t="s">
        <v>29</v>
      </c>
      <c r="C8" s="3" t="s">
        <v>30</v>
      </c>
      <c r="D8" s="3" t="s">
        <v>26</v>
      </c>
      <c r="E8" s="3" t="s">
        <v>27</v>
      </c>
      <c r="F8" s="3" t="s">
        <v>28</v>
      </c>
      <c r="G8" s="3">
        <v>1</v>
      </c>
      <c r="H8" s="3">
        <v>2</v>
      </c>
      <c r="I8" s="4">
        <f t="shared" si="0"/>
        <v>2</v>
      </c>
      <c r="J8" s="3">
        <v>0</v>
      </c>
      <c r="K8" s="32">
        <f t="shared" si="1"/>
        <v>0</v>
      </c>
      <c r="L8" s="3">
        <f t="shared" si="2"/>
        <v>1</v>
      </c>
      <c r="M8" s="3">
        <v>1</v>
      </c>
      <c r="N8" s="3">
        <v>0</v>
      </c>
      <c r="O8" s="3">
        <v>1</v>
      </c>
      <c r="P8" s="3">
        <v>1</v>
      </c>
      <c r="Q8" s="4">
        <f t="shared" si="3"/>
        <v>100</v>
      </c>
      <c r="R8" s="3">
        <v>0</v>
      </c>
      <c r="S8" s="3">
        <v>0</v>
      </c>
      <c r="T8" s="32">
        <f t="shared" si="4"/>
        <v>1</v>
      </c>
      <c r="U8" s="32">
        <f t="shared" si="5"/>
        <v>1</v>
      </c>
      <c r="V8" s="3">
        <v>0</v>
      </c>
      <c r="W8" s="3">
        <v>0</v>
      </c>
      <c r="X8" s="3">
        <v>0</v>
      </c>
      <c r="Y8" s="3">
        <v>0</v>
      </c>
      <c r="Z8" s="3"/>
    </row>
    <row r="9" spans="1:30" x14ac:dyDescent="0.3">
      <c r="A9" s="3" t="s">
        <v>67</v>
      </c>
      <c r="B9" s="3" t="s">
        <v>29</v>
      </c>
      <c r="C9" s="3" t="s">
        <v>30</v>
      </c>
      <c r="D9" s="3" t="s">
        <v>26</v>
      </c>
      <c r="E9" s="3" t="s">
        <v>27</v>
      </c>
      <c r="F9" s="3" t="s">
        <v>28</v>
      </c>
      <c r="G9" s="3">
        <v>3</v>
      </c>
      <c r="H9" s="3">
        <v>2</v>
      </c>
      <c r="I9" s="4">
        <f t="shared" si="0"/>
        <v>0.66666666666666663</v>
      </c>
      <c r="J9" s="3">
        <v>0</v>
      </c>
      <c r="K9" s="32">
        <f t="shared" si="1"/>
        <v>0</v>
      </c>
      <c r="L9" s="3">
        <f t="shared" si="2"/>
        <v>3</v>
      </c>
      <c r="M9" s="3">
        <v>1</v>
      </c>
      <c r="N9" s="3">
        <v>2</v>
      </c>
      <c r="O9" s="3">
        <v>0</v>
      </c>
      <c r="P9" s="3">
        <v>2</v>
      </c>
      <c r="Q9" s="4">
        <f t="shared" si="3"/>
        <v>66.666666666666657</v>
      </c>
      <c r="R9" s="3">
        <v>0</v>
      </c>
      <c r="S9" s="3">
        <v>0</v>
      </c>
      <c r="T9" s="32">
        <f t="shared" si="4"/>
        <v>0.33333333333333331</v>
      </c>
      <c r="U9" s="32">
        <f t="shared" si="5"/>
        <v>0.33333333333333331</v>
      </c>
      <c r="V9" s="3">
        <v>0</v>
      </c>
      <c r="W9" s="3">
        <v>1</v>
      </c>
      <c r="X9" s="3">
        <v>0</v>
      </c>
      <c r="Y9" s="3">
        <v>0</v>
      </c>
      <c r="Z9" s="3"/>
    </row>
    <row r="10" spans="1:30" x14ac:dyDescent="0.3">
      <c r="A10" s="3" t="s">
        <v>68</v>
      </c>
      <c r="B10" s="3" t="s">
        <v>29</v>
      </c>
      <c r="C10" s="3" t="s">
        <v>30</v>
      </c>
      <c r="D10" s="3" t="s">
        <v>26</v>
      </c>
      <c r="E10" s="3" t="s">
        <v>27</v>
      </c>
      <c r="F10" s="3" t="s">
        <v>28</v>
      </c>
      <c r="G10" s="3">
        <v>3</v>
      </c>
      <c r="H10" s="3">
        <v>9</v>
      </c>
      <c r="I10" s="4">
        <f t="shared" si="0"/>
        <v>3</v>
      </c>
      <c r="J10" s="3">
        <v>0</v>
      </c>
      <c r="K10" s="32">
        <f t="shared" si="1"/>
        <v>0</v>
      </c>
      <c r="L10" s="3">
        <f t="shared" si="2"/>
        <v>3</v>
      </c>
      <c r="M10" s="3">
        <v>3</v>
      </c>
      <c r="N10" s="3">
        <v>0</v>
      </c>
      <c r="O10" s="3">
        <v>1</v>
      </c>
      <c r="P10" s="3">
        <v>3</v>
      </c>
      <c r="Q10" s="4">
        <f t="shared" si="3"/>
        <v>100</v>
      </c>
      <c r="R10" s="3">
        <v>3</v>
      </c>
      <c r="S10" s="3">
        <v>2</v>
      </c>
      <c r="T10" s="32">
        <f t="shared" si="4"/>
        <v>1</v>
      </c>
      <c r="U10" s="32">
        <f t="shared" si="5"/>
        <v>1.1666666666666667</v>
      </c>
      <c r="V10" s="3">
        <v>1</v>
      </c>
      <c r="W10" s="3">
        <v>0</v>
      </c>
      <c r="X10" s="3">
        <v>0</v>
      </c>
      <c r="Y10" s="3">
        <v>2</v>
      </c>
      <c r="Z10" s="3"/>
    </row>
    <row r="11" spans="1:30" x14ac:dyDescent="0.3">
      <c r="A11" s="35">
        <v>157</v>
      </c>
      <c r="B11" s="35" t="s">
        <v>29</v>
      </c>
      <c r="C11" s="35" t="s">
        <v>25</v>
      </c>
      <c r="D11" s="35" t="s">
        <v>26</v>
      </c>
      <c r="E11" s="35" t="s">
        <v>30</v>
      </c>
      <c r="F11" s="35" t="s">
        <v>32</v>
      </c>
      <c r="G11" s="35">
        <f>G12+G13+G14</f>
        <v>8</v>
      </c>
      <c r="H11" s="35">
        <f>H12+H13+H14</f>
        <v>0</v>
      </c>
      <c r="I11" s="36">
        <f t="shared" si="0"/>
        <v>0</v>
      </c>
      <c r="J11" s="35">
        <f>J12+J13+J14</f>
        <v>5</v>
      </c>
      <c r="K11" s="37">
        <f t="shared" si="1"/>
        <v>0.625</v>
      </c>
      <c r="L11" s="35">
        <f t="shared" si="2"/>
        <v>3</v>
      </c>
      <c r="M11" s="35">
        <f>M12+M13+M14</f>
        <v>0</v>
      </c>
      <c r="N11" s="35">
        <f>N12+N13+N14</f>
        <v>3</v>
      </c>
      <c r="O11" s="35">
        <f>O12+O13+O14</f>
        <v>0</v>
      </c>
      <c r="P11" s="35">
        <f>P12+P13+P14</f>
        <v>2</v>
      </c>
      <c r="Q11" s="36">
        <f t="shared" si="3"/>
        <v>66.666666666666657</v>
      </c>
      <c r="R11" s="35">
        <f>R12+R13+R14</f>
        <v>0</v>
      </c>
      <c r="S11" s="35">
        <f>S12+S13+S14</f>
        <v>0</v>
      </c>
      <c r="T11" s="37">
        <f t="shared" si="4"/>
        <v>0</v>
      </c>
      <c r="U11" s="37">
        <f t="shared" si="5"/>
        <v>0</v>
      </c>
      <c r="V11" s="35">
        <f>V12+V13+V14</f>
        <v>0</v>
      </c>
      <c r="W11" s="35">
        <f>W12+W13+W14</f>
        <v>2</v>
      </c>
      <c r="X11" s="35">
        <f>X12+X13+X14</f>
        <v>0</v>
      </c>
      <c r="Y11" s="35">
        <f>Y12+Y13+Y14</f>
        <v>1</v>
      </c>
      <c r="Z11" s="35">
        <f>H11-H147</f>
        <v>-6</v>
      </c>
      <c r="AA11" s="38"/>
      <c r="AB11" s="38"/>
      <c r="AC11" s="38"/>
      <c r="AD11" s="38"/>
    </row>
    <row r="12" spans="1:30" x14ac:dyDescent="0.3">
      <c r="A12" s="3" t="s">
        <v>66</v>
      </c>
      <c r="B12" s="3" t="s">
        <v>29</v>
      </c>
      <c r="C12" s="3" t="s">
        <v>25</v>
      </c>
      <c r="D12" s="3" t="s">
        <v>26</v>
      </c>
      <c r="E12" s="3" t="s">
        <v>30</v>
      </c>
      <c r="F12" s="3" t="s">
        <v>32</v>
      </c>
      <c r="G12" s="3">
        <v>1</v>
      </c>
      <c r="H12" s="3">
        <v>0</v>
      </c>
      <c r="I12" s="4">
        <f t="shared" si="0"/>
        <v>0</v>
      </c>
      <c r="J12" s="3">
        <v>1</v>
      </c>
      <c r="K12" s="32">
        <f t="shared" si="1"/>
        <v>1</v>
      </c>
      <c r="L12" s="3">
        <f t="shared" si="2"/>
        <v>0</v>
      </c>
      <c r="M12" s="3">
        <v>0</v>
      </c>
      <c r="N12" s="3">
        <v>0</v>
      </c>
      <c r="O12" s="3">
        <v>0</v>
      </c>
      <c r="P12" s="3">
        <v>0</v>
      </c>
      <c r="Q12" s="4" t="e">
        <f t="shared" si="3"/>
        <v>#DIV/0!</v>
      </c>
      <c r="R12" s="3">
        <v>0</v>
      </c>
      <c r="S12" s="3">
        <v>0</v>
      </c>
      <c r="T12" s="32" t="e">
        <f t="shared" si="4"/>
        <v>#DIV/0!</v>
      </c>
      <c r="U12" s="32" t="e">
        <f t="shared" si="5"/>
        <v>#DIV/0!</v>
      </c>
      <c r="V12" s="3">
        <v>0</v>
      </c>
      <c r="W12" s="3">
        <v>0</v>
      </c>
      <c r="X12" s="3">
        <v>0</v>
      </c>
      <c r="Y12" s="3">
        <v>0</v>
      </c>
      <c r="Z12" s="3"/>
    </row>
    <row r="13" spans="1:30" x14ac:dyDescent="0.3">
      <c r="A13" s="3" t="s">
        <v>67</v>
      </c>
      <c r="B13" s="3" t="s">
        <v>29</v>
      </c>
      <c r="C13" s="3" t="s">
        <v>25</v>
      </c>
      <c r="D13" s="3" t="s">
        <v>26</v>
      </c>
      <c r="E13" s="3" t="s">
        <v>30</v>
      </c>
      <c r="F13" s="3" t="s">
        <v>32</v>
      </c>
      <c r="G13" s="3">
        <v>4</v>
      </c>
      <c r="H13" s="3">
        <v>0</v>
      </c>
      <c r="I13" s="4">
        <f t="shared" si="0"/>
        <v>0</v>
      </c>
      <c r="J13" s="3">
        <v>2</v>
      </c>
      <c r="K13" s="32">
        <f t="shared" si="1"/>
        <v>0.5</v>
      </c>
      <c r="L13" s="3">
        <f t="shared" si="2"/>
        <v>2</v>
      </c>
      <c r="M13" s="3">
        <v>0</v>
      </c>
      <c r="N13" s="3">
        <v>2</v>
      </c>
      <c r="O13" s="3">
        <v>0</v>
      </c>
      <c r="P13" s="3">
        <v>1</v>
      </c>
      <c r="Q13" s="4">
        <f t="shared" si="3"/>
        <v>50</v>
      </c>
      <c r="R13" s="3">
        <v>0</v>
      </c>
      <c r="S13" s="3">
        <v>0</v>
      </c>
      <c r="T13" s="32">
        <f t="shared" si="4"/>
        <v>0</v>
      </c>
      <c r="U13" s="32">
        <f t="shared" si="5"/>
        <v>0</v>
      </c>
      <c r="V13" s="3">
        <v>0</v>
      </c>
      <c r="W13" s="3">
        <v>2</v>
      </c>
      <c r="X13" s="3">
        <v>0</v>
      </c>
      <c r="Y13" s="3">
        <v>1</v>
      </c>
      <c r="Z13" s="3"/>
    </row>
    <row r="14" spans="1:30" x14ac:dyDescent="0.3">
      <c r="A14" s="3" t="s">
        <v>68</v>
      </c>
      <c r="B14" s="3" t="s">
        <v>29</v>
      </c>
      <c r="C14" s="3" t="s">
        <v>25</v>
      </c>
      <c r="D14" s="3" t="s">
        <v>26</v>
      </c>
      <c r="E14" s="3" t="s">
        <v>30</v>
      </c>
      <c r="F14" s="3" t="s">
        <v>32</v>
      </c>
      <c r="G14" s="3">
        <v>3</v>
      </c>
      <c r="H14" s="3">
        <v>0</v>
      </c>
      <c r="I14" s="4">
        <f t="shared" si="0"/>
        <v>0</v>
      </c>
      <c r="J14" s="3">
        <v>2</v>
      </c>
      <c r="K14" s="32">
        <f t="shared" si="1"/>
        <v>0.66666666666666663</v>
      </c>
      <c r="L14" s="3">
        <f t="shared" si="2"/>
        <v>1</v>
      </c>
      <c r="M14" s="3">
        <v>0</v>
      </c>
      <c r="N14" s="3">
        <v>1</v>
      </c>
      <c r="O14" s="3">
        <v>0</v>
      </c>
      <c r="P14" s="3">
        <v>1</v>
      </c>
      <c r="Q14" s="4">
        <f t="shared" si="3"/>
        <v>100</v>
      </c>
      <c r="R14" s="3">
        <v>0</v>
      </c>
      <c r="S14" s="3">
        <v>0</v>
      </c>
      <c r="T14" s="32">
        <f t="shared" si="4"/>
        <v>0</v>
      </c>
      <c r="U14" s="32">
        <f t="shared" si="5"/>
        <v>0</v>
      </c>
      <c r="V14" s="3">
        <v>0</v>
      </c>
      <c r="W14" s="3">
        <v>0</v>
      </c>
      <c r="X14" s="3">
        <v>0</v>
      </c>
      <c r="Y14" s="3">
        <v>0</v>
      </c>
      <c r="Z14" s="3"/>
    </row>
    <row r="15" spans="1:30" x14ac:dyDescent="0.3">
      <c r="A15" s="35">
        <v>239</v>
      </c>
      <c r="B15" s="35" t="s">
        <v>24</v>
      </c>
      <c r="C15" s="35" t="s">
        <v>25</v>
      </c>
      <c r="D15" s="35" t="s">
        <v>33</v>
      </c>
      <c r="E15" s="35" t="s">
        <v>30</v>
      </c>
      <c r="F15" s="35" t="s">
        <v>28</v>
      </c>
      <c r="G15" s="35">
        <f>G16+G17+G18</f>
        <v>6</v>
      </c>
      <c r="H15" s="35">
        <f>H16+H17+H18</f>
        <v>3</v>
      </c>
      <c r="I15" s="36">
        <f t="shared" si="0"/>
        <v>0.5</v>
      </c>
      <c r="J15" s="35">
        <f>J16+J17+J18</f>
        <v>1</v>
      </c>
      <c r="K15" s="37">
        <f t="shared" si="1"/>
        <v>0.16666666666666666</v>
      </c>
      <c r="L15" s="35">
        <f t="shared" si="2"/>
        <v>4</v>
      </c>
      <c r="M15" s="35">
        <f>M16+M17+M18</f>
        <v>1</v>
      </c>
      <c r="N15" s="35">
        <f>N16+N17+N18</f>
        <v>3</v>
      </c>
      <c r="O15" s="35">
        <f>O16+O17+O18</f>
        <v>1</v>
      </c>
      <c r="P15" s="35">
        <f>P16+P17+P18</f>
        <v>2</v>
      </c>
      <c r="Q15" s="36">
        <f t="shared" si="3"/>
        <v>50</v>
      </c>
      <c r="R15" s="35">
        <f>R16+R17+R18</f>
        <v>2</v>
      </c>
      <c r="S15" s="35">
        <f>S16+S17+S18</f>
        <v>1</v>
      </c>
      <c r="T15" s="37">
        <f t="shared" si="4"/>
        <v>0.25</v>
      </c>
      <c r="U15" s="37">
        <f t="shared" si="5"/>
        <v>0.25</v>
      </c>
      <c r="V15" s="35">
        <f>V16+V17+V18</f>
        <v>0</v>
      </c>
      <c r="W15" s="35">
        <f>W16+W17+W18</f>
        <v>1</v>
      </c>
      <c r="X15" s="35">
        <f>X16+X17+X18</f>
        <v>0</v>
      </c>
      <c r="Y15" s="35">
        <f>Y16+Y17+Y18</f>
        <v>1</v>
      </c>
      <c r="Z15" s="35">
        <f>H15-H151</f>
        <v>-1</v>
      </c>
      <c r="AA15" s="38"/>
      <c r="AB15" s="38"/>
      <c r="AC15" s="38"/>
      <c r="AD15" s="38"/>
    </row>
    <row r="16" spans="1:30" x14ac:dyDescent="0.3">
      <c r="A16" s="3" t="s">
        <v>66</v>
      </c>
      <c r="B16" s="3" t="s">
        <v>24</v>
      </c>
      <c r="C16" s="3" t="s">
        <v>25</v>
      </c>
      <c r="D16" s="3" t="s">
        <v>33</v>
      </c>
      <c r="E16" s="3" t="s">
        <v>30</v>
      </c>
      <c r="F16" s="3" t="s">
        <v>28</v>
      </c>
      <c r="G16" s="3">
        <v>1</v>
      </c>
      <c r="H16" s="3">
        <v>0</v>
      </c>
      <c r="I16" s="4">
        <f t="shared" si="0"/>
        <v>0</v>
      </c>
      <c r="J16" s="3">
        <v>0</v>
      </c>
      <c r="K16" s="32">
        <f t="shared" si="1"/>
        <v>0</v>
      </c>
      <c r="L16" s="3">
        <f t="shared" si="2"/>
        <v>1</v>
      </c>
      <c r="M16" s="3">
        <v>0</v>
      </c>
      <c r="N16" s="3">
        <v>1</v>
      </c>
      <c r="O16" s="3">
        <v>0</v>
      </c>
      <c r="P16" s="3">
        <v>1</v>
      </c>
      <c r="Q16" s="4">
        <f t="shared" si="3"/>
        <v>100</v>
      </c>
      <c r="R16" s="3">
        <v>0</v>
      </c>
      <c r="S16" s="3">
        <v>0</v>
      </c>
      <c r="T16" s="32">
        <f t="shared" si="4"/>
        <v>0</v>
      </c>
      <c r="U16" s="32">
        <f t="shared" si="5"/>
        <v>0</v>
      </c>
      <c r="V16" s="3">
        <v>0</v>
      </c>
      <c r="W16" s="3">
        <v>0</v>
      </c>
      <c r="X16" s="3">
        <v>0</v>
      </c>
      <c r="Y16" s="3">
        <v>0</v>
      </c>
      <c r="Z16" s="3"/>
    </row>
    <row r="17" spans="1:33" x14ac:dyDescent="0.3">
      <c r="A17" s="3" t="s">
        <v>67</v>
      </c>
      <c r="B17" s="3" t="s">
        <v>24</v>
      </c>
      <c r="C17" s="3" t="s">
        <v>25</v>
      </c>
      <c r="D17" s="3" t="s">
        <v>33</v>
      </c>
      <c r="E17" s="3" t="s">
        <v>30</v>
      </c>
      <c r="F17" s="3" t="s">
        <v>28</v>
      </c>
      <c r="G17" s="3">
        <v>3</v>
      </c>
      <c r="H17" s="3">
        <v>2</v>
      </c>
      <c r="I17" s="4">
        <f t="shared" si="0"/>
        <v>0.66666666666666663</v>
      </c>
      <c r="J17" s="3">
        <v>0</v>
      </c>
      <c r="K17" s="32">
        <f t="shared" si="1"/>
        <v>0</v>
      </c>
      <c r="L17" s="3">
        <f t="shared" si="2"/>
        <v>3</v>
      </c>
      <c r="M17" s="3">
        <v>1</v>
      </c>
      <c r="N17" s="3">
        <v>2</v>
      </c>
      <c r="O17" s="3">
        <v>1</v>
      </c>
      <c r="P17" s="3">
        <v>1</v>
      </c>
      <c r="Q17" s="4">
        <f t="shared" si="3"/>
        <v>33.333333333333329</v>
      </c>
      <c r="R17" s="3">
        <v>0</v>
      </c>
      <c r="S17" s="3">
        <v>0</v>
      </c>
      <c r="T17" s="32">
        <f t="shared" si="4"/>
        <v>0.33333333333333331</v>
      </c>
      <c r="U17" s="32">
        <f t="shared" si="5"/>
        <v>0.33333333333333331</v>
      </c>
      <c r="V17" s="3">
        <v>0</v>
      </c>
      <c r="W17" s="3">
        <v>1</v>
      </c>
      <c r="X17" s="3">
        <v>0</v>
      </c>
      <c r="Y17" s="3">
        <v>0</v>
      </c>
      <c r="Z17" s="3"/>
    </row>
    <row r="18" spans="1:33" x14ac:dyDescent="0.3">
      <c r="A18" s="3" t="s">
        <v>68</v>
      </c>
      <c r="B18" s="3" t="s">
        <v>24</v>
      </c>
      <c r="C18" s="3" t="s">
        <v>25</v>
      </c>
      <c r="D18" s="3" t="s">
        <v>33</v>
      </c>
      <c r="E18" s="3" t="s">
        <v>30</v>
      </c>
      <c r="F18" s="3" t="s">
        <v>28</v>
      </c>
      <c r="G18" s="3">
        <v>2</v>
      </c>
      <c r="H18" s="3">
        <v>1</v>
      </c>
      <c r="I18" s="4">
        <f t="shared" si="0"/>
        <v>0.5</v>
      </c>
      <c r="J18" s="3">
        <v>1</v>
      </c>
      <c r="K18" s="32">
        <f t="shared" si="1"/>
        <v>0.5</v>
      </c>
      <c r="L18" s="3">
        <f t="shared" si="2"/>
        <v>0</v>
      </c>
      <c r="M18" s="3">
        <v>0</v>
      </c>
      <c r="N18" s="3">
        <v>0</v>
      </c>
      <c r="O18" s="3">
        <v>0</v>
      </c>
      <c r="P18" s="3">
        <v>0</v>
      </c>
      <c r="Q18" s="4" t="e">
        <f t="shared" si="3"/>
        <v>#DIV/0!</v>
      </c>
      <c r="R18" s="3">
        <v>2</v>
      </c>
      <c r="S18" s="3">
        <v>1</v>
      </c>
      <c r="T18" s="32" t="e">
        <f t="shared" si="4"/>
        <v>#DIV/0!</v>
      </c>
      <c r="U18" s="32" t="e">
        <f t="shared" si="5"/>
        <v>#DIV/0!</v>
      </c>
      <c r="V18" s="3">
        <v>0</v>
      </c>
      <c r="W18" s="3">
        <v>0</v>
      </c>
      <c r="X18" s="3">
        <v>0</v>
      </c>
      <c r="Y18" s="3">
        <v>1</v>
      </c>
      <c r="Z18" s="3"/>
    </row>
    <row r="19" spans="1:33" x14ac:dyDescent="0.3">
      <c r="A19" s="35">
        <v>20</v>
      </c>
      <c r="B19" s="35" t="s">
        <v>31</v>
      </c>
      <c r="C19" s="35" t="s">
        <v>25</v>
      </c>
      <c r="D19" s="35" t="s">
        <v>26</v>
      </c>
      <c r="E19" s="35" t="s">
        <v>27</v>
      </c>
      <c r="F19" s="35" t="s">
        <v>28</v>
      </c>
      <c r="G19" s="35">
        <f>G20+G21+G22</f>
        <v>2</v>
      </c>
      <c r="H19" s="35">
        <f>H20+H21+H22</f>
        <v>2</v>
      </c>
      <c r="I19" s="36">
        <f t="shared" si="0"/>
        <v>1</v>
      </c>
      <c r="J19" s="35">
        <f>J20+J21+J22</f>
        <v>0</v>
      </c>
      <c r="K19" s="37">
        <f t="shared" si="1"/>
        <v>0</v>
      </c>
      <c r="L19" s="35">
        <f t="shared" si="2"/>
        <v>1</v>
      </c>
      <c r="M19" s="35">
        <f>M20+M21+M22</f>
        <v>0</v>
      </c>
      <c r="N19" s="35">
        <f>N20+N21+N22</f>
        <v>1</v>
      </c>
      <c r="O19" s="35">
        <f>O20+O21+O22</f>
        <v>0</v>
      </c>
      <c r="P19" s="35">
        <f>P20+P21+P22</f>
        <v>0</v>
      </c>
      <c r="Q19" s="36">
        <f t="shared" si="3"/>
        <v>0</v>
      </c>
      <c r="R19" s="35">
        <f>R20+R21+R22</f>
        <v>2</v>
      </c>
      <c r="S19" s="35">
        <f>S20+S21+S22</f>
        <v>2</v>
      </c>
      <c r="T19" s="37">
        <f t="shared" si="4"/>
        <v>0</v>
      </c>
      <c r="U19" s="37">
        <f t="shared" si="5"/>
        <v>0</v>
      </c>
      <c r="V19" s="35">
        <f>V20+V21+V22</f>
        <v>0</v>
      </c>
      <c r="W19" s="35">
        <f>W20+W21+W22</f>
        <v>0</v>
      </c>
      <c r="X19" s="35">
        <f>X20+X21+X22</f>
        <v>0</v>
      </c>
      <c r="Y19" s="35">
        <f>Y20+Y21+Y22</f>
        <v>1</v>
      </c>
      <c r="Z19" s="35">
        <f>H19-H155</f>
        <v>0</v>
      </c>
      <c r="AA19" s="38"/>
      <c r="AB19" s="38"/>
      <c r="AC19" s="38"/>
      <c r="AD19" s="38"/>
    </row>
    <row r="20" spans="1:33" x14ac:dyDescent="0.3">
      <c r="A20" s="3" t="s">
        <v>66</v>
      </c>
      <c r="B20" s="3" t="s">
        <v>31</v>
      </c>
      <c r="C20" s="3" t="s">
        <v>25</v>
      </c>
      <c r="D20" s="3" t="s">
        <v>26</v>
      </c>
      <c r="E20" s="3" t="s">
        <v>27</v>
      </c>
      <c r="F20" s="3" t="s">
        <v>28</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row>
    <row r="21" spans="1:33" x14ac:dyDescent="0.3">
      <c r="A21" s="3" t="s">
        <v>67</v>
      </c>
      <c r="B21" s="3" t="s">
        <v>31</v>
      </c>
      <c r="C21" s="3" t="s">
        <v>25</v>
      </c>
      <c r="D21" s="3" t="s">
        <v>26</v>
      </c>
      <c r="E21" s="3" t="s">
        <v>27</v>
      </c>
      <c r="F21" s="3" t="s">
        <v>28</v>
      </c>
      <c r="G21" s="3">
        <v>1</v>
      </c>
      <c r="H21" s="3">
        <v>2</v>
      </c>
      <c r="I21" s="4">
        <f t="shared" si="0"/>
        <v>2</v>
      </c>
      <c r="J21" s="3">
        <v>0</v>
      </c>
      <c r="K21" s="32">
        <f t="shared" si="1"/>
        <v>0</v>
      </c>
      <c r="L21" s="3">
        <f t="shared" si="2"/>
        <v>0</v>
      </c>
      <c r="M21" s="3">
        <v>0</v>
      </c>
      <c r="N21" s="3">
        <v>0</v>
      </c>
      <c r="O21" s="3">
        <v>0</v>
      </c>
      <c r="P21" s="3">
        <v>0</v>
      </c>
      <c r="Q21" s="4" t="e">
        <f t="shared" si="3"/>
        <v>#DIV/0!</v>
      </c>
      <c r="R21" s="3">
        <v>2</v>
      </c>
      <c r="S21" s="3">
        <v>2</v>
      </c>
      <c r="T21" s="32" t="e">
        <f t="shared" si="4"/>
        <v>#DIV/0!</v>
      </c>
      <c r="U21" s="32" t="e">
        <f t="shared" si="5"/>
        <v>#DIV/0!</v>
      </c>
      <c r="V21" s="3">
        <v>0</v>
      </c>
      <c r="W21" s="3">
        <v>0</v>
      </c>
      <c r="X21" s="3">
        <v>0</v>
      </c>
      <c r="Y21" s="3">
        <v>1</v>
      </c>
      <c r="Z21" s="3"/>
    </row>
    <row r="22" spans="1:33" x14ac:dyDescent="0.3">
      <c r="A22" s="3" t="s">
        <v>68</v>
      </c>
      <c r="B22" s="3" t="s">
        <v>31</v>
      </c>
      <c r="C22" s="3" t="s">
        <v>25</v>
      </c>
      <c r="D22" s="3" t="s">
        <v>26</v>
      </c>
      <c r="E22" s="3" t="s">
        <v>27</v>
      </c>
      <c r="F22" s="3" t="s">
        <v>28</v>
      </c>
      <c r="G22" s="3">
        <v>1</v>
      </c>
      <c r="H22" s="3">
        <v>0</v>
      </c>
      <c r="I22" s="4">
        <f t="shared" si="0"/>
        <v>0</v>
      </c>
      <c r="J22" s="3">
        <v>0</v>
      </c>
      <c r="K22" s="32">
        <f t="shared" si="1"/>
        <v>0</v>
      </c>
      <c r="L22" s="3">
        <f t="shared" si="2"/>
        <v>1</v>
      </c>
      <c r="M22" s="3">
        <v>0</v>
      </c>
      <c r="N22" s="3">
        <v>1</v>
      </c>
      <c r="O22" s="3">
        <v>0</v>
      </c>
      <c r="P22" s="3">
        <v>0</v>
      </c>
      <c r="Q22" s="4">
        <f t="shared" si="3"/>
        <v>0</v>
      </c>
      <c r="R22" s="3">
        <v>0</v>
      </c>
      <c r="S22" s="3">
        <v>0</v>
      </c>
      <c r="T22" s="32">
        <f t="shared" si="4"/>
        <v>0</v>
      </c>
      <c r="U22" s="32">
        <f t="shared" si="5"/>
        <v>0</v>
      </c>
      <c r="V22" s="3">
        <v>0</v>
      </c>
      <c r="W22" s="3">
        <v>0</v>
      </c>
      <c r="X22" s="3">
        <v>0</v>
      </c>
      <c r="Y22" s="3">
        <v>0</v>
      </c>
      <c r="Z22" s="3"/>
    </row>
    <row r="23" spans="1:33" x14ac:dyDescent="0.3">
      <c r="A23" s="35">
        <v>241</v>
      </c>
      <c r="B23" s="35" t="s">
        <v>29</v>
      </c>
      <c r="C23" s="35" t="s">
        <v>31</v>
      </c>
      <c r="D23" s="35" t="s">
        <v>26</v>
      </c>
      <c r="E23" s="35" t="s">
        <v>27</v>
      </c>
      <c r="F23" s="35" t="s">
        <v>28</v>
      </c>
      <c r="G23" s="35">
        <f>G24+G25+G26</f>
        <v>0</v>
      </c>
      <c r="H23" s="35">
        <f>H24+H25+H26</f>
        <v>0</v>
      </c>
      <c r="I23" s="36" t="e">
        <f t="shared" si="0"/>
        <v>#DIV/0!</v>
      </c>
      <c r="J23" s="35">
        <f>J24+J25+J26</f>
        <v>0</v>
      </c>
      <c r="K23" s="37" t="e">
        <f t="shared" si="1"/>
        <v>#DIV/0!</v>
      </c>
      <c r="L23" s="35">
        <f t="shared" si="2"/>
        <v>0</v>
      </c>
      <c r="M23" s="35">
        <f>M24+M25+M26</f>
        <v>0</v>
      </c>
      <c r="N23" s="35">
        <f>N24+N25+N26</f>
        <v>0</v>
      </c>
      <c r="O23" s="35">
        <f>O24+O25+O26</f>
        <v>0</v>
      </c>
      <c r="P23" s="35">
        <f>P24+P25+P26</f>
        <v>0</v>
      </c>
      <c r="Q23" s="36" t="e">
        <f t="shared" si="3"/>
        <v>#DIV/0!</v>
      </c>
      <c r="R23" s="35">
        <f>R24+R25+R26</f>
        <v>0</v>
      </c>
      <c r="S23" s="35">
        <f>S24+S25+S26</f>
        <v>0</v>
      </c>
      <c r="T23" s="37" t="e">
        <f t="shared" si="4"/>
        <v>#DIV/0!</v>
      </c>
      <c r="U23" s="37" t="e">
        <f t="shared" si="5"/>
        <v>#DIV/0!</v>
      </c>
      <c r="V23" s="35">
        <f>V24+V25+V26</f>
        <v>0</v>
      </c>
      <c r="W23" s="35">
        <f>W24+W25+W26</f>
        <v>0</v>
      </c>
      <c r="X23" s="35">
        <f>X24+X25+X26</f>
        <v>0</v>
      </c>
      <c r="Y23" s="35">
        <f>Y24+Y25+Y26</f>
        <v>0</v>
      </c>
      <c r="Z23" s="35">
        <f>H23-H159</f>
        <v>0</v>
      </c>
      <c r="AA23" s="38"/>
      <c r="AB23" s="38"/>
      <c r="AC23" s="38"/>
      <c r="AD23" s="38"/>
    </row>
    <row r="24" spans="1:33" x14ac:dyDescent="0.3">
      <c r="A24" s="3" t="s">
        <v>66</v>
      </c>
      <c r="B24" s="3" t="s">
        <v>29</v>
      </c>
      <c r="C24" s="3" t="s">
        <v>31</v>
      </c>
      <c r="D24" s="3" t="s">
        <v>26</v>
      </c>
      <c r="E24" s="3" t="s">
        <v>27</v>
      </c>
      <c r="F24" s="3" t="s">
        <v>28</v>
      </c>
      <c r="G24" s="3">
        <v>0</v>
      </c>
      <c r="H24" s="3">
        <v>0</v>
      </c>
      <c r="I24" s="4" t="e">
        <f t="shared" si="0"/>
        <v>#DIV/0!</v>
      </c>
      <c r="J24" s="3">
        <v>0</v>
      </c>
      <c r="K24" s="32" t="e">
        <f t="shared" si="1"/>
        <v>#DIV/0!</v>
      </c>
      <c r="L24" s="3">
        <f t="shared" si="2"/>
        <v>0</v>
      </c>
      <c r="M24" s="3">
        <v>0</v>
      </c>
      <c r="N24" s="3">
        <v>0</v>
      </c>
      <c r="O24" s="3">
        <v>0</v>
      </c>
      <c r="P24" s="3">
        <v>0</v>
      </c>
      <c r="Q24" s="4" t="e">
        <f t="shared" si="3"/>
        <v>#DIV/0!</v>
      </c>
      <c r="R24" s="3">
        <v>0</v>
      </c>
      <c r="S24" s="3">
        <v>0</v>
      </c>
      <c r="T24" s="32" t="e">
        <f t="shared" si="4"/>
        <v>#DIV/0!</v>
      </c>
      <c r="U24" s="32" t="e">
        <f t="shared" si="5"/>
        <v>#DIV/0!</v>
      </c>
      <c r="V24" s="3">
        <v>0</v>
      </c>
      <c r="W24" s="3">
        <v>0</v>
      </c>
      <c r="X24" s="3">
        <v>0</v>
      </c>
      <c r="Y24" s="3">
        <v>0</v>
      </c>
      <c r="Z24" s="3"/>
    </row>
    <row r="25" spans="1:33" x14ac:dyDescent="0.3">
      <c r="A25" s="3" t="s">
        <v>67</v>
      </c>
      <c r="B25" s="3" t="s">
        <v>29</v>
      </c>
      <c r="C25" s="3" t="s">
        <v>31</v>
      </c>
      <c r="D25" s="3" t="s">
        <v>26</v>
      </c>
      <c r="E25" s="3" t="s">
        <v>27</v>
      </c>
      <c r="F25" s="3" t="s">
        <v>28</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row>
    <row r="26" spans="1:33" x14ac:dyDescent="0.3">
      <c r="A26" s="3" t="s">
        <v>68</v>
      </c>
      <c r="B26" s="3" t="s">
        <v>29</v>
      </c>
      <c r="C26" s="3" t="s">
        <v>31</v>
      </c>
      <c r="D26" s="3" t="s">
        <v>26</v>
      </c>
      <c r="E26" s="3" t="s">
        <v>27</v>
      </c>
      <c r="F26" s="3" t="s">
        <v>28</v>
      </c>
      <c r="G26" s="3">
        <v>0</v>
      </c>
      <c r="H26" s="3">
        <v>0</v>
      </c>
      <c r="I26" s="4" t="e">
        <f t="shared" si="0"/>
        <v>#DIV/0!</v>
      </c>
      <c r="J26" s="3">
        <v>0</v>
      </c>
      <c r="K26" s="32" t="e">
        <f t="shared" si="1"/>
        <v>#DIV/0!</v>
      </c>
      <c r="L26" s="3">
        <f t="shared" si="2"/>
        <v>0</v>
      </c>
      <c r="M26" s="3">
        <v>0</v>
      </c>
      <c r="N26" s="3">
        <v>0</v>
      </c>
      <c r="O26" s="3">
        <v>0</v>
      </c>
      <c r="P26" s="3">
        <v>0</v>
      </c>
      <c r="Q26" s="4" t="e">
        <f t="shared" si="3"/>
        <v>#DIV/0!</v>
      </c>
      <c r="R26" s="3">
        <v>0</v>
      </c>
      <c r="S26" s="3">
        <v>0</v>
      </c>
      <c r="T26" s="32" t="e">
        <f t="shared" si="4"/>
        <v>#DIV/0!</v>
      </c>
      <c r="U26" s="32" t="e">
        <f t="shared" si="5"/>
        <v>#DIV/0!</v>
      </c>
      <c r="V26" s="3">
        <v>0</v>
      </c>
      <c r="W26" s="3">
        <v>0</v>
      </c>
      <c r="X26" s="3">
        <v>0</v>
      </c>
      <c r="Y26" s="3">
        <v>0</v>
      </c>
      <c r="Z26" s="3"/>
    </row>
    <row r="27" spans="1:33" x14ac:dyDescent="0.3">
      <c r="A27" s="35">
        <v>205</v>
      </c>
      <c r="B27" s="35" t="s">
        <v>29</v>
      </c>
      <c r="C27" s="35" t="s">
        <v>25</v>
      </c>
      <c r="D27" s="35" t="s">
        <v>32</v>
      </c>
      <c r="E27" s="35" t="s">
        <v>30</v>
      </c>
      <c r="F27" s="35" t="s">
        <v>34</v>
      </c>
      <c r="G27" s="35">
        <f>G28+G29+G30</f>
        <v>1</v>
      </c>
      <c r="H27" s="35">
        <f>H28+H29+H30</f>
        <v>0</v>
      </c>
      <c r="I27" s="36">
        <f t="shared" si="0"/>
        <v>0</v>
      </c>
      <c r="J27" s="35">
        <f>J28+J29+J30</f>
        <v>1</v>
      </c>
      <c r="K27" s="37">
        <f t="shared" si="1"/>
        <v>1</v>
      </c>
      <c r="L27" s="35">
        <f t="shared" si="2"/>
        <v>0</v>
      </c>
      <c r="M27" s="35">
        <f>M28+M29+M30</f>
        <v>0</v>
      </c>
      <c r="N27" s="35">
        <f>N28+N29+N30</f>
        <v>0</v>
      </c>
      <c r="O27" s="35">
        <f>O28+O29+O30</f>
        <v>0</v>
      </c>
      <c r="P27" s="35">
        <f>P28+P29+P30</f>
        <v>0</v>
      </c>
      <c r="Q27" s="36" t="e">
        <f t="shared" si="3"/>
        <v>#DIV/0!</v>
      </c>
      <c r="R27" s="35">
        <f>R28+R29+R30</f>
        <v>0</v>
      </c>
      <c r="S27" s="35">
        <f>S28+S29+S30</f>
        <v>0</v>
      </c>
      <c r="T27" s="37" t="e">
        <f t="shared" si="4"/>
        <v>#DIV/0!</v>
      </c>
      <c r="U27" s="37" t="e">
        <f t="shared" si="5"/>
        <v>#DIV/0!</v>
      </c>
      <c r="V27" s="35">
        <f>V28+V29+V30</f>
        <v>0</v>
      </c>
      <c r="W27" s="35">
        <f>W28+W29+W30</f>
        <v>0</v>
      </c>
      <c r="X27" s="35">
        <f>X28+X29+X30</f>
        <v>0</v>
      </c>
      <c r="Y27" s="35">
        <f>Y28+Y29+Y30</f>
        <v>0</v>
      </c>
      <c r="Z27" s="35">
        <f>H27-H163</f>
        <v>-1</v>
      </c>
      <c r="AA27" s="38"/>
      <c r="AB27" s="38"/>
      <c r="AC27" s="38"/>
      <c r="AD27" s="38"/>
    </row>
    <row r="28" spans="1:33" x14ac:dyDescent="0.3">
      <c r="A28" s="3" t="s">
        <v>66</v>
      </c>
      <c r="B28" s="3" t="s">
        <v>29</v>
      </c>
      <c r="C28" s="3" t="s">
        <v>25</v>
      </c>
      <c r="D28" s="3" t="s">
        <v>32</v>
      </c>
      <c r="E28" s="3" t="s">
        <v>30</v>
      </c>
      <c r="F28" s="3" t="s">
        <v>34</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c r="Z28" s="3"/>
    </row>
    <row r="29" spans="1:33" x14ac:dyDescent="0.3">
      <c r="A29" s="3" t="s">
        <v>67</v>
      </c>
      <c r="B29" s="3" t="s">
        <v>29</v>
      </c>
      <c r="C29" s="3" t="s">
        <v>25</v>
      </c>
      <c r="D29" s="3" t="s">
        <v>32</v>
      </c>
      <c r="E29" s="3" t="s">
        <v>30</v>
      </c>
      <c r="F29" s="3" t="s">
        <v>34</v>
      </c>
      <c r="G29" s="3">
        <v>1</v>
      </c>
      <c r="H29" s="3">
        <v>0</v>
      </c>
      <c r="I29" s="4">
        <f t="shared" si="0"/>
        <v>0</v>
      </c>
      <c r="J29" s="3">
        <v>1</v>
      </c>
      <c r="K29" s="32">
        <f t="shared" si="1"/>
        <v>1</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row>
    <row r="30" spans="1:33" x14ac:dyDescent="0.3">
      <c r="A30" s="3" t="s">
        <v>68</v>
      </c>
      <c r="B30" s="3" t="s">
        <v>29</v>
      </c>
      <c r="C30" s="3" t="s">
        <v>25</v>
      </c>
      <c r="D30" s="3" t="s">
        <v>32</v>
      </c>
      <c r="E30" s="3" t="s">
        <v>30</v>
      </c>
      <c r="F30" s="3" t="s">
        <v>34</v>
      </c>
      <c r="G30" s="3">
        <v>0</v>
      </c>
      <c r="H30" s="3">
        <v>0</v>
      </c>
      <c r="I30" s="4" t="e">
        <f t="shared" si="0"/>
        <v>#DIV/0!</v>
      </c>
      <c r="J30" s="3">
        <v>0</v>
      </c>
      <c r="K30" s="32" t="e">
        <f t="shared" si="1"/>
        <v>#DIV/0!</v>
      </c>
      <c r="L30" s="3">
        <f t="shared" si="2"/>
        <v>0</v>
      </c>
      <c r="M30" s="3">
        <v>0</v>
      </c>
      <c r="N30" s="3">
        <v>0</v>
      </c>
      <c r="O30" s="3">
        <v>0</v>
      </c>
      <c r="P30" s="3">
        <v>0</v>
      </c>
      <c r="Q30" s="4" t="e">
        <f t="shared" si="3"/>
        <v>#DIV/0!</v>
      </c>
      <c r="R30" s="3">
        <v>0</v>
      </c>
      <c r="S30" s="3">
        <v>0</v>
      </c>
      <c r="T30" s="32" t="e">
        <f t="shared" si="4"/>
        <v>#DIV/0!</v>
      </c>
      <c r="U30" s="32" t="e">
        <f t="shared" si="5"/>
        <v>#DIV/0!</v>
      </c>
      <c r="V30" s="3">
        <v>0</v>
      </c>
      <c r="W30" s="3">
        <v>0</v>
      </c>
      <c r="X30" s="3">
        <v>0</v>
      </c>
      <c r="Y30" s="3">
        <v>0</v>
      </c>
      <c r="Z30" s="3"/>
    </row>
    <row r="31" spans="1:33" x14ac:dyDescent="0.3">
      <c r="A31" s="35">
        <v>242</v>
      </c>
      <c r="B31" s="35" t="s">
        <v>24</v>
      </c>
      <c r="C31" s="35" t="s">
        <v>25</v>
      </c>
      <c r="D31" s="35" t="s">
        <v>34</v>
      </c>
      <c r="E31" s="35" t="s">
        <v>27</v>
      </c>
      <c r="F31" s="35" t="s">
        <v>28</v>
      </c>
      <c r="G31" s="35">
        <f>G32+G33+G34</f>
        <v>3</v>
      </c>
      <c r="H31" s="35">
        <f>H32+H33+H34</f>
        <v>0</v>
      </c>
      <c r="I31" s="36">
        <f t="shared" si="0"/>
        <v>0</v>
      </c>
      <c r="J31" s="35">
        <f>J32+J33+J34</f>
        <v>1</v>
      </c>
      <c r="K31" s="37">
        <f t="shared" si="1"/>
        <v>0.33333333333333331</v>
      </c>
      <c r="L31" s="35">
        <f t="shared" si="2"/>
        <v>2</v>
      </c>
      <c r="M31" s="35">
        <f>M32+M33+M34</f>
        <v>0</v>
      </c>
      <c r="N31" s="35">
        <f>N32+N33+N34</f>
        <v>2</v>
      </c>
      <c r="O31" s="35">
        <f>O32+O33+O34</f>
        <v>0</v>
      </c>
      <c r="P31" s="35">
        <f>P32+P33+P34</f>
        <v>2</v>
      </c>
      <c r="Q31" s="36">
        <f t="shared" si="3"/>
        <v>100</v>
      </c>
      <c r="R31" s="35">
        <f>R32+R33+R34</f>
        <v>0</v>
      </c>
      <c r="S31" s="35">
        <f>S32+S33+S34</f>
        <v>0</v>
      </c>
      <c r="T31" s="37">
        <f t="shared" si="4"/>
        <v>0</v>
      </c>
      <c r="U31" s="37">
        <f t="shared" si="5"/>
        <v>0</v>
      </c>
      <c r="V31" s="35">
        <f>V32+V33+V34</f>
        <v>0</v>
      </c>
      <c r="W31" s="35">
        <f>W32+W33+W34</f>
        <v>1</v>
      </c>
      <c r="X31" s="35">
        <f>X32+X33+X34</f>
        <v>0</v>
      </c>
      <c r="Y31" s="35">
        <f>Y32+Y33+Y34</f>
        <v>0</v>
      </c>
      <c r="Z31" s="35">
        <f>H31-H167</f>
        <v>-2</v>
      </c>
      <c r="AA31" s="38"/>
      <c r="AB31" s="35"/>
      <c r="AC31" s="35"/>
      <c r="AD31" s="35"/>
      <c r="AE31" s="3"/>
      <c r="AF31" s="3"/>
      <c r="AG31" s="3"/>
    </row>
    <row r="32" spans="1:33" x14ac:dyDescent="0.3">
      <c r="A32" s="3" t="s">
        <v>66</v>
      </c>
      <c r="B32" s="3" t="s">
        <v>24</v>
      </c>
      <c r="C32" s="3" t="s">
        <v>25</v>
      </c>
      <c r="D32" s="3" t="s">
        <v>34</v>
      </c>
      <c r="E32" s="3" t="s">
        <v>27</v>
      </c>
      <c r="F32" s="3" t="s">
        <v>28</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c r="Z32" s="3"/>
    </row>
    <row r="33" spans="1:30" x14ac:dyDescent="0.3">
      <c r="A33" s="3" t="s">
        <v>67</v>
      </c>
      <c r="B33" s="3" t="s">
        <v>24</v>
      </c>
      <c r="C33" s="3" t="s">
        <v>25</v>
      </c>
      <c r="D33" s="3" t="s">
        <v>34</v>
      </c>
      <c r="E33" s="3" t="s">
        <v>27</v>
      </c>
      <c r="F33" s="3" t="s">
        <v>28</v>
      </c>
      <c r="G33" s="3">
        <v>3</v>
      </c>
      <c r="H33" s="3">
        <v>0</v>
      </c>
      <c r="I33" s="4">
        <f t="shared" si="0"/>
        <v>0</v>
      </c>
      <c r="J33" s="3">
        <v>1</v>
      </c>
      <c r="K33" s="32">
        <f t="shared" si="1"/>
        <v>0.33333333333333331</v>
      </c>
      <c r="L33" s="3">
        <f t="shared" si="2"/>
        <v>2</v>
      </c>
      <c r="M33" s="3">
        <v>0</v>
      </c>
      <c r="N33" s="3">
        <v>2</v>
      </c>
      <c r="O33" s="3">
        <v>0</v>
      </c>
      <c r="P33" s="3">
        <v>2</v>
      </c>
      <c r="Q33" s="4">
        <f t="shared" si="3"/>
        <v>100</v>
      </c>
      <c r="R33" s="3">
        <v>0</v>
      </c>
      <c r="S33" s="3">
        <v>0</v>
      </c>
      <c r="T33" s="32">
        <f t="shared" si="4"/>
        <v>0</v>
      </c>
      <c r="U33" s="32">
        <f t="shared" si="5"/>
        <v>0</v>
      </c>
      <c r="V33" s="3">
        <v>0</v>
      </c>
      <c r="W33" s="3">
        <v>1</v>
      </c>
      <c r="X33" s="3">
        <v>0</v>
      </c>
      <c r="Y33" s="3">
        <v>0</v>
      </c>
      <c r="Z33" s="3"/>
    </row>
    <row r="34" spans="1:30" x14ac:dyDescent="0.3">
      <c r="A34" s="3" t="s">
        <v>68</v>
      </c>
      <c r="B34" s="3" t="s">
        <v>24</v>
      </c>
      <c r="C34" s="3" t="s">
        <v>25</v>
      </c>
      <c r="D34" s="3" t="s">
        <v>34</v>
      </c>
      <c r="E34" s="3" t="s">
        <v>27</v>
      </c>
      <c r="F34" s="3" t="s">
        <v>28</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row>
    <row r="35" spans="1:30" x14ac:dyDescent="0.3">
      <c r="A35" s="35">
        <v>31</v>
      </c>
      <c r="B35" s="35" t="s">
        <v>24</v>
      </c>
      <c r="C35" s="35" t="s">
        <v>33</v>
      </c>
      <c r="D35" s="35" t="s">
        <v>26</v>
      </c>
      <c r="E35" s="35" t="s">
        <v>27</v>
      </c>
      <c r="F35" s="35" t="s">
        <v>28</v>
      </c>
      <c r="G35" s="35">
        <f>G36+G37+G38</f>
        <v>5</v>
      </c>
      <c r="H35" s="35">
        <f>H36+H37+H38</f>
        <v>5</v>
      </c>
      <c r="I35" s="36">
        <f t="shared" ref="I35:I66" si="6">H35/G35</f>
        <v>1</v>
      </c>
      <c r="J35" s="35">
        <f>J36+J37+J38</f>
        <v>0</v>
      </c>
      <c r="K35" s="37">
        <f t="shared" ref="K35:K66" si="7">J35/G35</f>
        <v>0</v>
      </c>
      <c r="L35" s="35">
        <f t="shared" ref="L35:L66" si="8">M35+N35</f>
        <v>5</v>
      </c>
      <c r="M35" s="35">
        <f>M36+M37+M38</f>
        <v>2</v>
      </c>
      <c r="N35" s="35">
        <f>N36+N37+N38</f>
        <v>3</v>
      </c>
      <c r="O35" s="35">
        <f>O36+O37+O38</f>
        <v>2</v>
      </c>
      <c r="P35" s="35">
        <f>P36+P37+P38</f>
        <v>3</v>
      </c>
      <c r="Q35" s="36">
        <f t="shared" ref="Q35:Q66" si="9">P35/L35*100</f>
        <v>60</v>
      </c>
      <c r="R35" s="35">
        <f>R36+R37+R38</f>
        <v>1</v>
      </c>
      <c r="S35" s="35">
        <f>S36+S37+S38</f>
        <v>1</v>
      </c>
      <c r="T35" s="37">
        <f t="shared" ref="T35:T66" si="10">M35/(M35+N35)</f>
        <v>0.4</v>
      </c>
      <c r="U35" s="37">
        <f t="shared" ref="U35:U66" si="11">((0.5*V35)+M35)/L35</f>
        <v>0.4</v>
      </c>
      <c r="V35" s="35">
        <f>V36+V37+V38</f>
        <v>0</v>
      </c>
      <c r="W35" s="35">
        <f>W36+W37+W38</f>
        <v>1</v>
      </c>
      <c r="X35" s="35">
        <f>X36+X37+X38</f>
        <v>0</v>
      </c>
      <c r="Y35" s="35">
        <f>Y36+Y37+Y38</f>
        <v>1</v>
      </c>
      <c r="Z35" s="35">
        <f>H35-H171</f>
        <v>5</v>
      </c>
      <c r="AA35" s="38"/>
      <c r="AB35" s="38"/>
      <c r="AC35" s="38"/>
      <c r="AD35" s="38"/>
    </row>
    <row r="36" spans="1:30" x14ac:dyDescent="0.3">
      <c r="A36" s="3" t="s">
        <v>66</v>
      </c>
      <c r="B36" s="3" t="s">
        <v>24</v>
      </c>
      <c r="C36" s="3" t="s">
        <v>33</v>
      </c>
      <c r="D36" s="3" t="s">
        <v>26</v>
      </c>
      <c r="E36" s="3" t="s">
        <v>27</v>
      </c>
      <c r="F36" s="3" t="s">
        <v>28</v>
      </c>
      <c r="G36" s="3">
        <v>1</v>
      </c>
      <c r="H36" s="3">
        <v>0</v>
      </c>
      <c r="I36" s="4">
        <f t="shared" si="6"/>
        <v>0</v>
      </c>
      <c r="J36" s="3">
        <v>0</v>
      </c>
      <c r="K36" s="32">
        <f t="shared" si="7"/>
        <v>0</v>
      </c>
      <c r="L36" s="3">
        <f t="shared" si="8"/>
        <v>1</v>
      </c>
      <c r="M36" s="3">
        <v>0</v>
      </c>
      <c r="N36" s="3">
        <v>1</v>
      </c>
      <c r="O36" s="3">
        <v>0</v>
      </c>
      <c r="P36" s="3">
        <v>1</v>
      </c>
      <c r="Q36" s="4">
        <f t="shared" si="9"/>
        <v>100</v>
      </c>
      <c r="R36" s="3">
        <v>0</v>
      </c>
      <c r="S36" s="3">
        <v>0</v>
      </c>
      <c r="T36" s="32">
        <f t="shared" si="10"/>
        <v>0</v>
      </c>
      <c r="U36" s="32">
        <f t="shared" si="11"/>
        <v>0</v>
      </c>
      <c r="V36" s="3">
        <v>0</v>
      </c>
      <c r="W36" s="3">
        <v>0</v>
      </c>
      <c r="X36" s="3">
        <v>0</v>
      </c>
      <c r="Y36" s="3">
        <v>0</v>
      </c>
      <c r="Z36" s="3"/>
    </row>
    <row r="37" spans="1:30" x14ac:dyDescent="0.3">
      <c r="A37" s="3" t="s">
        <v>67</v>
      </c>
      <c r="B37" s="3" t="s">
        <v>24</v>
      </c>
      <c r="C37" s="3" t="s">
        <v>33</v>
      </c>
      <c r="D37" s="3" t="s">
        <v>26</v>
      </c>
      <c r="E37" s="3" t="s">
        <v>27</v>
      </c>
      <c r="F37" s="3" t="s">
        <v>28</v>
      </c>
      <c r="G37" s="3">
        <v>0</v>
      </c>
      <c r="H37" s="3">
        <v>0</v>
      </c>
      <c r="I37" s="4" t="e">
        <f t="shared" si="6"/>
        <v>#DIV/0!</v>
      </c>
      <c r="J37" s="3">
        <v>0</v>
      </c>
      <c r="K37" s="32" t="e">
        <f t="shared" si="7"/>
        <v>#DIV/0!</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row>
    <row r="38" spans="1:30" x14ac:dyDescent="0.3">
      <c r="A38" s="3" t="s">
        <v>68</v>
      </c>
      <c r="B38" s="3" t="s">
        <v>24</v>
      </c>
      <c r="C38" s="3" t="s">
        <v>33</v>
      </c>
      <c r="D38" s="3" t="s">
        <v>26</v>
      </c>
      <c r="E38" s="3" t="s">
        <v>27</v>
      </c>
      <c r="F38" s="3" t="s">
        <v>28</v>
      </c>
      <c r="G38" s="3">
        <v>4</v>
      </c>
      <c r="H38" s="3">
        <v>5</v>
      </c>
      <c r="I38" s="4">
        <f t="shared" si="6"/>
        <v>1.25</v>
      </c>
      <c r="J38" s="3">
        <v>0</v>
      </c>
      <c r="K38" s="32">
        <f t="shared" si="7"/>
        <v>0</v>
      </c>
      <c r="L38" s="3">
        <f t="shared" si="8"/>
        <v>4</v>
      </c>
      <c r="M38" s="3">
        <v>2</v>
      </c>
      <c r="N38" s="3">
        <v>2</v>
      </c>
      <c r="O38" s="3">
        <v>2</v>
      </c>
      <c r="P38" s="3">
        <v>2</v>
      </c>
      <c r="Q38" s="4">
        <f t="shared" si="9"/>
        <v>50</v>
      </c>
      <c r="R38" s="3">
        <v>1</v>
      </c>
      <c r="S38" s="3">
        <v>1</v>
      </c>
      <c r="T38" s="32">
        <f t="shared" si="10"/>
        <v>0.5</v>
      </c>
      <c r="U38" s="32">
        <f t="shared" si="11"/>
        <v>0.5</v>
      </c>
      <c r="V38" s="3">
        <v>0</v>
      </c>
      <c r="W38" s="3">
        <v>1</v>
      </c>
      <c r="X38" s="3">
        <v>0</v>
      </c>
      <c r="Y38" s="3">
        <v>1</v>
      </c>
      <c r="Z38" s="3"/>
    </row>
    <row r="39" spans="1:30" x14ac:dyDescent="0.3">
      <c r="A39" s="35">
        <v>167</v>
      </c>
      <c r="B39" s="35" t="s">
        <v>24</v>
      </c>
      <c r="C39" s="35" t="s">
        <v>29</v>
      </c>
      <c r="D39" s="35" t="s">
        <v>26</v>
      </c>
      <c r="E39" s="35" t="s">
        <v>30</v>
      </c>
      <c r="F39" s="35" t="s">
        <v>33</v>
      </c>
      <c r="G39" s="35">
        <f>G40+G41+G42</f>
        <v>2</v>
      </c>
      <c r="H39" s="35">
        <f>H40+H41+H42</f>
        <v>2</v>
      </c>
      <c r="I39" s="36">
        <f t="shared" si="6"/>
        <v>1</v>
      </c>
      <c r="J39" s="35">
        <f>J40+J41+J42</f>
        <v>1</v>
      </c>
      <c r="K39" s="37">
        <f t="shared" si="7"/>
        <v>0.5</v>
      </c>
      <c r="L39" s="35">
        <f t="shared" si="8"/>
        <v>1</v>
      </c>
      <c r="M39" s="35">
        <f>M40+M41+M42</f>
        <v>1</v>
      </c>
      <c r="N39" s="35">
        <f>N40+N41+N42</f>
        <v>0</v>
      </c>
      <c r="O39" s="35">
        <f>O40+O41+O42</f>
        <v>1</v>
      </c>
      <c r="P39" s="35">
        <f>P40+P41+P42</f>
        <v>1</v>
      </c>
      <c r="Q39" s="36">
        <f t="shared" si="9"/>
        <v>100</v>
      </c>
      <c r="R39" s="35">
        <f>R40+R41+R42</f>
        <v>0</v>
      </c>
      <c r="S39" s="35">
        <f>S40+S41+S42</f>
        <v>0</v>
      </c>
      <c r="T39" s="37">
        <f t="shared" si="10"/>
        <v>1</v>
      </c>
      <c r="U39" s="37">
        <f t="shared" si="11"/>
        <v>1</v>
      </c>
      <c r="V39" s="35">
        <f>V40+V41+V42</f>
        <v>0</v>
      </c>
      <c r="W39" s="35">
        <f>W40+W41+W42</f>
        <v>0</v>
      </c>
      <c r="X39" s="35">
        <f>X40+X41+X42</f>
        <v>0</v>
      </c>
      <c r="Y39" s="35">
        <f>Y40+Y41+Y42</f>
        <v>0</v>
      </c>
      <c r="Z39" s="35">
        <f>H39-H175</f>
        <v>2</v>
      </c>
      <c r="AA39" s="38"/>
      <c r="AB39" s="38"/>
      <c r="AC39" s="38"/>
      <c r="AD39" s="38"/>
    </row>
    <row r="40" spans="1:30" x14ac:dyDescent="0.3">
      <c r="A40" s="3" t="s">
        <v>66</v>
      </c>
      <c r="B40" s="3" t="s">
        <v>24</v>
      </c>
      <c r="C40" s="3" t="s">
        <v>29</v>
      </c>
      <c r="D40" s="3" t="s">
        <v>26</v>
      </c>
      <c r="E40" s="3" t="s">
        <v>30</v>
      </c>
      <c r="F40" s="3" t="s">
        <v>33</v>
      </c>
      <c r="G40" s="3">
        <v>1</v>
      </c>
      <c r="H40" s="3">
        <v>2</v>
      </c>
      <c r="I40" s="4">
        <f t="shared" si="6"/>
        <v>2</v>
      </c>
      <c r="J40" s="3">
        <v>0</v>
      </c>
      <c r="K40" s="32">
        <f t="shared" si="7"/>
        <v>0</v>
      </c>
      <c r="L40" s="3">
        <f t="shared" si="8"/>
        <v>1</v>
      </c>
      <c r="M40" s="3">
        <v>1</v>
      </c>
      <c r="N40" s="3">
        <v>0</v>
      </c>
      <c r="O40" s="3">
        <v>1</v>
      </c>
      <c r="P40" s="3">
        <v>1</v>
      </c>
      <c r="Q40" s="4">
        <f t="shared" si="9"/>
        <v>100</v>
      </c>
      <c r="R40" s="3">
        <v>0</v>
      </c>
      <c r="S40" s="3">
        <v>0</v>
      </c>
      <c r="T40" s="32">
        <f t="shared" si="10"/>
        <v>1</v>
      </c>
      <c r="U40" s="32">
        <f t="shared" si="11"/>
        <v>1</v>
      </c>
      <c r="V40" s="3">
        <v>0</v>
      </c>
      <c r="W40" s="3">
        <v>0</v>
      </c>
      <c r="X40" s="3">
        <v>0</v>
      </c>
      <c r="Y40" s="3">
        <v>0</v>
      </c>
      <c r="Z40" s="3"/>
    </row>
    <row r="41" spans="1:30" x14ac:dyDescent="0.3">
      <c r="A41" s="3" t="s">
        <v>67</v>
      </c>
      <c r="B41" s="3" t="s">
        <v>24</v>
      </c>
      <c r="C41" s="3" t="s">
        <v>29</v>
      </c>
      <c r="D41" s="3" t="s">
        <v>26</v>
      </c>
      <c r="E41" s="3" t="s">
        <v>30</v>
      </c>
      <c r="F41" s="3" t="s">
        <v>33</v>
      </c>
      <c r="G41" s="3">
        <v>1</v>
      </c>
      <c r="H41" s="3">
        <v>0</v>
      </c>
      <c r="I41" s="4">
        <f t="shared" si="6"/>
        <v>0</v>
      </c>
      <c r="J41" s="3">
        <v>1</v>
      </c>
      <c r="K41" s="32">
        <f t="shared" si="7"/>
        <v>1</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0" x14ac:dyDescent="0.3">
      <c r="A42" s="3" t="s">
        <v>68</v>
      </c>
      <c r="B42" s="3" t="s">
        <v>24</v>
      </c>
      <c r="C42" s="3" t="s">
        <v>29</v>
      </c>
      <c r="D42" s="3" t="s">
        <v>26</v>
      </c>
      <c r="E42" s="3" t="s">
        <v>30</v>
      </c>
      <c r="F42" s="3" t="s">
        <v>33</v>
      </c>
      <c r="G42" s="3">
        <v>0</v>
      </c>
      <c r="H42" s="3">
        <v>0</v>
      </c>
      <c r="I42" s="4" t="e">
        <f t="shared" si="6"/>
        <v>#DIV/0!</v>
      </c>
      <c r="J42" s="3">
        <v>0</v>
      </c>
      <c r="K42" s="32" t="e">
        <f t="shared" si="7"/>
        <v>#DIV/0!</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0</v>
      </c>
      <c r="Y42" s="3">
        <v>0</v>
      </c>
      <c r="Z42" s="3"/>
    </row>
    <row r="43" spans="1:30" x14ac:dyDescent="0.3">
      <c r="A43" s="35">
        <v>28</v>
      </c>
      <c r="B43" s="35" t="s">
        <v>29</v>
      </c>
      <c r="C43" s="35" t="s">
        <v>32</v>
      </c>
      <c r="D43" s="35" t="s">
        <v>26</v>
      </c>
      <c r="E43" s="35" t="s">
        <v>30</v>
      </c>
      <c r="F43" s="35" t="s">
        <v>33</v>
      </c>
      <c r="G43" s="35">
        <f>G44+G45+G46</f>
        <v>7</v>
      </c>
      <c r="H43" s="35">
        <f>H44+H45+H46</f>
        <v>10</v>
      </c>
      <c r="I43" s="36">
        <f t="shared" si="6"/>
        <v>1.4285714285714286</v>
      </c>
      <c r="J43" s="35">
        <f>J44+J45+J46</f>
        <v>0</v>
      </c>
      <c r="K43" s="37">
        <f t="shared" si="7"/>
        <v>0</v>
      </c>
      <c r="L43" s="35">
        <f t="shared" si="8"/>
        <v>7</v>
      </c>
      <c r="M43" s="35">
        <f>M44+M45+M46</f>
        <v>4</v>
      </c>
      <c r="N43" s="35">
        <f>N44+N45+N46</f>
        <v>3</v>
      </c>
      <c r="O43" s="35">
        <f>O44+O45+O46</f>
        <v>3</v>
      </c>
      <c r="P43" s="35">
        <f>P44+P45+P46</f>
        <v>6</v>
      </c>
      <c r="Q43" s="36">
        <f t="shared" si="9"/>
        <v>85.714285714285708</v>
      </c>
      <c r="R43" s="35">
        <f>R44+R45+R46</f>
        <v>2</v>
      </c>
      <c r="S43" s="35">
        <f>S44+S45+S46</f>
        <v>2</v>
      </c>
      <c r="T43" s="37">
        <f t="shared" si="10"/>
        <v>0.5714285714285714</v>
      </c>
      <c r="U43" s="37">
        <f t="shared" si="11"/>
        <v>0.5714285714285714</v>
      </c>
      <c r="V43" s="35">
        <f>V44+V45+V46</f>
        <v>0</v>
      </c>
      <c r="W43" s="35">
        <f>W44+W45+W46</f>
        <v>2</v>
      </c>
      <c r="X43" s="35">
        <f>X44+X45+X46</f>
        <v>0</v>
      </c>
      <c r="Y43" s="35">
        <f>Y44+Y45+Y46</f>
        <v>0</v>
      </c>
      <c r="Z43" s="35">
        <f>H43-H179</f>
        <v>9</v>
      </c>
      <c r="AA43" s="38"/>
      <c r="AB43" s="38"/>
      <c r="AC43" s="38"/>
      <c r="AD43" s="38"/>
    </row>
    <row r="44" spans="1:30" x14ac:dyDescent="0.3">
      <c r="A44" s="3" t="s">
        <v>66</v>
      </c>
      <c r="B44" s="3" t="s">
        <v>29</v>
      </c>
      <c r="C44" s="3" t="s">
        <v>32</v>
      </c>
      <c r="D44" s="3" t="s">
        <v>26</v>
      </c>
      <c r="E44" s="3" t="s">
        <v>30</v>
      </c>
      <c r="F44" s="3" t="s">
        <v>33</v>
      </c>
      <c r="G44" s="3">
        <v>2</v>
      </c>
      <c r="H44" s="3">
        <v>4</v>
      </c>
      <c r="I44" s="4">
        <f t="shared" si="6"/>
        <v>2</v>
      </c>
      <c r="J44" s="3">
        <v>0</v>
      </c>
      <c r="K44" s="32">
        <f t="shared" si="7"/>
        <v>0</v>
      </c>
      <c r="L44" s="3">
        <f t="shared" si="8"/>
        <v>2</v>
      </c>
      <c r="M44" s="3">
        <v>2</v>
      </c>
      <c r="N44" s="3">
        <v>0</v>
      </c>
      <c r="O44" s="3">
        <v>2</v>
      </c>
      <c r="P44" s="3">
        <v>2</v>
      </c>
      <c r="Q44" s="4">
        <f t="shared" si="9"/>
        <v>100</v>
      </c>
      <c r="R44" s="3">
        <v>0</v>
      </c>
      <c r="S44" s="3">
        <v>0</v>
      </c>
      <c r="T44" s="32">
        <f t="shared" si="10"/>
        <v>1</v>
      </c>
      <c r="U44" s="32">
        <f t="shared" si="11"/>
        <v>1</v>
      </c>
      <c r="V44" s="3">
        <v>0</v>
      </c>
      <c r="W44" s="3">
        <v>0</v>
      </c>
      <c r="X44" s="3">
        <v>0</v>
      </c>
      <c r="Y44" s="3">
        <v>0</v>
      </c>
      <c r="Z44" s="3"/>
    </row>
    <row r="45" spans="1:30" x14ac:dyDescent="0.3">
      <c r="A45" s="3" t="s">
        <v>67</v>
      </c>
      <c r="B45" s="3" t="s">
        <v>29</v>
      </c>
      <c r="C45" s="3" t="s">
        <v>32</v>
      </c>
      <c r="D45" s="3" t="s">
        <v>26</v>
      </c>
      <c r="E45" s="3" t="s">
        <v>30</v>
      </c>
      <c r="F45" s="3" t="s">
        <v>33</v>
      </c>
      <c r="G45" s="3">
        <v>5</v>
      </c>
      <c r="H45" s="3">
        <v>4</v>
      </c>
      <c r="I45" s="4">
        <f t="shared" si="6"/>
        <v>0.8</v>
      </c>
      <c r="J45" s="3">
        <v>0</v>
      </c>
      <c r="K45" s="32">
        <f t="shared" si="7"/>
        <v>0</v>
      </c>
      <c r="L45" s="3">
        <f t="shared" si="8"/>
        <v>5</v>
      </c>
      <c r="M45" s="3">
        <v>2</v>
      </c>
      <c r="N45" s="3">
        <v>3</v>
      </c>
      <c r="O45" s="3">
        <v>1</v>
      </c>
      <c r="P45" s="3">
        <v>4</v>
      </c>
      <c r="Q45" s="4">
        <f t="shared" si="9"/>
        <v>80</v>
      </c>
      <c r="R45" s="3">
        <v>0</v>
      </c>
      <c r="S45" s="3">
        <v>0</v>
      </c>
      <c r="T45" s="32">
        <f t="shared" si="10"/>
        <v>0.4</v>
      </c>
      <c r="U45" s="32">
        <f t="shared" si="11"/>
        <v>0.4</v>
      </c>
      <c r="V45" s="3">
        <v>0</v>
      </c>
      <c r="W45" s="3">
        <v>2</v>
      </c>
      <c r="X45" s="3">
        <v>0</v>
      </c>
      <c r="Y45" s="3">
        <v>0</v>
      </c>
      <c r="Z45" s="3"/>
    </row>
    <row r="46" spans="1:30" x14ac:dyDescent="0.3">
      <c r="A46" s="3" t="s">
        <v>68</v>
      </c>
      <c r="B46" s="3" t="s">
        <v>29</v>
      </c>
      <c r="C46" s="3" t="s">
        <v>32</v>
      </c>
      <c r="D46" s="3" t="s">
        <v>26</v>
      </c>
      <c r="E46" s="3" t="s">
        <v>30</v>
      </c>
      <c r="F46" s="3" t="s">
        <v>33</v>
      </c>
      <c r="G46" s="3">
        <v>0</v>
      </c>
      <c r="H46" s="3">
        <v>2</v>
      </c>
      <c r="I46" s="4" t="e">
        <f t="shared" si="6"/>
        <v>#DIV/0!</v>
      </c>
      <c r="J46" s="3">
        <v>0</v>
      </c>
      <c r="K46" s="32" t="e">
        <f t="shared" si="7"/>
        <v>#DIV/0!</v>
      </c>
      <c r="L46" s="3">
        <f t="shared" si="8"/>
        <v>0</v>
      </c>
      <c r="M46" s="3">
        <v>0</v>
      </c>
      <c r="N46" s="3">
        <v>0</v>
      </c>
      <c r="O46" s="3">
        <v>0</v>
      </c>
      <c r="P46" s="3">
        <v>0</v>
      </c>
      <c r="Q46" s="4" t="e">
        <f t="shared" si="9"/>
        <v>#DIV/0!</v>
      </c>
      <c r="R46" s="3">
        <v>2</v>
      </c>
      <c r="S46" s="3">
        <v>2</v>
      </c>
      <c r="T46" s="32" t="e">
        <f t="shared" si="10"/>
        <v>#DIV/0!</v>
      </c>
      <c r="U46" s="32" t="e">
        <f t="shared" si="11"/>
        <v>#DIV/0!</v>
      </c>
      <c r="V46" s="3">
        <v>0</v>
      </c>
      <c r="W46" s="3">
        <v>0</v>
      </c>
      <c r="X46" s="3">
        <v>0</v>
      </c>
      <c r="Y46" s="3">
        <v>0</v>
      </c>
      <c r="Z46" s="3"/>
    </row>
    <row r="47" spans="1:30" x14ac:dyDescent="0.3">
      <c r="A47" s="35">
        <v>154</v>
      </c>
      <c r="B47" s="35" t="s">
        <v>29</v>
      </c>
      <c r="C47" s="35" t="s">
        <v>31</v>
      </c>
      <c r="D47" s="35" t="s">
        <v>30</v>
      </c>
      <c r="E47" s="35" t="s">
        <v>27</v>
      </c>
      <c r="F47" s="35" t="s">
        <v>28</v>
      </c>
      <c r="G47" s="35">
        <f>G48+G49+G50</f>
        <v>3</v>
      </c>
      <c r="H47" s="35">
        <f>H48+H49+H50</f>
        <v>0</v>
      </c>
      <c r="I47" s="36">
        <f t="shared" si="6"/>
        <v>0</v>
      </c>
      <c r="J47" s="35">
        <f>J48+J49+J50</f>
        <v>0</v>
      </c>
      <c r="K47" s="37">
        <f t="shared" si="7"/>
        <v>0</v>
      </c>
      <c r="L47" s="35">
        <f t="shared" si="8"/>
        <v>3</v>
      </c>
      <c r="M47" s="35">
        <f>M48+M49+M50</f>
        <v>0</v>
      </c>
      <c r="N47" s="35">
        <f>N48+N49+N50</f>
        <v>3</v>
      </c>
      <c r="O47" s="35">
        <f>O48+O49+O50</f>
        <v>0</v>
      </c>
      <c r="P47" s="35">
        <f>P48+P49+P50</f>
        <v>2</v>
      </c>
      <c r="Q47" s="36">
        <f t="shared" si="9"/>
        <v>66.666666666666657</v>
      </c>
      <c r="R47" s="35">
        <f>R48+R49+R50</f>
        <v>0</v>
      </c>
      <c r="S47" s="35">
        <f>S48+S49+S50</f>
        <v>0</v>
      </c>
      <c r="T47" s="37">
        <f t="shared" si="10"/>
        <v>0</v>
      </c>
      <c r="U47" s="37">
        <f t="shared" si="11"/>
        <v>0</v>
      </c>
      <c r="V47" s="35">
        <f>V48+V49+V50</f>
        <v>0</v>
      </c>
      <c r="W47" s="35">
        <f>W48+W49+W50</f>
        <v>0</v>
      </c>
      <c r="X47" s="35">
        <f>X48+X49+X50</f>
        <v>0</v>
      </c>
      <c r="Y47" s="35">
        <f>Y48+Y49+Y50</f>
        <v>0</v>
      </c>
      <c r="Z47" s="35">
        <f>H47-H183</f>
        <v>0</v>
      </c>
      <c r="AA47" s="38"/>
      <c r="AB47" s="38"/>
      <c r="AC47" s="38"/>
      <c r="AD47" s="38"/>
    </row>
    <row r="48" spans="1:30" x14ac:dyDescent="0.3">
      <c r="A48" s="3" t="s">
        <v>66</v>
      </c>
      <c r="B48" s="3" t="s">
        <v>29</v>
      </c>
      <c r="C48" s="3" t="s">
        <v>31</v>
      </c>
      <c r="D48" s="3" t="s">
        <v>30</v>
      </c>
      <c r="E48" s="3" t="s">
        <v>27</v>
      </c>
      <c r="F48" s="3" t="s">
        <v>28</v>
      </c>
      <c r="G48" s="3">
        <v>0</v>
      </c>
      <c r="H48" s="3">
        <v>0</v>
      </c>
      <c r="I48" s="4" t="e">
        <f t="shared" si="6"/>
        <v>#DIV/0!</v>
      </c>
      <c r="J48" s="3">
        <v>0</v>
      </c>
      <c r="K48" s="32" t="e">
        <f t="shared" si="7"/>
        <v>#DIV/0!</v>
      </c>
      <c r="L48" s="3">
        <f t="shared" si="8"/>
        <v>0</v>
      </c>
      <c r="M48" s="3">
        <v>0</v>
      </c>
      <c r="N48" s="3">
        <v>0</v>
      </c>
      <c r="O48" s="3">
        <v>0</v>
      </c>
      <c r="P48" s="3">
        <v>0</v>
      </c>
      <c r="Q48" s="4" t="e">
        <f t="shared" si="9"/>
        <v>#DIV/0!</v>
      </c>
      <c r="R48" s="3">
        <v>0</v>
      </c>
      <c r="S48" s="3">
        <v>0</v>
      </c>
      <c r="T48" s="32" t="e">
        <f t="shared" si="10"/>
        <v>#DIV/0!</v>
      </c>
      <c r="U48" s="32" t="e">
        <f t="shared" si="11"/>
        <v>#DIV/0!</v>
      </c>
      <c r="V48" s="3">
        <v>0</v>
      </c>
      <c r="W48" s="3">
        <v>0</v>
      </c>
      <c r="X48" s="3">
        <v>0</v>
      </c>
      <c r="Y48" s="3">
        <v>0</v>
      </c>
      <c r="Z48" s="3"/>
    </row>
    <row r="49" spans="1:30" x14ac:dyDescent="0.3">
      <c r="A49" s="3" t="s">
        <v>67</v>
      </c>
      <c r="B49" s="3" t="s">
        <v>29</v>
      </c>
      <c r="C49" s="3" t="s">
        <v>31</v>
      </c>
      <c r="D49" s="3" t="s">
        <v>30</v>
      </c>
      <c r="E49" s="3" t="s">
        <v>27</v>
      </c>
      <c r="F49" s="3" t="s">
        <v>28</v>
      </c>
      <c r="G49" s="3">
        <v>3</v>
      </c>
      <c r="H49" s="3">
        <v>0</v>
      </c>
      <c r="I49" s="4">
        <f t="shared" si="6"/>
        <v>0</v>
      </c>
      <c r="J49" s="3">
        <v>0</v>
      </c>
      <c r="K49" s="32">
        <f t="shared" si="7"/>
        <v>0</v>
      </c>
      <c r="L49" s="3">
        <f t="shared" si="8"/>
        <v>3</v>
      </c>
      <c r="M49" s="3">
        <v>0</v>
      </c>
      <c r="N49" s="3">
        <v>3</v>
      </c>
      <c r="O49" s="3">
        <v>0</v>
      </c>
      <c r="P49" s="3">
        <v>2</v>
      </c>
      <c r="Q49" s="4">
        <f t="shared" si="9"/>
        <v>66.666666666666657</v>
      </c>
      <c r="R49" s="3">
        <v>0</v>
      </c>
      <c r="S49" s="3">
        <v>0</v>
      </c>
      <c r="T49" s="32">
        <f t="shared" si="10"/>
        <v>0</v>
      </c>
      <c r="U49" s="32">
        <f t="shared" si="11"/>
        <v>0</v>
      </c>
      <c r="V49" s="3">
        <v>0</v>
      </c>
      <c r="W49" s="3">
        <v>0</v>
      </c>
      <c r="X49" s="3">
        <v>0</v>
      </c>
      <c r="Y49" s="3">
        <v>0</v>
      </c>
      <c r="Z49" s="3"/>
    </row>
    <row r="50" spans="1:30" x14ac:dyDescent="0.3">
      <c r="A50" s="3" t="s">
        <v>68</v>
      </c>
      <c r="B50" s="3" t="s">
        <v>29</v>
      </c>
      <c r="C50" s="3" t="s">
        <v>31</v>
      </c>
      <c r="D50" s="3" t="s">
        <v>30</v>
      </c>
      <c r="E50" s="3" t="s">
        <v>27</v>
      </c>
      <c r="F50" s="3" t="s">
        <v>28</v>
      </c>
      <c r="G50" s="3">
        <v>0</v>
      </c>
      <c r="H50" s="3">
        <v>0</v>
      </c>
      <c r="I50" s="4" t="e">
        <f t="shared" si="6"/>
        <v>#DIV/0!</v>
      </c>
      <c r="J50" s="3">
        <v>0</v>
      </c>
      <c r="K50" s="32" t="e">
        <f t="shared" si="7"/>
        <v>#DIV/0!</v>
      </c>
      <c r="L50" s="3">
        <f t="shared" si="8"/>
        <v>0</v>
      </c>
      <c r="M50" s="3">
        <v>0</v>
      </c>
      <c r="N50" s="3">
        <v>0</v>
      </c>
      <c r="O50" s="3">
        <v>0</v>
      </c>
      <c r="P50" s="3">
        <v>0</v>
      </c>
      <c r="Q50" s="4" t="e">
        <f t="shared" si="9"/>
        <v>#DIV/0!</v>
      </c>
      <c r="R50" s="3">
        <v>0</v>
      </c>
      <c r="S50" s="3">
        <v>0</v>
      </c>
      <c r="T50" s="32" t="e">
        <f t="shared" si="10"/>
        <v>#DIV/0!</v>
      </c>
      <c r="U50" s="32" t="e">
        <f t="shared" si="11"/>
        <v>#DIV/0!</v>
      </c>
      <c r="V50" s="3">
        <v>0</v>
      </c>
      <c r="W50" s="3">
        <v>0</v>
      </c>
      <c r="X50" s="3">
        <v>0</v>
      </c>
      <c r="Y50" s="3">
        <v>0</v>
      </c>
      <c r="Z50" s="3"/>
    </row>
    <row r="51" spans="1:30" x14ac:dyDescent="0.3">
      <c r="A51" s="35">
        <v>243</v>
      </c>
      <c r="B51" s="35" t="s">
        <v>29</v>
      </c>
      <c r="C51" s="35" t="s">
        <v>31</v>
      </c>
      <c r="D51" s="35" t="s">
        <v>34</v>
      </c>
      <c r="E51" s="35" t="s">
        <v>27</v>
      </c>
      <c r="F51" s="35" t="s">
        <v>28</v>
      </c>
      <c r="G51" s="35">
        <f>G52+G53+G54</f>
        <v>1</v>
      </c>
      <c r="H51" s="35">
        <f>H52+H53+H54</f>
        <v>0</v>
      </c>
      <c r="I51" s="36">
        <f t="shared" si="6"/>
        <v>0</v>
      </c>
      <c r="J51" s="35">
        <f>J52+J53+J54</f>
        <v>0</v>
      </c>
      <c r="K51" s="37">
        <f t="shared" si="7"/>
        <v>0</v>
      </c>
      <c r="L51" s="35">
        <f t="shared" si="8"/>
        <v>1</v>
      </c>
      <c r="M51" s="35">
        <f>M52+M53+M54</f>
        <v>0</v>
      </c>
      <c r="N51" s="35">
        <f>N52+N53+N54</f>
        <v>1</v>
      </c>
      <c r="O51" s="35">
        <f>O52+O53+O54</f>
        <v>0</v>
      </c>
      <c r="P51" s="35">
        <f>P52+P53+P54</f>
        <v>0</v>
      </c>
      <c r="Q51" s="36">
        <f t="shared" si="9"/>
        <v>0</v>
      </c>
      <c r="R51" s="35">
        <f>R52+R53+R54</f>
        <v>0</v>
      </c>
      <c r="S51" s="35">
        <f>S52+S53+S54</f>
        <v>0</v>
      </c>
      <c r="T51" s="37">
        <f t="shared" si="10"/>
        <v>0</v>
      </c>
      <c r="U51" s="37">
        <f t="shared" si="11"/>
        <v>0</v>
      </c>
      <c r="V51" s="35">
        <f>V52+V53+V54</f>
        <v>0</v>
      </c>
      <c r="W51" s="35">
        <f>W52+W53+W54</f>
        <v>0</v>
      </c>
      <c r="X51" s="35">
        <f>X52+X53+X54</f>
        <v>0</v>
      </c>
      <c r="Y51" s="35">
        <f>Y52+Y53+Y54</f>
        <v>0</v>
      </c>
      <c r="Z51" s="35">
        <f>H51-H187</f>
        <v>0</v>
      </c>
      <c r="AA51" s="38"/>
      <c r="AB51" s="38"/>
      <c r="AC51" s="38"/>
      <c r="AD51" s="38"/>
    </row>
    <row r="52" spans="1:30" x14ac:dyDescent="0.3">
      <c r="A52" s="3" t="s">
        <v>66</v>
      </c>
      <c r="B52" s="3" t="s">
        <v>29</v>
      </c>
      <c r="C52" s="3" t="s">
        <v>31</v>
      </c>
      <c r="D52" s="3" t="s">
        <v>34</v>
      </c>
      <c r="E52" s="3" t="s">
        <v>27</v>
      </c>
      <c r="F52" s="3" t="s">
        <v>28</v>
      </c>
      <c r="G52" s="3">
        <v>0</v>
      </c>
      <c r="H52" s="3">
        <v>0</v>
      </c>
      <c r="I52" s="4" t="e">
        <f t="shared" si="6"/>
        <v>#DIV/0!</v>
      </c>
      <c r="J52" s="3">
        <v>0</v>
      </c>
      <c r="K52" s="32" t="e">
        <f t="shared" si="7"/>
        <v>#DIV/0!</v>
      </c>
      <c r="L52" s="3">
        <f t="shared" si="8"/>
        <v>0</v>
      </c>
      <c r="M52" s="3">
        <v>0</v>
      </c>
      <c r="N52" s="3">
        <v>0</v>
      </c>
      <c r="O52" s="3">
        <v>0</v>
      </c>
      <c r="P52" s="3">
        <v>0</v>
      </c>
      <c r="Q52" s="4" t="e">
        <f t="shared" si="9"/>
        <v>#DIV/0!</v>
      </c>
      <c r="R52" s="3">
        <v>0</v>
      </c>
      <c r="S52" s="3">
        <v>0</v>
      </c>
      <c r="T52" s="32" t="e">
        <f t="shared" si="10"/>
        <v>#DIV/0!</v>
      </c>
      <c r="U52" s="32" t="e">
        <f t="shared" si="11"/>
        <v>#DIV/0!</v>
      </c>
      <c r="V52" s="3">
        <v>0</v>
      </c>
      <c r="W52" s="3">
        <v>0</v>
      </c>
      <c r="X52" s="3">
        <v>0</v>
      </c>
      <c r="Y52" s="3">
        <v>0</v>
      </c>
      <c r="Z52" s="3"/>
    </row>
    <row r="53" spans="1:30" x14ac:dyDescent="0.3">
      <c r="A53" s="3" t="s">
        <v>67</v>
      </c>
      <c r="B53" s="3" t="s">
        <v>29</v>
      </c>
      <c r="C53" s="3" t="s">
        <v>31</v>
      </c>
      <c r="D53" s="3" t="s">
        <v>34</v>
      </c>
      <c r="E53" s="3" t="s">
        <v>27</v>
      </c>
      <c r="F53" s="3" t="s">
        <v>28</v>
      </c>
      <c r="G53" s="3">
        <v>1</v>
      </c>
      <c r="H53" s="3">
        <v>0</v>
      </c>
      <c r="I53" s="4">
        <f t="shared" si="6"/>
        <v>0</v>
      </c>
      <c r="J53" s="3">
        <v>0</v>
      </c>
      <c r="K53" s="32">
        <f t="shared" si="7"/>
        <v>0</v>
      </c>
      <c r="L53" s="3">
        <f t="shared" si="8"/>
        <v>1</v>
      </c>
      <c r="M53" s="3">
        <v>0</v>
      </c>
      <c r="N53" s="3">
        <v>1</v>
      </c>
      <c r="O53" s="3">
        <v>0</v>
      </c>
      <c r="P53" s="3">
        <v>0</v>
      </c>
      <c r="Q53" s="4">
        <f t="shared" si="9"/>
        <v>0</v>
      </c>
      <c r="R53" s="3">
        <v>0</v>
      </c>
      <c r="S53" s="3">
        <v>0</v>
      </c>
      <c r="T53" s="32">
        <f t="shared" si="10"/>
        <v>0</v>
      </c>
      <c r="U53" s="32">
        <f t="shared" si="11"/>
        <v>0</v>
      </c>
      <c r="V53" s="3">
        <v>0</v>
      </c>
      <c r="W53" s="3">
        <v>0</v>
      </c>
      <c r="X53" s="3">
        <v>0</v>
      </c>
      <c r="Y53" s="3">
        <v>0</v>
      </c>
      <c r="Z53" s="3"/>
    </row>
    <row r="54" spans="1:30" x14ac:dyDescent="0.3">
      <c r="A54" s="3" t="s">
        <v>68</v>
      </c>
      <c r="B54" s="3" t="s">
        <v>29</v>
      </c>
      <c r="C54" s="3" t="s">
        <v>31</v>
      </c>
      <c r="D54" s="3" t="s">
        <v>34</v>
      </c>
      <c r="E54" s="3" t="s">
        <v>27</v>
      </c>
      <c r="F54" s="3" t="s">
        <v>28</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89</v>
      </c>
      <c r="B55" s="35" t="s">
        <v>31</v>
      </c>
      <c r="C55" s="35" t="s">
        <v>34</v>
      </c>
      <c r="D55" s="35" t="s">
        <v>26</v>
      </c>
      <c r="E55" s="35" t="s">
        <v>27</v>
      </c>
      <c r="F55" s="35" t="s">
        <v>28</v>
      </c>
      <c r="G55" s="35">
        <f>G56+G57+G58</f>
        <v>1</v>
      </c>
      <c r="H55" s="35">
        <f>H56+H57+H58</f>
        <v>0</v>
      </c>
      <c r="I55" s="36">
        <f t="shared" si="6"/>
        <v>0</v>
      </c>
      <c r="J55" s="35">
        <f>J56+J57+J58</f>
        <v>0</v>
      </c>
      <c r="K55" s="37">
        <f t="shared" si="7"/>
        <v>0</v>
      </c>
      <c r="L55" s="35">
        <f t="shared" si="8"/>
        <v>1</v>
      </c>
      <c r="M55" s="35">
        <f>M56+M57+M58</f>
        <v>0</v>
      </c>
      <c r="N55" s="35">
        <f>N56+N57+N58</f>
        <v>1</v>
      </c>
      <c r="O55" s="35">
        <f>O56+O57+O58</f>
        <v>0</v>
      </c>
      <c r="P55" s="35">
        <f>P56+P57+P58</f>
        <v>1</v>
      </c>
      <c r="Q55" s="36">
        <f t="shared" si="9"/>
        <v>100</v>
      </c>
      <c r="R55" s="35">
        <f>R56+R57+R58</f>
        <v>0</v>
      </c>
      <c r="S55" s="35">
        <f>S56+S57+S58</f>
        <v>0</v>
      </c>
      <c r="T55" s="37">
        <f t="shared" si="10"/>
        <v>0</v>
      </c>
      <c r="U55" s="37">
        <f t="shared" si="11"/>
        <v>0</v>
      </c>
      <c r="V55" s="35">
        <f>V56+V57+V58</f>
        <v>0</v>
      </c>
      <c r="W55" s="35">
        <f>W56+W57+W58</f>
        <v>0</v>
      </c>
      <c r="X55" s="35">
        <f>X56+X57+X58</f>
        <v>0</v>
      </c>
      <c r="Y55" s="35">
        <f>Y56+Y57+Y58</f>
        <v>1</v>
      </c>
      <c r="Z55" s="35">
        <f>H55-H191</f>
        <v>0</v>
      </c>
      <c r="AA55" s="38"/>
      <c r="AB55" s="38"/>
      <c r="AC55" s="38"/>
      <c r="AD55" s="38"/>
    </row>
    <row r="56" spans="1:30" x14ac:dyDescent="0.3">
      <c r="A56" s="3" t="s">
        <v>66</v>
      </c>
      <c r="B56" s="3" t="s">
        <v>31</v>
      </c>
      <c r="C56" s="3" t="s">
        <v>34</v>
      </c>
      <c r="D56" s="3" t="s">
        <v>26</v>
      </c>
      <c r="E56" s="3" t="s">
        <v>27</v>
      </c>
      <c r="F56" s="3" t="s">
        <v>28</v>
      </c>
      <c r="G56" s="3">
        <v>0</v>
      </c>
      <c r="H56" s="3">
        <v>0</v>
      </c>
      <c r="I56" s="4" t="e">
        <f t="shared" si="6"/>
        <v>#DIV/0!</v>
      </c>
      <c r="J56" s="3">
        <v>0</v>
      </c>
      <c r="K56" s="32" t="e">
        <f t="shared" si="7"/>
        <v>#DIV/0!</v>
      </c>
      <c r="L56" s="3">
        <f t="shared" si="8"/>
        <v>0</v>
      </c>
      <c r="M56" s="3">
        <v>0</v>
      </c>
      <c r="N56" s="3">
        <v>0</v>
      </c>
      <c r="O56" s="3">
        <v>0</v>
      </c>
      <c r="P56" s="3">
        <v>0</v>
      </c>
      <c r="Q56" s="4" t="e">
        <f t="shared" si="9"/>
        <v>#DIV/0!</v>
      </c>
      <c r="R56" s="3">
        <v>0</v>
      </c>
      <c r="S56" s="3">
        <v>0</v>
      </c>
      <c r="T56" s="32" t="e">
        <f t="shared" si="10"/>
        <v>#DIV/0!</v>
      </c>
      <c r="U56" s="32" t="e">
        <f t="shared" si="11"/>
        <v>#DIV/0!</v>
      </c>
      <c r="V56" s="3">
        <v>0</v>
      </c>
      <c r="W56" s="3">
        <v>0</v>
      </c>
      <c r="X56" s="3">
        <v>0</v>
      </c>
      <c r="Y56" s="3">
        <v>0</v>
      </c>
      <c r="Z56" s="3"/>
    </row>
    <row r="57" spans="1:30" x14ac:dyDescent="0.3">
      <c r="A57" s="3" t="s">
        <v>67</v>
      </c>
      <c r="B57" s="3" t="s">
        <v>31</v>
      </c>
      <c r="C57" s="3" t="s">
        <v>34</v>
      </c>
      <c r="D57" s="3" t="s">
        <v>26</v>
      </c>
      <c r="E57" s="3" t="s">
        <v>27</v>
      </c>
      <c r="F57" s="3" t="s">
        <v>28</v>
      </c>
      <c r="G57" s="3">
        <v>1</v>
      </c>
      <c r="H57" s="3">
        <v>0</v>
      </c>
      <c r="I57" s="4">
        <f t="shared" si="6"/>
        <v>0</v>
      </c>
      <c r="J57" s="3">
        <v>0</v>
      </c>
      <c r="K57" s="32">
        <f t="shared" si="7"/>
        <v>0</v>
      </c>
      <c r="L57" s="3">
        <f t="shared" si="8"/>
        <v>1</v>
      </c>
      <c r="M57" s="3">
        <v>0</v>
      </c>
      <c r="N57" s="3">
        <v>1</v>
      </c>
      <c r="O57" s="3">
        <v>0</v>
      </c>
      <c r="P57" s="3">
        <v>1</v>
      </c>
      <c r="Q57" s="4">
        <f t="shared" si="9"/>
        <v>100</v>
      </c>
      <c r="R57" s="3">
        <v>0</v>
      </c>
      <c r="S57" s="3">
        <v>0</v>
      </c>
      <c r="T57" s="32">
        <f t="shared" si="10"/>
        <v>0</v>
      </c>
      <c r="U57" s="32">
        <f t="shared" si="11"/>
        <v>0</v>
      </c>
      <c r="V57" s="3">
        <v>0</v>
      </c>
      <c r="W57" s="3">
        <v>0</v>
      </c>
      <c r="X57" s="3">
        <v>0</v>
      </c>
      <c r="Y57" s="3">
        <v>0</v>
      </c>
      <c r="Z57" s="3"/>
    </row>
    <row r="58" spans="1:30" x14ac:dyDescent="0.3">
      <c r="A58" s="3" t="s">
        <v>68</v>
      </c>
      <c r="B58" s="3" t="s">
        <v>31</v>
      </c>
      <c r="C58" s="3" t="s">
        <v>34</v>
      </c>
      <c r="D58" s="3" t="s">
        <v>26</v>
      </c>
      <c r="E58" s="3" t="s">
        <v>27</v>
      </c>
      <c r="F58" s="3" t="s">
        <v>28</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1</v>
      </c>
      <c r="Z58" s="3"/>
    </row>
    <row r="59" spans="1:30" x14ac:dyDescent="0.3">
      <c r="A59" s="35">
        <v>22</v>
      </c>
      <c r="B59" s="35" t="s">
        <v>24</v>
      </c>
      <c r="C59" s="35" t="s">
        <v>25</v>
      </c>
      <c r="D59" s="35" t="s">
        <v>26</v>
      </c>
      <c r="E59" s="35" t="s">
        <v>30</v>
      </c>
      <c r="F59" s="35" t="s">
        <v>28</v>
      </c>
      <c r="G59" s="35">
        <f>G60+G61+G62</f>
        <v>2</v>
      </c>
      <c r="H59" s="35">
        <f>H60+H61+H62</f>
        <v>0</v>
      </c>
      <c r="I59" s="36">
        <f t="shared" si="6"/>
        <v>0</v>
      </c>
      <c r="J59" s="35">
        <f>J60+J61+J62</f>
        <v>1</v>
      </c>
      <c r="K59" s="37">
        <f t="shared" si="7"/>
        <v>0.5</v>
      </c>
      <c r="L59" s="35">
        <f t="shared" si="8"/>
        <v>1</v>
      </c>
      <c r="M59" s="35">
        <f>M60+M61+M62</f>
        <v>0</v>
      </c>
      <c r="N59" s="35">
        <f>N60+N61+N62</f>
        <v>1</v>
      </c>
      <c r="O59" s="35">
        <f>O60+O61+O62</f>
        <v>0</v>
      </c>
      <c r="P59" s="35">
        <f>P60+P61+P62</f>
        <v>1</v>
      </c>
      <c r="Q59" s="36">
        <f t="shared" si="9"/>
        <v>100</v>
      </c>
      <c r="R59" s="35">
        <f>R60+R61+R62</f>
        <v>0</v>
      </c>
      <c r="S59" s="35">
        <f>S60+S61+S62</f>
        <v>0</v>
      </c>
      <c r="T59" s="37">
        <f t="shared" si="10"/>
        <v>0</v>
      </c>
      <c r="U59" s="37">
        <f t="shared" si="11"/>
        <v>0</v>
      </c>
      <c r="V59" s="35">
        <f>V60+V61+V62</f>
        <v>0</v>
      </c>
      <c r="W59" s="35">
        <f>W60+W61+W62</f>
        <v>0</v>
      </c>
      <c r="X59" s="35">
        <f>X60+X61+X62</f>
        <v>1</v>
      </c>
      <c r="Y59" s="35">
        <f>Y60+Y61+Y62</f>
        <v>0</v>
      </c>
      <c r="Z59" s="35">
        <f>H59-H195</f>
        <v>0</v>
      </c>
      <c r="AA59" s="38"/>
      <c r="AB59" s="38"/>
      <c r="AC59" s="38"/>
      <c r="AD59" s="38"/>
    </row>
    <row r="60" spans="1:30" x14ac:dyDescent="0.3">
      <c r="A60" s="3" t="s">
        <v>66</v>
      </c>
      <c r="B60" s="3" t="s">
        <v>24</v>
      </c>
      <c r="C60" s="3" t="s">
        <v>25</v>
      </c>
      <c r="D60" s="3" t="s">
        <v>26</v>
      </c>
      <c r="E60" s="3" t="s">
        <v>30</v>
      </c>
      <c r="F60" s="3" t="s">
        <v>28</v>
      </c>
      <c r="G60" s="3">
        <v>1</v>
      </c>
      <c r="H60" s="3">
        <v>0</v>
      </c>
      <c r="I60" s="4">
        <f t="shared" si="6"/>
        <v>0</v>
      </c>
      <c r="J60" s="3">
        <v>1</v>
      </c>
      <c r="K60" s="32">
        <f t="shared" si="7"/>
        <v>1</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1</v>
      </c>
      <c r="Y60" s="3">
        <v>0</v>
      </c>
      <c r="Z60" s="3"/>
    </row>
    <row r="61" spans="1:30" x14ac:dyDescent="0.3">
      <c r="A61" s="3" t="s">
        <v>67</v>
      </c>
      <c r="B61" s="3" t="s">
        <v>24</v>
      </c>
      <c r="C61" s="3" t="s">
        <v>25</v>
      </c>
      <c r="D61" s="3" t="s">
        <v>26</v>
      </c>
      <c r="E61" s="3" t="s">
        <v>30</v>
      </c>
      <c r="F61" s="3" t="s">
        <v>28</v>
      </c>
      <c r="G61" s="3">
        <v>1</v>
      </c>
      <c r="H61" s="3">
        <v>0</v>
      </c>
      <c r="I61" s="4">
        <f t="shared" si="6"/>
        <v>0</v>
      </c>
      <c r="J61" s="3">
        <v>0</v>
      </c>
      <c r="K61" s="32">
        <f t="shared" si="7"/>
        <v>0</v>
      </c>
      <c r="L61" s="3">
        <f t="shared" si="8"/>
        <v>1</v>
      </c>
      <c r="M61" s="3">
        <v>0</v>
      </c>
      <c r="N61" s="3">
        <v>1</v>
      </c>
      <c r="O61" s="3">
        <v>0</v>
      </c>
      <c r="P61" s="3">
        <v>1</v>
      </c>
      <c r="Q61" s="4">
        <f t="shared" si="9"/>
        <v>100</v>
      </c>
      <c r="R61" s="3">
        <v>0</v>
      </c>
      <c r="S61" s="3">
        <v>0</v>
      </c>
      <c r="T61" s="32">
        <f t="shared" si="10"/>
        <v>0</v>
      </c>
      <c r="U61" s="32">
        <f t="shared" si="11"/>
        <v>0</v>
      </c>
      <c r="V61" s="3">
        <v>0</v>
      </c>
      <c r="W61" s="3">
        <v>0</v>
      </c>
      <c r="X61" s="3">
        <v>0</v>
      </c>
      <c r="Y61" s="3">
        <v>0</v>
      </c>
      <c r="Z61" s="3"/>
    </row>
    <row r="62" spans="1:30" x14ac:dyDescent="0.3">
      <c r="A62" s="3" t="s">
        <v>68</v>
      </c>
      <c r="B62" s="3" t="s">
        <v>24</v>
      </c>
      <c r="C62" s="3" t="s">
        <v>25</v>
      </c>
      <c r="D62" s="3" t="s">
        <v>26</v>
      </c>
      <c r="E62" s="3" t="s">
        <v>30</v>
      </c>
      <c r="F62" s="3" t="s">
        <v>28</v>
      </c>
      <c r="G62" s="3">
        <v>0</v>
      </c>
      <c r="H62" s="3">
        <v>0</v>
      </c>
      <c r="I62" s="4" t="e">
        <f t="shared" si="6"/>
        <v>#DIV/0!</v>
      </c>
      <c r="J62" s="3">
        <v>0</v>
      </c>
      <c r="K62" s="32" t="e">
        <f t="shared" si="7"/>
        <v>#DIV/0!</v>
      </c>
      <c r="L62" s="3">
        <f t="shared" si="8"/>
        <v>0</v>
      </c>
      <c r="M62" s="3">
        <v>0</v>
      </c>
      <c r="N62" s="3">
        <v>0</v>
      </c>
      <c r="O62" s="3">
        <v>0</v>
      </c>
      <c r="P62" s="3">
        <v>0</v>
      </c>
      <c r="Q62" s="4" t="e">
        <f t="shared" si="9"/>
        <v>#DIV/0!</v>
      </c>
      <c r="R62" s="3">
        <v>0</v>
      </c>
      <c r="S62" s="3">
        <v>0</v>
      </c>
      <c r="T62" s="32" t="e">
        <f t="shared" si="10"/>
        <v>#DIV/0!</v>
      </c>
      <c r="U62" s="32" t="e">
        <f t="shared" si="11"/>
        <v>#DIV/0!</v>
      </c>
      <c r="V62" s="3">
        <v>0</v>
      </c>
      <c r="W62" s="3">
        <v>0</v>
      </c>
      <c r="X62" s="3">
        <v>0</v>
      </c>
      <c r="Y62" s="3">
        <v>0</v>
      </c>
      <c r="Z62" s="3"/>
    </row>
    <row r="63" spans="1:30" x14ac:dyDescent="0.3">
      <c r="A63" s="35">
        <v>43</v>
      </c>
      <c r="B63" s="35" t="s">
        <v>24</v>
      </c>
      <c r="C63" s="35" t="s">
        <v>32</v>
      </c>
      <c r="D63" s="35" t="s">
        <v>26</v>
      </c>
      <c r="E63" s="35" t="s">
        <v>30</v>
      </c>
      <c r="F63" s="35" t="s">
        <v>28</v>
      </c>
      <c r="G63" s="35">
        <f>G64+G65+G66</f>
        <v>2</v>
      </c>
      <c r="H63" s="35">
        <f>H64+H65+H66</f>
        <v>0</v>
      </c>
      <c r="I63" s="36">
        <f t="shared" si="6"/>
        <v>0</v>
      </c>
      <c r="J63" s="35">
        <f>J64+J65+J66</f>
        <v>0</v>
      </c>
      <c r="K63" s="37">
        <f t="shared" si="7"/>
        <v>0</v>
      </c>
      <c r="L63" s="35">
        <f t="shared" si="8"/>
        <v>2</v>
      </c>
      <c r="M63" s="35">
        <f>M64+M65+M66</f>
        <v>0</v>
      </c>
      <c r="N63" s="35">
        <f>N64+N65+N66</f>
        <v>2</v>
      </c>
      <c r="O63" s="35">
        <f>O64+O65+O66</f>
        <v>0</v>
      </c>
      <c r="P63" s="35">
        <f>P64+P65+P66</f>
        <v>1</v>
      </c>
      <c r="Q63" s="36">
        <f t="shared" si="9"/>
        <v>50</v>
      </c>
      <c r="R63" s="35">
        <f>R64+R65+R66</f>
        <v>0</v>
      </c>
      <c r="S63" s="35">
        <f>S64+S65+S66</f>
        <v>0</v>
      </c>
      <c r="T63" s="37">
        <f t="shared" si="10"/>
        <v>0</v>
      </c>
      <c r="U63" s="37">
        <f t="shared" si="11"/>
        <v>0</v>
      </c>
      <c r="V63" s="35">
        <f>V64+V65+V66</f>
        <v>0</v>
      </c>
      <c r="W63" s="35">
        <f>W64+W65+W66</f>
        <v>0</v>
      </c>
      <c r="X63" s="35">
        <f>X64+X65+X66</f>
        <v>0</v>
      </c>
      <c r="Y63" s="35">
        <f>Y64+Y65+Y66</f>
        <v>0</v>
      </c>
      <c r="Z63" s="35">
        <f>H63-H199</f>
        <v>-2</v>
      </c>
      <c r="AA63" s="38"/>
      <c r="AB63" s="38"/>
      <c r="AC63" s="38"/>
      <c r="AD63" s="38"/>
    </row>
    <row r="64" spans="1:30" x14ac:dyDescent="0.3">
      <c r="A64" s="3" t="s">
        <v>66</v>
      </c>
      <c r="B64" s="3" t="s">
        <v>24</v>
      </c>
      <c r="C64" s="3" t="s">
        <v>32</v>
      </c>
      <c r="D64" s="3" t="s">
        <v>26</v>
      </c>
      <c r="E64" s="3" t="s">
        <v>30</v>
      </c>
      <c r="F64" s="3" t="s">
        <v>28</v>
      </c>
      <c r="G64" s="3">
        <v>1</v>
      </c>
      <c r="H64" s="3">
        <v>0</v>
      </c>
      <c r="I64" s="4">
        <f t="shared" si="6"/>
        <v>0</v>
      </c>
      <c r="J64" s="3">
        <v>0</v>
      </c>
      <c r="K64" s="32">
        <f t="shared" si="7"/>
        <v>0</v>
      </c>
      <c r="L64" s="3">
        <f t="shared" si="8"/>
        <v>1</v>
      </c>
      <c r="M64" s="3">
        <v>0</v>
      </c>
      <c r="N64" s="3">
        <v>1</v>
      </c>
      <c r="O64" s="3">
        <v>0</v>
      </c>
      <c r="P64" s="3">
        <v>0</v>
      </c>
      <c r="Q64" s="4">
        <f t="shared" si="9"/>
        <v>0</v>
      </c>
      <c r="R64" s="3">
        <v>0</v>
      </c>
      <c r="S64" s="3">
        <v>0</v>
      </c>
      <c r="T64" s="32">
        <f t="shared" si="10"/>
        <v>0</v>
      </c>
      <c r="U64" s="32">
        <f t="shared" si="11"/>
        <v>0</v>
      </c>
      <c r="V64" s="3">
        <v>0</v>
      </c>
      <c r="W64" s="3">
        <v>0</v>
      </c>
      <c r="X64" s="3">
        <v>0</v>
      </c>
      <c r="Y64" s="3">
        <v>0</v>
      </c>
      <c r="Z64" s="3"/>
    </row>
    <row r="65" spans="1:30" x14ac:dyDescent="0.3">
      <c r="A65" s="3" t="s">
        <v>67</v>
      </c>
      <c r="B65" s="3" t="s">
        <v>24</v>
      </c>
      <c r="C65" s="3" t="s">
        <v>32</v>
      </c>
      <c r="D65" s="3" t="s">
        <v>26</v>
      </c>
      <c r="E65" s="3" t="s">
        <v>30</v>
      </c>
      <c r="F65" s="3" t="s">
        <v>28</v>
      </c>
      <c r="G65" s="3">
        <v>1</v>
      </c>
      <c r="H65" s="3">
        <v>0</v>
      </c>
      <c r="I65" s="4">
        <f t="shared" si="6"/>
        <v>0</v>
      </c>
      <c r="J65" s="3">
        <v>0</v>
      </c>
      <c r="K65" s="32">
        <f t="shared" si="7"/>
        <v>0</v>
      </c>
      <c r="L65" s="3">
        <f t="shared" si="8"/>
        <v>1</v>
      </c>
      <c r="M65" s="3">
        <v>0</v>
      </c>
      <c r="N65" s="3">
        <v>1</v>
      </c>
      <c r="O65" s="3">
        <v>0</v>
      </c>
      <c r="P65" s="3">
        <v>1</v>
      </c>
      <c r="Q65" s="4">
        <f t="shared" si="9"/>
        <v>100</v>
      </c>
      <c r="R65" s="3">
        <v>0</v>
      </c>
      <c r="S65" s="3">
        <v>0</v>
      </c>
      <c r="T65" s="32">
        <f t="shared" si="10"/>
        <v>0</v>
      </c>
      <c r="U65" s="32">
        <f t="shared" si="11"/>
        <v>0</v>
      </c>
      <c r="V65" s="3">
        <v>0</v>
      </c>
      <c r="W65" s="3">
        <v>0</v>
      </c>
      <c r="X65" s="3">
        <v>0</v>
      </c>
      <c r="Y65" s="3">
        <v>0</v>
      </c>
      <c r="Z65" s="3"/>
    </row>
    <row r="66" spans="1:30" x14ac:dyDescent="0.3">
      <c r="A66" s="3" t="s">
        <v>68</v>
      </c>
      <c r="B66" s="3" t="s">
        <v>24</v>
      </c>
      <c r="C66" s="3" t="s">
        <v>32</v>
      </c>
      <c r="D66" s="3" t="s">
        <v>26</v>
      </c>
      <c r="E66" s="3" t="s">
        <v>30</v>
      </c>
      <c r="F66" s="3" t="s">
        <v>28</v>
      </c>
      <c r="G66" s="3">
        <v>0</v>
      </c>
      <c r="H66" s="3">
        <v>0</v>
      </c>
      <c r="I66" s="4" t="e">
        <f t="shared" si="6"/>
        <v>#DIV/0!</v>
      </c>
      <c r="J66" s="3">
        <v>0</v>
      </c>
      <c r="K66" s="32" t="e">
        <f t="shared" si="7"/>
        <v>#DIV/0!</v>
      </c>
      <c r="L66" s="3">
        <f t="shared" si="8"/>
        <v>0</v>
      </c>
      <c r="M66" s="3">
        <v>0</v>
      </c>
      <c r="N66" s="3">
        <v>0</v>
      </c>
      <c r="O66" s="3">
        <v>0</v>
      </c>
      <c r="P66" s="3">
        <v>0</v>
      </c>
      <c r="Q66" s="4" t="e">
        <f t="shared" si="9"/>
        <v>#DIV/0!</v>
      </c>
      <c r="R66" s="3">
        <v>0</v>
      </c>
      <c r="S66" s="3">
        <v>0</v>
      </c>
      <c r="T66" s="32" t="e">
        <f t="shared" si="10"/>
        <v>#DIV/0!</v>
      </c>
      <c r="U66" s="32" t="e">
        <f t="shared" si="11"/>
        <v>#DIV/0!</v>
      </c>
      <c r="V66" s="3">
        <v>0</v>
      </c>
      <c r="W66" s="3">
        <v>0</v>
      </c>
      <c r="X66" s="3">
        <v>0</v>
      </c>
      <c r="Y66" s="3">
        <v>0</v>
      </c>
      <c r="Z66" s="3"/>
    </row>
    <row r="67" spans="1:30" x14ac:dyDescent="0.3">
      <c r="A67" s="35">
        <v>29</v>
      </c>
      <c r="B67" s="35" t="s">
        <v>29</v>
      </c>
      <c r="C67" s="35" t="s">
        <v>32</v>
      </c>
      <c r="D67" s="35" t="s">
        <v>26</v>
      </c>
      <c r="E67" s="35" t="s">
        <v>30</v>
      </c>
      <c r="F67" s="35" t="s">
        <v>28</v>
      </c>
      <c r="G67" s="35">
        <f>G68+G69+G70</f>
        <v>5</v>
      </c>
      <c r="H67" s="35">
        <f>H68+H69+H70</f>
        <v>6</v>
      </c>
      <c r="I67" s="36">
        <f t="shared" ref="I67:I98" si="12">H67/G67</f>
        <v>1.2</v>
      </c>
      <c r="J67" s="35">
        <f>J68+J69+J70</f>
        <v>0</v>
      </c>
      <c r="K67" s="37">
        <f t="shared" ref="K67:K98" si="13">J67/G67</f>
        <v>0</v>
      </c>
      <c r="L67" s="35">
        <f t="shared" ref="L67:L98" si="14">M67+N67</f>
        <v>4</v>
      </c>
      <c r="M67" s="35">
        <f>M68+M69+M70</f>
        <v>2</v>
      </c>
      <c r="N67" s="35">
        <f>N68+N69+N70</f>
        <v>2</v>
      </c>
      <c r="O67" s="35">
        <f>O68+O69+O70</f>
        <v>2</v>
      </c>
      <c r="P67" s="35">
        <f>P68+P69+P70</f>
        <v>3</v>
      </c>
      <c r="Q67" s="36">
        <f t="shared" ref="Q67:Q98" si="15">P67/L67*100</f>
        <v>75</v>
      </c>
      <c r="R67" s="35">
        <f>R68+R69+R70</f>
        <v>2</v>
      </c>
      <c r="S67" s="35">
        <f>S68+S69+S70</f>
        <v>2</v>
      </c>
      <c r="T67" s="37">
        <f t="shared" ref="T67:T98" si="16">M67/(M67+N67)</f>
        <v>0.5</v>
      </c>
      <c r="U67" s="37">
        <f t="shared" ref="U67:U98" si="17">((0.5*V67)+M67)/L67</f>
        <v>0.5</v>
      </c>
      <c r="V67" s="35">
        <f>V68+V69+V70</f>
        <v>0</v>
      </c>
      <c r="W67" s="35">
        <f>W68+W69+W70</f>
        <v>0</v>
      </c>
      <c r="X67" s="35">
        <f>X68+X69+X70</f>
        <v>0</v>
      </c>
      <c r="Y67" s="35">
        <f>Y68+Y69+Y70</f>
        <v>2</v>
      </c>
      <c r="Z67" s="35">
        <f>H67-H203</f>
        <v>4</v>
      </c>
      <c r="AA67" s="38"/>
      <c r="AB67" s="38"/>
      <c r="AC67" s="38"/>
      <c r="AD67" s="38"/>
    </row>
    <row r="68" spans="1:30" x14ac:dyDescent="0.3">
      <c r="A68" s="3" t="s">
        <v>66</v>
      </c>
      <c r="B68" s="3" t="s">
        <v>29</v>
      </c>
      <c r="C68" s="3" t="s">
        <v>32</v>
      </c>
      <c r="D68" s="3" t="s">
        <v>26</v>
      </c>
      <c r="E68" s="3" t="s">
        <v>30</v>
      </c>
      <c r="F68" s="3" t="s">
        <v>28</v>
      </c>
      <c r="G68" s="3">
        <v>1</v>
      </c>
      <c r="H68" s="3">
        <v>2</v>
      </c>
      <c r="I68" s="4">
        <f t="shared" si="12"/>
        <v>2</v>
      </c>
      <c r="J68" s="3">
        <v>0</v>
      </c>
      <c r="K68" s="32">
        <f t="shared" si="13"/>
        <v>0</v>
      </c>
      <c r="L68" s="3">
        <f t="shared" si="14"/>
        <v>1</v>
      </c>
      <c r="M68" s="3">
        <v>1</v>
      </c>
      <c r="N68" s="3">
        <v>0</v>
      </c>
      <c r="O68" s="3">
        <v>1</v>
      </c>
      <c r="P68" s="3">
        <v>1</v>
      </c>
      <c r="Q68" s="4">
        <f t="shared" si="15"/>
        <v>100</v>
      </c>
      <c r="R68" s="3">
        <v>0</v>
      </c>
      <c r="S68" s="3">
        <v>0</v>
      </c>
      <c r="T68" s="32">
        <f t="shared" si="16"/>
        <v>1</v>
      </c>
      <c r="U68" s="32">
        <f t="shared" si="17"/>
        <v>1</v>
      </c>
      <c r="V68" s="3">
        <v>0</v>
      </c>
      <c r="W68" s="3">
        <v>0</v>
      </c>
      <c r="X68" s="3">
        <v>0</v>
      </c>
      <c r="Y68" s="3">
        <v>0</v>
      </c>
      <c r="Z68" s="3"/>
    </row>
    <row r="69" spans="1:30" x14ac:dyDescent="0.3">
      <c r="A69" s="3" t="s">
        <v>67</v>
      </c>
      <c r="B69" s="3" t="s">
        <v>29</v>
      </c>
      <c r="C69" s="3" t="s">
        <v>32</v>
      </c>
      <c r="D69" s="3" t="s">
        <v>26</v>
      </c>
      <c r="E69" s="3" t="s">
        <v>30</v>
      </c>
      <c r="F69" s="3" t="s">
        <v>28</v>
      </c>
      <c r="G69" s="3">
        <v>3</v>
      </c>
      <c r="H69" s="3">
        <v>2</v>
      </c>
      <c r="I69" s="4">
        <f t="shared" si="12"/>
        <v>0.66666666666666663</v>
      </c>
      <c r="J69" s="3">
        <v>0</v>
      </c>
      <c r="K69" s="32">
        <f t="shared" si="13"/>
        <v>0</v>
      </c>
      <c r="L69" s="3">
        <f t="shared" si="14"/>
        <v>3</v>
      </c>
      <c r="M69" s="3">
        <v>1</v>
      </c>
      <c r="N69" s="3">
        <v>2</v>
      </c>
      <c r="O69" s="3">
        <v>1</v>
      </c>
      <c r="P69" s="3">
        <v>2</v>
      </c>
      <c r="Q69" s="4">
        <f t="shared" si="15"/>
        <v>66.666666666666657</v>
      </c>
      <c r="R69" s="3">
        <v>0</v>
      </c>
      <c r="S69" s="3">
        <v>0</v>
      </c>
      <c r="T69" s="32">
        <f t="shared" si="16"/>
        <v>0.33333333333333331</v>
      </c>
      <c r="U69" s="32">
        <f t="shared" si="17"/>
        <v>0.33333333333333331</v>
      </c>
      <c r="V69" s="3">
        <v>0</v>
      </c>
      <c r="W69" s="3">
        <v>0</v>
      </c>
      <c r="X69" s="3">
        <v>0</v>
      </c>
      <c r="Y69" s="3">
        <v>0</v>
      </c>
      <c r="Z69" s="3"/>
    </row>
    <row r="70" spans="1:30" x14ac:dyDescent="0.3">
      <c r="A70" s="3" t="s">
        <v>68</v>
      </c>
      <c r="B70" s="3" t="s">
        <v>29</v>
      </c>
      <c r="C70" s="3" t="s">
        <v>32</v>
      </c>
      <c r="D70" s="3" t="s">
        <v>26</v>
      </c>
      <c r="E70" s="3" t="s">
        <v>30</v>
      </c>
      <c r="F70" s="3" t="s">
        <v>28</v>
      </c>
      <c r="G70" s="3">
        <v>1</v>
      </c>
      <c r="H70" s="3">
        <v>2</v>
      </c>
      <c r="I70" s="4">
        <f t="shared" si="12"/>
        <v>2</v>
      </c>
      <c r="J70" s="3">
        <v>0</v>
      </c>
      <c r="K70" s="32">
        <f t="shared" si="13"/>
        <v>0</v>
      </c>
      <c r="L70" s="3">
        <f t="shared" si="14"/>
        <v>0</v>
      </c>
      <c r="M70" s="3">
        <v>0</v>
      </c>
      <c r="N70" s="3">
        <v>0</v>
      </c>
      <c r="O70" s="3">
        <v>0</v>
      </c>
      <c r="P70" s="3">
        <v>0</v>
      </c>
      <c r="Q70" s="4" t="e">
        <f t="shared" si="15"/>
        <v>#DIV/0!</v>
      </c>
      <c r="R70" s="3">
        <v>2</v>
      </c>
      <c r="S70" s="3">
        <v>2</v>
      </c>
      <c r="T70" s="32" t="e">
        <f t="shared" si="16"/>
        <v>#DIV/0!</v>
      </c>
      <c r="U70" s="32" t="e">
        <f t="shared" si="17"/>
        <v>#DIV/0!</v>
      </c>
      <c r="V70" s="3">
        <v>0</v>
      </c>
      <c r="W70" s="3">
        <v>0</v>
      </c>
      <c r="X70" s="3">
        <v>0</v>
      </c>
      <c r="Y70" s="3">
        <v>2</v>
      </c>
      <c r="Z70" s="3"/>
    </row>
    <row r="71" spans="1:30" x14ac:dyDescent="0.3">
      <c r="A71" s="35">
        <v>26</v>
      </c>
      <c r="B71" s="35" t="s">
        <v>24</v>
      </c>
      <c r="C71" s="35" t="s">
        <v>29</v>
      </c>
      <c r="D71" s="35" t="s">
        <v>26</v>
      </c>
      <c r="E71" s="35" t="s">
        <v>30</v>
      </c>
      <c r="F71" s="35" t="s">
        <v>28</v>
      </c>
      <c r="G71" s="35">
        <f>G72+G73+G74</f>
        <v>5</v>
      </c>
      <c r="H71" s="35">
        <f>H72+H73+H74</f>
        <v>4</v>
      </c>
      <c r="I71" s="36">
        <f t="shared" si="12"/>
        <v>0.8</v>
      </c>
      <c r="J71" s="35">
        <f>J72+J73+J74</f>
        <v>0</v>
      </c>
      <c r="K71" s="37">
        <f t="shared" si="13"/>
        <v>0</v>
      </c>
      <c r="L71" s="35">
        <f t="shared" si="14"/>
        <v>5</v>
      </c>
      <c r="M71" s="35">
        <f>M72+M73+M74</f>
        <v>2</v>
      </c>
      <c r="N71" s="35">
        <f>N72+N73+N74</f>
        <v>3</v>
      </c>
      <c r="O71" s="35">
        <f>O72+O73+O74</f>
        <v>1</v>
      </c>
      <c r="P71" s="35">
        <f>P72+P73+P74</f>
        <v>4</v>
      </c>
      <c r="Q71" s="36">
        <f t="shared" si="15"/>
        <v>80</v>
      </c>
      <c r="R71" s="35">
        <f>R72+R73+R74</f>
        <v>0</v>
      </c>
      <c r="S71" s="35">
        <f>S72+S73+S74</f>
        <v>0</v>
      </c>
      <c r="T71" s="37">
        <f t="shared" si="16"/>
        <v>0.4</v>
      </c>
      <c r="U71" s="37">
        <f t="shared" si="17"/>
        <v>0.4</v>
      </c>
      <c r="V71" s="35">
        <f>V72+V73+V74</f>
        <v>0</v>
      </c>
      <c r="W71" s="35">
        <f>W72+W73+W74</f>
        <v>1</v>
      </c>
      <c r="X71" s="35">
        <f>X72+X73+X74</f>
        <v>0</v>
      </c>
      <c r="Y71" s="35">
        <f>Y72+Y73+Y74</f>
        <v>2</v>
      </c>
      <c r="Z71" s="35">
        <f>H71-H207</f>
        <v>3</v>
      </c>
      <c r="AA71" s="38"/>
      <c r="AB71" s="38"/>
      <c r="AC71" s="38"/>
      <c r="AD71" s="38"/>
    </row>
    <row r="72" spans="1:30" x14ac:dyDescent="0.3">
      <c r="A72" s="3" t="s">
        <v>66</v>
      </c>
      <c r="B72" s="3" t="s">
        <v>24</v>
      </c>
      <c r="C72" s="3" t="s">
        <v>29</v>
      </c>
      <c r="D72" s="3" t="s">
        <v>26</v>
      </c>
      <c r="E72" s="3" t="s">
        <v>30</v>
      </c>
      <c r="F72" s="3" t="s">
        <v>28</v>
      </c>
      <c r="G72" s="3">
        <v>4</v>
      </c>
      <c r="H72" s="3">
        <v>4</v>
      </c>
      <c r="I72" s="4">
        <f t="shared" si="12"/>
        <v>1</v>
      </c>
      <c r="J72" s="3">
        <v>0</v>
      </c>
      <c r="K72" s="32">
        <f t="shared" si="13"/>
        <v>0</v>
      </c>
      <c r="L72" s="3">
        <f t="shared" si="14"/>
        <v>4</v>
      </c>
      <c r="M72" s="3">
        <v>2</v>
      </c>
      <c r="N72" s="3">
        <v>2</v>
      </c>
      <c r="O72" s="3">
        <v>1</v>
      </c>
      <c r="P72" s="3">
        <v>3</v>
      </c>
      <c r="Q72" s="4">
        <f t="shared" si="15"/>
        <v>75</v>
      </c>
      <c r="R72" s="3">
        <v>0</v>
      </c>
      <c r="S72" s="3">
        <v>0</v>
      </c>
      <c r="T72" s="32">
        <f t="shared" si="16"/>
        <v>0.5</v>
      </c>
      <c r="U72" s="32">
        <f t="shared" si="17"/>
        <v>0.5</v>
      </c>
      <c r="V72" s="3">
        <v>0</v>
      </c>
      <c r="W72" s="3">
        <v>1</v>
      </c>
      <c r="X72" s="3">
        <v>0</v>
      </c>
      <c r="Y72" s="3">
        <v>1</v>
      </c>
      <c r="Z72" s="3"/>
    </row>
    <row r="73" spans="1:30" x14ac:dyDescent="0.3">
      <c r="A73" s="3" t="s">
        <v>67</v>
      </c>
      <c r="B73" s="3" t="s">
        <v>24</v>
      </c>
      <c r="C73" s="3" t="s">
        <v>29</v>
      </c>
      <c r="D73" s="3" t="s">
        <v>26</v>
      </c>
      <c r="E73" s="3" t="s">
        <v>30</v>
      </c>
      <c r="F73" s="3" t="s">
        <v>28</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24</v>
      </c>
      <c r="C74" s="3" t="s">
        <v>29</v>
      </c>
      <c r="D74" s="3" t="s">
        <v>26</v>
      </c>
      <c r="E74" s="3" t="s">
        <v>30</v>
      </c>
      <c r="F74" s="3" t="s">
        <v>28</v>
      </c>
      <c r="G74" s="3">
        <v>1</v>
      </c>
      <c r="H74" s="3">
        <v>0</v>
      </c>
      <c r="I74" s="4">
        <f t="shared" si="12"/>
        <v>0</v>
      </c>
      <c r="J74" s="3">
        <v>0</v>
      </c>
      <c r="K74" s="32">
        <f t="shared" si="13"/>
        <v>0</v>
      </c>
      <c r="L74" s="3">
        <f t="shared" si="14"/>
        <v>1</v>
      </c>
      <c r="M74" s="3">
        <v>0</v>
      </c>
      <c r="N74" s="3">
        <v>1</v>
      </c>
      <c r="O74" s="3">
        <v>0</v>
      </c>
      <c r="P74" s="3">
        <v>1</v>
      </c>
      <c r="Q74" s="4">
        <f t="shared" si="15"/>
        <v>100</v>
      </c>
      <c r="R74" s="3">
        <v>0</v>
      </c>
      <c r="S74" s="3">
        <v>0</v>
      </c>
      <c r="T74" s="32">
        <f t="shared" si="16"/>
        <v>0</v>
      </c>
      <c r="U74" s="32">
        <f t="shared" si="17"/>
        <v>0</v>
      </c>
      <c r="V74" s="3">
        <v>0</v>
      </c>
      <c r="W74" s="3">
        <v>0</v>
      </c>
      <c r="X74" s="3">
        <v>0</v>
      </c>
      <c r="Y74" s="3">
        <v>1</v>
      </c>
      <c r="Z74" s="3"/>
    </row>
    <row r="75" spans="1:30" x14ac:dyDescent="0.3">
      <c r="A75" s="35">
        <v>131</v>
      </c>
      <c r="B75" s="35" t="s">
        <v>32</v>
      </c>
      <c r="C75" s="35" t="s">
        <v>34</v>
      </c>
      <c r="D75" s="35" t="s">
        <v>26</v>
      </c>
      <c r="E75" s="35" t="s">
        <v>33</v>
      </c>
      <c r="F75" s="35" t="s">
        <v>28</v>
      </c>
      <c r="G75" s="35">
        <f>G76+G77+G78</f>
        <v>1</v>
      </c>
      <c r="H75" s="35">
        <f>H76+H77+H78</f>
        <v>0</v>
      </c>
      <c r="I75" s="36">
        <f t="shared" si="12"/>
        <v>0</v>
      </c>
      <c r="J75" s="35">
        <f>J76+J77+J78</f>
        <v>0</v>
      </c>
      <c r="K75" s="37">
        <f t="shared" si="13"/>
        <v>0</v>
      </c>
      <c r="L75" s="35">
        <f t="shared" si="14"/>
        <v>1</v>
      </c>
      <c r="M75" s="35">
        <f>M76+M77+M78</f>
        <v>0</v>
      </c>
      <c r="N75" s="35">
        <f>N76+N77+N78</f>
        <v>1</v>
      </c>
      <c r="O75" s="35">
        <f>O76+O77+O78</f>
        <v>0</v>
      </c>
      <c r="P75" s="35">
        <f>P76+P77+P78</f>
        <v>0</v>
      </c>
      <c r="Q75" s="36">
        <f t="shared" si="15"/>
        <v>0</v>
      </c>
      <c r="R75" s="35">
        <f>R76+R77+R78</f>
        <v>0</v>
      </c>
      <c r="S75" s="35">
        <f>S76+S77+S78</f>
        <v>0</v>
      </c>
      <c r="T75" s="37">
        <f t="shared" si="16"/>
        <v>0</v>
      </c>
      <c r="U75" s="37">
        <f t="shared" si="17"/>
        <v>0</v>
      </c>
      <c r="V75" s="35">
        <f>V76+V77+V78</f>
        <v>0</v>
      </c>
      <c r="W75" s="35">
        <f>W76+W77+W78</f>
        <v>0</v>
      </c>
      <c r="X75" s="35">
        <f>X76+X77+X78</f>
        <v>0</v>
      </c>
      <c r="Y75" s="35">
        <f>Y76+Y77+Y78</f>
        <v>0</v>
      </c>
      <c r="Z75" s="35">
        <f>H75-H211</f>
        <v>0</v>
      </c>
      <c r="AA75" s="38"/>
      <c r="AB75" s="38"/>
      <c r="AC75" s="38"/>
      <c r="AD75" s="38"/>
    </row>
    <row r="76" spans="1:30" x14ac:dyDescent="0.3">
      <c r="A76" s="3" t="s">
        <v>66</v>
      </c>
      <c r="B76" s="3" t="s">
        <v>32</v>
      </c>
      <c r="C76" s="3" t="s">
        <v>34</v>
      </c>
      <c r="D76" s="3" t="s">
        <v>26</v>
      </c>
      <c r="E76" s="3" t="s">
        <v>33</v>
      </c>
      <c r="F76" s="3" t="s">
        <v>28</v>
      </c>
      <c r="G76" s="3">
        <v>1</v>
      </c>
      <c r="H76" s="3">
        <v>0</v>
      </c>
      <c r="I76" s="4">
        <f t="shared" si="12"/>
        <v>0</v>
      </c>
      <c r="J76" s="3">
        <v>0</v>
      </c>
      <c r="K76" s="32">
        <f t="shared" si="13"/>
        <v>0</v>
      </c>
      <c r="L76" s="3">
        <f t="shared" si="14"/>
        <v>1</v>
      </c>
      <c r="M76" s="3">
        <v>0</v>
      </c>
      <c r="N76" s="3">
        <v>1</v>
      </c>
      <c r="O76" s="3">
        <v>0</v>
      </c>
      <c r="P76" s="3">
        <v>0</v>
      </c>
      <c r="Q76" s="4">
        <f t="shared" si="15"/>
        <v>0</v>
      </c>
      <c r="R76" s="3">
        <v>0</v>
      </c>
      <c r="S76" s="3">
        <v>0</v>
      </c>
      <c r="T76" s="32">
        <f t="shared" si="16"/>
        <v>0</v>
      </c>
      <c r="U76" s="32">
        <f t="shared" si="17"/>
        <v>0</v>
      </c>
      <c r="V76" s="3">
        <v>0</v>
      </c>
      <c r="W76" s="3">
        <v>0</v>
      </c>
      <c r="X76" s="3">
        <v>0</v>
      </c>
      <c r="Y76" s="3">
        <v>0</v>
      </c>
      <c r="Z76" s="3"/>
    </row>
    <row r="77" spans="1:30" x14ac:dyDescent="0.3">
      <c r="A77" s="3" t="s">
        <v>67</v>
      </c>
      <c r="B77" s="3" t="s">
        <v>32</v>
      </c>
      <c r="C77" s="3" t="s">
        <v>34</v>
      </c>
      <c r="D77" s="3" t="s">
        <v>26</v>
      </c>
      <c r="E77" s="3" t="s">
        <v>33</v>
      </c>
      <c r="F77" s="3" t="s">
        <v>28</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32</v>
      </c>
      <c r="C78" s="3" t="s">
        <v>34</v>
      </c>
      <c r="D78" s="3" t="s">
        <v>26</v>
      </c>
      <c r="E78" s="3" t="s">
        <v>33</v>
      </c>
      <c r="F78" s="3" t="s">
        <v>28</v>
      </c>
      <c r="G78" s="3">
        <v>0</v>
      </c>
      <c r="H78" s="3">
        <v>0</v>
      </c>
      <c r="I78" s="4" t="e">
        <f t="shared" si="12"/>
        <v>#DIV/0!</v>
      </c>
      <c r="J78" s="3">
        <v>0</v>
      </c>
      <c r="K78" s="32" t="e">
        <f t="shared" si="13"/>
        <v>#DIV/0!</v>
      </c>
      <c r="L78" s="3">
        <f t="shared" si="14"/>
        <v>0</v>
      </c>
      <c r="M78" s="3">
        <v>0</v>
      </c>
      <c r="N78" s="3">
        <v>0</v>
      </c>
      <c r="O78" s="3">
        <v>0</v>
      </c>
      <c r="P78" s="3">
        <v>0</v>
      </c>
      <c r="Q78" s="4" t="e">
        <f t="shared" si="15"/>
        <v>#DIV/0!</v>
      </c>
      <c r="R78" s="3">
        <v>0</v>
      </c>
      <c r="S78" s="3">
        <v>0</v>
      </c>
      <c r="T78" s="32" t="e">
        <f t="shared" si="16"/>
        <v>#DIV/0!</v>
      </c>
      <c r="U78" s="32" t="e">
        <f t="shared" si="17"/>
        <v>#DIV/0!</v>
      </c>
      <c r="V78" s="3">
        <v>0</v>
      </c>
      <c r="W78" s="3">
        <v>0</v>
      </c>
      <c r="X78" s="3">
        <v>0</v>
      </c>
      <c r="Y78" s="3">
        <v>0</v>
      </c>
      <c r="Z78" s="3"/>
    </row>
    <row r="79" spans="1:30" x14ac:dyDescent="0.3">
      <c r="A79" s="35">
        <v>209</v>
      </c>
      <c r="B79" s="35" t="s">
        <v>32</v>
      </c>
      <c r="C79" s="35" t="s">
        <v>31</v>
      </c>
      <c r="D79" s="35" t="s">
        <v>34</v>
      </c>
      <c r="E79" s="35" t="s">
        <v>33</v>
      </c>
      <c r="F79" s="35" t="s">
        <v>28</v>
      </c>
      <c r="G79" s="35">
        <f>G80+G81+G82</f>
        <v>3</v>
      </c>
      <c r="H79" s="35">
        <f>H80+H81+H82</f>
        <v>0</v>
      </c>
      <c r="I79" s="36">
        <f t="shared" si="12"/>
        <v>0</v>
      </c>
      <c r="J79" s="35">
        <f>J80+J81+J82</f>
        <v>1</v>
      </c>
      <c r="K79" s="37">
        <f t="shared" si="13"/>
        <v>0.33333333333333331</v>
      </c>
      <c r="L79" s="35">
        <f t="shared" si="14"/>
        <v>2</v>
      </c>
      <c r="M79" s="35">
        <f>M80+M81+M82</f>
        <v>0</v>
      </c>
      <c r="N79" s="35">
        <f>N80+N81+N82</f>
        <v>2</v>
      </c>
      <c r="O79" s="35">
        <f>O80+O81+O82</f>
        <v>0</v>
      </c>
      <c r="P79" s="35">
        <f>P80+P81+P82</f>
        <v>1</v>
      </c>
      <c r="Q79" s="36">
        <f t="shared" si="15"/>
        <v>50</v>
      </c>
      <c r="R79" s="35">
        <f>R80+R81+R82</f>
        <v>0</v>
      </c>
      <c r="S79" s="35">
        <f>S80+S81+S82</f>
        <v>0</v>
      </c>
      <c r="T79" s="37">
        <f t="shared" si="16"/>
        <v>0</v>
      </c>
      <c r="U79" s="37">
        <f t="shared" si="17"/>
        <v>0</v>
      </c>
      <c r="V79" s="35">
        <f>V80+V81+V82</f>
        <v>0</v>
      </c>
      <c r="W79" s="35">
        <f>W80+W81+W82</f>
        <v>0</v>
      </c>
      <c r="X79" s="35">
        <f>X80+X81+X82</f>
        <v>0</v>
      </c>
      <c r="Y79" s="35">
        <f>Y80+Y81+Y82</f>
        <v>0</v>
      </c>
      <c r="Z79" s="35">
        <f>H79-H215</f>
        <v>-4</v>
      </c>
      <c r="AA79" s="38"/>
      <c r="AB79" s="38"/>
      <c r="AC79" s="38"/>
      <c r="AD79" s="38"/>
    </row>
    <row r="80" spans="1:30" x14ac:dyDescent="0.3">
      <c r="A80" s="3" t="s">
        <v>66</v>
      </c>
      <c r="B80" s="3" t="s">
        <v>32</v>
      </c>
      <c r="C80" s="3" t="s">
        <v>31</v>
      </c>
      <c r="D80" s="3" t="s">
        <v>34</v>
      </c>
      <c r="E80" s="3" t="s">
        <v>33</v>
      </c>
      <c r="F80" s="3" t="s">
        <v>28</v>
      </c>
      <c r="G80" s="3">
        <v>2</v>
      </c>
      <c r="H80" s="3">
        <v>0</v>
      </c>
      <c r="I80" s="4">
        <f t="shared" si="12"/>
        <v>0</v>
      </c>
      <c r="J80" s="3">
        <v>1</v>
      </c>
      <c r="K80" s="32">
        <f t="shared" si="13"/>
        <v>0.5</v>
      </c>
      <c r="L80" s="3">
        <f t="shared" si="14"/>
        <v>1</v>
      </c>
      <c r="M80" s="3">
        <v>0</v>
      </c>
      <c r="N80" s="3">
        <v>1</v>
      </c>
      <c r="O80" s="3">
        <v>0</v>
      </c>
      <c r="P80" s="3">
        <v>0</v>
      </c>
      <c r="Q80" s="4">
        <f t="shared" si="15"/>
        <v>0</v>
      </c>
      <c r="R80" s="3">
        <v>0</v>
      </c>
      <c r="S80" s="3">
        <v>0</v>
      </c>
      <c r="T80" s="32">
        <f t="shared" si="16"/>
        <v>0</v>
      </c>
      <c r="U80" s="32">
        <f t="shared" si="17"/>
        <v>0</v>
      </c>
      <c r="V80" s="3">
        <v>0</v>
      </c>
      <c r="W80" s="3">
        <v>0</v>
      </c>
      <c r="X80" s="3">
        <v>0</v>
      </c>
      <c r="Y80" s="3">
        <v>0</v>
      </c>
      <c r="Z80" s="3"/>
    </row>
    <row r="81" spans="1:30" x14ac:dyDescent="0.3">
      <c r="A81" s="3" t="s">
        <v>67</v>
      </c>
      <c r="B81" s="3" t="s">
        <v>32</v>
      </c>
      <c r="C81" s="3" t="s">
        <v>31</v>
      </c>
      <c r="D81" s="3" t="s">
        <v>34</v>
      </c>
      <c r="E81" s="3" t="s">
        <v>33</v>
      </c>
      <c r="F81" s="3" t="s">
        <v>28</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32</v>
      </c>
      <c r="C82" s="3" t="s">
        <v>31</v>
      </c>
      <c r="D82" s="3" t="s">
        <v>34</v>
      </c>
      <c r="E82" s="3" t="s">
        <v>33</v>
      </c>
      <c r="F82" s="3" t="s">
        <v>28</v>
      </c>
      <c r="G82" s="3">
        <v>1</v>
      </c>
      <c r="H82" s="3">
        <v>0</v>
      </c>
      <c r="I82" s="4">
        <f t="shared" si="12"/>
        <v>0</v>
      </c>
      <c r="J82" s="3">
        <v>0</v>
      </c>
      <c r="K82" s="32">
        <f t="shared" si="13"/>
        <v>0</v>
      </c>
      <c r="L82" s="3">
        <f t="shared" si="14"/>
        <v>1</v>
      </c>
      <c r="M82" s="3">
        <v>0</v>
      </c>
      <c r="N82" s="3">
        <v>1</v>
      </c>
      <c r="O82" s="3">
        <v>0</v>
      </c>
      <c r="P82" s="3">
        <v>1</v>
      </c>
      <c r="Q82" s="4">
        <f t="shared" si="15"/>
        <v>100</v>
      </c>
      <c r="R82" s="3">
        <v>0</v>
      </c>
      <c r="S82" s="3">
        <v>0</v>
      </c>
      <c r="T82" s="32">
        <f t="shared" si="16"/>
        <v>0</v>
      </c>
      <c r="U82" s="32">
        <f t="shared" si="17"/>
        <v>0</v>
      </c>
      <c r="V82" s="3">
        <v>0</v>
      </c>
      <c r="W82" s="3">
        <v>0</v>
      </c>
      <c r="X82" s="3">
        <v>0</v>
      </c>
      <c r="Y82" s="3">
        <v>0</v>
      </c>
      <c r="Z82" s="3"/>
    </row>
    <row r="83" spans="1:30" x14ac:dyDescent="0.3">
      <c r="A83" s="35">
        <v>244</v>
      </c>
      <c r="B83" s="35" t="s">
        <v>24</v>
      </c>
      <c r="C83" s="35" t="s">
        <v>31</v>
      </c>
      <c r="D83" s="35" t="s">
        <v>34</v>
      </c>
      <c r="E83" s="35" t="s">
        <v>27</v>
      </c>
      <c r="F83" s="35" t="s">
        <v>28</v>
      </c>
      <c r="G83" s="35">
        <f>G84+G85+G86</f>
        <v>2</v>
      </c>
      <c r="H83" s="35">
        <f>H84+H85+H86</f>
        <v>0</v>
      </c>
      <c r="I83" s="36">
        <f t="shared" si="12"/>
        <v>0</v>
      </c>
      <c r="J83" s="35">
        <f>J84+J85+J86</f>
        <v>1</v>
      </c>
      <c r="K83" s="37">
        <f t="shared" si="13"/>
        <v>0.5</v>
      </c>
      <c r="L83" s="35">
        <f t="shared" si="14"/>
        <v>1</v>
      </c>
      <c r="M83" s="35">
        <f>M84+M85+M86</f>
        <v>0</v>
      </c>
      <c r="N83" s="35">
        <f>N84+N85+N86</f>
        <v>1</v>
      </c>
      <c r="O83" s="35">
        <f>O84+O85+O86</f>
        <v>0</v>
      </c>
      <c r="P83" s="35">
        <f>P84+P85+P86</f>
        <v>0</v>
      </c>
      <c r="Q83" s="36">
        <f t="shared" si="15"/>
        <v>0</v>
      </c>
      <c r="R83" s="35">
        <f>R84+R85+R86</f>
        <v>0</v>
      </c>
      <c r="S83" s="35">
        <f>S84+S85+S86</f>
        <v>0</v>
      </c>
      <c r="T83" s="37">
        <f t="shared" si="16"/>
        <v>0</v>
      </c>
      <c r="U83" s="37">
        <f t="shared" si="17"/>
        <v>0</v>
      </c>
      <c r="V83" s="35">
        <f>V84+V85+V86</f>
        <v>0</v>
      </c>
      <c r="W83" s="35">
        <f>W84+W85+W86</f>
        <v>1</v>
      </c>
      <c r="X83" s="35">
        <f>X84+X85+X86</f>
        <v>1</v>
      </c>
      <c r="Y83" s="35">
        <f>Y84+Y85+Y86</f>
        <v>0</v>
      </c>
      <c r="Z83" s="35">
        <f>H83-H219</f>
        <v>0</v>
      </c>
      <c r="AA83" s="38"/>
      <c r="AB83" s="38"/>
      <c r="AC83" s="38"/>
      <c r="AD83" s="38"/>
    </row>
    <row r="84" spans="1:30" x14ac:dyDescent="0.3">
      <c r="A84" s="3" t="s">
        <v>66</v>
      </c>
      <c r="B84" s="3" t="s">
        <v>24</v>
      </c>
      <c r="C84" s="3" t="s">
        <v>31</v>
      </c>
      <c r="D84" s="3" t="s">
        <v>34</v>
      </c>
      <c r="E84" s="3" t="s">
        <v>27</v>
      </c>
      <c r="F84" s="3" t="s">
        <v>28</v>
      </c>
      <c r="G84" s="3">
        <v>1</v>
      </c>
      <c r="H84" s="3">
        <v>0</v>
      </c>
      <c r="I84" s="4">
        <f t="shared" si="12"/>
        <v>0</v>
      </c>
      <c r="J84" s="3">
        <v>1</v>
      </c>
      <c r="K84" s="32">
        <f t="shared" si="13"/>
        <v>1</v>
      </c>
      <c r="L84" s="3">
        <f t="shared" si="14"/>
        <v>0</v>
      </c>
      <c r="M84" s="3">
        <v>0</v>
      </c>
      <c r="N84" s="3">
        <v>0</v>
      </c>
      <c r="O84" s="3">
        <v>0</v>
      </c>
      <c r="P84" s="3">
        <v>0</v>
      </c>
      <c r="Q84" s="4" t="e">
        <f t="shared" si="15"/>
        <v>#DIV/0!</v>
      </c>
      <c r="R84" s="3">
        <v>0</v>
      </c>
      <c r="S84" s="3">
        <v>0</v>
      </c>
      <c r="T84" s="32" t="e">
        <f t="shared" si="16"/>
        <v>#DIV/0!</v>
      </c>
      <c r="U84" s="32" t="e">
        <f t="shared" si="17"/>
        <v>#DIV/0!</v>
      </c>
      <c r="V84" s="3">
        <v>0</v>
      </c>
      <c r="W84" s="3">
        <v>0</v>
      </c>
      <c r="X84" s="3">
        <v>1</v>
      </c>
      <c r="Y84" s="3">
        <v>0</v>
      </c>
      <c r="Z84" s="3"/>
    </row>
    <row r="85" spans="1:30" x14ac:dyDescent="0.3">
      <c r="A85" s="3" t="s">
        <v>67</v>
      </c>
      <c r="B85" s="3" t="s">
        <v>24</v>
      </c>
      <c r="C85" s="3" t="s">
        <v>31</v>
      </c>
      <c r="D85" s="3" t="s">
        <v>34</v>
      </c>
      <c r="E85" s="3" t="s">
        <v>27</v>
      </c>
      <c r="F85" s="3" t="s">
        <v>28</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24</v>
      </c>
      <c r="C86" s="3" t="s">
        <v>31</v>
      </c>
      <c r="D86" s="3" t="s">
        <v>34</v>
      </c>
      <c r="E86" s="3" t="s">
        <v>27</v>
      </c>
      <c r="F86" s="3" t="s">
        <v>28</v>
      </c>
      <c r="G86" s="3">
        <v>1</v>
      </c>
      <c r="H86" s="3">
        <v>0</v>
      </c>
      <c r="I86" s="4">
        <f t="shared" si="12"/>
        <v>0</v>
      </c>
      <c r="J86" s="3">
        <v>0</v>
      </c>
      <c r="K86" s="32">
        <f t="shared" si="13"/>
        <v>0</v>
      </c>
      <c r="L86" s="3">
        <f t="shared" si="14"/>
        <v>1</v>
      </c>
      <c r="M86" s="3">
        <v>0</v>
      </c>
      <c r="N86" s="3">
        <v>1</v>
      </c>
      <c r="O86" s="3">
        <v>0</v>
      </c>
      <c r="P86" s="3">
        <v>0</v>
      </c>
      <c r="Q86" s="4">
        <f t="shared" si="15"/>
        <v>0</v>
      </c>
      <c r="R86" s="3">
        <v>0</v>
      </c>
      <c r="S86" s="3">
        <v>0</v>
      </c>
      <c r="T86" s="32">
        <f t="shared" si="16"/>
        <v>0</v>
      </c>
      <c r="U86" s="32">
        <f t="shared" si="17"/>
        <v>0</v>
      </c>
      <c r="V86" s="3">
        <v>0</v>
      </c>
      <c r="W86" s="3">
        <v>1</v>
      </c>
      <c r="X86" s="3">
        <v>0</v>
      </c>
      <c r="Y86" s="3">
        <v>0</v>
      </c>
      <c r="Z86" s="3"/>
    </row>
    <row r="87" spans="1:30" x14ac:dyDescent="0.3">
      <c r="A87" s="35">
        <v>245</v>
      </c>
      <c r="B87" s="35" t="s">
        <v>24</v>
      </c>
      <c r="C87" s="35" t="s">
        <v>31</v>
      </c>
      <c r="D87" s="35" t="s">
        <v>34</v>
      </c>
      <c r="E87" s="35" t="s">
        <v>30</v>
      </c>
      <c r="F87" s="35" t="s">
        <v>28</v>
      </c>
      <c r="G87" s="35">
        <f>G88+G89+G90</f>
        <v>1</v>
      </c>
      <c r="H87" s="35">
        <f>H88+H89+H90</f>
        <v>0</v>
      </c>
      <c r="I87" s="36">
        <f t="shared" si="12"/>
        <v>0</v>
      </c>
      <c r="J87" s="35">
        <f>J88+J89+J90</f>
        <v>1</v>
      </c>
      <c r="K87" s="37">
        <f t="shared" si="13"/>
        <v>1</v>
      </c>
      <c r="L87" s="35">
        <f t="shared" si="14"/>
        <v>0</v>
      </c>
      <c r="M87" s="35">
        <f>M88+M89+M90</f>
        <v>0</v>
      </c>
      <c r="N87" s="35">
        <f>N88+N89+N90</f>
        <v>0</v>
      </c>
      <c r="O87" s="35">
        <f>O88+O89+O90</f>
        <v>0</v>
      </c>
      <c r="P87" s="35">
        <f>P88+P89+P90</f>
        <v>0</v>
      </c>
      <c r="Q87" s="36" t="e">
        <f t="shared" si="15"/>
        <v>#DIV/0!</v>
      </c>
      <c r="R87" s="35">
        <f>R88+R89+R90</f>
        <v>0</v>
      </c>
      <c r="S87" s="35">
        <f>S88+S89+S90</f>
        <v>0</v>
      </c>
      <c r="T87" s="37" t="e">
        <f t="shared" si="16"/>
        <v>#DIV/0!</v>
      </c>
      <c r="U87" s="37" t="e">
        <f t="shared" si="17"/>
        <v>#DIV/0!</v>
      </c>
      <c r="V87" s="35">
        <f>V88+V89+V90</f>
        <v>0</v>
      </c>
      <c r="W87" s="35">
        <f>W88+W89+W90</f>
        <v>0</v>
      </c>
      <c r="X87" s="35">
        <f>X88+X89+X90</f>
        <v>1</v>
      </c>
      <c r="Y87" s="35">
        <f>Y88+Y89+Y90</f>
        <v>0</v>
      </c>
      <c r="Z87" s="35">
        <f>H87-H223</f>
        <v>-2</v>
      </c>
      <c r="AA87" s="38"/>
      <c r="AB87" s="38"/>
      <c r="AC87" s="38"/>
      <c r="AD87" s="38"/>
    </row>
    <row r="88" spans="1:30" x14ac:dyDescent="0.3">
      <c r="A88" s="3" t="s">
        <v>66</v>
      </c>
      <c r="B88" s="3" t="s">
        <v>24</v>
      </c>
      <c r="C88" s="3" t="s">
        <v>31</v>
      </c>
      <c r="D88" s="3" t="s">
        <v>34</v>
      </c>
      <c r="E88" s="3" t="s">
        <v>30</v>
      </c>
      <c r="F88" s="3" t="s">
        <v>28</v>
      </c>
      <c r="G88" s="3">
        <v>1</v>
      </c>
      <c r="H88" s="3">
        <v>0</v>
      </c>
      <c r="I88" s="4">
        <f t="shared" si="12"/>
        <v>0</v>
      </c>
      <c r="J88" s="3">
        <v>1</v>
      </c>
      <c r="K88" s="32">
        <f t="shared" si="13"/>
        <v>1</v>
      </c>
      <c r="L88" s="3">
        <f t="shared" si="14"/>
        <v>0</v>
      </c>
      <c r="M88" s="3">
        <v>0</v>
      </c>
      <c r="N88" s="3">
        <v>0</v>
      </c>
      <c r="O88" s="3">
        <v>0</v>
      </c>
      <c r="P88" s="3">
        <v>0</v>
      </c>
      <c r="Q88" s="4" t="e">
        <f t="shared" si="15"/>
        <v>#DIV/0!</v>
      </c>
      <c r="R88" s="3">
        <v>0</v>
      </c>
      <c r="S88" s="3">
        <v>0</v>
      </c>
      <c r="T88" s="32" t="e">
        <f t="shared" si="16"/>
        <v>#DIV/0!</v>
      </c>
      <c r="U88" s="32" t="e">
        <f t="shared" si="17"/>
        <v>#DIV/0!</v>
      </c>
      <c r="V88" s="3">
        <v>0</v>
      </c>
      <c r="W88" s="3">
        <v>0</v>
      </c>
      <c r="X88" s="3">
        <v>1</v>
      </c>
      <c r="Y88" s="3">
        <v>0</v>
      </c>
      <c r="Z88" s="3"/>
    </row>
    <row r="89" spans="1:30" x14ac:dyDescent="0.3">
      <c r="A89" s="3" t="s">
        <v>67</v>
      </c>
      <c r="B89" s="3" t="s">
        <v>24</v>
      </c>
      <c r="C89" s="3" t="s">
        <v>31</v>
      </c>
      <c r="D89" s="3" t="s">
        <v>34</v>
      </c>
      <c r="E89" s="3" t="s">
        <v>30</v>
      </c>
      <c r="F89" s="3" t="s">
        <v>28</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24</v>
      </c>
      <c r="C90" s="3" t="s">
        <v>31</v>
      </c>
      <c r="D90" s="3" t="s">
        <v>34</v>
      </c>
      <c r="E90" s="3" t="s">
        <v>30</v>
      </c>
      <c r="F90" s="3" t="s">
        <v>28</v>
      </c>
      <c r="G90" s="3">
        <v>0</v>
      </c>
      <c r="H90" s="3">
        <v>0</v>
      </c>
      <c r="I90" s="4" t="e">
        <f t="shared" si="12"/>
        <v>#DIV/0!</v>
      </c>
      <c r="J90" s="3">
        <v>0</v>
      </c>
      <c r="K90" s="32" t="e">
        <f t="shared" si="13"/>
        <v>#DIV/0!</v>
      </c>
      <c r="L90" s="3">
        <f t="shared" si="14"/>
        <v>0</v>
      </c>
      <c r="M90" s="3">
        <v>0</v>
      </c>
      <c r="N90" s="3">
        <v>0</v>
      </c>
      <c r="O90" s="3">
        <v>0</v>
      </c>
      <c r="P90" s="3">
        <v>0</v>
      </c>
      <c r="Q90" s="4" t="e">
        <f t="shared" si="15"/>
        <v>#DIV/0!</v>
      </c>
      <c r="R90" s="3">
        <v>0</v>
      </c>
      <c r="S90" s="3">
        <v>0</v>
      </c>
      <c r="T90" s="32" t="e">
        <f t="shared" si="16"/>
        <v>#DIV/0!</v>
      </c>
      <c r="U90" s="32" t="e">
        <f t="shared" si="17"/>
        <v>#DIV/0!</v>
      </c>
      <c r="V90" s="3">
        <v>0</v>
      </c>
      <c r="W90" s="3">
        <v>0</v>
      </c>
      <c r="X90" s="3">
        <v>0</v>
      </c>
      <c r="Y90" s="3">
        <v>0</v>
      </c>
      <c r="Z90" s="3"/>
    </row>
    <row r="91" spans="1:30" x14ac:dyDescent="0.3">
      <c r="A91" s="35">
        <v>32</v>
      </c>
      <c r="B91" s="35" t="s">
        <v>29</v>
      </c>
      <c r="C91" s="35" t="s">
        <v>33</v>
      </c>
      <c r="D91" s="35" t="s">
        <v>26</v>
      </c>
      <c r="E91" s="35" t="s">
        <v>30</v>
      </c>
      <c r="F91" s="35" t="s">
        <v>28</v>
      </c>
      <c r="G91" s="35">
        <f>G92+G93+G94</f>
        <v>4</v>
      </c>
      <c r="H91" s="35">
        <f>H92+H93+H94</f>
        <v>2</v>
      </c>
      <c r="I91" s="36">
        <f t="shared" si="12"/>
        <v>0.5</v>
      </c>
      <c r="J91" s="35">
        <f>J92+J93+J94</f>
        <v>0</v>
      </c>
      <c r="K91" s="37">
        <f t="shared" si="13"/>
        <v>0</v>
      </c>
      <c r="L91" s="35">
        <f t="shared" si="14"/>
        <v>2</v>
      </c>
      <c r="M91" s="35">
        <f>M92+M93+M94</f>
        <v>1</v>
      </c>
      <c r="N91" s="35">
        <f>N92+N93+N94</f>
        <v>1</v>
      </c>
      <c r="O91" s="35">
        <f>O92+O93+O94</f>
        <v>1</v>
      </c>
      <c r="P91" s="35">
        <f>P92+P93+P94</f>
        <v>2</v>
      </c>
      <c r="Q91" s="36">
        <f t="shared" si="15"/>
        <v>100</v>
      </c>
      <c r="R91" s="35">
        <f>R92+R93+R94</f>
        <v>4</v>
      </c>
      <c r="S91" s="35">
        <f>S92+S93+S94</f>
        <v>0</v>
      </c>
      <c r="T91" s="37">
        <f t="shared" si="16"/>
        <v>0.5</v>
      </c>
      <c r="U91" s="37">
        <f t="shared" si="17"/>
        <v>0.5</v>
      </c>
      <c r="V91" s="35">
        <f>V92+V93+V94</f>
        <v>0</v>
      </c>
      <c r="W91" s="35">
        <f>W92+W93+W94</f>
        <v>2</v>
      </c>
      <c r="X91" s="35">
        <f>X92+X93+X94</f>
        <v>0</v>
      </c>
      <c r="Y91" s="35">
        <f>Y92+Y93+Y94</f>
        <v>2</v>
      </c>
      <c r="Z91" s="35">
        <f>H91-H227</f>
        <v>2</v>
      </c>
      <c r="AA91" s="38"/>
      <c r="AB91" s="38"/>
      <c r="AC91" s="38"/>
      <c r="AD91" s="38"/>
    </row>
    <row r="92" spans="1:30" x14ac:dyDescent="0.3">
      <c r="A92" s="3" t="s">
        <v>66</v>
      </c>
      <c r="B92" s="3" t="s">
        <v>29</v>
      </c>
      <c r="C92" s="3" t="s">
        <v>33</v>
      </c>
      <c r="D92" s="3" t="s">
        <v>26</v>
      </c>
      <c r="E92" s="3" t="s">
        <v>30</v>
      </c>
      <c r="F92" s="3" t="s">
        <v>28</v>
      </c>
      <c r="G92" s="3">
        <v>4</v>
      </c>
      <c r="H92" s="3">
        <v>2</v>
      </c>
      <c r="I92" s="4">
        <f t="shared" si="12"/>
        <v>0.5</v>
      </c>
      <c r="J92" s="3">
        <v>0</v>
      </c>
      <c r="K92" s="32">
        <f t="shared" si="13"/>
        <v>0</v>
      </c>
      <c r="L92" s="3">
        <f t="shared" si="14"/>
        <v>2</v>
      </c>
      <c r="M92" s="3">
        <v>1</v>
      </c>
      <c r="N92" s="3">
        <v>1</v>
      </c>
      <c r="O92" s="3">
        <v>1</v>
      </c>
      <c r="P92" s="3">
        <v>2</v>
      </c>
      <c r="Q92" s="4">
        <f t="shared" si="15"/>
        <v>100</v>
      </c>
      <c r="R92" s="3">
        <v>4</v>
      </c>
      <c r="S92" s="3">
        <v>0</v>
      </c>
      <c r="T92" s="32">
        <f t="shared" si="16"/>
        <v>0.5</v>
      </c>
      <c r="U92" s="32">
        <f t="shared" si="17"/>
        <v>0.5</v>
      </c>
      <c r="V92" s="3">
        <v>0</v>
      </c>
      <c r="W92" s="3">
        <v>2</v>
      </c>
      <c r="X92" s="3">
        <v>0</v>
      </c>
      <c r="Y92" s="3">
        <v>2</v>
      </c>
      <c r="Z92" s="3"/>
    </row>
    <row r="93" spans="1:30" x14ac:dyDescent="0.3">
      <c r="A93" s="3" t="s">
        <v>67</v>
      </c>
      <c r="B93" s="3" t="s">
        <v>29</v>
      </c>
      <c r="C93" s="3" t="s">
        <v>33</v>
      </c>
      <c r="D93" s="3" t="s">
        <v>26</v>
      </c>
      <c r="E93" s="3" t="s">
        <v>30</v>
      </c>
      <c r="F93" s="3" t="s">
        <v>28</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29</v>
      </c>
      <c r="C94" s="3" t="s">
        <v>33</v>
      </c>
      <c r="D94" s="3" t="s">
        <v>26</v>
      </c>
      <c r="E94" s="3" t="s">
        <v>30</v>
      </c>
      <c r="F94" s="3" t="s">
        <v>28</v>
      </c>
      <c r="G94" s="3">
        <v>0</v>
      </c>
      <c r="H94" s="3">
        <v>0</v>
      </c>
      <c r="I94" s="4" t="e">
        <f t="shared" si="12"/>
        <v>#DIV/0!</v>
      </c>
      <c r="J94" s="3">
        <v>0</v>
      </c>
      <c r="K94" s="32" t="e">
        <f t="shared" si="13"/>
        <v>#DIV/0!</v>
      </c>
      <c r="L94" s="3">
        <f t="shared" si="14"/>
        <v>0</v>
      </c>
      <c r="M94" s="3">
        <v>0</v>
      </c>
      <c r="N94" s="3">
        <v>0</v>
      </c>
      <c r="O94" s="3">
        <v>0</v>
      </c>
      <c r="P94" s="3">
        <v>0</v>
      </c>
      <c r="Q94" s="4" t="e">
        <f t="shared" si="15"/>
        <v>#DIV/0!</v>
      </c>
      <c r="R94" s="3">
        <v>0</v>
      </c>
      <c r="S94" s="3">
        <v>0</v>
      </c>
      <c r="T94" s="32" t="e">
        <f t="shared" si="16"/>
        <v>#DIV/0!</v>
      </c>
      <c r="U94" s="32" t="e">
        <f t="shared" si="17"/>
        <v>#DIV/0!</v>
      </c>
      <c r="V94" s="3">
        <v>0</v>
      </c>
      <c r="W94" s="3">
        <v>0</v>
      </c>
      <c r="X94" s="3">
        <v>0</v>
      </c>
      <c r="Y94" s="3">
        <v>0</v>
      </c>
      <c r="Z94" s="3"/>
    </row>
    <row r="95" spans="1:30" x14ac:dyDescent="0.3">
      <c r="A95" s="35">
        <v>246</v>
      </c>
      <c r="B95" s="35" t="s">
        <v>24</v>
      </c>
      <c r="C95" s="35" t="s">
        <v>29</v>
      </c>
      <c r="D95" s="35" t="s">
        <v>26</v>
      </c>
      <c r="E95" s="35" t="s">
        <v>33</v>
      </c>
      <c r="F95" s="35" t="s">
        <v>34</v>
      </c>
      <c r="G95" s="35">
        <f>G96+G97+G98</f>
        <v>7</v>
      </c>
      <c r="H95" s="35">
        <f>H96+H97+H98</f>
        <v>16</v>
      </c>
      <c r="I95" s="36">
        <f t="shared" si="12"/>
        <v>2.2857142857142856</v>
      </c>
      <c r="J95" s="35">
        <f>J96+J97+J98</f>
        <v>0</v>
      </c>
      <c r="K95" s="37">
        <f t="shared" si="13"/>
        <v>0</v>
      </c>
      <c r="L95" s="35">
        <f t="shared" si="14"/>
        <v>7</v>
      </c>
      <c r="M95" s="35">
        <f>M96+M97+M98</f>
        <v>7</v>
      </c>
      <c r="N95" s="35">
        <f>N96+N97+N98</f>
        <v>0</v>
      </c>
      <c r="O95" s="35">
        <f>O96+O97+O98</f>
        <v>5</v>
      </c>
      <c r="P95" s="35">
        <f>P96+P97+P98</f>
        <v>7</v>
      </c>
      <c r="Q95" s="36">
        <f t="shared" si="15"/>
        <v>100</v>
      </c>
      <c r="R95" s="35">
        <f>R96+R97+R98</f>
        <v>0</v>
      </c>
      <c r="S95" s="35">
        <f>S96+S97+S98</f>
        <v>0</v>
      </c>
      <c r="T95" s="37">
        <f t="shared" si="16"/>
        <v>1</v>
      </c>
      <c r="U95" s="37">
        <f t="shared" si="17"/>
        <v>1.1428571428571428</v>
      </c>
      <c r="V95" s="35">
        <f>V96+V97+V98</f>
        <v>2</v>
      </c>
      <c r="W95" s="35">
        <f>W96+W97+W98</f>
        <v>0</v>
      </c>
      <c r="X95" s="35">
        <f>X96+X97+X98</f>
        <v>0</v>
      </c>
      <c r="Y95" s="35">
        <f>Y96+Y97+Y98</f>
        <v>0</v>
      </c>
      <c r="Z95" s="35">
        <f>H95-H231</f>
        <v>13</v>
      </c>
      <c r="AA95" s="38"/>
      <c r="AB95" s="38"/>
      <c r="AC95" s="38"/>
      <c r="AD95" s="38"/>
    </row>
    <row r="96" spans="1:30" x14ac:dyDescent="0.3">
      <c r="A96" s="3" t="s">
        <v>66</v>
      </c>
      <c r="B96" s="3" t="s">
        <v>24</v>
      </c>
      <c r="C96" s="3" t="s">
        <v>29</v>
      </c>
      <c r="D96" s="3" t="s">
        <v>26</v>
      </c>
      <c r="E96" s="3" t="s">
        <v>33</v>
      </c>
      <c r="F96" s="3" t="s">
        <v>34</v>
      </c>
      <c r="G96" s="3">
        <v>2</v>
      </c>
      <c r="H96" s="3">
        <v>4</v>
      </c>
      <c r="I96" s="4">
        <f t="shared" si="12"/>
        <v>2</v>
      </c>
      <c r="J96" s="3">
        <v>0</v>
      </c>
      <c r="K96" s="32">
        <f t="shared" si="13"/>
        <v>0</v>
      </c>
      <c r="L96" s="3">
        <f t="shared" si="14"/>
        <v>2</v>
      </c>
      <c r="M96" s="3">
        <v>2</v>
      </c>
      <c r="N96" s="3">
        <v>0</v>
      </c>
      <c r="O96" s="3">
        <v>1</v>
      </c>
      <c r="P96" s="3">
        <v>2</v>
      </c>
      <c r="Q96" s="4">
        <f t="shared" si="15"/>
        <v>100</v>
      </c>
      <c r="R96" s="3">
        <v>0</v>
      </c>
      <c r="S96" s="3">
        <v>0</v>
      </c>
      <c r="T96" s="32">
        <f t="shared" si="16"/>
        <v>1</v>
      </c>
      <c r="U96" s="32">
        <f t="shared" si="17"/>
        <v>1</v>
      </c>
      <c r="V96" s="3">
        <v>0</v>
      </c>
      <c r="W96" s="3">
        <v>0</v>
      </c>
      <c r="X96" s="3">
        <v>0</v>
      </c>
      <c r="Y96" s="3">
        <v>0</v>
      </c>
      <c r="Z96" s="3"/>
    </row>
    <row r="97" spans="1:30" x14ac:dyDescent="0.3">
      <c r="A97" s="3" t="s">
        <v>67</v>
      </c>
      <c r="B97" s="3" t="s">
        <v>24</v>
      </c>
      <c r="C97" s="3" t="s">
        <v>29</v>
      </c>
      <c r="D97" s="3" t="s">
        <v>26</v>
      </c>
      <c r="E97" s="3" t="s">
        <v>33</v>
      </c>
      <c r="F97" s="3" t="s">
        <v>34</v>
      </c>
      <c r="G97" s="3">
        <v>1</v>
      </c>
      <c r="H97" s="3">
        <v>3</v>
      </c>
      <c r="I97" s="4">
        <f t="shared" si="12"/>
        <v>3</v>
      </c>
      <c r="J97" s="3">
        <v>0</v>
      </c>
      <c r="K97" s="32">
        <f t="shared" si="13"/>
        <v>0</v>
      </c>
      <c r="L97" s="3">
        <f t="shared" si="14"/>
        <v>1</v>
      </c>
      <c r="M97" s="3">
        <v>1</v>
      </c>
      <c r="N97" s="3">
        <v>0</v>
      </c>
      <c r="O97" s="3">
        <v>1</v>
      </c>
      <c r="P97" s="3">
        <v>1</v>
      </c>
      <c r="Q97" s="4">
        <f t="shared" si="15"/>
        <v>100</v>
      </c>
      <c r="R97" s="3">
        <v>0</v>
      </c>
      <c r="S97" s="3">
        <v>0</v>
      </c>
      <c r="T97" s="32">
        <f t="shared" si="16"/>
        <v>1</v>
      </c>
      <c r="U97" s="32">
        <f t="shared" si="17"/>
        <v>1.5</v>
      </c>
      <c r="V97" s="3">
        <v>1</v>
      </c>
      <c r="W97" s="3">
        <v>0</v>
      </c>
      <c r="X97" s="3">
        <v>0</v>
      </c>
      <c r="Y97" s="3">
        <v>0</v>
      </c>
      <c r="Z97" s="3"/>
    </row>
    <row r="98" spans="1:30" x14ac:dyDescent="0.3">
      <c r="A98" s="3" t="s">
        <v>68</v>
      </c>
      <c r="B98" s="3" t="s">
        <v>24</v>
      </c>
      <c r="C98" s="3" t="s">
        <v>29</v>
      </c>
      <c r="D98" s="3" t="s">
        <v>26</v>
      </c>
      <c r="E98" s="3" t="s">
        <v>33</v>
      </c>
      <c r="F98" s="3" t="s">
        <v>34</v>
      </c>
      <c r="G98" s="3">
        <v>4</v>
      </c>
      <c r="H98" s="3">
        <v>9</v>
      </c>
      <c r="I98" s="4">
        <f t="shared" si="12"/>
        <v>2.25</v>
      </c>
      <c r="J98" s="3">
        <v>0</v>
      </c>
      <c r="K98" s="32">
        <f t="shared" si="13"/>
        <v>0</v>
      </c>
      <c r="L98" s="3">
        <f t="shared" si="14"/>
        <v>4</v>
      </c>
      <c r="M98" s="3">
        <v>4</v>
      </c>
      <c r="N98" s="3">
        <v>0</v>
      </c>
      <c r="O98" s="3">
        <v>3</v>
      </c>
      <c r="P98" s="3">
        <v>4</v>
      </c>
      <c r="Q98" s="4">
        <f t="shared" si="15"/>
        <v>100</v>
      </c>
      <c r="R98" s="3">
        <v>0</v>
      </c>
      <c r="S98" s="3">
        <v>0</v>
      </c>
      <c r="T98" s="32">
        <f t="shared" si="16"/>
        <v>1</v>
      </c>
      <c r="U98" s="32">
        <f t="shared" si="17"/>
        <v>1.125</v>
      </c>
      <c r="V98" s="3">
        <v>1</v>
      </c>
      <c r="W98" s="3">
        <v>0</v>
      </c>
      <c r="X98" s="3">
        <v>0</v>
      </c>
      <c r="Y98" s="3">
        <v>0</v>
      </c>
      <c r="Z98" s="3"/>
    </row>
    <row r="99" spans="1:30" x14ac:dyDescent="0.3">
      <c r="A99" s="35">
        <v>247</v>
      </c>
      <c r="B99" s="35" t="s">
        <v>24</v>
      </c>
      <c r="C99" s="35" t="s">
        <v>25</v>
      </c>
      <c r="D99" s="35" t="s">
        <v>31</v>
      </c>
      <c r="E99" s="35" t="s">
        <v>34</v>
      </c>
      <c r="F99" s="35" t="s">
        <v>28</v>
      </c>
      <c r="G99" s="35">
        <f>G100+G101+G102</f>
        <v>6</v>
      </c>
      <c r="H99" s="35">
        <f>H100+H101+H102</f>
        <v>4</v>
      </c>
      <c r="I99" s="36">
        <f t="shared" ref="I99:I127" si="18">H99/G99</f>
        <v>0.66666666666666663</v>
      </c>
      <c r="J99" s="35">
        <f>J100+J101+J102</f>
        <v>1</v>
      </c>
      <c r="K99" s="37">
        <f t="shared" ref="K99:K127" si="19">J99/G99</f>
        <v>0.16666666666666666</v>
      </c>
      <c r="L99" s="35">
        <f t="shared" ref="L99:L127" si="20">M99+N99</f>
        <v>4</v>
      </c>
      <c r="M99" s="35">
        <f>M100+M101+M102</f>
        <v>2</v>
      </c>
      <c r="N99" s="35">
        <f>N100+N101+N102</f>
        <v>2</v>
      </c>
      <c r="O99" s="35">
        <f>O100+O101+O102</f>
        <v>1</v>
      </c>
      <c r="P99" s="35">
        <f>P100+P101+P102</f>
        <v>3</v>
      </c>
      <c r="Q99" s="36">
        <f t="shared" ref="Q99:Q127" si="21">P99/L99*100</f>
        <v>75</v>
      </c>
      <c r="R99" s="35">
        <f>R100+R101+R102</f>
        <v>0</v>
      </c>
      <c r="S99" s="35">
        <f>S100+S101+S102</f>
        <v>0</v>
      </c>
      <c r="T99" s="37">
        <f t="shared" ref="T99:T127" si="22">M99/(M99+N99)</f>
        <v>0.5</v>
      </c>
      <c r="U99" s="37">
        <f t="shared" ref="U99:U127" si="23">((0.5*V99)+M99)/L99</f>
        <v>0.5</v>
      </c>
      <c r="V99" s="35">
        <f>V100+V101+V102</f>
        <v>0</v>
      </c>
      <c r="W99" s="35">
        <f>W100+W101+W102</f>
        <v>2</v>
      </c>
      <c r="X99" s="35">
        <f>X100+X101+X102</f>
        <v>0</v>
      </c>
      <c r="Y99" s="35">
        <f>Y100+Y101+Y102</f>
        <v>0</v>
      </c>
      <c r="Z99" s="35">
        <f>H99-H235</f>
        <v>0</v>
      </c>
      <c r="AA99" s="38"/>
      <c r="AB99" s="38"/>
      <c r="AC99" s="38"/>
      <c r="AD99" s="38"/>
    </row>
    <row r="100" spans="1:30" x14ac:dyDescent="0.3">
      <c r="A100" s="3" t="s">
        <v>66</v>
      </c>
      <c r="B100" s="3" t="s">
        <v>24</v>
      </c>
      <c r="C100" s="3" t="s">
        <v>25</v>
      </c>
      <c r="D100" s="3" t="s">
        <v>31</v>
      </c>
      <c r="E100" s="3" t="s">
        <v>34</v>
      </c>
      <c r="F100" s="3" t="s">
        <v>28</v>
      </c>
      <c r="G100" s="3">
        <v>5</v>
      </c>
      <c r="H100" s="3">
        <v>4</v>
      </c>
      <c r="I100" s="4">
        <f t="shared" si="18"/>
        <v>0.8</v>
      </c>
      <c r="J100" s="3">
        <v>0</v>
      </c>
      <c r="K100" s="32">
        <f t="shared" si="19"/>
        <v>0</v>
      </c>
      <c r="L100" s="3">
        <f t="shared" si="20"/>
        <v>4</v>
      </c>
      <c r="M100" s="3">
        <v>2</v>
      </c>
      <c r="N100" s="3">
        <v>2</v>
      </c>
      <c r="O100" s="3">
        <v>1</v>
      </c>
      <c r="P100" s="3">
        <v>3</v>
      </c>
      <c r="Q100" s="4">
        <f t="shared" si="21"/>
        <v>75</v>
      </c>
      <c r="R100" s="3">
        <v>0</v>
      </c>
      <c r="S100" s="3">
        <v>0</v>
      </c>
      <c r="T100" s="32">
        <f t="shared" si="22"/>
        <v>0.5</v>
      </c>
      <c r="U100" s="32">
        <f t="shared" si="23"/>
        <v>0.5</v>
      </c>
      <c r="V100" s="3">
        <v>0</v>
      </c>
      <c r="W100" s="3">
        <v>2</v>
      </c>
      <c r="X100" s="3">
        <v>0</v>
      </c>
      <c r="Y100" s="3">
        <v>0</v>
      </c>
      <c r="Z100" s="3"/>
    </row>
    <row r="101" spans="1:30" x14ac:dyDescent="0.3">
      <c r="A101" s="3" t="s">
        <v>67</v>
      </c>
      <c r="B101" s="3" t="s">
        <v>24</v>
      </c>
      <c r="C101" s="3" t="s">
        <v>25</v>
      </c>
      <c r="D101" s="3" t="s">
        <v>31</v>
      </c>
      <c r="E101" s="3" t="s">
        <v>34</v>
      </c>
      <c r="F101" s="3" t="s">
        <v>28</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24</v>
      </c>
      <c r="C102" s="3" t="s">
        <v>25</v>
      </c>
      <c r="D102" s="3" t="s">
        <v>31</v>
      </c>
      <c r="E102" s="3" t="s">
        <v>34</v>
      </c>
      <c r="F102" s="3" t="s">
        <v>28</v>
      </c>
      <c r="G102" s="3">
        <v>1</v>
      </c>
      <c r="H102" s="3">
        <v>0</v>
      </c>
      <c r="I102" s="4">
        <f t="shared" si="18"/>
        <v>0</v>
      </c>
      <c r="J102" s="3">
        <v>1</v>
      </c>
      <c r="K102" s="32">
        <f t="shared" si="19"/>
        <v>1</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row>
    <row r="103" spans="1:30" x14ac:dyDescent="0.3">
      <c r="A103" s="35">
        <v>248</v>
      </c>
      <c r="B103" s="35" t="s">
        <v>32</v>
      </c>
      <c r="C103" s="35" t="s">
        <v>25</v>
      </c>
      <c r="D103" s="35" t="s">
        <v>31</v>
      </c>
      <c r="E103" s="35" t="s">
        <v>34</v>
      </c>
      <c r="F103" s="35" t="s">
        <v>28</v>
      </c>
      <c r="G103" s="35">
        <f>G104+G105+G106</f>
        <v>4</v>
      </c>
      <c r="H103" s="35">
        <f>H104+H105+H106</f>
        <v>0</v>
      </c>
      <c r="I103" s="36">
        <f t="shared" si="18"/>
        <v>0</v>
      </c>
      <c r="J103" s="35">
        <f>J104+J105+J106</f>
        <v>1</v>
      </c>
      <c r="K103" s="37">
        <f t="shared" si="19"/>
        <v>0.25</v>
      </c>
      <c r="L103" s="35">
        <f t="shared" si="20"/>
        <v>3</v>
      </c>
      <c r="M103" s="35">
        <f>M104+M105+M106</f>
        <v>0</v>
      </c>
      <c r="N103" s="35">
        <f>N104+N105+N106</f>
        <v>3</v>
      </c>
      <c r="O103" s="35">
        <f>O104+O105+O106</f>
        <v>0</v>
      </c>
      <c r="P103" s="35">
        <f>P104+P105+P106</f>
        <v>1</v>
      </c>
      <c r="Q103" s="36">
        <f t="shared" si="21"/>
        <v>33.333333333333329</v>
      </c>
      <c r="R103" s="35">
        <f>R104+R105+R106</f>
        <v>0</v>
      </c>
      <c r="S103" s="35">
        <f>S104+S105+S106</f>
        <v>0</v>
      </c>
      <c r="T103" s="37">
        <f t="shared" si="22"/>
        <v>0</v>
      </c>
      <c r="U103" s="37">
        <f t="shared" si="23"/>
        <v>0</v>
      </c>
      <c r="V103" s="35">
        <f>V104+V105+V106</f>
        <v>0</v>
      </c>
      <c r="W103" s="35">
        <f>W104+W105+W106</f>
        <v>2</v>
      </c>
      <c r="X103" s="35">
        <f>X104+X105+X106</f>
        <v>0</v>
      </c>
      <c r="Y103" s="35">
        <f>Y104+Y105+Y106</f>
        <v>1</v>
      </c>
      <c r="Z103" s="35">
        <f>H103-H239</f>
        <v>0</v>
      </c>
      <c r="AA103" s="35"/>
      <c r="AB103" s="38"/>
      <c r="AC103" s="38"/>
      <c r="AD103" s="38"/>
    </row>
    <row r="104" spans="1:30" x14ac:dyDescent="0.3">
      <c r="A104" s="3" t="s">
        <v>66</v>
      </c>
      <c r="B104" s="3" t="s">
        <v>32</v>
      </c>
      <c r="C104" s="3" t="s">
        <v>25</v>
      </c>
      <c r="D104" s="3" t="s">
        <v>31</v>
      </c>
      <c r="E104" s="3" t="s">
        <v>34</v>
      </c>
      <c r="F104" s="3" t="s">
        <v>28</v>
      </c>
      <c r="G104" s="3">
        <v>2</v>
      </c>
      <c r="H104" s="3">
        <v>0</v>
      </c>
      <c r="I104" s="4">
        <f t="shared" si="18"/>
        <v>0</v>
      </c>
      <c r="J104" s="3">
        <v>1</v>
      </c>
      <c r="K104" s="32">
        <f t="shared" si="19"/>
        <v>0.5</v>
      </c>
      <c r="L104" s="3">
        <f t="shared" si="20"/>
        <v>1</v>
      </c>
      <c r="M104" s="3">
        <v>0</v>
      </c>
      <c r="N104" s="3">
        <v>1</v>
      </c>
      <c r="O104" s="3">
        <v>0</v>
      </c>
      <c r="P104" s="3">
        <v>0</v>
      </c>
      <c r="Q104" s="4">
        <f t="shared" si="21"/>
        <v>0</v>
      </c>
      <c r="R104" s="3">
        <v>0</v>
      </c>
      <c r="S104" s="3">
        <v>0</v>
      </c>
      <c r="T104" s="32">
        <f t="shared" si="22"/>
        <v>0</v>
      </c>
      <c r="U104" s="32">
        <f t="shared" si="23"/>
        <v>0</v>
      </c>
      <c r="V104" s="3">
        <v>0</v>
      </c>
      <c r="W104" s="3">
        <v>0</v>
      </c>
      <c r="X104" s="3">
        <v>0</v>
      </c>
      <c r="Y104" s="3">
        <v>0</v>
      </c>
      <c r="Z104" s="3"/>
    </row>
    <row r="105" spans="1:30" x14ac:dyDescent="0.3">
      <c r="A105" s="3" t="s">
        <v>67</v>
      </c>
      <c r="B105" s="3" t="s">
        <v>32</v>
      </c>
      <c r="C105" s="3" t="s">
        <v>25</v>
      </c>
      <c r="D105" s="3" t="s">
        <v>31</v>
      </c>
      <c r="E105" s="3" t="s">
        <v>34</v>
      </c>
      <c r="F105" s="3" t="s">
        <v>28</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32</v>
      </c>
      <c r="C106" s="3" t="s">
        <v>25</v>
      </c>
      <c r="D106" s="3" t="s">
        <v>31</v>
      </c>
      <c r="E106" s="3" t="s">
        <v>34</v>
      </c>
      <c r="F106" s="3" t="s">
        <v>28</v>
      </c>
      <c r="G106" s="3">
        <v>2</v>
      </c>
      <c r="H106" s="3">
        <v>0</v>
      </c>
      <c r="I106" s="4">
        <f t="shared" si="18"/>
        <v>0</v>
      </c>
      <c r="J106" s="3">
        <v>0</v>
      </c>
      <c r="K106" s="32">
        <f t="shared" si="19"/>
        <v>0</v>
      </c>
      <c r="L106" s="3">
        <f t="shared" si="20"/>
        <v>2</v>
      </c>
      <c r="M106" s="3">
        <v>0</v>
      </c>
      <c r="N106" s="3">
        <v>2</v>
      </c>
      <c r="O106" s="3">
        <v>0</v>
      </c>
      <c r="P106" s="3">
        <v>1</v>
      </c>
      <c r="Q106" s="4">
        <f t="shared" si="21"/>
        <v>50</v>
      </c>
      <c r="R106" s="3">
        <v>0</v>
      </c>
      <c r="S106" s="3">
        <v>0</v>
      </c>
      <c r="T106" s="32">
        <f t="shared" si="22"/>
        <v>0</v>
      </c>
      <c r="U106" s="32">
        <f t="shared" si="23"/>
        <v>0</v>
      </c>
      <c r="V106" s="3">
        <v>0</v>
      </c>
      <c r="W106" s="3">
        <v>2</v>
      </c>
      <c r="X106" s="3">
        <v>0</v>
      </c>
      <c r="Y106" s="3">
        <v>1</v>
      </c>
      <c r="Z106" s="3"/>
    </row>
    <row r="107" spans="1:30" x14ac:dyDescent="0.3">
      <c r="A107" s="35">
        <v>249</v>
      </c>
      <c r="B107" s="35" t="s">
        <v>32</v>
      </c>
      <c r="C107" s="35" t="s">
        <v>25</v>
      </c>
      <c r="D107" s="35" t="s">
        <v>31</v>
      </c>
      <c r="E107" s="35" t="s">
        <v>27</v>
      </c>
      <c r="F107" s="35" t="s">
        <v>28</v>
      </c>
      <c r="G107" s="35">
        <f>G108+G109+G110</f>
        <v>1</v>
      </c>
      <c r="H107" s="35">
        <f>H108+H109+H110</f>
        <v>0</v>
      </c>
      <c r="I107" s="36">
        <f t="shared" si="18"/>
        <v>0</v>
      </c>
      <c r="J107" s="35">
        <f>J108+J109+J110</f>
        <v>0</v>
      </c>
      <c r="K107" s="37">
        <f t="shared" si="19"/>
        <v>0</v>
      </c>
      <c r="L107" s="35">
        <f t="shared" si="20"/>
        <v>1</v>
      </c>
      <c r="M107" s="35">
        <f>M108+M109+M110</f>
        <v>0</v>
      </c>
      <c r="N107" s="35">
        <f>N108+N109+N110</f>
        <v>1</v>
      </c>
      <c r="O107" s="35">
        <f>O108+O109+O110</f>
        <v>0</v>
      </c>
      <c r="P107" s="35">
        <f>P108+P109+P110</f>
        <v>0</v>
      </c>
      <c r="Q107" s="36">
        <f t="shared" si="21"/>
        <v>0</v>
      </c>
      <c r="R107" s="35">
        <f>R108+R109+R110</f>
        <v>0</v>
      </c>
      <c r="S107" s="35">
        <f>S108+S109+S110</f>
        <v>0</v>
      </c>
      <c r="T107" s="37">
        <f t="shared" si="22"/>
        <v>0</v>
      </c>
      <c r="U107" s="37">
        <f t="shared" si="23"/>
        <v>0</v>
      </c>
      <c r="V107" s="35">
        <f>V108+V109+V110</f>
        <v>0</v>
      </c>
      <c r="W107" s="35">
        <f>W108+W109+W110</f>
        <v>0</v>
      </c>
      <c r="X107" s="35">
        <f>X108+X109+X110</f>
        <v>0</v>
      </c>
      <c r="Y107" s="35">
        <f>Y108+Y109+Y110</f>
        <v>0</v>
      </c>
      <c r="Z107" s="35">
        <f>H107-H243</f>
        <v>0</v>
      </c>
      <c r="AA107" s="35"/>
      <c r="AB107" s="38"/>
      <c r="AC107" s="38"/>
      <c r="AD107" s="38"/>
    </row>
    <row r="108" spans="1:30" x14ac:dyDescent="0.3">
      <c r="A108" s="3" t="s">
        <v>66</v>
      </c>
      <c r="B108" s="3" t="s">
        <v>32</v>
      </c>
      <c r="C108" s="3" t="s">
        <v>25</v>
      </c>
      <c r="D108" s="3" t="s">
        <v>31</v>
      </c>
      <c r="E108" s="3" t="s">
        <v>27</v>
      </c>
      <c r="F108" s="3" t="s">
        <v>28</v>
      </c>
      <c r="G108" s="3">
        <v>1</v>
      </c>
      <c r="H108" s="3">
        <v>0</v>
      </c>
      <c r="I108" s="4">
        <f t="shared" si="18"/>
        <v>0</v>
      </c>
      <c r="J108" s="3">
        <v>0</v>
      </c>
      <c r="K108" s="32">
        <f t="shared" si="19"/>
        <v>0</v>
      </c>
      <c r="L108" s="3">
        <f t="shared" si="20"/>
        <v>1</v>
      </c>
      <c r="M108" s="3">
        <v>0</v>
      </c>
      <c r="N108" s="3">
        <v>1</v>
      </c>
      <c r="O108" s="3">
        <v>0</v>
      </c>
      <c r="P108" s="3">
        <v>0</v>
      </c>
      <c r="Q108" s="4">
        <f t="shared" si="21"/>
        <v>0</v>
      </c>
      <c r="R108" s="3">
        <v>0</v>
      </c>
      <c r="S108" s="3">
        <v>0</v>
      </c>
      <c r="T108" s="32">
        <f t="shared" si="22"/>
        <v>0</v>
      </c>
      <c r="U108" s="32">
        <f t="shared" si="23"/>
        <v>0</v>
      </c>
      <c r="V108" s="3">
        <v>0</v>
      </c>
      <c r="W108" s="3">
        <v>0</v>
      </c>
      <c r="X108" s="3">
        <v>0</v>
      </c>
      <c r="Y108" s="3">
        <v>0</v>
      </c>
      <c r="Z108" s="3"/>
    </row>
    <row r="109" spans="1:30" x14ac:dyDescent="0.3">
      <c r="A109" s="3" t="s">
        <v>67</v>
      </c>
      <c r="B109" s="3" t="s">
        <v>32</v>
      </c>
      <c r="C109" s="3" t="s">
        <v>25</v>
      </c>
      <c r="D109" s="3" t="s">
        <v>31</v>
      </c>
      <c r="E109" s="3" t="s">
        <v>27</v>
      </c>
      <c r="F109" s="3" t="s">
        <v>28</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32</v>
      </c>
      <c r="C110" s="3" t="s">
        <v>25</v>
      </c>
      <c r="D110" s="3" t="s">
        <v>31</v>
      </c>
      <c r="E110" s="3" t="s">
        <v>27</v>
      </c>
      <c r="F110" s="3" t="s">
        <v>28</v>
      </c>
      <c r="G110" s="3">
        <v>0</v>
      </c>
      <c r="H110" s="3">
        <v>0</v>
      </c>
      <c r="I110" s="4" t="e">
        <f t="shared" si="18"/>
        <v>#DIV/0!</v>
      </c>
      <c r="J110" s="3">
        <v>0</v>
      </c>
      <c r="K110" s="32" t="e">
        <f t="shared" si="19"/>
        <v>#DIV/0!</v>
      </c>
      <c r="L110" s="3">
        <f t="shared" si="20"/>
        <v>0</v>
      </c>
      <c r="M110" s="3">
        <v>0</v>
      </c>
      <c r="N110" s="3">
        <v>0</v>
      </c>
      <c r="O110" s="3">
        <v>0</v>
      </c>
      <c r="P110" s="3">
        <v>0</v>
      </c>
      <c r="Q110" s="4" t="e">
        <f t="shared" si="21"/>
        <v>#DIV/0!</v>
      </c>
      <c r="R110" s="3">
        <v>0</v>
      </c>
      <c r="S110" s="3">
        <v>0</v>
      </c>
      <c r="T110" s="32" t="e">
        <f t="shared" si="22"/>
        <v>#DIV/0!</v>
      </c>
      <c r="U110" s="32" t="e">
        <f t="shared" si="23"/>
        <v>#DIV/0!</v>
      </c>
      <c r="V110" s="3">
        <v>0</v>
      </c>
      <c r="W110" s="3">
        <v>0</v>
      </c>
      <c r="X110" s="3">
        <v>0</v>
      </c>
      <c r="Y110" s="3">
        <v>0</v>
      </c>
      <c r="Z110" s="3"/>
    </row>
    <row r="111" spans="1:30" x14ac:dyDescent="0.3">
      <c r="A111" s="35">
        <v>152</v>
      </c>
      <c r="B111" s="35" t="s">
        <v>32</v>
      </c>
      <c r="C111" s="35" t="s">
        <v>31</v>
      </c>
      <c r="D111" s="35" t="s">
        <v>26</v>
      </c>
      <c r="E111" s="35" t="s">
        <v>27</v>
      </c>
      <c r="F111" s="35" t="s">
        <v>28</v>
      </c>
      <c r="G111" s="35">
        <f>G112+G113+G114</f>
        <v>1</v>
      </c>
      <c r="H111" s="35">
        <f>H112+H113+H114</f>
        <v>2</v>
      </c>
      <c r="I111" s="36">
        <f t="shared" si="18"/>
        <v>2</v>
      </c>
      <c r="J111" s="35">
        <f>J112+J113+J114</f>
        <v>0</v>
      </c>
      <c r="K111" s="37">
        <f t="shared" si="19"/>
        <v>0</v>
      </c>
      <c r="L111" s="35">
        <f t="shared" si="20"/>
        <v>1</v>
      </c>
      <c r="M111" s="35">
        <f>M112+M113+M114</f>
        <v>1</v>
      </c>
      <c r="N111" s="35">
        <f>N112+N113+N114</f>
        <v>0</v>
      </c>
      <c r="O111" s="35">
        <f>O112+O113+O114</f>
        <v>1</v>
      </c>
      <c r="P111" s="35">
        <f>P112+P113+P114</f>
        <v>1</v>
      </c>
      <c r="Q111" s="36">
        <f t="shared" si="21"/>
        <v>100</v>
      </c>
      <c r="R111" s="35">
        <f>R112+R113+R114</f>
        <v>0</v>
      </c>
      <c r="S111" s="35">
        <f>S112+S113+S114</f>
        <v>0</v>
      </c>
      <c r="T111" s="37">
        <f t="shared" si="22"/>
        <v>1</v>
      </c>
      <c r="U111" s="37">
        <f t="shared" si="23"/>
        <v>1</v>
      </c>
      <c r="V111" s="35">
        <f>V112+V113+V114</f>
        <v>0</v>
      </c>
      <c r="W111" s="35">
        <f>W112+W113+W114</f>
        <v>0</v>
      </c>
      <c r="X111" s="35">
        <f>X112+X113+X114</f>
        <v>0</v>
      </c>
      <c r="Y111" s="35">
        <f>Y112+Y113+Y114</f>
        <v>0</v>
      </c>
      <c r="Z111" s="35">
        <f>H111-H247</f>
        <v>2</v>
      </c>
      <c r="AA111" s="35"/>
      <c r="AB111" s="38"/>
      <c r="AC111" s="38"/>
      <c r="AD111" s="38"/>
    </row>
    <row r="112" spans="1:30" x14ac:dyDescent="0.3">
      <c r="A112" s="3" t="s">
        <v>66</v>
      </c>
      <c r="B112" s="3" t="s">
        <v>32</v>
      </c>
      <c r="C112" s="3" t="s">
        <v>31</v>
      </c>
      <c r="D112" s="3" t="s">
        <v>26</v>
      </c>
      <c r="E112" s="3" t="s">
        <v>27</v>
      </c>
      <c r="F112" s="3" t="s">
        <v>28</v>
      </c>
      <c r="G112" s="3">
        <v>1</v>
      </c>
      <c r="H112" s="3">
        <v>2</v>
      </c>
      <c r="I112" s="4">
        <f t="shared" si="18"/>
        <v>2</v>
      </c>
      <c r="J112" s="3">
        <v>0</v>
      </c>
      <c r="K112" s="32">
        <f t="shared" si="19"/>
        <v>0</v>
      </c>
      <c r="L112" s="3">
        <f t="shared" si="20"/>
        <v>1</v>
      </c>
      <c r="M112" s="3">
        <v>1</v>
      </c>
      <c r="N112" s="3">
        <v>0</v>
      </c>
      <c r="O112" s="3">
        <v>1</v>
      </c>
      <c r="P112" s="3">
        <v>1</v>
      </c>
      <c r="Q112" s="4">
        <f t="shared" si="21"/>
        <v>100</v>
      </c>
      <c r="R112" s="3">
        <v>0</v>
      </c>
      <c r="S112" s="3">
        <v>0</v>
      </c>
      <c r="T112" s="32">
        <f t="shared" si="22"/>
        <v>1</v>
      </c>
      <c r="U112" s="32">
        <f t="shared" si="23"/>
        <v>1</v>
      </c>
      <c r="V112" s="3">
        <v>0</v>
      </c>
      <c r="W112" s="3">
        <v>0</v>
      </c>
      <c r="X112" s="3">
        <v>0</v>
      </c>
      <c r="Y112" s="3">
        <v>0</v>
      </c>
      <c r="Z112" s="3"/>
    </row>
    <row r="113" spans="1:30" x14ac:dyDescent="0.3">
      <c r="A113" s="3" t="s">
        <v>67</v>
      </c>
      <c r="B113" s="3" t="s">
        <v>32</v>
      </c>
      <c r="C113" s="3" t="s">
        <v>31</v>
      </c>
      <c r="D113" s="3" t="s">
        <v>26</v>
      </c>
      <c r="E113" s="3" t="s">
        <v>27</v>
      </c>
      <c r="F113" s="3" t="s">
        <v>28</v>
      </c>
      <c r="G113" s="3">
        <v>0</v>
      </c>
      <c r="H113" s="3">
        <v>0</v>
      </c>
      <c r="I113" s="4" t="e">
        <f t="shared" si="18"/>
        <v>#DIV/0!</v>
      </c>
      <c r="J113" s="3">
        <v>0</v>
      </c>
      <c r="K113" s="32" t="e">
        <f t="shared" si="19"/>
        <v>#DIV/0!</v>
      </c>
      <c r="L113" s="3">
        <f t="shared" si="20"/>
        <v>0</v>
      </c>
      <c r="M113" s="3">
        <v>0</v>
      </c>
      <c r="N113" s="3">
        <v>0</v>
      </c>
      <c r="O113" s="3">
        <v>0</v>
      </c>
      <c r="P113" s="3">
        <v>0</v>
      </c>
      <c r="Q113" s="4" t="e">
        <f t="shared" si="21"/>
        <v>#DIV/0!</v>
      </c>
      <c r="R113" s="3">
        <v>0</v>
      </c>
      <c r="S113" s="3">
        <v>0</v>
      </c>
      <c r="T113" s="32" t="e">
        <f t="shared" si="22"/>
        <v>#DIV/0!</v>
      </c>
      <c r="U113" s="32" t="e">
        <f t="shared" si="23"/>
        <v>#DIV/0!</v>
      </c>
      <c r="V113" s="3">
        <v>0</v>
      </c>
      <c r="W113" s="3">
        <v>0</v>
      </c>
      <c r="X113" s="3">
        <v>0</v>
      </c>
      <c r="Y113" s="3">
        <v>0</v>
      </c>
      <c r="Z113" s="3"/>
    </row>
    <row r="114" spans="1:30" x14ac:dyDescent="0.3">
      <c r="A114" s="3" t="s">
        <v>68</v>
      </c>
      <c r="B114" s="3" t="s">
        <v>32</v>
      </c>
      <c r="C114" s="3" t="s">
        <v>31</v>
      </c>
      <c r="D114" s="3" t="s">
        <v>26</v>
      </c>
      <c r="E114" s="3" t="s">
        <v>27</v>
      </c>
      <c r="F114" s="3" t="s">
        <v>28</v>
      </c>
      <c r="G114" s="3">
        <v>0</v>
      </c>
      <c r="H114" s="3">
        <v>0</v>
      </c>
      <c r="I114" s="4" t="e">
        <f t="shared" si="18"/>
        <v>#DIV/0!</v>
      </c>
      <c r="J114" s="3">
        <v>0</v>
      </c>
      <c r="K114" s="32" t="e">
        <f t="shared" si="19"/>
        <v>#DIV/0!</v>
      </c>
      <c r="L114" s="3">
        <f t="shared" si="20"/>
        <v>0</v>
      </c>
      <c r="M114" s="3">
        <v>0</v>
      </c>
      <c r="N114" s="3">
        <v>0</v>
      </c>
      <c r="O114" s="3">
        <v>0</v>
      </c>
      <c r="P114" s="3">
        <v>0</v>
      </c>
      <c r="Q114" s="4" t="e">
        <f t="shared" si="21"/>
        <v>#DIV/0!</v>
      </c>
      <c r="R114" s="3">
        <v>0</v>
      </c>
      <c r="S114" s="3">
        <v>0</v>
      </c>
      <c r="T114" s="32" t="e">
        <f t="shared" si="22"/>
        <v>#DIV/0!</v>
      </c>
      <c r="U114" s="32" t="e">
        <f t="shared" si="23"/>
        <v>#DIV/0!</v>
      </c>
      <c r="V114" s="3">
        <v>0</v>
      </c>
      <c r="W114" s="3">
        <v>0</v>
      </c>
      <c r="X114" s="3">
        <v>0</v>
      </c>
      <c r="Y114" s="3">
        <v>0</v>
      </c>
      <c r="Z114" s="3"/>
    </row>
    <row r="115" spans="1:30" x14ac:dyDescent="0.3">
      <c r="A115" s="35">
        <v>135</v>
      </c>
      <c r="B115" s="35" t="s">
        <v>29</v>
      </c>
      <c r="C115" s="35" t="s">
        <v>32</v>
      </c>
      <c r="D115" s="35" t="s">
        <v>26</v>
      </c>
      <c r="E115" s="35" t="s">
        <v>27</v>
      </c>
      <c r="F115" s="35" t="s">
        <v>28</v>
      </c>
      <c r="G115" s="35">
        <f>G116+G117+G118</f>
        <v>1</v>
      </c>
      <c r="H115" s="35">
        <f>H116+H117+H118</f>
        <v>2</v>
      </c>
      <c r="I115" s="36">
        <f t="shared" si="18"/>
        <v>2</v>
      </c>
      <c r="J115" s="35">
        <f>J116+J117+J118</f>
        <v>0</v>
      </c>
      <c r="K115" s="37">
        <f t="shared" si="19"/>
        <v>0</v>
      </c>
      <c r="L115" s="35">
        <f t="shared" si="20"/>
        <v>0</v>
      </c>
      <c r="M115" s="35">
        <f>M116+M117+M118</f>
        <v>0</v>
      </c>
      <c r="N115" s="35">
        <f>N116+N117+N118</f>
        <v>0</v>
      </c>
      <c r="O115" s="35">
        <f>O116+O117+O118</f>
        <v>0</v>
      </c>
      <c r="P115" s="35">
        <f>P116+P117+P118</f>
        <v>0</v>
      </c>
      <c r="Q115" s="36" t="e">
        <f t="shared" si="21"/>
        <v>#DIV/0!</v>
      </c>
      <c r="R115" s="35">
        <f>R116+R117+R118</f>
        <v>2</v>
      </c>
      <c r="S115" s="35">
        <f>S116+S117+S118</f>
        <v>2</v>
      </c>
      <c r="T115" s="37" t="e">
        <f t="shared" si="22"/>
        <v>#DIV/0!</v>
      </c>
      <c r="U115" s="37" t="e">
        <f t="shared" si="23"/>
        <v>#DIV/0!</v>
      </c>
      <c r="V115" s="35">
        <f>V116+V117+V118</f>
        <v>0</v>
      </c>
      <c r="W115" s="35">
        <f>W116+W117+W118</f>
        <v>0</v>
      </c>
      <c r="X115" s="35">
        <f>X116+X117+X118</f>
        <v>0</v>
      </c>
      <c r="Y115" s="35">
        <f>Y116+Y117+Y118</f>
        <v>1</v>
      </c>
      <c r="Z115" s="35">
        <f>H115-H251</f>
        <v>2</v>
      </c>
      <c r="AA115" s="35"/>
      <c r="AB115" s="38"/>
      <c r="AC115" s="38"/>
      <c r="AD115" s="38"/>
    </row>
    <row r="116" spans="1:30" x14ac:dyDescent="0.3">
      <c r="A116" s="3" t="s">
        <v>66</v>
      </c>
      <c r="B116" s="3" t="s">
        <v>29</v>
      </c>
      <c r="C116" s="3" t="s">
        <v>32</v>
      </c>
      <c r="D116" s="3" t="s">
        <v>26</v>
      </c>
      <c r="E116" s="3" t="s">
        <v>27</v>
      </c>
      <c r="F116" s="3" t="s">
        <v>28</v>
      </c>
      <c r="G116" s="3">
        <v>1</v>
      </c>
      <c r="H116" s="3">
        <v>2</v>
      </c>
      <c r="I116" s="4">
        <f t="shared" si="18"/>
        <v>2</v>
      </c>
      <c r="J116" s="3">
        <v>0</v>
      </c>
      <c r="K116" s="32">
        <f t="shared" si="19"/>
        <v>0</v>
      </c>
      <c r="L116" s="3">
        <f t="shared" si="20"/>
        <v>0</v>
      </c>
      <c r="M116" s="3">
        <v>0</v>
      </c>
      <c r="N116" s="3">
        <v>0</v>
      </c>
      <c r="O116" s="3">
        <v>0</v>
      </c>
      <c r="P116" s="3">
        <v>0</v>
      </c>
      <c r="Q116" s="4" t="e">
        <f t="shared" si="21"/>
        <v>#DIV/0!</v>
      </c>
      <c r="R116" s="3">
        <v>2</v>
      </c>
      <c r="S116" s="3">
        <v>2</v>
      </c>
      <c r="T116" s="32" t="e">
        <f t="shared" si="22"/>
        <v>#DIV/0!</v>
      </c>
      <c r="U116" s="32" t="e">
        <f t="shared" si="23"/>
        <v>#DIV/0!</v>
      </c>
      <c r="V116" s="3">
        <v>0</v>
      </c>
      <c r="W116" s="3">
        <v>0</v>
      </c>
      <c r="X116" s="3">
        <v>0</v>
      </c>
      <c r="Y116" s="3">
        <v>1</v>
      </c>
      <c r="Z116" s="3"/>
    </row>
    <row r="117" spans="1:30" x14ac:dyDescent="0.3">
      <c r="A117" s="3" t="s">
        <v>67</v>
      </c>
      <c r="B117" s="3" t="s">
        <v>29</v>
      </c>
      <c r="C117" s="3" t="s">
        <v>32</v>
      </c>
      <c r="D117" s="3" t="s">
        <v>26</v>
      </c>
      <c r="E117" s="3" t="s">
        <v>27</v>
      </c>
      <c r="F117" s="3" t="s">
        <v>28</v>
      </c>
      <c r="G117" s="3">
        <v>0</v>
      </c>
      <c r="H117" s="3">
        <v>0</v>
      </c>
      <c r="I117" s="4" t="e">
        <f t="shared" si="18"/>
        <v>#DIV/0!</v>
      </c>
      <c r="J117" s="3">
        <v>0</v>
      </c>
      <c r="K117" s="32" t="e">
        <f t="shared" si="19"/>
        <v>#DIV/0!</v>
      </c>
      <c r="L117" s="3">
        <f t="shared" si="20"/>
        <v>0</v>
      </c>
      <c r="M117" s="3">
        <v>0</v>
      </c>
      <c r="N117" s="3">
        <v>0</v>
      </c>
      <c r="O117" s="3">
        <v>0</v>
      </c>
      <c r="P117" s="3">
        <v>0</v>
      </c>
      <c r="Q117" s="4" t="e">
        <f t="shared" si="21"/>
        <v>#DIV/0!</v>
      </c>
      <c r="R117" s="3">
        <v>0</v>
      </c>
      <c r="S117" s="3">
        <v>0</v>
      </c>
      <c r="T117" s="32" t="e">
        <f t="shared" si="22"/>
        <v>#DIV/0!</v>
      </c>
      <c r="U117" s="32" t="e">
        <f t="shared" si="23"/>
        <v>#DIV/0!</v>
      </c>
      <c r="V117" s="3">
        <v>0</v>
      </c>
      <c r="W117" s="3">
        <v>0</v>
      </c>
      <c r="X117" s="3">
        <v>0</v>
      </c>
      <c r="Y117" s="3">
        <v>0</v>
      </c>
      <c r="Z117" s="3"/>
    </row>
    <row r="118" spans="1:30" x14ac:dyDescent="0.3">
      <c r="A118" s="3" t="s">
        <v>68</v>
      </c>
      <c r="B118" s="3" t="s">
        <v>29</v>
      </c>
      <c r="C118" s="3" t="s">
        <v>32</v>
      </c>
      <c r="D118" s="3" t="s">
        <v>26</v>
      </c>
      <c r="E118" s="3" t="s">
        <v>27</v>
      </c>
      <c r="F118" s="3" t="s">
        <v>28</v>
      </c>
      <c r="G118" s="3">
        <v>0</v>
      </c>
      <c r="H118" s="3">
        <v>0</v>
      </c>
      <c r="I118" s="4" t="e">
        <f t="shared" si="18"/>
        <v>#DIV/0!</v>
      </c>
      <c r="J118" s="3">
        <v>0</v>
      </c>
      <c r="K118" s="32" t="e">
        <f t="shared" si="19"/>
        <v>#DIV/0!</v>
      </c>
      <c r="L118" s="3">
        <f t="shared" si="20"/>
        <v>0</v>
      </c>
      <c r="M118" s="3">
        <v>0</v>
      </c>
      <c r="N118" s="3">
        <v>0</v>
      </c>
      <c r="O118" s="3">
        <v>0</v>
      </c>
      <c r="P118" s="3">
        <v>0</v>
      </c>
      <c r="Q118" s="4" t="e">
        <f t="shared" si="21"/>
        <v>#DIV/0!</v>
      </c>
      <c r="R118" s="3">
        <v>0</v>
      </c>
      <c r="S118" s="3">
        <v>0</v>
      </c>
      <c r="T118" s="32" t="e">
        <f t="shared" si="22"/>
        <v>#DIV/0!</v>
      </c>
      <c r="U118" s="32" t="e">
        <f t="shared" si="23"/>
        <v>#DIV/0!</v>
      </c>
      <c r="V118" s="3">
        <v>0</v>
      </c>
      <c r="W118" s="3">
        <v>0</v>
      </c>
      <c r="X118" s="3">
        <v>0</v>
      </c>
      <c r="Y118" s="3">
        <v>0</v>
      </c>
      <c r="Z118" s="3"/>
    </row>
    <row r="119" spans="1:30" x14ac:dyDescent="0.3">
      <c r="A119" s="35">
        <v>145</v>
      </c>
      <c r="B119" s="35" t="s">
        <v>29</v>
      </c>
      <c r="C119" s="35" t="s">
        <v>32</v>
      </c>
      <c r="D119" s="35" t="s">
        <v>26</v>
      </c>
      <c r="E119" s="35" t="s">
        <v>27</v>
      </c>
      <c r="F119" s="35" t="s">
        <v>30</v>
      </c>
      <c r="G119" s="35">
        <f>G120+G121+G122</f>
        <v>2</v>
      </c>
      <c r="H119" s="35">
        <f>H120+H121+H122</f>
        <v>2</v>
      </c>
      <c r="I119" s="36">
        <f t="shared" si="18"/>
        <v>1</v>
      </c>
      <c r="J119" s="35">
        <f>J120+J121+J122</f>
        <v>0</v>
      </c>
      <c r="K119" s="37">
        <f t="shared" si="19"/>
        <v>0</v>
      </c>
      <c r="L119" s="35">
        <f t="shared" si="20"/>
        <v>2</v>
      </c>
      <c r="M119" s="35">
        <f>M120+M121+M122</f>
        <v>1</v>
      </c>
      <c r="N119" s="35">
        <f>N120+N121+N122</f>
        <v>1</v>
      </c>
      <c r="O119" s="35">
        <f>O120+O121+O122</f>
        <v>1</v>
      </c>
      <c r="P119" s="35">
        <f>P120+P121+P122</f>
        <v>1</v>
      </c>
      <c r="Q119" s="36">
        <f t="shared" si="21"/>
        <v>50</v>
      </c>
      <c r="R119" s="35">
        <f>R120+R121+R122</f>
        <v>0</v>
      </c>
      <c r="S119" s="35">
        <f>S120+S121+S122</f>
        <v>0</v>
      </c>
      <c r="T119" s="37">
        <f t="shared" si="22"/>
        <v>0.5</v>
      </c>
      <c r="U119" s="37">
        <f t="shared" si="23"/>
        <v>0.5</v>
      </c>
      <c r="V119" s="35">
        <f>V120+V121+V122</f>
        <v>0</v>
      </c>
      <c r="W119" s="35">
        <f>W120+W121+W122</f>
        <v>0</v>
      </c>
      <c r="X119" s="35">
        <f>X120+X121+X122</f>
        <v>0</v>
      </c>
      <c r="Y119" s="35">
        <f>Y120+Y121+Y122</f>
        <v>0</v>
      </c>
      <c r="Z119" s="35">
        <f>H119-H255</f>
        <v>0</v>
      </c>
      <c r="AA119" s="35"/>
      <c r="AB119" s="38"/>
      <c r="AC119" s="38"/>
      <c r="AD119" s="38"/>
    </row>
    <row r="120" spans="1:30" x14ac:dyDescent="0.3">
      <c r="A120" s="3" t="s">
        <v>66</v>
      </c>
      <c r="B120" s="3" t="s">
        <v>29</v>
      </c>
      <c r="C120" s="3" t="s">
        <v>32</v>
      </c>
      <c r="D120" s="3" t="s">
        <v>26</v>
      </c>
      <c r="E120" s="3" t="s">
        <v>27</v>
      </c>
      <c r="F120" s="3" t="s">
        <v>30</v>
      </c>
      <c r="G120" s="3">
        <v>2</v>
      </c>
      <c r="H120" s="3">
        <v>2</v>
      </c>
      <c r="I120" s="4">
        <f t="shared" si="18"/>
        <v>1</v>
      </c>
      <c r="J120" s="3">
        <v>0</v>
      </c>
      <c r="K120" s="32">
        <f t="shared" si="19"/>
        <v>0</v>
      </c>
      <c r="L120" s="3">
        <f t="shared" si="20"/>
        <v>2</v>
      </c>
      <c r="M120" s="3">
        <v>1</v>
      </c>
      <c r="N120" s="3">
        <v>1</v>
      </c>
      <c r="O120" s="3">
        <v>1</v>
      </c>
      <c r="P120" s="3">
        <v>1</v>
      </c>
      <c r="Q120" s="4">
        <f t="shared" si="21"/>
        <v>50</v>
      </c>
      <c r="R120" s="3">
        <v>0</v>
      </c>
      <c r="S120" s="3">
        <v>0</v>
      </c>
      <c r="T120" s="32">
        <f t="shared" si="22"/>
        <v>0.5</v>
      </c>
      <c r="U120" s="32">
        <f t="shared" si="23"/>
        <v>0.5</v>
      </c>
      <c r="V120" s="3">
        <v>0</v>
      </c>
      <c r="W120" s="3">
        <v>0</v>
      </c>
      <c r="X120" s="3">
        <v>0</v>
      </c>
      <c r="Y120" s="3">
        <v>0</v>
      </c>
      <c r="Z120" s="3"/>
    </row>
    <row r="121" spans="1:30" x14ac:dyDescent="0.3">
      <c r="A121" s="3" t="s">
        <v>67</v>
      </c>
      <c r="B121" s="3" t="s">
        <v>29</v>
      </c>
      <c r="C121" s="3" t="s">
        <v>32</v>
      </c>
      <c r="D121" s="3" t="s">
        <v>26</v>
      </c>
      <c r="E121" s="3" t="s">
        <v>27</v>
      </c>
      <c r="F121" s="3" t="s">
        <v>30</v>
      </c>
      <c r="G121" s="3">
        <v>0</v>
      </c>
      <c r="H121" s="3">
        <v>0</v>
      </c>
      <c r="I121" s="4" t="e">
        <f t="shared" si="18"/>
        <v>#DIV/0!</v>
      </c>
      <c r="J121" s="3">
        <v>0</v>
      </c>
      <c r="K121" s="32" t="e">
        <f t="shared" si="19"/>
        <v>#DIV/0!</v>
      </c>
      <c r="L121" s="3">
        <f t="shared" si="20"/>
        <v>0</v>
      </c>
      <c r="M121" s="3">
        <v>0</v>
      </c>
      <c r="N121" s="3">
        <v>0</v>
      </c>
      <c r="O121" s="3">
        <v>0</v>
      </c>
      <c r="P121" s="3">
        <v>0</v>
      </c>
      <c r="Q121" s="4" t="e">
        <f t="shared" si="21"/>
        <v>#DIV/0!</v>
      </c>
      <c r="R121" s="3">
        <v>0</v>
      </c>
      <c r="S121" s="3">
        <v>0</v>
      </c>
      <c r="T121" s="32" t="e">
        <f t="shared" si="22"/>
        <v>#DIV/0!</v>
      </c>
      <c r="U121" s="32" t="e">
        <f t="shared" si="23"/>
        <v>#DIV/0!</v>
      </c>
      <c r="V121" s="3">
        <v>0</v>
      </c>
      <c r="W121" s="3">
        <v>0</v>
      </c>
      <c r="X121" s="3">
        <v>0</v>
      </c>
      <c r="Y121" s="3">
        <v>0</v>
      </c>
      <c r="Z121" s="3"/>
    </row>
    <row r="122" spans="1:30" x14ac:dyDescent="0.3">
      <c r="A122" s="3" t="s">
        <v>68</v>
      </c>
      <c r="B122" s="3" t="s">
        <v>29</v>
      </c>
      <c r="C122" s="3" t="s">
        <v>32</v>
      </c>
      <c r="D122" s="3" t="s">
        <v>26</v>
      </c>
      <c r="E122" s="3" t="s">
        <v>27</v>
      </c>
      <c r="F122" s="3" t="s">
        <v>30</v>
      </c>
      <c r="G122" s="3">
        <v>0</v>
      </c>
      <c r="H122" s="3">
        <v>0</v>
      </c>
      <c r="I122" s="4" t="e">
        <f t="shared" si="18"/>
        <v>#DIV/0!</v>
      </c>
      <c r="J122" s="3">
        <v>0</v>
      </c>
      <c r="K122" s="32" t="e">
        <f t="shared" si="19"/>
        <v>#DIV/0!</v>
      </c>
      <c r="L122" s="3">
        <f t="shared" si="20"/>
        <v>0</v>
      </c>
      <c r="M122" s="3">
        <v>0</v>
      </c>
      <c r="N122" s="3">
        <v>0</v>
      </c>
      <c r="O122" s="3">
        <v>0</v>
      </c>
      <c r="P122" s="3">
        <v>0</v>
      </c>
      <c r="Q122" s="4" t="e">
        <f t="shared" si="21"/>
        <v>#DIV/0!</v>
      </c>
      <c r="R122" s="3">
        <v>0</v>
      </c>
      <c r="S122" s="3">
        <v>0</v>
      </c>
      <c r="T122" s="32" t="e">
        <f t="shared" si="22"/>
        <v>#DIV/0!</v>
      </c>
      <c r="U122" s="32" t="e">
        <f t="shared" si="23"/>
        <v>#DIV/0!</v>
      </c>
      <c r="V122" s="3">
        <v>0</v>
      </c>
      <c r="W122" s="3">
        <v>0</v>
      </c>
      <c r="X122" s="3">
        <v>0</v>
      </c>
      <c r="Y122" s="3">
        <v>0</v>
      </c>
      <c r="Z122" s="3"/>
    </row>
    <row r="123" spans="1:30" x14ac:dyDescent="0.3">
      <c r="A123" s="35">
        <v>90</v>
      </c>
      <c r="B123" s="35" t="s">
        <v>24</v>
      </c>
      <c r="C123" s="35" t="s">
        <v>29</v>
      </c>
      <c r="D123" s="35" t="s">
        <v>26</v>
      </c>
      <c r="E123" s="35" t="s">
        <v>27</v>
      </c>
      <c r="F123" s="35" t="s">
        <v>30</v>
      </c>
      <c r="G123" s="35">
        <f>G124+G125+G126</f>
        <v>7</v>
      </c>
      <c r="H123" s="35">
        <f>H124+H125+H126</f>
        <v>11</v>
      </c>
      <c r="I123" s="36">
        <f t="shared" si="18"/>
        <v>1.5714285714285714</v>
      </c>
      <c r="J123" s="35">
        <f>J124+J125+J126</f>
        <v>1</v>
      </c>
      <c r="K123" s="37">
        <f t="shared" si="19"/>
        <v>0.14285714285714285</v>
      </c>
      <c r="L123" s="35">
        <f t="shared" si="20"/>
        <v>5</v>
      </c>
      <c r="M123" s="35">
        <f>M124+M125+M126</f>
        <v>4</v>
      </c>
      <c r="N123" s="35">
        <f>N124+N125+N126</f>
        <v>1</v>
      </c>
      <c r="O123" s="35">
        <f>O124+O125+O126</f>
        <v>2</v>
      </c>
      <c r="P123" s="35">
        <f>P124+P125+P126</f>
        <v>3</v>
      </c>
      <c r="Q123" s="36">
        <f t="shared" si="21"/>
        <v>60</v>
      </c>
      <c r="R123" s="35">
        <f>R124+R125+R126</f>
        <v>4</v>
      </c>
      <c r="S123" s="35">
        <f>S124+S125+S126</f>
        <v>3</v>
      </c>
      <c r="T123" s="37">
        <f t="shared" si="22"/>
        <v>0.8</v>
      </c>
      <c r="U123" s="37">
        <f t="shared" si="23"/>
        <v>0.8</v>
      </c>
      <c r="V123" s="35">
        <f>V124+V125+V126</f>
        <v>0</v>
      </c>
      <c r="W123" s="35">
        <f>W124+W125+W126</f>
        <v>2</v>
      </c>
      <c r="X123" s="35">
        <f>X124+X125+X126</f>
        <v>0</v>
      </c>
      <c r="Y123" s="35">
        <f>Y124+Y125+Y126</f>
        <v>4</v>
      </c>
      <c r="Z123" s="35">
        <f>H123-H259</f>
        <v>7</v>
      </c>
      <c r="AA123" s="35"/>
      <c r="AB123" s="35"/>
      <c r="AC123" s="38"/>
      <c r="AD123" s="38"/>
    </row>
    <row r="124" spans="1:30" x14ac:dyDescent="0.3">
      <c r="A124" s="3" t="s">
        <v>66</v>
      </c>
      <c r="B124" s="3" t="s">
        <v>24</v>
      </c>
      <c r="C124" s="3" t="s">
        <v>29</v>
      </c>
      <c r="D124" s="3" t="s">
        <v>26</v>
      </c>
      <c r="E124" s="3" t="s">
        <v>27</v>
      </c>
      <c r="F124" s="3" t="s">
        <v>30</v>
      </c>
      <c r="G124" s="3">
        <v>4</v>
      </c>
      <c r="H124" s="3">
        <v>6</v>
      </c>
      <c r="I124" s="4">
        <f t="shared" si="18"/>
        <v>1.5</v>
      </c>
      <c r="J124" s="3">
        <v>0</v>
      </c>
      <c r="K124" s="32">
        <f t="shared" si="19"/>
        <v>0</v>
      </c>
      <c r="L124" s="3">
        <f t="shared" si="20"/>
        <v>4</v>
      </c>
      <c r="M124" s="3">
        <v>3</v>
      </c>
      <c r="N124" s="3">
        <v>1</v>
      </c>
      <c r="O124" s="3">
        <v>1</v>
      </c>
      <c r="P124" s="3">
        <v>2</v>
      </c>
      <c r="Q124" s="4">
        <f t="shared" si="21"/>
        <v>50</v>
      </c>
      <c r="R124" s="3">
        <v>0</v>
      </c>
      <c r="S124" s="3">
        <v>0</v>
      </c>
      <c r="T124" s="32">
        <f t="shared" si="22"/>
        <v>0.75</v>
      </c>
      <c r="U124" s="32">
        <f t="shared" si="23"/>
        <v>0.75</v>
      </c>
      <c r="V124" s="3">
        <v>0</v>
      </c>
      <c r="W124" s="3">
        <v>2</v>
      </c>
      <c r="X124" s="3">
        <v>0</v>
      </c>
      <c r="Y124" s="3">
        <v>2</v>
      </c>
      <c r="Z124" s="3"/>
      <c r="AA124" s="3"/>
      <c r="AB124" s="3"/>
    </row>
    <row r="125" spans="1:30" x14ac:dyDescent="0.3">
      <c r="A125" s="3" t="s">
        <v>67</v>
      </c>
      <c r="B125" s="3" t="s">
        <v>24</v>
      </c>
      <c r="C125" s="3" t="s">
        <v>29</v>
      </c>
      <c r="D125" s="3" t="s">
        <v>26</v>
      </c>
      <c r="E125" s="3" t="s">
        <v>27</v>
      </c>
      <c r="F125" s="3" t="s">
        <v>30</v>
      </c>
      <c r="G125" s="3">
        <v>1</v>
      </c>
      <c r="H125" s="3">
        <v>2</v>
      </c>
      <c r="I125" s="4">
        <f t="shared" si="18"/>
        <v>2</v>
      </c>
      <c r="J125" s="3">
        <v>0</v>
      </c>
      <c r="K125" s="32">
        <f t="shared" si="19"/>
        <v>0</v>
      </c>
      <c r="L125" s="3">
        <f t="shared" si="20"/>
        <v>1</v>
      </c>
      <c r="M125" s="3">
        <v>1</v>
      </c>
      <c r="N125" s="3">
        <v>0</v>
      </c>
      <c r="O125" s="3">
        <v>1</v>
      </c>
      <c r="P125" s="3">
        <v>1</v>
      </c>
      <c r="Q125" s="4">
        <f t="shared" si="21"/>
        <v>100</v>
      </c>
      <c r="R125" s="3">
        <v>0</v>
      </c>
      <c r="S125" s="3">
        <v>0</v>
      </c>
      <c r="T125" s="32">
        <f t="shared" si="22"/>
        <v>1</v>
      </c>
      <c r="U125" s="32">
        <f t="shared" si="23"/>
        <v>1</v>
      </c>
      <c r="V125" s="3">
        <v>0</v>
      </c>
      <c r="W125" s="3">
        <v>0</v>
      </c>
      <c r="X125" s="3">
        <v>0</v>
      </c>
      <c r="Y125" s="3">
        <v>0</v>
      </c>
      <c r="Z125" s="3"/>
      <c r="AA125" s="3"/>
      <c r="AB125" s="3"/>
    </row>
    <row r="126" spans="1:30" x14ac:dyDescent="0.3">
      <c r="A126" s="3" t="s">
        <v>68</v>
      </c>
      <c r="B126" s="3" t="s">
        <v>24</v>
      </c>
      <c r="C126" s="3" t="s">
        <v>29</v>
      </c>
      <c r="D126" s="3" t="s">
        <v>26</v>
      </c>
      <c r="E126" s="3" t="s">
        <v>27</v>
      </c>
      <c r="F126" s="3" t="s">
        <v>30</v>
      </c>
      <c r="G126" s="3">
        <v>2</v>
      </c>
      <c r="H126" s="3">
        <v>3</v>
      </c>
      <c r="I126" s="4">
        <f t="shared" si="18"/>
        <v>1.5</v>
      </c>
      <c r="J126" s="3">
        <v>1</v>
      </c>
      <c r="K126" s="32">
        <f t="shared" si="19"/>
        <v>0.5</v>
      </c>
      <c r="L126" s="3">
        <f t="shared" si="20"/>
        <v>0</v>
      </c>
      <c r="M126" s="3">
        <v>0</v>
      </c>
      <c r="N126" s="3">
        <v>0</v>
      </c>
      <c r="O126" s="3">
        <v>0</v>
      </c>
      <c r="P126" s="3">
        <v>0</v>
      </c>
      <c r="Q126" s="4" t="e">
        <f t="shared" si="21"/>
        <v>#DIV/0!</v>
      </c>
      <c r="R126" s="3">
        <v>4</v>
      </c>
      <c r="S126" s="3">
        <v>3</v>
      </c>
      <c r="T126" s="32" t="e">
        <f t="shared" si="22"/>
        <v>#DIV/0!</v>
      </c>
      <c r="U126" s="32" t="e">
        <f t="shared" si="23"/>
        <v>#DIV/0!</v>
      </c>
      <c r="V126" s="3">
        <v>0</v>
      </c>
      <c r="W126" s="3">
        <v>0</v>
      </c>
      <c r="X126" s="3">
        <v>0</v>
      </c>
      <c r="Y126" s="3">
        <v>2</v>
      </c>
      <c r="Z126" s="3"/>
      <c r="AA126" s="3"/>
      <c r="AB126" s="3"/>
    </row>
    <row r="127" spans="1:30" x14ac:dyDescent="0.3">
      <c r="A127" s="35">
        <v>117</v>
      </c>
      <c r="B127" s="35" t="s">
        <v>24</v>
      </c>
      <c r="C127" s="35" t="s">
        <v>29</v>
      </c>
      <c r="D127" s="35" t="s">
        <v>32</v>
      </c>
      <c r="E127" s="35" t="s">
        <v>33</v>
      </c>
      <c r="F127" s="35" t="s">
        <v>31</v>
      </c>
      <c r="G127" s="35">
        <f>G128+G129+G130</f>
        <v>6</v>
      </c>
      <c r="H127" s="35">
        <f>H128+H129+H130</f>
        <v>6</v>
      </c>
      <c r="I127" s="36">
        <f t="shared" si="18"/>
        <v>1</v>
      </c>
      <c r="J127" s="35">
        <f>J128+J129+J130</f>
        <v>1</v>
      </c>
      <c r="K127" s="37">
        <f t="shared" si="19"/>
        <v>0.16666666666666666</v>
      </c>
      <c r="L127" s="35">
        <f t="shared" si="20"/>
        <v>4</v>
      </c>
      <c r="M127" s="35">
        <f>M128+M129+M130</f>
        <v>2</v>
      </c>
      <c r="N127" s="35">
        <f>N128+N129+N130</f>
        <v>2</v>
      </c>
      <c r="O127" s="35">
        <f>O128+O129+O130</f>
        <v>1</v>
      </c>
      <c r="P127" s="35">
        <f>P128+P129+P130</f>
        <v>3</v>
      </c>
      <c r="Q127" s="36">
        <f t="shared" si="21"/>
        <v>75</v>
      </c>
      <c r="R127" s="35">
        <f>R128+R129+R130</f>
        <v>2</v>
      </c>
      <c r="S127" s="35">
        <f>S128+S129+S130</f>
        <v>2</v>
      </c>
      <c r="T127" s="37">
        <f t="shared" si="22"/>
        <v>0.5</v>
      </c>
      <c r="U127" s="37">
        <f t="shared" si="23"/>
        <v>0.5</v>
      </c>
      <c r="V127" s="35">
        <f>V128+V129+V130</f>
        <v>0</v>
      </c>
      <c r="W127" s="35">
        <f>W128+W129+W130</f>
        <v>0</v>
      </c>
      <c r="X127" s="35">
        <f>X128+X129+X130</f>
        <v>0</v>
      </c>
      <c r="Y127" s="35">
        <f>Y128+Y129+Y130</f>
        <v>1</v>
      </c>
      <c r="Z127" s="35">
        <f>H127-H263</f>
        <v>-1</v>
      </c>
      <c r="AA127" s="35"/>
      <c r="AB127" s="35"/>
      <c r="AC127" s="38"/>
      <c r="AD127" s="38"/>
    </row>
    <row r="128" spans="1:30" x14ac:dyDescent="0.3">
      <c r="A128" s="3" t="s">
        <v>66</v>
      </c>
      <c r="B128" s="3" t="s">
        <v>24</v>
      </c>
      <c r="C128" s="3" t="s">
        <v>29</v>
      </c>
      <c r="D128" s="3" t="s">
        <v>32</v>
      </c>
      <c r="E128" s="3" t="s">
        <v>33</v>
      </c>
      <c r="F128" s="3" t="s">
        <v>31</v>
      </c>
      <c r="G128" s="3">
        <v>3</v>
      </c>
      <c r="H128" s="3">
        <v>2</v>
      </c>
      <c r="I128" s="4">
        <f t="shared" ref="I128:I130" si="24">H128/G128</f>
        <v>0.66666666666666663</v>
      </c>
      <c r="J128" s="3">
        <v>1</v>
      </c>
      <c r="K128" s="32">
        <f t="shared" ref="K128:K130" si="25">J128/G128</f>
        <v>0.33333333333333331</v>
      </c>
      <c r="L128" s="3">
        <f t="shared" ref="L128:L130" si="26">M128+N128</f>
        <v>1</v>
      </c>
      <c r="M128" s="3">
        <v>0</v>
      </c>
      <c r="N128" s="3">
        <v>1</v>
      </c>
      <c r="O128" s="3">
        <v>0</v>
      </c>
      <c r="P128" s="3">
        <v>1</v>
      </c>
      <c r="Q128" s="4">
        <f t="shared" ref="Q128:Q130" si="27">P128/L128*100</f>
        <v>100</v>
      </c>
      <c r="R128" s="3">
        <v>2</v>
      </c>
      <c r="S128" s="3">
        <v>2</v>
      </c>
      <c r="T128" s="32">
        <f t="shared" ref="T128:T130" si="28">M128/(M128+N128)</f>
        <v>0</v>
      </c>
      <c r="U128" s="32">
        <f t="shared" ref="U128:U130" si="29">((0.5*V128)+M128)/L128</f>
        <v>0</v>
      </c>
      <c r="V128" s="3">
        <v>0</v>
      </c>
      <c r="W128" s="3">
        <v>0</v>
      </c>
      <c r="X128" s="3">
        <v>0</v>
      </c>
      <c r="Y128" s="3">
        <v>1</v>
      </c>
      <c r="Z128" s="3"/>
      <c r="AA128" s="3"/>
      <c r="AB128" s="3"/>
    </row>
    <row r="129" spans="1:30" x14ac:dyDescent="0.3">
      <c r="A129" s="3" t="s">
        <v>67</v>
      </c>
      <c r="B129" s="3" t="s">
        <v>24</v>
      </c>
      <c r="C129" s="3" t="s">
        <v>29</v>
      </c>
      <c r="D129" s="3" t="s">
        <v>32</v>
      </c>
      <c r="E129" s="3" t="s">
        <v>33</v>
      </c>
      <c r="F129" s="3" t="s">
        <v>31</v>
      </c>
      <c r="G129" s="3">
        <v>0</v>
      </c>
      <c r="H129" s="3">
        <v>0</v>
      </c>
      <c r="I129" s="4" t="e">
        <f t="shared" si="24"/>
        <v>#DIV/0!</v>
      </c>
      <c r="J129" s="3">
        <v>0</v>
      </c>
      <c r="K129" s="32" t="e">
        <f t="shared" si="25"/>
        <v>#DIV/0!</v>
      </c>
      <c r="L129" s="3">
        <f t="shared" si="26"/>
        <v>0</v>
      </c>
      <c r="M129" s="3">
        <v>0</v>
      </c>
      <c r="N129" s="3">
        <v>0</v>
      </c>
      <c r="O129" s="3">
        <v>0</v>
      </c>
      <c r="P129" s="3">
        <v>0</v>
      </c>
      <c r="Q129" s="4" t="e">
        <f t="shared" si="27"/>
        <v>#DIV/0!</v>
      </c>
      <c r="R129" s="3">
        <v>0</v>
      </c>
      <c r="S129" s="3">
        <v>0</v>
      </c>
      <c r="T129" s="32" t="e">
        <f t="shared" si="28"/>
        <v>#DIV/0!</v>
      </c>
      <c r="U129" s="32" t="e">
        <f t="shared" si="29"/>
        <v>#DIV/0!</v>
      </c>
      <c r="V129" s="3">
        <v>0</v>
      </c>
      <c r="W129" s="3">
        <v>0</v>
      </c>
      <c r="X129" s="3">
        <v>0</v>
      </c>
      <c r="Y129" s="3">
        <v>0</v>
      </c>
      <c r="Z129" s="3"/>
      <c r="AA129" s="3"/>
      <c r="AB129" s="3"/>
    </row>
    <row r="130" spans="1:30" x14ac:dyDescent="0.3">
      <c r="A130" s="3" t="s">
        <v>68</v>
      </c>
      <c r="B130" s="3" t="s">
        <v>24</v>
      </c>
      <c r="C130" s="3" t="s">
        <v>29</v>
      </c>
      <c r="D130" s="3" t="s">
        <v>32</v>
      </c>
      <c r="E130" s="3" t="s">
        <v>33</v>
      </c>
      <c r="F130" s="3" t="s">
        <v>31</v>
      </c>
      <c r="G130" s="3">
        <v>3</v>
      </c>
      <c r="H130" s="3">
        <v>4</v>
      </c>
      <c r="I130" s="4">
        <f t="shared" si="24"/>
        <v>1.3333333333333333</v>
      </c>
      <c r="J130" s="3">
        <v>0</v>
      </c>
      <c r="K130" s="32">
        <f t="shared" si="25"/>
        <v>0</v>
      </c>
      <c r="L130" s="3">
        <f t="shared" si="26"/>
        <v>3</v>
      </c>
      <c r="M130" s="3">
        <v>2</v>
      </c>
      <c r="N130" s="3">
        <v>1</v>
      </c>
      <c r="O130" s="3">
        <v>1</v>
      </c>
      <c r="P130" s="3">
        <v>2</v>
      </c>
      <c r="Q130" s="4">
        <f t="shared" si="27"/>
        <v>66.666666666666657</v>
      </c>
      <c r="R130" s="3">
        <v>0</v>
      </c>
      <c r="S130" s="3">
        <v>0</v>
      </c>
      <c r="T130" s="32">
        <f t="shared" si="28"/>
        <v>0.66666666666666663</v>
      </c>
      <c r="U130" s="32">
        <f t="shared" si="29"/>
        <v>0.66666666666666663</v>
      </c>
      <c r="V130" s="3">
        <v>0</v>
      </c>
      <c r="W130" s="3">
        <v>0</v>
      </c>
      <c r="X130" s="3">
        <v>0</v>
      </c>
      <c r="Y130" s="3">
        <v>0</v>
      </c>
      <c r="Z130" s="3"/>
      <c r="AA130" s="3"/>
      <c r="AB130" s="3"/>
    </row>
    <row r="131" spans="1:30" x14ac:dyDescent="0.3">
      <c r="A131" s="3"/>
      <c r="B131" s="3"/>
      <c r="C131" s="3"/>
      <c r="D131" s="3"/>
      <c r="E131" s="3"/>
      <c r="F131" s="3"/>
      <c r="G131" s="3"/>
      <c r="H131" s="3"/>
      <c r="I131" s="4"/>
      <c r="J131" s="3"/>
      <c r="K131" s="32"/>
      <c r="L131" s="3"/>
      <c r="M131" s="3"/>
      <c r="N131" s="3"/>
      <c r="O131" s="3"/>
      <c r="P131" s="3"/>
      <c r="Q131" s="3"/>
      <c r="R131" s="3"/>
      <c r="S131" s="3"/>
      <c r="T131" s="32"/>
      <c r="U131" s="32"/>
      <c r="V131" s="3"/>
      <c r="W131" s="3"/>
      <c r="X131" s="3"/>
      <c r="Y131" s="3"/>
      <c r="Z131" s="3"/>
    </row>
    <row r="132" spans="1:30" x14ac:dyDescent="0.3">
      <c r="A132" s="35"/>
      <c r="B132" s="35"/>
      <c r="C132" s="35"/>
      <c r="D132" s="35"/>
      <c r="E132" s="35"/>
      <c r="F132" s="39" t="s">
        <v>36</v>
      </c>
      <c r="G132" s="35">
        <f>G3+G7+G11+G15+G19+G23+G27+G31+G35+G39+G43+G47+G51+G55+G59+G63+G67+G71+G75+G79+G83+G87+G91+G95+G99+G103+G107+G111+G115+G119+G123+G127</f>
        <v>116</v>
      </c>
      <c r="H132" s="35">
        <f>H3+H7+H11+H15+H19+H23+H27+H31+H35+H39+H43+H47+H51+H55+H59+H63+H67+H71+H75+H79+H83+H87+H91+H95+H99+H103+H107+H111+H115+H119+H123+H127</f>
        <v>103</v>
      </c>
      <c r="I132" s="36">
        <f t="shared" ref="I132" si="30">H132/G132</f>
        <v>0.88793103448275867</v>
      </c>
      <c r="J132" s="35">
        <f>J3+J7+J11+J15+J19+J23+J27+J31+J35+J39+J43+J47+J51+J55+J59+J63+J67+J71+J75+J79+J83+J87+J91+J95+J99+J103+J107+J111+J115+J119+J123+J127</f>
        <v>17</v>
      </c>
      <c r="K132" s="37">
        <f t="shared" ref="K132" si="31">J132/G132</f>
        <v>0.14655172413793102</v>
      </c>
      <c r="L132" s="35">
        <f>L3+L7+L11+L15+L19+L23+L27+L31+L35+L39+L43+L47+L51+L55+L59+L63+L67+L71+L75+L79+L83+L87+L91+L95+L99+L103+L107+L111+L115+L119+L123+L127</f>
        <v>90</v>
      </c>
      <c r="M132" s="35">
        <f>M3+M7+M11+M15+M19+M23+M27+M31+M35+M39+M43+M47+M51+M55+M59+M63+M67+M71+M75+M79+M83+M87+M91+M95+M99+M103+M107+M111+M115+M119+M123+M127</f>
        <v>40</v>
      </c>
      <c r="N132" s="35">
        <f>N3+N7+N11+N15+N19+N23+N27+N31+N35+N39+N43+N47+N51+N55+N59+N63+N67+N71+N75+N79+N83+N87+N91+N95+N99+N103+N107+N111+N115+N119+N123+N127</f>
        <v>50</v>
      </c>
      <c r="O132" s="35">
        <f>O3+O7+O11+O15+O19+O23+O27+O31+O35+O39+O43+O47+O51+O55+O59+O63+O67+O71+O75+O79+O83+O87+O91+O95+O99+O103+O107+O111+O115+O119+O123+O127</f>
        <v>27</v>
      </c>
      <c r="P132" s="35">
        <f>P3+P7+P11+P15+P19+P23+P27+P31+P35+P39+P43+P47+P51+P55+P59+P63+P67+P71+P75+P79+P83+P87+P91+P95+P99+P103+P107+P111+P115+P119+P123+P127</f>
        <v>64</v>
      </c>
      <c r="Q132" s="36">
        <f>P132/L132*100</f>
        <v>71.111111111111114</v>
      </c>
      <c r="R132" s="35">
        <f>R3+R7+R11+R15+R19+R23+R27+R31+R35+R39+R43+R47+R51+R55+R59+R63+R67+R71+R75+R79+R83+R87+R91+R95+R99+R103+R107+R111+R115+R119+R123+R127</f>
        <v>24</v>
      </c>
      <c r="S132" s="35">
        <f>S3+S7+S11+S15+S19+S23+S27+S31+S35+S39+S43+S47+S51+S55+S59+S63+S67+S71+S75+S79+S83+S87+S91+S95+S99+S103+S107+S111+S115+S119+S123+S127</f>
        <v>17</v>
      </c>
      <c r="T132" s="37">
        <f>M132/(M132+N132)</f>
        <v>0.44444444444444442</v>
      </c>
      <c r="U132" s="37">
        <f>((0.5*V132)+M132)/L132</f>
        <v>0.4777777777777778</v>
      </c>
      <c r="V132" s="35">
        <f>V3+V7+V11+V15+V19+V23+V27+V31+V35+V39+V43+V47+V51+V55+V59+V63+V67+V71+V75+V79+V83+V87+V91+V95+V99+V103+V107+V111+V115+V119+V123+V127</f>
        <v>6</v>
      </c>
      <c r="W132" s="35">
        <f>W3+W7+W11+W15+W19+W23+W27+W31+W35+W39+W43+W47+W51+W55+W59+W63+W67+W71+W75+W79+W83+W87+W91+W95+W99+W103+W107+W111+W115+W119+W123+W127</f>
        <v>20</v>
      </c>
      <c r="X132" s="35">
        <f>X3+X7+X11+X15+X19+X23+X27+X31+X35+X39+X43+X47+X51+X55+X59+X63+X67+X71+X75+X79+X83+X87+X91+X95+X99+X103+X107+X111+X115+X119+X123+X127</f>
        <v>3</v>
      </c>
      <c r="Y132" s="35">
        <f>Y3+Y7+Y11+Y15+Y19+Y23+Y27+Y31+Y35+Y39+Y43+Y47+Y51+Y55+Y59+Y63+Y67+Y71+Y75+Y79+Y83+Y87+Y91+Y95+Y99+Y103+Y107+Y111+Y115+Y119+Y123+Y127</f>
        <v>20</v>
      </c>
      <c r="Z132" s="35">
        <f>Z3+Z7+Z11+Z15+Z19+Z23+Z27+Z31+Z35+Z39+Z43+Z47+Z51+Z55+Z59+Z63+Z67+Z71+Z75+Z79+Z83+Z87+Z91+Z95+Z99+Z103+Z107+Z111+Z115+Z119+Z123+Z127</f>
        <v>54</v>
      </c>
      <c r="AA132" s="38"/>
      <c r="AB132" s="38"/>
      <c r="AC132" s="38"/>
      <c r="AD132" s="38"/>
    </row>
    <row r="133" spans="1:30" x14ac:dyDescent="0.3">
      <c r="A133" s="6"/>
      <c r="B133" s="6"/>
      <c r="C133" s="6"/>
      <c r="D133" s="6"/>
      <c r="E133" s="6"/>
      <c r="F133" s="6"/>
      <c r="G133" s="6" t="s">
        <v>7</v>
      </c>
      <c r="H133" s="6" t="s">
        <v>8</v>
      </c>
      <c r="I133" s="7" t="s">
        <v>9</v>
      </c>
      <c r="J133" s="6" t="s">
        <v>10</v>
      </c>
      <c r="K133" s="33" t="s">
        <v>11</v>
      </c>
      <c r="L133" s="6" t="s">
        <v>12</v>
      </c>
      <c r="M133" s="6" t="s">
        <v>13</v>
      </c>
      <c r="N133" s="6" t="s">
        <v>14</v>
      </c>
      <c r="O133" s="6" t="s">
        <v>38</v>
      </c>
      <c r="P133" s="6" t="s">
        <v>70</v>
      </c>
      <c r="Q133" s="6" t="s">
        <v>71</v>
      </c>
      <c r="R133" s="6" t="s">
        <v>16</v>
      </c>
      <c r="S133" s="6" t="s">
        <v>17</v>
      </c>
      <c r="T133" s="33" t="s">
        <v>18</v>
      </c>
      <c r="U133" s="33" t="s">
        <v>19</v>
      </c>
      <c r="V133" s="6" t="s">
        <v>20</v>
      </c>
      <c r="W133" s="6" t="s">
        <v>21</v>
      </c>
      <c r="X133" s="6" t="s">
        <v>22</v>
      </c>
      <c r="Y133" s="6" t="s">
        <v>23</v>
      </c>
      <c r="Z133" s="6" t="s">
        <v>72</v>
      </c>
    </row>
    <row r="134" spans="1:30" x14ac:dyDescent="0.3">
      <c r="I134" s="2"/>
      <c r="K134" s="34"/>
      <c r="T134" s="34"/>
      <c r="U134" s="34"/>
      <c r="Z134" s="3"/>
    </row>
    <row r="135" spans="1:30" x14ac:dyDescent="0.3">
      <c r="I135" s="2"/>
      <c r="K135" s="34"/>
      <c r="T135" s="34"/>
      <c r="U135" s="34"/>
      <c r="Z135" s="3"/>
    </row>
    <row r="136" spans="1:30" x14ac:dyDescent="0.3">
      <c r="I136" s="2"/>
      <c r="K136" s="34"/>
      <c r="T136" s="34"/>
      <c r="U136" s="34"/>
      <c r="Z136" s="3"/>
    </row>
    <row r="137" spans="1:30" x14ac:dyDescent="0.3">
      <c r="A137" s="49" t="s">
        <v>37</v>
      </c>
      <c r="B137" s="49"/>
      <c r="C137" s="49"/>
      <c r="D137" s="3"/>
      <c r="E137" s="3"/>
      <c r="F137" s="3"/>
      <c r="G137" s="3"/>
      <c r="H137" s="3"/>
      <c r="I137" s="4"/>
      <c r="J137" s="3"/>
      <c r="K137" s="32"/>
      <c r="L137" s="3"/>
      <c r="M137" s="3"/>
      <c r="N137" s="3"/>
      <c r="O137" s="3"/>
      <c r="P137" s="3"/>
      <c r="Q137" s="3"/>
      <c r="R137" s="3"/>
      <c r="S137" s="3"/>
      <c r="T137" s="32"/>
      <c r="U137" s="32"/>
      <c r="V137" s="3"/>
      <c r="W137" s="3"/>
      <c r="X137" s="3"/>
      <c r="Y137" s="3"/>
      <c r="Z137" s="3"/>
      <c r="AA137" s="3"/>
      <c r="AB137" s="3"/>
      <c r="AC137" s="3"/>
      <c r="AD137" s="3"/>
    </row>
    <row r="138" spans="1:30" x14ac:dyDescent="0.3">
      <c r="A138" s="6" t="s">
        <v>1</v>
      </c>
      <c r="B138" s="6" t="s">
        <v>2</v>
      </c>
      <c r="C138" s="6" t="s">
        <v>3</v>
      </c>
      <c r="D138" s="6" t="s">
        <v>4</v>
      </c>
      <c r="E138" s="6" t="s">
        <v>5</v>
      </c>
      <c r="F138" s="6" t="s">
        <v>6</v>
      </c>
      <c r="G138" s="6" t="s">
        <v>7</v>
      </c>
      <c r="H138" s="6" t="s">
        <v>8</v>
      </c>
      <c r="I138" s="7" t="s">
        <v>9</v>
      </c>
      <c r="J138" s="6" t="s">
        <v>10</v>
      </c>
      <c r="K138" s="33" t="s">
        <v>11</v>
      </c>
      <c r="L138" s="6" t="s">
        <v>12</v>
      </c>
      <c r="M138" s="6" t="s">
        <v>13</v>
      </c>
      <c r="N138" s="6" t="s">
        <v>14</v>
      </c>
      <c r="O138" s="6" t="s">
        <v>38</v>
      </c>
      <c r="P138" s="6" t="s">
        <v>70</v>
      </c>
      <c r="Q138" s="6" t="s">
        <v>71</v>
      </c>
      <c r="R138" s="6" t="s">
        <v>16</v>
      </c>
      <c r="S138" s="6" t="s">
        <v>17</v>
      </c>
      <c r="T138" s="33" t="s">
        <v>18</v>
      </c>
      <c r="U138" s="33" t="s">
        <v>19</v>
      </c>
      <c r="V138" s="6" t="s">
        <v>20</v>
      </c>
      <c r="W138" s="6" t="s">
        <v>39</v>
      </c>
      <c r="X138" s="6" t="s">
        <v>40</v>
      </c>
      <c r="Y138" s="6" t="s">
        <v>41</v>
      </c>
      <c r="Z138" s="6" t="s">
        <v>22</v>
      </c>
      <c r="AA138" s="6" t="s">
        <v>42</v>
      </c>
      <c r="AB138" s="6"/>
      <c r="AC138" s="6"/>
    </row>
    <row r="139" spans="1:30" x14ac:dyDescent="0.3">
      <c r="A139" s="35">
        <v>1</v>
      </c>
      <c r="B139" s="35" t="s">
        <v>24</v>
      </c>
      <c r="C139" s="35" t="s">
        <v>25</v>
      </c>
      <c r="D139" s="35" t="s">
        <v>26</v>
      </c>
      <c r="E139" s="35" t="s">
        <v>27</v>
      </c>
      <c r="F139" s="35" t="s">
        <v>28</v>
      </c>
      <c r="G139" s="35">
        <f>G140+G141+G142</f>
        <v>8</v>
      </c>
      <c r="H139" s="35">
        <f>H140+H141+H142</f>
        <v>0</v>
      </c>
      <c r="I139" s="36">
        <f t="shared" ref="I139:I170" si="32">H139/G139</f>
        <v>0</v>
      </c>
      <c r="J139" s="35">
        <f>J140+J141+J142</f>
        <v>6</v>
      </c>
      <c r="K139" s="37">
        <f t="shared" ref="K139:K170" si="33">J139/G139</f>
        <v>0.75</v>
      </c>
      <c r="L139" s="35">
        <f t="shared" ref="L139:L170" si="34">M139+N139</f>
        <v>2</v>
      </c>
      <c r="M139" s="35">
        <f>M140+M141+M142</f>
        <v>0</v>
      </c>
      <c r="N139" s="35">
        <f>N140+N141+N142</f>
        <v>2</v>
      </c>
      <c r="O139" s="35">
        <f>O140+O141+O142</f>
        <v>0</v>
      </c>
      <c r="P139" s="35">
        <f>P140+P141+P142</f>
        <v>2</v>
      </c>
      <c r="Q139" s="36">
        <f t="shared" ref="Q139:Q170" si="35">P139/L139*100</f>
        <v>100</v>
      </c>
      <c r="R139" s="35">
        <f>R140+R141+R142</f>
        <v>0</v>
      </c>
      <c r="S139" s="35">
        <f>S140+S141+S142</f>
        <v>0</v>
      </c>
      <c r="T139" s="37">
        <f t="shared" ref="T139:T170" si="36">M139/(M139+N139)</f>
        <v>0</v>
      </c>
      <c r="U139" s="37">
        <f t="shared" ref="U139:U170" si="37">((0.5*V139)+M139)/L139</f>
        <v>0</v>
      </c>
      <c r="V139" s="35">
        <f t="shared" ref="V139:AA139" si="38">V140+V141+V142</f>
        <v>0</v>
      </c>
      <c r="W139" s="35">
        <f t="shared" si="38"/>
        <v>0</v>
      </c>
      <c r="X139" s="35">
        <f t="shared" si="38"/>
        <v>2</v>
      </c>
      <c r="Y139" s="35">
        <f t="shared" si="38"/>
        <v>2</v>
      </c>
      <c r="Z139" s="35">
        <f t="shared" si="38"/>
        <v>1</v>
      </c>
      <c r="AA139" s="35">
        <f t="shared" si="38"/>
        <v>0</v>
      </c>
      <c r="AB139" s="35"/>
      <c r="AC139" s="35"/>
      <c r="AD139" s="38"/>
    </row>
    <row r="140" spans="1:30" x14ac:dyDescent="0.3">
      <c r="A140" s="3" t="s">
        <v>66</v>
      </c>
      <c r="B140" s="3" t="s">
        <v>24</v>
      </c>
      <c r="C140" s="3" t="s">
        <v>25</v>
      </c>
      <c r="D140" s="3" t="s">
        <v>26</v>
      </c>
      <c r="E140" s="3" t="s">
        <v>27</v>
      </c>
      <c r="F140" s="3" t="s">
        <v>28</v>
      </c>
      <c r="G140" s="3">
        <v>2</v>
      </c>
      <c r="H140" s="3">
        <v>0</v>
      </c>
      <c r="I140" s="4">
        <f t="shared" si="32"/>
        <v>0</v>
      </c>
      <c r="J140" s="3">
        <v>1</v>
      </c>
      <c r="K140" s="32">
        <f t="shared" si="33"/>
        <v>0.5</v>
      </c>
      <c r="L140" s="3">
        <f t="shared" si="34"/>
        <v>1</v>
      </c>
      <c r="M140" s="3">
        <v>0</v>
      </c>
      <c r="N140" s="3">
        <v>1</v>
      </c>
      <c r="O140" s="3">
        <v>0</v>
      </c>
      <c r="P140" s="3">
        <v>1</v>
      </c>
      <c r="Q140" s="4">
        <f t="shared" si="35"/>
        <v>100</v>
      </c>
      <c r="R140" s="3">
        <v>0</v>
      </c>
      <c r="S140" s="3">
        <v>0</v>
      </c>
      <c r="T140" s="32">
        <f t="shared" si="36"/>
        <v>0</v>
      </c>
      <c r="U140" s="32">
        <f t="shared" si="37"/>
        <v>0</v>
      </c>
      <c r="V140" s="3">
        <v>0</v>
      </c>
      <c r="W140" s="3">
        <v>0</v>
      </c>
      <c r="X140" s="3">
        <v>1</v>
      </c>
      <c r="Y140" s="3">
        <v>0</v>
      </c>
      <c r="Z140" s="3">
        <v>0</v>
      </c>
      <c r="AA140" s="3">
        <v>0</v>
      </c>
      <c r="AB140" s="3"/>
      <c r="AC140" s="3"/>
    </row>
    <row r="141" spans="1:30" x14ac:dyDescent="0.3">
      <c r="A141" s="3" t="s">
        <v>67</v>
      </c>
      <c r="B141" s="3" t="s">
        <v>24</v>
      </c>
      <c r="C141" s="3" t="s">
        <v>25</v>
      </c>
      <c r="D141" s="3" t="s">
        <v>26</v>
      </c>
      <c r="E141" s="3" t="s">
        <v>27</v>
      </c>
      <c r="F141" s="3" t="s">
        <v>28</v>
      </c>
      <c r="G141" s="3">
        <v>0</v>
      </c>
      <c r="H141" s="3">
        <v>0</v>
      </c>
      <c r="I141" s="4" t="e">
        <f t="shared" si="32"/>
        <v>#DIV/0!</v>
      </c>
      <c r="J141" s="3">
        <v>0</v>
      </c>
      <c r="K141" s="32" t="e">
        <f t="shared" si="33"/>
        <v>#DIV/0!</v>
      </c>
      <c r="L141" s="3">
        <f t="shared" si="34"/>
        <v>0</v>
      </c>
      <c r="M141" s="3">
        <v>0</v>
      </c>
      <c r="N141" s="3">
        <v>0</v>
      </c>
      <c r="O141" s="3">
        <v>0</v>
      </c>
      <c r="P141" s="3">
        <v>0</v>
      </c>
      <c r="Q141" s="4" t="e">
        <f t="shared" si="35"/>
        <v>#DIV/0!</v>
      </c>
      <c r="R141" s="3">
        <v>0</v>
      </c>
      <c r="S141" s="3">
        <v>0</v>
      </c>
      <c r="T141" s="32" t="e">
        <f t="shared" si="36"/>
        <v>#DIV/0!</v>
      </c>
      <c r="U141" s="32" t="e">
        <f t="shared" si="37"/>
        <v>#DIV/0!</v>
      </c>
      <c r="V141" s="3">
        <v>0</v>
      </c>
      <c r="W141" s="3">
        <v>0</v>
      </c>
      <c r="X141" s="3">
        <v>0</v>
      </c>
      <c r="Y141" s="3">
        <v>0</v>
      </c>
      <c r="Z141" s="3">
        <v>0</v>
      </c>
      <c r="AA141" s="3">
        <v>0</v>
      </c>
      <c r="AB141" s="3"/>
      <c r="AC141" s="3"/>
    </row>
    <row r="142" spans="1:30" x14ac:dyDescent="0.3">
      <c r="A142" s="3" t="s">
        <v>68</v>
      </c>
      <c r="B142" s="3" t="s">
        <v>24</v>
      </c>
      <c r="C142" s="3" t="s">
        <v>25</v>
      </c>
      <c r="D142" s="3" t="s">
        <v>26</v>
      </c>
      <c r="E142" s="3" t="s">
        <v>27</v>
      </c>
      <c r="F142" s="3" t="s">
        <v>28</v>
      </c>
      <c r="G142" s="3">
        <v>6</v>
      </c>
      <c r="H142" s="3">
        <v>0</v>
      </c>
      <c r="I142" s="4">
        <f t="shared" si="32"/>
        <v>0</v>
      </c>
      <c r="J142" s="3">
        <v>5</v>
      </c>
      <c r="K142" s="32">
        <f t="shared" si="33"/>
        <v>0.83333333333333337</v>
      </c>
      <c r="L142" s="3">
        <f t="shared" si="34"/>
        <v>1</v>
      </c>
      <c r="M142" s="3">
        <v>0</v>
      </c>
      <c r="N142" s="3">
        <v>1</v>
      </c>
      <c r="O142" s="3">
        <v>0</v>
      </c>
      <c r="P142" s="3">
        <v>1</v>
      </c>
      <c r="Q142" s="4">
        <f t="shared" si="35"/>
        <v>100</v>
      </c>
      <c r="R142" s="3">
        <v>0</v>
      </c>
      <c r="S142" s="3">
        <v>0</v>
      </c>
      <c r="T142" s="32">
        <f t="shared" si="36"/>
        <v>0</v>
      </c>
      <c r="U142" s="32">
        <f t="shared" si="37"/>
        <v>0</v>
      </c>
      <c r="V142" s="3">
        <v>0</v>
      </c>
      <c r="W142" s="3">
        <v>0</v>
      </c>
      <c r="X142" s="3">
        <v>1</v>
      </c>
      <c r="Y142" s="3">
        <v>2</v>
      </c>
      <c r="Z142" s="3">
        <v>1</v>
      </c>
      <c r="AA142" s="3">
        <v>0</v>
      </c>
      <c r="AB142" s="3"/>
      <c r="AC142" s="3"/>
    </row>
    <row r="143" spans="1:30" x14ac:dyDescent="0.3">
      <c r="A143" s="35">
        <v>2</v>
      </c>
      <c r="B143" s="35" t="s">
        <v>29</v>
      </c>
      <c r="C143" s="35" t="s">
        <v>30</v>
      </c>
      <c r="D143" s="35" t="s">
        <v>26</v>
      </c>
      <c r="E143" s="35" t="s">
        <v>27</v>
      </c>
      <c r="F143" s="35" t="s">
        <v>28</v>
      </c>
      <c r="G143" s="35">
        <f>G144+G145+G146</f>
        <v>7</v>
      </c>
      <c r="H143" s="35">
        <f>H144+H145+H146</f>
        <v>2</v>
      </c>
      <c r="I143" s="36">
        <f t="shared" si="32"/>
        <v>0.2857142857142857</v>
      </c>
      <c r="J143" s="35">
        <f>J144+J145+J146</f>
        <v>4</v>
      </c>
      <c r="K143" s="37">
        <f t="shared" si="33"/>
        <v>0.5714285714285714</v>
      </c>
      <c r="L143" s="35">
        <f t="shared" si="34"/>
        <v>3</v>
      </c>
      <c r="M143" s="35">
        <f>M144+M145+M146</f>
        <v>1</v>
      </c>
      <c r="N143" s="35">
        <f>N144+N145+N146</f>
        <v>2</v>
      </c>
      <c r="O143" s="35">
        <f>O144+O145+O146</f>
        <v>0</v>
      </c>
      <c r="P143" s="35">
        <f>P144+P145+P146</f>
        <v>1</v>
      </c>
      <c r="Q143" s="36">
        <f t="shared" si="35"/>
        <v>33.333333333333329</v>
      </c>
      <c r="R143" s="35">
        <f>R144+R145+R146</f>
        <v>0</v>
      </c>
      <c r="S143" s="35">
        <f>S144+S145+S146</f>
        <v>0</v>
      </c>
      <c r="T143" s="37">
        <f t="shared" si="36"/>
        <v>0.33333333333333331</v>
      </c>
      <c r="U143" s="37">
        <f t="shared" si="37"/>
        <v>0.33333333333333331</v>
      </c>
      <c r="V143" s="35">
        <f t="shared" ref="V143:AA143" si="39">V144+V145+V146</f>
        <v>0</v>
      </c>
      <c r="W143" s="35">
        <f t="shared" si="39"/>
        <v>1</v>
      </c>
      <c r="X143" s="35">
        <f t="shared" si="39"/>
        <v>1</v>
      </c>
      <c r="Y143" s="35">
        <f t="shared" si="39"/>
        <v>4</v>
      </c>
      <c r="Z143" s="35">
        <f t="shared" si="39"/>
        <v>2</v>
      </c>
      <c r="AA143" s="35">
        <f t="shared" si="39"/>
        <v>1</v>
      </c>
      <c r="AB143" s="35"/>
      <c r="AC143" s="35"/>
      <c r="AD143" s="38"/>
    </row>
    <row r="144" spans="1:30" x14ac:dyDescent="0.3">
      <c r="A144" s="3" t="s">
        <v>66</v>
      </c>
      <c r="B144" s="3" t="s">
        <v>29</v>
      </c>
      <c r="C144" s="3" t="s">
        <v>30</v>
      </c>
      <c r="D144" s="3" t="s">
        <v>26</v>
      </c>
      <c r="E144" s="3" t="s">
        <v>27</v>
      </c>
      <c r="F144" s="3" t="s">
        <v>28</v>
      </c>
      <c r="G144" s="3">
        <v>4</v>
      </c>
      <c r="H144" s="3">
        <v>2</v>
      </c>
      <c r="I144" s="4">
        <f t="shared" si="32"/>
        <v>0.5</v>
      </c>
      <c r="J144" s="3">
        <v>1</v>
      </c>
      <c r="K144" s="32">
        <f t="shared" si="33"/>
        <v>0.25</v>
      </c>
      <c r="L144" s="3">
        <f t="shared" si="34"/>
        <v>3</v>
      </c>
      <c r="M144" s="3">
        <v>1</v>
      </c>
      <c r="N144" s="3">
        <v>2</v>
      </c>
      <c r="O144" s="3">
        <v>0</v>
      </c>
      <c r="P144" s="3">
        <v>1</v>
      </c>
      <c r="Q144" s="4">
        <f t="shared" si="35"/>
        <v>33.333333333333329</v>
      </c>
      <c r="R144" s="3">
        <v>0</v>
      </c>
      <c r="S144" s="3">
        <v>0</v>
      </c>
      <c r="T144" s="32">
        <f t="shared" si="36"/>
        <v>0.33333333333333331</v>
      </c>
      <c r="U144" s="32">
        <f t="shared" si="37"/>
        <v>0.33333333333333331</v>
      </c>
      <c r="V144" s="3">
        <v>0</v>
      </c>
      <c r="W144" s="3">
        <v>1</v>
      </c>
      <c r="X144" s="3">
        <v>1</v>
      </c>
      <c r="Y144" s="3">
        <v>1</v>
      </c>
      <c r="Z144" s="3">
        <v>0</v>
      </c>
      <c r="AA144" s="3">
        <v>1</v>
      </c>
      <c r="AB144" s="3"/>
      <c r="AC144" s="3"/>
    </row>
    <row r="145" spans="1:30" x14ac:dyDescent="0.3">
      <c r="A145" s="3" t="s">
        <v>67</v>
      </c>
      <c r="B145" s="3" t="s">
        <v>29</v>
      </c>
      <c r="C145" s="3" t="s">
        <v>30</v>
      </c>
      <c r="D145" s="3" t="s">
        <v>26</v>
      </c>
      <c r="E145" s="3" t="s">
        <v>27</v>
      </c>
      <c r="F145" s="3" t="s">
        <v>28</v>
      </c>
      <c r="G145" s="3">
        <v>0</v>
      </c>
      <c r="H145" s="3">
        <v>0</v>
      </c>
      <c r="I145" s="4" t="e">
        <f t="shared" si="32"/>
        <v>#DIV/0!</v>
      </c>
      <c r="J145" s="3">
        <v>0</v>
      </c>
      <c r="K145" s="32" t="e">
        <f t="shared" si="33"/>
        <v>#DIV/0!</v>
      </c>
      <c r="L145" s="3">
        <f t="shared" si="34"/>
        <v>0</v>
      </c>
      <c r="M145" s="3">
        <v>0</v>
      </c>
      <c r="N145" s="3">
        <v>0</v>
      </c>
      <c r="O145" s="3">
        <v>0</v>
      </c>
      <c r="P145" s="3">
        <v>0</v>
      </c>
      <c r="Q145" s="4" t="e">
        <f t="shared" si="35"/>
        <v>#DIV/0!</v>
      </c>
      <c r="R145" s="3">
        <v>0</v>
      </c>
      <c r="S145" s="3">
        <v>0</v>
      </c>
      <c r="T145" s="32" t="e">
        <f t="shared" si="36"/>
        <v>#DIV/0!</v>
      </c>
      <c r="U145" s="32" t="e">
        <f t="shared" si="37"/>
        <v>#DIV/0!</v>
      </c>
      <c r="V145" s="3">
        <v>0</v>
      </c>
      <c r="W145" s="3">
        <v>0</v>
      </c>
      <c r="X145" s="3">
        <v>0</v>
      </c>
      <c r="Y145" s="3">
        <v>0</v>
      </c>
      <c r="Z145" s="3">
        <v>0</v>
      </c>
      <c r="AA145" s="3">
        <v>0</v>
      </c>
      <c r="AB145" s="3"/>
      <c r="AC145" s="3"/>
    </row>
    <row r="146" spans="1:30" x14ac:dyDescent="0.3">
      <c r="A146" s="3" t="s">
        <v>68</v>
      </c>
      <c r="B146" s="3" t="s">
        <v>29</v>
      </c>
      <c r="C146" s="3" t="s">
        <v>30</v>
      </c>
      <c r="D146" s="3" t="s">
        <v>26</v>
      </c>
      <c r="E146" s="3" t="s">
        <v>27</v>
      </c>
      <c r="F146" s="3" t="s">
        <v>28</v>
      </c>
      <c r="G146" s="3">
        <v>3</v>
      </c>
      <c r="H146" s="3">
        <v>0</v>
      </c>
      <c r="I146" s="4">
        <f t="shared" si="32"/>
        <v>0</v>
      </c>
      <c r="J146" s="3">
        <v>3</v>
      </c>
      <c r="K146" s="32">
        <f t="shared" si="33"/>
        <v>1</v>
      </c>
      <c r="L146" s="3">
        <f t="shared" si="34"/>
        <v>0</v>
      </c>
      <c r="M146" s="3">
        <v>0</v>
      </c>
      <c r="N146" s="3">
        <v>0</v>
      </c>
      <c r="O146" s="3">
        <v>0</v>
      </c>
      <c r="P146" s="3">
        <v>0</v>
      </c>
      <c r="Q146" s="4" t="e">
        <f t="shared" si="35"/>
        <v>#DIV/0!</v>
      </c>
      <c r="R146" s="3">
        <v>0</v>
      </c>
      <c r="S146" s="3">
        <v>0</v>
      </c>
      <c r="T146" s="32" t="e">
        <f t="shared" si="36"/>
        <v>#DIV/0!</v>
      </c>
      <c r="U146" s="32" t="e">
        <f t="shared" si="37"/>
        <v>#DIV/0!</v>
      </c>
      <c r="V146" s="3">
        <v>0</v>
      </c>
      <c r="W146" s="3">
        <v>0</v>
      </c>
      <c r="X146" s="3">
        <v>0</v>
      </c>
      <c r="Y146" s="3">
        <v>3</v>
      </c>
      <c r="Z146" s="3">
        <v>2</v>
      </c>
      <c r="AA146" s="3">
        <v>0</v>
      </c>
      <c r="AB146" s="3"/>
      <c r="AC146" s="3"/>
    </row>
    <row r="147" spans="1:30" x14ac:dyDescent="0.3">
      <c r="A147" s="35">
        <v>157</v>
      </c>
      <c r="B147" s="35" t="s">
        <v>29</v>
      </c>
      <c r="C147" s="35" t="s">
        <v>25</v>
      </c>
      <c r="D147" s="35" t="s">
        <v>26</v>
      </c>
      <c r="E147" s="35" t="s">
        <v>30</v>
      </c>
      <c r="F147" s="35" t="s">
        <v>32</v>
      </c>
      <c r="G147" s="35">
        <f>G148+G149+G150</f>
        <v>8</v>
      </c>
      <c r="H147" s="35">
        <f>H148+H149+H150</f>
        <v>6</v>
      </c>
      <c r="I147" s="36">
        <f t="shared" si="32"/>
        <v>0.75</v>
      </c>
      <c r="J147" s="35">
        <f>J148+J149+J150</f>
        <v>3</v>
      </c>
      <c r="K147" s="37">
        <f t="shared" si="33"/>
        <v>0.375</v>
      </c>
      <c r="L147" s="35">
        <f t="shared" si="34"/>
        <v>5</v>
      </c>
      <c r="M147" s="35">
        <f>M148+M149+M150</f>
        <v>3</v>
      </c>
      <c r="N147" s="35">
        <f>N148+N149+N150</f>
        <v>2</v>
      </c>
      <c r="O147" s="35">
        <f>O148+O149+O150</f>
        <v>1</v>
      </c>
      <c r="P147" s="35">
        <f>P148+P149+P150</f>
        <v>5</v>
      </c>
      <c r="Q147" s="36">
        <f t="shared" si="35"/>
        <v>100</v>
      </c>
      <c r="R147" s="35">
        <f>R148+R149+R150</f>
        <v>0</v>
      </c>
      <c r="S147" s="35">
        <f>S148+S149+S150</f>
        <v>0</v>
      </c>
      <c r="T147" s="37">
        <f t="shared" si="36"/>
        <v>0.6</v>
      </c>
      <c r="U147" s="37">
        <f t="shared" si="37"/>
        <v>0.6</v>
      </c>
      <c r="V147" s="35">
        <f t="shared" ref="V147:AA147" si="40">V148+V149+V150</f>
        <v>0</v>
      </c>
      <c r="W147" s="35">
        <f t="shared" si="40"/>
        <v>0</v>
      </c>
      <c r="X147" s="35">
        <f t="shared" si="40"/>
        <v>2</v>
      </c>
      <c r="Y147" s="35">
        <f t="shared" si="40"/>
        <v>2</v>
      </c>
      <c r="Z147" s="35">
        <f t="shared" si="40"/>
        <v>0</v>
      </c>
      <c r="AA147" s="35">
        <f t="shared" si="40"/>
        <v>0</v>
      </c>
      <c r="AB147" s="35"/>
      <c r="AC147" s="35"/>
      <c r="AD147" s="38"/>
    </row>
    <row r="148" spans="1:30" x14ac:dyDescent="0.3">
      <c r="A148" s="3" t="s">
        <v>66</v>
      </c>
      <c r="B148" s="3" t="s">
        <v>29</v>
      </c>
      <c r="C148" s="3" t="s">
        <v>25</v>
      </c>
      <c r="D148" s="3" t="s">
        <v>26</v>
      </c>
      <c r="E148" s="3" t="s">
        <v>30</v>
      </c>
      <c r="F148" s="3" t="s">
        <v>32</v>
      </c>
      <c r="G148" s="3">
        <v>4</v>
      </c>
      <c r="H148" s="3">
        <v>2</v>
      </c>
      <c r="I148" s="4">
        <f t="shared" si="32"/>
        <v>0.5</v>
      </c>
      <c r="J148" s="3">
        <v>1</v>
      </c>
      <c r="K148" s="32">
        <f t="shared" si="33"/>
        <v>0.25</v>
      </c>
      <c r="L148" s="3">
        <f t="shared" si="34"/>
        <v>3</v>
      </c>
      <c r="M148" s="3">
        <v>1</v>
      </c>
      <c r="N148" s="3">
        <v>2</v>
      </c>
      <c r="O148" s="3">
        <v>0</v>
      </c>
      <c r="P148" s="3">
        <v>3</v>
      </c>
      <c r="Q148" s="4">
        <f t="shared" si="35"/>
        <v>100</v>
      </c>
      <c r="R148" s="3">
        <v>0</v>
      </c>
      <c r="S148" s="3">
        <v>0</v>
      </c>
      <c r="T148" s="32">
        <f t="shared" si="36"/>
        <v>0.33333333333333331</v>
      </c>
      <c r="U148" s="32">
        <f t="shared" si="37"/>
        <v>0.33333333333333331</v>
      </c>
      <c r="V148" s="3">
        <v>0</v>
      </c>
      <c r="W148" s="3">
        <v>0</v>
      </c>
      <c r="X148" s="3">
        <v>2</v>
      </c>
      <c r="Y148" s="3">
        <v>0</v>
      </c>
      <c r="Z148" s="3">
        <v>0</v>
      </c>
      <c r="AA148" s="3">
        <v>0</v>
      </c>
      <c r="AB148" s="3"/>
      <c r="AC148" s="3"/>
    </row>
    <row r="149" spans="1:30" x14ac:dyDescent="0.3">
      <c r="A149" s="3" t="s">
        <v>67</v>
      </c>
      <c r="B149" s="3" t="s">
        <v>29</v>
      </c>
      <c r="C149" s="3" t="s">
        <v>25</v>
      </c>
      <c r="D149" s="3" t="s">
        <v>26</v>
      </c>
      <c r="E149" s="3" t="s">
        <v>30</v>
      </c>
      <c r="F149" s="3" t="s">
        <v>32</v>
      </c>
      <c r="G149" s="3">
        <v>0</v>
      </c>
      <c r="H149" s="3">
        <v>0</v>
      </c>
      <c r="I149" s="4" t="e">
        <f t="shared" si="32"/>
        <v>#DIV/0!</v>
      </c>
      <c r="J149" s="3">
        <v>0</v>
      </c>
      <c r="K149" s="32" t="e">
        <f t="shared" si="33"/>
        <v>#DIV/0!</v>
      </c>
      <c r="L149" s="3">
        <f t="shared" si="34"/>
        <v>0</v>
      </c>
      <c r="M149" s="3">
        <v>0</v>
      </c>
      <c r="N149" s="3">
        <v>0</v>
      </c>
      <c r="O149" s="3">
        <v>0</v>
      </c>
      <c r="P149" s="3">
        <v>0</v>
      </c>
      <c r="Q149" s="4" t="e">
        <f t="shared" si="35"/>
        <v>#DIV/0!</v>
      </c>
      <c r="R149" s="3">
        <v>0</v>
      </c>
      <c r="S149" s="3">
        <v>0</v>
      </c>
      <c r="T149" s="32" t="e">
        <f t="shared" si="36"/>
        <v>#DIV/0!</v>
      </c>
      <c r="U149" s="32" t="e">
        <f t="shared" si="37"/>
        <v>#DIV/0!</v>
      </c>
      <c r="V149" s="3">
        <v>0</v>
      </c>
      <c r="W149" s="3">
        <v>0</v>
      </c>
      <c r="X149" s="3">
        <v>0</v>
      </c>
      <c r="Y149" s="3">
        <v>0</v>
      </c>
      <c r="Z149" s="3">
        <v>0</v>
      </c>
      <c r="AA149" s="3">
        <v>0</v>
      </c>
      <c r="AB149" s="3"/>
      <c r="AC149" s="3"/>
    </row>
    <row r="150" spans="1:30" x14ac:dyDescent="0.3">
      <c r="A150" s="3" t="s">
        <v>68</v>
      </c>
      <c r="B150" s="3" t="s">
        <v>29</v>
      </c>
      <c r="C150" s="3" t="s">
        <v>25</v>
      </c>
      <c r="D150" s="3" t="s">
        <v>26</v>
      </c>
      <c r="E150" s="3" t="s">
        <v>30</v>
      </c>
      <c r="F150" s="3" t="s">
        <v>32</v>
      </c>
      <c r="G150" s="3">
        <v>4</v>
      </c>
      <c r="H150" s="3">
        <v>4</v>
      </c>
      <c r="I150" s="4">
        <f t="shared" si="32"/>
        <v>1</v>
      </c>
      <c r="J150" s="3">
        <v>2</v>
      </c>
      <c r="K150" s="32">
        <f t="shared" si="33"/>
        <v>0.5</v>
      </c>
      <c r="L150" s="3">
        <f t="shared" si="34"/>
        <v>2</v>
      </c>
      <c r="M150" s="3">
        <v>2</v>
      </c>
      <c r="N150" s="3">
        <v>0</v>
      </c>
      <c r="O150" s="3">
        <v>1</v>
      </c>
      <c r="P150" s="3">
        <v>2</v>
      </c>
      <c r="Q150" s="4">
        <f t="shared" si="35"/>
        <v>100</v>
      </c>
      <c r="R150" s="3">
        <v>0</v>
      </c>
      <c r="S150" s="3">
        <v>0</v>
      </c>
      <c r="T150" s="32">
        <f t="shared" si="36"/>
        <v>1</v>
      </c>
      <c r="U150" s="32">
        <f t="shared" si="37"/>
        <v>1</v>
      </c>
      <c r="V150" s="3">
        <v>0</v>
      </c>
      <c r="W150" s="3">
        <v>0</v>
      </c>
      <c r="X150" s="3">
        <v>0</v>
      </c>
      <c r="Y150" s="3">
        <v>2</v>
      </c>
      <c r="Z150" s="3">
        <v>0</v>
      </c>
      <c r="AA150" s="3">
        <v>0</v>
      </c>
      <c r="AB150" s="3"/>
      <c r="AC150" s="3"/>
    </row>
    <row r="151" spans="1:30" x14ac:dyDescent="0.3">
      <c r="A151" s="35">
        <v>239</v>
      </c>
      <c r="B151" s="35" t="s">
        <v>24</v>
      </c>
      <c r="C151" s="35" t="s">
        <v>25</v>
      </c>
      <c r="D151" s="35" t="s">
        <v>33</v>
      </c>
      <c r="E151" s="35" t="s">
        <v>30</v>
      </c>
      <c r="F151" s="35" t="s">
        <v>28</v>
      </c>
      <c r="G151" s="35">
        <f>G152+G153+G154</f>
        <v>4</v>
      </c>
      <c r="H151" s="35">
        <f>H152+H153+H154</f>
        <v>4</v>
      </c>
      <c r="I151" s="36">
        <f t="shared" si="32"/>
        <v>1</v>
      </c>
      <c r="J151" s="35">
        <f>J152+J153+J154</f>
        <v>1</v>
      </c>
      <c r="K151" s="37">
        <f t="shared" si="33"/>
        <v>0.25</v>
      </c>
      <c r="L151" s="35">
        <f t="shared" si="34"/>
        <v>3</v>
      </c>
      <c r="M151" s="35">
        <f>M152+M153+M154</f>
        <v>2</v>
      </c>
      <c r="N151" s="35">
        <f>N152+N153+N154</f>
        <v>1</v>
      </c>
      <c r="O151" s="35">
        <f>O152+O153+O154</f>
        <v>2</v>
      </c>
      <c r="P151" s="35">
        <f>P152+P153+P154</f>
        <v>3</v>
      </c>
      <c r="Q151" s="36">
        <f t="shared" si="35"/>
        <v>100</v>
      </c>
      <c r="R151" s="35">
        <f>R152+R153+R154</f>
        <v>0</v>
      </c>
      <c r="S151" s="35">
        <f>S152+S153+S154</f>
        <v>0</v>
      </c>
      <c r="T151" s="37">
        <f t="shared" si="36"/>
        <v>0.66666666666666663</v>
      </c>
      <c r="U151" s="37">
        <f t="shared" si="37"/>
        <v>0.66666666666666663</v>
      </c>
      <c r="V151" s="35">
        <f t="shared" ref="V151:AA151" si="41">V152+V153+V154</f>
        <v>0</v>
      </c>
      <c r="W151" s="35">
        <f t="shared" si="41"/>
        <v>0</v>
      </c>
      <c r="X151" s="35">
        <f t="shared" si="41"/>
        <v>1</v>
      </c>
      <c r="Y151" s="35">
        <f t="shared" si="41"/>
        <v>1</v>
      </c>
      <c r="Z151" s="35">
        <f t="shared" si="41"/>
        <v>1</v>
      </c>
      <c r="AA151" s="35">
        <f t="shared" si="41"/>
        <v>0</v>
      </c>
      <c r="AB151" s="35"/>
      <c r="AC151" s="35"/>
      <c r="AD151" s="38"/>
    </row>
    <row r="152" spans="1:30" x14ac:dyDescent="0.3">
      <c r="A152" s="3" t="s">
        <v>66</v>
      </c>
      <c r="B152" s="3" t="s">
        <v>24</v>
      </c>
      <c r="C152" s="3" t="s">
        <v>25</v>
      </c>
      <c r="D152" s="3" t="s">
        <v>33</v>
      </c>
      <c r="E152" s="3" t="s">
        <v>30</v>
      </c>
      <c r="F152" s="3" t="s">
        <v>28</v>
      </c>
      <c r="G152" s="3">
        <v>0</v>
      </c>
      <c r="H152" s="3">
        <v>0</v>
      </c>
      <c r="I152" s="4" t="e">
        <f t="shared" si="32"/>
        <v>#DIV/0!</v>
      </c>
      <c r="J152" s="3">
        <v>0</v>
      </c>
      <c r="K152" s="32" t="e">
        <f t="shared" si="33"/>
        <v>#DIV/0!</v>
      </c>
      <c r="L152" s="3">
        <f t="shared" si="34"/>
        <v>0</v>
      </c>
      <c r="M152" s="3">
        <v>0</v>
      </c>
      <c r="N152" s="3">
        <v>0</v>
      </c>
      <c r="O152" s="3">
        <v>0</v>
      </c>
      <c r="P152" s="3">
        <v>0</v>
      </c>
      <c r="Q152" s="4" t="e">
        <f t="shared" si="35"/>
        <v>#DIV/0!</v>
      </c>
      <c r="R152" s="3">
        <v>0</v>
      </c>
      <c r="S152" s="3">
        <v>0</v>
      </c>
      <c r="T152" s="32" t="e">
        <f t="shared" si="36"/>
        <v>#DIV/0!</v>
      </c>
      <c r="U152" s="32" t="e">
        <f t="shared" si="37"/>
        <v>#DIV/0!</v>
      </c>
      <c r="V152" s="3">
        <v>0</v>
      </c>
      <c r="W152" s="3">
        <v>0</v>
      </c>
      <c r="X152" s="3">
        <v>0</v>
      </c>
      <c r="Y152" s="3">
        <v>0</v>
      </c>
      <c r="Z152" s="3">
        <v>0</v>
      </c>
      <c r="AA152" s="3">
        <v>0</v>
      </c>
      <c r="AB152" s="3"/>
      <c r="AC152" s="3"/>
    </row>
    <row r="153" spans="1:30" x14ac:dyDescent="0.3">
      <c r="A153" s="3" t="s">
        <v>67</v>
      </c>
      <c r="B153" s="3" t="s">
        <v>24</v>
      </c>
      <c r="C153" s="3" t="s">
        <v>25</v>
      </c>
      <c r="D153" s="3" t="s">
        <v>33</v>
      </c>
      <c r="E153" s="3" t="s">
        <v>30</v>
      </c>
      <c r="F153" s="3" t="s">
        <v>28</v>
      </c>
      <c r="G153" s="3">
        <v>0</v>
      </c>
      <c r="H153" s="3">
        <v>0</v>
      </c>
      <c r="I153" s="4" t="e">
        <f t="shared" si="32"/>
        <v>#DIV/0!</v>
      </c>
      <c r="J153" s="3">
        <v>0</v>
      </c>
      <c r="K153" s="32" t="e">
        <f t="shared" si="33"/>
        <v>#DIV/0!</v>
      </c>
      <c r="L153" s="3">
        <f t="shared" si="34"/>
        <v>0</v>
      </c>
      <c r="M153" s="3">
        <v>0</v>
      </c>
      <c r="N153" s="3">
        <v>0</v>
      </c>
      <c r="O153" s="3">
        <v>0</v>
      </c>
      <c r="P153" s="3">
        <v>0</v>
      </c>
      <c r="Q153" s="4" t="e">
        <f t="shared" si="35"/>
        <v>#DIV/0!</v>
      </c>
      <c r="R153" s="3">
        <v>0</v>
      </c>
      <c r="S153" s="3">
        <v>0</v>
      </c>
      <c r="T153" s="32" t="e">
        <f t="shared" si="36"/>
        <v>#DIV/0!</v>
      </c>
      <c r="U153" s="32" t="e">
        <f t="shared" si="37"/>
        <v>#DIV/0!</v>
      </c>
      <c r="V153" s="3">
        <v>0</v>
      </c>
      <c r="W153" s="3">
        <v>0</v>
      </c>
      <c r="X153" s="3">
        <v>0</v>
      </c>
      <c r="Y153" s="3">
        <v>0</v>
      </c>
      <c r="Z153" s="3">
        <v>0</v>
      </c>
      <c r="AA153" s="3">
        <v>0</v>
      </c>
      <c r="AB153" s="3"/>
      <c r="AC153" s="3"/>
    </row>
    <row r="154" spans="1:30" x14ac:dyDescent="0.3">
      <c r="A154" s="3" t="s">
        <v>68</v>
      </c>
      <c r="B154" s="3" t="s">
        <v>24</v>
      </c>
      <c r="C154" s="3" t="s">
        <v>25</v>
      </c>
      <c r="D154" s="3" t="s">
        <v>33</v>
      </c>
      <c r="E154" s="3" t="s">
        <v>30</v>
      </c>
      <c r="F154" s="3" t="s">
        <v>28</v>
      </c>
      <c r="G154" s="3">
        <v>4</v>
      </c>
      <c r="H154" s="3">
        <v>4</v>
      </c>
      <c r="I154" s="4">
        <f t="shared" si="32"/>
        <v>1</v>
      </c>
      <c r="J154" s="3">
        <v>1</v>
      </c>
      <c r="K154" s="32">
        <f t="shared" si="33"/>
        <v>0.25</v>
      </c>
      <c r="L154" s="3">
        <f t="shared" si="34"/>
        <v>3</v>
      </c>
      <c r="M154" s="3">
        <v>2</v>
      </c>
      <c r="N154" s="3">
        <v>1</v>
      </c>
      <c r="O154" s="3">
        <v>2</v>
      </c>
      <c r="P154" s="3">
        <v>3</v>
      </c>
      <c r="Q154" s="4">
        <f t="shared" si="35"/>
        <v>100</v>
      </c>
      <c r="R154" s="3">
        <v>0</v>
      </c>
      <c r="S154" s="3">
        <v>0</v>
      </c>
      <c r="T154" s="32">
        <f t="shared" si="36"/>
        <v>0.66666666666666663</v>
      </c>
      <c r="U154" s="32">
        <f t="shared" si="37"/>
        <v>0.66666666666666663</v>
      </c>
      <c r="V154" s="3">
        <v>0</v>
      </c>
      <c r="W154" s="3">
        <v>0</v>
      </c>
      <c r="X154" s="3">
        <v>1</v>
      </c>
      <c r="Y154" s="3">
        <v>1</v>
      </c>
      <c r="Z154" s="3">
        <v>1</v>
      </c>
      <c r="AA154" s="3">
        <v>0</v>
      </c>
      <c r="AB154" s="3"/>
      <c r="AC154" s="3"/>
    </row>
    <row r="155" spans="1:30" x14ac:dyDescent="0.3">
      <c r="A155" s="35">
        <v>20</v>
      </c>
      <c r="B155" s="35" t="s">
        <v>31</v>
      </c>
      <c r="C155" s="35" t="s">
        <v>25</v>
      </c>
      <c r="D155" s="35" t="s">
        <v>26</v>
      </c>
      <c r="E155" s="35" t="s">
        <v>27</v>
      </c>
      <c r="F155" s="35" t="s">
        <v>28</v>
      </c>
      <c r="G155" s="35">
        <f>G156+G157+G158</f>
        <v>2</v>
      </c>
      <c r="H155" s="35">
        <f>H156+H157+H158</f>
        <v>2</v>
      </c>
      <c r="I155" s="36">
        <f t="shared" si="32"/>
        <v>1</v>
      </c>
      <c r="J155" s="35">
        <f>J156+J157+J158</f>
        <v>1</v>
      </c>
      <c r="K155" s="37">
        <f t="shared" si="33"/>
        <v>0.5</v>
      </c>
      <c r="L155" s="35">
        <f t="shared" si="34"/>
        <v>0</v>
      </c>
      <c r="M155" s="35">
        <f>M156+M157+M158</f>
        <v>0</v>
      </c>
      <c r="N155" s="35">
        <f>N156+N157+N158</f>
        <v>0</v>
      </c>
      <c r="O155" s="35">
        <f>O156+O157+O158</f>
        <v>0</v>
      </c>
      <c r="P155" s="35">
        <f>P156+P157+P158</f>
        <v>0</v>
      </c>
      <c r="Q155" s="36" t="e">
        <f t="shared" si="35"/>
        <v>#DIV/0!</v>
      </c>
      <c r="R155" s="35">
        <f>R156+R157+R158</f>
        <v>2</v>
      </c>
      <c r="S155" s="35">
        <f>S156+S157+S158</f>
        <v>2</v>
      </c>
      <c r="T155" s="37" t="e">
        <f t="shared" si="36"/>
        <v>#DIV/0!</v>
      </c>
      <c r="U155" s="37" t="e">
        <f t="shared" si="37"/>
        <v>#DIV/0!</v>
      </c>
      <c r="V155" s="35">
        <f t="shared" ref="V155:AA155" si="42">V156+V157+V158</f>
        <v>0</v>
      </c>
      <c r="W155" s="35">
        <f t="shared" si="42"/>
        <v>0</v>
      </c>
      <c r="X155" s="35">
        <f t="shared" si="42"/>
        <v>0</v>
      </c>
      <c r="Y155" s="35">
        <f t="shared" si="42"/>
        <v>1</v>
      </c>
      <c r="Z155" s="35">
        <f t="shared" si="42"/>
        <v>1</v>
      </c>
      <c r="AA155" s="35">
        <f t="shared" si="42"/>
        <v>0</v>
      </c>
      <c r="AB155" s="35"/>
      <c r="AC155" s="35"/>
      <c r="AD155" s="38"/>
    </row>
    <row r="156" spans="1:30" x14ac:dyDescent="0.3">
      <c r="A156" s="3" t="s">
        <v>66</v>
      </c>
      <c r="B156" s="3" t="s">
        <v>31</v>
      </c>
      <c r="C156" s="3" t="s">
        <v>25</v>
      </c>
      <c r="D156" s="3" t="s">
        <v>26</v>
      </c>
      <c r="E156" s="3" t="s">
        <v>27</v>
      </c>
      <c r="F156" s="3" t="s">
        <v>28</v>
      </c>
      <c r="G156" s="3">
        <v>0</v>
      </c>
      <c r="H156" s="3">
        <v>0</v>
      </c>
      <c r="I156" s="4" t="e">
        <f t="shared" si="32"/>
        <v>#DIV/0!</v>
      </c>
      <c r="J156" s="3">
        <v>0</v>
      </c>
      <c r="K156" s="32" t="e">
        <f t="shared" si="33"/>
        <v>#DIV/0!</v>
      </c>
      <c r="L156" s="3">
        <f t="shared" si="34"/>
        <v>0</v>
      </c>
      <c r="M156" s="3">
        <v>0</v>
      </c>
      <c r="N156" s="3">
        <v>0</v>
      </c>
      <c r="O156" s="3">
        <v>0</v>
      </c>
      <c r="P156" s="3">
        <v>0</v>
      </c>
      <c r="Q156" s="4" t="e">
        <f t="shared" si="35"/>
        <v>#DIV/0!</v>
      </c>
      <c r="R156" s="3">
        <v>0</v>
      </c>
      <c r="S156" s="3">
        <v>0</v>
      </c>
      <c r="T156" s="32" t="e">
        <f t="shared" si="36"/>
        <v>#DIV/0!</v>
      </c>
      <c r="U156" s="32" t="e">
        <f t="shared" si="37"/>
        <v>#DIV/0!</v>
      </c>
      <c r="V156" s="3">
        <v>0</v>
      </c>
      <c r="W156" s="3">
        <v>0</v>
      </c>
      <c r="X156" s="3">
        <v>0</v>
      </c>
      <c r="Y156" s="3">
        <v>0</v>
      </c>
      <c r="Z156" s="3">
        <v>0</v>
      </c>
      <c r="AA156" s="3">
        <v>0</v>
      </c>
      <c r="AB156" s="3"/>
      <c r="AC156" s="3"/>
    </row>
    <row r="157" spans="1:30" x14ac:dyDescent="0.3">
      <c r="A157" s="3" t="s">
        <v>67</v>
      </c>
      <c r="B157" s="3" t="s">
        <v>31</v>
      </c>
      <c r="C157" s="3" t="s">
        <v>25</v>
      </c>
      <c r="D157" s="3" t="s">
        <v>26</v>
      </c>
      <c r="E157" s="3" t="s">
        <v>27</v>
      </c>
      <c r="F157" s="3" t="s">
        <v>28</v>
      </c>
      <c r="G157" s="3">
        <v>0</v>
      </c>
      <c r="H157" s="3">
        <v>0</v>
      </c>
      <c r="I157" s="4" t="e">
        <f t="shared" si="32"/>
        <v>#DIV/0!</v>
      </c>
      <c r="J157" s="3">
        <v>0</v>
      </c>
      <c r="K157" s="32" t="e">
        <f t="shared" si="33"/>
        <v>#DIV/0!</v>
      </c>
      <c r="L157" s="3">
        <f t="shared" si="34"/>
        <v>0</v>
      </c>
      <c r="M157" s="3">
        <v>0</v>
      </c>
      <c r="N157" s="3">
        <v>0</v>
      </c>
      <c r="O157" s="3">
        <v>0</v>
      </c>
      <c r="P157" s="3">
        <v>0</v>
      </c>
      <c r="Q157" s="4" t="e">
        <f t="shared" si="35"/>
        <v>#DIV/0!</v>
      </c>
      <c r="R157" s="3">
        <v>0</v>
      </c>
      <c r="S157" s="3">
        <v>0</v>
      </c>
      <c r="T157" s="32" t="e">
        <f t="shared" si="36"/>
        <v>#DIV/0!</v>
      </c>
      <c r="U157" s="32" t="e">
        <f t="shared" si="37"/>
        <v>#DIV/0!</v>
      </c>
      <c r="V157" s="3">
        <v>0</v>
      </c>
      <c r="W157" s="3">
        <v>0</v>
      </c>
      <c r="X157" s="3">
        <v>0</v>
      </c>
      <c r="Y157" s="3">
        <v>0</v>
      </c>
      <c r="Z157" s="3">
        <v>0</v>
      </c>
      <c r="AA157" s="3">
        <v>0</v>
      </c>
      <c r="AB157" s="3"/>
      <c r="AC157" s="3"/>
    </row>
    <row r="158" spans="1:30" x14ac:dyDescent="0.3">
      <c r="A158" s="3" t="s">
        <v>68</v>
      </c>
      <c r="B158" s="3" t="s">
        <v>31</v>
      </c>
      <c r="C158" s="3" t="s">
        <v>25</v>
      </c>
      <c r="D158" s="3" t="s">
        <v>26</v>
      </c>
      <c r="E158" s="3" t="s">
        <v>27</v>
      </c>
      <c r="F158" s="3" t="s">
        <v>28</v>
      </c>
      <c r="G158" s="3">
        <v>2</v>
      </c>
      <c r="H158" s="3">
        <v>2</v>
      </c>
      <c r="I158" s="4">
        <f t="shared" si="32"/>
        <v>1</v>
      </c>
      <c r="J158" s="3">
        <v>1</v>
      </c>
      <c r="K158" s="32">
        <f t="shared" si="33"/>
        <v>0.5</v>
      </c>
      <c r="L158" s="3">
        <f t="shared" si="34"/>
        <v>0</v>
      </c>
      <c r="M158" s="3">
        <v>0</v>
      </c>
      <c r="N158" s="3">
        <v>0</v>
      </c>
      <c r="O158" s="3">
        <v>0</v>
      </c>
      <c r="P158" s="3">
        <v>0</v>
      </c>
      <c r="Q158" s="4" t="e">
        <f t="shared" si="35"/>
        <v>#DIV/0!</v>
      </c>
      <c r="R158" s="3">
        <v>2</v>
      </c>
      <c r="S158" s="3">
        <v>2</v>
      </c>
      <c r="T158" s="32" t="e">
        <f t="shared" si="36"/>
        <v>#DIV/0!</v>
      </c>
      <c r="U158" s="32" t="e">
        <f t="shared" si="37"/>
        <v>#DIV/0!</v>
      </c>
      <c r="V158" s="3">
        <v>0</v>
      </c>
      <c r="W158" s="3">
        <v>0</v>
      </c>
      <c r="X158" s="3">
        <v>0</v>
      </c>
      <c r="Y158" s="3">
        <v>1</v>
      </c>
      <c r="Z158" s="3">
        <v>1</v>
      </c>
      <c r="AA158" s="3">
        <v>0</v>
      </c>
      <c r="AB158" s="3"/>
      <c r="AC158" s="3"/>
    </row>
    <row r="159" spans="1:30" x14ac:dyDescent="0.3">
      <c r="A159" s="35">
        <v>241</v>
      </c>
      <c r="B159" s="35" t="s">
        <v>29</v>
      </c>
      <c r="C159" s="35" t="s">
        <v>31</v>
      </c>
      <c r="D159" s="35" t="s">
        <v>26</v>
      </c>
      <c r="E159" s="35" t="s">
        <v>27</v>
      </c>
      <c r="F159" s="35" t="s">
        <v>28</v>
      </c>
      <c r="G159" s="35">
        <f>G160+G161+G162</f>
        <v>0</v>
      </c>
      <c r="H159" s="35">
        <f>H160+H161+H162</f>
        <v>0</v>
      </c>
      <c r="I159" s="36" t="e">
        <f t="shared" si="32"/>
        <v>#DIV/0!</v>
      </c>
      <c r="J159" s="35">
        <f>J160+J161+J162</f>
        <v>0</v>
      </c>
      <c r="K159" s="37" t="e">
        <f t="shared" si="33"/>
        <v>#DIV/0!</v>
      </c>
      <c r="L159" s="35">
        <f t="shared" si="34"/>
        <v>0</v>
      </c>
      <c r="M159" s="35">
        <f>M160+M161+M162</f>
        <v>0</v>
      </c>
      <c r="N159" s="35">
        <f>N160+N161+N162</f>
        <v>0</v>
      </c>
      <c r="O159" s="35">
        <f>O160+O161+O162</f>
        <v>0</v>
      </c>
      <c r="P159" s="35">
        <f>P160+P161+P162</f>
        <v>0</v>
      </c>
      <c r="Q159" s="36" t="e">
        <f t="shared" si="35"/>
        <v>#DIV/0!</v>
      </c>
      <c r="R159" s="35">
        <f>R160+R161+R162</f>
        <v>0</v>
      </c>
      <c r="S159" s="35">
        <f>S160+S161+S162</f>
        <v>0</v>
      </c>
      <c r="T159" s="37" t="e">
        <f t="shared" si="36"/>
        <v>#DIV/0!</v>
      </c>
      <c r="U159" s="37" t="e">
        <f t="shared" si="37"/>
        <v>#DIV/0!</v>
      </c>
      <c r="V159" s="35">
        <f t="shared" ref="V159:AA159" si="43">V160+V161+V162</f>
        <v>0</v>
      </c>
      <c r="W159" s="35">
        <f t="shared" si="43"/>
        <v>0</v>
      </c>
      <c r="X159" s="35">
        <f t="shared" si="43"/>
        <v>0</v>
      </c>
      <c r="Y159" s="35">
        <f t="shared" si="43"/>
        <v>0</v>
      </c>
      <c r="Z159" s="35">
        <f t="shared" si="43"/>
        <v>0</v>
      </c>
      <c r="AA159" s="35">
        <f t="shared" si="43"/>
        <v>0</v>
      </c>
      <c r="AB159" s="35"/>
      <c r="AC159" s="35"/>
      <c r="AD159" s="38"/>
    </row>
    <row r="160" spans="1:30" x14ac:dyDescent="0.3">
      <c r="A160" s="3" t="s">
        <v>66</v>
      </c>
      <c r="B160" s="3" t="s">
        <v>29</v>
      </c>
      <c r="C160" s="3" t="s">
        <v>31</v>
      </c>
      <c r="D160" s="3" t="s">
        <v>26</v>
      </c>
      <c r="E160" s="3" t="s">
        <v>27</v>
      </c>
      <c r="F160" s="3" t="s">
        <v>28</v>
      </c>
      <c r="G160" s="3">
        <v>0</v>
      </c>
      <c r="H160" s="3">
        <v>0</v>
      </c>
      <c r="I160" s="4" t="e">
        <f t="shared" si="32"/>
        <v>#DIV/0!</v>
      </c>
      <c r="J160" s="3">
        <v>0</v>
      </c>
      <c r="K160" s="32" t="e">
        <f t="shared" si="33"/>
        <v>#DIV/0!</v>
      </c>
      <c r="L160" s="3">
        <f t="shared" si="34"/>
        <v>0</v>
      </c>
      <c r="M160" s="3">
        <v>0</v>
      </c>
      <c r="N160" s="3">
        <v>0</v>
      </c>
      <c r="O160" s="3">
        <v>0</v>
      </c>
      <c r="P160" s="3">
        <v>0</v>
      </c>
      <c r="Q160" s="4" t="e">
        <f t="shared" si="35"/>
        <v>#DIV/0!</v>
      </c>
      <c r="R160" s="3">
        <v>0</v>
      </c>
      <c r="S160" s="3">
        <v>0</v>
      </c>
      <c r="T160" s="32" t="e">
        <f t="shared" si="36"/>
        <v>#DIV/0!</v>
      </c>
      <c r="U160" s="32" t="e">
        <f t="shared" si="37"/>
        <v>#DIV/0!</v>
      </c>
      <c r="V160" s="3">
        <v>0</v>
      </c>
      <c r="W160" s="3">
        <v>0</v>
      </c>
      <c r="X160" s="3">
        <v>0</v>
      </c>
      <c r="Y160" s="3">
        <v>0</v>
      </c>
      <c r="Z160" s="3">
        <v>0</v>
      </c>
      <c r="AA160" s="3">
        <v>0</v>
      </c>
      <c r="AB160" s="3"/>
      <c r="AC160" s="3"/>
    </row>
    <row r="161" spans="1:30" x14ac:dyDescent="0.3">
      <c r="A161" s="3" t="s">
        <v>67</v>
      </c>
      <c r="B161" s="3" t="s">
        <v>29</v>
      </c>
      <c r="C161" s="3" t="s">
        <v>31</v>
      </c>
      <c r="D161" s="3" t="s">
        <v>26</v>
      </c>
      <c r="E161" s="3" t="s">
        <v>27</v>
      </c>
      <c r="F161" s="3" t="s">
        <v>28</v>
      </c>
      <c r="G161" s="3">
        <v>0</v>
      </c>
      <c r="H161" s="3">
        <v>0</v>
      </c>
      <c r="I161" s="4" t="e">
        <f t="shared" si="32"/>
        <v>#DIV/0!</v>
      </c>
      <c r="J161" s="3">
        <v>0</v>
      </c>
      <c r="K161" s="32" t="e">
        <f t="shared" si="33"/>
        <v>#DIV/0!</v>
      </c>
      <c r="L161" s="3">
        <f t="shared" si="34"/>
        <v>0</v>
      </c>
      <c r="M161" s="3">
        <v>0</v>
      </c>
      <c r="N161" s="3">
        <v>0</v>
      </c>
      <c r="O161" s="3">
        <v>0</v>
      </c>
      <c r="P161" s="3">
        <v>0</v>
      </c>
      <c r="Q161" s="4" t="e">
        <f t="shared" si="35"/>
        <v>#DIV/0!</v>
      </c>
      <c r="R161" s="3">
        <v>0</v>
      </c>
      <c r="S161" s="3">
        <v>0</v>
      </c>
      <c r="T161" s="32" t="e">
        <f t="shared" si="36"/>
        <v>#DIV/0!</v>
      </c>
      <c r="U161" s="32" t="e">
        <f t="shared" si="37"/>
        <v>#DIV/0!</v>
      </c>
      <c r="V161" s="3">
        <v>0</v>
      </c>
      <c r="W161" s="3">
        <v>0</v>
      </c>
      <c r="X161" s="3">
        <v>0</v>
      </c>
      <c r="Y161" s="3">
        <v>0</v>
      </c>
      <c r="Z161" s="3">
        <v>0</v>
      </c>
      <c r="AA161" s="3">
        <v>0</v>
      </c>
      <c r="AB161" s="3"/>
      <c r="AC161" s="3"/>
    </row>
    <row r="162" spans="1:30" x14ac:dyDescent="0.3">
      <c r="A162" s="3" t="s">
        <v>68</v>
      </c>
      <c r="B162" s="3" t="s">
        <v>29</v>
      </c>
      <c r="C162" s="3" t="s">
        <v>31</v>
      </c>
      <c r="D162" s="3" t="s">
        <v>26</v>
      </c>
      <c r="E162" s="3" t="s">
        <v>27</v>
      </c>
      <c r="F162" s="3" t="s">
        <v>28</v>
      </c>
      <c r="G162" s="3">
        <v>0</v>
      </c>
      <c r="H162" s="3">
        <v>0</v>
      </c>
      <c r="I162" s="4" t="e">
        <f t="shared" si="32"/>
        <v>#DIV/0!</v>
      </c>
      <c r="J162" s="3">
        <v>0</v>
      </c>
      <c r="K162" s="32" t="e">
        <f t="shared" si="33"/>
        <v>#DIV/0!</v>
      </c>
      <c r="L162" s="3">
        <f t="shared" si="34"/>
        <v>0</v>
      </c>
      <c r="M162" s="3">
        <v>0</v>
      </c>
      <c r="N162" s="3">
        <v>0</v>
      </c>
      <c r="O162" s="3">
        <v>0</v>
      </c>
      <c r="P162" s="3">
        <v>0</v>
      </c>
      <c r="Q162" s="4" t="e">
        <f t="shared" si="35"/>
        <v>#DIV/0!</v>
      </c>
      <c r="R162" s="3">
        <v>0</v>
      </c>
      <c r="S162" s="3">
        <v>0</v>
      </c>
      <c r="T162" s="32" t="e">
        <f t="shared" si="36"/>
        <v>#DIV/0!</v>
      </c>
      <c r="U162" s="32" t="e">
        <f t="shared" si="37"/>
        <v>#DIV/0!</v>
      </c>
      <c r="V162" s="3">
        <v>0</v>
      </c>
      <c r="W162" s="3">
        <v>0</v>
      </c>
      <c r="X162" s="3">
        <v>0</v>
      </c>
      <c r="Y162" s="3">
        <v>0</v>
      </c>
      <c r="Z162" s="3">
        <v>0</v>
      </c>
      <c r="AA162" s="3">
        <v>0</v>
      </c>
      <c r="AB162" s="3"/>
      <c r="AC162" s="3"/>
    </row>
    <row r="163" spans="1:30" x14ac:dyDescent="0.3">
      <c r="A163" s="35">
        <v>205</v>
      </c>
      <c r="B163" s="35" t="s">
        <v>29</v>
      </c>
      <c r="C163" s="35" t="s">
        <v>25</v>
      </c>
      <c r="D163" s="35" t="s">
        <v>32</v>
      </c>
      <c r="E163" s="35" t="s">
        <v>30</v>
      </c>
      <c r="F163" s="35" t="s">
        <v>34</v>
      </c>
      <c r="G163" s="35">
        <f>G164+G165+G166</f>
        <v>3</v>
      </c>
      <c r="H163" s="35">
        <f>H164+H165+H166</f>
        <v>1</v>
      </c>
      <c r="I163" s="36">
        <f t="shared" si="32"/>
        <v>0.33333333333333331</v>
      </c>
      <c r="J163" s="35">
        <f>J164+J165+J166</f>
        <v>0</v>
      </c>
      <c r="K163" s="37">
        <f t="shared" si="33"/>
        <v>0</v>
      </c>
      <c r="L163" s="35">
        <f t="shared" si="34"/>
        <v>3</v>
      </c>
      <c r="M163" s="35">
        <f>M164+M165+M166</f>
        <v>0</v>
      </c>
      <c r="N163" s="35">
        <f>N164+N165+N166</f>
        <v>3</v>
      </c>
      <c r="O163" s="35">
        <f>O164+O165+O166</f>
        <v>0</v>
      </c>
      <c r="P163" s="35">
        <f>P164+P165+P166</f>
        <v>3</v>
      </c>
      <c r="Q163" s="36">
        <f t="shared" si="35"/>
        <v>100</v>
      </c>
      <c r="R163" s="35">
        <f>R164+R165+R166</f>
        <v>2</v>
      </c>
      <c r="S163" s="35">
        <f>S164+S165+S166</f>
        <v>1</v>
      </c>
      <c r="T163" s="37">
        <f t="shared" si="36"/>
        <v>0</v>
      </c>
      <c r="U163" s="37">
        <f t="shared" si="37"/>
        <v>0</v>
      </c>
      <c r="V163" s="35">
        <f t="shared" ref="V163:AA163" si="44">V164+V165+V166</f>
        <v>0</v>
      </c>
      <c r="W163" s="35">
        <f t="shared" si="44"/>
        <v>2</v>
      </c>
      <c r="X163" s="35">
        <f t="shared" si="44"/>
        <v>1</v>
      </c>
      <c r="Y163" s="35">
        <f t="shared" si="44"/>
        <v>0</v>
      </c>
      <c r="Z163" s="35">
        <f t="shared" si="44"/>
        <v>1</v>
      </c>
      <c r="AA163" s="35">
        <f t="shared" si="44"/>
        <v>0</v>
      </c>
      <c r="AB163" s="35"/>
      <c r="AC163" s="35"/>
      <c r="AD163" s="38"/>
    </row>
    <row r="164" spans="1:30" x14ac:dyDescent="0.3">
      <c r="A164" s="3" t="s">
        <v>66</v>
      </c>
      <c r="B164" s="3" t="s">
        <v>29</v>
      </c>
      <c r="C164" s="3" t="s">
        <v>25</v>
      </c>
      <c r="D164" s="3" t="s">
        <v>32</v>
      </c>
      <c r="E164" s="3" t="s">
        <v>30</v>
      </c>
      <c r="F164" s="3" t="s">
        <v>34</v>
      </c>
      <c r="G164" s="3">
        <v>0</v>
      </c>
      <c r="H164" s="3">
        <v>0</v>
      </c>
      <c r="I164" s="4" t="e">
        <f t="shared" si="32"/>
        <v>#DIV/0!</v>
      </c>
      <c r="J164" s="3">
        <v>0</v>
      </c>
      <c r="K164" s="32" t="e">
        <f t="shared" si="33"/>
        <v>#DIV/0!</v>
      </c>
      <c r="L164" s="3">
        <f t="shared" si="34"/>
        <v>0</v>
      </c>
      <c r="M164" s="3">
        <v>0</v>
      </c>
      <c r="N164" s="3">
        <v>0</v>
      </c>
      <c r="O164" s="3">
        <v>0</v>
      </c>
      <c r="P164" s="3">
        <v>0</v>
      </c>
      <c r="Q164" s="4" t="e">
        <f t="shared" si="35"/>
        <v>#DIV/0!</v>
      </c>
      <c r="R164" s="3">
        <v>0</v>
      </c>
      <c r="S164" s="3">
        <v>0</v>
      </c>
      <c r="T164" s="32" t="e">
        <f t="shared" si="36"/>
        <v>#DIV/0!</v>
      </c>
      <c r="U164" s="32" t="e">
        <f t="shared" si="37"/>
        <v>#DIV/0!</v>
      </c>
      <c r="V164" s="3">
        <v>0</v>
      </c>
      <c r="W164" s="3">
        <v>0</v>
      </c>
      <c r="X164" s="3">
        <v>0</v>
      </c>
      <c r="Y164" s="3">
        <v>0</v>
      </c>
      <c r="Z164" s="3">
        <v>0</v>
      </c>
      <c r="AA164" s="3">
        <v>0</v>
      </c>
      <c r="AB164" s="3"/>
      <c r="AC164" s="3"/>
    </row>
    <row r="165" spans="1:30" x14ac:dyDescent="0.3">
      <c r="A165" s="3" t="s">
        <v>67</v>
      </c>
      <c r="B165" s="3" t="s">
        <v>29</v>
      </c>
      <c r="C165" s="3" t="s">
        <v>25</v>
      </c>
      <c r="D165" s="3" t="s">
        <v>32</v>
      </c>
      <c r="E165" s="3" t="s">
        <v>30</v>
      </c>
      <c r="F165" s="3" t="s">
        <v>34</v>
      </c>
      <c r="G165" s="3">
        <v>0</v>
      </c>
      <c r="H165" s="3">
        <v>0</v>
      </c>
      <c r="I165" s="4" t="e">
        <f t="shared" si="32"/>
        <v>#DIV/0!</v>
      </c>
      <c r="J165" s="3">
        <v>0</v>
      </c>
      <c r="K165" s="32" t="e">
        <f t="shared" si="33"/>
        <v>#DIV/0!</v>
      </c>
      <c r="L165" s="3">
        <f t="shared" si="34"/>
        <v>0</v>
      </c>
      <c r="M165" s="3">
        <v>0</v>
      </c>
      <c r="N165" s="3">
        <v>0</v>
      </c>
      <c r="O165" s="3">
        <v>0</v>
      </c>
      <c r="P165" s="3">
        <v>0</v>
      </c>
      <c r="Q165" s="4" t="e">
        <f t="shared" si="35"/>
        <v>#DIV/0!</v>
      </c>
      <c r="R165" s="3">
        <v>0</v>
      </c>
      <c r="S165" s="3">
        <v>0</v>
      </c>
      <c r="T165" s="32" t="e">
        <f t="shared" si="36"/>
        <v>#DIV/0!</v>
      </c>
      <c r="U165" s="32" t="e">
        <f t="shared" si="37"/>
        <v>#DIV/0!</v>
      </c>
      <c r="V165" s="3">
        <v>0</v>
      </c>
      <c r="W165" s="3">
        <v>0</v>
      </c>
      <c r="X165" s="3">
        <v>0</v>
      </c>
      <c r="Y165" s="3">
        <v>0</v>
      </c>
      <c r="Z165" s="3">
        <v>0</v>
      </c>
      <c r="AA165" s="3">
        <v>0</v>
      </c>
      <c r="AB165" s="3"/>
      <c r="AC165" s="3"/>
    </row>
    <row r="166" spans="1:30" x14ac:dyDescent="0.3">
      <c r="A166" s="3" t="s">
        <v>68</v>
      </c>
      <c r="B166" s="3" t="s">
        <v>29</v>
      </c>
      <c r="C166" s="3" t="s">
        <v>25</v>
      </c>
      <c r="D166" s="3" t="s">
        <v>32</v>
      </c>
      <c r="E166" s="3" t="s">
        <v>30</v>
      </c>
      <c r="F166" s="3" t="s">
        <v>34</v>
      </c>
      <c r="G166" s="3">
        <v>3</v>
      </c>
      <c r="H166" s="3">
        <v>1</v>
      </c>
      <c r="I166" s="4">
        <f t="shared" si="32"/>
        <v>0.33333333333333331</v>
      </c>
      <c r="J166" s="3">
        <v>0</v>
      </c>
      <c r="K166" s="32">
        <f t="shared" si="33"/>
        <v>0</v>
      </c>
      <c r="L166" s="3">
        <f t="shared" si="34"/>
        <v>3</v>
      </c>
      <c r="M166" s="3">
        <v>0</v>
      </c>
      <c r="N166" s="3">
        <v>3</v>
      </c>
      <c r="O166" s="3">
        <v>0</v>
      </c>
      <c r="P166" s="3">
        <v>3</v>
      </c>
      <c r="Q166" s="4">
        <f t="shared" si="35"/>
        <v>100</v>
      </c>
      <c r="R166" s="3">
        <v>2</v>
      </c>
      <c r="S166" s="3">
        <v>1</v>
      </c>
      <c r="T166" s="32">
        <f t="shared" si="36"/>
        <v>0</v>
      </c>
      <c r="U166" s="32">
        <f t="shared" si="37"/>
        <v>0</v>
      </c>
      <c r="V166" s="3">
        <v>0</v>
      </c>
      <c r="W166" s="3">
        <v>2</v>
      </c>
      <c r="X166" s="3">
        <v>1</v>
      </c>
      <c r="Y166" s="3">
        <v>0</v>
      </c>
      <c r="Z166" s="3">
        <v>1</v>
      </c>
      <c r="AA166" s="3">
        <v>0</v>
      </c>
      <c r="AB166" s="3"/>
      <c r="AC166" s="3"/>
    </row>
    <row r="167" spans="1:30" x14ac:dyDescent="0.3">
      <c r="A167" s="35">
        <v>242</v>
      </c>
      <c r="B167" s="35" t="s">
        <v>24</v>
      </c>
      <c r="C167" s="35" t="s">
        <v>25</v>
      </c>
      <c r="D167" s="35" t="s">
        <v>34</v>
      </c>
      <c r="E167" s="35" t="s">
        <v>27</v>
      </c>
      <c r="F167" s="35" t="s">
        <v>28</v>
      </c>
      <c r="G167" s="35">
        <f>G168+G169+G170</f>
        <v>2</v>
      </c>
      <c r="H167" s="35">
        <f>H168+H169+H170</f>
        <v>2</v>
      </c>
      <c r="I167" s="36">
        <f t="shared" si="32"/>
        <v>1</v>
      </c>
      <c r="J167" s="35">
        <f>J168+J169+J170</f>
        <v>0</v>
      </c>
      <c r="K167" s="37">
        <f t="shared" si="33"/>
        <v>0</v>
      </c>
      <c r="L167" s="35">
        <f t="shared" si="34"/>
        <v>2</v>
      </c>
      <c r="M167" s="35">
        <f>M168+M169+M170</f>
        <v>1</v>
      </c>
      <c r="N167" s="35">
        <f>N168+N169+N170</f>
        <v>1</v>
      </c>
      <c r="O167" s="35">
        <f>O168+O169+O170</f>
        <v>0</v>
      </c>
      <c r="P167" s="35">
        <f>P168+P169+P170</f>
        <v>2</v>
      </c>
      <c r="Q167" s="36">
        <f t="shared" si="35"/>
        <v>100</v>
      </c>
      <c r="R167" s="35">
        <f>R168+R169+R170</f>
        <v>0</v>
      </c>
      <c r="S167" s="35">
        <f>S168+S169+S170</f>
        <v>0</v>
      </c>
      <c r="T167" s="37">
        <f t="shared" si="36"/>
        <v>0.5</v>
      </c>
      <c r="U167" s="37">
        <f t="shared" si="37"/>
        <v>0.5</v>
      </c>
      <c r="V167" s="35">
        <f t="shared" ref="V167:AA167" si="45">V168+V169+V170</f>
        <v>0</v>
      </c>
      <c r="W167" s="35">
        <f t="shared" si="45"/>
        <v>1</v>
      </c>
      <c r="X167" s="35">
        <f t="shared" si="45"/>
        <v>0</v>
      </c>
      <c r="Y167" s="35">
        <f t="shared" si="45"/>
        <v>0</v>
      </c>
      <c r="Z167" s="35">
        <f t="shared" si="45"/>
        <v>0</v>
      </c>
      <c r="AA167" s="35">
        <f t="shared" si="45"/>
        <v>0</v>
      </c>
      <c r="AB167" s="35"/>
      <c r="AC167" s="35"/>
      <c r="AD167" s="38"/>
    </row>
    <row r="168" spans="1:30" x14ac:dyDescent="0.3">
      <c r="A168" s="3" t="s">
        <v>66</v>
      </c>
      <c r="B168" s="3" t="s">
        <v>24</v>
      </c>
      <c r="C168" s="3" t="s">
        <v>25</v>
      </c>
      <c r="D168" s="3" t="s">
        <v>34</v>
      </c>
      <c r="E168" s="3" t="s">
        <v>27</v>
      </c>
      <c r="F168" s="3" t="s">
        <v>28</v>
      </c>
      <c r="G168" s="3">
        <v>2</v>
      </c>
      <c r="H168" s="3">
        <v>2</v>
      </c>
      <c r="I168" s="4">
        <f t="shared" si="32"/>
        <v>1</v>
      </c>
      <c r="J168" s="3">
        <v>0</v>
      </c>
      <c r="K168" s="32">
        <f t="shared" si="33"/>
        <v>0</v>
      </c>
      <c r="L168" s="3">
        <f t="shared" si="34"/>
        <v>2</v>
      </c>
      <c r="M168" s="3">
        <v>1</v>
      </c>
      <c r="N168" s="3">
        <v>1</v>
      </c>
      <c r="O168" s="3">
        <v>0</v>
      </c>
      <c r="P168" s="3">
        <v>2</v>
      </c>
      <c r="Q168" s="4">
        <f t="shared" si="35"/>
        <v>100</v>
      </c>
      <c r="R168" s="3">
        <v>0</v>
      </c>
      <c r="S168" s="3">
        <v>0</v>
      </c>
      <c r="T168" s="32">
        <f t="shared" si="36"/>
        <v>0.5</v>
      </c>
      <c r="U168" s="32">
        <f t="shared" si="37"/>
        <v>0.5</v>
      </c>
      <c r="V168" s="3">
        <v>0</v>
      </c>
      <c r="W168" s="3">
        <v>1</v>
      </c>
      <c r="X168" s="3">
        <v>0</v>
      </c>
      <c r="Y168" s="3">
        <v>0</v>
      </c>
      <c r="Z168" s="3">
        <v>0</v>
      </c>
      <c r="AA168" s="3">
        <v>0</v>
      </c>
      <c r="AB168" s="3"/>
      <c r="AC168" s="3"/>
    </row>
    <row r="169" spans="1:30" x14ac:dyDescent="0.3">
      <c r="A169" s="3" t="s">
        <v>67</v>
      </c>
      <c r="B169" s="3" t="s">
        <v>24</v>
      </c>
      <c r="C169" s="3" t="s">
        <v>25</v>
      </c>
      <c r="D169" s="3" t="s">
        <v>34</v>
      </c>
      <c r="E169" s="3" t="s">
        <v>27</v>
      </c>
      <c r="F169" s="3" t="s">
        <v>28</v>
      </c>
      <c r="G169" s="3">
        <v>0</v>
      </c>
      <c r="H169" s="3">
        <v>0</v>
      </c>
      <c r="I169" s="4" t="e">
        <f t="shared" si="32"/>
        <v>#DIV/0!</v>
      </c>
      <c r="J169" s="3">
        <v>0</v>
      </c>
      <c r="K169" s="32" t="e">
        <f t="shared" si="33"/>
        <v>#DIV/0!</v>
      </c>
      <c r="L169" s="3">
        <f t="shared" si="34"/>
        <v>0</v>
      </c>
      <c r="M169" s="3">
        <v>0</v>
      </c>
      <c r="N169" s="3">
        <v>0</v>
      </c>
      <c r="O169" s="3">
        <v>0</v>
      </c>
      <c r="P169" s="3">
        <v>0</v>
      </c>
      <c r="Q169" s="4" t="e">
        <f t="shared" si="35"/>
        <v>#DIV/0!</v>
      </c>
      <c r="R169" s="3">
        <v>0</v>
      </c>
      <c r="S169" s="3">
        <v>0</v>
      </c>
      <c r="T169" s="32" t="e">
        <f t="shared" si="36"/>
        <v>#DIV/0!</v>
      </c>
      <c r="U169" s="32" t="e">
        <f t="shared" si="37"/>
        <v>#DIV/0!</v>
      </c>
      <c r="V169" s="3">
        <v>0</v>
      </c>
      <c r="W169" s="3">
        <v>0</v>
      </c>
      <c r="X169" s="3">
        <v>0</v>
      </c>
      <c r="Y169" s="3">
        <v>0</v>
      </c>
      <c r="Z169" s="3">
        <v>0</v>
      </c>
      <c r="AA169" s="3">
        <v>0</v>
      </c>
      <c r="AB169" s="3"/>
      <c r="AC169" s="3"/>
    </row>
    <row r="170" spans="1:30" x14ac:dyDescent="0.3">
      <c r="A170" s="3" t="s">
        <v>68</v>
      </c>
      <c r="B170" s="3" t="s">
        <v>24</v>
      </c>
      <c r="C170" s="3" t="s">
        <v>25</v>
      </c>
      <c r="D170" s="3" t="s">
        <v>34</v>
      </c>
      <c r="E170" s="3" t="s">
        <v>27</v>
      </c>
      <c r="F170" s="3" t="s">
        <v>28</v>
      </c>
      <c r="G170" s="3">
        <v>0</v>
      </c>
      <c r="H170" s="3">
        <v>0</v>
      </c>
      <c r="I170" s="4" t="e">
        <f t="shared" si="32"/>
        <v>#DIV/0!</v>
      </c>
      <c r="J170" s="3">
        <v>0</v>
      </c>
      <c r="K170" s="32" t="e">
        <f t="shared" si="33"/>
        <v>#DIV/0!</v>
      </c>
      <c r="L170" s="3">
        <f t="shared" si="34"/>
        <v>0</v>
      </c>
      <c r="M170" s="3">
        <v>0</v>
      </c>
      <c r="N170" s="3">
        <v>0</v>
      </c>
      <c r="O170" s="3">
        <v>0</v>
      </c>
      <c r="P170" s="3">
        <v>0</v>
      </c>
      <c r="Q170" s="4" t="e">
        <f t="shared" si="35"/>
        <v>#DIV/0!</v>
      </c>
      <c r="R170" s="3">
        <v>0</v>
      </c>
      <c r="S170" s="3">
        <v>0</v>
      </c>
      <c r="T170" s="32" t="e">
        <f t="shared" si="36"/>
        <v>#DIV/0!</v>
      </c>
      <c r="U170" s="32" t="e">
        <f t="shared" si="37"/>
        <v>#DIV/0!</v>
      </c>
      <c r="V170" s="3">
        <v>0</v>
      </c>
      <c r="W170" s="3">
        <v>0</v>
      </c>
      <c r="X170" s="3">
        <v>0</v>
      </c>
      <c r="Y170" s="3">
        <v>0</v>
      </c>
      <c r="Z170" s="3">
        <v>0</v>
      </c>
      <c r="AA170" s="3">
        <v>0</v>
      </c>
      <c r="AB170" s="3"/>
      <c r="AC170" s="3"/>
    </row>
    <row r="171" spans="1:30" x14ac:dyDescent="0.3">
      <c r="A171" s="35">
        <v>31</v>
      </c>
      <c r="B171" s="35" t="s">
        <v>24</v>
      </c>
      <c r="C171" s="35" t="s">
        <v>33</v>
      </c>
      <c r="D171" s="35" t="s">
        <v>26</v>
      </c>
      <c r="E171" s="35" t="s">
        <v>27</v>
      </c>
      <c r="F171" s="35" t="s">
        <v>28</v>
      </c>
      <c r="G171" s="35">
        <f>G172+G173+G174</f>
        <v>4</v>
      </c>
      <c r="H171" s="35">
        <f>H172+H173+H174</f>
        <v>0</v>
      </c>
      <c r="I171" s="36">
        <f t="shared" ref="I171:I202" si="46">H171/G171</f>
        <v>0</v>
      </c>
      <c r="J171" s="35">
        <f>J172+J173+J174</f>
        <v>2</v>
      </c>
      <c r="K171" s="37">
        <f t="shared" ref="K171:K202" si="47">J171/G171</f>
        <v>0.5</v>
      </c>
      <c r="L171" s="35">
        <f t="shared" ref="L171:L202" si="48">M171+N171</f>
        <v>2</v>
      </c>
      <c r="M171" s="35">
        <f>M172+M173+M174</f>
        <v>0</v>
      </c>
      <c r="N171" s="35">
        <f>N172+N173+N174</f>
        <v>2</v>
      </c>
      <c r="O171" s="35">
        <f>O172+O173+O174</f>
        <v>0</v>
      </c>
      <c r="P171" s="35">
        <f>P172+P173+P174</f>
        <v>1</v>
      </c>
      <c r="Q171" s="36">
        <f t="shared" ref="Q171:Q202" si="49">P171/L171*100</f>
        <v>50</v>
      </c>
      <c r="R171" s="35">
        <f>R172+R173+R174</f>
        <v>0</v>
      </c>
      <c r="S171" s="35">
        <f>S172+S173+S174</f>
        <v>0</v>
      </c>
      <c r="T171" s="37">
        <f t="shared" ref="T171:T202" si="50">M171/(M171+N171)</f>
        <v>0</v>
      </c>
      <c r="U171" s="37">
        <f t="shared" ref="U171:U202" si="51">((0.5*V171)+M171)/L171</f>
        <v>0</v>
      </c>
      <c r="V171" s="35">
        <f t="shared" ref="V171:AA171" si="52">V172+V173+V174</f>
        <v>0</v>
      </c>
      <c r="W171" s="35">
        <f t="shared" si="52"/>
        <v>0</v>
      </c>
      <c r="X171" s="35">
        <f t="shared" si="52"/>
        <v>2</v>
      </c>
      <c r="Y171" s="35">
        <f t="shared" si="52"/>
        <v>2</v>
      </c>
      <c r="Z171" s="35">
        <f t="shared" si="52"/>
        <v>0</v>
      </c>
      <c r="AA171" s="35">
        <f t="shared" si="52"/>
        <v>1</v>
      </c>
      <c r="AB171" s="35"/>
      <c r="AC171" s="35"/>
      <c r="AD171" s="38"/>
    </row>
    <row r="172" spans="1:30" x14ac:dyDescent="0.3">
      <c r="A172" s="3" t="s">
        <v>66</v>
      </c>
      <c r="B172" s="3" t="s">
        <v>24</v>
      </c>
      <c r="C172" s="3" t="s">
        <v>33</v>
      </c>
      <c r="D172" s="3" t="s">
        <v>26</v>
      </c>
      <c r="E172" s="3" t="s">
        <v>27</v>
      </c>
      <c r="F172" s="3" t="s">
        <v>28</v>
      </c>
      <c r="G172" s="3">
        <v>2</v>
      </c>
      <c r="H172" s="3">
        <v>0</v>
      </c>
      <c r="I172" s="4">
        <f t="shared" si="46"/>
        <v>0</v>
      </c>
      <c r="J172" s="3">
        <v>0</v>
      </c>
      <c r="K172" s="32">
        <f t="shared" si="47"/>
        <v>0</v>
      </c>
      <c r="L172" s="3">
        <f t="shared" si="48"/>
        <v>2</v>
      </c>
      <c r="M172" s="3">
        <v>0</v>
      </c>
      <c r="N172" s="3">
        <v>2</v>
      </c>
      <c r="O172" s="3">
        <v>0</v>
      </c>
      <c r="P172" s="3">
        <v>1</v>
      </c>
      <c r="Q172" s="4">
        <f t="shared" si="49"/>
        <v>50</v>
      </c>
      <c r="R172" s="3">
        <v>0</v>
      </c>
      <c r="S172" s="3">
        <v>0</v>
      </c>
      <c r="T172" s="32">
        <f t="shared" si="50"/>
        <v>0</v>
      </c>
      <c r="U172" s="32">
        <f t="shared" si="51"/>
        <v>0</v>
      </c>
      <c r="V172" s="3">
        <v>0</v>
      </c>
      <c r="W172" s="3">
        <v>0</v>
      </c>
      <c r="X172" s="3">
        <v>2</v>
      </c>
      <c r="Y172" s="3">
        <v>0</v>
      </c>
      <c r="Z172" s="3">
        <v>0</v>
      </c>
      <c r="AA172" s="3">
        <v>1</v>
      </c>
      <c r="AB172" s="3"/>
      <c r="AC172" s="3"/>
    </row>
    <row r="173" spans="1:30" x14ac:dyDescent="0.3">
      <c r="A173" s="3" t="s">
        <v>67</v>
      </c>
      <c r="B173" s="3" t="s">
        <v>24</v>
      </c>
      <c r="C173" s="3" t="s">
        <v>33</v>
      </c>
      <c r="D173" s="3" t="s">
        <v>26</v>
      </c>
      <c r="E173" s="3" t="s">
        <v>27</v>
      </c>
      <c r="F173" s="3" t="s">
        <v>28</v>
      </c>
      <c r="G173" s="3">
        <v>0</v>
      </c>
      <c r="H173" s="3">
        <v>0</v>
      </c>
      <c r="I173" s="4" t="e">
        <f t="shared" si="46"/>
        <v>#DIV/0!</v>
      </c>
      <c r="J173" s="3">
        <v>0</v>
      </c>
      <c r="K173" s="32" t="e">
        <f t="shared" si="47"/>
        <v>#DIV/0!</v>
      </c>
      <c r="L173" s="3">
        <f t="shared" si="48"/>
        <v>0</v>
      </c>
      <c r="M173" s="3">
        <v>0</v>
      </c>
      <c r="N173" s="3">
        <v>0</v>
      </c>
      <c r="O173" s="3">
        <v>0</v>
      </c>
      <c r="P173" s="3">
        <v>0</v>
      </c>
      <c r="Q173" s="4" t="e">
        <f t="shared" si="49"/>
        <v>#DIV/0!</v>
      </c>
      <c r="R173" s="3">
        <v>0</v>
      </c>
      <c r="S173" s="3">
        <v>0</v>
      </c>
      <c r="T173" s="32" t="e">
        <f t="shared" si="50"/>
        <v>#DIV/0!</v>
      </c>
      <c r="U173" s="32" t="e">
        <f t="shared" si="51"/>
        <v>#DIV/0!</v>
      </c>
      <c r="V173" s="3">
        <v>0</v>
      </c>
      <c r="W173" s="3">
        <v>0</v>
      </c>
      <c r="X173" s="3">
        <v>0</v>
      </c>
      <c r="Y173" s="3">
        <v>0</v>
      </c>
      <c r="Z173" s="3">
        <v>0</v>
      </c>
      <c r="AA173" s="3">
        <v>0</v>
      </c>
      <c r="AB173" s="3"/>
      <c r="AC173" s="3"/>
    </row>
    <row r="174" spans="1:30" x14ac:dyDescent="0.3">
      <c r="A174" s="3" t="s">
        <v>68</v>
      </c>
      <c r="B174" s="3" t="s">
        <v>24</v>
      </c>
      <c r="C174" s="3" t="s">
        <v>33</v>
      </c>
      <c r="D174" s="3" t="s">
        <v>26</v>
      </c>
      <c r="E174" s="3" t="s">
        <v>27</v>
      </c>
      <c r="F174" s="3" t="s">
        <v>28</v>
      </c>
      <c r="G174" s="3">
        <v>2</v>
      </c>
      <c r="H174" s="3">
        <v>0</v>
      </c>
      <c r="I174" s="4">
        <f t="shared" si="46"/>
        <v>0</v>
      </c>
      <c r="J174" s="3">
        <v>2</v>
      </c>
      <c r="K174" s="32">
        <f t="shared" si="47"/>
        <v>1</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2</v>
      </c>
      <c r="Z174" s="3">
        <v>0</v>
      </c>
      <c r="AA174" s="3">
        <v>0</v>
      </c>
      <c r="AB174" s="3"/>
      <c r="AC174" s="3"/>
    </row>
    <row r="175" spans="1:30" x14ac:dyDescent="0.3">
      <c r="A175" s="35">
        <v>167</v>
      </c>
      <c r="B175" s="35" t="s">
        <v>24</v>
      </c>
      <c r="C175" s="35" t="s">
        <v>29</v>
      </c>
      <c r="D175" s="35" t="s">
        <v>26</v>
      </c>
      <c r="E175" s="35" t="s">
        <v>30</v>
      </c>
      <c r="F175" s="35" t="s">
        <v>33</v>
      </c>
      <c r="G175" s="35">
        <f>G176+G177+G178</f>
        <v>3</v>
      </c>
      <c r="H175" s="35">
        <f>H176+H177+H178</f>
        <v>0</v>
      </c>
      <c r="I175" s="36">
        <f t="shared" si="46"/>
        <v>0</v>
      </c>
      <c r="J175" s="35">
        <f>J176+J177+J178</f>
        <v>1</v>
      </c>
      <c r="K175" s="37">
        <f t="shared" si="47"/>
        <v>0.33333333333333331</v>
      </c>
      <c r="L175" s="35">
        <f t="shared" si="48"/>
        <v>2</v>
      </c>
      <c r="M175" s="35">
        <f>M176+M177+M178</f>
        <v>0</v>
      </c>
      <c r="N175" s="35">
        <f>N176+N177+N178</f>
        <v>2</v>
      </c>
      <c r="O175" s="35">
        <f>O176+O177+O178</f>
        <v>0</v>
      </c>
      <c r="P175" s="35">
        <f>P176+P177+P178</f>
        <v>2</v>
      </c>
      <c r="Q175" s="36">
        <f t="shared" si="49"/>
        <v>100</v>
      </c>
      <c r="R175" s="35">
        <f>R176+R177+R178</f>
        <v>0</v>
      </c>
      <c r="S175" s="35">
        <f>S176+S177+S178</f>
        <v>0</v>
      </c>
      <c r="T175" s="37">
        <f t="shared" si="50"/>
        <v>0</v>
      </c>
      <c r="U175" s="37">
        <f t="shared" si="51"/>
        <v>0</v>
      </c>
      <c r="V175" s="35">
        <f t="shared" ref="V175:AA175" si="53">V176+V177+V178</f>
        <v>0</v>
      </c>
      <c r="W175" s="35">
        <f t="shared" si="53"/>
        <v>1</v>
      </c>
      <c r="X175" s="35">
        <f t="shared" si="53"/>
        <v>1</v>
      </c>
      <c r="Y175" s="35">
        <f t="shared" si="53"/>
        <v>0</v>
      </c>
      <c r="Z175" s="35">
        <f t="shared" si="53"/>
        <v>1</v>
      </c>
      <c r="AA175" s="35">
        <f t="shared" si="53"/>
        <v>0</v>
      </c>
      <c r="AB175" s="35"/>
      <c r="AC175" s="35"/>
      <c r="AD175" s="38"/>
    </row>
    <row r="176" spans="1:30" x14ac:dyDescent="0.3">
      <c r="A176" s="3" t="s">
        <v>66</v>
      </c>
      <c r="B176" s="3" t="s">
        <v>24</v>
      </c>
      <c r="C176" s="3" t="s">
        <v>29</v>
      </c>
      <c r="D176" s="3" t="s">
        <v>26</v>
      </c>
      <c r="E176" s="3" t="s">
        <v>30</v>
      </c>
      <c r="F176" s="3" t="s">
        <v>33</v>
      </c>
      <c r="G176" s="3">
        <v>0</v>
      </c>
      <c r="H176" s="3">
        <v>0</v>
      </c>
      <c r="I176" s="4" t="e">
        <f t="shared" si="46"/>
        <v>#DIV/0!</v>
      </c>
      <c r="J176" s="3">
        <v>0</v>
      </c>
      <c r="K176" s="32" t="e">
        <f t="shared" si="47"/>
        <v>#DIV/0!</v>
      </c>
      <c r="L176" s="3">
        <f t="shared" si="48"/>
        <v>0</v>
      </c>
      <c r="M176" s="3">
        <v>0</v>
      </c>
      <c r="N176" s="3">
        <v>0</v>
      </c>
      <c r="O176" s="3">
        <v>0</v>
      </c>
      <c r="P176" s="3">
        <v>0</v>
      </c>
      <c r="Q176" s="4" t="e">
        <f t="shared" si="49"/>
        <v>#DIV/0!</v>
      </c>
      <c r="R176" s="3">
        <v>0</v>
      </c>
      <c r="S176" s="3">
        <v>0</v>
      </c>
      <c r="T176" s="32" t="e">
        <f t="shared" si="50"/>
        <v>#DIV/0!</v>
      </c>
      <c r="U176" s="32" t="e">
        <f t="shared" si="51"/>
        <v>#DIV/0!</v>
      </c>
      <c r="V176" s="3">
        <v>0</v>
      </c>
      <c r="W176" s="3">
        <v>0</v>
      </c>
      <c r="X176" s="3">
        <v>0</v>
      </c>
      <c r="Y176" s="3">
        <v>0</v>
      </c>
      <c r="Z176" s="3">
        <v>0</v>
      </c>
      <c r="AA176" s="3">
        <v>0</v>
      </c>
      <c r="AB176" s="3"/>
      <c r="AC176" s="3"/>
    </row>
    <row r="177" spans="1:30" x14ac:dyDescent="0.3">
      <c r="A177" s="3" t="s">
        <v>67</v>
      </c>
      <c r="B177" s="3" t="s">
        <v>24</v>
      </c>
      <c r="C177" s="3" t="s">
        <v>29</v>
      </c>
      <c r="D177" s="3" t="s">
        <v>26</v>
      </c>
      <c r="E177" s="3" t="s">
        <v>30</v>
      </c>
      <c r="F177" s="3" t="s">
        <v>33</v>
      </c>
      <c r="G177" s="3">
        <v>0</v>
      </c>
      <c r="H177" s="3">
        <v>0</v>
      </c>
      <c r="I177" s="4" t="e">
        <f t="shared" si="46"/>
        <v>#DIV/0!</v>
      </c>
      <c r="J177" s="3">
        <v>0</v>
      </c>
      <c r="K177" s="32" t="e">
        <f t="shared" si="47"/>
        <v>#DIV/0!</v>
      </c>
      <c r="L177" s="3">
        <f t="shared" si="48"/>
        <v>0</v>
      </c>
      <c r="M177" s="3">
        <v>0</v>
      </c>
      <c r="N177" s="3">
        <v>0</v>
      </c>
      <c r="O177" s="3">
        <v>0</v>
      </c>
      <c r="P177" s="3">
        <v>0</v>
      </c>
      <c r="Q177" s="4" t="e">
        <f t="shared" si="49"/>
        <v>#DIV/0!</v>
      </c>
      <c r="R177" s="3">
        <v>0</v>
      </c>
      <c r="S177" s="3">
        <v>0</v>
      </c>
      <c r="T177" s="32" t="e">
        <f t="shared" si="50"/>
        <v>#DIV/0!</v>
      </c>
      <c r="U177" s="32" t="e">
        <f t="shared" si="51"/>
        <v>#DIV/0!</v>
      </c>
      <c r="V177" s="3">
        <v>0</v>
      </c>
      <c r="W177" s="3">
        <v>0</v>
      </c>
      <c r="X177" s="3">
        <v>0</v>
      </c>
      <c r="Y177" s="3">
        <v>0</v>
      </c>
      <c r="Z177" s="3">
        <v>0</v>
      </c>
      <c r="AA177" s="3">
        <v>0</v>
      </c>
      <c r="AB177" s="3"/>
      <c r="AC177" s="3"/>
    </row>
    <row r="178" spans="1:30" x14ac:dyDescent="0.3">
      <c r="A178" s="3" t="s">
        <v>68</v>
      </c>
      <c r="B178" s="3" t="s">
        <v>24</v>
      </c>
      <c r="C178" s="3" t="s">
        <v>29</v>
      </c>
      <c r="D178" s="3" t="s">
        <v>26</v>
      </c>
      <c r="E178" s="3" t="s">
        <v>30</v>
      </c>
      <c r="F178" s="3" t="s">
        <v>33</v>
      </c>
      <c r="G178" s="3">
        <v>3</v>
      </c>
      <c r="H178" s="3">
        <v>0</v>
      </c>
      <c r="I178" s="4">
        <f t="shared" si="46"/>
        <v>0</v>
      </c>
      <c r="J178" s="3">
        <v>1</v>
      </c>
      <c r="K178" s="32">
        <f t="shared" si="47"/>
        <v>0.33333333333333331</v>
      </c>
      <c r="L178" s="3">
        <f t="shared" si="48"/>
        <v>2</v>
      </c>
      <c r="M178" s="3">
        <v>0</v>
      </c>
      <c r="N178" s="3">
        <v>2</v>
      </c>
      <c r="O178" s="3">
        <v>0</v>
      </c>
      <c r="P178" s="3">
        <v>2</v>
      </c>
      <c r="Q178" s="4">
        <f t="shared" si="49"/>
        <v>100</v>
      </c>
      <c r="R178" s="3">
        <v>0</v>
      </c>
      <c r="S178" s="3">
        <v>0</v>
      </c>
      <c r="T178" s="32">
        <f t="shared" si="50"/>
        <v>0</v>
      </c>
      <c r="U178" s="32">
        <f t="shared" si="51"/>
        <v>0</v>
      </c>
      <c r="V178" s="3">
        <v>0</v>
      </c>
      <c r="W178" s="3">
        <v>1</v>
      </c>
      <c r="X178" s="3">
        <v>1</v>
      </c>
      <c r="Y178" s="3">
        <v>0</v>
      </c>
      <c r="Z178" s="3">
        <v>1</v>
      </c>
      <c r="AA178" s="3">
        <v>0</v>
      </c>
      <c r="AB178" s="3"/>
      <c r="AC178" s="3"/>
    </row>
    <row r="179" spans="1:30" x14ac:dyDescent="0.3">
      <c r="A179" s="35">
        <v>28</v>
      </c>
      <c r="B179" s="35" t="s">
        <v>29</v>
      </c>
      <c r="C179" s="35" t="s">
        <v>32</v>
      </c>
      <c r="D179" s="35" t="s">
        <v>26</v>
      </c>
      <c r="E179" s="35" t="s">
        <v>30</v>
      </c>
      <c r="F179" s="35" t="s">
        <v>33</v>
      </c>
      <c r="G179" s="35">
        <f>G180+G181+G182</f>
        <v>5</v>
      </c>
      <c r="H179" s="35">
        <f>H180+H181+H182</f>
        <v>1</v>
      </c>
      <c r="I179" s="36">
        <f t="shared" si="46"/>
        <v>0.2</v>
      </c>
      <c r="J179" s="35">
        <f>J180+J181+J182</f>
        <v>3</v>
      </c>
      <c r="K179" s="37">
        <f t="shared" si="47"/>
        <v>0.6</v>
      </c>
      <c r="L179" s="35">
        <f t="shared" si="48"/>
        <v>1</v>
      </c>
      <c r="M179" s="35">
        <f>M180+M181+M182</f>
        <v>0</v>
      </c>
      <c r="N179" s="35">
        <f>N180+N181+N182</f>
        <v>1</v>
      </c>
      <c r="O179" s="35">
        <f>O180+O181+O182</f>
        <v>0</v>
      </c>
      <c r="P179" s="35">
        <f>P180+P181+P182</f>
        <v>1</v>
      </c>
      <c r="Q179" s="36">
        <f t="shared" si="49"/>
        <v>100</v>
      </c>
      <c r="R179" s="35">
        <f>R180+R181+R182</f>
        <v>2</v>
      </c>
      <c r="S179" s="35">
        <f>S180+S181+S182</f>
        <v>1</v>
      </c>
      <c r="T179" s="37">
        <f t="shared" si="50"/>
        <v>0</v>
      </c>
      <c r="U179" s="37">
        <f t="shared" si="51"/>
        <v>0</v>
      </c>
      <c r="V179" s="35">
        <f t="shared" ref="V179:AA179" si="54">V180+V181+V182</f>
        <v>0</v>
      </c>
      <c r="W179" s="35">
        <f t="shared" si="54"/>
        <v>0</v>
      </c>
      <c r="X179" s="35">
        <f t="shared" si="54"/>
        <v>1</v>
      </c>
      <c r="Y179" s="35">
        <f t="shared" si="54"/>
        <v>2</v>
      </c>
      <c r="Z179" s="35">
        <f t="shared" si="54"/>
        <v>1</v>
      </c>
      <c r="AA179" s="35">
        <f t="shared" si="54"/>
        <v>0</v>
      </c>
      <c r="AB179" s="35"/>
      <c r="AC179" s="35"/>
      <c r="AD179" s="38"/>
    </row>
    <row r="180" spans="1:30" x14ac:dyDescent="0.3">
      <c r="A180" s="3" t="s">
        <v>66</v>
      </c>
      <c r="B180" s="3" t="s">
        <v>29</v>
      </c>
      <c r="C180" s="3" t="s">
        <v>32</v>
      </c>
      <c r="D180" s="3" t="s">
        <v>26</v>
      </c>
      <c r="E180" s="3" t="s">
        <v>30</v>
      </c>
      <c r="F180" s="3" t="s">
        <v>33</v>
      </c>
      <c r="G180" s="3">
        <v>1</v>
      </c>
      <c r="H180" s="3">
        <v>0</v>
      </c>
      <c r="I180" s="4">
        <f t="shared" si="46"/>
        <v>0</v>
      </c>
      <c r="J180" s="3">
        <v>1</v>
      </c>
      <c r="K180" s="32">
        <f t="shared" si="47"/>
        <v>1</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1</v>
      </c>
      <c r="Z180" s="3">
        <v>0</v>
      </c>
      <c r="AA180" s="3">
        <v>0</v>
      </c>
      <c r="AB180" s="3"/>
      <c r="AC180" s="3"/>
    </row>
    <row r="181" spans="1:30" x14ac:dyDescent="0.3">
      <c r="A181" s="3" t="s">
        <v>67</v>
      </c>
      <c r="B181" s="3" t="s">
        <v>29</v>
      </c>
      <c r="C181" s="3" t="s">
        <v>32</v>
      </c>
      <c r="D181" s="3" t="s">
        <v>26</v>
      </c>
      <c r="E181" s="3" t="s">
        <v>30</v>
      </c>
      <c r="F181" s="3" t="s">
        <v>33</v>
      </c>
      <c r="G181" s="3">
        <v>0</v>
      </c>
      <c r="H181" s="3">
        <v>0</v>
      </c>
      <c r="I181" s="4" t="e">
        <f t="shared" si="46"/>
        <v>#DIV/0!</v>
      </c>
      <c r="J181" s="3">
        <v>0</v>
      </c>
      <c r="K181" s="32" t="e">
        <f t="shared" si="47"/>
        <v>#DIV/0!</v>
      </c>
      <c r="L181" s="3">
        <f t="shared" si="48"/>
        <v>0</v>
      </c>
      <c r="M181" s="3">
        <v>0</v>
      </c>
      <c r="N181" s="3">
        <v>0</v>
      </c>
      <c r="O181" s="3">
        <v>0</v>
      </c>
      <c r="P181" s="3">
        <v>0</v>
      </c>
      <c r="Q181" s="4" t="e">
        <f t="shared" si="49"/>
        <v>#DIV/0!</v>
      </c>
      <c r="R181" s="3">
        <v>0</v>
      </c>
      <c r="S181" s="3">
        <v>0</v>
      </c>
      <c r="T181" s="32" t="e">
        <f t="shared" si="50"/>
        <v>#DIV/0!</v>
      </c>
      <c r="U181" s="32" t="e">
        <f t="shared" si="51"/>
        <v>#DIV/0!</v>
      </c>
      <c r="V181" s="3">
        <v>0</v>
      </c>
      <c r="W181" s="3">
        <v>0</v>
      </c>
      <c r="X181" s="3">
        <v>0</v>
      </c>
      <c r="Y181" s="3">
        <v>0</v>
      </c>
      <c r="Z181" s="3">
        <v>0</v>
      </c>
      <c r="AA181" s="3">
        <v>0</v>
      </c>
      <c r="AB181" s="3"/>
      <c r="AC181" s="3"/>
    </row>
    <row r="182" spans="1:30" x14ac:dyDescent="0.3">
      <c r="A182" s="3" t="s">
        <v>68</v>
      </c>
      <c r="B182" s="3" t="s">
        <v>29</v>
      </c>
      <c r="C182" s="3" t="s">
        <v>32</v>
      </c>
      <c r="D182" s="3" t="s">
        <v>26</v>
      </c>
      <c r="E182" s="3" t="s">
        <v>30</v>
      </c>
      <c r="F182" s="3" t="s">
        <v>33</v>
      </c>
      <c r="G182" s="3">
        <v>4</v>
      </c>
      <c r="H182" s="3">
        <v>1</v>
      </c>
      <c r="I182" s="4">
        <f t="shared" si="46"/>
        <v>0.25</v>
      </c>
      <c r="J182" s="3">
        <v>2</v>
      </c>
      <c r="K182" s="32">
        <f t="shared" si="47"/>
        <v>0.5</v>
      </c>
      <c r="L182" s="3">
        <f t="shared" si="48"/>
        <v>1</v>
      </c>
      <c r="M182" s="3">
        <v>0</v>
      </c>
      <c r="N182" s="3">
        <v>1</v>
      </c>
      <c r="O182" s="3">
        <v>0</v>
      </c>
      <c r="P182" s="3">
        <v>1</v>
      </c>
      <c r="Q182" s="4">
        <f t="shared" si="49"/>
        <v>100</v>
      </c>
      <c r="R182" s="3">
        <v>2</v>
      </c>
      <c r="S182" s="3">
        <v>1</v>
      </c>
      <c r="T182" s="32">
        <f t="shared" si="50"/>
        <v>0</v>
      </c>
      <c r="U182" s="32">
        <f t="shared" si="51"/>
        <v>0</v>
      </c>
      <c r="V182" s="3">
        <v>0</v>
      </c>
      <c r="W182" s="3">
        <v>0</v>
      </c>
      <c r="X182" s="3">
        <v>1</v>
      </c>
      <c r="Y182" s="3">
        <v>1</v>
      </c>
      <c r="Z182" s="3">
        <v>1</v>
      </c>
      <c r="AA182" s="3">
        <v>0</v>
      </c>
      <c r="AB182" s="3"/>
      <c r="AC182" s="3"/>
    </row>
    <row r="183" spans="1:30" x14ac:dyDescent="0.3">
      <c r="A183" s="35">
        <v>154</v>
      </c>
      <c r="B183" s="35" t="s">
        <v>29</v>
      </c>
      <c r="C183" s="35" t="s">
        <v>31</v>
      </c>
      <c r="D183" s="35" t="s">
        <v>30</v>
      </c>
      <c r="E183" s="35" t="s">
        <v>27</v>
      </c>
      <c r="F183" s="35" t="s">
        <v>28</v>
      </c>
      <c r="G183" s="35">
        <f>G184+G185+G186</f>
        <v>4</v>
      </c>
      <c r="H183" s="35">
        <f>H184+H185+H186</f>
        <v>0</v>
      </c>
      <c r="I183" s="36">
        <f t="shared" si="46"/>
        <v>0</v>
      </c>
      <c r="J183" s="35">
        <f>J184+J185+J186</f>
        <v>2</v>
      </c>
      <c r="K183" s="37">
        <f t="shared" si="47"/>
        <v>0.5</v>
      </c>
      <c r="L183" s="35">
        <f t="shared" si="48"/>
        <v>2</v>
      </c>
      <c r="M183" s="35">
        <f>M184+M185+M186</f>
        <v>0</v>
      </c>
      <c r="N183" s="35">
        <f>N184+N185+N186</f>
        <v>2</v>
      </c>
      <c r="O183" s="35">
        <f>O184+O185+O186</f>
        <v>0</v>
      </c>
      <c r="P183" s="35">
        <f>P184+P185+P186</f>
        <v>2</v>
      </c>
      <c r="Q183" s="36">
        <f t="shared" si="49"/>
        <v>100</v>
      </c>
      <c r="R183" s="35">
        <f>R184+R185+R186</f>
        <v>0</v>
      </c>
      <c r="S183" s="35">
        <f>S184+S185+S186</f>
        <v>0</v>
      </c>
      <c r="T183" s="37">
        <f t="shared" si="50"/>
        <v>0</v>
      </c>
      <c r="U183" s="37">
        <f t="shared" si="51"/>
        <v>0</v>
      </c>
      <c r="V183" s="35">
        <f t="shared" ref="V183:AA183" si="55">V184+V185+V186</f>
        <v>0</v>
      </c>
      <c r="W183" s="35">
        <f t="shared" si="55"/>
        <v>1</v>
      </c>
      <c r="X183" s="35">
        <f t="shared" si="55"/>
        <v>1</v>
      </c>
      <c r="Y183" s="35">
        <f t="shared" si="55"/>
        <v>1</v>
      </c>
      <c r="Z183" s="35">
        <f t="shared" si="55"/>
        <v>0</v>
      </c>
      <c r="AA183" s="35">
        <f t="shared" si="55"/>
        <v>0</v>
      </c>
      <c r="AB183" s="35"/>
      <c r="AC183" s="35"/>
      <c r="AD183" s="38"/>
    </row>
    <row r="184" spans="1:30" x14ac:dyDescent="0.3">
      <c r="A184" s="3" t="s">
        <v>66</v>
      </c>
      <c r="B184" s="3" t="s">
        <v>29</v>
      </c>
      <c r="C184" s="3" t="s">
        <v>31</v>
      </c>
      <c r="D184" s="3" t="s">
        <v>30</v>
      </c>
      <c r="E184" s="3" t="s">
        <v>27</v>
      </c>
      <c r="F184" s="3" t="s">
        <v>28</v>
      </c>
      <c r="G184" s="3">
        <v>3</v>
      </c>
      <c r="H184" s="3">
        <v>0</v>
      </c>
      <c r="I184" s="4">
        <f t="shared" si="46"/>
        <v>0</v>
      </c>
      <c r="J184" s="3">
        <v>1</v>
      </c>
      <c r="K184" s="32">
        <f t="shared" si="47"/>
        <v>0.33333333333333331</v>
      </c>
      <c r="L184" s="3">
        <f t="shared" si="48"/>
        <v>2</v>
      </c>
      <c r="M184" s="3">
        <v>0</v>
      </c>
      <c r="N184" s="3">
        <v>2</v>
      </c>
      <c r="O184" s="3">
        <v>0</v>
      </c>
      <c r="P184" s="3">
        <v>2</v>
      </c>
      <c r="Q184" s="4">
        <f t="shared" si="49"/>
        <v>100</v>
      </c>
      <c r="R184" s="3">
        <v>0</v>
      </c>
      <c r="S184" s="3">
        <v>0</v>
      </c>
      <c r="T184" s="32">
        <f t="shared" si="50"/>
        <v>0</v>
      </c>
      <c r="U184" s="32">
        <f t="shared" si="51"/>
        <v>0</v>
      </c>
      <c r="V184" s="3">
        <v>0</v>
      </c>
      <c r="W184" s="3">
        <v>1</v>
      </c>
      <c r="X184" s="3">
        <v>1</v>
      </c>
      <c r="Y184" s="3">
        <v>0</v>
      </c>
      <c r="Z184" s="3">
        <v>0</v>
      </c>
      <c r="AA184" s="3">
        <v>0</v>
      </c>
      <c r="AB184" s="3"/>
      <c r="AC184" s="3"/>
    </row>
    <row r="185" spans="1:30" x14ac:dyDescent="0.3">
      <c r="A185" s="3" t="s">
        <v>67</v>
      </c>
      <c r="B185" s="3" t="s">
        <v>29</v>
      </c>
      <c r="C185" s="3" t="s">
        <v>31</v>
      </c>
      <c r="D185" s="3" t="s">
        <v>30</v>
      </c>
      <c r="E185" s="3" t="s">
        <v>27</v>
      </c>
      <c r="F185" s="3" t="s">
        <v>28</v>
      </c>
      <c r="G185" s="3">
        <v>0</v>
      </c>
      <c r="H185" s="3">
        <v>0</v>
      </c>
      <c r="I185" s="4" t="e">
        <f t="shared" si="46"/>
        <v>#DIV/0!</v>
      </c>
      <c r="J185" s="3">
        <v>0</v>
      </c>
      <c r="K185" s="32" t="e">
        <f t="shared" si="47"/>
        <v>#DIV/0!</v>
      </c>
      <c r="L185" s="3">
        <f t="shared" si="48"/>
        <v>0</v>
      </c>
      <c r="M185" s="3">
        <v>0</v>
      </c>
      <c r="N185" s="3">
        <v>0</v>
      </c>
      <c r="O185" s="3">
        <v>0</v>
      </c>
      <c r="P185" s="3">
        <v>0</v>
      </c>
      <c r="Q185" s="4" t="e">
        <f t="shared" si="49"/>
        <v>#DIV/0!</v>
      </c>
      <c r="R185" s="3">
        <v>0</v>
      </c>
      <c r="S185" s="3">
        <v>0</v>
      </c>
      <c r="T185" s="32" t="e">
        <f t="shared" si="50"/>
        <v>#DIV/0!</v>
      </c>
      <c r="U185" s="32" t="e">
        <f t="shared" si="51"/>
        <v>#DIV/0!</v>
      </c>
      <c r="V185" s="3">
        <v>0</v>
      </c>
      <c r="W185" s="3">
        <v>0</v>
      </c>
      <c r="X185" s="3">
        <v>0</v>
      </c>
      <c r="Y185" s="3">
        <v>0</v>
      </c>
      <c r="Z185" s="3">
        <v>0</v>
      </c>
      <c r="AA185" s="3">
        <v>0</v>
      </c>
      <c r="AB185" s="3"/>
      <c r="AC185" s="3"/>
    </row>
    <row r="186" spans="1:30" x14ac:dyDescent="0.3">
      <c r="A186" s="3" t="s">
        <v>68</v>
      </c>
      <c r="B186" s="3" t="s">
        <v>29</v>
      </c>
      <c r="C186" s="3" t="s">
        <v>31</v>
      </c>
      <c r="D186" s="3" t="s">
        <v>30</v>
      </c>
      <c r="E186" s="3" t="s">
        <v>27</v>
      </c>
      <c r="F186" s="3" t="s">
        <v>28</v>
      </c>
      <c r="G186" s="3">
        <v>1</v>
      </c>
      <c r="H186" s="3">
        <v>0</v>
      </c>
      <c r="I186" s="4">
        <f t="shared" si="46"/>
        <v>0</v>
      </c>
      <c r="J186" s="3">
        <v>1</v>
      </c>
      <c r="K186" s="32">
        <f t="shared" si="47"/>
        <v>1</v>
      </c>
      <c r="L186" s="3">
        <f t="shared" si="48"/>
        <v>0</v>
      </c>
      <c r="M186" s="3">
        <v>0</v>
      </c>
      <c r="N186" s="3">
        <v>0</v>
      </c>
      <c r="O186" s="3">
        <v>0</v>
      </c>
      <c r="P186" s="3">
        <v>0</v>
      </c>
      <c r="Q186" s="4" t="e">
        <f t="shared" si="49"/>
        <v>#DIV/0!</v>
      </c>
      <c r="R186" s="3">
        <v>0</v>
      </c>
      <c r="S186" s="3">
        <v>0</v>
      </c>
      <c r="T186" s="32" t="e">
        <f t="shared" si="50"/>
        <v>#DIV/0!</v>
      </c>
      <c r="U186" s="32" t="e">
        <f t="shared" si="51"/>
        <v>#DIV/0!</v>
      </c>
      <c r="V186" s="3">
        <v>0</v>
      </c>
      <c r="W186" s="3">
        <v>0</v>
      </c>
      <c r="X186" s="3">
        <v>0</v>
      </c>
      <c r="Y186" s="3">
        <v>1</v>
      </c>
      <c r="Z186" s="3">
        <v>0</v>
      </c>
      <c r="AA186" s="3">
        <v>0</v>
      </c>
      <c r="AB186" s="3"/>
      <c r="AC186" s="3"/>
    </row>
    <row r="187" spans="1:30" x14ac:dyDescent="0.3">
      <c r="A187" s="35">
        <v>243</v>
      </c>
      <c r="B187" s="35" t="s">
        <v>29</v>
      </c>
      <c r="C187" s="35" t="s">
        <v>31</v>
      </c>
      <c r="D187" s="35" t="s">
        <v>34</v>
      </c>
      <c r="E187" s="35" t="s">
        <v>27</v>
      </c>
      <c r="F187" s="35" t="s">
        <v>28</v>
      </c>
      <c r="G187" s="35">
        <f>G188+G189+G190</f>
        <v>1</v>
      </c>
      <c r="H187" s="35">
        <f>H188+H189+H190</f>
        <v>0</v>
      </c>
      <c r="I187" s="36">
        <f t="shared" si="46"/>
        <v>0</v>
      </c>
      <c r="J187" s="35">
        <f>J188+J189+J190</f>
        <v>0</v>
      </c>
      <c r="K187" s="37">
        <f t="shared" si="47"/>
        <v>0</v>
      </c>
      <c r="L187" s="35">
        <f t="shared" si="48"/>
        <v>1</v>
      </c>
      <c r="M187" s="35">
        <f>M188+M189+M190</f>
        <v>0</v>
      </c>
      <c r="N187" s="35">
        <f>N188+N189+N190</f>
        <v>1</v>
      </c>
      <c r="O187" s="35">
        <f>O188+O189+O190</f>
        <v>0</v>
      </c>
      <c r="P187" s="35">
        <f>P188+P189+P190</f>
        <v>0</v>
      </c>
      <c r="Q187" s="36">
        <f t="shared" si="49"/>
        <v>0</v>
      </c>
      <c r="R187" s="35">
        <f>R188+R189+R190</f>
        <v>0</v>
      </c>
      <c r="S187" s="35">
        <f>S188+S189+S190</f>
        <v>0</v>
      </c>
      <c r="T187" s="37">
        <f t="shared" si="50"/>
        <v>0</v>
      </c>
      <c r="U187" s="37">
        <f t="shared" si="51"/>
        <v>0</v>
      </c>
      <c r="V187" s="35">
        <f t="shared" ref="V187:AA187" si="56">V188+V189+V190</f>
        <v>0</v>
      </c>
      <c r="W187" s="35">
        <f t="shared" si="56"/>
        <v>1</v>
      </c>
      <c r="X187" s="35">
        <f t="shared" si="56"/>
        <v>0</v>
      </c>
      <c r="Y187" s="35">
        <f t="shared" si="56"/>
        <v>0</v>
      </c>
      <c r="Z187" s="35">
        <f t="shared" si="56"/>
        <v>0</v>
      </c>
      <c r="AA187" s="35">
        <f t="shared" si="56"/>
        <v>0</v>
      </c>
      <c r="AB187" s="35"/>
      <c r="AC187" s="35"/>
      <c r="AD187" s="38"/>
    </row>
    <row r="188" spans="1:30" x14ac:dyDescent="0.3">
      <c r="A188" s="3" t="s">
        <v>66</v>
      </c>
      <c r="B188" s="3" t="s">
        <v>29</v>
      </c>
      <c r="C188" s="3" t="s">
        <v>31</v>
      </c>
      <c r="D188" s="3" t="s">
        <v>34</v>
      </c>
      <c r="E188" s="3" t="s">
        <v>27</v>
      </c>
      <c r="F188" s="3" t="s">
        <v>28</v>
      </c>
      <c r="G188" s="3">
        <v>0</v>
      </c>
      <c r="H188" s="3">
        <v>0</v>
      </c>
      <c r="I188" s="4" t="e">
        <f t="shared" si="46"/>
        <v>#DIV/0!</v>
      </c>
      <c r="J188" s="3">
        <v>0</v>
      </c>
      <c r="K188" s="32" t="e">
        <f t="shared" si="47"/>
        <v>#DIV/0!</v>
      </c>
      <c r="L188" s="3">
        <f t="shared" si="48"/>
        <v>0</v>
      </c>
      <c r="M188" s="3">
        <v>0</v>
      </c>
      <c r="N188" s="3">
        <v>0</v>
      </c>
      <c r="O188" s="3">
        <v>0</v>
      </c>
      <c r="P188" s="3">
        <v>0</v>
      </c>
      <c r="Q188" s="4" t="e">
        <f t="shared" si="49"/>
        <v>#DIV/0!</v>
      </c>
      <c r="R188" s="3">
        <v>0</v>
      </c>
      <c r="S188" s="3">
        <v>0</v>
      </c>
      <c r="T188" s="32" t="e">
        <f t="shared" si="50"/>
        <v>#DIV/0!</v>
      </c>
      <c r="U188" s="32" t="e">
        <f t="shared" si="51"/>
        <v>#DIV/0!</v>
      </c>
      <c r="V188" s="3">
        <v>0</v>
      </c>
      <c r="W188" s="3">
        <v>0</v>
      </c>
      <c r="X188" s="3">
        <v>0</v>
      </c>
      <c r="Y188" s="3">
        <v>0</v>
      </c>
      <c r="Z188" s="3">
        <v>0</v>
      </c>
      <c r="AA188" s="3">
        <v>0</v>
      </c>
      <c r="AB188" s="3"/>
      <c r="AC188" s="3"/>
    </row>
    <row r="189" spans="1:30" x14ac:dyDescent="0.3">
      <c r="A189" s="3" t="s">
        <v>67</v>
      </c>
      <c r="B189" s="3" t="s">
        <v>29</v>
      </c>
      <c r="C189" s="3" t="s">
        <v>31</v>
      </c>
      <c r="D189" s="3" t="s">
        <v>34</v>
      </c>
      <c r="E189" s="3" t="s">
        <v>27</v>
      </c>
      <c r="F189" s="3" t="s">
        <v>28</v>
      </c>
      <c r="G189" s="3">
        <v>0</v>
      </c>
      <c r="H189" s="3">
        <v>0</v>
      </c>
      <c r="I189" s="4" t="e">
        <f t="shared" si="46"/>
        <v>#DIV/0!</v>
      </c>
      <c r="J189" s="3">
        <v>0</v>
      </c>
      <c r="K189" s="32" t="e">
        <f t="shared" si="47"/>
        <v>#DIV/0!</v>
      </c>
      <c r="L189" s="3">
        <f t="shared" si="48"/>
        <v>0</v>
      </c>
      <c r="M189" s="3">
        <v>0</v>
      </c>
      <c r="N189" s="3">
        <v>0</v>
      </c>
      <c r="O189" s="3">
        <v>0</v>
      </c>
      <c r="P189" s="3">
        <v>0</v>
      </c>
      <c r="Q189" s="4" t="e">
        <f t="shared" si="49"/>
        <v>#DIV/0!</v>
      </c>
      <c r="R189" s="3">
        <v>0</v>
      </c>
      <c r="S189" s="3">
        <v>0</v>
      </c>
      <c r="T189" s="32" t="e">
        <f t="shared" si="50"/>
        <v>#DIV/0!</v>
      </c>
      <c r="U189" s="32" t="e">
        <f t="shared" si="51"/>
        <v>#DIV/0!</v>
      </c>
      <c r="V189" s="3">
        <v>0</v>
      </c>
      <c r="W189" s="3">
        <v>0</v>
      </c>
      <c r="X189" s="3">
        <v>0</v>
      </c>
      <c r="Y189" s="3">
        <v>0</v>
      </c>
      <c r="Z189" s="3">
        <v>0</v>
      </c>
      <c r="AA189" s="3">
        <v>0</v>
      </c>
      <c r="AB189" s="3"/>
      <c r="AC189" s="3"/>
    </row>
    <row r="190" spans="1:30" x14ac:dyDescent="0.3">
      <c r="A190" s="3" t="s">
        <v>68</v>
      </c>
      <c r="B190" s="3" t="s">
        <v>29</v>
      </c>
      <c r="C190" s="3" t="s">
        <v>31</v>
      </c>
      <c r="D190" s="3" t="s">
        <v>34</v>
      </c>
      <c r="E190" s="3" t="s">
        <v>27</v>
      </c>
      <c r="F190" s="3" t="s">
        <v>28</v>
      </c>
      <c r="G190" s="3">
        <v>1</v>
      </c>
      <c r="H190" s="3">
        <v>0</v>
      </c>
      <c r="I190" s="4">
        <f t="shared" si="46"/>
        <v>0</v>
      </c>
      <c r="J190" s="3">
        <v>0</v>
      </c>
      <c r="K190" s="32">
        <f t="shared" si="47"/>
        <v>0</v>
      </c>
      <c r="L190" s="3">
        <f t="shared" si="48"/>
        <v>1</v>
      </c>
      <c r="M190" s="3">
        <v>0</v>
      </c>
      <c r="N190" s="3">
        <v>1</v>
      </c>
      <c r="O190" s="3">
        <v>0</v>
      </c>
      <c r="P190" s="3">
        <v>0</v>
      </c>
      <c r="Q190" s="4">
        <f t="shared" si="49"/>
        <v>0</v>
      </c>
      <c r="R190" s="3">
        <v>0</v>
      </c>
      <c r="S190" s="3">
        <v>0</v>
      </c>
      <c r="T190" s="32">
        <f t="shared" si="50"/>
        <v>0</v>
      </c>
      <c r="U190" s="32">
        <f t="shared" si="51"/>
        <v>0</v>
      </c>
      <c r="V190" s="3">
        <v>0</v>
      </c>
      <c r="W190" s="3">
        <v>1</v>
      </c>
      <c r="X190" s="3">
        <v>0</v>
      </c>
      <c r="Y190" s="3">
        <v>0</v>
      </c>
      <c r="Z190" s="3">
        <v>0</v>
      </c>
      <c r="AA190" s="3">
        <v>0</v>
      </c>
      <c r="AB190" s="3"/>
      <c r="AC190" s="3"/>
    </row>
    <row r="191" spans="1:30" x14ac:dyDescent="0.3">
      <c r="A191" s="35">
        <v>89</v>
      </c>
      <c r="B191" s="35" t="s">
        <v>31</v>
      </c>
      <c r="C191" s="35" t="s">
        <v>34</v>
      </c>
      <c r="D191" s="35" t="s">
        <v>26</v>
      </c>
      <c r="E191" s="35" t="s">
        <v>27</v>
      </c>
      <c r="F191" s="35" t="s">
        <v>28</v>
      </c>
      <c r="G191" s="35">
        <f>G192+G193+G194</f>
        <v>1</v>
      </c>
      <c r="H191" s="35">
        <f>H192+H193+H194</f>
        <v>0</v>
      </c>
      <c r="I191" s="36">
        <f t="shared" si="46"/>
        <v>0</v>
      </c>
      <c r="J191" s="35">
        <f>J192+J193+J194</f>
        <v>0</v>
      </c>
      <c r="K191" s="37">
        <f t="shared" si="47"/>
        <v>0</v>
      </c>
      <c r="L191" s="35">
        <f t="shared" si="48"/>
        <v>1</v>
      </c>
      <c r="M191" s="35">
        <f>M192+M193+M194</f>
        <v>0</v>
      </c>
      <c r="N191" s="35">
        <f>N192+N193+N194</f>
        <v>1</v>
      </c>
      <c r="O191" s="35">
        <f>O192+O193+O194</f>
        <v>0</v>
      </c>
      <c r="P191" s="35">
        <f>P192+P193+P194</f>
        <v>0</v>
      </c>
      <c r="Q191" s="36">
        <f t="shared" si="49"/>
        <v>0</v>
      </c>
      <c r="R191" s="35">
        <f>R192+R193+R194</f>
        <v>0</v>
      </c>
      <c r="S191" s="35">
        <f>S192+S193+S194</f>
        <v>0</v>
      </c>
      <c r="T191" s="37">
        <f t="shared" si="50"/>
        <v>0</v>
      </c>
      <c r="U191" s="37">
        <f t="shared" si="51"/>
        <v>0</v>
      </c>
      <c r="V191" s="35">
        <f t="shared" ref="V191:AA191" si="57">V192+V193+V194</f>
        <v>0</v>
      </c>
      <c r="W191" s="35">
        <f t="shared" si="57"/>
        <v>0</v>
      </c>
      <c r="X191" s="35">
        <f t="shared" si="57"/>
        <v>1</v>
      </c>
      <c r="Y191" s="35">
        <f t="shared" si="57"/>
        <v>0</v>
      </c>
      <c r="Z191" s="35">
        <f t="shared" si="57"/>
        <v>0</v>
      </c>
      <c r="AA191" s="35">
        <f t="shared" si="57"/>
        <v>0</v>
      </c>
      <c r="AB191" s="35"/>
      <c r="AC191" s="35"/>
      <c r="AD191" s="38"/>
    </row>
    <row r="192" spans="1:30" x14ac:dyDescent="0.3">
      <c r="A192" s="3" t="s">
        <v>66</v>
      </c>
      <c r="B192" s="3" t="s">
        <v>31</v>
      </c>
      <c r="C192" s="3" t="s">
        <v>34</v>
      </c>
      <c r="D192" s="3" t="s">
        <v>26</v>
      </c>
      <c r="E192" s="3" t="s">
        <v>27</v>
      </c>
      <c r="F192" s="3" t="s">
        <v>28</v>
      </c>
      <c r="G192" s="3">
        <v>1</v>
      </c>
      <c r="H192" s="3">
        <v>0</v>
      </c>
      <c r="I192" s="4">
        <f t="shared" si="46"/>
        <v>0</v>
      </c>
      <c r="J192" s="3">
        <v>0</v>
      </c>
      <c r="K192" s="32">
        <f t="shared" si="47"/>
        <v>0</v>
      </c>
      <c r="L192" s="3">
        <f t="shared" si="48"/>
        <v>1</v>
      </c>
      <c r="M192" s="3">
        <v>0</v>
      </c>
      <c r="N192" s="3">
        <v>1</v>
      </c>
      <c r="O192" s="3">
        <v>0</v>
      </c>
      <c r="P192" s="3">
        <v>0</v>
      </c>
      <c r="Q192" s="4">
        <f t="shared" si="49"/>
        <v>0</v>
      </c>
      <c r="R192" s="3">
        <v>0</v>
      </c>
      <c r="S192" s="3">
        <v>0</v>
      </c>
      <c r="T192" s="32">
        <f t="shared" si="50"/>
        <v>0</v>
      </c>
      <c r="U192" s="32">
        <f t="shared" si="51"/>
        <v>0</v>
      </c>
      <c r="V192" s="3">
        <v>0</v>
      </c>
      <c r="W192" s="3">
        <v>0</v>
      </c>
      <c r="X192" s="3">
        <v>1</v>
      </c>
      <c r="Y192" s="3">
        <v>0</v>
      </c>
      <c r="Z192" s="3">
        <v>0</v>
      </c>
      <c r="AA192" s="3">
        <v>0</v>
      </c>
      <c r="AB192" s="3"/>
      <c r="AC192" s="3"/>
    </row>
    <row r="193" spans="1:30" x14ac:dyDescent="0.3">
      <c r="A193" s="3" t="s">
        <v>67</v>
      </c>
      <c r="B193" s="3" t="s">
        <v>31</v>
      </c>
      <c r="C193" s="3" t="s">
        <v>34</v>
      </c>
      <c r="D193" s="3" t="s">
        <v>26</v>
      </c>
      <c r="E193" s="3" t="s">
        <v>27</v>
      </c>
      <c r="F193" s="3" t="s">
        <v>28</v>
      </c>
      <c r="G193" s="3">
        <v>0</v>
      </c>
      <c r="H193" s="3">
        <v>0</v>
      </c>
      <c r="I193" s="4" t="e">
        <f t="shared" si="46"/>
        <v>#DIV/0!</v>
      </c>
      <c r="J193" s="3">
        <v>0</v>
      </c>
      <c r="K193" s="32" t="e">
        <f t="shared" si="47"/>
        <v>#DIV/0!</v>
      </c>
      <c r="L193" s="3">
        <f t="shared" si="48"/>
        <v>0</v>
      </c>
      <c r="M193" s="3">
        <v>0</v>
      </c>
      <c r="N193" s="3">
        <v>0</v>
      </c>
      <c r="O193" s="3">
        <v>0</v>
      </c>
      <c r="P193" s="3">
        <v>0</v>
      </c>
      <c r="Q193" s="4" t="e">
        <f t="shared" si="49"/>
        <v>#DIV/0!</v>
      </c>
      <c r="R193" s="3">
        <v>0</v>
      </c>
      <c r="S193" s="3">
        <v>0</v>
      </c>
      <c r="T193" s="32" t="e">
        <f t="shared" si="50"/>
        <v>#DIV/0!</v>
      </c>
      <c r="U193" s="32" t="e">
        <f t="shared" si="51"/>
        <v>#DIV/0!</v>
      </c>
      <c r="V193" s="3">
        <v>0</v>
      </c>
      <c r="W193" s="3">
        <v>0</v>
      </c>
      <c r="X193" s="3">
        <v>0</v>
      </c>
      <c r="Y193" s="3">
        <v>0</v>
      </c>
      <c r="Z193" s="3">
        <v>0</v>
      </c>
      <c r="AA193" s="3">
        <v>0</v>
      </c>
      <c r="AB193" s="3"/>
      <c r="AC193" s="3"/>
    </row>
    <row r="194" spans="1:30" x14ac:dyDescent="0.3">
      <c r="A194" s="3" t="s">
        <v>68</v>
      </c>
      <c r="B194" s="3" t="s">
        <v>31</v>
      </c>
      <c r="C194" s="3" t="s">
        <v>34</v>
      </c>
      <c r="D194" s="3" t="s">
        <v>26</v>
      </c>
      <c r="E194" s="3" t="s">
        <v>27</v>
      </c>
      <c r="F194" s="3" t="s">
        <v>28</v>
      </c>
      <c r="G194" s="3">
        <v>0</v>
      </c>
      <c r="H194" s="3">
        <v>0</v>
      </c>
      <c r="I194" s="4" t="e">
        <f t="shared" si="46"/>
        <v>#DIV/0!</v>
      </c>
      <c r="J194" s="3">
        <v>0</v>
      </c>
      <c r="K194" s="32" t="e">
        <f t="shared" si="47"/>
        <v>#DIV/0!</v>
      </c>
      <c r="L194" s="3">
        <f t="shared" si="48"/>
        <v>0</v>
      </c>
      <c r="M194" s="3">
        <v>0</v>
      </c>
      <c r="N194" s="3">
        <v>0</v>
      </c>
      <c r="O194" s="3">
        <v>0</v>
      </c>
      <c r="P194" s="3">
        <v>0</v>
      </c>
      <c r="Q194" s="4" t="e">
        <f t="shared" si="49"/>
        <v>#DIV/0!</v>
      </c>
      <c r="R194" s="3">
        <v>0</v>
      </c>
      <c r="S194" s="3">
        <v>0</v>
      </c>
      <c r="T194" s="32" t="e">
        <f t="shared" si="50"/>
        <v>#DIV/0!</v>
      </c>
      <c r="U194" s="32" t="e">
        <f t="shared" si="51"/>
        <v>#DIV/0!</v>
      </c>
      <c r="V194" s="3">
        <v>0</v>
      </c>
      <c r="W194" s="3">
        <v>0</v>
      </c>
      <c r="X194" s="3">
        <v>0</v>
      </c>
      <c r="Y194" s="3">
        <v>0</v>
      </c>
      <c r="Z194" s="3">
        <v>0</v>
      </c>
      <c r="AA194" s="3">
        <v>0</v>
      </c>
      <c r="AB194" s="3"/>
      <c r="AC194" s="3"/>
    </row>
    <row r="195" spans="1:30" x14ac:dyDescent="0.3">
      <c r="A195" s="35">
        <v>22</v>
      </c>
      <c r="B195" s="35" t="s">
        <v>24</v>
      </c>
      <c r="C195" s="35" t="s">
        <v>25</v>
      </c>
      <c r="D195" s="35" t="s">
        <v>26</v>
      </c>
      <c r="E195" s="35" t="s">
        <v>30</v>
      </c>
      <c r="F195" s="35" t="s">
        <v>28</v>
      </c>
      <c r="G195" s="35">
        <f>G196+G197+G198</f>
        <v>1</v>
      </c>
      <c r="H195" s="35">
        <f>H196+H197+H198</f>
        <v>0</v>
      </c>
      <c r="I195" s="36">
        <f t="shared" si="46"/>
        <v>0</v>
      </c>
      <c r="J195" s="35">
        <f>J196+J197+J198</f>
        <v>0</v>
      </c>
      <c r="K195" s="37">
        <f t="shared" si="47"/>
        <v>0</v>
      </c>
      <c r="L195" s="35">
        <f t="shared" si="48"/>
        <v>1</v>
      </c>
      <c r="M195" s="35">
        <f>M196+M197+M198</f>
        <v>0</v>
      </c>
      <c r="N195" s="35">
        <f>N196+N197+N198</f>
        <v>1</v>
      </c>
      <c r="O195" s="35">
        <f>O196+O197+O198</f>
        <v>0</v>
      </c>
      <c r="P195" s="35">
        <f>P196+P197+P198</f>
        <v>1</v>
      </c>
      <c r="Q195" s="36">
        <f t="shared" si="49"/>
        <v>100</v>
      </c>
      <c r="R195" s="35">
        <f>R196+R197+R198</f>
        <v>0</v>
      </c>
      <c r="S195" s="35">
        <f>S196+S197+S198</f>
        <v>0</v>
      </c>
      <c r="T195" s="37">
        <f t="shared" si="50"/>
        <v>0</v>
      </c>
      <c r="U195" s="37">
        <f t="shared" si="51"/>
        <v>0</v>
      </c>
      <c r="V195" s="35">
        <f t="shared" ref="V195:AA195" si="58">V196+V197+V198</f>
        <v>0</v>
      </c>
      <c r="W195" s="35">
        <f t="shared" si="58"/>
        <v>0</v>
      </c>
      <c r="X195" s="35">
        <f t="shared" si="58"/>
        <v>1</v>
      </c>
      <c r="Y195" s="35">
        <f t="shared" si="58"/>
        <v>0</v>
      </c>
      <c r="Z195" s="35">
        <f t="shared" si="58"/>
        <v>1</v>
      </c>
      <c r="AA195" s="35">
        <f t="shared" si="58"/>
        <v>0</v>
      </c>
      <c r="AB195" s="35"/>
      <c r="AC195" s="35"/>
      <c r="AD195" s="38"/>
    </row>
    <row r="196" spans="1:30" x14ac:dyDescent="0.3">
      <c r="A196" s="3" t="s">
        <v>66</v>
      </c>
      <c r="B196" s="3" t="s">
        <v>24</v>
      </c>
      <c r="C196" s="3" t="s">
        <v>25</v>
      </c>
      <c r="D196" s="3" t="s">
        <v>26</v>
      </c>
      <c r="E196" s="3" t="s">
        <v>30</v>
      </c>
      <c r="F196" s="3" t="s">
        <v>28</v>
      </c>
      <c r="G196" s="3">
        <v>1</v>
      </c>
      <c r="H196" s="3">
        <v>0</v>
      </c>
      <c r="I196" s="4">
        <f t="shared" si="46"/>
        <v>0</v>
      </c>
      <c r="J196" s="3">
        <v>0</v>
      </c>
      <c r="K196" s="32">
        <f t="shared" si="47"/>
        <v>0</v>
      </c>
      <c r="L196" s="3">
        <f t="shared" si="48"/>
        <v>1</v>
      </c>
      <c r="M196" s="3">
        <v>0</v>
      </c>
      <c r="N196" s="3">
        <v>1</v>
      </c>
      <c r="O196" s="3">
        <v>0</v>
      </c>
      <c r="P196" s="3">
        <v>1</v>
      </c>
      <c r="Q196" s="4">
        <f t="shared" si="49"/>
        <v>100</v>
      </c>
      <c r="R196" s="3">
        <v>0</v>
      </c>
      <c r="S196" s="3">
        <v>0</v>
      </c>
      <c r="T196" s="32">
        <f t="shared" si="50"/>
        <v>0</v>
      </c>
      <c r="U196" s="32">
        <f t="shared" si="51"/>
        <v>0</v>
      </c>
      <c r="V196" s="3">
        <v>0</v>
      </c>
      <c r="W196" s="3">
        <v>0</v>
      </c>
      <c r="X196" s="3">
        <v>1</v>
      </c>
      <c r="Y196" s="3">
        <v>0</v>
      </c>
      <c r="Z196" s="3">
        <v>0</v>
      </c>
      <c r="AA196" s="3">
        <v>0</v>
      </c>
      <c r="AB196" s="3"/>
      <c r="AC196" s="3"/>
    </row>
    <row r="197" spans="1:30" x14ac:dyDescent="0.3">
      <c r="A197" s="3" t="s">
        <v>67</v>
      </c>
      <c r="B197" s="3" t="s">
        <v>24</v>
      </c>
      <c r="C197" s="3" t="s">
        <v>25</v>
      </c>
      <c r="D197" s="3" t="s">
        <v>26</v>
      </c>
      <c r="E197" s="3" t="s">
        <v>30</v>
      </c>
      <c r="F197" s="3" t="s">
        <v>28</v>
      </c>
      <c r="G197" s="3">
        <v>0</v>
      </c>
      <c r="H197" s="3">
        <v>0</v>
      </c>
      <c r="I197" s="4" t="e">
        <f t="shared" si="46"/>
        <v>#DIV/0!</v>
      </c>
      <c r="J197" s="3">
        <v>0</v>
      </c>
      <c r="K197" s="32" t="e">
        <f t="shared" si="47"/>
        <v>#DIV/0!</v>
      </c>
      <c r="L197" s="3">
        <f t="shared" si="48"/>
        <v>0</v>
      </c>
      <c r="M197" s="3">
        <v>0</v>
      </c>
      <c r="N197" s="3">
        <v>0</v>
      </c>
      <c r="O197" s="3">
        <v>0</v>
      </c>
      <c r="P197" s="3">
        <v>0</v>
      </c>
      <c r="Q197" s="4" t="e">
        <f t="shared" si="49"/>
        <v>#DIV/0!</v>
      </c>
      <c r="R197" s="3">
        <v>0</v>
      </c>
      <c r="S197" s="3">
        <v>0</v>
      </c>
      <c r="T197" s="32" t="e">
        <f t="shared" si="50"/>
        <v>#DIV/0!</v>
      </c>
      <c r="U197" s="32" t="e">
        <f t="shared" si="51"/>
        <v>#DIV/0!</v>
      </c>
      <c r="V197" s="3">
        <v>0</v>
      </c>
      <c r="W197" s="3">
        <v>0</v>
      </c>
      <c r="X197" s="3">
        <v>0</v>
      </c>
      <c r="Y197" s="3">
        <v>0</v>
      </c>
      <c r="Z197" s="3">
        <v>0</v>
      </c>
      <c r="AA197" s="3">
        <v>0</v>
      </c>
      <c r="AB197" s="3"/>
      <c r="AC197" s="3"/>
    </row>
    <row r="198" spans="1:30" x14ac:dyDescent="0.3">
      <c r="A198" s="3" t="s">
        <v>68</v>
      </c>
      <c r="B198" s="3" t="s">
        <v>24</v>
      </c>
      <c r="C198" s="3" t="s">
        <v>25</v>
      </c>
      <c r="D198" s="3" t="s">
        <v>26</v>
      </c>
      <c r="E198" s="3" t="s">
        <v>30</v>
      </c>
      <c r="F198" s="3" t="s">
        <v>28</v>
      </c>
      <c r="G198" s="3">
        <v>0</v>
      </c>
      <c r="H198" s="3">
        <v>0</v>
      </c>
      <c r="I198" s="4" t="e">
        <f t="shared" si="46"/>
        <v>#DIV/0!</v>
      </c>
      <c r="J198" s="3">
        <v>0</v>
      </c>
      <c r="K198" s="32" t="e">
        <f t="shared" si="47"/>
        <v>#DIV/0!</v>
      </c>
      <c r="L198" s="3">
        <f t="shared" si="48"/>
        <v>0</v>
      </c>
      <c r="M198" s="3">
        <v>0</v>
      </c>
      <c r="N198" s="3">
        <v>0</v>
      </c>
      <c r="O198" s="3">
        <v>0</v>
      </c>
      <c r="P198" s="3">
        <v>0</v>
      </c>
      <c r="Q198" s="4" t="e">
        <f t="shared" si="49"/>
        <v>#DIV/0!</v>
      </c>
      <c r="R198" s="3">
        <v>0</v>
      </c>
      <c r="S198" s="3">
        <v>0</v>
      </c>
      <c r="T198" s="32" t="e">
        <f t="shared" si="50"/>
        <v>#DIV/0!</v>
      </c>
      <c r="U198" s="32" t="e">
        <f t="shared" si="51"/>
        <v>#DIV/0!</v>
      </c>
      <c r="V198" s="3">
        <v>0</v>
      </c>
      <c r="W198" s="3">
        <v>0</v>
      </c>
      <c r="X198" s="3">
        <v>0</v>
      </c>
      <c r="Y198" s="3">
        <v>0</v>
      </c>
      <c r="Z198" s="3">
        <v>1</v>
      </c>
      <c r="AA198" s="3">
        <v>0</v>
      </c>
      <c r="AB198" s="3"/>
      <c r="AC198" s="3"/>
    </row>
    <row r="199" spans="1:30" x14ac:dyDescent="0.3">
      <c r="A199" s="35">
        <v>43</v>
      </c>
      <c r="B199" s="35" t="s">
        <v>24</v>
      </c>
      <c r="C199" s="35" t="s">
        <v>32</v>
      </c>
      <c r="D199" s="35" t="s">
        <v>26</v>
      </c>
      <c r="E199" s="35" t="s">
        <v>30</v>
      </c>
      <c r="F199" s="35" t="s">
        <v>28</v>
      </c>
      <c r="G199" s="35">
        <f>G200+G201+G202</f>
        <v>3</v>
      </c>
      <c r="H199" s="35">
        <f>H200+H201+H202</f>
        <v>2</v>
      </c>
      <c r="I199" s="36">
        <f t="shared" si="46"/>
        <v>0.66666666666666663</v>
      </c>
      <c r="J199" s="35">
        <f>J200+J201+J202</f>
        <v>2</v>
      </c>
      <c r="K199" s="37">
        <f t="shared" si="47"/>
        <v>0.66666666666666663</v>
      </c>
      <c r="L199" s="35">
        <f t="shared" si="48"/>
        <v>1</v>
      </c>
      <c r="M199" s="35">
        <f>M200+M201+M202</f>
        <v>1</v>
      </c>
      <c r="N199" s="35">
        <f>N200+N201+N202</f>
        <v>0</v>
      </c>
      <c r="O199" s="35">
        <f>O200+O201+O202</f>
        <v>1</v>
      </c>
      <c r="P199" s="35">
        <f>P200+P201+P202</f>
        <v>1</v>
      </c>
      <c r="Q199" s="36">
        <f t="shared" si="49"/>
        <v>100</v>
      </c>
      <c r="R199" s="35">
        <f>R200+R201+R202</f>
        <v>0</v>
      </c>
      <c r="S199" s="35">
        <f>S200+S201+S202</f>
        <v>0</v>
      </c>
      <c r="T199" s="37">
        <f t="shared" si="50"/>
        <v>1</v>
      </c>
      <c r="U199" s="37">
        <f t="shared" si="51"/>
        <v>1</v>
      </c>
      <c r="V199" s="35">
        <f t="shared" ref="V199:AA199" si="59">V200+V201+V202</f>
        <v>0</v>
      </c>
      <c r="W199" s="35">
        <f t="shared" si="59"/>
        <v>0</v>
      </c>
      <c r="X199" s="35">
        <f t="shared" si="59"/>
        <v>0</v>
      </c>
      <c r="Y199" s="35">
        <f t="shared" si="59"/>
        <v>1</v>
      </c>
      <c r="Z199" s="35">
        <f t="shared" si="59"/>
        <v>0</v>
      </c>
      <c r="AA199" s="35">
        <f t="shared" si="59"/>
        <v>0</v>
      </c>
      <c r="AB199" s="35"/>
      <c r="AC199" s="35"/>
      <c r="AD199" s="38"/>
    </row>
    <row r="200" spans="1:30" x14ac:dyDescent="0.3">
      <c r="A200" s="3" t="s">
        <v>66</v>
      </c>
      <c r="B200" s="3" t="s">
        <v>24</v>
      </c>
      <c r="C200" s="3" t="s">
        <v>32</v>
      </c>
      <c r="D200" s="3" t="s">
        <v>26</v>
      </c>
      <c r="E200" s="3" t="s">
        <v>30</v>
      </c>
      <c r="F200" s="3" t="s">
        <v>28</v>
      </c>
      <c r="G200" s="3">
        <v>0</v>
      </c>
      <c r="H200" s="3">
        <v>0</v>
      </c>
      <c r="I200" s="4" t="e">
        <f t="shared" si="46"/>
        <v>#DIV/0!</v>
      </c>
      <c r="J200" s="3">
        <v>0</v>
      </c>
      <c r="K200" s="32" t="e">
        <f t="shared" si="47"/>
        <v>#DIV/0!</v>
      </c>
      <c r="L200" s="3">
        <f t="shared" si="48"/>
        <v>0</v>
      </c>
      <c r="M200" s="3">
        <v>0</v>
      </c>
      <c r="N200" s="3">
        <v>0</v>
      </c>
      <c r="O200" s="3">
        <v>0</v>
      </c>
      <c r="P200" s="3">
        <v>0</v>
      </c>
      <c r="Q200" s="4" t="e">
        <f t="shared" si="49"/>
        <v>#DIV/0!</v>
      </c>
      <c r="R200" s="3">
        <v>0</v>
      </c>
      <c r="S200" s="3">
        <v>0</v>
      </c>
      <c r="T200" s="32" t="e">
        <f t="shared" si="50"/>
        <v>#DIV/0!</v>
      </c>
      <c r="U200" s="32" t="e">
        <f t="shared" si="51"/>
        <v>#DIV/0!</v>
      </c>
      <c r="V200" s="3">
        <v>0</v>
      </c>
      <c r="W200" s="3">
        <v>0</v>
      </c>
      <c r="X200" s="3">
        <v>0</v>
      </c>
      <c r="Y200" s="3">
        <v>0</v>
      </c>
      <c r="Z200" s="3">
        <v>0</v>
      </c>
      <c r="AA200" s="3">
        <v>0</v>
      </c>
      <c r="AB200" s="3"/>
      <c r="AC200" s="3"/>
    </row>
    <row r="201" spans="1:30" x14ac:dyDescent="0.3">
      <c r="A201" s="3" t="s">
        <v>67</v>
      </c>
      <c r="B201" s="3" t="s">
        <v>24</v>
      </c>
      <c r="C201" s="3" t="s">
        <v>32</v>
      </c>
      <c r="D201" s="3" t="s">
        <v>26</v>
      </c>
      <c r="E201" s="3" t="s">
        <v>30</v>
      </c>
      <c r="F201" s="3" t="s">
        <v>28</v>
      </c>
      <c r="G201" s="3">
        <v>1</v>
      </c>
      <c r="H201" s="3">
        <v>0</v>
      </c>
      <c r="I201" s="4">
        <f t="shared" si="46"/>
        <v>0</v>
      </c>
      <c r="J201" s="3">
        <v>1</v>
      </c>
      <c r="K201" s="32">
        <f t="shared" si="47"/>
        <v>1</v>
      </c>
      <c r="L201" s="3">
        <f t="shared" si="48"/>
        <v>0</v>
      </c>
      <c r="M201" s="3">
        <v>0</v>
      </c>
      <c r="N201" s="3">
        <v>0</v>
      </c>
      <c r="O201" s="3">
        <v>0</v>
      </c>
      <c r="P201" s="3">
        <v>0</v>
      </c>
      <c r="Q201" s="4" t="e">
        <f t="shared" si="49"/>
        <v>#DIV/0!</v>
      </c>
      <c r="R201" s="3">
        <v>0</v>
      </c>
      <c r="S201" s="3">
        <v>0</v>
      </c>
      <c r="T201" s="32" t="e">
        <f t="shared" si="50"/>
        <v>#DIV/0!</v>
      </c>
      <c r="U201" s="32" t="e">
        <f t="shared" si="51"/>
        <v>#DIV/0!</v>
      </c>
      <c r="V201" s="3">
        <v>0</v>
      </c>
      <c r="W201" s="3">
        <v>0</v>
      </c>
      <c r="X201" s="3">
        <v>0</v>
      </c>
      <c r="Y201" s="3">
        <v>0</v>
      </c>
      <c r="Z201" s="3">
        <v>0</v>
      </c>
      <c r="AA201" s="3">
        <v>0</v>
      </c>
      <c r="AB201" s="3"/>
      <c r="AC201" s="3"/>
    </row>
    <row r="202" spans="1:30" x14ac:dyDescent="0.3">
      <c r="A202" s="3" t="s">
        <v>68</v>
      </c>
      <c r="B202" s="3" t="s">
        <v>24</v>
      </c>
      <c r="C202" s="3" t="s">
        <v>32</v>
      </c>
      <c r="D202" s="3" t="s">
        <v>26</v>
      </c>
      <c r="E202" s="3" t="s">
        <v>30</v>
      </c>
      <c r="F202" s="3" t="s">
        <v>28</v>
      </c>
      <c r="G202" s="3">
        <v>2</v>
      </c>
      <c r="H202" s="3">
        <v>2</v>
      </c>
      <c r="I202" s="4">
        <f t="shared" si="46"/>
        <v>1</v>
      </c>
      <c r="J202" s="3">
        <v>1</v>
      </c>
      <c r="K202" s="32">
        <f t="shared" si="47"/>
        <v>0.5</v>
      </c>
      <c r="L202" s="3">
        <f t="shared" si="48"/>
        <v>1</v>
      </c>
      <c r="M202" s="3">
        <v>1</v>
      </c>
      <c r="N202" s="3">
        <v>0</v>
      </c>
      <c r="O202" s="3">
        <v>1</v>
      </c>
      <c r="P202" s="3">
        <v>1</v>
      </c>
      <c r="Q202" s="4">
        <f t="shared" si="49"/>
        <v>100</v>
      </c>
      <c r="R202" s="3">
        <v>0</v>
      </c>
      <c r="S202" s="3">
        <v>0</v>
      </c>
      <c r="T202" s="32">
        <f t="shared" si="50"/>
        <v>1</v>
      </c>
      <c r="U202" s="32">
        <f t="shared" si="51"/>
        <v>1</v>
      </c>
      <c r="V202" s="3">
        <v>0</v>
      </c>
      <c r="W202" s="3">
        <v>0</v>
      </c>
      <c r="X202" s="3">
        <v>0</v>
      </c>
      <c r="Y202" s="3">
        <v>1</v>
      </c>
      <c r="Z202" s="3">
        <v>0</v>
      </c>
      <c r="AA202" s="3">
        <v>0</v>
      </c>
      <c r="AB202" s="3"/>
      <c r="AC202" s="3"/>
    </row>
    <row r="203" spans="1:30" x14ac:dyDescent="0.3">
      <c r="A203" s="35">
        <v>29</v>
      </c>
      <c r="B203" s="35" t="s">
        <v>29</v>
      </c>
      <c r="C203" s="35" t="s">
        <v>32</v>
      </c>
      <c r="D203" s="35" t="s">
        <v>26</v>
      </c>
      <c r="E203" s="35" t="s">
        <v>30</v>
      </c>
      <c r="F203" s="35" t="s">
        <v>28</v>
      </c>
      <c r="G203" s="35">
        <f>G204+G205+G206</f>
        <v>10</v>
      </c>
      <c r="H203" s="35">
        <f>H204+H205+H206</f>
        <v>2</v>
      </c>
      <c r="I203" s="36">
        <f t="shared" ref="I203:I234" si="60">H203/G203</f>
        <v>0.2</v>
      </c>
      <c r="J203" s="35">
        <f>J204+J205+J206</f>
        <v>3</v>
      </c>
      <c r="K203" s="37">
        <f t="shared" ref="K203:K234" si="61">J203/G203</f>
        <v>0.3</v>
      </c>
      <c r="L203" s="35">
        <f t="shared" ref="L203:L234" si="62">M203+N203</f>
        <v>5</v>
      </c>
      <c r="M203" s="35">
        <f>M204+M205+M206</f>
        <v>0</v>
      </c>
      <c r="N203" s="35">
        <f>N204+N205+N206</f>
        <v>5</v>
      </c>
      <c r="O203" s="35">
        <f>O204+O205+O206</f>
        <v>0</v>
      </c>
      <c r="P203" s="35">
        <f>P204+P205+P206</f>
        <v>4</v>
      </c>
      <c r="Q203" s="36">
        <f t="shared" ref="Q203:Q234" si="63">P203/L203*100</f>
        <v>80</v>
      </c>
      <c r="R203" s="35">
        <f>R204+R205+R206</f>
        <v>4</v>
      </c>
      <c r="S203" s="35">
        <f>S204+S205+S206</f>
        <v>2</v>
      </c>
      <c r="T203" s="37">
        <f t="shared" ref="T203:T234" si="64">M203/(M203+N203)</f>
        <v>0</v>
      </c>
      <c r="U203" s="37">
        <f t="shared" ref="U203:U234" si="65">((0.5*V203)+M203)/L203</f>
        <v>0</v>
      </c>
      <c r="V203" s="35">
        <f t="shared" ref="V203:AA203" si="66">V204+V205+V206</f>
        <v>0</v>
      </c>
      <c r="W203" s="35">
        <f t="shared" si="66"/>
        <v>5</v>
      </c>
      <c r="X203" s="35">
        <f t="shared" si="66"/>
        <v>2</v>
      </c>
      <c r="Y203" s="35">
        <f t="shared" si="66"/>
        <v>1</v>
      </c>
      <c r="Z203" s="35">
        <f t="shared" si="66"/>
        <v>2</v>
      </c>
      <c r="AA203" s="35">
        <f t="shared" si="66"/>
        <v>0</v>
      </c>
      <c r="AB203" s="35"/>
      <c r="AC203" s="35"/>
      <c r="AD203" s="38"/>
    </row>
    <row r="204" spans="1:30" x14ac:dyDescent="0.3">
      <c r="A204" s="3" t="s">
        <v>66</v>
      </c>
      <c r="B204" s="3" t="s">
        <v>29</v>
      </c>
      <c r="C204" s="3" t="s">
        <v>32</v>
      </c>
      <c r="D204" s="3" t="s">
        <v>26</v>
      </c>
      <c r="E204" s="3" t="s">
        <v>30</v>
      </c>
      <c r="F204" s="3" t="s">
        <v>28</v>
      </c>
      <c r="G204" s="3">
        <v>4</v>
      </c>
      <c r="H204" s="3">
        <v>2</v>
      </c>
      <c r="I204" s="4">
        <f t="shared" si="60"/>
        <v>0.5</v>
      </c>
      <c r="J204" s="3">
        <v>1</v>
      </c>
      <c r="K204" s="32">
        <f t="shared" si="61"/>
        <v>0.25</v>
      </c>
      <c r="L204" s="3">
        <f t="shared" si="62"/>
        <v>1</v>
      </c>
      <c r="M204" s="3">
        <v>0</v>
      </c>
      <c r="N204" s="3">
        <v>1</v>
      </c>
      <c r="O204" s="3">
        <v>0</v>
      </c>
      <c r="P204" s="3">
        <v>1</v>
      </c>
      <c r="Q204" s="4">
        <f t="shared" si="63"/>
        <v>100</v>
      </c>
      <c r="R204" s="3">
        <v>4</v>
      </c>
      <c r="S204" s="3">
        <v>2</v>
      </c>
      <c r="T204" s="32">
        <f t="shared" si="64"/>
        <v>0</v>
      </c>
      <c r="U204" s="32">
        <f t="shared" si="65"/>
        <v>0</v>
      </c>
      <c r="V204" s="3">
        <v>0</v>
      </c>
      <c r="W204" s="3">
        <v>2</v>
      </c>
      <c r="X204" s="3">
        <v>1</v>
      </c>
      <c r="Y204" s="3">
        <v>0</v>
      </c>
      <c r="Z204" s="3">
        <v>2</v>
      </c>
      <c r="AA204" s="3">
        <v>0</v>
      </c>
      <c r="AB204" s="3"/>
      <c r="AC204" s="3"/>
    </row>
    <row r="205" spans="1:30" x14ac:dyDescent="0.3">
      <c r="A205" s="3" t="s">
        <v>67</v>
      </c>
      <c r="B205" s="3" t="s">
        <v>29</v>
      </c>
      <c r="C205" s="3" t="s">
        <v>32</v>
      </c>
      <c r="D205" s="3" t="s">
        <v>26</v>
      </c>
      <c r="E205" s="3" t="s">
        <v>30</v>
      </c>
      <c r="F205" s="3" t="s">
        <v>28</v>
      </c>
      <c r="G205" s="3">
        <v>4</v>
      </c>
      <c r="H205" s="3">
        <v>0</v>
      </c>
      <c r="I205" s="4">
        <f t="shared" si="60"/>
        <v>0</v>
      </c>
      <c r="J205" s="3">
        <v>1</v>
      </c>
      <c r="K205" s="32">
        <f t="shared" si="61"/>
        <v>0.25</v>
      </c>
      <c r="L205" s="3">
        <f t="shared" si="62"/>
        <v>3</v>
      </c>
      <c r="M205" s="3">
        <v>0</v>
      </c>
      <c r="N205" s="3">
        <v>3</v>
      </c>
      <c r="O205" s="3">
        <v>0</v>
      </c>
      <c r="P205" s="3">
        <v>2</v>
      </c>
      <c r="Q205" s="4">
        <f t="shared" si="63"/>
        <v>66.666666666666657</v>
      </c>
      <c r="R205" s="3">
        <v>0</v>
      </c>
      <c r="S205" s="3">
        <v>0</v>
      </c>
      <c r="T205" s="32">
        <f t="shared" si="64"/>
        <v>0</v>
      </c>
      <c r="U205" s="32">
        <f t="shared" si="65"/>
        <v>0</v>
      </c>
      <c r="V205" s="3">
        <v>0</v>
      </c>
      <c r="W205" s="3">
        <v>2</v>
      </c>
      <c r="X205" s="3">
        <v>1</v>
      </c>
      <c r="Y205" s="3">
        <v>0</v>
      </c>
      <c r="Z205" s="3">
        <v>0</v>
      </c>
      <c r="AA205" s="3">
        <v>0</v>
      </c>
      <c r="AB205" s="3"/>
      <c r="AC205" s="3"/>
    </row>
    <row r="206" spans="1:30" x14ac:dyDescent="0.3">
      <c r="A206" s="3" t="s">
        <v>68</v>
      </c>
      <c r="B206" s="3" t="s">
        <v>29</v>
      </c>
      <c r="C206" s="3" t="s">
        <v>32</v>
      </c>
      <c r="D206" s="3" t="s">
        <v>26</v>
      </c>
      <c r="E206" s="3" t="s">
        <v>30</v>
      </c>
      <c r="F206" s="3" t="s">
        <v>28</v>
      </c>
      <c r="G206" s="3">
        <v>2</v>
      </c>
      <c r="H206" s="3">
        <v>0</v>
      </c>
      <c r="I206" s="4">
        <f t="shared" si="60"/>
        <v>0</v>
      </c>
      <c r="J206" s="3">
        <v>1</v>
      </c>
      <c r="K206" s="32">
        <f t="shared" si="61"/>
        <v>0.5</v>
      </c>
      <c r="L206" s="3">
        <f t="shared" si="62"/>
        <v>1</v>
      </c>
      <c r="M206" s="3">
        <v>0</v>
      </c>
      <c r="N206" s="3">
        <v>1</v>
      </c>
      <c r="O206" s="3">
        <v>0</v>
      </c>
      <c r="P206" s="3">
        <v>1</v>
      </c>
      <c r="Q206" s="4">
        <f t="shared" si="63"/>
        <v>100</v>
      </c>
      <c r="R206" s="3">
        <v>0</v>
      </c>
      <c r="S206" s="3">
        <v>0</v>
      </c>
      <c r="T206" s="32">
        <f t="shared" si="64"/>
        <v>0</v>
      </c>
      <c r="U206" s="32">
        <f t="shared" si="65"/>
        <v>0</v>
      </c>
      <c r="V206" s="3">
        <v>0</v>
      </c>
      <c r="W206" s="3">
        <v>1</v>
      </c>
      <c r="X206" s="3">
        <v>0</v>
      </c>
      <c r="Y206" s="3">
        <v>1</v>
      </c>
      <c r="Z206" s="3">
        <v>0</v>
      </c>
      <c r="AA206" s="3">
        <v>0</v>
      </c>
      <c r="AB206" s="3"/>
      <c r="AC206" s="3"/>
    </row>
    <row r="207" spans="1:30" x14ac:dyDescent="0.3">
      <c r="A207" s="35">
        <v>26</v>
      </c>
      <c r="B207" s="35" t="s">
        <v>24</v>
      </c>
      <c r="C207" s="35" t="s">
        <v>29</v>
      </c>
      <c r="D207" s="35" t="s">
        <v>26</v>
      </c>
      <c r="E207" s="35" t="s">
        <v>30</v>
      </c>
      <c r="F207" s="35" t="s">
        <v>28</v>
      </c>
      <c r="G207" s="35">
        <f>G208+G209+G210</f>
        <v>5</v>
      </c>
      <c r="H207" s="35">
        <f>H208+H209+H210</f>
        <v>1</v>
      </c>
      <c r="I207" s="36">
        <f t="shared" si="60"/>
        <v>0.2</v>
      </c>
      <c r="J207" s="35">
        <f>J208+J209+J210</f>
        <v>3</v>
      </c>
      <c r="K207" s="37">
        <f t="shared" si="61"/>
        <v>0.6</v>
      </c>
      <c r="L207" s="35">
        <f t="shared" si="62"/>
        <v>0</v>
      </c>
      <c r="M207" s="35">
        <f>M208+M209+M210</f>
        <v>0</v>
      </c>
      <c r="N207" s="35">
        <f>N208+N209+N210</f>
        <v>0</v>
      </c>
      <c r="O207" s="35">
        <f>O208+O209+O210</f>
        <v>0</v>
      </c>
      <c r="P207" s="35">
        <f>P208+P209+P210</f>
        <v>0</v>
      </c>
      <c r="Q207" s="36" t="e">
        <f t="shared" si="63"/>
        <v>#DIV/0!</v>
      </c>
      <c r="R207" s="35">
        <f>R208+R209+R210</f>
        <v>4</v>
      </c>
      <c r="S207" s="35">
        <f>S208+S209+S210</f>
        <v>1</v>
      </c>
      <c r="T207" s="37" t="e">
        <f t="shared" si="64"/>
        <v>#DIV/0!</v>
      </c>
      <c r="U207" s="37" t="e">
        <f t="shared" si="65"/>
        <v>#DIV/0!</v>
      </c>
      <c r="V207" s="35">
        <f t="shared" ref="V207:AA207" si="67">V208+V209+V210</f>
        <v>0</v>
      </c>
      <c r="W207" s="35">
        <f t="shared" si="67"/>
        <v>0</v>
      </c>
      <c r="X207" s="35">
        <f t="shared" si="67"/>
        <v>0</v>
      </c>
      <c r="Y207" s="35">
        <f t="shared" si="67"/>
        <v>2</v>
      </c>
      <c r="Z207" s="35">
        <f t="shared" si="67"/>
        <v>3</v>
      </c>
      <c r="AA207" s="35">
        <f t="shared" si="67"/>
        <v>0</v>
      </c>
      <c r="AB207" s="35"/>
      <c r="AC207" s="35"/>
      <c r="AD207" s="38"/>
    </row>
    <row r="208" spans="1:30" x14ac:dyDescent="0.3">
      <c r="A208" s="3" t="s">
        <v>66</v>
      </c>
      <c r="B208" s="3" t="s">
        <v>24</v>
      </c>
      <c r="C208" s="3" t="s">
        <v>29</v>
      </c>
      <c r="D208" s="3" t="s">
        <v>26</v>
      </c>
      <c r="E208" s="3" t="s">
        <v>30</v>
      </c>
      <c r="F208" s="3" t="s">
        <v>28</v>
      </c>
      <c r="G208" s="3">
        <v>3</v>
      </c>
      <c r="H208" s="3">
        <v>1</v>
      </c>
      <c r="I208" s="4">
        <f t="shared" si="60"/>
        <v>0.33333333333333331</v>
      </c>
      <c r="J208" s="3">
        <v>2</v>
      </c>
      <c r="K208" s="32">
        <f t="shared" si="61"/>
        <v>0.66666666666666663</v>
      </c>
      <c r="L208" s="3">
        <f t="shared" si="62"/>
        <v>0</v>
      </c>
      <c r="M208" s="3">
        <v>0</v>
      </c>
      <c r="N208" s="3">
        <v>0</v>
      </c>
      <c r="O208" s="3">
        <v>0</v>
      </c>
      <c r="P208" s="3">
        <v>0</v>
      </c>
      <c r="Q208" s="4" t="e">
        <f t="shared" si="63"/>
        <v>#DIV/0!</v>
      </c>
      <c r="R208" s="3">
        <v>2</v>
      </c>
      <c r="S208" s="3">
        <v>1</v>
      </c>
      <c r="T208" s="32" t="e">
        <f t="shared" si="64"/>
        <v>#DIV/0!</v>
      </c>
      <c r="U208" s="32" t="e">
        <f t="shared" si="65"/>
        <v>#DIV/0!</v>
      </c>
      <c r="V208" s="3">
        <v>0</v>
      </c>
      <c r="W208" s="3">
        <v>0</v>
      </c>
      <c r="X208" s="3">
        <v>0</v>
      </c>
      <c r="Y208" s="3">
        <v>1</v>
      </c>
      <c r="Z208" s="3">
        <v>1</v>
      </c>
      <c r="AA208" s="3">
        <v>0</v>
      </c>
      <c r="AB208" s="3"/>
      <c r="AC208" s="3"/>
    </row>
    <row r="209" spans="1:30" x14ac:dyDescent="0.3">
      <c r="A209" s="3" t="s">
        <v>67</v>
      </c>
      <c r="B209" s="3" t="s">
        <v>24</v>
      </c>
      <c r="C209" s="3" t="s">
        <v>29</v>
      </c>
      <c r="D209" s="3" t="s">
        <v>26</v>
      </c>
      <c r="E209" s="3" t="s">
        <v>30</v>
      </c>
      <c r="F209" s="3" t="s">
        <v>28</v>
      </c>
      <c r="G209" s="3">
        <v>0</v>
      </c>
      <c r="H209" s="3">
        <v>0</v>
      </c>
      <c r="I209" s="4" t="e">
        <f t="shared" si="60"/>
        <v>#DIV/0!</v>
      </c>
      <c r="J209" s="3">
        <v>0</v>
      </c>
      <c r="K209" s="32" t="e">
        <f t="shared" si="61"/>
        <v>#DIV/0!</v>
      </c>
      <c r="L209" s="3">
        <f t="shared" si="62"/>
        <v>0</v>
      </c>
      <c r="M209" s="3">
        <v>0</v>
      </c>
      <c r="N209" s="3">
        <v>0</v>
      </c>
      <c r="O209" s="3">
        <v>0</v>
      </c>
      <c r="P209" s="3">
        <v>0</v>
      </c>
      <c r="Q209" s="4" t="e">
        <f t="shared" si="63"/>
        <v>#DIV/0!</v>
      </c>
      <c r="R209" s="3">
        <v>0</v>
      </c>
      <c r="S209" s="3">
        <v>0</v>
      </c>
      <c r="T209" s="32" t="e">
        <f t="shared" si="64"/>
        <v>#DIV/0!</v>
      </c>
      <c r="U209" s="32" t="e">
        <f t="shared" si="65"/>
        <v>#DIV/0!</v>
      </c>
      <c r="V209" s="3">
        <v>0</v>
      </c>
      <c r="W209" s="3">
        <v>0</v>
      </c>
      <c r="X209" s="3">
        <v>0</v>
      </c>
      <c r="Y209" s="3">
        <v>0</v>
      </c>
      <c r="Z209" s="3">
        <v>0</v>
      </c>
      <c r="AA209" s="3">
        <v>0</v>
      </c>
      <c r="AB209" s="3"/>
      <c r="AC209" s="3"/>
    </row>
    <row r="210" spans="1:30" x14ac:dyDescent="0.3">
      <c r="A210" s="3" t="s">
        <v>68</v>
      </c>
      <c r="B210" s="3" t="s">
        <v>24</v>
      </c>
      <c r="C210" s="3" t="s">
        <v>29</v>
      </c>
      <c r="D210" s="3" t="s">
        <v>26</v>
      </c>
      <c r="E210" s="3" t="s">
        <v>30</v>
      </c>
      <c r="F210" s="3" t="s">
        <v>28</v>
      </c>
      <c r="G210" s="3">
        <v>2</v>
      </c>
      <c r="H210" s="3">
        <v>0</v>
      </c>
      <c r="I210" s="4">
        <f t="shared" si="60"/>
        <v>0</v>
      </c>
      <c r="J210" s="3">
        <v>1</v>
      </c>
      <c r="K210" s="32">
        <f t="shared" si="61"/>
        <v>0.5</v>
      </c>
      <c r="L210" s="3">
        <f t="shared" si="62"/>
        <v>0</v>
      </c>
      <c r="M210" s="3">
        <v>0</v>
      </c>
      <c r="N210" s="3">
        <v>0</v>
      </c>
      <c r="O210" s="3">
        <v>0</v>
      </c>
      <c r="P210" s="3">
        <v>0</v>
      </c>
      <c r="Q210" s="4" t="e">
        <f t="shared" si="63"/>
        <v>#DIV/0!</v>
      </c>
      <c r="R210" s="3">
        <v>2</v>
      </c>
      <c r="S210" s="3">
        <v>0</v>
      </c>
      <c r="T210" s="32" t="e">
        <f t="shared" si="64"/>
        <v>#DIV/0!</v>
      </c>
      <c r="U210" s="32" t="e">
        <f t="shared" si="65"/>
        <v>#DIV/0!</v>
      </c>
      <c r="V210" s="3">
        <v>0</v>
      </c>
      <c r="W210" s="3">
        <v>0</v>
      </c>
      <c r="X210" s="3">
        <v>0</v>
      </c>
      <c r="Y210" s="3">
        <v>1</v>
      </c>
      <c r="Z210" s="3">
        <v>2</v>
      </c>
      <c r="AA210" s="3">
        <v>0</v>
      </c>
      <c r="AB210" s="3"/>
      <c r="AC210" s="3"/>
    </row>
    <row r="211" spans="1:30" x14ac:dyDescent="0.3">
      <c r="A211" s="35">
        <v>131</v>
      </c>
      <c r="B211" s="35" t="s">
        <v>32</v>
      </c>
      <c r="C211" s="35" t="s">
        <v>34</v>
      </c>
      <c r="D211" s="35" t="s">
        <v>26</v>
      </c>
      <c r="E211" s="35" t="s">
        <v>33</v>
      </c>
      <c r="F211" s="35" t="s">
        <v>28</v>
      </c>
      <c r="G211" s="35">
        <f>G212+G213+G214</f>
        <v>2</v>
      </c>
      <c r="H211" s="35">
        <f>H212+H213+H214</f>
        <v>0</v>
      </c>
      <c r="I211" s="36">
        <f t="shared" si="60"/>
        <v>0</v>
      </c>
      <c r="J211" s="35">
        <f>J212+J213+J214</f>
        <v>0</v>
      </c>
      <c r="K211" s="37">
        <f t="shared" si="61"/>
        <v>0</v>
      </c>
      <c r="L211" s="35">
        <f t="shared" si="62"/>
        <v>2</v>
      </c>
      <c r="M211" s="35">
        <f>M212+M213+M214</f>
        <v>0</v>
      </c>
      <c r="N211" s="35">
        <f>N212+N213+N214</f>
        <v>2</v>
      </c>
      <c r="O211" s="35">
        <f>O212+O213+O214</f>
        <v>0</v>
      </c>
      <c r="P211" s="35">
        <f>P212+P213+P214</f>
        <v>1</v>
      </c>
      <c r="Q211" s="36">
        <f t="shared" si="63"/>
        <v>50</v>
      </c>
      <c r="R211" s="35">
        <f>R212+R213+R214</f>
        <v>0</v>
      </c>
      <c r="S211" s="35">
        <f>S212+S213+S214</f>
        <v>0</v>
      </c>
      <c r="T211" s="37">
        <f t="shared" si="64"/>
        <v>0</v>
      </c>
      <c r="U211" s="37">
        <f t="shared" si="65"/>
        <v>0</v>
      </c>
      <c r="V211" s="35">
        <f t="shared" ref="V211:AA211" si="68">V212+V213+V214</f>
        <v>0</v>
      </c>
      <c r="W211" s="35">
        <f t="shared" si="68"/>
        <v>2</v>
      </c>
      <c r="X211" s="35">
        <f t="shared" si="68"/>
        <v>0</v>
      </c>
      <c r="Y211" s="35">
        <f t="shared" si="68"/>
        <v>0</v>
      </c>
      <c r="Z211" s="35">
        <f t="shared" si="68"/>
        <v>0</v>
      </c>
      <c r="AA211" s="35">
        <f t="shared" si="68"/>
        <v>1</v>
      </c>
      <c r="AB211" s="35"/>
      <c r="AC211" s="35"/>
      <c r="AD211" s="38"/>
    </row>
    <row r="212" spans="1:30" x14ac:dyDescent="0.3">
      <c r="A212" s="3" t="s">
        <v>66</v>
      </c>
      <c r="B212" s="3" t="s">
        <v>32</v>
      </c>
      <c r="C212" s="3" t="s">
        <v>34</v>
      </c>
      <c r="D212" s="3" t="s">
        <v>26</v>
      </c>
      <c r="E212" s="3" t="s">
        <v>33</v>
      </c>
      <c r="F212" s="3" t="s">
        <v>28</v>
      </c>
      <c r="G212" s="3">
        <v>2</v>
      </c>
      <c r="H212" s="3">
        <v>0</v>
      </c>
      <c r="I212" s="4">
        <f t="shared" si="60"/>
        <v>0</v>
      </c>
      <c r="J212" s="3">
        <v>0</v>
      </c>
      <c r="K212" s="32">
        <f t="shared" si="61"/>
        <v>0</v>
      </c>
      <c r="L212" s="3">
        <f t="shared" si="62"/>
        <v>2</v>
      </c>
      <c r="M212" s="3">
        <v>0</v>
      </c>
      <c r="N212" s="3">
        <v>2</v>
      </c>
      <c r="O212" s="3">
        <v>0</v>
      </c>
      <c r="P212" s="3">
        <v>1</v>
      </c>
      <c r="Q212" s="4">
        <f t="shared" si="63"/>
        <v>50</v>
      </c>
      <c r="R212" s="3">
        <v>0</v>
      </c>
      <c r="S212" s="3">
        <v>0</v>
      </c>
      <c r="T212" s="32">
        <f t="shared" si="64"/>
        <v>0</v>
      </c>
      <c r="U212" s="32">
        <f t="shared" si="65"/>
        <v>0</v>
      </c>
      <c r="V212" s="3">
        <v>0</v>
      </c>
      <c r="W212" s="3">
        <v>2</v>
      </c>
      <c r="X212" s="3">
        <v>0</v>
      </c>
      <c r="Y212" s="3">
        <v>0</v>
      </c>
      <c r="Z212" s="3">
        <v>0</v>
      </c>
      <c r="AA212" s="3">
        <v>1</v>
      </c>
      <c r="AB212" s="3"/>
      <c r="AC212" s="3"/>
    </row>
    <row r="213" spans="1:30" x14ac:dyDescent="0.3">
      <c r="A213" s="3" t="s">
        <v>67</v>
      </c>
      <c r="B213" s="3" t="s">
        <v>32</v>
      </c>
      <c r="C213" s="3" t="s">
        <v>34</v>
      </c>
      <c r="D213" s="3" t="s">
        <v>26</v>
      </c>
      <c r="E213" s="3" t="s">
        <v>33</v>
      </c>
      <c r="F213" s="3" t="s">
        <v>28</v>
      </c>
      <c r="G213" s="3">
        <v>0</v>
      </c>
      <c r="H213" s="3">
        <v>0</v>
      </c>
      <c r="I213" s="4" t="e">
        <f t="shared" si="60"/>
        <v>#DIV/0!</v>
      </c>
      <c r="J213" s="3">
        <v>0</v>
      </c>
      <c r="K213" s="32" t="e">
        <f t="shared" si="61"/>
        <v>#DIV/0!</v>
      </c>
      <c r="L213" s="3">
        <f t="shared" si="62"/>
        <v>0</v>
      </c>
      <c r="M213" s="3">
        <v>0</v>
      </c>
      <c r="N213" s="3">
        <v>0</v>
      </c>
      <c r="O213" s="3">
        <v>0</v>
      </c>
      <c r="P213" s="3">
        <v>0</v>
      </c>
      <c r="Q213" s="4" t="e">
        <f t="shared" si="63"/>
        <v>#DIV/0!</v>
      </c>
      <c r="R213" s="3">
        <v>0</v>
      </c>
      <c r="S213" s="3">
        <v>0</v>
      </c>
      <c r="T213" s="32" t="e">
        <f t="shared" si="64"/>
        <v>#DIV/0!</v>
      </c>
      <c r="U213" s="32" t="e">
        <f t="shared" si="65"/>
        <v>#DIV/0!</v>
      </c>
      <c r="V213" s="3">
        <v>0</v>
      </c>
      <c r="W213" s="3">
        <v>0</v>
      </c>
      <c r="X213" s="3">
        <v>0</v>
      </c>
      <c r="Y213" s="3">
        <v>0</v>
      </c>
      <c r="Z213" s="3">
        <v>0</v>
      </c>
      <c r="AA213" s="3">
        <v>0</v>
      </c>
      <c r="AB213" s="3"/>
      <c r="AC213" s="3"/>
    </row>
    <row r="214" spans="1:30" x14ac:dyDescent="0.3">
      <c r="A214" s="3" t="s">
        <v>68</v>
      </c>
      <c r="B214" s="3" t="s">
        <v>32</v>
      </c>
      <c r="C214" s="3" t="s">
        <v>34</v>
      </c>
      <c r="D214" s="3" t="s">
        <v>26</v>
      </c>
      <c r="E214" s="3" t="s">
        <v>33</v>
      </c>
      <c r="F214" s="3" t="s">
        <v>28</v>
      </c>
      <c r="G214" s="3">
        <v>0</v>
      </c>
      <c r="H214" s="3">
        <v>0</v>
      </c>
      <c r="I214" s="4" t="e">
        <f t="shared" si="60"/>
        <v>#DIV/0!</v>
      </c>
      <c r="J214" s="3">
        <v>0</v>
      </c>
      <c r="K214" s="32" t="e">
        <f t="shared" si="61"/>
        <v>#DIV/0!</v>
      </c>
      <c r="L214" s="3">
        <f t="shared" si="62"/>
        <v>0</v>
      </c>
      <c r="M214" s="3">
        <v>0</v>
      </c>
      <c r="N214" s="3">
        <v>0</v>
      </c>
      <c r="O214" s="3">
        <v>0</v>
      </c>
      <c r="P214" s="3">
        <v>0</v>
      </c>
      <c r="Q214" s="4" t="e">
        <f t="shared" si="63"/>
        <v>#DIV/0!</v>
      </c>
      <c r="R214" s="3">
        <v>0</v>
      </c>
      <c r="S214" s="3">
        <v>0</v>
      </c>
      <c r="T214" s="32" t="e">
        <f t="shared" si="64"/>
        <v>#DIV/0!</v>
      </c>
      <c r="U214" s="32" t="e">
        <f t="shared" si="65"/>
        <v>#DIV/0!</v>
      </c>
      <c r="V214" s="3">
        <v>0</v>
      </c>
      <c r="W214" s="3">
        <v>0</v>
      </c>
      <c r="X214" s="3">
        <v>0</v>
      </c>
      <c r="Y214" s="3">
        <v>0</v>
      </c>
      <c r="Z214" s="3">
        <v>0</v>
      </c>
      <c r="AA214" s="3">
        <v>0</v>
      </c>
      <c r="AB214" s="3"/>
      <c r="AC214" s="3"/>
    </row>
    <row r="215" spans="1:30" x14ac:dyDescent="0.3">
      <c r="A215" s="35">
        <v>209</v>
      </c>
      <c r="B215" s="35" t="s">
        <v>32</v>
      </c>
      <c r="C215" s="35" t="s">
        <v>31</v>
      </c>
      <c r="D215" s="35" t="s">
        <v>34</v>
      </c>
      <c r="E215" s="35" t="s">
        <v>33</v>
      </c>
      <c r="F215" s="35" t="s">
        <v>28</v>
      </c>
      <c r="G215" s="35">
        <f>G216+G217+G218</f>
        <v>4</v>
      </c>
      <c r="H215" s="35">
        <f>H216+H217+H218</f>
        <v>4</v>
      </c>
      <c r="I215" s="36">
        <f t="shared" si="60"/>
        <v>1</v>
      </c>
      <c r="J215" s="35">
        <f>J216+J217+J218</f>
        <v>1</v>
      </c>
      <c r="K215" s="37">
        <f t="shared" si="61"/>
        <v>0.25</v>
      </c>
      <c r="L215" s="35">
        <f t="shared" si="62"/>
        <v>3</v>
      </c>
      <c r="M215" s="35">
        <f>M216+M217+M218</f>
        <v>1</v>
      </c>
      <c r="N215" s="35">
        <f>N216+N217+N218</f>
        <v>2</v>
      </c>
      <c r="O215" s="35">
        <f>O216+O217+O218</f>
        <v>0</v>
      </c>
      <c r="P215" s="35">
        <f>P216+P217+P218</f>
        <v>3</v>
      </c>
      <c r="Q215" s="36">
        <f t="shared" si="63"/>
        <v>100</v>
      </c>
      <c r="R215" s="35">
        <f>R216+R217+R218</f>
        <v>2</v>
      </c>
      <c r="S215" s="35">
        <f>S216+S217+S218</f>
        <v>2</v>
      </c>
      <c r="T215" s="37">
        <f t="shared" si="64"/>
        <v>0.33333333333333331</v>
      </c>
      <c r="U215" s="37">
        <f t="shared" si="65"/>
        <v>0.33333333333333331</v>
      </c>
      <c r="V215" s="35">
        <f t="shared" ref="V215:AA215" si="69">V216+V217+V218</f>
        <v>0</v>
      </c>
      <c r="W215" s="35">
        <f t="shared" si="69"/>
        <v>1</v>
      </c>
      <c r="X215" s="35">
        <f t="shared" si="69"/>
        <v>1</v>
      </c>
      <c r="Y215" s="35">
        <f t="shared" si="69"/>
        <v>1</v>
      </c>
      <c r="Z215" s="35">
        <f t="shared" si="69"/>
        <v>1</v>
      </c>
      <c r="AA215" s="35">
        <f t="shared" si="69"/>
        <v>0</v>
      </c>
      <c r="AB215" s="35"/>
      <c r="AC215" s="35"/>
      <c r="AD215" s="38"/>
    </row>
    <row r="216" spans="1:30" x14ac:dyDescent="0.3">
      <c r="A216" s="3" t="s">
        <v>66</v>
      </c>
      <c r="B216" s="3" t="s">
        <v>32</v>
      </c>
      <c r="C216" s="3" t="s">
        <v>31</v>
      </c>
      <c r="D216" s="3" t="s">
        <v>34</v>
      </c>
      <c r="E216" s="3" t="s">
        <v>33</v>
      </c>
      <c r="F216" s="3" t="s">
        <v>28</v>
      </c>
      <c r="G216" s="3">
        <v>3</v>
      </c>
      <c r="H216" s="3">
        <v>0</v>
      </c>
      <c r="I216" s="4">
        <f t="shared" si="60"/>
        <v>0</v>
      </c>
      <c r="J216" s="3">
        <v>1</v>
      </c>
      <c r="K216" s="32">
        <f t="shared" si="61"/>
        <v>0.33333333333333331</v>
      </c>
      <c r="L216" s="3">
        <f t="shared" si="62"/>
        <v>2</v>
      </c>
      <c r="M216" s="3">
        <v>0</v>
      </c>
      <c r="N216" s="3">
        <v>2</v>
      </c>
      <c r="O216" s="3">
        <v>0</v>
      </c>
      <c r="P216" s="3">
        <v>2</v>
      </c>
      <c r="Q216" s="4">
        <f t="shared" si="63"/>
        <v>100</v>
      </c>
      <c r="R216" s="3">
        <v>0</v>
      </c>
      <c r="S216" s="3">
        <v>0</v>
      </c>
      <c r="T216" s="32">
        <f t="shared" si="64"/>
        <v>0</v>
      </c>
      <c r="U216" s="32">
        <f t="shared" si="65"/>
        <v>0</v>
      </c>
      <c r="V216" s="3">
        <v>0</v>
      </c>
      <c r="W216" s="3">
        <v>1</v>
      </c>
      <c r="X216" s="3">
        <v>1</v>
      </c>
      <c r="Y216" s="3">
        <v>1</v>
      </c>
      <c r="Z216" s="3">
        <v>0</v>
      </c>
      <c r="AA216" s="3">
        <v>0</v>
      </c>
      <c r="AB216" s="3"/>
      <c r="AC216" s="3"/>
    </row>
    <row r="217" spans="1:30" x14ac:dyDescent="0.3">
      <c r="A217" s="3" t="s">
        <v>67</v>
      </c>
      <c r="B217" s="3" t="s">
        <v>32</v>
      </c>
      <c r="C217" s="3" t="s">
        <v>31</v>
      </c>
      <c r="D217" s="3" t="s">
        <v>34</v>
      </c>
      <c r="E217" s="3" t="s">
        <v>33</v>
      </c>
      <c r="F217" s="3" t="s">
        <v>28</v>
      </c>
      <c r="G217" s="3">
        <v>0</v>
      </c>
      <c r="H217" s="3">
        <v>0</v>
      </c>
      <c r="I217" s="4" t="e">
        <f t="shared" si="60"/>
        <v>#DIV/0!</v>
      </c>
      <c r="J217" s="3">
        <v>0</v>
      </c>
      <c r="K217" s="32" t="e">
        <f t="shared" si="61"/>
        <v>#DIV/0!</v>
      </c>
      <c r="L217" s="3">
        <f t="shared" si="62"/>
        <v>0</v>
      </c>
      <c r="M217" s="3">
        <v>0</v>
      </c>
      <c r="N217" s="3">
        <v>0</v>
      </c>
      <c r="O217" s="3">
        <v>0</v>
      </c>
      <c r="P217" s="3">
        <v>0</v>
      </c>
      <c r="Q217" s="4" t="e">
        <f t="shared" si="63"/>
        <v>#DIV/0!</v>
      </c>
      <c r="R217" s="3">
        <v>0</v>
      </c>
      <c r="S217" s="3">
        <v>0</v>
      </c>
      <c r="T217" s="32" t="e">
        <f t="shared" si="64"/>
        <v>#DIV/0!</v>
      </c>
      <c r="U217" s="32" t="e">
        <f t="shared" si="65"/>
        <v>#DIV/0!</v>
      </c>
      <c r="V217" s="3">
        <v>0</v>
      </c>
      <c r="W217" s="3">
        <v>0</v>
      </c>
      <c r="X217" s="3">
        <v>0</v>
      </c>
      <c r="Y217" s="3">
        <v>0</v>
      </c>
      <c r="Z217" s="3">
        <v>0</v>
      </c>
      <c r="AA217" s="3">
        <v>0</v>
      </c>
      <c r="AB217" s="3"/>
      <c r="AC217" s="3"/>
    </row>
    <row r="218" spans="1:30" x14ac:dyDescent="0.3">
      <c r="A218" s="3" t="s">
        <v>68</v>
      </c>
      <c r="B218" s="3" t="s">
        <v>32</v>
      </c>
      <c r="C218" s="3" t="s">
        <v>31</v>
      </c>
      <c r="D218" s="3" t="s">
        <v>34</v>
      </c>
      <c r="E218" s="3" t="s">
        <v>33</v>
      </c>
      <c r="F218" s="3" t="s">
        <v>28</v>
      </c>
      <c r="G218" s="3">
        <v>1</v>
      </c>
      <c r="H218" s="3">
        <v>4</v>
      </c>
      <c r="I218" s="4">
        <f t="shared" si="60"/>
        <v>4</v>
      </c>
      <c r="J218" s="3">
        <v>0</v>
      </c>
      <c r="K218" s="32">
        <f t="shared" si="61"/>
        <v>0</v>
      </c>
      <c r="L218" s="3">
        <f t="shared" si="62"/>
        <v>1</v>
      </c>
      <c r="M218" s="3">
        <v>1</v>
      </c>
      <c r="N218" s="3">
        <v>0</v>
      </c>
      <c r="O218" s="3">
        <v>0</v>
      </c>
      <c r="P218" s="3">
        <v>1</v>
      </c>
      <c r="Q218" s="4">
        <f t="shared" si="63"/>
        <v>100</v>
      </c>
      <c r="R218" s="3">
        <v>2</v>
      </c>
      <c r="S218" s="3">
        <v>2</v>
      </c>
      <c r="T218" s="32">
        <f t="shared" si="64"/>
        <v>1</v>
      </c>
      <c r="U218" s="32">
        <f t="shared" si="65"/>
        <v>1</v>
      </c>
      <c r="V218" s="3">
        <v>0</v>
      </c>
      <c r="W218" s="3">
        <v>0</v>
      </c>
      <c r="X218" s="3">
        <v>0</v>
      </c>
      <c r="Y218" s="3">
        <v>0</v>
      </c>
      <c r="Z218" s="3">
        <v>1</v>
      </c>
      <c r="AA218" s="3">
        <v>0</v>
      </c>
      <c r="AB218" s="3"/>
      <c r="AC218" s="3"/>
    </row>
    <row r="219" spans="1:30" x14ac:dyDescent="0.3">
      <c r="A219" s="35">
        <v>244</v>
      </c>
      <c r="B219" s="35" t="s">
        <v>24</v>
      </c>
      <c r="C219" s="35" t="s">
        <v>31</v>
      </c>
      <c r="D219" s="35" t="s">
        <v>34</v>
      </c>
      <c r="E219" s="35" t="s">
        <v>27</v>
      </c>
      <c r="F219" s="35" t="s">
        <v>28</v>
      </c>
      <c r="G219" s="35">
        <f>G220+G221+G222</f>
        <v>0</v>
      </c>
      <c r="H219" s="35">
        <f>H220+H221+H222</f>
        <v>0</v>
      </c>
      <c r="I219" s="36" t="e">
        <f t="shared" si="60"/>
        <v>#DIV/0!</v>
      </c>
      <c r="J219" s="35">
        <f>J220+J221+J222</f>
        <v>0</v>
      </c>
      <c r="K219" s="37" t="e">
        <f t="shared" si="61"/>
        <v>#DIV/0!</v>
      </c>
      <c r="L219" s="35">
        <f t="shared" si="62"/>
        <v>0</v>
      </c>
      <c r="M219" s="35">
        <f>M220+M221+M222</f>
        <v>0</v>
      </c>
      <c r="N219" s="35">
        <f>N220+N221+N222</f>
        <v>0</v>
      </c>
      <c r="O219" s="35">
        <f>O220+O221+O222</f>
        <v>0</v>
      </c>
      <c r="P219" s="35">
        <f>P220+P221+P222</f>
        <v>0</v>
      </c>
      <c r="Q219" s="36" t="e">
        <f t="shared" si="63"/>
        <v>#DIV/0!</v>
      </c>
      <c r="R219" s="35">
        <f>R220+R221+R222</f>
        <v>0</v>
      </c>
      <c r="S219" s="35">
        <f>S220+S221+S222</f>
        <v>0</v>
      </c>
      <c r="T219" s="37" t="e">
        <f t="shared" si="64"/>
        <v>#DIV/0!</v>
      </c>
      <c r="U219" s="37" t="e">
        <f t="shared" si="65"/>
        <v>#DIV/0!</v>
      </c>
      <c r="V219" s="35">
        <f t="shared" ref="V219:AA219" si="70">V220+V221+V222</f>
        <v>0</v>
      </c>
      <c r="W219" s="35">
        <f t="shared" si="70"/>
        <v>0</v>
      </c>
      <c r="X219" s="35">
        <f t="shared" si="70"/>
        <v>0</v>
      </c>
      <c r="Y219" s="35">
        <f t="shared" si="70"/>
        <v>0</v>
      </c>
      <c r="Z219" s="35">
        <f t="shared" si="70"/>
        <v>0</v>
      </c>
      <c r="AA219" s="35">
        <f t="shared" si="70"/>
        <v>0</v>
      </c>
      <c r="AB219" s="35"/>
      <c r="AC219" s="35"/>
      <c r="AD219" s="38"/>
    </row>
    <row r="220" spans="1:30" x14ac:dyDescent="0.3">
      <c r="A220" s="3" t="s">
        <v>66</v>
      </c>
      <c r="B220" s="3" t="s">
        <v>24</v>
      </c>
      <c r="C220" s="3" t="s">
        <v>31</v>
      </c>
      <c r="D220" s="3" t="s">
        <v>34</v>
      </c>
      <c r="E220" s="3" t="s">
        <v>27</v>
      </c>
      <c r="F220" s="3" t="s">
        <v>28</v>
      </c>
      <c r="G220" s="3">
        <v>0</v>
      </c>
      <c r="H220" s="3">
        <v>0</v>
      </c>
      <c r="I220" s="4" t="e">
        <f t="shared" si="60"/>
        <v>#DIV/0!</v>
      </c>
      <c r="J220" s="3">
        <v>0</v>
      </c>
      <c r="K220" s="32" t="e">
        <f t="shared" si="61"/>
        <v>#DIV/0!</v>
      </c>
      <c r="L220" s="3">
        <f t="shared" si="62"/>
        <v>0</v>
      </c>
      <c r="M220" s="3">
        <v>0</v>
      </c>
      <c r="N220" s="3">
        <v>0</v>
      </c>
      <c r="O220" s="3">
        <v>0</v>
      </c>
      <c r="P220" s="3">
        <v>0</v>
      </c>
      <c r="Q220" s="4" t="e">
        <f t="shared" si="63"/>
        <v>#DIV/0!</v>
      </c>
      <c r="R220" s="3">
        <v>0</v>
      </c>
      <c r="S220" s="3">
        <v>0</v>
      </c>
      <c r="T220" s="32" t="e">
        <f t="shared" si="64"/>
        <v>#DIV/0!</v>
      </c>
      <c r="U220" s="32" t="e">
        <f t="shared" si="65"/>
        <v>#DIV/0!</v>
      </c>
      <c r="V220" s="3">
        <v>0</v>
      </c>
      <c r="W220" s="3">
        <v>0</v>
      </c>
      <c r="X220" s="3">
        <v>0</v>
      </c>
      <c r="Y220" s="3">
        <v>0</v>
      </c>
      <c r="Z220" s="3">
        <v>0</v>
      </c>
      <c r="AA220" s="3">
        <v>0</v>
      </c>
      <c r="AB220" s="3"/>
      <c r="AC220" s="3"/>
    </row>
    <row r="221" spans="1:30" x14ac:dyDescent="0.3">
      <c r="A221" s="3" t="s">
        <v>67</v>
      </c>
      <c r="B221" s="3" t="s">
        <v>24</v>
      </c>
      <c r="C221" s="3" t="s">
        <v>31</v>
      </c>
      <c r="D221" s="3" t="s">
        <v>34</v>
      </c>
      <c r="E221" s="3" t="s">
        <v>27</v>
      </c>
      <c r="F221" s="3" t="s">
        <v>28</v>
      </c>
      <c r="G221" s="3">
        <v>0</v>
      </c>
      <c r="H221" s="3">
        <v>0</v>
      </c>
      <c r="I221" s="4" t="e">
        <f t="shared" si="60"/>
        <v>#DIV/0!</v>
      </c>
      <c r="J221" s="3">
        <v>0</v>
      </c>
      <c r="K221" s="32" t="e">
        <f t="shared" si="61"/>
        <v>#DIV/0!</v>
      </c>
      <c r="L221" s="3">
        <f t="shared" si="62"/>
        <v>0</v>
      </c>
      <c r="M221" s="3">
        <v>0</v>
      </c>
      <c r="N221" s="3">
        <v>0</v>
      </c>
      <c r="O221" s="3">
        <v>0</v>
      </c>
      <c r="P221" s="3">
        <v>0</v>
      </c>
      <c r="Q221" s="4" t="e">
        <f t="shared" si="63"/>
        <v>#DIV/0!</v>
      </c>
      <c r="R221" s="3">
        <v>0</v>
      </c>
      <c r="S221" s="3">
        <v>0</v>
      </c>
      <c r="T221" s="32" t="e">
        <f t="shared" si="64"/>
        <v>#DIV/0!</v>
      </c>
      <c r="U221" s="32" t="e">
        <f t="shared" si="65"/>
        <v>#DIV/0!</v>
      </c>
      <c r="V221" s="3">
        <v>0</v>
      </c>
      <c r="W221" s="3">
        <v>0</v>
      </c>
      <c r="X221" s="3">
        <v>0</v>
      </c>
      <c r="Y221" s="3">
        <v>0</v>
      </c>
      <c r="Z221" s="3">
        <v>0</v>
      </c>
      <c r="AA221" s="3">
        <v>0</v>
      </c>
      <c r="AB221" s="3"/>
      <c r="AC221" s="3"/>
    </row>
    <row r="222" spans="1:30" x14ac:dyDescent="0.3">
      <c r="A222" s="3" t="s">
        <v>68</v>
      </c>
      <c r="B222" s="3" t="s">
        <v>24</v>
      </c>
      <c r="C222" s="3" t="s">
        <v>31</v>
      </c>
      <c r="D222" s="3" t="s">
        <v>34</v>
      </c>
      <c r="E222" s="3" t="s">
        <v>27</v>
      </c>
      <c r="F222" s="3" t="s">
        <v>28</v>
      </c>
      <c r="G222" s="3">
        <v>0</v>
      </c>
      <c r="H222" s="3">
        <v>0</v>
      </c>
      <c r="I222" s="4" t="e">
        <f t="shared" si="60"/>
        <v>#DIV/0!</v>
      </c>
      <c r="J222" s="3">
        <v>0</v>
      </c>
      <c r="K222" s="32" t="e">
        <f t="shared" si="61"/>
        <v>#DIV/0!</v>
      </c>
      <c r="L222" s="3">
        <f t="shared" si="62"/>
        <v>0</v>
      </c>
      <c r="M222" s="3">
        <v>0</v>
      </c>
      <c r="N222" s="3">
        <v>0</v>
      </c>
      <c r="O222" s="3">
        <v>0</v>
      </c>
      <c r="P222" s="3">
        <v>0</v>
      </c>
      <c r="Q222" s="4" t="e">
        <f t="shared" si="63"/>
        <v>#DIV/0!</v>
      </c>
      <c r="R222" s="3">
        <v>0</v>
      </c>
      <c r="S222" s="3">
        <v>0</v>
      </c>
      <c r="T222" s="32" t="e">
        <f t="shared" si="64"/>
        <v>#DIV/0!</v>
      </c>
      <c r="U222" s="32" t="e">
        <f t="shared" si="65"/>
        <v>#DIV/0!</v>
      </c>
      <c r="V222" s="3">
        <v>0</v>
      </c>
      <c r="W222" s="3">
        <v>0</v>
      </c>
      <c r="X222" s="3">
        <v>0</v>
      </c>
      <c r="Y222" s="3">
        <v>0</v>
      </c>
      <c r="Z222" s="3">
        <v>0</v>
      </c>
      <c r="AA222" s="3">
        <v>0</v>
      </c>
      <c r="AB222" s="3"/>
      <c r="AC222" s="3"/>
    </row>
    <row r="223" spans="1:30" x14ac:dyDescent="0.3">
      <c r="A223" s="35">
        <v>245</v>
      </c>
      <c r="B223" s="35" t="s">
        <v>24</v>
      </c>
      <c r="C223" s="35" t="s">
        <v>31</v>
      </c>
      <c r="D223" s="35" t="s">
        <v>34</v>
      </c>
      <c r="E223" s="35" t="s">
        <v>30</v>
      </c>
      <c r="F223" s="35" t="s">
        <v>28</v>
      </c>
      <c r="G223" s="35">
        <f>G224+G225+G226</f>
        <v>1</v>
      </c>
      <c r="H223" s="35">
        <f>H224+H225+H226</f>
        <v>2</v>
      </c>
      <c r="I223" s="36">
        <f t="shared" si="60"/>
        <v>2</v>
      </c>
      <c r="J223" s="35">
        <f>J224+J225+J226</f>
        <v>0</v>
      </c>
      <c r="K223" s="37">
        <f t="shared" si="61"/>
        <v>0</v>
      </c>
      <c r="L223" s="35">
        <f t="shared" si="62"/>
        <v>1</v>
      </c>
      <c r="M223" s="35">
        <f>M224+M225+M226</f>
        <v>1</v>
      </c>
      <c r="N223" s="35">
        <f>N224+N225+N226</f>
        <v>0</v>
      </c>
      <c r="O223" s="35">
        <f>O224+O225+O226</f>
        <v>0</v>
      </c>
      <c r="P223" s="35">
        <f>P224+P225+P226</f>
        <v>1</v>
      </c>
      <c r="Q223" s="36">
        <f t="shared" si="63"/>
        <v>100</v>
      </c>
      <c r="R223" s="35">
        <f>R224+R225+R226</f>
        <v>0</v>
      </c>
      <c r="S223" s="35">
        <f>S224+S225+S226</f>
        <v>0</v>
      </c>
      <c r="T223" s="37">
        <f t="shared" si="64"/>
        <v>1</v>
      </c>
      <c r="U223" s="37">
        <f t="shared" si="65"/>
        <v>1</v>
      </c>
      <c r="V223" s="35">
        <f t="shared" ref="V223:AA223" si="71">V224+V225+V226</f>
        <v>0</v>
      </c>
      <c r="W223" s="35">
        <f t="shared" si="71"/>
        <v>0</v>
      </c>
      <c r="X223" s="35">
        <f t="shared" si="71"/>
        <v>0</v>
      </c>
      <c r="Y223" s="35">
        <f t="shared" si="71"/>
        <v>0</v>
      </c>
      <c r="Z223" s="35">
        <f t="shared" si="71"/>
        <v>0</v>
      </c>
      <c r="AA223" s="35">
        <f t="shared" si="71"/>
        <v>0</v>
      </c>
      <c r="AB223" s="35"/>
      <c r="AC223" s="38"/>
      <c r="AD223" s="38"/>
    </row>
    <row r="224" spans="1:30" x14ac:dyDescent="0.3">
      <c r="A224" s="3" t="s">
        <v>66</v>
      </c>
      <c r="B224" s="3" t="s">
        <v>24</v>
      </c>
      <c r="C224" s="3" t="s">
        <v>31</v>
      </c>
      <c r="D224" s="3" t="s">
        <v>34</v>
      </c>
      <c r="E224" s="3" t="s">
        <v>30</v>
      </c>
      <c r="F224" s="3" t="s">
        <v>28</v>
      </c>
      <c r="G224" s="3">
        <v>1</v>
      </c>
      <c r="H224" s="3">
        <v>2</v>
      </c>
      <c r="I224" s="4">
        <f t="shared" si="60"/>
        <v>2</v>
      </c>
      <c r="J224" s="3">
        <v>0</v>
      </c>
      <c r="K224" s="32">
        <f t="shared" si="61"/>
        <v>0</v>
      </c>
      <c r="L224" s="3">
        <f t="shared" si="62"/>
        <v>1</v>
      </c>
      <c r="M224" s="3">
        <v>1</v>
      </c>
      <c r="N224" s="3">
        <v>0</v>
      </c>
      <c r="O224" s="3">
        <v>0</v>
      </c>
      <c r="P224" s="3">
        <v>1</v>
      </c>
      <c r="Q224" s="4">
        <f t="shared" si="63"/>
        <v>100</v>
      </c>
      <c r="R224" s="3">
        <v>0</v>
      </c>
      <c r="S224" s="3">
        <v>0</v>
      </c>
      <c r="T224" s="32">
        <f t="shared" si="64"/>
        <v>1</v>
      </c>
      <c r="U224" s="32">
        <f t="shared" si="65"/>
        <v>1</v>
      </c>
      <c r="V224" s="3">
        <v>0</v>
      </c>
      <c r="W224" s="3">
        <v>0</v>
      </c>
      <c r="X224" s="3">
        <v>0</v>
      </c>
      <c r="Y224" s="3">
        <v>0</v>
      </c>
      <c r="Z224" s="3">
        <v>0</v>
      </c>
      <c r="AA224" s="3">
        <v>0</v>
      </c>
      <c r="AB224" s="3"/>
    </row>
    <row r="225" spans="1:30" x14ac:dyDescent="0.3">
      <c r="A225" s="3" t="s">
        <v>67</v>
      </c>
      <c r="B225" s="3" t="s">
        <v>24</v>
      </c>
      <c r="C225" s="3" t="s">
        <v>31</v>
      </c>
      <c r="D225" s="3" t="s">
        <v>34</v>
      </c>
      <c r="E225" s="3" t="s">
        <v>30</v>
      </c>
      <c r="F225" s="3" t="s">
        <v>28</v>
      </c>
      <c r="G225" s="3">
        <v>0</v>
      </c>
      <c r="H225" s="3">
        <v>0</v>
      </c>
      <c r="I225" s="4" t="e">
        <f t="shared" si="60"/>
        <v>#DIV/0!</v>
      </c>
      <c r="J225" s="3">
        <v>0</v>
      </c>
      <c r="K225" s="32" t="e">
        <f t="shared" si="61"/>
        <v>#DIV/0!</v>
      </c>
      <c r="L225" s="3">
        <f t="shared" si="62"/>
        <v>0</v>
      </c>
      <c r="M225" s="3">
        <v>0</v>
      </c>
      <c r="N225" s="3">
        <v>0</v>
      </c>
      <c r="O225" s="3">
        <v>0</v>
      </c>
      <c r="P225" s="3">
        <v>0</v>
      </c>
      <c r="Q225" s="4" t="e">
        <f t="shared" si="63"/>
        <v>#DIV/0!</v>
      </c>
      <c r="R225" s="3">
        <v>0</v>
      </c>
      <c r="S225" s="3">
        <v>0</v>
      </c>
      <c r="T225" s="32" t="e">
        <f t="shared" si="64"/>
        <v>#DIV/0!</v>
      </c>
      <c r="U225" s="32" t="e">
        <f t="shared" si="65"/>
        <v>#DIV/0!</v>
      </c>
      <c r="V225" s="3">
        <v>0</v>
      </c>
      <c r="W225" s="3">
        <v>0</v>
      </c>
      <c r="X225" s="3">
        <v>0</v>
      </c>
      <c r="Y225" s="3">
        <v>0</v>
      </c>
      <c r="Z225" s="3">
        <v>0</v>
      </c>
      <c r="AA225" s="3">
        <v>0</v>
      </c>
      <c r="AB225" s="3"/>
    </row>
    <row r="226" spans="1:30" x14ac:dyDescent="0.3">
      <c r="A226" s="3" t="s">
        <v>68</v>
      </c>
      <c r="B226" s="3" t="s">
        <v>24</v>
      </c>
      <c r="C226" s="3" t="s">
        <v>31</v>
      </c>
      <c r="D226" s="3" t="s">
        <v>34</v>
      </c>
      <c r="E226" s="3" t="s">
        <v>30</v>
      </c>
      <c r="F226" s="3" t="s">
        <v>28</v>
      </c>
      <c r="G226" s="3">
        <v>0</v>
      </c>
      <c r="H226" s="3">
        <v>0</v>
      </c>
      <c r="I226" s="4" t="e">
        <f t="shared" si="60"/>
        <v>#DIV/0!</v>
      </c>
      <c r="J226" s="3">
        <v>0</v>
      </c>
      <c r="K226" s="32" t="e">
        <f t="shared" si="61"/>
        <v>#DIV/0!</v>
      </c>
      <c r="L226" s="3">
        <f t="shared" si="62"/>
        <v>0</v>
      </c>
      <c r="M226" s="3">
        <v>0</v>
      </c>
      <c r="N226" s="3">
        <v>0</v>
      </c>
      <c r="O226" s="3">
        <v>0</v>
      </c>
      <c r="P226" s="3">
        <v>0</v>
      </c>
      <c r="Q226" s="4" t="e">
        <f t="shared" si="63"/>
        <v>#DIV/0!</v>
      </c>
      <c r="R226" s="3">
        <v>0</v>
      </c>
      <c r="S226" s="3">
        <v>0</v>
      </c>
      <c r="T226" s="32" t="e">
        <f t="shared" si="64"/>
        <v>#DIV/0!</v>
      </c>
      <c r="U226" s="32" t="e">
        <f t="shared" si="65"/>
        <v>#DIV/0!</v>
      </c>
      <c r="V226" s="3">
        <v>0</v>
      </c>
      <c r="W226" s="3">
        <v>0</v>
      </c>
      <c r="X226" s="3">
        <v>0</v>
      </c>
      <c r="Y226" s="3">
        <v>0</v>
      </c>
      <c r="Z226" s="3">
        <v>0</v>
      </c>
      <c r="AA226" s="3">
        <v>0</v>
      </c>
      <c r="AB226" s="3"/>
    </row>
    <row r="227" spans="1:30" x14ac:dyDescent="0.3">
      <c r="A227" s="35">
        <v>32</v>
      </c>
      <c r="B227" s="35" t="s">
        <v>29</v>
      </c>
      <c r="C227" s="35" t="s">
        <v>33</v>
      </c>
      <c r="D227" s="35" t="s">
        <v>26</v>
      </c>
      <c r="E227" s="35" t="s">
        <v>30</v>
      </c>
      <c r="F227" s="35" t="s">
        <v>28</v>
      </c>
      <c r="G227" s="35">
        <f>G228+G229+G230</f>
        <v>1</v>
      </c>
      <c r="H227" s="35">
        <f>H228+H229+H230</f>
        <v>0</v>
      </c>
      <c r="I227" s="36">
        <f t="shared" si="60"/>
        <v>0</v>
      </c>
      <c r="J227" s="35">
        <f>J228+J229+J230</f>
        <v>0</v>
      </c>
      <c r="K227" s="37">
        <f t="shared" si="61"/>
        <v>0</v>
      </c>
      <c r="L227" s="35">
        <f t="shared" si="62"/>
        <v>1</v>
      </c>
      <c r="M227" s="35">
        <f>M228+M229+M230</f>
        <v>0</v>
      </c>
      <c r="N227" s="35">
        <f>N228+N229+N230</f>
        <v>1</v>
      </c>
      <c r="O227" s="35">
        <f>O228+O229+O230</f>
        <v>0</v>
      </c>
      <c r="P227" s="35">
        <f>P228+P229+P230</f>
        <v>1</v>
      </c>
      <c r="Q227" s="36">
        <f t="shared" si="63"/>
        <v>100</v>
      </c>
      <c r="R227" s="35">
        <f>R228+R229+R230</f>
        <v>0</v>
      </c>
      <c r="S227" s="35">
        <f>S228+S229+S230</f>
        <v>0</v>
      </c>
      <c r="T227" s="37">
        <f t="shared" si="64"/>
        <v>0</v>
      </c>
      <c r="U227" s="37">
        <f t="shared" si="65"/>
        <v>0</v>
      </c>
      <c r="V227" s="35">
        <f t="shared" ref="V227:AA227" si="72">V228+V229+V230</f>
        <v>0</v>
      </c>
      <c r="W227" s="35">
        <f t="shared" si="72"/>
        <v>0</v>
      </c>
      <c r="X227" s="35">
        <f t="shared" si="72"/>
        <v>1</v>
      </c>
      <c r="Y227" s="35">
        <f t="shared" si="72"/>
        <v>0</v>
      </c>
      <c r="Z227" s="35">
        <f t="shared" si="72"/>
        <v>0</v>
      </c>
      <c r="AA227" s="35">
        <f t="shared" si="72"/>
        <v>0</v>
      </c>
      <c r="AB227" s="35"/>
      <c r="AC227" s="38"/>
      <c r="AD227" s="38"/>
    </row>
    <row r="228" spans="1:30" x14ac:dyDescent="0.3">
      <c r="A228" s="3" t="s">
        <v>66</v>
      </c>
      <c r="B228" s="3" t="s">
        <v>29</v>
      </c>
      <c r="C228" s="3" t="s">
        <v>33</v>
      </c>
      <c r="D228" s="3" t="s">
        <v>26</v>
      </c>
      <c r="E228" s="3" t="s">
        <v>30</v>
      </c>
      <c r="F228" s="3" t="s">
        <v>28</v>
      </c>
      <c r="G228" s="3">
        <v>1</v>
      </c>
      <c r="H228" s="3">
        <v>0</v>
      </c>
      <c r="I228" s="4">
        <f t="shared" si="60"/>
        <v>0</v>
      </c>
      <c r="J228" s="3">
        <v>0</v>
      </c>
      <c r="K228" s="32">
        <f t="shared" si="61"/>
        <v>0</v>
      </c>
      <c r="L228" s="3">
        <f t="shared" si="62"/>
        <v>1</v>
      </c>
      <c r="M228" s="3">
        <v>0</v>
      </c>
      <c r="N228" s="3">
        <v>1</v>
      </c>
      <c r="O228" s="3">
        <v>0</v>
      </c>
      <c r="P228" s="3">
        <v>1</v>
      </c>
      <c r="Q228" s="4">
        <f t="shared" si="63"/>
        <v>100</v>
      </c>
      <c r="R228" s="3">
        <v>0</v>
      </c>
      <c r="S228" s="3">
        <v>0</v>
      </c>
      <c r="T228" s="32">
        <f t="shared" si="64"/>
        <v>0</v>
      </c>
      <c r="U228" s="32">
        <f t="shared" si="65"/>
        <v>0</v>
      </c>
      <c r="V228" s="3">
        <v>0</v>
      </c>
      <c r="W228" s="3">
        <v>0</v>
      </c>
      <c r="X228" s="3">
        <v>1</v>
      </c>
      <c r="Y228" s="3">
        <v>0</v>
      </c>
      <c r="Z228" s="3">
        <v>0</v>
      </c>
      <c r="AA228" s="3">
        <v>0</v>
      </c>
      <c r="AB228" s="3"/>
    </row>
    <row r="229" spans="1:30" x14ac:dyDescent="0.3">
      <c r="A229" s="3" t="s">
        <v>67</v>
      </c>
      <c r="B229" s="3" t="s">
        <v>29</v>
      </c>
      <c r="C229" s="3" t="s">
        <v>33</v>
      </c>
      <c r="D229" s="3" t="s">
        <v>26</v>
      </c>
      <c r="E229" s="3" t="s">
        <v>30</v>
      </c>
      <c r="F229" s="3" t="s">
        <v>28</v>
      </c>
      <c r="G229" s="3">
        <v>0</v>
      </c>
      <c r="H229" s="3">
        <v>0</v>
      </c>
      <c r="I229" s="4" t="e">
        <f t="shared" si="60"/>
        <v>#DIV/0!</v>
      </c>
      <c r="J229" s="3">
        <v>0</v>
      </c>
      <c r="K229" s="32" t="e">
        <f t="shared" si="61"/>
        <v>#DIV/0!</v>
      </c>
      <c r="L229" s="3">
        <f t="shared" si="62"/>
        <v>0</v>
      </c>
      <c r="M229" s="3">
        <v>0</v>
      </c>
      <c r="N229" s="3">
        <v>0</v>
      </c>
      <c r="O229" s="3">
        <v>0</v>
      </c>
      <c r="P229" s="3">
        <v>0</v>
      </c>
      <c r="Q229" s="4" t="e">
        <f t="shared" si="63"/>
        <v>#DIV/0!</v>
      </c>
      <c r="R229" s="3">
        <v>0</v>
      </c>
      <c r="S229" s="3">
        <v>0</v>
      </c>
      <c r="T229" s="32" t="e">
        <f t="shared" si="64"/>
        <v>#DIV/0!</v>
      </c>
      <c r="U229" s="32" t="e">
        <f t="shared" si="65"/>
        <v>#DIV/0!</v>
      </c>
      <c r="V229" s="3">
        <v>0</v>
      </c>
      <c r="W229" s="3">
        <v>0</v>
      </c>
      <c r="X229" s="3">
        <v>0</v>
      </c>
      <c r="Y229" s="3">
        <v>0</v>
      </c>
      <c r="Z229" s="3">
        <v>0</v>
      </c>
      <c r="AA229" s="3">
        <v>0</v>
      </c>
      <c r="AB229" s="3"/>
    </row>
    <row r="230" spans="1:30" x14ac:dyDescent="0.3">
      <c r="A230" s="3" t="s">
        <v>68</v>
      </c>
      <c r="B230" s="3" t="s">
        <v>29</v>
      </c>
      <c r="C230" s="3" t="s">
        <v>33</v>
      </c>
      <c r="D230" s="3" t="s">
        <v>26</v>
      </c>
      <c r="E230" s="3" t="s">
        <v>30</v>
      </c>
      <c r="F230" s="3" t="s">
        <v>28</v>
      </c>
      <c r="G230" s="3">
        <v>0</v>
      </c>
      <c r="H230" s="3">
        <v>0</v>
      </c>
      <c r="I230" s="4" t="e">
        <f t="shared" si="60"/>
        <v>#DIV/0!</v>
      </c>
      <c r="J230" s="3">
        <v>0</v>
      </c>
      <c r="K230" s="32" t="e">
        <f t="shared" si="61"/>
        <v>#DIV/0!</v>
      </c>
      <c r="L230" s="3">
        <f t="shared" si="62"/>
        <v>0</v>
      </c>
      <c r="M230" s="3">
        <v>0</v>
      </c>
      <c r="N230" s="3">
        <v>0</v>
      </c>
      <c r="O230" s="3">
        <v>0</v>
      </c>
      <c r="P230" s="3">
        <v>0</v>
      </c>
      <c r="Q230" s="4" t="e">
        <f t="shared" si="63"/>
        <v>#DIV/0!</v>
      </c>
      <c r="R230" s="3">
        <v>0</v>
      </c>
      <c r="S230" s="3">
        <v>0</v>
      </c>
      <c r="T230" s="32" t="e">
        <f t="shared" si="64"/>
        <v>#DIV/0!</v>
      </c>
      <c r="U230" s="32" t="e">
        <f t="shared" si="65"/>
        <v>#DIV/0!</v>
      </c>
      <c r="V230" s="3">
        <v>0</v>
      </c>
      <c r="W230" s="3">
        <v>0</v>
      </c>
      <c r="X230" s="3">
        <v>0</v>
      </c>
      <c r="Y230" s="3">
        <v>0</v>
      </c>
      <c r="Z230" s="3">
        <v>0</v>
      </c>
      <c r="AA230" s="3">
        <v>0</v>
      </c>
      <c r="AB230" s="3"/>
    </row>
    <row r="231" spans="1:30" x14ac:dyDescent="0.3">
      <c r="A231" s="35">
        <v>246</v>
      </c>
      <c r="B231" s="35" t="s">
        <v>24</v>
      </c>
      <c r="C231" s="35" t="s">
        <v>29</v>
      </c>
      <c r="D231" s="35" t="s">
        <v>26</v>
      </c>
      <c r="E231" s="35" t="s">
        <v>33</v>
      </c>
      <c r="F231" s="35" t="s">
        <v>34</v>
      </c>
      <c r="G231" s="35">
        <f>G232+G233+G234</f>
        <v>7</v>
      </c>
      <c r="H231" s="35">
        <f>H232+H233+H234</f>
        <v>3</v>
      </c>
      <c r="I231" s="36">
        <f t="shared" si="60"/>
        <v>0.42857142857142855</v>
      </c>
      <c r="J231" s="35">
        <f>J232+J233+J234</f>
        <v>3</v>
      </c>
      <c r="K231" s="37">
        <f t="shared" si="61"/>
        <v>0.42857142857142855</v>
      </c>
      <c r="L231" s="35">
        <f t="shared" si="62"/>
        <v>3</v>
      </c>
      <c r="M231" s="35">
        <f>M232+M233+M234</f>
        <v>1</v>
      </c>
      <c r="N231" s="35">
        <f>N232+N233+N234</f>
        <v>2</v>
      </c>
      <c r="O231" s="35">
        <f>O232+O233+O234</f>
        <v>1</v>
      </c>
      <c r="P231" s="35">
        <f>P232+P233+P234</f>
        <v>2</v>
      </c>
      <c r="Q231" s="36">
        <f t="shared" si="63"/>
        <v>66.666666666666657</v>
      </c>
      <c r="R231" s="35">
        <f>R232+R233+R234</f>
        <v>2</v>
      </c>
      <c r="S231" s="35">
        <f>S232+S233+S234</f>
        <v>1</v>
      </c>
      <c r="T231" s="37">
        <f t="shared" si="64"/>
        <v>0.33333333333333331</v>
      </c>
      <c r="U231" s="37">
        <f t="shared" si="65"/>
        <v>0.33333333333333331</v>
      </c>
      <c r="V231" s="35">
        <f t="shared" ref="V231:AA231" si="73">V232+V233+V234</f>
        <v>0</v>
      </c>
      <c r="W231" s="35">
        <f t="shared" si="73"/>
        <v>0</v>
      </c>
      <c r="X231" s="35">
        <f t="shared" si="73"/>
        <v>2</v>
      </c>
      <c r="Y231" s="35">
        <f t="shared" si="73"/>
        <v>2</v>
      </c>
      <c r="Z231" s="35">
        <f t="shared" si="73"/>
        <v>1</v>
      </c>
      <c r="AA231" s="35">
        <f t="shared" si="73"/>
        <v>1</v>
      </c>
      <c r="AB231" s="35"/>
      <c r="AC231" s="38"/>
      <c r="AD231" s="38"/>
    </row>
    <row r="232" spans="1:30" x14ac:dyDescent="0.3">
      <c r="A232" s="3" t="s">
        <v>66</v>
      </c>
      <c r="B232" s="3" t="s">
        <v>24</v>
      </c>
      <c r="C232" s="3" t="s">
        <v>29</v>
      </c>
      <c r="D232" s="3" t="s">
        <v>26</v>
      </c>
      <c r="E232" s="3" t="s">
        <v>33</v>
      </c>
      <c r="F232" s="3" t="s">
        <v>34</v>
      </c>
      <c r="G232" s="3">
        <v>1</v>
      </c>
      <c r="H232" s="3">
        <v>2</v>
      </c>
      <c r="I232" s="4">
        <f t="shared" si="60"/>
        <v>2</v>
      </c>
      <c r="J232" s="3">
        <v>0</v>
      </c>
      <c r="K232" s="32">
        <f t="shared" si="61"/>
        <v>0</v>
      </c>
      <c r="L232" s="3">
        <f t="shared" si="62"/>
        <v>1</v>
      </c>
      <c r="M232" s="3">
        <v>1</v>
      </c>
      <c r="N232" s="3">
        <v>0</v>
      </c>
      <c r="O232" s="3">
        <v>1</v>
      </c>
      <c r="P232" s="3">
        <v>1</v>
      </c>
      <c r="Q232" s="4">
        <f t="shared" si="63"/>
        <v>100</v>
      </c>
      <c r="R232" s="3">
        <v>0</v>
      </c>
      <c r="S232" s="3">
        <v>0</v>
      </c>
      <c r="T232" s="32">
        <f t="shared" si="64"/>
        <v>1</v>
      </c>
      <c r="U232" s="32">
        <f t="shared" si="65"/>
        <v>1</v>
      </c>
      <c r="V232" s="3">
        <v>0</v>
      </c>
      <c r="W232" s="3">
        <v>0</v>
      </c>
      <c r="X232" s="3">
        <v>0</v>
      </c>
      <c r="Y232" s="3">
        <v>0</v>
      </c>
      <c r="Z232" s="3">
        <v>0</v>
      </c>
      <c r="AA232" s="3">
        <v>0</v>
      </c>
      <c r="AB232" s="3"/>
    </row>
    <row r="233" spans="1:30" x14ac:dyDescent="0.3">
      <c r="A233" s="3" t="s">
        <v>67</v>
      </c>
      <c r="B233" s="3" t="s">
        <v>24</v>
      </c>
      <c r="C233" s="3" t="s">
        <v>29</v>
      </c>
      <c r="D233" s="3" t="s">
        <v>26</v>
      </c>
      <c r="E233" s="3" t="s">
        <v>33</v>
      </c>
      <c r="F233" s="3" t="s">
        <v>34</v>
      </c>
      <c r="G233" s="3">
        <v>4</v>
      </c>
      <c r="H233" s="3">
        <v>1</v>
      </c>
      <c r="I233" s="4">
        <f t="shared" si="60"/>
        <v>0.25</v>
      </c>
      <c r="J233" s="3">
        <v>2</v>
      </c>
      <c r="K233" s="32">
        <f t="shared" si="61"/>
        <v>0.5</v>
      </c>
      <c r="L233" s="3">
        <f t="shared" si="62"/>
        <v>2</v>
      </c>
      <c r="M233" s="3">
        <v>0</v>
      </c>
      <c r="N233" s="3">
        <v>2</v>
      </c>
      <c r="O233" s="3">
        <v>0</v>
      </c>
      <c r="P233" s="3">
        <v>1</v>
      </c>
      <c r="Q233" s="4">
        <f t="shared" si="63"/>
        <v>50</v>
      </c>
      <c r="R233" s="3">
        <v>2</v>
      </c>
      <c r="S233" s="3">
        <v>1</v>
      </c>
      <c r="T233" s="32">
        <f t="shared" si="64"/>
        <v>0</v>
      </c>
      <c r="U233" s="32">
        <f t="shared" si="65"/>
        <v>0</v>
      </c>
      <c r="V233" s="3">
        <v>0</v>
      </c>
      <c r="W233" s="3">
        <v>0</v>
      </c>
      <c r="X233" s="3">
        <v>2</v>
      </c>
      <c r="Y233" s="3">
        <v>2</v>
      </c>
      <c r="Z233" s="3">
        <v>1</v>
      </c>
      <c r="AA233" s="3">
        <v>1</v>
      </c>
      <c r="AB233" s="3"/>
    </row>
    <row r="234" spans="1:30" x14ac:dyDescent="0.3">
      <c r="A234" s="3" t="s">
        <v>68</v>
      </c>
      <c r="B234" s="3" t="s">
        <v>24</v>
      </c>
      <c r="C234" s="3" t="s">
        <v>29</v>
      </c>
      <c r="D234" s="3" t="s">
        <v>26</v>
      </c>
      <c r="E234" s="3" t="s">
        <v>33</v>
      </c>
      <c r="F234" s="3" t="s">
        <v>34</v>
      </c>
      <c r="G234" s="3">
        <v>2</v>
      </c>
      <c r="H234" s="3">
        <v>0</v>
      </c>
      <c r="I234" s="4">
        <f t="shared" si="60"/>
        <v>0</v>
      </c>
      <c r="J234" s="3">
        <v>1</v>
      </c>
      <c r="K234" s="32">
        <f t="shared" si="61"/>
        <v>0.5</v>
      </c>
      <c r="L234" s="3">
        <f t="shared" si="62"/>
        <v>0</v>
      </c>
      <c r="M234" s="3">
        <v>0</v>
      </c>
      <c r="N234" s="3">
        <v>0</v>
      </c>
      <c r="O234" s="3">
        <v>0</v>
      </c>
      <c r="P234" s="3">
        <v>0</v>
      </c>
      <c r="Q234" s="4" t="e">
        <f t="shared" si="63"/>
        <v>#DIV/0!</v>
      </c>
      <c r="R234" s="3">
        <v>0</v>
      </c>
      <c r="S234" s="3">
        <v>0</v>
      </c>
      <c r="T234" s="32" t="e">
        <f t="shared" si="64"/>
        <v>#DIV/0!</v>
      </c>
      <c r="U234" s="32" t="e">
        <f t="shared" si="65"/>
        <v>#DIV/0!</v>
      </c>
      <c r="V234" s="3">
        <v>0</v>
      </c>
      <c r="W234" s="3">
        <v>0</v>
      </c>
      <c r="X234" s="3">
        <v>0</v>
      </c>
      <c r="Y234" s="3">
        <v>0</v>
      </c>
      <c r="Z234" s="3">
        <v>0</v>
      </c>
      <c r="AA234" s="3">
        <v>0</v>
      </c>
      <c r="AB234" s="3"/>
    </row>
    <row r="235" spans="1:30" x14ac:dyDescent="0.3">
      <c r="A235" s="35">
        <v>247</v>
      </c>
      <c r="B235" s="35" t="s">
        <v>24</v>
      </c>
      <c r="C235" s="35" t="s">
        <v>25</v>
      </c>
      <c r="D235" s="35" t="s">
        <v>31</v>
      </c>
      <c r="E235" s="35" t="s">
        <v>34</v>
      </c>
      <c r="F235" s="35" t="s">
        <v>28</v>
      </c>
      <c r="G235" s="35">
        <f>G236+G237+G238</f>
        <v>7</v>
      </c>
      <c r="H235" s="35">
        <f>H236+H237+H238</f>
        <v>4</v>
      </c>
      <c r="I235" s="36">
        <f t="shared" ref="I235:I263" si="74">H235/G235</f>
        <v>0.5714285714285714</v>
      </c>
      <c r="J235" s="35">
        <f>J236+J237+J238</f>
        <v>2</v>
      </c>
      <c r="K235" s="37">
        <f t="shared" ref="K235:K263" si="75">J235/G235</f>
        <v>0.2857142857142857</v>
      </c>
      <c r="L235" s="35">
        <f t="shared" ref="L235:L263" si="76">M235+N235</f>
        <v>5</v>
      </c>
      <c r="M235" s="35">
        <f>M236+M237+M238</f>
        <v>2</v>
      </c>
      <c r="N235" s="35">
        <f>N236+N237+N238</f>
        <v>3</v>
      </c>
      <c r="O235" s="35">
        <f>O236+O237+O238</f>
        <v>1</v>
      </c>
      <c r="P235" s="35">
        <f>P236+P237+P238</f>
        <v>4</v>
      </c>
      <c r="Q235" s="36">
        <f t="shared" ref="Q235:Q263" si="77">P235/L235*100</f>
        <v>80</v>
      </c>
      <c r="R235" s="35">
        <f>R236+R237+R238</f>
        <v>0</v>
      </c>
      <c r="S235" s="35">
        <f>S236+S237+S238</f>
        <v>0</v>
      </c>
      <c r="T235" s="37">
        <f t="shared" ref="T235:T263" si="78">M235/(M235+N235)</f>
        <v>0.4</v>
      </c>
      <c r="U235" s="37">
        <f t="shared" ref="U235:U263" si="79">((0.5*V235)+M235)/L235</f>
        <v>0.4</v>
      </c>
      <c r="V235" s="35">
        <f t="shared" ref="V235:AA235" si="80">V236+V237+V238</f>
        <v>0</v>
      </c>
      <c r="W235" s="35">
        <f t="shared" si="80"/>
        <v>3</v>
      </c>
      <c r="X235" s="35">
        <f t="shared" si="80"/>
        <v>0</v>
      </c>
      <c r="Y235" s="35">
        <f t="shared" si="80"/>
        <v>1</v>
      </c>
      <c r="Z235" s="35">
        <f t="shared" si="80"/>
        <v>0</v>
      </c>
      <c r="AA235" s="35">
        <f t="shared" si="80"/>
        <v>1</v>
      </c>
      <c r="AB235" s="35"/>
      <c r="AC235" s="38"/>
      <c r="AD235" s="38"/>
    </row>
    <row r="236" spans="1:30" x14ac:dyDescent="0.3">
      <c r="A236" s="3" t="s">
        <v>66</v>
      </c>
      <c r="B236" s="3" t="s">
        <v>24</v>
      </c>
      <c r="C236" s="3" t="s">
        <v>25</v>
      </c>
      <c r="D236" s="3" t="s">
        <v>31</v>
      </c>
      <c r="E236" s="3" t="s">
        <v>34</v>
      </c>
      <c r="F236" s="3" t="s">
        <v>28</v>
      </c>
      <c r="G236" s="3">
        <v>2</v>
      </c>
      <c r="H236" s="3">
        <v>2</v>
      </c>
      <c r="I236" s="4">
        <f t="shared" si="74"/>
        <v>1</v>
      </c>
      <c r="J236" s="3">
        <v>1</v>
      </c>
      <c r="K236" s="32">
        <f t="shared" si="75"/>
        <v>0.5</v>
      </c>
      <c r="L236" s="3">
        <f t="shared" si="76"/>
        <v>1</v>
      </c>
      <c r="M236" s="3">
        <v>1</v>
      </c>
      <c r="N236" s="3">
        <v>0</v>
      </c>
      <c r="O236" s="3">
        <v>1</v>
      </c>
      <c r="P236" s="3">
        <v>1</v>
      </c>
      <c r="Q236" s="4">
        <f t="shared" si="77"/>
        <v>100</v>
      </c>
      <c r="R236" s="3">
        <v>0</v>
      </c>
      <c r="S236" s="3">
        <v>0</v>
      </c>
      <c r="T236" s="32">
        <f t="shared" si="78"/>
        <v>1</v>
      </c>
      <c r="U236" s="32">
        <f t="shared" si="79"/>
        <v>1</v>
      </c>
      <c r="V236" s="3">
        <v>0</v>
      </c>
      <c r="W236" s="3">
        <v>0</v>
      </c>
      <c r="X236" s="3">
        <v>0</v>
      </c>
      <c r="Y236" s="3">
        <v>0</v>
      </c>
      <c r="Z236" s="3">
        <v>0</v>
      </c>
      <c r="AA236" s="3">
        <v>0</v>
      </c>
      <c r="AB236" s="3"/>
    </row>
    <row r="237" spans="1:30" x14ac:dyDescent="0.3">
      <c r="A237" s="3" t="s">
        <v>67</v>
      </c>
      <c r="B237" s="3" t="s">
        <v>24</v>
      </c>
      <c r="C237" s="3" t="s">
        <v>25</v>
      </c>
      <c r="D237" s="3" t="s">
        <v>31</v>
      </c>
      <c r="E237" s="3" t="s">
        <v>34</v>
      </c>
      <c r="F237" s="3" t="s">
        <v>28</v>
      </c>
      <c r="G237" s="3">
        <v>2</v>
      </c>
      <c r="H237" s="3">
        <v>0</v>
      </c>
      <c r="I237" s="4">
        <f t="shared" si="74"/>
        <v>0</v>
      </c>
      <c r="J237" s="3">
        <v>1</v>
      </c>
      <c r="K237" s="32">
        <f t="shared" si="75"/>
        <v>0.5</v>
      </c>
      <c r="L237" s="3">
        <f t="shared" si="76"/>
        <v>1</v>
      </c>
      <c r="M237" s="3">
        <v>0</v>
      </c>
      <c r="N237" s="3">
        <v>1</v>
      </c>
      <c r="O237" s="3">
        <v>0</v>
      </c>
      <c r="P237" s="3">
        <v>0</v>
      </c>
      <c r="Q237" s="4">
        <f t="shared" si="77"/>
        <v>0</v>
      </c>
      <c r="R237" s="3">
        <v>0</v>
      </c>
      <c r="S237" s="3">
        <v>0</v>
      </c>
      <c r="T237" s="32">
        <f t="shared" si="78"/>
        <v>0</v>
      </c>
      <c r="U237" s="32">
        <f t="shared" si="79"/>
        <v>0</v>
      </c>
      <c r="V237" s="3">
        <v>0</v>
      </c>
      <c r="W237" s="3">
        <v>1</v>
      </c>
      <c r="X237" s="3">
        <v>0</v>
      </c>
      <c r="Y237" s="3">
        <v>1</v>
      </c>
      <c r="Z237" s="3">
        <v>0</v>
      </c>
      <c r="AA237" s="3">
        <v>1</v>
      </c>
      <c r="AB237" s="3"/>
    </row>
    <row r="238" spans="1:30" x14ac:dyDescent="0.3">
      <c r="A238" s="3" t="s">
        <v>68</v>
      </c>
      <c r="B238" s="3" t="s">
        <v>24</v>
      </c>
      <c r="C238" s="3" t="s">
        <v>25</v>
      </c>
      <c r="D238" s="3" t="s">
        <v>31</v>
      </c>
      <c r="E238" s="3" t="s">
        <v>34</v>
      </c>
      <c r="F238" s="3" t="s">
        <v>28</v>
      </c>
      <c r="G238" s="3">
        <v>3</v>
      </c>
      <c r="H238" s="3">
        <v>2</v>
      </c>
      <c r="I238" s="4">
        <f t="shared" si="74"/>
        <v>0.66666666666666663</v>
      </c>
      <c r="J238" s="3">
        <v>0</v>
      </c>
      <c r="K238" s="32">
        <f t="shared" si="75"/>
        <v>0</v>
      </c>
      <c r="L238" s="3">
        <f t="shared" si="76"/>
        <v>3</v>
      </c>
      <c r="M238" s="3">
        <v>1</v>
      </c>
      <c r="N238" s="3">
        <v>2</v>
      </c>
      <c r="O238" s="3">
        <v>0</v>
      </c>
      <c r="P238" s="3">
        <v>3</v>
      </c>
      <c r="Q238" s="4">
        <f t="shared" si="77"/>
        <v>100</v>
      </c>
      <c r="R238" s="3">
        <v>0</v>
      </c>
      <c r="S238" s="3">
        <v>0</v>
      </c>
      <c r="T238" s="32">
        <f t="shared" si="78"/>
        <v>0.33333333333333331</v>
      </c>
      <c r="U238" s="32">
        <f t="shared" si="79"/>
        <v>0.33333333333333331</v>
      </c>
      <c r="V238" s="3">
        <v>0</v>
      </c>
      <c r="W238" s="3">
        <v>2</v>
      </c>
      <c r="X238" s="3">
        <v>0</v>
      </c>
      <c r="Y238" s="3">
        <v>0</v>
      </c>
      <c r="Z238" s="3">
        <v>0</v>
      </c>
      <c r="AA238" s="3">
        <v>0</v>
      </c>
      <c r="AB238" s="3"/>
    </row>
    <row r="239" spans="1:30" x14ac:dyDescent="0.3">
      <c r="A239" s="35">
        <v>248</v>
      </c>
      <c r="B239" s="35" t="s">
        <v>32</v>
      </c>
      <c r="C239" s="35" t="s">
        <v>25</v>
      </c>
      <c r="D239" s="35" t="s">
        <v>31</v>
      </c>
      <c r="E239" s="35" t="s">
        <v>34</v>
      </c>
      <c r="F239" s="35" t="s">
        <v>28</v>
      </c>
      <c r="G239" s="35">
        <f>G240+G241+G242</f>
        <v>2</v>
      </c>
      <c r="H239" s="35">
        <f>H240+H241+H242</f>
        <v>0</v>
      </c>
      <c r="I239" s="36">
        <f t="shared" si="74"/>
        <v>0</v>
      </c>
      <c r="J239" s="35">
        <f>J240+J241+J242</f>
        <v>2</v>
      </c>
      <c r="K239" s="37">
        <f t="shared" si="75"/>
        <v>1</v>
      </c>
      <c r="L239" s="35">
        <f t="shared" si="76"/>
        <v>0</v>
      </c>
      <c r="M239" s="35">
        <f>M240+M241+M242</f>
        <v>0</v>
      </c>
      <c r="N239" s="35">
        <f>N240+N241+N242</f>
        <v>0</v>
      </c>
      <c r="O239" s="35">
        <f>O240+O241+O242</f>
        <v>0</v>
      </c>
      <c r="P239" s="35">
        <f>P240+P241+P242</f>
        <v>0</v>
      </c>
      <c r="Q239" s="36" t="e">
        <f t="shared" si="77"/>
        <v>#DIV/0!</v>
      </c>
      <c r="R239" s="35">
        <f>R240+R241+R242</f>
        <v>0</v>
      </c>
      <c r="S239" s="35">
        <f>S240+S241+S242</f>
        <v>0</v>
      </c>
      <c r="T239" s="37" t="e">
        <f t="shared" si="78"/>
        <v>#DIV/0!</v>
      </c>
      <c r="U239" s="37" t="e">
        <f t="shared" si="79"/>
        <v>#DIV/0!</v>
      </c>
      <c r="V239" s="35">
        <f t="shared" ref="V239:AA239" si="81">V240+V241+V242</f>
        <v>0</v>
      </c>
      <c r="W239" s="35">
        <f t="shared" si="81"/>
        <v>0</v>
      </c>
      <c r="X239" s="35">
        <f t="shared" si="81"/>
        <v>0</v>
      </c>
      <c r="Y239" s="35">
        <f t="shared" si="81"/>
        <v>2</v>
      </c>
      <c r="Z239" s="35">
        <f t="shared" si="81"/>
        <v>0</v>
      </c>
      <c r="AA239" s="35">
        <f t="shared" si="81"/>
        <v>0</v>
      </c>
      <c r="AB239" s="35"/>
      <c r="AC239" s="38"/>
      <c r="AD239" s="38"/>
    </row>
    <row r="240" spans="1:30" x14ac:dyDescent="0.3">
      <c r="A240" s="3" t="s">
        <v>66</v>
      </c>
      <c r="B240" s="3" t="s">
        <v>32</v>
      </c>
      <c r="C240" s="3" t="s">
        <v>25</v>
      </c>
      <c r="D240" s="3" t="s">
        <v>31</v>
      </c>
      <c r="E240" s="3" t="s">
        <v>34</v>
      </c>
      <c r="F240" s="3" t="s">
        <v>28</v>
      </c>
      <c r="G240" s="3">
        <v>0</v>
      </c>
      <c r="H240" s="3">
        <v>0</v>
      </c>
      <c r="I240" s="4" t="e">
        <f t="shared" si="74"/>
        <v>#DIV/0!</v>
      </c>
      <c r="J240" s="3">
        <v>0</v>
      </c>
      <c r="K240" s="32" t="e">
        <f t="shared" si="75"/>
        <v>#DIV/0!</v>
      </c>
      <c r="L240" s="3">
        <f t="shared" si="76"/>
        <v>0</v>
      </c>
      <c r="M240" s="3">
        <v>0</v>
      </c>
      <c r="N240" s="3">
        <v>0</v>
      </c>
      <c r="O240" s="3">
        <v>0</v>
      </c>
      <c r="P240" s="3">
        <v>0</v>
      </c>
      <c r="Q240" s="4" t="e">
        <f t="shared" si="77"/>
        <v>#DIV/0!</v>
      </c>
      <c r="R240" s="3">
        <v>0</v>
      </c>
      <c r="S240" s="3">
        <v>0</v>
      </c>
      <c r="T240" s="32" t="e">
        <f t="shared" si="78"/>
        <v>#DIV/0!</v>
      </c>
      <c r="U240" s="32" t="e">
        <f t="shared" si="79"/>
        <v>#DIV/0!</v>
      </c>
      <c r="V240" s="3">
        <v>0</v>
      </c>
      <c r="W240" s="3">
        <v>0</v>
      </c>
      <c r="X240" s="3">
        <v>0</v>
      </c>
      <c r="Y240" s="3">
        <v>0</v>
      </c>
      <c r="Z240" s="3">
        <v>0</v>
      </c>
      <c r="AA240" s="3">
        <v>0</v>
      </c>
      <c r="AB240" s="3"/>
    </row>
    <row r="241" spans="1:30" x14ac:dyDescent="0.3">
      <c r="A241" s="3" t="s">
        <v>67</v>
      </c>
      <c r="B241" s="3" t="s">
        <v>32</v>
      </c>
      <c r="C241" s="3" t="s">
        <v>25</v>
      </c>
      <c r="D241" s="3" t="s">
        <v>31</v>
      </c>
      <c r="E241" s="3" t="s">
        <v>34</v>
      </c>
      <c r="F241" s="3" t="s">
        <v>28</v>
      </c>
      <c r="G241" s="3">
        <v>2</v>
      </c>
      <c r="H241" s="3">
        <v>0</v>
      </c>
      <c r="I241" s="4">
        <f t="shared" si="74"/>
        <v>0</v>
      </c>
      <c r="J241" s="3">
        <v>2</v>
      </c>
      <c r="K241" s="32">
        <f t="shared" si="75"/>
        <v>1</v>
      </c>
      <c r="L241" s="3">
        <f t="shared" si="76"/>
        <v>0</v>
      </c>
      <c r="M241" s="3">
        <v>0</v>
      </c>
      <c r="N241" s="3">
        <v>0</v>
      </c>
      <c r="O241" s="3">
        <v>0</v>
      </c>
      <c r="P241" s="3">
        <v>0</v>
      </c>
      <c r="Q241" s="4" t="e">
        <f t="shared" si="77"/>
        <v>#DIV/0!</v>
      </c>
      <c r="R241" s="3">
        <v>0</v>
      </c>
      <c r="S241" s="3">
        <v>0</v>
      </c>
      <c r="T241" s="32" t="e">
        <f t="shared" si="78"/>
        <v>#DIV/0!</v>
      </c>
      <c r="U241" s="32" t="e">
        <f t="shared" si="79"/>
        <v>#DIV/0!</v>
      </c>
      <c r="V241" s="3">
        <v>0</v>
      </c>
      <c r="W241" s="3">
        <v>0</v>
      </c>
      <c r="X241" s="3">
        <v>0</v>
      </c>
      <c r="Y241" s="3">
        <v>2</v>
      </c>
      <c r="Z241" s="3">
        <v>0</v>
      </c>
      <c r="AA241" s="3">
        <v>0</v>
      </c>
      <c r="AB241" s="3"/>
    </row>
    <row r="242" spans="1:30" x14ac:dyDescent="0.3">
      <c r="A242" s="3" t="s">
        <v>68</v>
      </c>
      <c r="B242" s="3" t="s">
        <v>32</v>
      </c>
      <c r="C242" s="3" t="s">
        <v>25</v>
      </c>
      <c r="D242" s="3" t="s">
        <v>31</v>
      </c>
      <c r="E242" s="3" t="s">
        <v>34</v>
      </c>
      <c r="F242" s="3" t="s">
        <v>28</v>
      </c>
      <c r="G242" s="3">
        <v>0</v>
      </c>
      <c r="H242" s="3">
        <v>0</v>
      </c>
      <c r="I242" s="4" t="e">
        <f t="shared" si="74"/>
        <v>#DIV/0!</v>
      </c>
      <c r="J242" s="3">
        <v>0</v>
      </c>
      <c r="K242" s="32" t="e">
        <f t="shared" si="75"/>
        <v>#DIV/0!</v>
      </c>
      <c r="L242" s="3">
        <f t="shared" si="76"/>
        <v>0</v>
      </c>
      <c r="M242" s="3">
        <v>0</v>
      </c>
      <c r="N242" s="3">
        <v>0</v>
      </c>
      <c r="O242" s="3">
        <v>0</v>
      </c>
      <c r="P242" s="3">
        <v>0</v>
      </c>
      <c r="Q242" s="4" t="e">
        <f t="shared" si="77"/>
        <v>#DIV/0!</v>
      </c>
      <c r="R242" s="3">
        <v>0</v>
      </c>
      <c r="S242" s="3">
        <v>0</v>
      </c>
      <c r="T242" s="32" t="e">
        <f t="shared" si="78"/>
        <v>#DIV/0!</v>
      </c>
      <c r="U242" s="32" t="e">
        <f t="shared" si="79"/>
        <v>#DIV/0!</v>
      </c>
      <c r="V242" s="3">
        <v>0</v>
      </c>
      <c r="W242" s="3">
        <v>0</v>
      </c>
      <c r="X242" s="3">
        <v>0</v>
      </c>
      <c r="Y242" s="3">
        <v>0</v>
      </c>
      <c r="Z242" s="3">
        <v>0</v>
      </c>
      <c r="AA242" s="3">
        <v>0</v>
      </c>
      <c r="AB242" s="3"/>
    </row>
    <row r="243" spans="1:30" x14ac:dyDescent="0.3">
      <c r="A243" s="35">
        <v>249</v>
      </c>
      <c r="B243" s="35" t="s">
        <v>32</v>
      </c>
      <c r="C243" s="35" t="s">
        <v>25</v>
      </c>
      <c r="D243" s="35" t="s">
        <v>31</v>
      </c>
      <c r="E243" s="35" t="s">
        <v>27</v>
      </c>
      <c r="F243" s="35" t="s">
        <v>28</v>
      </c>
      <c r="G243" s="35">
        <f>G244+G245+G246</f>
        <v>1</v>
      </c>
      <c r="H243" s="35">
        <f>H244+H245+H246</f>
        <v>0</v>
      </c>
      <c r="I243" s="36">
        <f t="shared" si="74"/>
        <v>0</v>
      </c>
      <c r="J243" s="35">
        <f>J244+J245+J246</f>
        <v>1</v>
      </c>
      <c r="K243" s="37">
        <f t="shared" si="75"/>
        <v>1</v>
      </c>
      <c r="L243" s="35">
        <f t="shared" si="76"/>
        <v>0</v>
      </c>
      <c r="M243" s="35">
        <f>M244+M245+M246</f>
        <v>0</v>
      </c>
      <c r="N243" s="35">
        <f>N244+N245+N246</f>
        <v>0</v>
      </c>
      <c r="O243" s="35">
        <f>O244+O245+O246</f>
        <v>0</v>
      </c>
      <c r="P243" s="35">
        <f>P244+P245+P246</f>
        <v>0</v>
      </c>
      <c r="Q243" s="36" t="e">
        <f t="shared" si="77"/>
        <v>#DIV/0!</v>
      </c>
      <c r="R243" s="35">
        <f>R244+R245+R246</f>
        <v>0</v>
      </c>
      <c r="S243" s="35">
        <f>S244+S245+S246</f>
        <v>0</v>
      </c>
      <c r="T243" s="37" t="e">
        <f t="shared" si="78"/>
        <v>#DIV/0!</v>
      </c>
      <c r="U243" s="37" t="e">
        <f t="shared" si="79"/>
        <v>#DIV/0!</v>
      </c>
      <c r="V243" s="35">
        <f t="shared" ref="V243:AA243" si="82">V244+V245+V246</f>
        <v>0</v>
      </c>
      <c r="W243" s="35">
        <f t="shared" si="82"/>
        <v>0</v>
      </c>
      <c r="X243" s="35">
        <f t="shared" si="82"/>
        <v>0</v>
      </c>
      <c r="Y243" s="35">
        <f t="shared" si="82"/>
        <v>0</v>
      </c>
      <c r="Z243" s="35">
        <f t="shared" si="82"/>
        <v>0</v>
      </c>
      <c r="AA243" s="35">
        <f t="shared" si="82"/>
        <v>0</v>
      </c>
      <c r="AB243" s="35"/>
      <c r="AC243" s="38"/>
      <c r="AD243" s="38"/>
    </row>
    <row r="244" spans="1:30" x14ac:dyDescent="0.3">
      <c r="A244" s="3" t="s">
        <v>66</v>
      </c>
      <c r="B244" s="3" t="s">
        <v>32</v>
      </c>
      <c r="C244" s="3" t="s">
        <v>25</v>
      </c>
      <c r="D244" s="3" t="s">
        <v>31</v>
      </c>
      <c r="E244" s="3" t="s">
        <v>27</v>
      </c>
      <c r="F244" s="3" t="s">
        <v>28</v>
      </c>
      <c r="G244" s="3">
        <v>0</v>
      </c>
      <c r="H244" s="3">
        <v>0</v>
      </c>
      <c r="I244" s="4" t="e">
        <f t="shared" si="74"/>
        <v>#DIV/0!</v>
      </c>
      <c r="J244" s="3">
        <v>0</v>
      </c>
      <c r="K244" s="32" t="e">
        <f t="shared" si="75"/>
        <v>#DIV/0!</v>
      </c>
      <c r="L244" s="3">
        <f t="shared" si="76"/>
        <v>0</v>
      </c>
      <c r="M244" s="3">
        <v>0</v>
      </c>
      <c r="N244" s="3">
        <v>0</v>
      </c>
      <c r="O244" s="3">
        <v>0</v>
      </c>
      <c r="P244" s="3">
        <v>0</v>
      </c>
      <c r="Q244" s="4" t="e">
        <f t="shared" si="77"/>
        <v>#DIV/0!</v>
      </c>
      <c r="R244" s="3">
        <v>0</v>
      </c>
      <c r="S244" s="3">
        <v>0</v>
      </c>
      <c r="T244" s="32" t="e">
        <f t="shared" si="78"/>
        <v>#DIV/0!</v>
      </c>
      <c r="U244" s="32" t="e">
        <f t="shared" si="79"/>
        <v>#DIV/0!</v>
      </c>
      <c r="V244" s="3">
        <v>0</v>
      </c>
      <c r="W244" s="3">
        <v>0</v>
      </c>
      <c r="X244" s="3">
        <v>0</v>
      </c>
      <c r="Y244" s="3">
        <v>0</v>
      </c>
      <c r="Z244" s="3">
        <v>0</v>
      </c>
      <c r="AA244" s="3">
        <v>0</v>
      </c>
      <c r="AB244" s="3"/>
    </row>
    <row r="245" spans="1:30" x14ac:dyDescent="0.3">
      <c r="A245" s="3" t="s">
        <v>67</v>
      </c>
      <c r="B245" s="3" t="s">
        <v>32</v>
      </c>
      <c r="C245" s="3" t="s">
        <v>25</v>
      </c>
      <c r="D245" s="3" t="s">
        <v>31</v>
      </c>
      <c r="E245" s="3" t="s">
        <v>27</v>
      </c>
      <c r="F245" s="3" t="s">
        <v>28</v>
      </c>
      <c r="G245" s="3">
        <v>1</v>
      </c>
      <c r="H245" s="3">
        <v>0</v>
      </c>
      <c r="I245" s="4">
        <f t="shared" si="74"/>
        <v>0</v>
      </c>
      <c r="J245" s="3">
        <v>1</v>
      </c>
      <c r="K245" s="32">
        <f t="shared" si="75"/>
        <v>1</v>
      </c>
      <c r="L245" s="3">
        <f t="shared" si="76"/>
        <v>0</v>
      </c>
      <c r="M245" s="3">
        <v>0</v>
      </c>
      <c r="N245" s="3">
        <v>0</v>
      </c>
      <c r="O245" s="3">
        <v>0</v>
      </c>
      <c r="P245" s="3">
        <v>0</v>
      </c>
      <c r="Q245" s="4" t="e">
        <f t="shared" si="77"/>
        <v>#DIV/0!</v>
      </c>
      <c r="R245" s="3">
        <v>0</v>
      </c>
      <c r="S245" s="3">
        <v>0</v>
      </c>
      <c r="T245" s="32" t="e">
        <f t="shared" si="78"/>
        <v>#DIV/0!</v>
      </c>
      <c r="U245" s="32" t="e">
        <f t="shared" si="79"/>
        <v>#DIV/0!</v>
      </c>
      <c r="V245" s="3">
        <v>0</v>
      </c>
      <c r="W245" s="3">
        <v>0</v>
      </c>
      <c r="X245" s="3">
        <v>0</v>
      </c>
      <c r="Y245" s="3">
        <v>0</v>
      </c>
      <c r="Z245" s="3">
        <v>0</v>
      </c>
      <c r="AA245" s="3">
        <v>0</v>
      </c>
      <c r="AB245" s="3"/>
    </row>
    <row r="246" spans="1:30" x14ac:dyDescent="0.3">
      <c r="A246" s="3" t="s">
        <v>68</v>
      </c>
      <c r="B246" s="3" t="s">
        <v>32</v>
      </c>
      <c r="C246" s="3" t="s">
        <v>25</v>
      </c>
      <c r="D246" s="3" t="s">
        <v>31</v>
      </c>
      <c r="E246" s="3" t="s">
        <v>27</v>
      </c>
      <c r="F246" s="3" t="s">
        <v>28</v>
      </c>
      <c r="G246" s="3">
        <v>0</v>
      </c>
      <c r="H246" s="3">
        <v>0</v>
      </c>
      <c r="I246" s="4" t="e">
        <f t="shared" si="74"/>
        <v>#DIV/0!</v>
      </c>
      <c r="J246" s="3">
        <v>0</v>
      </c>
      <c r="K246" s="32" t="e">
        <f t="shared" si="75"/>
        <v>#DIV/0!</v>
      </c>
      <c r="L246" s="3">
        <f t="shared" si="76"/>
        <v>0</v>
      </c>
      <c r="M246" s="3">
        <v>0</v>
      </c>
      <c r="N246" s="3">
        <v>0</v>
      </c>
      <c r="O246" s="3">
        <v>0</v>
      </c>
      <c r="P246" s="3">
        <v>0</v>
      </c>
      <c r="Q246" s="4" t="e">
        <f t="shared" si="77"/>
        <v>#DIV/0!</v>
      </c>
      <c r="R246" s="3">
        <v>0</v>
      </c>
      <c r="S246" s="3">
        <v>0</v>
      </c>
      <c r="T246" s="32" t="e">
        <f t="shared" si="78"/>
        <v>#DIV/0!</v>
      </c>
      <c r="U246" s="32" t="e">
        <f t="shared" si="79"/>
        <v>#DIV/0!</v>
      </c>
      <c r="V246" s="3">
        <v>0</v>
      </c>
      <c r="W246" s="3">
        <v>0</v>
      </c>
      <c r="X246" s="3">
        <v>0</v>
      </c>
      <c r="Y246" s="3">
        <v>0</v>
      </c>
      <c r="Z246" s="3">
        <v>0</v>
      </c>
      <c r="AA246" s="3">
        <v>0</v>
      </c>
      <c r="AB246" s="3"/>
    </row>
    <row r="247" spans="1:30" x14ac:dyDescent="0.3">
      <c r="A247" s="35">
        <v>152</v>
      </c>
      <c r="B247" s="35" t="s">
        <v>32</v>
      </c>
      <c r="C247" s="35" t="s">
        <v>31</v>
      </c>
      <c r="D247" s="35" t="s">
        <v>26</v>
      </c>
      <c r="E247" s="35" t="s">
        <v>27</v>
      </c>
      <c r="F247" s="35" t="s">
        <v>28</v>
      </c>
      <c r="G247" s="35">
        <f>G248+G249+G250</f>
        <v>1</v>
      </c>
      <c r="H247" s="35">
        <f>H248+H249+H250</f>
        <v>0</v>
      </c>
      <c r="I247" s="36">
        <f t="shared" si="74"/>
        <v>0</v>
      </c>
      <c r="J247" s="35">
        <f>J248+J249+J250</f>
        <v>1</v>
      </c>
      <c r="K247" s="37">
        <f t="shared" si="75"/>
        <v>1</v>
      </c>
      <c r="L247" s="35">
        <f t="shared" si="76"/>
        <v>0</v>
      </c>
      <c r="M247" s="35">
        <f>M248+M249+M250</f>
        <v>0</v>
      </c>
      <c r="N247" s="35">
        <f>N248+N249+N250</f>
        <v>0</v>
      </c>
      <c r="O247" s="35">
        <f>O248+O249+O250</f>
        <v>0</v>
      </c>
      <c r="P247" s="35">
        <f>P248+P249+P250</f>
        <v>0</v>
      </c>
      <c r="Q247" s="36" t="e">
        <f t="shared" si="77"/>
        <v>#DIV/0!</v>
      </c>
      <c r="R247" s="35">
        <f>R248+R249+R250</f>
        <v>0</v>
      </c>
      <c r="S247" s="35">
        <f>S248+S249+S250</f>
        <v>0</v>
      </c>
      <c r="T247" s="37" t="e">
        <f t="shared" si="78"/>
        <v>#DIV/0!</v>
      </c>
      <c r="U247" s="37" t="e">
        <f t="shared" si="79"/>
        <v>#DIV/0!</v>
      </c>
      <c r="V247" s="35">
        <f t="shared" ref="V247:AA247" si="83">V248+V249+V250</f>
        <v>0</v>
      </c>
      <c r="W247" s="35">
        <f t="shared" si="83"/>
        <v>0</v>
      </c>
      <c r="X247" s="35">
        <f t="shared" si="83"/>
        <v>0</v>
      </c>
      <c r="Y247" s="35">
        <f t="shared" si="83"/>
        <v>0</v>
      </c>
      <c r="Z247" s="35">
        <f t="shared" si="83"/>
        <v>0</v>
      </c>
      <c r="AA247" s="35">
        <f t="shared" si="83"/>
        <v>0</v>
      </c>
      <c r="AB247" s="35"/>
      <c r="AC247" s="38"/>
      <c r="AD247" s="38"/>
    </row>
    <row r="248" spans="1:30" x14ac:dyDescent="0.3">
      <c r="A248" s="3" t="s">
        <v>66</v>
      </c>
      <c r="B248" s="3" t="s">
        <v>32</v>
      </c>
      <c r="C248" s="3" t="s">
        <v>31</v>
      </c>
      <c r="D248" s="3" t="s">
        <v>26</v>
      </c>
      <c r="E248" s="3" t="s">
        <v>27</v>
      </c>
      <c r="F248" s="3" t="s">
        <v>28</v>
      </c>
      <c r="G248" s="3">
        <v>1</v>
      </c>
      <c r="H248" s="3">
        <v>0</v>
      </c>
      <c r="I248" s="4">
        <f t="shared" si="74"/>
        <v>0</v>
      </c>
      <c r="J248" s="3">
        <v>1</v>
      </c>
      <c r="K248" s="32">
        <f t="shared" si="75"/>
        <v>1</v>
      </c>
      <c r="L248" s="3">
        <f t="shared" si="76"/>
        <v>0</v>
      </c>
      <c r="M248" s="3">
        <v>0</v>
      </c>
      <c r="N248" s="3">
        <v>0</v>
      </c>
      <c r="O248" s="3">
        <v>0</v>
      </c>
      <c r="P248" s="3">
        <v>0</v>
      </c>
      <c r="Q248" s="4" t="e">
        <f t="shared" si="77"/>
        <v>#DIV/0!</v>
      </c>
      <c r="R248" s="3">
        <v>0</v>
      </c>
      <c r="S248" s="3">
        <v>0</v>
      </c>
      <c r="T248" s="32" t="e">
        <f t="shared" si="78"/>
        <v>#DIV/0!</v>
      </c>
      <c r="U248" s="32" t="e">
        <f t="shared" si="79"/>
        <v>#DIV/0!</v>
      </c>
      <c r="V248" s="3">
        <v>0</v>
      </c>
      <c r="W248" s="3">
        <v>0</v>
      </c>
      <c r="X248" s="3">
        <v>0</v>
      </c>
      <c r="Y248" s="3">
        <v>0</v>
      </c>
      <c r="Z248" s="3">
        <v>0</v>
      </c>
      <c r="AA248" s="3">
        <v>0</v>
      </c>
      <c r="AB248" s="3"/>
    </row>
    <row r="249" spans="1:30" x14ac:dyDescent="0.3">
      <c r="A249" s="3" t="s">
        <v>67</v>
      </c>
      <c r="B249" s="3" t="s">
        <v>32</v>
      </c>
      <c r="C249" s="3" t="s">
        <v>31</v>
      </c>
      <c r="D249" s="3" t="s">
        <v>26</v>
      </c>
      <c r="E249" s="3" t="s">
        <v>27</v>
      </c>
      <c r="F249" s="3" t="s">
        <v>28</v>
      </c>
      <c r="G249" s="3">
        <v>0</v>
      </c>
      <c r="H249" s="3">
        <v>0</v>
      </c>
      <c r="I249" s="4" t="e">
        <f t="shared" si="74"/>
        <v>#DIV/0!</v>
      </c>
      <c r="J249" s="3">
        <v>0</v>
      </c>
      <c r="K249" s="32" t="e">
        <f t="shared" si="75"/>
        <v>#DIV/0!</v>
      </c>
      <c r="L249" s="3">
        <f t="shared" si="76"/>
        <v>0</v>
      </c>
      <c r="M249" s="3">
        <v>0</v>
      </c>
      <c r="N249" s="3">
        <v>0</v>
      </c>
      <c r="O249" s="3">
        <v>0</v>
      </c>
      <c r="P249" s="3">
        <v>0</v>
      </c>
      <c r="Q249" s="4" t="e">
        <f t="shared" si="77"/>
        <v>#DIV/0!</v>
      </c>
      <c r="R249" s="3">
        <v>0</v>
      </c>
      <c r="S249" s="3">
        <v>0</v>
      </c>
      <c r="T249" s="32" t="e">
        <f t="shared" si="78"/>
        <v>#DIV/0!</v>
      </c>
      <c r="U249" s="32" t="e">
        <f t="shared" si="79"/>
        <v>#DIV/0!</v>
      </c>
      <c r="V249" s="3">
        <v>0</v>
      </c>
      <c r="W249" s="3">
        <v>0</v>
      </c>
      <c r="X249" s="3">
        <v>0</v>
      </c>
      <c r="Y249" s="3">
        <v>0</v>
      </c>
      <c r="Z249" s="3">
        <v>0</v>
      </c>
      <c r="AA249" s="3">
        <v>0</v>
      </c>
      <c r="AB249" s="3"/>
    </row>
    <row r="250" spans="1:30" x14ac:dyDescent="0.3">
      <c r="A250" s="3" t="s">
        <v>68</v>
      </c>
      <c r="B250" s="3" t="s">
        <v>32</v>
      </c>
      <c r="C250" s="3" t="s">
        <v>31</v>
      </c>
      <c r="D250" s="3" t="s">
        <v>26</v>
      </c>
      <c r="E250" s="3" t="s">
        <v>27</v>
      </c>
      <c r="F250" s="3" t="s">
        <v>28</v>
      </c>
      <c r="G250" s="3">
        <v>0</v>
      </c>
      <c r="H250" s="3">
        <v>0</v>
      </c>
      <c r="I250" s="4" t="e">
        <f t="shared" si="74"/>
        <v>#DIV/0!</v>
      </c>
      <c r="J250" s="3">
        <v>0</v>
      </c>
      <c r="K250" s="32" t="e">
        <f t="shared" si="75"/>
        <v>#DIV/0!</v>
      </c>
      <c r="L250" s="3">
        <f t="shared" si="76"/>
        <v>0</v>
      </c>
      <c r="M250" s="3">
        <v>0</v>
      </c>
      <c r="N250" s="3">
        <v>0</v>
      </c>
      <c r="O250" s="3">
        <v>0</v>
      </c>
      <c r="P250" s="3">
        <v>0</v>
      </c>
      <c r="Q250" s="4" t="e">
        <f t="shared" si="77"/>
        <v>#DIV/0!</v>
      </c>
      <c r="R250" s="3">
        <v>0</v>
      </c>
      <c r="S250" s="3">
        <v>0</v>
      </c>
      <c r="T250" s="32" t="e">
        <f t="shared" si="78"/>
        <v>#DIV/0!</v>
      </c>
      <c r="U250" s="32" t="e">
        <f t="shared" si="79"/>
        <v>#DIV/0!</v>
      </c>
      <c r="V250" s="3">
        <v>0</v>
      </c>
      <c r="W250" s="3">
        <v>0</v>
      </c>
      <c r="X250" s="3">
        <v>0</v>
      </c>
      <c r="Y250" s="3">
        <v>0</v>
      </c>
      <c r="Z250" s="3">
        <v>0</v>
      </c>
      <c r="AA250" s="3">
        <v>0</v>
      </c>
      <c r="AB250" s="3"/>
    </row>
    <row r="251" spans="1:30" x14ac:dyDescent="0.3">
      <c r="A251" s="35">
        <v>135</v>
      </c>
      <c r="B251" s="35" t="s">
        <v>29</v>
      </c>
      <c r="C251" s="35" t="s">
        <v>32</v>
      </c>
      <c r="D251" s="35" t="s">
        <v>26</v>
      </c>
      <c r="E251" s="35" t="s">
        <v>27</v>
      </c>
      <c r="F251" s="35" t="s">
        <v>28</v>
      </c>
      <c r="G251" s="35">
        <f>G252+G253+G254</f>
        <v>0</v>
      </c>
      <c r="H251" s="35">
        <f>H252+H253+H254</f>
        <v>0</v>
      </c>
      <c r="I251" s="36" t="e">
        <f t="shared" si="74"/>
        <v>#DIV/0!</v>
      </c>
      <c r="J251" s="35">
        <f>J252+J253+J254</f>
        <v>0</v>
      </c>
      <c r="K251" s="37" t="e">
        <f t="shared" si="75"/>
        <v>#DIV/0!</v>
      </c>
      <c r="L251" s="35">
        <f t="shared" si="76"/>
        <v>0</v>
      </c>
      <c r="M251" s="35">
        <f>M252+M253+M254</f>
        <v>0</v>
      </c>
      <c r="N251" s="35">
        <f>N252+N253+N254</f>
        <v>0</v>
      </c>
      <c r="O251" s="35">
        <f>O252+O253+O254</f>
        <v>0</v>
      </c>
      <c r="P251" s="35">
        <f>P252+P253+P254</f>
        <v>0</v>
      </c>
      <c r="Q251" s="36" t="e">
        <f t="shared" si="77"/>
        <v>#DIV/0!</v>
      </c>
      <c r="R251" s="35">
        <f>R252+R253+R254</f>
        <v>0</v>
      </c>
      <c r="S251" s="35">
        <f>S252+S253+S254</f>
        <v>0</v>
      </c>
      <c r="T251" s="37" t="e">
        <f t="shared" si="78"/>
        <v>#DIV/0!</v>
      </c>
      <c r="U251" s="37" t="e">
        <f t="shared" si="79"/>
        <v>#DIV/0!</v>
      </c>
      <c r="V251" s="35">
        <f t="shared" ref="V251:AA251" si="84">V252+V253+V254</f>
        <v>0</v>
      </c>
      <c r="W251" s="35">
        <f t="shared" si="84"/>
        <v>0</v>
      </c>
      <c r="X251" s="35">
        <f t="shared" si="84"/>
        <v>0</v>
      </c>
      <c r="Y251" s="35">
        <f t="shared" si="84"/>
        <v>0</v>
      </c>
      <c r="Z251" s="35">
        <f t="shared" si="84"/>
        <v>0</v>
      </c>
      <c r="AA251" s="35">
        <f t="shared" si="84"/>
        <v>0</v>
      </c>
      <c r="AB251" s="35"/>
      <c r="AC251" s="38"/>
      <c r="AD251" s="38"/>
    </row>
    <row r="252" spans="1:30" x14ac:dyDescent="0.3">
      <c r="A252" s="3" t="s">
        <v>66</v>
      </c>
      <c r="B252" s="3" t="s">
        <v>29</v>
      </c>
      <c r="C252" s="3" t="s">
        <v>32</v>
      </c>
      <c r="D252" s="3" t="s">
        <v>26</v>
      </c>
      <c r="E252" s="3" t="s">
        <v>27</v>
      </c>
      <c r="F252" s="3" t="s">
        <v>28</v>
      </c>
      <c r="G252" s="3">
        <v>0</v>
      </c>
      <c r="H252" s="3">
        <v>0</v>
      </c>
      <c r="I252" s="4" t="e">
        <f t="shared" si="74"/>
        <v>#DIV/0!</v>
      </c>
      <c r="J252" s="3">
        <v>0</v>
      </c>
      <c r="K252" s="32" t="e">
        <f t="shared" si="75"/>
        <v>#DIV/0!</v>
      </c>
      <c r="L252" s="3">
        <f t="shared" si="76"/>
        <v>0</v>
      </c>
      <c r="M252" s="3">
        <v>0</v>
      </c>
      <c r="N252" s="3">
        <v>0</v>
      </c>
      <c r="O252" s="3">
        <v>0</v>
      </c>
      <c r="P252" s="3">
        <v>0</v>
      </c>
      <c r="Q252" s="4" t="e">
        <f t="shared" si="77"/>
        <v>#DIV/0!</v>
      </c>
      <c r="R252" s="3">
        <v>0</v>
      </c>
      <c r="S252" s="3">
        <v>0</v>
      </c>
      <c r="T252" s="32" t="e">
        <f t="shared" si="78"/>
        <v>#DIV/0!</v>
      </c>
      <c r="U252" s="32" t="e">
        <f t="shared" si="79"/>
        <v>#DIV/0!</v>
      </c>
      <c r="V252" s="3">
        <v>0</v>
      </c>
      <c r="W252" s="3">
        <v>0</v>
      </c>
      <c r="X252" s="3">
        <v>0</v>
      </c>
      <c r="Y252" s="3">
        <v>0</v>
      </c>
      <c r="Z252" s="3">
        <v>0</v>
      </c>
      <c r="AA252" s="3">
        <v>0</v>
      </c>
      <c r="AB252" s="3"/>
    </row>
    <row r="253" spans="1:30" x14ac:dyDescent="0.3">
      <c r="A253" s="3" t="s">
        <v>67</v>
      </c>
      <c r="B253" s="3" t="s">
        <v>29</v>
      </c>
      <c r="C253" s="3" t="s">
        <v>32</v>
      </c>
      <c r="D253" s="3" t="s">
        <v>26</v>
      </c>
      <c r="E253" s="3" t="s">
        <v>27</v>
      </c>
      <c r="F253" s="3" t="s">
        <v>28</v>
      </c>
      <c r="G253" s="3">
        <v>0</v>
      </c>
      <c r="H253" s="3">
        <v>0</v>
      </c>
      <c r="I253" s="4" t="e">
        <f t="shared" si="74"/>
        <v>#DIV/0!</v>
      </c>
      <c r="J253" s="3">
        <v>0</v>
      </c>
      <c r="K253" s="32" t="e">
        <f t="shared" si="75"/>
        <v>#DIV/0!</v>
      </c>
      <c r="L253" s="3">
        <f t="shared" si="76"/>
        <v>0</v>
      </c>
      <c r="M253" s="3">
        <v>0</v>
      </c>
      <c r="N253" s="3">
        <v>0</v>
      </c>
      <c r="O253" s="3">
        <v>0</v>
      </c>
      <c r="P253" s="3">
        <v>0</v>
      </c>
      <c r="Q253" s="4" t="e">
        <f t="shared" si="77"/>
        <v>#DIV/0!</v>
      </c>
      <c r="R253" s="3">
        <v>0</v>
      </c>
      <c r="S253" s="3">
        <v>0</v>
      </c>
      <c r="T253" s="32" t="e">
        <f t="shared" si="78"/>
        <v>#DIV/0!</v>
      </c>
      <c r="U253" s="32" t="e">
        <f t="shared" si="79"/>
        <v>#DIV/0!</v>
      </c>
      <c r="V253" s="3">
        <v>0</v>
      </c>
      <c r="W253" s="3">
        <v>0</v>
      </c>
      <c r="X253" s="3">
        <v>0</v>
      </c>
      <c r="Y253" s="3">
        <v>0</v>
      </c>
      <c r="Z253" s="3">
        <v>0</v>
      </c>
      <c r="AA253" s="3">
        <v>0</v>
      </c>
      <c r="AB253" s="3"/>
    </row>
    <row r="254" spans="1:30" x14ac:dyDescent="0.3">
      <c r="A254" s="3" t="s">
        <v>68</v>
      </c>
      <c r="B254" s="3" t="s">
        <v>29</v>
      </c>
      <c r="C254" s="3" t="s">
        <v>32</v>
      </c>
      <c r="D254" s="3" t="s">
        <v>26</v>
      </c>
      <c r="E254" s="3" t="s">
        <v>27</v>
      </c>
      <c r="F254" s="3" t="s">
        <v>28</v>
      </c>
      <c r="G254" s="3">
        <v>0</v>
      </c>
      <c r="H254" s="3">
        <v>0</v>
      </c>
      <c r="I254" s="4" t="e">
        <f t="shared" si="74"/>
        <v>#DIV/0!</v>
      </c>
      <c r="J254" s="3">
        <v>0</v>
      </c>
      <c r="K254" s="32" t="e">
        <f t="shared" si="75"/>
        <v>#DIV/0!</v>
      </c>
      <c r="L254" s="3">
        <f t="shared" si="76"/>
        <v>0</v>
      </c>
      <c r="M254" s="3">
        <v>0</v>
      </c>
      <c r="N254" s="3">
        <v>0</v>
      </c>
      <c r="O254" s="3">
        <v>0</v>
      </c>
      <c r="P254" s="3">
        <v>0</v>
      </c>
      <c r="Q254" s="4" t="e">
        <f t="shared" si="77"/>
        <v>#DIV/0!</v>
      </c>
      <c r="R254" s="3">
        <v>0</v>
      </c>
      <c r="S254" s="3">
        <v>0</v>
      </c>
      <c r="T254" s="32" t="e">
        <f t="shared" si="78"/>
        <v>#DIV/0!</v>
      </c>
      <c r="U254" s="32" t="e">
        <f t="shared" si="79"/>
        <v>#DIV/0!</v>
      </c>
      <c r="V254" s="3">
        <v>0</v>
      </c>
      <c r="W254" s="3">
        <v>0</v>
      </c>
      <c r="X254" s="3">
        <v>0</v>
      </c>
      <c r="Y254" s="3">
        <v>0</v>
      </c>
      <c r="Z254" s="3">
        <v>0</v>
      </c>
      <c r="AA254" s="3">
        <v>0</v>
      </c>
      <c r="AB254" s="3"/>
    </row>
    <row r="255" spans="1:30" x14ac:dyDescent="0.3">
      <c r="A255" s="35">
        <v>145</v>
      </c>
      <c r="B255" s="35" t="s">
        <v>29</v>
      </c>
      <c r="C255" s="35" t="s">
        <v>32</v>
      </c>
      <c r="D255" s="35" t="s">
        <v>26</v>
      </c>
      <c r="E255" s="35" t="s">
        <v>27</v>
      </c>
      <c r="F255" s="35" t="s">
        <v>30</v>
      </c>
      <c r="G255" s="35">
        <f>G256+G257+G258</f>
        <v>3</v>
      </c>
      <c r="H255" s="35">
        <f>H256+H257+H258</f>
        <v>2</v>
      </c>
      <c r="I255" s="36">
        <f t="shared" si="74"/>
        <v>0.66666666666666663</v>
      </c>
      <c r="J255" s="35">
        <f>J256+J257+J258</f>
        <v>1</v>
      </c>
      <c r="K255" s="37">
        <f t="shared" si="75"/>
        <v>0.33333333333333331</v>
      </c>
      <c r="L255" s="35">
        <f t="shared" si="76"/>
        <v>2</v>
      </c>
      <c r="M255" s="35">
        <f>M256+M257+M258</f>
        <v>1</v>
      </c>
      <c r="N255" s="35">
        <f>N256+N257+N258</f>
        <v>1</v>
      </c>
      <c r="O255" s="35">
        <f>O256+O257+O258</f>
        <v>1</v>
      </c>
      <c r="P255" s="35">
        <f>P256+P257+P258</f>
        <v>1</v>
      </c>
      <c r="Q255" s="36">
        <f t="shared" si="77"/>
        <v>50</v>
      </c>
      <c r="R255" s="35">
        <f>R256+R257+R258</f>
        <v>0</v>
      </c>
      <c r="S255" s="35">
        <f>S256+S257+S258</f>
        <v>0</v>
      </c>
      <c r="T255" s="37">
        <f t="shared" si="78"/>
        <v>0.5</v>
      </c>
      <c r="U255" s="37">
        <f t="shared" si="79"/>
        <v>0.5</v>
      </c>
      <c r="V255" s="35">
        <f t="shared" ref="V255:AA255" si="85">V256+V257+V258</f>
        <v>0</v>
      </c>
      <c r="W255" s="35">
        <f t="shared" si="85"/>
        <v>0</v>
      </c>
      <c r="X255" s="35">
        <f t="shared" si="85"/>
        <v>1</v>
      </c>
      <c r="Y255" s="35">
        <f t="shared" si="85"/>
        <v>0</v>
      </c>
      <c r="Z255" s="35">
        <f t="shared" si="85"/>
        <v>0</v>
      </c>
      <c r="AA255" s="35">
        <f t="shared" si="85"/>
        <v>0</v>
      </c>
      <c r="AB255" s="35"/>
      <c r="AC255" s="38"/>
      <c r="AD255" s="38"/>
    </row>
    <row r="256" spans="1:30" x14ac:dyDescent="0.3">
      <c r="A256" s="3" t="s">
        <v>66</v>
      </c>
      <c r="B256" s="3" t="s">
        <v>29</v>
      </c>
      <c r="C256" s="3" t="s">
        <v>32</v>
      </c>
      <c r="D256" s="3" t="s">
        <v>26</v>
      </c>
      <c r="E256" s="3" t="s">
        <v>27</v>
      </c>
      <c r="F256" s="3" t="s">
        <v>30</v>
      </c>
      <c r="G256" s="3">
        <v>1</v>
      </c>
      <c r="H256" s="3">
        <v>0</v>
      </c>
      <c r="I256" s="4">
        <f t="shared" si="74"/>
        <v>0</v>
      </c>
      <c r="J256" s="3">
        <v>0</v>
      </c>
      <c r="K256" s="32">
        <f t="shared" si="75"/>
        <v>0</v>
      </c>
      <c r="L256" s="3">
        <f t="shared" si="76"/>
        <v>1</v>
      </c>
      <c r="M256" s="3">
        <v>0</v>
      </c>
      <c r="N256" s="3">
        <v>1</v>
      </c>
      <c r="O256" s="3">
        <v>0</v>
      </c>
      <c r="P256" s="3">
        <v>0</v>
      </c>
      <c r="Q256" s="4">
        <f t="shared" si="77"/>
        <v>0</v>
      </c>
      <c r="R256" s="3">
        <v>0</v>
      </c>
      <c r="S256" s="3">
        <v>0</v>
      </c>
      <c r="T256" s="32">
        <f t="shared" si="78"/>
        <v>0</v>
      </c>
      <c r="U256" s="32">
        <f t="shared" si="79"/>
        <v>0</v>
      </c>
      <c r="V256" s="3">
        <v>0</v>
      </c>
      <c r="W256" s="3">
        <v>0</v>
      </c>
      <c r="X256" s="3">
        <v>1</v>
      </c>
      <c r="Y256" s="3">
        <v>0</v>
      </c>
      <c r="Z256" s="3">
        <v>0</v>
      </c>
      <c r="AA256" s="3">
        <v>0</v>
      </c>
      <c r="AB256" s="3"/>
    </row>
    <row r="257" spans="1:30" x14ac:dyDescent="0.3">
      <c r="A257" s="3" t="s">
        <v>67</v>
      </c>
      <c r="B257" s="3" t="s">
        <v>29</v>
      </c>
      <c r="C257" s="3" t="s">
        <v>32</v>
      </c>
      <c r="D257" s="3" t="s">
        <v>26</v>
      </c>
      <c r="E257" s="3" t="s">
        <v>27</v>
      </c>
      <c r="F257" s="3" t="s">
        <v>30</v>
      </c>
      <c r="G257" s="3">
        <v>1</v>
      </c>
      <c r="H257" s="3">
        <v>2</v>
      </c>
      <c r="I257" s="4">
        <f t="shared" si="74"/>
        <v>2</v>
      </c>
      <c r="J257" s="3">
        <v>0</v>
      </c>
      <c r="K257" s="32">
        <f t="shared" si="75"/>
        <v>0</v>
      </c>
      <c r="L257" s="3">
        <f t="shared" si="76"/>
        <v>1</v>
      </c>
      <c r="M257" s="3">
        <v>1</v>
      </c>
      <c r="N257" s="3">
        <v>0</v>
      </c>
      <c r="O257" s="3">
        <v>1</v>
      </c>
      <c r="P257" s="3">
        <v>1</v>
      </c>
      <c r="Q257" s="4">
        <f t="shared" si="77"/>
        <v>100</v>
      </c>
      <c r="R257" s="3">
        <v>0</v>
      </c>
      <c r="S257" s="3">
        <v>0</v>
      </c>
      <c r="T257" s="32">
        <f t="shared" si="78"/>
        <v>1</v>
      </c>
      <c r="U257" s="32">
        <f t="shared" si="79"/>
        <v>1</v>
      </c>
      <c r="V257" s="3">
        <v>0</v>
      </c>
      <c r="W257" s="3">
        <v>0</v>
      </c>
      <c r="X257" s="3">
        <v>0</v>
      </c>
      <c r="Y257" s="3">
        <v>0</v>
      </c>
      <c r="Z257" s="3">
        <v>0</v>
      </c>
      <c r="AA257" s="3">
        <v>0</v>
      </c>
      <c r="AB257" s="3"/>
    </row>
    <row r="258" spans="1:30" x14ac:dyDescent="0.3">
      <c r="A258" s="3" t="s">
        <v>68</v>
      </c>
      <c r="B258" s="3" t="s">
        <v>29</v>
      </c>
      <c r="C258" s="3" t="s">
        <v>32</v>
      </c>
      <c r="D258" s="3" t="s">
        <v>26</v>
      </c>
      <c r="E258" s="3" t="s">
        <v>27</v>
      </c>
      <c r="F258" s="3" t="s">
        <v>30</v>
      </c>
      <c r="G258" s="3">
        <v>1</v>
      </c>
      <c r="H258" s="3">
        <v>0</v>
      </c>
      <c r="I258" s="4">
        <f t="shared" si="74"/>
        <v>0</v>
      </c>
      <c r="J258" s="3">
        <v>1</v>
      </c>
      <c r="K258" s="32">
        <f t="shared" si="75"/>
        <v>1</v>
      </c>
      <c r="L258" s="3">
        <f t="shared" si="76"/>
        <v>0</v>
      </c>
      <c r="M258" s="3">
        <v>0</v>
      </c>
      <c r="N258" s="3">
        <v>0</v>
      </c>
      <c r="O258" s="3">
        <v>0</v>
      </c>
      <c r="P258" s="3">
        <v>0</v>
      </c>
      <c r="Q258" s="4" t="e">
        <f t="shared" si="77"/>
        <v>#DIV/0!</v>
      </c>
      <c r="R258" s="3">
        <v>0</v>
      </c>
      <c r="S258" s="3">
        <v>0</v>
      </c>
      <c r="T258" s="32" t="e">
        <f t="shared" si="78"/>
        <v>#DIV/0!</v>
      </c>
      <c r="U258" s="32" t="e">
        <f t="shared" si="79"/>
        <v>#DIV/0!</v>
      </c>
      <c r="V258" s="3">
        <v>0</v>
      </c>
      <c r="W258" s="3">
        <v>0</v>
      </c>
      <c r="X258" s="3">
        <v>0</v>
      </c>
      <c r="Y258" s="3">
        <v>0</v>
      </c>
      <c r="Z258" s="3">
        <v>0</v>
      </c>
      <c r="AA258" s="3">
        <v>0</v>
      </c>
      <c r="AB258" s="3"/>
    </row>
    <row r="259" spans="1:30" x14ac:dyDescent="0.3">
      <c r="A259" s="35">
        <v>90</v>
      </c>
      <c r="B259" s="35" t="s">
        <v>24</v>
      </c>
      <c r="C259" s="35" t="s">
        <v>29</v>
      </c>
      <c r="D259" s="35" t="s">
        <v>26</v>
      </c>
      <c r="E259" s="35" t="s">
        <v>27</v>
      </c>
      <c r="F259" s="35" t="s">
        <v>30</v>
      </c>
      <c r="G259" s="35">
        <f>G260+G261+G262</f>
        <v>6</v>
      </c>
      <c r="H259" s="35">
        <f>H260+H261+H262</f>
        <v>4</v>
      </c>
      <c r="I259" s="36">
        <f t="shared" si="74"/>
        <v>0.66666666666666663</v>
      </c>
      <c r="J259" s="35">
        <f>J260+J261+J262</f>
        <v>2</v>
      </c>
      <c r="K259" s="37">
        <f t="shared" si="75"/>
        <v>0.33333333333333331</v>
      </c>
      <c r="L259" s="35">
        <f t="shared" si="76"/>
        <v>4</v>
      </c>
      <c r="M259" s="35">
        <f>M260+M261+M262</f>
        <v>2</v>
      </c>
      <c r="N259" s="35">
        <f>N260+N261+N262</f>
        <v>2</v>
      </c>
      <c r="O259" s="35">
        <f>O260+O261+O262</f>
        <v>1</v>
      </c>
      <c r="P259" s="35">
        <f>P260+P261+P262</f>
        <v>4</v>
      </c>
      <c r="Q259" s="36">
        <f t="shared" si="77"/>
        <v>100</v>
      </c>
      <c r="R259" s="35">
        <f>R260+R261+R262</f>
        <v>0</v>
      </c>
      <c r="S259" s="35">
        <f>S260+S261+S262</f>
        <v>0</v>
      </c>
      <c r="T259" s="37">
        <f t="shared" si="78"/>
        <v>0.5</v>
      </c>
      <c r="U259" s="37">
        <f t="shared" si="79"/>
        <v>0.5</v>
      </c>
      <c r="V259" s="35">
        <f t="shared" ref="V259:AA259" si="86">V260+V261+V262</f>
        <v>0</v>
      </c>
      <c r="W259" s="35">
        <f t="shared" si="86"/>
        <v>1</v>
      </c>
      <c r="X259" s="35">
        <f t="shared" si="86"/>
        <v>0</v>
      </c>
      <c r="Y259" s="35">
        <f t="shared" si="86"/>
        <v>2</v>
      </c>
      <c r="Z259" s="35">
        <f t="shared" si="86"/>
        <v>0</v>
      </c>
      <c r="AA259" s="35">
        <f t="shared" si="86"/>
        <v>0</v>
      </c>
      <c r="AB259" s="35"/>
      <c r="AC259" s="38"/>
      <c r="AD259" s="38"/>
    </row>
    <row r="260" spans="1:30" x14ac:dyDescent="0.3">
      <c r="A260" s="3" t="s">
        <v>66</v>
      </c>
      <c r="B260" s="3" t="s">
        <v>24</v>
      </c>
      <c r="C260" s="3" t="s">
        <v>29</v>
      </c>
      <c r="D260" s="3" t="s">
        <v>26</v>
      </c>
      <c r="E260" s="3" t="s">
        <v>27</v>
      </c>
      <c r="F260" s="3" t="s">
        <v>30</v>
      </c>
      <c r="G260" s="3">
        <v>0</v>
      </c>
      <c r="H260" s="3">
        <v>0</v>
      </c>
      <c r="I260" s="4" t="e">
        <f t="shared" si="74"/>
        <v>#DIV/0!</v>
      </c>
      <c r="J260" s="3">
        <v>0</v>
      </c>
      <c r="K260" s="32" t="e">
        <f t="shared" si="75"/>
        <v>#DIV/0!</v>
      </c>
      <c r="L260" s="3">
        <f t="shared" si="76"/>
        <v>0</v>
      </c>
      <c r="M260" s="3">
        <v>0</v>
      </c>
      <c r="N260" s="3">
        <v>0</v>
      </c>
      <c r="O260" s="3">
        <v>0</v>
      </c>
      <c r="P260" s="3">
        <v>0</v>
      </c>
      <c r="Q260" s="4" t="e">
        <f t="shared" si="77"/>
        <v>#DIV/0!</v>
      </c>
      <c r="R260" s="3">
        <v>0</v>
      </c>
      <c r="S260" s="3">
        <v>0</v>
      </c>
      <c r="T260" s="32" t="e">
        <f t="shared" si="78"/>
        <v>#DIV/0!</v>
      </c>
      <c r="U260" s="32" t="e">
        <f t="shared" si="79"/>
        <v>#DIV/0!</v>
      </c>
      <c r="V260" s="3">
        <v>0</v>
      </c>
      <c r="W260" s="3">
        <v>0</v>
      </c>
      <c r="X260" s="3">
        <v>0</v>
      </c>
      <c r="Y260" s="3">
        <v>0</v>
      </c>
      <c r="Z260" s="3">
        <v>0</v>
      </c>
      <c r="AA260" s="3">
        <v>0</v>
      </c>
      <c r="AB260" s="3"/>
    </row>
    <row r="261" spans="1:30" x14ac:dyDescent="0.3">
      <c r="A261" s="3" t="s">
        <v>67</v>
      </c>
      <c r="B261" s="3" t="s">
        <v>24</v>
      </c>
      <c r="C261" s="3" t="s">
        <v>29</v>
      </c>
      <c r="D261" s="3" t="s">
        <v>26</v>
      </c>
      <c r="E261" s="3" t="s">
        <v>27</v>
      </c>
      <c r="F261" s="3" t="s">
        <v>30</v>
      </c>
      <c r="G261" s="3">
        <v>5</v>
      </c>
      <c r="H261" s="3">
        <v>4</v>
      </c>
      <c r="I261" s="4">
        <f t="shared" si="74"/>
        <v>0.8</v>
      </c>
      <c r="J261" s="3">
        <v>2</v>
      </c>
      <c r="K261" s="32">
        <f t="shared" si="75"/>
        <v>0.4</v>
      </c>
      <c r="L261" s="3">
        <f t="shared" si="76"/>
        <v>3</v>
      </c>
      <c r="M261" s="3">
        <v>2</v>
      </c>
      <c r="N261" s="3">
        <v>1</v>
      </c>
      <c r="O261" s="3">
        <v>1</v>
      </c>
      <c r="P261" s="3">
        <v>3</v>
      </c>
      <c r="Q261" s="4">
        <f t="shared" si="77"/>
        <v>100</v>
      </c>
      <c r="R261" s="3">
        <v>0</v>
      </c>
      <c r="S261" s="3">
        <v>0</v>
      </c>
      <c r="T261" s="32">
        <f t="shared" si="78"/>
        <v>0.66666666666666663</v>
      </c>
      <c r="U261" s="32">
        <f t="shared" si="79"/>
        <v>0.66666666666666663</v>
      </c>
      <c r="V261" s="3">
        <v>0</v>
      </c>
      <c r="W261" s="3">
        <v>1</v>
      </c>
      <c r="X261" s="3">
        <v>0</v>
      </c>
      <c r="Y261" s="3">
        <v>2</v>
      </c>
      <c r="Z261" s="3">
        <v>0</v>
      </c>
      <c r="AA261" s="3">
        <v>0</v>
      </c>
      <c r="AB261" s="3"/>
    </row>
    <row r="262" spans="1:30" x14ac:dyDescent="0.3">
      <c r="A262" s="3" t="s">
        <v>68</v>
      </c>
      <c r="B262" s="3" t="s">
        <v>24</v>
      </c>
      <c r="C262" s="3" t="s">
        <v>29</v>
      </c>
      <c r="D262" s="3" t="s">
        <v>26</v>
      </c>
      <c r="E262" s="3" t="s">
        <v>27</v>
      </c>
      <c r="F262" s="3" t="s">
        <v>30</v>
      </c>
      <c r="G262" s="3">
        <v>1</v>
      </c>
      <c r="H262" s="3">
        <v>0</v>
      </c>
      <c r="I262" s="4">
        <f t="shared" si="74"/>
        <v>0</v>
      </c>
      <c r="J262" s="3">
        <v>0</v>
      </c>
      <c r="K262" s="32">
        <f t="shared" si="75"/>
        <v>0</v>
      </c>
      <c r="L262" s="3">
        <f t="shared" si="76"/>
        <v>1</v>
      </c>
      <c r="M262" s="3">
        <v>0</v>
      </c>
      <c r="N262" s="3">
        <v>1</v>
      </c>
      <c r="O262" s="3">
        <v>0</v>
      </c>
      <c r="P262" s="3">
        <v>1</v>
      </c>
      <c r="Q262" s="4">
        <f t="shared" si="77"/>
        <v>100</v>
      </c>
      <c r="R262" s="3">
        <v>0</v>
      </c>
      <c r="S262" s="3">
        <v>0</v>
      </c>
      <c r="T262" s="32">
        <f t="shared" si="78"/>
        <v>0</v>
      </c>
      <c r="U262" s="32">
        <f t="shared" si="79"/>
        <v>0</v>
      </c>
      <c r="V262" s="3">
        <v>0</v>
      </c>
      <c r="W262" s="3">
        <v>0</v>
      </c>
      <c r="X262" s="3">
        <v>0</v>
      </c>
      <c r="Y262" s="3">
        <v>0</v>
      </c>
      <c r="Z262" s="3">
        <v>0</v>
      </c>
      <c r="AA262" s="3">
        <v>0</v>
      </c>
      <c r="AB262" s="3"/>
    </row>
    <row r="263" spans="1:30" x14ac:dyDescent="0.3">
      <c r="A263" s="35">
        <v>117</v>
      </c>
      <c r="B263" s="35" t="s">
        <v>24</v>
      </c>
      <c r="C263" s="35" t="s">
        <v>29</v>
      </c>
      <c r="D263" s="35" t="s">
        <v>32</v>
      </c>
      <c r="E263" s="35" t="s">
        <v>33</v>
      </c>
      <c r="F263" s="35" t="s">
        <v>31</v>
      </c>
      <c r="G263" s="35">
        <f>G264+G265+G266</f>
        <v>7</v>
      </c>
      <c r="H263" s="35">
        <f>H264+H265+H266</f>
        <v>7</v>
      </c>
      <c r="I263" s="36">
        <f t="shared" si="74"/>
        <v>1</v>
      </c>
      <c r="J263" s="35">
        <f>J264+J265+J266</f>
        <v>2</v>
      </c>
      <c r="K263" s="37">
        <f t="shared" si="75"/>
        <v>0.2857142857142857</v>
      </c>
      <c r="L263" s="35">
        <f t="shared" si="76"/>
        <v>5</v>
      </c>
      <c r="M263" s="35">
        <f>M264+M265+M266</f>
        <v>3</v>
      </c>
      <c r="N263" s="35">
        <f>N264+N265+N266</f>
        <v>2</v>
      </c>
      <c r="O263" s="35">
        <f>O264+O265+O266</f>
        <v>1</v>
      </c>
      <c r="P263" s="35">
        <f>P264+P265+P266</f>
        <v>5</v>
      </c>
      <c r="Q263" s="36">
        <f t="shared" si="77"/>
        <v>100</v>
      </c>
      <c r="R263" s="35">
        <f>R264+R265+R266</f>
        <v>0</v>
      </c>
      <c r="S263" s="35">
        <f>S264+S265+S266</f>
        <v>0</v>
      </c>
      <c r="T263" s="37">
        <f t="shared" si="78"/>
        <v>0.6</v>
      </c>
      <c r="U263" s="37">
        <f t="shared" si="79"/>
        <v>0.7</v>
      </c>
      <c r="V263" s="35">
        <f t="shared" ref="V263:AA263" si="87">V264+V265+V266</f>
        <v>1</v>
      </c>
      <c r="W263" s="35">
        <f t="shared" si="87"/>
        <v>1</v>
      </c>
      <c r="X263" s="35">
        <f t="shared" si="87"/>
        <v>1</v>
      </c>
      <c r="Y263" s="35">
        <f t="shared" si="87"/>
        <v>1</v>
      </c>
      <c r="Z263" s="35">
        <f t="shared" si="87"/>
        <v>1</v>
      </c>
      <c r="AA263" s="35">
        <f t="shared" si="87"/>
        <v>0</v>
      </c>
      <c r="AB263" s="35"/>
      <c r="AC263" s="38"/>
      <c r="AD263" s="38"/>
    </row>
    <row r="264" spans="1:30" x14ac:dyDescent="0.3">
      <c r="A264" s="3" t="s">
        <v>66</v>
      </c>
      <c r="B264" s="3" t="s">
        <v>24</v>
      </c>
      <c r="C264" s="3" t="s">
        <v>29</v>
      </c>
      <c r="D264" s="3" t="s">
        <v>32</v>
      </c>
      <c r="E264" s="3" t="s">
        <v>33</v>
      </c>
      <c r="F264" s="3" t="s">
        <v>31</v>
      </c>
      <c r="G264" s="3">
        <v>2</v>
      </c>
      <c r="H264" s="3">
        <v>2</v>
      </c>
      <c r="I264" s="4">
        <f t="shared" ref="I264:I266" si="88">H264/G264</f>
        <v>1</v>
      </c>
      <c r="J264" s="3">
        <v>0</v>
      </c>
      <c r="K264" s="32">
        <f t="shared" ref="K264:K266" si="89">J264/G264</f>
        <v>0</v>
      </c>
      <c r="L264" s="3">
        <f t="shared" ref="L264:L266" si="90">M264+N264</f>
        <v>2</v>
      </c>
      <c r="M264" s="3">
        <v>1</v>
      </c>
      <c r="N264" s="3">
        <v>1</v>
      </c>
      <c r="O264" s="3">
        <v>0</v>
      </c>
      <c r="P264" s="3">
        <v>2</v>
      </c>
      <c r="Q264" s="4">
        <f t="shared" ref="Q264:Q266" si="91">P264/L264*100</f>
        <v>100</v>
      </c>
      <c r="R264" s="3">
        <v>0</v>
      </c>
      <c r="S264" s="3">
        <v>0</v>
      </c>
      <c r="T264" s="32">
        <f t="shared" ref="T264:T266" si="92">M264/(M264+N264)</f>
        <v>0.5</v>
      </c>
      <c r="U264" s="32">
        <f t="shared" ref="U264:U266" si="93">((0.5*V264)+M264)/L264</f>
        <v>0.5</v>
      </c>
      <c r="V264" s="3">
        <v>0</v>
      </c>
      <c r="W264" s="3">
        <v>1</v>
      </c>
      <c r="X264" s="3">
        <v>0</v>
      </c>
      <c r="Y264" s="3">
        <v>0</v>
      </c>
      <c r="Z264" s="3">
        <v>0</v>
      </c>
      <c r="AA264" s="3">
        <v>0</v>
      </c>
      <c r="AB264" s="3"/>
    </row>
    <row r="265" spans="1:30" x14ac:dyDescent="0.3">
      <c r="A265" s="3" t="s">
        <v>67</v>
      </c>
      <c r="B265" s="3" t="s">
        <v>24</v>
      </c>
      <c r="C265" s="3" t="s">
        <v>29</v>
      </c>
      <c r="D265" s="3" t="s">
        <v>32</v>
      </c>
      <c r="E265" s="3" t="s">
        <v>33</v>
      </c>
      <c r="F265" s="3" t="s">
        <v>31</v>
      </c>
      <c r="G265" s="3">
        <v>4</v>
      </c>
      <c r="H265" s="3">
        <v>3</v>
      </c>
      <c r="I265" s="4">
        <f t="shared" si="88"/>
        <v>0.75</v>
      </c>
      <c r="J265" s="3">
        <v>2</v>
      </c>
      <c r="K265" s="32">
        <f t="shared" si="89"/>
        <v>0.5</v>
      </c>
      <c r="L265" s="3">
        <f t="shared" si="90"/>
        <v>2</v>
      </c>
      <c r="M265" s="3">
        <v>1</v>
      </c>
      <c r="N265" s="3">
        <v>1</v>
      </c>
      <c r="O265" s="3">
        <v>1</v>
      </c>
      <c r="P265" s="3">
        <v>2</v>
      </c>
      <c r="Q265" s="4">
        <f t="shared" si="91"/>
        <v>100</v>
      </c>
      <c r="R265" s="3">
        <v>0</v>
      </c>
      <c r="S265" s="3">
        <v>0</v>
      </c>
      <c r="T265" s="32">
        <f t="shared" si="92"/>
        <v>0.5</v>
      </c>
      <c r="U265" s="32">
        <f t="shared" si="93"/>
        <v>0.75</v>
      </c>
      <c r="V265" s="3">
        <v>1</v>
      </c>
      <c r="W265" s="3">
        <v>0</v>
      </c>
      <c r="X265" s="3">
        <v>1</v>
      </c>
      <c r="Y265" s="3">
        <v>1</v>
      </c>
      <c r="Z265" s="3">
        <v>1</v>
      </c>
      <c r="AA265" s="3">
        <v>0</v>
      </c>
      <c r="AB265" s="3"/>
    </row>
    <row r="266" spans="1:30" x14ac:dyDescent="0.3">
      <c r="A266" s="3" t="s">
        <v>68</v>
      </c>
      <c r="B266" s="3" t="s">
        <v>24</v>
      </c>
      <c r="C266" s="3" t="s">
        <v>29</v>
      </c>
      <c r="D266" s="3" t="s">
        <v>32</v>
      </c>
      <c r="E266" s="3" t="s">
        <v>33</v>
      </c>
      <c r="F266" s="3" t="s">
        <v>31</v>
      </c>
      <c r="G266" s="3">
        <v>1</v>
      </c>
      <c r="H266" s="3">
        <v>2</v>
      </c>
      <c r="I266" s="4">
        <f t="shared" si="88"/>
        <v>2</v>
      </c>
      <c r="J266" s="3">
        <v>0</v>
      </c>
      <c r="K266" s="32">
        <f t="shared" si="89"/>
        <v>0</v>
      </c>
      <c r="L266" s="3">
        <f t="shared" si="90"/>
        <v>1</v>
      </c>
      <c r="M266" s="3">
        <v>1</v>
      </c>
      <c r="N266" s="3">
        <v>0</v>
      </c>
      <c r="O266" s="3">
        <v>0</v>
      </c>
      <c r="P266" s="3">
        <v>1</v>
      </c>
      <c r="Q266" s="4">
        <f t="shared" si="91"/>
        <v>100</v>
      </c>
      <c r="R266" s="3">
        <v>0</v>
      </c>
      <c r="S266" s="3">
        <v>0</v>
      </c>
      <c r="T266" s="32">
        <f t="shared" si="92"/>
        <v>1</v>
      </c>
      <c r="U266" s="32">
        <f t="shared" si="93"/>
        <v>1</v>
      </c>
      <c r="V266" s="3">
        <v>0</v>
      </c>
      <c r="W266" s="3">
        <v>0</v>
      </c>
      <c r="X266" s="3">
        <v>0</v>
      </c>
      <c r="Y266" s="3">
        <v>0</v>
      </c>
      <c r="Z266" s="3">
        <v>0</v>
      </c>
      <c r="AA266" s="3">
        <v>0</v>
      </c>
      <c r="AB266" s="3"/>
    </row>
    <row r="267" spans="1:30" x14ac:dyDescent="0.3">
      <c r="A267" s="3"/>
      <c r="B267" s="3"/>
      <c r="C267" s="3"/>
      <c r="D267" s="3"/>
      <c r="E267" s="3"/>
      <c r="G267" s="3"/>
      <c r="H267" s="3"/>
      <c r="I267" s="4"/>
      <c r="J267" s="3"/>
      <c r="K267" s="32"/>
      <c r="L267" s="3"/>
      <c r="M267" s="3"/>
      <c r="N267" s="3"/>
      <c r="O267" s="3"/>
      <c r="P267" s="3"/>
      <c r="Q267" s="3"/>
      <c r="R267" s="3"/>
      <c r="S267" s="3"/>
      <c r="T267" s="32"/>
      <c r="U267" s="32"/>
      <c r="V267" s="3"/>
      <c r="W267" s="3"/>
      <c r="X267" s="3"/>
      <c r="Y267" s="3"/>
      <c r="Z267" s="3"/>
      <c r="AA267" s="3"/>
      <c r="AB267" s="3"/>
      <c r="AC267" s="3"/>
    </row>
    <row r="268" spans="1:30" x14ac:dyDescent="0.3">
      <c r="A268" s="35"/>
      <c r="B268" s="35"/>
      <c r="C268" s="35"/>
      <c r="D268" s="35"/>
      <c r="E268" s="35"/>
      <c r="F268" s="39" t="s">
        <v>36</v>
      </c>
      <c r="G268" s="35">
        <f>G139+G143+G147+G151+G155+G159+G163+G167+G171+G175+G179+G183+G187+G191+G195+G199+G203+G207+G211+G215+G219+G223+G227+G231+G235+G239+G243+G247+G251+G255+G259+G263</f>
        <v>113</v>
      </c>
      <c r="H268" s="35">
        <f>H139+H143+H147+H151+H155+H159+H163+H167+H171+H175+H179+H183+H187+H191+H195+H199+H203+H207+H211+H215+H219+H223+H227+H231+H235+H239+H243+H247+H251+H255+H259+H263</f>
        <v>49</v>
      </c>
      <c r="I268" s="36">
        <f t="shared" ref="I268" si="94">H268/G268</f>
        <v>0.4336283185840708</v>
      </c>
      <c r="J268" s="35">
        <f>J139+J143+J147+J151+J155+J159+J163+J167+J171+J175+J179+J183+J187+J191+J195+J199+J203+J207+J211+J215+J219+J223+J227+J231+J235+J239+J243+J247+J251+J255+J259+J263</f>
        <v>46</v>
      </c>
      <c r="K268" s="37">
        <f t="shared" ref="K268" si="95">J268/G268</f>
        <v>0.40707964601769914</v>
      </c>
      <c r="L268" s="35">
        <f>L139+L143+L147+L151+L155+L159+L163+L167+L171+L175+L179+L183+L187+L191+L195+L199+L203+L207+L211+L215+L219+L223+L227+L231+L235+L239+L243+L247+L251+L255+L259+L263</f>
        <v>60</v>
      </c>
      <c r="M268" s="35">
        <f>M139+M143+M147+M151+M155+M159+M163+M167+M171+M175+M179+M183+M187+M191+M195+M199+M203+M207+M211+M215+M219+M223+M227+M231+M235+M239+M243+M247+M251+M255+M259+M263</f>
        <v>19</v>
      </c>
      <c r="N268" s="35">
        <f>N139+N143+N147+N151+N155+N159+N163+N167+N171+N175+N179+N183+N187+N191+N195+N199+N203+N207+N211+N215+N219+N223+N227+N231+N235+N239+N243+N247+N251+N255+N259+N263</f>
        <v>41</v>
      </c>
      <c r="O268" s="35">
        <f>O139+O143+O147+O151+O155+O159+O163+O167+O171+O175+O179+O183+O187+O191+O195+O199+O203+O207+O211+O215+O219+O223+O227+O231+O235+O239+O243+O247+O251+O255+O259+O263</f>
        <v>9</v>
      </c>
      <c r="P268" s="35">
        <f>P139+P143+P147+P151+P155+P159+P163+P167+P171+P175+P179+P183+P187+P191+P195+P199+P203+P207+P211+P215+P219+P223+P227+P231+P235+P239+P243+P247+P251+P255+P259+P263</f>
        <v>50</v>
      </c>
      <c r="Q268" s="35">
        <f>P268/L268*100</f>
        <v>83.333333333333343</v>
      </c>
      <c r="R268" s="35">
        <f>R139+R143+R147+R151+R155+R159+R163+R167+R171+R175+R179+R183+R187+R191+R195+R199+R203+R207+R211+R215+R219+R223+R227+R231+R235+R239+R243+R247+R251+R255+R259+R263</f>
        <v>18</v>
      </c>
      <c r="S268" s="35">
        <f>S139+S143+S147+S151+S155+S159+S163+S167+S171+S175+S179+S183+S187+S191+S195+S199+S203+S207+S211+S215+S219+S223+S227+S231+S235+S239+S243+S247+S251+S255+S259+S263</f>
        <v>10</v>
      </c>
      <c r="T268" s="37">
        <f>M268/(M268+N268)</f>
        <v>0.31666666666666665</v>
      </c>
      <c r="U268" s="37">
        <f>((0.5*V268)+M268)/L268</f>
        <v>0.32500000000000001</v>
      </c>
      <c r="V268" s="35">
        <f t="shared" ref="V268:AA268" si="96">V139+V143+V147+V151+V155+V159+V163+V167+V171+V175+V179+V183+V187+V191+V195+V199+V203+V207+V211+V215+V219+V223+V227+V231+V235+V239+V243+V247+V251+V255+V259+V263</f>
        <v>1</v>
      </c>
      <c r="W268" s="35">
        <f t="shared" si="96"/>
        <v>20</v>
      </c>
      <c r="X268" s="35">
        <f t="shared" si="96"/>
        <v>22</v>
      </c>
      <c r="Y268" s="35">
        <f t="shared" si="96"/>
        <v>28</v>
      </c>
      <c r="Z268" s="35">
        <f t="shared" si="96"/>
        <v>17</v>
      </c>
      <c r="AA268" s="35">
        <f t="shared" si="96"/>
        <v>5</v>
      </c>
      <c r="AB268" s="35"/>
      <c r="AC268" s="35"/>
      <c r="AD268" s="35"/>
    </row>
    <row r="269" spans="1:30" x14ac:dyDescent="0.3">
      <c r="A269" s="6"/>
      <c r="B269" s="6"/>
      <c r="C269" s="6"/>
      <c r="D269" s="6"/>
      <c r="E269" s="6"/>
      <c r="F269" s="6"/>
      <c r="G269" s="6" t="s">
        <v>7</v>
      </c>
      <c r="H269" s="6" t="s">
        <v>8</v>
      </c>
      <c r="I269" s="7" t="s">
        <v>9</v>
      </c>
      <c r="J269" s="6" t="s">
        <v>10</v>
      </c>
      <c r="K269" s="33" t="s">
        <v>11</v>
      </c>
      <c r="L269" s="6" t="s">
        <v>12</v>
      </c>
      <c r="M269" s="6" t="s">
        <v>13</v>
      </c>
      <c r="N269" s="6" t="s">
        <v>14</v>
      </c>
      <c r="O269" s="6" t="s">
        <v>38</v>
      </c>
      <c r="P269" s="6" t="s">
        <v>70</v>
      </c>
      <c r="Q269" s="6" t="s">
        <v>71</v>
      </c>
      <c r="R269" s="6" t="s">
        <v>16</v>
      </c>
      <c r="S269" s="6" t="s">
        <v>17</v>
      </c>
      <c r="T269" s="33" t="s">
        <v>18</v>
      </c>
      <c r="U269" s="33" t="s">
        <v>19</v>
      </c>
      <c r="V269" s="6" t="s">
        <v>20</v>
      </c>
      <c r="W269" s="6" t="s">
        <v>39</v>
      </c>
      <c r="X269" s="6" t="s">
        <v>40</v>
      </c>
      <c r="Y269" s="6" t="s">
        <v>41</v>
      </c>
      <c r="Z269" s="6" t="s">
        <v>22</v>
      </c>
      <c r="AA269" s="6" t="s">
        <v>42</v>
      </c>
      <c r="AB269" s="6"/>
      <c r="AC269" s="6"/>
    </row>
  </sheetData>
  <autoFilter ref="A138:AD266" xr:uid="{28EE7BDB-F6B3-4B00-AE71-1831103FF0B7}"/>
  <sortState xmlns:xlrd2="http://schemas.microsoft.com/office/spreadsheetml/2017/richdata2" ref="A139:AA263">
    <sortCondition ref="A139:A266"/>
  </sortState>
  <mergeCells count="2">
    <mergeCell ref="A1:C1"/>
    <mergeCell ref="A137:C137"/>
  </mergeCells>
  <conditionalFormatting sqref="G7 G3 G11 G15 G19 G23 G27 G31 G35 G39 G43 G47 G51 G55 G59 G63 G67 G71 G75 G79 G83 G87 G91 G95 G99 G103 G107 G111 G115 G119">
    <cfRule type="colorScale" priority="6">
      <colorScale>
        <cfvo type="min"/>
        <cfvo type="max"/>
        <color rgb="FFFCFCFF"/>
        <color rgb="FF63BE7B"/>
      </colorScale>
    </cfRule>
    <cfRule type="colorScale" priority="8">
      <colorScale>
        <cfvo type="min"/>
        <cfvo type="max"/>
        <color rgb="FFFCFCFF"/>
        <color rgb="FF63BE7B"/>
      </colorScale>
    </cfRule>
  </conditionalFormatting>
  <conditionalFormatting sqref="G123">
    <cfRule type="colorScale" priority="3">
      <colorScale>
        <cfvo type="min"/>
        <cfvo type="max"/>
        <color rgb="FFFCFCFF"/>
        <color rgb="FF63BE7B"/>
      </colorScale>
    </cfRule>
  </conditionalFormatting>
  <conditionalFormatting sqref="G127">
    <cfRule type="colorScale" priority="1">
      <colorScale>
        <cfvo type="min"/>
        <cfvo type="max"/>
        <color rgb="FFFCFCFF"/>
        <color rgb="FF63BE7B"/>
      </colorScale>
    </cfRule>
  </conditionalFormatting>
  <conditionalFormatting sqref="G139 G143 G147 G151 G155 G159 G163 G167 G171 G175 G179 G183 G187 G191 G195 G199 G203 G207 G211 G215 G219 G223 G227 G231 G235 G239 G243 G247 G251 G255">
    <cfRule type="colorScale" priority="7">
      <colorScale>
        <cfvo type="min"/>
        <cfvo type="max"/>
        <color rgb="FFFCFCFF"/>
        <color rgb="FF63BE7B"/>
      </colorScale>
    </cfRule>
  </conditionalFormatting>
  <conditionalFormatting sqref="G259">
    <cfRule type="colorScale" priority="5">
      <colorScale>
        <cfvo type="min"/>
        <cfvo type="max"/>
        <color rgb="FFFCFCFF"/>
        <color rgb="FF63BE7B"/>
      </colorScale>
    </cfRule>
  </conditionalFormatting>
  <conditionalFormatting sqref="G263">
    <cfRule type="colorScale" priority="4">
      <colorScale>
        <cfvo type="min"/>
        <cfvo type="max"/>
        <color rgb="FFFCFCFF"/>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B61E-2CF5-4997-8AE1-D92CD5F83CF6}">
  <dimension ref="A1:AG229"/>
  <sheetViews>
    <sheetView workbookViewId="0">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55468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7.6640625" customWidth="1"/>
    <col min="19" max="19" width="7.88671875" customWidth="1"/>
    <col min="20" max="21" width="8.5546875" bestFit="1" customWidth="1"/>
    <col min="25" max="25" width="10.5546875" bestFit="1" customWidth="1"/>
    <col min="26" max="26" width="10.88671875" style="3" customWidth="1"/>
    <col min="28" max="28" width="14.5546875" bestFit="1" customWidth="1"/>
    <col min="29" max="29" width="17.6640625" bestFit="1" customWidth="1"/>
    <col min="30" max="33" width="15.77734375" bestFit="1" customWidth="1"/>
  </cols>
  <sheetData>
    <row r="1" spans="1:30" x14ac:dyDescent="0.3">
      <c r="A1" s="49" t="s">
        <v>0</v>
      </c>
      <c r="B1" s="49"/>
      <c r="C1" s="49"/>
      <c r="D1" s="3"/>
      <c r="E1" s="3"/>
      <c r="F1" s="3"/>
      <c r="G1" s="3"/>
      <c r="H1" s="3"/>
      <c r="I1" s="4"/>
      <c r="J1" s="3"/>
      <c r="K1" s="32"/>
      <c r="L1" s="3"/>
      <c r="M1" s="3"/>
      <c r="N1" s="3"/>
      <c r="O1" s="3"/>
      <c r="P1" s="3"/>
      <c r="Q1" s="3"/>
      <c r="R1" s="3"/>
      <c r="S1" s="3"/>
      <c r="T1" s="32"/>
      <c r="U1" s="32"/>
      <c r="V1" s="3"/>
      <c r="W1" s="3"/>
      <c r="X1" s="3"/>
      <c r="Y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18</v>
      </c>
      <c r="H3" s="35">
        <f>H4+H5+H6</f>
        <v>15</v>
      </c>
      <c r="I3" s="36">
        <f t="shared" ref="I3:I34" si="0">H3/G3</f>
        <v>0.83333333333333337</v>
      </c>
      <c r="J3" s="35">
        <f>J4+J5+J6</f>
        <v>2</v>
      </c>
      <c r="K3" s="37">
        <f t="shared" ref="K3:K34" si="1">J3/G3</f>
        <v>0.1111111111111111</v>
      </c>
      <c r="L3" s="35">
        <f t="shared" ref="L3:L34" si="2">M3+N3</f>
        <v>15</v>
      </c>
      <c r="M3" s="35">
        <f>M4+M5+M6</f>
        <v>6</v>
      </c>
      <c r="N3" s="35">
        <f>N4+N5+N6</f>
        <v>9</v>
      </c>
      <c r="O3" s="35">
        <f>O4+O5+O6</f>
        <v>3</v>
      </c>
      <c r="P3" s="35">
        <f>P4+P5+P6</f>
        <v>13</v>
      </c>
      <c r="Q3" s="36">
        <f t="shared" ref="Q3:Q34" si="3">P3/L3*100</f>
        <v>86.666666666666671</v>
      </c>
      <c r="R3" s="35">
        <f>R4+R5+R6</f>
        <v>3</v>
      </c>
      <c r="S3" s="35">
        <f>S4+S5+S6</f>
        <v>2</v>
      </c>
      <c r="T3" s="37">
        <f t="shared" ref="T3:T34" si="4">M3/(M3+N3)</f>
        <v>0.4</v>
      </c>
      <c r="U3" s="37">
        <f t="shared" ref="U3:U34" si="5">((0.5*V3)+M3)/L3</f>
        <v>0.43333333333333335</v>
      </c>
      <c r="V3" s="35">
        <f>V4+V5+V6</f>
        <v>1</v>
      </c>
      <c r="W3" s="35">
        <f>W4+W5+W6</f>
        <v>5</v>
      </c>
      <c r="X3" s="35">
        <f>X4+X5+X6</f>
        <v>0</v>
      </c>
      <c r="Y3" s="35">
        <f>Y4+Y5+Y6</f>
        <v>5</v>
      </c>
      <c r="Z3" s="35">
        <f>H3-H119</f>
        <v>9</v>
      </c>
      <c r="AA3" s="38"/>
      <c r="AB3" s="41">
        <f>(COUNT(A3:A110))</f>
        <v>27</v>
      </c>
      <c r="AC3" s="35">
        <v>27</v>
      </c>
      <c r="AD3" s="38">
        <f>AC3/40</f>
        <v>0.67500000000000004</v>
      </c>
    </row>
    <row r="4" spans="1:30" x14ac:dyDescent="0.3">
      <c r="A4" s="3" t="s">
        <v>66</v>
      </c>
      <c r="B4" s="3" t="s">
        <v>24</v>
      </c>
      <c r="C4" s="3" t="s">
        <v>25</v>
      </c>
      <c r="D4" s="3" t="s">
        <v>26</v>
      </c>
      <c r="E4" s="3" t="s">
        <v>27</v>
      </c>
      <c r="F4" s="3" t="s">
        <v>28</v>
      </c>
      <c r="G4" s="3">
        <v>4</v>
      </c>
      <c r="H4" s="3">
        <v>2</v>
      </c>
      <c r="I4" s="4">
        <f t="shared" si="0"/>
        <v>0.5</v>
      </c>
      <c r="J4" s="3">
        <v>1</v>
      </c>
      <c r="K4" s="32">
        <f t="shared" si="1"/>
        <v>0.25</v>
      </c>
      <c r="L4" s="3">
        <f t="shared" si="2"/>
        <v>3</v>
      </c>
      <c r="M4" s="3">
        <v>1</v>
      </c>
      <c r="N4" s="3">
        <v>2</v>
      </c>
      <c r="O4" s="3">
        <v>1</v>
      </c>
      <c r="P4" s="3">
        <v>2</v>
      </c>
      <c r="Q4" s="4">
        <f t="shared" si="3"/>
        <v>66.666666666666657</v>
      </c>
      <c r="R4" s="3">
        <v>0</v>
      </c>
      <c r="S4" s="3">
        <v>0</v>
      </c>
      <c r="T4" s="32">
        <f t="shared" si="4"/>
        <v>0.33333333333333331</v>
      </c>
      <c r="U4" s="32">
        <f t="shared" si="5"/>
        <v>0.33333333333333331</v>
      </c>
      <c r="V4" s="3">
        <v>0</v>
      </c>
      <c r="W4" s="3">
        <v>1</v>
      </c>
      <c r="X4" s="3">
        <v>0</v>
      </c>
      <c r="Y4" s="3">
        <v>2</v>
      </c>
      <c r="Z4" s="3">
        <v>0</v>
      </c>
      <c r="AD4" s="3"/>
    </row>
    <row r="5" spans="1:30" x14ac:dyDescent="0.3">
      <c r="A5" s="3" t="s">
        <v>67</v>
      </c>
      <c r="B5" s="3" t="s">
        <v>24</v>
      </c>
      <c r="C5" s="3" t="s">
        <v>25</v>
      </c>
      <c r="D5" s="3" t="s">
        <v>26</v>
      </c>
      <c r="E5" s="3" t="s">
        <v>27</v>
      </c>
      <c r="F5" s="3" t="s">
        <v>28</v>
      </c>
      <c r="G5" s="3">
        <v>7</v>
      </c>
      <c r="H5" s="3">
        <v>6</v>
      </c>
      <c r="I5" s="4">
        <f t="shared" si="0"/>
        <v>0.8571428571428571</v>
      </c>
      <c r="J5" s="3">
        <v>1</v>
      </c>
      <c r="K5" s="32">
        <f t="shared" si="1"/>
        <v>0.14285714285714285</v>
      </c>
      <c r="L5" s="3">
        <f t="shared" si="2"/>
        <v>6</v>
      </c>
      <c r="M5" s="3">
        <v>2</v>
      </c>
      <c r="N5" s="3">
        <v>4</v>
      </c>
      <c r="O5" s="3">
        <v>1</v>
      </c>
      <c r="P5" s="3">
        <v>6</v>
      </c>
      <c r="Q5" s="4">
        <f t="shared" si="3"/>
        <v>100</v>
      </c>
      <c r="R5" s="3">
        <v>1</v>
      </c>
      <c r="S5" s="3">
        <v>1</v>
      </c>
      <c r="T5" s="32">
        <f t="shared" si="4"/>
        <v>0.33333333333333331</v>
      </c>
      <c r="U5" s="32">
        <f t="shared" si="5"/>
        <v>0.41666666666666669</v>
      </c>
      <c r="V5" s="3">
        <v>1</v>
      </c>
      <c r="W5" s="3">
        <v>2</v>
      </c>
      <c r="X5" s="3">
        <v>0</v>
      </c>
      <c r="Y5" s="3">
        <v>1</v>
      </c>
      <c r="Z5" s="3">
        <v>0</v>
      </c>
      <c r="AD5" s="3"/>
    </row>
    <row r="6" spans="1:30" x14ac:dyDescent="0.3">
      <c r="A6" s="3" t="s">
        <v>68</v>
      </c>
      <c r="B6" s="3" t="s">
        <v>24</v>
      </c>
      <c r="C6" s="3" t="s">
        <v>25</v>
      </c>
      <c r="D6" s="3" t="s">
        <v>26</v>
      </c>
      <c r="E6" s="3" t="s">
        <v>27</v>
      </c>
      <c r="F6" s="3" t="s">
        <v>28</v>
      </c>
      <c r="G6" s="3">
        <v>7</v>
      </c>
      <c r="H6" s="3">
        <v>7</v>
      </c>
      <c r="I6" s="4">
        <f t="shared" si="0"/>
        <v>1</v>
      </c>
      <c r="J6" s="3">
        <v>0</v>
      </c>
      <c r="K6" s="32">
        <f t="shared" si="1"/>
        <v>0</v>
      </c>
      <c r="L6" s="3">
        <f t="shared" si="2"/>
        <v>6</v>
      </c>
      <c r="M6" s="3">
        <v>3</v>
      </c>
      <c r="N6" s="3">
        <v>3</v>
      </c>
      <c r="O6" s="3">
        <v>1</v>
      </c>
      <c r="P6" s="3">
        <v>5</v>
      </c>
      <c r="Q6" s="4">
        <f t="shared" si="3"/>
        <v>83.333333333333343</v>
      </c>
      <c r="R6" s="3">
        <v>2</v>
      </c>
      <c r="S6" s="3">
        <v>1</v>
      </c>
      <c r="T6" s="32">
        <f t="shared" si="4"/>
        <v>0.5</v>
      </c>
      <c r="U6" s="32">
        <f t="shared" si="5"/>
        <v>0.5</v>
      </c>
      <c r="V6" s="3">
        <v>0</v>
      </c>
      <c r="W6" s="3">
        <v>2</v>
      </c>
      <c r="X6" s="3">
        <v>0</v>
      </c>
      <c r="Y6" s="3">
        <v>2</v>
      </c>
      <c r="Z6" s="3">
        <v>0</v>
      </c>
      <c r="AD6" s="3"/>
    </row>
    <row r="7" spans="1:30" x14ac:dyDescent="0.3">
      <c r="A7" s="35">
        <v>27</v>
      </c>
      <c r="B7" s="35" t="s">
        <v>29</v>
      </c>
      <c r="C7" s="35" t="s">
        <v>25</v>
      </c>
      <c r="D7" s="35" t="s">
        <v>26</v>
      </c>
      <c r="E7" s="35" t="s">
        <v>30</v>
      </c>
      <c r="F7" s="35" t="s">
        <v>28</v>
      </c>
      <c r="G7" s="35">
        <f>G8+G9+G10</f>
        <v>2</v>
      </c>
      <c r="H7" s="35">
        <f>H8+H9+H10</f>
        <v>2</v>
      </c>
      <c r="I7" s="36">
        <f t="shared" si="0"/>
        <v>1</v>
      </c>
      <c r="J7" s="35">
        <f>J8+J9+J10</f>
        <v>1</v>
      </c>
      <c r="K7" s="37">
        <f t="shared" si="1"/>
        <v>0.5</v>
      </c>
      <c r="L7" s="35">
        <f t="shared" si="2"/>
        <v>1</v>
      </c>
      <c r="M7" s="35">
        <f>M8+M9+M10</f>
        <v>1</v>
      </c>
      <c r="N7" s="35">
        <f>N8+N9+N10</f>
        <v>0</v>
      </c>
      <c r="O7" s="35">
        <f>O8+O9+O10</f>
        <v>1</v>
      </c>
      <c r="P7" s="35">
        <f>P8+P9+P10</f>
        <v>1</v>
      </c>
      <c r="Q7" s="36">
        <f t="shared" si="3"/>
        <v>100</v>
      </c>
      <c r="R7" s="35">
        <f>R8+R9+R10</f>
        <v>0</v>
      </c>
      <c r="S7" s="35">
        <f>S8+S9+S10</f>
        <v>0</v>
      </c>
      <c r="T7" s="37">
        <f t="shared" si="4"/>
        <v>1</v>
      </c>
      <c r="U7" s="37">
        <f t="shared" si="5"/>
        <v>1</v>
      </c>
      <c r="V7" s="35">
        <f>V8+V9+V10</f>
        <v>0</v>
      </c>
      <c r="W7" s="35">
        <f>W8+W9+W10</f>
        <v>0</v>
      </c>
      <c r="X7" s="35">
        <f>X8+X9+X10</f>
        <v>0</v>
      </c>
      <c r="Y7" s="35">
        <f>Y8+Y9+Y10</f>
        <v>0</v>
      </c>
      <c r="Z7" s="35">
        <f>H7-H123</f>
        <v>2</v>
      </c>
      <c r="AA7" s="38"/>
      <c r="AB7" s="38"/>
      <c r="AC7" s="38"/>
      <c r="AD7" s="38"/>
    </row>
    <row r="8" spans="1:30" x14ac:dyDescent="0.3">
      <c r="A8" s="3" t="s">
        <v>66</v>
      </c>
      <c r="B8" s="3" t="s">
        <v>29</v>
      </c>
      <c r="C8" s="3" t="s">
        <v>25</v>
      </c>
      <c r="D8" s="3" t="s">
        <v>26</v>
      </c>
      <c r="E8" s="3" t="s">
        <v>30</v>
      </c>
      <c r="F8" s="3" t="s">
        <v>28</v>
      </c>
      <c r="G8" s="3">
        <v>0</v>
      </c>
      <c r="H8" s="3">
        <v>0</v>
      </c>
      <c r="I8" s="4" t="e">
        <f t="shared" si="0"/>
        <v>#DIV/0!</v>
      </c>
      <c r="J8" s="3">
        <v>0</v>
      </c>
      <c r="K8" s="32" t="e">
        <f t="shared" si="1"/>
        <v>#DIV/0!</v>
      </c>
      <c r="L8" s="3">
        <f t="shared" si="2"/>
        <v>0</v>
      </c>
      <c r="M8" s="3">
        <v>0</v>
      </c>
      <c r="N8" s="3">
        <v>0</v>
      </c>
      <c r="O8" s="3">
        <v>0</v>
      </c>
      <c r="P8" s="3">
        <v>0</v>
      </c>
      <c r="Q8" s="4" t="e">
        <f t="shared" si="3"/>
        <v>#DIV/0!</v>
      </c>
      <c r="R8" s="3">
        <v>0</v>
      </c>
      <c r="S8" s="3">
        <v>0</v>
      </c>
      <c r="T8" s="32" t="e">
        <f t="shared" si="4"/>
        <v>#DIV/0!</v>
      </c>
      <c r="U8" s="32" t="e">
        <f t="shared" si="5"/>
        <v>#DIV/0!</v>
      </c>
      <c r="V8" s="3">
        <v>0</v>
      </c>
      <c r="W8" s="3">
        <v>0</v>
      </c>
      <c r="X8" s="3">
        <v>0</v>
      </c>
      <c r="Y8" s="3">
        <v>0</v>
      </c>
      <c r="Z8" s="3">
        <v>0</v>
      </c>
    </row>
    <row r="9" spans="1:30" x14ac:dyDescent="0.3">
      <c r="A9" s="3" t="s">
        <v>67</v>
      </c>
      <c r="B9" s="3" t="s">
        <v>29</v>
      </c>
      <c r="C9" s="3" t="s">
        <v>25</v>
      </c>
      <c r="D9" s="3" t="s">
        <v>26</v>
      </c>
      <c r="E9" s="3" t="s">
        <v>30</v>
      </c>
      <c r="F9" s="3" t="s">
        <v>28</v>
      </c>
      <c r="G9" s="3">
        <v>1</v>
      </c>
      <c r="H9" s="3">
        <v>2</v>
      </c>
      <c r="I9" s="4">
        <f t="shared" si="0"/>
        <v>2</v>
      </c>
      <c r="J9" s="3">
        <v>0</v>
      </c>
      <c r="K9" s="32">
        <f t="shared" si="1"/>
        <v>0</v>
      </c>
      <c r="L9" s="3">
        <f t="shared" si="2"/>
        <v>1</v>
      </c>
      <c r="M9" s="3">
        <v>1</v>
      </c>
      <c r="N9" s="3">
        <v>0</v>
      </c>
      <c r="O9" s="3">
        <v>1</v>
      </c>
      <c r="P9" s="3">
        <v>1</v>
      </c>
      <c r="Q9" s="4">
        <f t="shared" si="3"/>
        <v>100</v>
      </c>
      <c r="R9" s="3">
        <v>0</v>
      </c>
      <c r="S9" s="3">
        <v>0</v>
      </c>
      <c r="T9" s="32">
        <f t="shared" si="4"/>
        <v>1</v>
      </c>
      <c r="U9" s="32">
        <f t="shared" si="5"/>
        <v>1</v>
      </c>
      <c r="V9" s="3">
        <v>0</v>
      </c>
      <c r="W9" s="3">
        <v>0</v>
      </c>
      <c r="X9" s="3">
        <v>0</v>
      </c>
      <c r="Y9" s="3">
        <v>0</v>
      </c>
      <c r="Z9" s="3">
        <v>0</v>
      </c>
    </row>
    <row r="10" spans="1:30" x14ac:dyDescent="0.3">
      <c r="A10" s="3" t="s">
        <v>68</v>
      </c>
      <c r="B10" s="3" t="s">
        <v>29</v>
      </c>
      <c r="C10" s="3" t="s">
        <v>25</v>
      </c>
      <c r="D10" s="3" t="s">
        <v>26</v>
      </c>
      <c r="E10" s="3" t="s">
        <v>30</v>
      </c>
      <c r="F10" s="3" t="s">
        <v>28</v>
      </c>
      <c r="G10" s="3">
        <v>1</v>
      </c>
      <c r="H10" s="3">
        <v>0</v>
      </c>
      <c r="I10" s="4">
        <f t="shared" si="0"/>
        <v>0</v>
      </c>
      <c r="J10" s="3">
        <v>1</v>
      </c>
      <c r="K10" s="32">
        <f t="shared" si="1"/>
        <v>1</v>
      </c>
      <c r="L10" s="3">
        <f t="shared" si="2"/>
        <v>0</v>
      </c>
      <c r="M10" s="3">
        <v>0</v>
      </c>
      <c r="N10" s="3">
        <v>0</v>
      </c>
      <c r="O10" s="3">
        <v>0</v>
      </c>
      <c r="P10" s="3">
        <v>0</v>
      </c>
      <c r="Q10" s="4" t="e">
        <f t="shared" si="3"/>
        <v>#DIV/0!</v>
      </c>
      <c r="R10" s="3">
        <v>0</v>
      </c>
      <c r="S10" s="3">
        <v>0</v>
      </c>
      <c r="T10" s="32" t="e">
        <f t="shared" si="4"/>
        <v>#DIV/0!</v>
      </c>
      <c r="U10" s="32" t="e">
        <f t="shared" si="5"/>
        <v>#DIV/0!</v>
      </c>
      <c r="V10" s="3">
        <v>0</v>
      </c>
      <c r="W10" s="3">
        <v>0</v>
      </c>
      <c r="X10" s="3">
        <v>0</v>
      </c>
      <c r="Y10" s="3">
        <v>0</v>
      </c>
      <c r="Z10" s="3">
        <v>0</v>
      </c>
    </row>
    <row r="11" spans="1:30" x14ac:dyDescent="0.3">
      <c r="A11" s="35">
        <v>28</v>
      </c>
      <c r="B11" s="35" t="s">
        <v>29</v>
      </c>
      <c r="C11" s="35" t="s">
        <v>32</v>
      </c>
      <c r="D11" s="35" t="s">
        <v>26</v>
      </c>
      <c r="E11" s="35" t="s">
        <v>30</v>
      </c>
      <c r="F11" s="35" t="s">
        <v>33</v>
      </c>
      <c r="G11" s="35">
        <f>G12+G13+G14</f>
        <v>8</v>
      </c>
      <c r="H11" s="35">
        <f>H12+H13+H14</f>
        <v>11</v>
      </c>
      <c r="I11" s="36">
        <f t="shared" si="0"/>
        <v>1.375</v>
      </c>
      <c r="J11" s="35">
        <f>J12+J13+J14</f>
        <v>0</v>
      </c>
      <c r="K11" s="37">
        <f t="shared" si="1"/>
        <v>0</v>
      </c>
      <c r="L11" s="35">
        <f t="shared" si="2"/>
        <v>7</v>
      </c>
      <c r="M11" s="35">
        <f>M12+M13+M14</f>
        <v>4</v>
      </c>
      <c r="N11" s="35">
        <f>N12+N13+N14</f>
        <v>3</v>
      </c>
      <c r="O11" s="35">
        <f>O12+O13+O14</f>
        <v>2</v>
      </c>
      <c r="P11" s="35">
        <f>P12+P13+P14</f>
        <v>5</v>
      </c>
      <c r="Q11" s="36">
        <f t="shared" si="3"/>
        <v>71.428571428571431</v>
      </c>
      <c r="R11" s="35">
        <f>R12+R13+R14</f>
        <v>3</v>
      </c>
      <c r="S11" s="35">
        <f>S12+S13+S14</f>
        <v>3</v>
      </c>
      <c r="T11" s="37">
        <f t="shared" si="4"/>
        <v>0.5714285714285714</v>
      </c>
      <c r="U11" s="37">
        <f t="shared" si="5"/>
        <v>0.5714285714285714</v>
      </c>
      <c r="V11" s="35">
        <f>V12+V13+V14</f>
        <v>0</v>
      </c>
      <c r="W11" s="35">
        <f>W12+W13+W14</f>
        <v>3</v>
      </c>
      <c r="X11" s="35">
        <f>X12+X13+X14</f>
        <v>0</v>
      </c>
      <c r="Y11" s="35">
        <f>Y12+Y13+Y14</f>
        <v>2</v>
      </c>
      <c r="Z11" s="35">
        <f>H11-H127</f>
        <v>11</v>
      </c>
      <c r="AA11" s="38"/>
      <c r="AB11" s="38"/>
      <c r="AC11" s="38"/>
      <c r="AD11" s="38"/>
    </row>
    <row r="12" spans="1:30" x14ac:dyDescent="0.3">
      <c r="A12" s="3" t="s">
        <v>66</v>
      </c>
      <c r="B12" s="3" t="s">
        <v>29</v>
      </c>
      <c r="C12" s="3" t="s">
        <v>32</v>
      </c>
      <c r="D12" s="3" t="s">
        <v>26</v>
      </c>
      <c r="E12" s="3" t="s">
        <v>30</v>
      </c>
      <c r="F12" s="3" t="s">
        <v>33</v>
      </c>
      <c r="G12" s="3">
        <v>3</v>
      </c>
      <c r="H12" s="3">
        <v>2</v>
      </c>
      <c r="I12" s="4">
        <f t="shared" si="0"/>
        <v>0.66666666666666663</v>
      </c>
      <c r="J12" s="3">
        <v>0</v>
      </c>
      <c r="K12" s="32">
        <f t="shared" si="1"/>
        <v>0</v>
      </c>
      <c r="L12" s="3">
        <f t="shared" si="2"/>
        <v>2</v>
      </c>
      <c r="M12" s="3">
        <v>0</v>
      </c>
      <c r="N12" s="3">
        <v>2</v>
      </c>
      <c r="O12" s="3">
        <v>0</v>
      </c>
      <c r="P12" s="3">
        <v>1</v>
      </c>
      <c r="Q12" s="4">
        <f t="shared" si="3"/>
        <v>50</v>
      </c>
      <c r="R12" s="3">
        <v>2</v>
      </c>
      <c r="S12" s="3">
        <v>2</v>
      </c>
      <c r="T12" s="32">
        <f t="shared" si="4"/>
        <v>0</v>
      </c>
      <c r="U12" s="32">
        <f t="shared" si="5"/>
        <v>0</v>
      </c>
      <c r="V12" s="3">
        <v>0</v>
      </c>
      <c r="W12" s="3">
        <v>2</v>
      </c>
      <c r="X12" s="3">
        <v>0</v>
      </c>
      <c r="Y12" s="3">
        <v>1</v>
      </c>
      <c r="Z12" s="3">
        <v>0</v>
      </c>
    </row>
    <row r="13" spans="1:30" x14ac:dyDescent="0.3">
      <c r="A13" s="3" t="s">
        <v>67</v>
      </c>
      <c r="B13" s="3" t="s">
        <v>29</v>
      </c>
      <c r="C13" s="3" t="s">
        <v>32</v>
      </c>
      <c r="D13" s="3" t="s">
        <v>26</v>
      </c>
      <c r="E13" s="3" t="s">
        <v>30</v>
      </c>
      <c r="F13" s="3" t="s">
        <v>33</v>
      </c>
      <c r="G13" s="3">
        <v>1</v>
      </c>
      <c r="H13" s="3">
        <v>2</v>
      </c>
      <c r="I13" s="4">
        <f t="shared" si="0"/>
        <v>2</v>
      </c>
      <c r="J13" s="3">
        <v>0</v>
      </c>
      <c r="K13" s="32">
        <f t="shared" si="1"/>
        <v>0</v>
      </c>
      <c r="L13" s="3">
        <f t="shared" si="2"/>
        <v>1</v>
      </c>
      <c r="M13" s="3">
        <v>1</v>
      </c>
      <c r="N13" s="3">
        <v>0</v>
      </c>
      <c r="O13" s="3">
        <v>1</v>
      </c>
      <c r="P13" s="3">
        <v>1</v>
      </c>
      <c r="Q13" s="4">
        <f t="shared" si="3"/>
        <v>100</v>
      </c>
      <c r="R13" s="3">
        <v>0</v>
      </c>
      <c r="S13" s="3">
        <v>0</v>
      </c>
      <c r="T13" s="32">
        <f t="shared" si="4"/>
        <v>1</v>
      </c>
      <c r="U13" s="32">
        <f t="shared" si="5"/>
        <v>1</v>
      </c>
      <c r="V13" s="3">
        <v>0</v>
      </c>
      <c r="W13" s="3">
        <v>0</v>
      </c>
      <c r="X13" s="3">
        <v>0</v>
      </c>
      <c r="Y13" s="3">
        <v>0</v>
      </c>
      <c r="Z13" s="3">
        <v>0</v>
      </c>
    </row>
    <row r="14" spans="1:30" x14ac:dyDescent="0.3">
      <c r="A14" s="3" t="s">
        <v>68</v>
      </c>
      <c r="B14" s="3" t="s">
        <v>29</v>
      </c>
      <c r="C14" s="3" t="s">
        <v>32</v>
      </c>
      <c r="D14" s="3" t="s">
        <v>26</v>
      </c>
      <c r="E14" s="3" t="s">
        <v>30</v>
      </c>
      <c r="F14" s="3" t="s">
        <v>33</v>
      </c>
      <c r="G14" s="3">
        <v>4</v>
      </c>
      <c r="H14" s="3">
        <v>7</v>
      </c>
      <c r="I14" s="4">
        <f t="shared" si="0"/>
        <v>1.75</v>
      </c>
      <c r="J14" s="3">
        <v>0</v>
      </c>
      <c r="K14" s="32">
        <f t="shared" si="1"/>
        <v>0</v>
      </c>
      <c r="L14" s="3">
        <f t="shared" si="2"/>
        <v>4</v>
      </c>
      <c r="M14" s="3">
        <v>3</v>
      </c>
      <c r="N14" s="3">
        <v>1</v>
      </c>
      <c r="O14" s="3">
        <v>1</v>
      </c>
      <c r="P14" s="3">
        <v>3</v>
      </c>
      <c r="Q14" s="4">
        <f t="shared" si="3"/>
        <v>75</v>
      </c>
      <c r="R14" s="3">
        <v>1</v>
      </c>
      <c r="S14" s="3">
        <v>1</v>
      </c>
      <c r="T14" s="32">
        <f t="shared" si="4"/>
        <v>0.75</v>
      </c>
      <c r="U14" s="32">
        <f t="shared" si="5"/>
        <v>0.75</v>
      </c>
      <c r="V14" s="3">
        <v>0</v>
      </c>
      <c r="W14" s="3">
        <v>1</v>
      </c>
      <c r="X14" s="3">
        <v>0</v>
      </c>
      <c r="Y14" s="3">
        <v>1</v>
      </c>
      <c r="Z14" s="3">
        <v>0</v>
      </c>
    </row>
    <row r="15" spans="1:30" x14ac:dyDescent="0.3">
      <c r="A15" s="35">
        <v>228</v>
      </c>
      <c r="B15" s="35" t="s">
        <v>29</v>
      </c>
      <c r="C15" s="35" t="s">
        <v>32</v>
      </c>
      <c r="D15" s="35" t="s">
        <v>33</v>
      </c>
      <c r="E15" s="35" t="s">
        <v>30</v>
      </c>
      <c r="F15" s="35" t="s">
        <v>28</v>
      </c>
      <c r="G15" s="35">
        <f>G16+G17+G18</f>
        <v>3</v>
      </c>
      <c r="H15" s="35">
        <f>H16+H17+H18</f>
        <v>0</v>
      </c>
      <c r="I15" s="36">
        <f t="shared" si="0"/>
        <v>0</v>
      </c>
      <c r="J15" s="35">
        <f>J16+J17+J18</f>
        <v>0</v>
      </c>
      <c r="K15" s="37">
        <f t="shared" si="1"/>
        <v>0</v>
      </c>
      <c r="L15" s="35">
        <f t="shared" si="2"/>
        <v>3</v>
      </c>
      <c r="M15" s="35">
        <f>M16+M17+M18</f>
        <v>0</v>
      </c>
      <c r="N15" s="35">
        <f>N16+N17+N18</f>
        <v>3</v>
      </c>
      <c r="O15" s="35">
        <f>O16+O17+O18</f>
        <v>0</v>
      </c>
      <c r="P15" s="35">
        <f>P16+P17+P18</f>
        <v>2</v>
      </c>
      <c r="Q15" s="36">
        <f t="shared" si="3"/>
        <v>66.666666666666657</v>
      </c>
      <c r="R15" s="35">
        <f>R16+R17+R18</f>
        <v>0</v>
      </c>
      <c r="S15" s="35">
        <f>S16+S17+S18</f>
        <v>0</v>
      </c>
      <c r="T15" s="37">
        <f t="shared" si="4"/>
        <v>0</v>
      </c>
      <c r="U15" s="37">
        <f t="shared" si="5"/>
        <v>0</v>
      </c>
      <c r="V15" s="35">
        <f>V16+V17+V18</f>
        <v>0</v>
      </c>
      <c r="W15" s="35">
        <f>W16+W17+W18</f>
        <v>2</v>
      </c>
      <c r="X15" s="35">
        <f>X16+X17+X18</f>
        <v>0</v>
      </c>
      <c r="Y15" s="35">
        <f>Y16+Y17+Y18</f>
        <v>0</v>
      </c>
      <c r="Z15" s="35">
        <f>H15-H131</f>
        <v>-1</v>
      </c>
      <c r="AA15" s="38"/>
      <c r="AB15" s="38"/>
      <c r="AC15" s="38"/>
      <c r="AD15" s="38"/>
    </row>
    <row r="16" spans="1:30" x14ac:dyDescent="0.3">
      <c r="A16" s="3" t="s">
        <v>66</v>
      </c>
      <c r="B16" s="3" t="s">
        <v>29</v>
      </c>
      <c r="C16" s="3" t="s">
        <v>32</v>
      </c>
      <c r="D16" s="3" t="s">
        <v>33</v>
      </c>
      <c r="E16" s="3" t="s">
        <v>30</v>
      </c>
      <c r="F16" s="3" t="s">
        <v>28</v>
      </c>
      <c r="G16" s="3">
        <v>1</v>
      </c>
      <c r="H16" s="3">
        <v>0</v>
      </c>
      <c r="I16" s="4">
        <f t="shared" si="0"/>
        <v>0</v>
      </c>
      <c r="J16" s="3">
        <v>0</v>
      </c>
      <c r="K16" s="32">
        <f t="shared" si="1"/>
        <v>0</v>
      </c>
      <c r="L16" s="3">
        <f t="shared" si="2"/>
        <v>1</v>
      </c>
      <c r="M16" s="3">
        <v>0</v>
      </c>
      <c r="N16" s="3">
        <v>1</v>
      </c>
      <c r="O16" s="3">
        <v>0</v>
      </c>
      <c r="P16" s="3">
        <v>0</v>
      </c>
      <c r="Q16" s="4">
        <f t="shared" si="3"/>
        <v>0</v>
      </c>
      <c r="R16" s="3">
        <v>0</v>
      </c>
      <c r="S16" s="3">
        <v>0</v>
      </c>
      <c r="T16" s="32">
        <f t="shared" si="4"/>
        <v>0</v>
      </c>
      <c r="U16" s="32">
        <f t="shared" si="5"/>
        <v>0</v>
      </c>
      <c r="V16" s="3">
        <v>0</v>
      </c>
      <c r="W16" s="3">
        <v>1</v>
      </c>
      <c r="X16" s="3">
        <v>0</v>
      </c>
      <c r="Y16" s="3">
        <v>0</v>
      </c>
      <c r="Z16" s="3">
        <v>0</v>
      </c>
    </row>
    <row r="17" spans="1:30" x14ac:dyDescent="0.3">
      <c r="A17" s="3" t="s">
        <v>67</v>
      </c>
      <c r="B17" s="3" t="s">
        <v>29</v>
      </c>
      <c r="C17" s="3" t="s">
        <v>32</v>
      </c>
      <c r="D17" s="3" t="s">
        <v>33</v>
      </c>
      <c r="E17" s="3" t="s">
        <v>30</v>
      </c>
      <c r="F17" s="3" t="s">
        <v>28</v>
      </c>
      <c r="G17" s="3">
        <v>2</v>
      </c>
      <c r="H17" s="3">
        <v>0</v>
      </c>
      <c r="I17" s="4">
        <f t="shared" si="0"/>
        <v>0</v>
      </c>
      <c r="J17" s="3">
        <v>0</v>
      </c>
      <c r="K17" s="32">
        <f t="shared" si="1"/>
        <v>0</v>
      </c>
      <c r="L17" s="3">
        <f t="shared" si="2"/>
        <v>2</v>
      </c>
      <c r="M17" s="3">
        <v>0</v>
      </c>
      <c r="N17" s="3">
        <v>2</v>
      </c>
      <c r="O17" s="3">
        <v>0</v>
      </c>
      <c r="P17" s="3">
        <v>2</v>
      </c>
      <c r="Q17" s="4">
        <f t="shared" si="3"/>
        <v>100</v>
      </c>
      <c r="R17" s="3">
        <v>0</v>
      </c>
      <c r="S17" s="3">
        <v>0</v>
      </c>
      <c r="T17" s="32">
        <f t="shared" si="4"/>
        <v>0</v>
      </c>
      <c r="U17" s="32">
        <f t="shared" si="5"/>
        <v>0</v>
      </c>
      <c r="V17" s="3">
        <v>0</v>
      </c>
      <c r="W17" s="3">
        <v>1</v>
      </c>
      <c r="X17" s="3">
        <v>0</v>
      </c>
      <c r="Y17" s="3">
        <v>0</v>
      </c>
      <c r="Z17" s="3">
        <v>0</v>
      </c>
    </row>
    <row r="18" spans="1:30" x14ac:dyDescent="0.3">
      <c r="A18" s="3" t="s">
        <v>68</v>
      </c>
      <c r="B18" s="3" t="s">
        <v>29</v>
      </c>
      <c r="C18" s="3" t="s">
        <v>32</v>
      </c>
      <c r="D18" s="3" t="s">
        <v>33</v>
      </c>
      <c r="E18" s="3" t="s">
        <v>30</v>
      </c>
      <c r="F18" s="3" t="s">
        <v>28</v>
      </c>
      <c r="G18" s="3">
        <v>0</v>
      </c>
      <c r="H18" s="3">
        <v>0</v>
      </c>
      <c r="I18" s="4" t="e">
        <f t="shared" si="0"/>
        <v>#DIV/0!</v>
      </c>
      <c r="J18" s="3">
        <v>0</v>
      </c>
      <c r="K18" s="32" t="e">
        <f t="shared" si="1"/>
        <v>#DIV/0!</v>
      </c>
      <c r="L18" s="3">
        <f t="shared" si="2"/>
        <v>0</v>
      </c>
      <c r="M18" s="3">
        <v>0</v>
      </c>
      <c r="N18" s="3">
        <v>0</v>
      </c>
      <c r="O18" s="3">
        <v>0</v>
      </c>
      <c r="P18" s="3">
        <v>0</v>
      </c>
      <c r="Q18" s="4" t="e">
        <f t="shared" si="3"/>
        <v>#DIV/0!</v>
      </c>
      <c r="R18" s="3">
        <v>0</v>
      </c>
      <c r="S18" s="3">
        <v>0</v>
      </c>
      <c r="T18" s="32" t="e">
        <f t="shared" si="4"/>
        <v>#DIV/0!</v>
      </c>
      <c r="U18" s="32" t="e">
        <f t="shared" si="5"/>
        <v>#DIV/0!</v>
      </c>
      <c r="V18" s="3">
        <v>0</v>
      </c>
      <c r="W18" s="3">
        <v>0</v>
      </c>
      <c r="X18" s="3">
        <v>0</v>
      </c>
      <c r="Y18" s="3">
        <v>0</v>
      </c>
      <c r="Z18" s="3">
        <v>0</v>
      </c>
    </row>
    <row r="19" spans="1:30" x14ac:dyDescent="0.3">
      <c r="A19" s="35">
        <v>5</v>
      </c>
      <c r="B19" s="35" t="s">
        <v>24</v>
      </c>
      <c r="C19" s="35" t="s">
        <v>29</v>
      </c>
      <c r="D19" s="35" t="s">
        <v>30</v>
      </c>
      <c r="E19" s="35" t="s">
        <v>27</v>
      </c>
      <c r="F19" s="35" t="s">
        <v>28</v>
      </c>
      <c r="G19" s="35">
        <f>G20+G21+G22</f>
        <v>4</v>
      </c>
      <c r="H19" s="35">
        <f>H20+H21+H22</f>
        <v>9</v>
      </c>
      <c r="I19" s="36">
        <f t="shared" si="0"/>
        <v>2.25</v>
      </c>
      <c r="J19" s="35">
        <f>J20+J21+J22</f>
        <v>0</v>
      </c>
      <c r="K19" s="37">
        <f t="shared" si="1"/>
        <v>0</v>
      </c>
      <c r="L19" s="35">
        <f t="shared" si="2"/>
        <v>4</v>
      </c>
      <c r="M19" s="35">
        <f>M20+M21+M22</f>
        <v>4</v>
      </c>
      <c r="N19" s="35">
        <f>N20+N21+N22</f>
        <v>0</v>
      </c>
      <c r="O19" s="35">
        <f>O20+O21+O22</f>
        <v>2</v>
      </c>
      <c r="P19" s="35">
        <f>P20+P21+P22</f>
        <v>4</v>
      </c>
      <c r="Q19" s="36">
        <f t="shared" si="3"/>
        <v>100</v>
      </c>
      <c r="R19" s="35">
        <f>R20+R21+R22</f>
        <v>0</v>
      </c>
      <c r="S19" s="35">
        <f>S20+S21+S22</f>
        <v>0</v>
      </c>
      <c r="T19" s="37">
        <f t="shared" si="4"/>
        <v>1</v>
      </c>
      <c r="U19" s="37">
        <f t="shared" si="5"/>
        <v>1.125</v>
      </c>
      <c r="V19" s="35">
        <f>V20+V21+V22</f>
        <v>1</v>
      </c>
      <c r="W19" s="35">
        <f>W20+W21+W22</f>
        <v>0</v>
      </c>
      <c r="X19" s="35">
        <f>X20+X21+X22</f>
        <v>0</v>
      </c>
      <c r="Y19" s="35">
        <f>Y20+Y21+Y22</f>
        <v>0</v>
      </c>
      <c r="Z19" s="35">
        <f>H19-H135</f>
        <v>9</v>
      </c>
      <c r="AA19" s="38"/>
      <c r="AB19" s="38"/>
      <c r="AC19" s="38"/>
      <c r="AD19" s="38"/>
    </row>
    <row r="20" spans="1:30" x14ac:dyDescent="0.3">
      <c r="A20" s="3" t="s">
        <v>66</v>
      </c>
      <c r="B20" s="3" t="s">
        <v>24</v>
      </c>
      <c r="C20" s="3" t="s">
        <v>29</v>
      </c>
      <c r="D20" s="3" t="s">
        <v>30</v>
      </c>
      <c r="E20" s="3" t="s">
        <v>27</v>
      </c>
      <c r="F20" s="3" t="s">
        <v>28</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v>0</v>
      </c>
    </row>
    <row r="21" spans="1:30" x14ac:dyDescent="0.3">
      <c r="A21" s="3" t="s">
        <v>67</v>
      </c>
      <c r="B21" s="3" t="s">
        <v>24</v>
      </c>
      <c r="C21" s="3" t="s">
        <v>29</v>
      </c>
      <c r="D21" s="3" t="s">
        <v>30</v>
      </c>
      <c r="E21" s="3" t="s">
        <v>27</v>
      </c>
      <c r="F21" s="3" t="s">
        <v>28</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v>0</v>
      </c>
    </row>
    <row r="22" spans="1:30" x14ac:dyDescent="0.3">
      <c r="A22" s="3" t="s">
        <v>68</v>
      </c>
      <c r="B22" s="3" t="s">
        <v>24</v>
      </c>
      <c r="C22" s="3" t="s">
        <v>29</v>
      </c>
      <c r="D22" s="3" t="s">
        <v>30</v>
      </c>
      <c r="E22" s="3" t="s">
        <v>27</v>
      </c>
      <c r="F22" s="3" t="s">
        <v>28</v>
      </c>
      <c r="G22" s="3">
        <v>4</v>
      </c>
      <c r="H22" s="3">
        <v>9</v>
      </c>
      <c r="I22" s="4">
        <f t="shared" si="0"/>
        <v>2.25</v>
      </c>
      <c r="J22" s="3">
        <v>0</v>
      </c>
      <c r="K22" s="32">
        <f t="shared" si="1"/>
        <v>0</v>
      </c>
      <c r="L22" s="3">
        <f t="shared" si="2"/>
        <v>4</v>
      </c>
      <c r="M22" s="3">
        <v>4</v>
      </c>
      <c r="N22" s="3">
        <v>0</v>
      </c>
      <c r="O22" s="3">
        <v>2</v>
      </c>
      <c r="P22" s="3">
        <v>4</v>
      </c>
      <c r="Q22" s="4">
        <f t="shared" si="3"/>
        <v>100</v>
      </c>
      <c r="R22" s="3">
        <v>0</v>
      </c>
      <c r="S22" s="3">
        <v>0</v>
      </c>
      <c r="T22" s="32">
        <f t="shared" si="4"/>
        <v>1</v>
      </c>
      <c r="U22" s="32">
        <f t="shared" si="5"/>
        <v>1.125</v>
      </c>
      <c r="V22" s="3">
        <v>1</v>
      </c>
      <c r="W22" s="3">
        <v>0</v>
      </c>
      <c r="X22" s="3">
        <v>0</v>
      </c>
      <c r="Y22" s="3">
        <v>0</v>
      </c>
      <c r="Z22" s="3">
        <v>0</v>
      </c>
    </row>
    <row r="23" spans="1:30" x14ac:dyDescent="0.3">
      <c r="A23" s="35">
        <v>229</v>
      </c>
      <c r="B23" s="35" t="s">
        <v>24</v>
      </c>
      <c r="C23" s="35" t="s">
        <v>29</v>
      </c>
      <c r="D23" s="35" t="s">
        <v>30</v>
      </c>
      <c r="E23" s="35" t="s">
        <v>27</v>
      </c>
      <c r="F23" s="35" t="s">
        <v>32</v>
      </c>
      <c r="G23" s="35">
        <f>G24+G25+G26</f>
        <v>7</v>
      </c>
      <c r="H23" s="35">
        <f>H24+H25+H26</f>
        <v>1</v>
      </c>
      <c r="I23" s="36">
        <f t="shared" si="0"/>
        <v>0.14285714285714285</v>
      </c>
      <c r="J23" s="35">
        <f>J24+J25+J26</f>
        <v>1</v>
      </c>
      <c r="K23" s="37">
        <f t="shared" si="1"/>
        <v>0.14285714285714285</v>
      </c>
      <c r="L23" s="35">
        <f t="shared" si="2"/>
        <v>4</v>
      </c>
      <c r="M23" s="35">
        <f>M24+M25+M26</f>
        <v>0</v>
      </c>
      <c r="N23" s="35">
        <f>N24+N25+N26</f>
        <v>4</v>
      </c>
      <c r="O23" s="35">
        <f>O24+O25+O26</f>
        <v>0</v>
      </c>
      <c r="P23" s="35">
        <f>P24+P25+P26</f>
        <v>4</v>
      </c>
      <c r="Q23" s="36">
        <f t="shared" si="3"/>
        <v>100</v>
      </c>
      <c r="R23" s="35">
        <f>R24+R25+R26</f>
        <v>2</v>
      </c>
      <c r="S23" s="35">
        <f>S24+S25+S26</f>
        <v>1</v>
      </c>
      <c r="T23" s="37">
        <f t="shared" si="4"/>
        <v>0</v>
      </c>
      <c r="U23" s="37">
        <f t="shared" si="5"/>
        <v>0</v>
      </c>
      <c r="V23" s="35">
        <f>V24+V25+V26</f>
        <v>0</v>
      </c>
      <c r="W23" s="35">
        <f>W24+W25+W26</f>
        <v>2</v>
      </c>
      <c r="X23" s="35">
        <f>X24+X25+X26</f>
        <v>0</v>
      </c>
      <c r="Y23" s="35">
        <f>Y24+Y25+Y26</f>
        <v>1</v>
      </c>
      <c r="Z23" s="35">
        <f>H23-H139</f>
        <v>-1</v>
      </c>
      <c r="AA23" s="38"/>
      <c r="AB23" s="38"/>
      <c r="AC23" s="38"/>
      <c r="AD23" s="38"/>
    </row>
    <row r="24" spans="1:30" x14ac:dyDescent="0.3">
      <c r="A24" s="3" t="s">
        <v>66</v>
      </c>
      <c r="B24" s="3" t="s">
        <v>24</v>
      </c>
      <c r="C24" s="3" t="s">
        <v>29</v>
      </c>
      <c r="D24" s="3" t="s">
        <v>30</v>
      </c>
      <c r="E24" s="3" t="s">
        <v>27</v>
      </c>
      <c r="F24" s="3" t="s">
        <v>32</v>
      </c>
      <c r="G24" s="3">
        <v>5</v>
      </c>
      <c r="H24" s="3">
        <v>1</v>
      </c>
      <c r="I24" s="4">
        <f t="shared" si="0"/>
        <v>0.2</v>
      </c>
      <c r="J24" s="3">
        <v>0</v>
      </c>
      <c r="K24" s="32">
        <f t="shared" si="1"/>
        <v>0</v>
      </c>
      <c r="L24" s="3">
        <f t="shared" si="2"/>
        <v>3</v>
      </c>
      <c r="M24" s="3">
        <v>0</v>
      </c>
      <c r="N24" s="3">
        <v>3</v>
      </c>
      <c r="O24" s="3">
        <v>0</v>
      </c>
      <c r="P24" s="3">
        <v>3</v>
      </c>
      <c r="Q24" s="4">
        <f t="shared" si="3"/>
        <v>100</v>
      </c>
      <c r="R24" s="3">
        <v>2</v>
      </c>
      <c r="S24" s="3">
        <v>1</v>
      </c>
      <c r="T24" s="32">
        <f t="shared" si="4"/>
        <v>0</v>
      </c>
      <c r="U24" s="32">
        <f t="shared" si="5"/>
        <v>0</v>
      </c>
      <c r="V24" s="3">
        <v>0</v>
      </c>
      <c r="W24" s="3">
        <v>2</v>
      </c>
      <c r="X24" s="3">
        <v>0</v>
      </c>
      <c r="Y24" s="3">
        <v>1</v>
      </c>
      <c r="Z24" s="3">
        <v>0</v>
      </c>
    </row>
    <row r="25" spans="1:30" x14ac:dyDescent="0.3">
      <c r="A25" s="3" t="s">
        <v>67</v>
      </c>
      <c r="B25" s="3" t="s">
        <v>24</v>
      </c>
      <c r="C25" s="3" t="s">
        <v>29</v>
      </c>
      <c r="D25" s="3" t="s">
        <v>30</v>
      </c>
      <c r="E25" s="3" t="s">
        <v>27</v>
      </c>
      <c r="F25" s="3" t="s">
        <v>32</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v>0</v>
      </c>
    </row>
    <row r="26" spans="1:30" x14ac:dyDescent="0.3">
      <c r="A26" s="3" t="s">
        <v>68</v>
      </c>
      <c r="B26" s="3" t="s">
        <v>24</v>
      </c>
      <c r="C26" s="3" t="s">
        <v>29</v>
      </c>
      <c r="D26" s="3" t="s">
        <v>30</v>
      </c>
      <c r="E26" s="3" t="s">
        <v>27</v>
      </c>
      <c r="F26" s="3" t="s">
        <v>32</v>
      </c>
      <c r="G26" s="3">
        <v>2</v>
      </c>
      <c r="H26" s="3">
        <v>0</v>
      </c>
      <c r="I26" s="4">
        <f t="shared" si="0"/>
        <v>0</v>
      </c>
      <c r="J26" s="3">
        <v>1</v>
      </c>
      <c r="K26" s="32">
        <f t="shared" si="1"/>
        <v>0.5</v>
      </c>
      <c r="L26" s="3">
        <f t="shared" si="2"/>
        <v>1</v>
      </c>
      <c r="M26" s="3">
        <v>0</v>
      </c>
      <c r="N26" s="3">
        <v>1</v>
      </c>
      <c r="O26" s="3">
        <v>0</v>
      </c>
      <c r="P26" s="3">
        <v>1</v>
      </c>
      <c r="Q26" s="4">
        <f t="shared" si="3"/>
        <v>100</v>
      </c>
      <c r="R26" s="3">
        <v>0</v>
      </c>
      <c r="S26" s="3">
        <v>0</v>
      </c>
      <c r="T26" s="32">
        <f t="shared" si="4"/>
        <v>0</v>
      </c>
      <c r="U26" s="32">
        <f t="shared" si="5"/>
        <v>0</v>
      </c>
      <c r="V26" s="3">
        <v>0</v>
      </c>
      <c r="W26" s="3">
        <v>0</v>
      </c>
      <c r="X26" s="3">
        <v>0</v>
      </c>
      <c r="Y26" s="3">
        <v>0</v>
      </c>
      <c r="Z26" s="3">
        <v>0</v>
      </c>
    </row>
    <row r="27" spans="1:30" x14ac:dyDescent="0.3">
      <c r="A27" s="35">
        <v>151</v>
      </c>
      <c r="B27" s="35" t="s">
        <v>30</v>
      </c>
      <c r="C27" s="35" t="s">
        <v>25</v>
      </c>
      <c r="D27" s="35" t="s">
        <v>26</v>
      </c>
      <c r="E27" s="35" t="s">
        <v>27</v>
      </c>
      <c r="F27" s="35" t="s">
        <v>31</v>
      </c>
      <c r="G27" s="35">
        <f>G28+G29+G30</f>
        <v>3</v>
      </c>
      <c r="H27" s="35">
        <f>H28+H29+H30</f>
        <v>2</v>
      </c>
      <c r="I27" s="36">
        <f t="shared" si="0"/>
        <v>0.66666666666666663</v>
      </c>
      <c r="J27" s="35">
        <f>J28+J29+J30</f>
        <v>0</v>
      </c>
      <c r="K27" s="37">
        <f t="shared" si="1"/>
        <v>0</v>
      </c>
      <c r="L27" s="35">
        <f t="shared" si="2"/>
        <v>3</v>
      </c>
      <c r="M27" s="35">
        <f>M28+M29+M30</f>
        <v>1</v>
      </c>
      <c r="N27" s="35">
        <f>N28+N29+N30</f>
        <v>2</v>
      </c>
      <c r="O27" s="35">
        <f>O28+O29+O30</f>
        <v>0</v>
      </c>
      <c r="P27" s="35">
        <f>P28+P29+P30</f>
        <v>2</v>
      </c>
      <c r="Q27" s="36">
        <f t="shared" si="3"/>
        <v>66.666666666666657</v>
      </c>
      <c r="R27" s="35">
        <f>R28+R29+R30</f>
        <v>0</v>
      </c>
      <c r="S27" s="35">
        <f>S28+S29+S30</f>
        <v>0</v>
      </c>
      <c r="T27" s="37">
        <f t="shared" si="4"/>
        <v>0.33333333333333331</v>
      </c>
      <c r="U27" s="37">
        <f t="shared" si="5"/>
        <v>0.33333333333333331</v>
      </c>
      <c r="V27" s="35">
        <f>V28+V29+V30</f>
        <v>0</v>
      </c>
      <c r="W27" s="35">
        <f>W28+W29+W30</f>
        <v>1</v>
      </c>
      <c r="X27" s="35">
        <f>X28+X29+X30</f>
        <v>0</v>
      </c>
      <c r="Y27" s="35">
        <f>Y28+Y29+Y30</f>
        <v>0</v>
      </c>
      <c r="Z27" s="35">
        <f>H27-H143</f>
        <v>2</v>
      </c>
      <c r="AA27" s="38"/>
      <c r="AB27" s="38"/>
      <c r="AC27" s="38"/>
      <c r="AD27" s="38"/>
    </row>
    <row r="28" spans="1:30" x14ac:dyDescent="0.3">
      <c r="A28" s="3" t="s">
        <v>66</v>
      </c>
      <c r="B28" s="3" t="s">
        <v>30</v>
      </c>
      <c r="C28" s="3" t="s">
        <v>25</v>
      </c>
      <c r="D28" s="3" t="s">
        <v>26</v>
      </c>
      <c r="E28" s="3" t="s">
        <v>27</v>
      </c>
      <c r="F28" s="3" t="s">
        <v>31</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c r="Z28" s="3">
        <v>0</v>
      </c>
    </row>
    <row r="29" spans="1:30" x14ac:dyDescent="0.3">
      <c r="A29" s="3" t="s">
        <v>67</v>
      </c>
      <c r="B29" s="3" t="s">
        <v>30</v>
      </c>
      <c r="C29" s="3" t="s">
        <v>25</v>
      </c>
      <c r="D29" s="3" t="s">
        <v>26</v>
      </c>
      <c r="E29" s="3" t="s">
        <v>27</v>
      </c>
      <c r="F29" s="3" t="s">
        <v>31</v>
      </c>
      <c r="G29" s="3">
        <v>0</v>
      </c>
      <c r="H29" s="3">
        <v>0</v>
      </c>
      <c r="I29" s="4" t="e">
        <f t="shared" si="0"/>
        <v>#DIV/0!</v>
      </c>
      <c r="J29" s="3">
        <v>0</v>
      </c>
      <c r="K29" s="32" t="e">
        <f t="shared" si="1"/>
        <v>#DIV/0!</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v>0</v>
      </c>
    </row>
    <row r="30" spans="1:30" x14ac:dyDescent="0.3">
      <c r="A30" s="3" t="s">
        <v>68</v>
      </c>
      <c r="B30" s="3" t="s">
        <v>30</v>
      </c>
      <c r="C30" s="3" t="s">
        <v>25</v>
      </c>
      <c r="D30" s="3" t="s">
        <v>26</v>
      </c>
      <c r="E30" s="3" t="s">
        <v>27</v>
      </c>
      <c r="F30" s="3" t="s">
        <v>31</v>
      </c>
      <c r="G30" s="3">
        <v>3</v>
      </c>
      <c r="H30" s="3">
        <v>2</v>
      </c>
      <c r="I30" s="4">
        <f t="shared" si="0"/>
        <v>0.66666666666666663</v>
      </c>
      <c r="J30" s="3">
        <v>0</v>
      </c>
      <c r="K30" s="32">
        <f t="shared" si="1"/>
        <v>0</v>
      </c>
      <c r="L30" s="3">
        <f t="shared" si="2"/>
        <v>3</v>
      </c>
      <c r="M30" s="3">
        <v>1</v>
      </c>
      <c r="N30" s="3">
        <v>2</v>
      </c>
      <c r="O30" s="3">
        <v>0</v>
      </c>
      <c r="P30" s="3">
        <v>2</v>
      </c>
      <c r="Q30" s="4">
        <f t="shared" si="3"/>
        <v>66.666666666666657</v>
      </c>
      <c r="R30" s="3">
        <v>0</v>
      </c>
      <c r="S30" s="3">
        <v>0</v>
      </c>
      <c r="T30" s="32">
        <f t="shared" si="4"/>
        <v>0.33333333333333331</v>
      </c>
      <c r="U30" s="32">
        <f t="shared" si="5"/>
        <v>0.33333333333333331</v>
      </c>
      <c r="V30" s="3">
        <v>0</v>
      </c>
      <c r="W30" s="3">
        <v>1</v>
      </c>
      <c r="X30" s="3">
        <v>0</v>
      </c>
      <c r="Y30" s="3">
        <v>0</v>
      </c>
      <c r="Z30" s="3">
        <v>0</v>
      </c>
    </row>
    <row r="31" spans="1:30" x14ac:dyDescent="0.3">
      <c r="A31" s="35">
        <v>230</v>
      </c>
      <c r="B31" s="35" t="s">
        <v>32</v>
      </c>
      <c r="C31" s="35" t="s">
        <v>25</v>
      </c>
      <c r="D31" s="35" t="s">
        <v>26</v>
      </c>
      <c r="E31" s="35" t="s">
        <v>27</v>
      </c>
      <c r="F31" s="35" t="s">
        <v>31</v>
      </c>
      <c r="G31" s="35">
        <f>G32+G33+G34</f>
        <v>1</v>
      </c>
      <c r="H31" s="35">
        <f>H32+H33+H34</f>
        <v>0</v>
      </c>
      <c r="I31" s="36">
        <f t="shared" si="0"/>
        <v>0</v>
      </c>
      <c r="J31" s="35">
        <f>J32+J33+J34</f>
        <v>0</v>
      </c>
      <c r="K31" s="37">
        <f t="shared" si="1"/>
        <v>0</v>
      </c>
      <c r="L31" s="35">
        <f t="shared" si="2"/>
        <v>1</v>
      </c>
      <c r="M31" s="35">
        <f>M32+M33+M34</f>
        <v>0</v>
      </c>
      <c r="N31" s="35">
        <f>N32+N33+N34</f>
        <v>1</v>
      </c>
      <c r="O31" s="35">
        <f>O32+O33+O34</f>
        <v>0</v>
      </c>
      <c r="P31" s="35">
        <f>P32+P33+P34</f>
        <v>1</v>
      </c>
      <c r="Q31" s="36">
        <f t="shared" si="3"/>
        <v>100</v>
      </c>
      <c r="R31" s="35">
        <f>R32+R33+R34</f>
        <v>0</v>
      </c>
      <c r="S31" s="35">
        <f>S32+S33+S34</f>
        <v>0</v>
      </c>
      <c r="T31" s="37">
        <f t="shared" si="4"/>
        <v>0</v>
      </c>
      <c r="U31" s="37">
        <f t="shared" si="5"/>
        <v>0</v>
      </c>
      <c r="V31" s="35">
        <f>V32+V33+V34</f>
        <v>0</v>
      </c>
      <c r="W31" s="35">
        <f>W32+W33+W34</f>
        <v>0</v>
      </c>
      <c r="X31" s="35">
        <f>X32+X33+X34</f>
        <v>0</v>
      </c>
      <c r="Y31" s="35">
        <f>Y32+Y33+Y34</f>
        <v>0</v>
      </c>
      <c r="Z31" s="35">
        <f>H31-H147</f>
        <v>0</v>
      </c>
      <c r="AA31" s="38"/>
      <c r="AB31" s="38"/>
      <c r="AC31" s="38"/>
      <c r="AD31" s="38"/>
    </row>
    <row r="32" spans="1:30" x14ac:dyDescent="0.3">
      <c r="A32" s="3" t="s">
        <v>66</v>
      </c>
      <c r="B32" s="3" t="s">
        <v>32</v>
      </c>
      <c r="C32" s="3" t="s">
        <v>25</v>
      </c>
      <c r="D32" s="3" t="s">
        <v>26</v>
      </c>
      <c r="E32" s="3" t="s">
        <v>27</v>
      </c>
      <c r="F32" s="3" t="s">
        <v>31</v>
      </c>
      <c r="G32" s="3">
        <v>1</v>
      </c>
      <c r="H32" s="3">
        <v>0</v>
      </c>
      <c r="I32" s="4">
        <f t="shared" si="0"/>
        <v>0</v>
      </c>
      <c r="J32" s="3">
        <v>0</v>
      </c>
      <c r="K32" s="32">
        <f t="shared" si="1"/>
        <v>0</v>
      </c>
      <c r="L32" s="3">
        <f t="shared" si="2"/>
        <v>1</v>
      </c>
      <c r="M32" s="3">
        <v>0</v>
      </c>
      <c r="N32" s="3">
        <v>1</v>
      </c>
      <c r="O32" s="3">
        <v>0</v>
      </c>
      <c r="P32" s="3">
        <v>1</v>
      </c>
      <c r="Q32" s="4">
        <f t="shared" si="3"/>
        <v>100</v>
      </c>
      <c r="R32" s="3">
        <v>0</v>
      </c>
      <c r="S32" s="3">
        <v>0</v>
      </c>
      <c r="T32" s="32">
        <f t="shared" si="4"/>
        <v>0</v>
      </c>
      <c r="U32" s="32">
        <f t="shared" si="5"/>
        <v>0</v>
      </c>
      <c r="V32" s="3">
        <v>0</v>
      </c>
      <c r="W32" s="3">
        <v>0</v>
      </c>
      <c r="X32" s="3">
        <v>0</v>
      </c>
      <c r="Y32" s="3">
        <v>0</v>
      </c>
      <c r="Z32" s="3">
        <v>0</v>
      </c>
    </row>
    <row r="33" spans="1:30" x14ac:dyDescent="0.3">
      <c r="A33" s="3" t="s">
        <v>67</v>
      </c>
      <c r="B33" s="3" t="s">
        <v>32</v>
      </c>
      <c r="C33" s="3" t="s">
        <v>25</v>
      </c>
      <c r="D33" s="3" t="s">
        <v>26</v>
      </c>
      <c r="E33" s="3" t="s">
        <v>27</v>
      </c>
      <c r="F33" s="3" t="s">
        <v>31</v>
      </c>
      <c r="G33" s="3">
        <v>0</v>
      </c>
      <c r="H33" s="3">
        <v>0</v>
      </c>
      <c r="I33" s="4" t="e">
        <f t="shared" si="0"/>
        <v>#DIV/0!</v>
      </c>
      <c r="J33" s="3">
        <v>0</v>
      </c>
      <c r="K33" s="32" t="e">
        <f t="shared" si="1"/>
        <v>#DIV/0!</v>
      </c>
      <c r="L33" s="3">
        <f t="shared" si="2"/>
        <v>0</v>
      </c>
      <c r="M33" s="3">
        <v>0</v>
      </c>
      <c r="N33" s="3">
        <v>0</v>
      </c>
      <c r="O33" s="3">
        <v>0</v>
      </c>
      <c r="P33" s="3">
        <v>0</v>
      </c>
      <c r="Q33" s="4" t="e">
        <f t="shared" si="3"/>
        <v>#DIV/0!</v>
      </c>
      <c r="R33" s="3">
        <v>0</v>
      </c>
      <c r="S33" s="3">
        <v>0</v>
      </c>
      <c r="T33" s="32" t="e">
        <f t="shared" si="4"/>
        <v>#DIV/0!</v>
      </c>
      <c r="U33" s="32" t="e">
        <f t="shared" si="5"/>
        <v>#DIV/0!</v>
      </c>
      <c r="V33" s="3">
        <v>0</v>
      </c>
      <c r="W33" s="3">
        <v>0</v>
      </c>
      <c r="X33" s="3">
        <v>0</v>
      </c>
      <c r="Y33" s="3">
        <v>0</v>
      </c>
      <c r="Z33" s="3">
        <v>0</v>
      </c>
    </row>
    <row r="34" spans="1:30" x14ac:dyDescent="0.3">
      <c r="A34" s="3" t="s">
        <v>68</v>
      </c>
      <c r="B34" s="3" t="s">
        <v>32</v>
      </c>
      <c r="C34" s="3" t="s">
        <v>25</v>
      </c>
      <c r="D34" s="3" t="s">
        <v>26</v>
      </c>
      <c r="E34" s="3" t="s">
        <v>27</v>
      </c>
      <c r="F34" s="3" t="s">
        <v>31</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v>0</v>
      </c>
    </row>
    <row r="35" spans="1:30" x14ac:dyDescent="0.3">
      <c r="A35" s="35">
        <v>29</v>
      </c>
      <c r="B35" s="35" t="s">
        <v>29</v>
      </c>
      <c r="C35" s="35" t="s">
        <v>32</v>
      </c>
      <c r="D35" s="35" t="s">
        <v>26</v>
      </c>
      <c r="E35" s="35" t="s">
        <v>30</v>
      </c>
      <c r="F35" s="35" t="s">
        <v>28</v>
      </c>
      <c r="G35" s="35">
        <f>G36+G37+G38</f>
        <v>3</v>
      </c>
      <c r="H35" s="35">
        <f>H36+H37+H38</f>
        <v>3</v>
      </c>
      <c r="I35" s="36">
        <f t="shared" ref="I35:I66" si="6">H35/G35</f>
        <v>1</v>
      </c>
      <c r="J35" s="35">
        <f>J36+J37+J38</f>
        <v>1</v>
      </c>
      <c r="K35" s="37">
        <f t="shared" ref="K35:K66" si="7">J35/G35</f>
        <v>0.33333333333333331</v>
      </c>
      <c r="L35" s="35">
        <f t="shared" ref="L35:L66" si="8">M35+N35</f>
        <v>2</v>
      </c>
      <c r="M35" s="35">
        <f>M36+M37+M38</f>
        <v>1</v>
      </c>
      <c r="N35" s="35">
        <f>N36+N37+N38</f>
        <v>1</v>
      </c>
      <c r="O35" s="35">
        <f>O36+O37+O38</f>
        <v>1</v>
      </c>
      <c r="P35" s="35">
        <f>P36+P37+P38</f>
        <v>2</v>
      </c>
      <c r="Q35" s="36">
        <f t="shared" ref="Q35:Q66" si="9">P35/L35*100</f>
        <v>100</v>
      </c>
      <c r="R35" s="35">
        <f>R36+R37+R38</f>
        <v>0</v>
      </c>
      <c r="S35" s="35">
        <f>S36+S37+S38</f>
        <v>0</v>
      </c>
      <c r="T35" s="37">
        <f t="shared" ref="T35:T66" si="10">M35/(M35+N35)</f>
        <v>0.5</v>
      </c>
      <c r="U35" s="37">
        <f t="shared" ref="U35:U66" si="11">((0.5*V35)+M35)/L35</f>
        <v>0.75</v>
      </c>
      <c r="V35" s="35">
        <f>V36+V37+V38</f>
        <v>1</v>
      </c>
      <c r="W35" s="35">
        <f>W36+W37+W38</f>
        <v>0</v>
      </c>
      <c r="X35" s="35">
        <f>X36+X37+X38</f>
        <v>0</v>
      </c>
      <c r="Y35" s="35">
        <f>Y36+Y37+Y38</f>
        <v>0</v>
      </c>
      <c r="Z35" s="35">
        <f>H35-H151</f>
        <v>1</v>
      </c>
      <c r="AA35" s="38"/>
      <c r="AB35" s="38"/>
      <c r="AC35" s="38"/>
      <c r="AD35" s="38"/>
    </row>
    <row r="36" spans="1:30" x14ac:dyDescent="0.3">
      <c r="A36" s="3" t="s">
        <v>66</v>
      </c>
      <c r="B36" s="3" t="s">
        <v>29</v>
      </c>
      <c r="C36" s="3" t="s">
        <v>32</v>
      </c>
      <c r="D36" s="3" t="s">
        <v>26</v>
      </c>
      <c r="E36" s="3" t="s">
        <v>30</v>
      </c>
      <c r="F36" s="3" t="s">
        <v>28</v>
      </c>
      <c r="G36" s="3">
        <v>0</v>
      </c>
      <c r="H36" s="3">
        <v>0</v>
      </c>
      <c r="I36" s="4" t="e">
        <f t="shared" si="6"/>
        <v>#DIV/0!</v>
      </c>
      <c r="J36" s="3">
        <v>0</v>
      </c>
      <c r="K36" s="32" t="e">
        <f t="shared" si="7"/>
        <v>#DIV/0!</v>
      </c>
      <c r="L36" s="3">
        <f t="shared" si="8"/>
        <v>0</v>
      </c>
      <c r="M36" s="3">
        <v>0</v>
      </c>
      <c r="N36" s="3">
        <v>0</v>
      </c>
      <c r="O36" s="3">
        <v>0</v>
      </c>
      <c r="P36" s="3">
        <v>0</v>
      </c>
      <c r="Q36" s="4" t="e">
        <f t="shared" si="9"/>
        <v>#DIV/0!</v>
      </c>
      <c r="R36" s="3">
        <v>0</v>
      </c>
      <c r="S36" s="3">
        <v>0</v>
      </c>
      <c r="T36" s="32" t="e">
        <f t="shared" si="10"/>
        <v>#DIV/0!</v>
      </c>
      <c r="U36" s="32" t="e">
        <f t="shared" si="11"/>
        <v>#DIV/0!</v>
      </c>
      <c r="V36" s="3">
        <v>0</v>
      </c>
      <c r="W36" s="3">
        <v>0</v>
      </c>
      <c r="X36" s="3">
        <v>0</v>
      </c>
      <c r="Y36" s="3">
        <v>0</v>
      </c>
      <c r="Z36" s="3">
        <v>0</v>
      </c>
    </row>
    <row r="37" spans="1:30" x14ac:dyDescent="0.3">
      <c r="A37" s="3" t="s">
        <v>67</v>
      </c>
      <c r="B37" s="3" t="s">
        <v>29</v>
      </c>
      <c r="C37" s="3" t="s">
        <v>32</v>
      </c>
      <c r="D37" s="3" t="s">
        <v>26</v>
      </c>
      <c r="E37" s="3" t="s">
        <v>30</v>
      </c>
      <c r="F37" s="3" t="s">
        <v>28</v>
      </c>
      <c r="G37" s="3">
        <v>1</v>
      </c>
      <c r="H37" s="3">
        <v>0</v>
      </c>
      <c r="I37" s="4">
        <f t="shared" si="6"/>
        <v>0</v>
      </c>
      <c r="J37" s="3">
        <v>1</v>
      </c>
      <c r="K37" s="32">
        <f t="shared" si="7"/>
        <v>1</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v>0</v>
      </c>
    </row>
    <row r="38" spans="1:30" x14ac:dyDescent="0.3">
      <c r="A38" s="3" t="s">
        <v>68</v>
      </c>
      <c r="B38" s="3" t="s">
        <v>29</v>
      </c>
      <c r="C38" s="3" t="s">
        <v>32</v>
      </c>
      <c r="D38" s="3" t="s">
        <v>26</v>
      </c>
      <c r="E38" s="3" t="s">
        <v>30</v>
      </c>
      <c r="F38" s="3" t="s">
        <v>28</v>
      </c>
      <c r="G38" s="3">
        <v>2</v>
      </c>
      <c r="H38" s="3">
        <v>3</v>
      </c>
      <c r="I38" s="4">
        <f t="shared" si="6"/>
        <v>1.5</v>
      </c>
      <c r="J38" s="3">
        <v>0</v>
      </c>
      <c r="K38" s="32">
        <f t="shared" si="7"/>
        <v>0</v>
      </c>
      <c r="L38" s="3">
        <f t="shared" si="8"/>
        <v>2</v>
      </c>
      <c r="M38" s="3">
        <v>1</v>
      </c>
      <c r="N38" s="3">
        <v>1</v>
      </c>
      <c r="O38" s="3">
        <v>1</v>
      </c>
      <c r="P38" s="3">
        <v>2</v>
      </c>
      <c r="Q38" s="4">
        <f t="shared" si="9"/>
        <v>100</v>
      </c>
      <c r="R38" s="3">
        <v>0</v>
      </c>
      <c r="S38" s="3">
        <v>0</v>
      </c>
      <c r="T38" s="32">
        <f t="shared" si="10"/>
        <v>0.5</v>
      </c>
      <c r="U38" s="32">
        <f t="shared" si="11"/>
        <v>0.75</v>
      </c>
      <c r="V38" s="3">
        <v>1</v>
      </c>
      <c r="W38" s="3">
        <v>0</v>
      </c>
      <c r="X38" s="3">
        <v>0</v>
      </c>
      <c r="Y38" s="3">
        <v>0</v>
      </c>
      <c r="Z38" s="3">
        <v>0</v>
      </c>
    </row>
    <row r="39" spans="1:30" x14ac:dyDescent="0.3">
      <c r="A39" s="35">
        <v>127</v>
      </c>
      <c r="B39" s="35" t="s">
        <v>29</v>
      </c>
      <c r="C39" s="35" t="s">
        <v>32</v>
      </c>
      <c r="D39" s="35" t="s">
        <v>26</v>
      </c>
      <c r="E39" s="35" t="s">
        <v>33</v>
      </c>
      <c r="F39" s="35" t="s">
        <v>28</v>
      </c>
      <c r="G39" s="35">
        <f>G40+G41+G42</f>
        <v>5</v>
      </c>
      <c r="H39" s="35">
        <f>H40+H41+H42</f>
        <v>2</v>
      </c>
      <c r="I39" s="36">
        <f t="shared" si="6"/>
        <v>0.4</v>
      </c>
      <c r="J39" s="35">
        <f>J40+J41+J42</f>
        <v>1</v>
      </c>
      <c r="K39" s="37">
        <f t="shared" si="7"/>
        <v>0.2</v>
      </c>
      <c r="L39" s="35">
        <f t="shared" si="8"/>
        <v>4</v>
      </c>
      <c r="M39" s="35">
        <f>M40+M41+M42</f>
        <v>1</v>
      </c>
      <c r="N39" s="35">
        <f>N40+N41+N42</f>
        <v>3</v>
      </c>
      <c r="O39" s="35">
        <f>O40+O41+O42</f>
        <v>1</v>
      </c>
      <c r="P39" s="35">
        <f>P40+P41+P42</f>
        <v>3</v>
      </c>
      <c r="Q39" s="36">
        <f t="shared" si="9"/>
        <v>75</v>
      </c>
      <c r="R39" s="35">
        <f>R40+R41+R42</f>
        <v>0</v>
      </c>
      <c r="S39" s="35">
        <f>S40+S41+S42</f>
        <v>0</v>
      </c>
      <c r="T39" s="37">
        <f t="shared" si="10"/>
        <v>0.25</v>
      </c>
      <c r="U39" s="37">
        <f t="shared" si="11"/>
        <v>0.25</v>
      </c>
      <c r="V39" s="35">
        <f>V40+V41+V42</f>
        <v>0</v>
      </c>
      <c r="W39" s="35">
        <f>W40+W41+W42</f>
        <v>2</v>
      </c>
      <c r="X39" s="35">
        <f>X40+X41+X42</f>
        <v>1</v>
      </c>
      <c r="Y39" s="35">
        <f>Y40+Y41+Y42</f>
        <v>0</v>
      </c>
      <c r="Z39" s="35">
        <f>H39-H155</f>
        <v>1</v>
      </c>
      <c r="AA39" s="38"/>
      <c r="AB39" s="38"/>
      <c r="AC39" s="38"/>
      <c r="AD39" s="38"/>
    </row>
    <row r="40" spans="1:30" x14ac:dyDescent="0.3">
      <c r="A40" s="3" t="s">
        <v>66</v>
      </c>
      <c r="B40" s="3" t="s">
        <v>29</v>
      </c>
      <c r="C40" s="3" t="s">
        <v>32</v>
      </c>
      <c r="D40" s="3" t="s">
        <v>26</v>
      </c>
      <c r="E40" s="3" t="s">
        <v>33</v>
      </c>
      <c r="F40" s="3" t="s">
        <v>28</v>
      </c>
      <c r="G40" s="3">
        <v>0</v>
      </c>
      <c r="H40" s="3">
        <v>0</v>
      </c>
      <c r="I40" s="4" t="e">
        <f t="shared" si="6"/>
        <v>#DIV/0!</v>
      </c>
      <c r="J40" s="3">
        <v>0</v>
      </c>
      <c r="K40" s="32" t="e">
        <f t="shared" si="7"/>
        <v>#DIV/0!</v>
      </c>
      <c r="L40" s="3">
        <f t="shared" si="8"/>
        <v>0</v>
      </c>
      <c r="M40" s="3">
        <v>0</v>
      </c>
      <c r="N40" s="3">
        <v>0</v>
      </c>
      <c r="O40" s="3">
        <v>0</v>
      </c>
      <c r="P40" s="3">
        <v>0</v>
      </c>
      <c r="Q40" s="4" t="e">
        <f t="shared" si="9"/>
        <v>#DIV/0!</v>
      </c>
      <c r="R40" s="3">
        <v>0</v>
      </c>
      <c r="S40" s="3">
        <v>0</v>
      </c>
      <c r="T40" s="32" t="e">
        <f t="shared" si="10"/>
        <v>#DIV/0!</v>
      </c>
      <c r="U40" s="32" t="e">
        <f t="shared" si="11"/>
        <v>#DIV/0!</v>
      </c>
      <c r="V40" s="3">
        <v>0</v>
      </c>
      <c r="W40" s="3">
        <v>0</v>
      </c>
      <c r="X40" s="3">
        <v>0</v>
      </c>
      <c r="Y40" s="3">
        <v>0</v>
      </c>
      <c r="Z40" s="3">
        <v>0</v>
      </c>
    </row>
    <row r="41" spans="1:30" x14ac:dyDescent="0.3">
      <c r="A41" s="3" t="s">
        <v>67</v>
      </c>
      <c r="B41" s="3" t="s">
        <v>29</v>
      </c>
      <c r="C41" s="3" t="s">
        <v>32</v>
      </c>
      <c r="D41" s="3" t="s">
        <v>26</v>
      </c>
      <c r="E41" s="3" t="s">
        <v>33</v>
      </c>
      <c r="F41" s="3" t="s">
        <v>28</v>
      </c>
      <c r="G41" s="3">
        <v>4</v>
      </c>
      <c r="H41" s="3">
        <v>2</v>
      </c>
      <c r="I41" s="4">
        <f t="shared" si="6"/>
        <v>0.5</v>
      </c>
      <c r="J41" s="3">
        <v>0</v>
      </c>
      <c r="K41" s="32">
        <f t="shared" si="7"/>
        <v>0</v>
      </c>
      <c r="L41" s="3">
        <f t="shared" si="8"/>
        <v>4</v>
      </c>
      <c r="M41" s="3">
        <v>1</v>
      </c>
      <c r="N41" s="3">
        <v>3</v>
      </c>
      <c r="O41" s="3">
        <v>1</v>
      </c>
      <c r="P41" s="3">
        <v>3</v>
      </c>
      <c r="Q41" s="4">
        <f t="shared" si="9"/>
        <v>75</v>
      </c>
      <c r="R41" s="3">
        <v>0</v>
      </c>
      <c r="S41" s="3">
        <v>0</v>
      </c>
      <c r="T41" s="32">
        <f t="shared" si="10"/>
        <v>0.25</v>
      </c>
      <c r="U41" s="32">
        <f t="shared" si="11"/>
        <v>0.25</v>
      </c>
      <c r="V41" s="3">
        <v>0</v>
      </c>
      <c r="W41" s="3">
        <v>2</v>
      </c>
      <c r="X41" s="3">
        <v>0</v>
      </c>
      <c r="Y41" s="3">
        <v>0</v>
      </c>
      <c r="Z41" s="3">
        <v>0</v>
      </c>
    </row>
    <row r="42" spans="1:30" x14ac:dyDescent="0.3">
      <c r="A42" s="3" t="s">
        <v>68</v>
      </c>
      <c r="B42" s="3" t="s">
        <v>29</v>
      </c>
      <c r="C42" s="3" t="s">
        <v>32</v>
      </c>
      <c r="D42" s="3" t="s">
        <v>26</v>
      </c>
      <c r="E42" s="3" t="s">
        <v>33</v>
      </c>
      <c r="F42" s="3" t="s">
        <v>28</v>
      </c>
      <c r="G42" s="3">
        <v>1</v>
      </c>
      <c r="H42" s="3">
        <v>0</v>
      </c>
      <c r="I42" s="4">
        <f t="shared" si="6"/>
        <v>0</v>
      </c>
      <c r="J42" s="3">
        <v>1</v>
      </c>
      <c r="K42" s="32">
        <f t="shared" si="7"/>
        <v>1</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1</v>
      </c>
      <c r="Y42" s="3">
        <v>0</v>
      </c>
      <c r="Z42" s="3">
        <v>0</v>
      </c>
    </row>
    <row r="43" spans="1:30" x14ac:dyDescent="0.3">
      <c r="A43" s="35">
        <v>231</v>
      </c>
      <c r="B43" s="35" t="s">
        <v>24</v>
      </c>
      <c r="C43" s="35" t="s">
        <v>29</v>
      </c>
      <c r="D43" s="35" t="s">
        <v>34</v>
      </c>
      <c r="E43" s="35" t="s">
        <v>27</v>
      </c>
      <c r="F43" s="35" t="s">
        <v>28</v>
      </c>
      <c r="G43" s="35">
        <f>G44+G45+G46</f>
        <v>6</v>
      </c>
      <c r="H43" s="35">
        <f>H44+H45+H46</f>
        <v>9</v>
      </c>
      <c r="I43" s="36">
        <f t="shared" si="6"/>
        <v>1.5</v>
      </c>
      <c r="J43" s="35">
        <f>J44+J45+J46</f>
        <v>0</v>
      </c>
      <c r="K43" s="37">
        <f t="shared" si="7"/>
        <v>0</v>
      </c>
      <c r="L43" s="35">
        <f t="shared" si="8"/>
        <v>4</v>
      </c>
      <c r="M43" s="35">
        <f>M44+M45+M46</f>
        <v>3</v>
      </c>
      <c r="N43" s="35">
        <f>N44+N45+N46</f>
        <v>1</v>
      </c>
      <c r="O43" s="35">
        <f>O44+O45+O46</f>
        <v>2</v>
      </c>
      <c r="P43" s="35">
        <f>P44+P45+P46</f>
        <v>4</v>
      </c>
      <c r="Q43" s="36">
        <f t="shared" si="9"/>
        <v>100</v>
      </c>
      <c r="R43" s="35">
        <f>R44+R45+R46</f>
        <v>5</v>
      </c>
      <c r="S43" s="35">
        <f>S44+S45+S46</f>
        <v>3</v>
      </c>
      <c r="T43" s="37">
        <f t="shared" si="10"/>
        <v>0.75</v>
      </c>
      <c r="U43" s="37">
        <f t="shared" si="11"/>
        <v>0.75</v>
      </c>
      <c r="V43" s="35">
        <f>V44+V45+V46</f>
        <v>0</v>
      </c>
      <c r="W43" s="35">
        <f>W44+W45+W46</f>
        <v>0</v>
      </c>
      <c r="X43" s="35">
        <f>X44+X45+X46</f>
        <v>0</v>
      </c>
      <c r="Y43" s="35">
        <f>Y44+Y45+Y46</f>
        <v>3</v>
      </c>
      <c r="Z43" s="35">
        <f>H43-H159</f>
        <v>9</v>
      </c>
      <c r="AA43" s="38"/>
      <c r="AB43" s="38"/>
      <c r="AC43" s="38"/>
      <c r="AD43" s="38"/>
    </row>
    <row r="44" spans="1:30" x14ac:dyDescent="0.3">
      <c r="A44" s="3" t="s">
        <v>66</v>
      </c>
      <c r="B44" s="3" t="s">
        <v>24</v>
      </c>
      <c r="C44" s="3" t="s">
        <v>29</v>
      </c>
      <c r="D44" s="3" t="s">
        <v>34</v>
      </c>
      <c r="E44" s="3" t="s">
        <v>27</v>
      </c>
      <c r="F44" s="3" t="s">
        <v>28</v>
      </c>
      <c r="G44" s="3">
        <v>2</v>
      </c>
      <c r="H44" s="3">
        <v>2</v>
      </c>
      <c r="I44" s="4">
        <f t="shared" si="6"/>
        <v>1</v>
      </c>
      <c r="J44" s="3">
        <v>0</v>
      </c>
      <c r="K44" s="32">
        <f t="shared" si="7"/>
        <v>0</v>
      </c>
      <c r="L44" s="3">
        <f t="shared" si="8"/>
        <v>1</v>
      </c>
      <c r="M44" s="3">
        <v>0</v>
      </c>
      <c r="N44" s="3">
        <v>1</v>
      </c>
      <c r="O44" s="3">
        <v>0</v>
      </c>
      <c r="P44" s="3">
        <v>1</v>
      </c>
      <c r="Q44" s="4">
        <f t="shared" si="9"/>
        <v>100</v>
      </c>
      <c r="R44" s="3">
        <v>2</v>
      </c>
      <c r="S44" s="3">
        <v>2</v>
      </c>
      <c r="T44" s="32">
        <f t="shared" si="10"/>
        <v>0</v>
      </c>
      <c r="U44" s="32">
        <f t="shared" si="11"/>
        <v>0</v>
      </c>
      <c r="V44" s="3">
        <v>0</v>
      </c>
      <c r="W44" s="3">
        <v>0</v>
      </c>
      <c r="X44" s="3">
        <v>0</v>
      </c>
      <c r="Y44" s="3">
        <v>1</v>
      </c>
      <c r="Z44" s="3">
        <v>0</v>
      </c>
    </row>
    <row r="45" spans="1:30" x14ac:dyDescent="0.3">
      <c r="A45" s="3" t="s">
        <v>67</v>
      </c>
      <c r="B45" s="3" t="s">
        <v>24</v>
      </c>
      <c r="C45" s="3" t="s">
        <v>29</v>
      </c>
      <c r="D45" s="3" t="s">
        <v>34</v>
      </c>
      <c r="E45" s="3" t="s">
        <v>27</v>
      </c>
      <c r="F45" s="3" t="s">
        <v>28</v>
      </c>
      <c r="G45" s="3">
        <v>0</v>
      </c>
      <c r="H45" s="3">
        <v>0</v>
      </c>
      <c r="I45" s="4" t="e">
        <f t="shared" si="6"/>
        <v>#DIV/0!</v>
      </c>
      <c r="J45" s="3">
        <v>0</v>
      </c>
      <c r="K45" s="32" t="e">
        <f t="shared" si="7"/>
        <v>#DIV/0!</v>
      </c>
      <c r="L45" s="3">
        <f t="shared" si="8"/>
        <v>0</v>
      </c>
      <c r="M45" s="3">
        <v>0</v>
      </c>
      <c r="N45" s="3">
        <v>0</v>
      </c>
      <c r="O45" s="3">
        <v>0</v>
      </c>
      <c r="P45" s="3">
        <v>0</v>
      </c>
      <c r="Q45" s="4" t="e">
        <f t="shared" si="9"/>
        <v>#DIV/0!</v>
      </c>
      <c r="R45" s="3">
        <v>0</v>
      </c>
      <c r="S45" s="3">
        <v>0</v>
      </c>
      <c r="T45" s="32" t="e">
        <f t="shared" si="10"/>
        <v>#DIV/0!</v>
      </c>
      <c r="U45" s="32" t="e">
        <f t="shared" si="11"/>
        <v>#DIV/0!</v>
      </c>
      <c r="V45" s="3">
        <v>0</v>
      </c>
      <c r="W45" s="3">
        <v>0</v>
      </c>
      <c r="X45" s="3">
        <v>0</v>
      </c>
      <c r="Y45" s="3">
        <v>0</v>
      </c>
      <c r="Z45" s="3">
        <v>0</v>
      </c>
    </row>
    <row r="46" spans="1:30" x14ac:dyDescent="0.3">
      <c r="A46" s="3" t="s">
        <v>68</v>
      </c>
      <c r="B46" s="3" t="s">
        <v>24</v>
      </c>
      <c r="C46" s="3" t="s">
        <v>29</v>
      </c>
      <c r="D46" s="3" t="s">
        <v>34</v>
      </c>
      <c r="E46" s="3" t="s">
        <v>27</v>
      </c>
      <c r="F46" s="3" t="s">
        <v>28</v>
      </c>
      <c r="G46" s="3">
        <v>4</v>
      </c>
      <c r="H46" s="3">
        <v>7</v>
      </c>
      <c r="I46" s="4">
        <f t="shared" si="6"/>
        <v>1.75</v>
      </c>
      <c r="J46" s="3">
        <v>0</v>
      </c>
      <c r="K46" s="32">
        <f t="shared" si="7"/>
        <v>0</v>
      </c>
      <c r="L46" s="3">
        <f t="shared" si="8"/>
        <v>3</v>
      </c>
      <c r="M46" s="3">
        <v>3</v>
      </c>
      <c r="N46" s="3">
        <v>0</v>
      </c>
      <c r="O46" s="3">
        <v>2</v>
      </c>
      <c r="P46" s="3">
        <v>3</v>
      </c>
      <c r="Q46" s="4">
        <f t="shared" si="9"/>
        <v>100</v>
      </c>
      <c r="R46" s="3">
        <v>3</v>
      </c>
      <c r="S46" s="3">
        <v>1</v>
      </c>
      <c r="T46" s="32">
        <f t="shared" si="10"/>
        <v>1</v>
      </c>
      <c r="U46" s="32">
        <f t="shared" si="11"/>
        <v>1</v>
      </c>
      <c r="V46" s="3">
        <v>0</v>
      </c>
      <c r="W46" s="3">
        <v>0</v>
      </c>
      <c r="X46" s="3">
        <v>0</v>
      </c>
      <c r="Y46" s="3">
        <v>2</v>
      </c>
      <c r="Z46" s="3">
        <v>0</v>
      </c>
    </row>
    <row r="47" spans="1:30" x14ac:dyDescent="0.3">
      <c r="A47" s="35">
        <v>208</v>
      </c>
      <c r="B47" s="35" t="s">
        <v>29</v>
      </c>
      <c r="C47" s="35" t="s">
        <v>25</v>
      </c>
      <c r="D47" s="35" t="s">
        <v>26</v>
      </c>
      <c r="E47" s="35" t="s">
        <v>30</v>
      </c>
      <c r="F47" s="35" t="s">
        <v>34</v>
      </c>
      <c r="G47" s="35">
        <f>G48+G49+G50</f>
        <v>0</v>
      </c>
      <c r="H47" s="35">
        <f>H48+H49+H50</f>
        <v>0</v>
      </c>
      <c r="I47" s="36" t="e">
        <f t="shared" si="6"/>
        <v>#DIV/0!</v>
      </c>
      <c r="J47" s="35">
        <f>J48+J49+J50</f>
        <v>0</v>
      </c>
      <c r="K47" s="37" t="e">
        <f t="shared" si="7"/>
        <v>#DIV/0!</v>
      </c>
      <c r="L47" s="35">
        <f t="shared" si="8"/>
        <v>0</v>
      </c>
      <c r="M47" s="35">
        <f>M48+M49+M50</f>
        <v>0</v>
      </c>
      <c r="N47" s="35">
        <f>N48+N49+N50</f>
        <v>0</v>
      </c>
      <c r="O47" s="35">
        <f>O48+O49+O50</f>
        <v>0</v>
      </c>
      <c r="P47" s="35">
        <f>P48+P49+P50</f>
        <v>0</v>
      </c>
      <c r="Q47" s="36" t="e">
        <f t="shared" si="9"/>
        <v>#DIV/0!</v>
      </c>
      <c r="R47" s="35">
        <f>R48+R49+R50</f>
        <v>0</v>
      </c>
      <c r="S47" s="35">
        <f>S48+S49+S50</f>
        <v>0</v>
      </c>
      <c r="T47" s="37" t="e">
        <f t="shared" si="10"/>
        <v>#DIV/0!</v>
      </c>
      <c r="U47" s="37" t="e">
        <f t="shared" si="11"/>
        <v>#DIV/0!</v>
      </c>
      <c r="V47" s="35">
        <f>V48+V49+V50</f>
        <v>0</v>
      </c>
      <c r="W47" s="35">
        <f>W48+W49+W50</f>
        <v>0</v>
      </c>
      <c r="X47" s="35">
        <f>X48+X49+X50</f>
        <v>0</v>
      </c>
      <c r="Y47" s="35">
        <f>Y48+Y49+Y50</f>
        <v>0</v>
      </c>
      <c r="Z47" s="35">
        <f>H47-H163</f>
        <v>0</v>
      </c>
      <c r="AA47" s="38"/>
      <c r="AB47" s="38"/>
      <c r="AC47" s="38"/>
      <c r="AD47" s="38"/>
    </row>
    <row r="48" spans="1:30" x14ac:dyDescent="0.3">
      <c r="A48" s="3" t="s">
        <v>66</v>
      </c>
      <c r="B48" s="3" t="s">
        <v>29</v>
      </c>
      <c r="C48" s="3" t="s">
        <v>25</v>
      </c>
      <c r="D48" s="3" t="s">
        <v>26</v>
      </c>
      <c r="E48" s="3" t="s">
        <v>30</v>
      </c>
      <c r="F48" s="3" t="s">
        <v>34</v>
      </c>
      <c r="G48" s="3">
        <v>0</v>
      </c>
      <c r="H48" s="3">
        <v>0</v>
      </c>
      <c r="I48" s="4" t="e">
        <f t="shared" si="6"/>
        <v>#DIV/0!</v>
      </c>
      <c r="J48" s="3">
        <v>0</v>
      </c>
      <c r="K48" s="32" t="e">
        <f t="shared" si="7"/>
        <v>#DIV/0!</v>
      </c>
      <c r="L48" s="3">
        <f t="shared" si="8"/>
        <v>0</v>
      </c>
      <c r="M48" s="3">
        <v>0</v>
      </c>
      <c r="N48" s="3">
        <v>0</v>
      </c>
      <c r="O48" s="3">
        <v>0</v>
      </c>
      <c r="P48" s="3">
        <v>0</v>
      </c>
      <c r="Q48" s="4" t="e">
        <f t="shared" si="9"/>
        <v>#DIV/0!</v>
      </c>
      <c r="R48" s="3">
        <v>0</v>
      </c>
      <c r="S48" s="3">
        <v>0</v>
      </c>
      <c r="T48" s="32" t="e">
        <f t="shared" si="10"/>
        <v>#DIV/0!</v>
      </c>
      <c r="U48" s="32" t="e">
        <f t="shared" si="11"/>
        <v>#DIV/0!</v>
      </c>
      <c r="V48" s="3">
        <v>0</v>
      </c>
      <c r="W48" s="3">
        <v>0</v>
      </c>
      <c r="X48" s="3">
        <v>0</v>
      </c>
      <c r="Y48" s="3">
        <v>0</v>
      </c>
      <c r="Z48" s="3">
        <v>0</v>
      </c>
    </row>
    <row r="49" spans="1:33" x14ac:dyDescent="0.3">
      <c r="A49" s="3" t="s">
        <v>67</v>
      </c>
      <c r="B49" s="3" t="s">
        <v>29</v>
      </c>
      <c r="C49" s="3" t="s">
        <v>25</v>
      </c>
      <c r="D49" s="3" t="s">
        <v>26</v>
      </c>
      <c r="E49" s="3" t="s">
        <v>30</v>
      </c>
      <c r="F49" s="3" t="s">
        <v>34</v>
      </c>
      <c r="G49" s="3">
        <v>0</v>
      </c>
      <c r="H49" s="3">
        <v>0</v>
      </c>
      <c r="I49" s="4" t="e">
        <f t="shared" si="6"/>
        <v>#DIV/0!</v>
      </c>
      <c r="J49" s="3">
        <v>0</v>
      </c>
      <c r="K49" s="32" t="e">
        <f t="shared" si="7"/>
        <v>#DIV/0!</v>
      </c>
      <c r="L49" s="3">
        <f t="shared" si="8"/>
        <v>0</v>
      </c>
      <c r="M49" s="3">
        <v>0</v>
      </c>
      <c r="N49" s="3">
        <v>0</v>
      </c>
      <c r="O49" s="3">
        <v>0</v>
      </c>
      <c r="P49" s="3">
        <v>0</v>
      </c>
      <c r="Q49" s="4" t="e">
        <f t="shared" si="9"/>
        <v>#DIV/0!</v>
      </c>
      <c r="R49" s="3">
        <v>0</v>
      </c>
      <c r="S49" s="3">
        <v>0</v>
      </c>
      <c r="T49" s="32" t="e">
        <f t="shared" si="10"/>
        <v>#DIV/0!</v>
      </c>
      <c r="U49" s="32" t="e">
        <f t="shared" si="11"/>
        <v>#DIV/0!</v>
      </c>
      <c r="V49" s="3">
        <v>0</v>
      </c>
      <c r="W49" s="3">
        <v>0</v>
      </c>
      <c r="X49" s="3">
        <v>0</v>
      </c>
      <c r="Y49" s="3">
        <v>0</v>
      </c>
      <c r="Z49" s="3">
        <v>0</v>
      </c>
    </row>
    <row r="50" spans="1:33" x14ac:dyDescent="0.3">
      <c r="A50" s="3" t="s">
        <v>68</v>
      </c>
      <c r="B50" s="3" t="s">
        <v>29</v>
      </c>
      <c r="C50" s="3" t="s">
        <v>25</v>
      </c>
      <c r="D50" s="3" t="s">
        <v>26</v>
      </c>
      <c r="E50" s="3" t="s">
        <v>30</v>
      </c>
      <c r="F50" s="3" t="s">
        <v>34</v>
      </c>
      <c r="G50" s="3">
        <v>0</v>
      </c>
      <c r="H50" s="3">
        <v>0</v>
      </c>
      <c r="I50" s="4" t="e">
        <f t="shared" si="6"/>
        <v>#DIV/0!</v>
      </c>
      <c r="J50" s="3">
        <v>0</v>
      </c>
      <c r="K50" s="32" t="e">
        <f t="shared" si="7"/>
        <v>#DIV/0!</v>
      </c>
      <c r="L50" s="3">
        <f t="shared" si="8"/>
        <v>0</v>
      </c>
      <c r="M50" s="3">
        <v>0</v>
      </c>
      <c r="N50" s="3">
        <v>0</v>
      </c>
      <c r="O50" s="3">
        <v>0</v>
      </c>
      <c r="P50" s="3">
        <v>0</v>
      </c>
      <c r="Q50" s="4" t="e">
        <f t="shared" si="9"/>
        <v>#DIV/0!</v>
      </c>
      <c r="R50" s="3">
        <v>0</v>
      </c>
      <c r="S50" s="3">
        <v>0</v>
      </c>
      <c r="T50" s="32" t="e">
        <f t="shared" si="10"/>
        <v>#DIV/0!</v>
      </c>
      <c r="U50" s="32" t="e">
        <f t="shared" si="11"/>
        <v>#DIV/0!</v>
      </c>
      <c r="V50" s="3">
        <v>0</v>
      </c>
      <c r="W50" s="3">
        <v>0</v>
      </c>
      <c r="X50" s="3">
        <v>0</v>
      </c>
      <c r="Y50" s="3">
        <v>0</v>
      </c>
      <c r="Z50" s="3">
        <v>0</v>
      </c>
    </row>
    <row r="51" spans="1:33" x14ac:dyDescent="0.3">
      <c r="A51" s="35">
        <v>232</v>
      </c>
      <c r="B51" s="35" t="s">
        <v>32</v>
      </c>
      <c r="C51" s="35" t="s">
        <v>25</v>
      </c>
      <c r="D51" s="35" t="s">
        <v>26</v>
      </c>
      <c r="E51" s="35" t="s">
        <v>30</v>
      </c>
      <c r="F51" s="35" t="s">
        <v>34</v>
      </c>
      <c r="G51" s="35">
        <f>G52+G53+G54</f>
        <v>3</v>
      </c>
      <c r="H51" s="35">
        <f>H52+H53+H54</f>
        <v>4</v>
      </c>
      <c r="I51" s="36">
        <f t="shared" si="6"/>
        <v>1.3333333333333333</v>
      </c>
      <c r="J51" s="35">
        <f>J52+J53+J54</f>
        <v>0</v>
      </c>
      <c r="K51" s="37">
        <f t="shared" si="7"/>
        <v>0</v>
      </c>
      <c r="L51" s="35">
        <f t="shared" si="8"/>
        <v>3</v>
      </c>
      <c r="M51" s="35">
        <f>M52+M53+M54</f>
        <v>2</v>
      </c>
      <c r="N51" s="35">
        <f>N52+N53+N54</f>
        <v>1</v>
      </c>
      <c r="O51" s="35">
        <f>O52+O53+O54</f>
        <v>1</v>
      </c>
      <c r="P51" s="35">
        <f>P52+P53+P54</f>
        <v>3</v>
      </c>
      <c r="Q51" s="36">
        <f t="shared" si="9"/>
        <v>100</v>
      </c>
      <c r="R51" s="35">
        <f>R52+R53+R54</f>
        <v>0</v>
      </c>
      <c r="S51" s="35">
        <f>S52+S53+S54</f>
        <v>0</v>
      </c>
      <c r="T51" s="37">
        <f t="shared" si="10"/>
        <v>0.66666666666666663</v>
      </c>
      <c r="U51" s="37">
        <f t="shared" si="11"/>
        <v>0.66666666666666663</v>
      </c>
      <c r="V51" s="35">
        <f>V52+V53+V54</f>
        <v>0</v>
      </c>
      <c r="W51" s="35">
        <f>W52+W53+W54</f>
        <v>0</v>
      </c>
      <c r="X51" s="35">
        <f>X52+X53+X54</f>
        <v>0</v>
      </c>
      <c r="Y51" s="35">
        <f>Y52+Y53+Y54</f>
        <v>0</v>
      </c>
      <c r="Z51" s="35">
        <f>H51-H167</f>
        <v>2</v>
      </c>
      <c r="AA51" s="38"/>
      <c r="AB51" s="38"/>
      <c r="AC51" s="38"/>
      <c r="AD51" s="38"/>
    </row>
    <row r="52" spans="1:33" x14ac:dyDescent="0.3">
      <c r="A52" s="3" t="s">
        <v>66</v>
      </c>
      <c r="B52" s="3" t="s">
        <v>32</v>
      </c>
      <c r="C52" s="3" t="s">
        <v>25</v>
      </c>
      <c r="D52" s="3" t="s">
        <v>26</v>
      </c>
      <c r="E52" s="3" t="s">
        <v>30</v>
      </c>
      <c r="F52" s="3" t="s">
        <v>34</v>
      </c>
      <c r="G52" s="3">
        <v>2</v>
      </c>
      <c r="H52" s="3">
        <v>2</v>
      </c>
      <c r="I52" s="4">
        <f t="shared" si="6"/>
        <v>1</v>
      </c>
      <c r="J52" s="3">
        <v>0</v>
      </c>
      <c r="K52" s="32">
        <f t="shared" si="7"/>
        <v>0</v>
      </c>
      <c r="L52" s="3">
        <f t="shared" si="8"/>
        <v>2</v>
      </c>
      <c r="M52" s="3">
        <v>1</v>
      </c>
      <c r="N52" s="3">
        <v>1</v>
      </c>
      <c r="O52" s="3">
        <v>1</v>
      </c>
      <c r="P52" s="3">
        <v>2</v>
      </c>
      <c r="Q52" s="4">
        <f t="shared" si="9"/>
        <v>100</v>
      </c>
      <c r="R52" s="3">
        <v>0</v>
      </c>
      <c r="S52" s="3">
        <v>0</v>
      </c>
      <c r="T52" s="32">
        <f t="shared" si="10"/>
        <v>0.5</v>
      </c>
      <c r="U52" s="32">
        <f t="shared" si="11"/>
        <v>0.5</v>
      </c>
      <c r="V52" s="3">
        <v>0</v>
      </c>
      <c r="W52" s="3">
        <v>0</v>
      </c>
      <c r="X52" s="3">
        <v>0</v>
      </c>
      <c r="Y52" s="3">
        <v>0</v>
      </c>
      <c r="Z52" s="3">
        <v>0</v>
      </c>
    </row>
    <row r="53" spans="1:33" x14ac:dyDescent="0.3">
      <c r="A53" s="3" t="s">
        <v>67</v>
      </c>
      <c r="B53" s="3" t="s">
        <v>32</v>
      </c>
      <c r="C53" s="3" t="s">
        <v>25</v>
      </c>
      <c r="D53" s="3" t="s">
        <v>26</v>
      </c>
      <c r="E53" s="3" t="s">
        <v>30</v>
      </c>
      <c r="F53" s="3" t="s">
        <v>34</v>
      </c>
      <c r="G53" s="3">
        <v>0</v>
      </c>
      <c r="H53" s="3">
        <v>0</v>
      </c>
      <c r="I53" s="4" t="e">
        <f t="shared" si="6"/>
        <v>#DIV/0!</v>
      </c>
      <c r="J53" s="3">
        <v>0</v>
      </c>
      <c r="K53" s="32" t="e">
        <f t="shared" si="7"/>
        <v>#DIV/0!</v>
      </c>
      <c r="L53" s="3">
        <f t="shared" si="8"/>
        <v>0</v>
      </c>
      <c r="M53" s="3">
        <v>0</v>
      </c>
      <c r="N53" s="3">
        <v>0</v>
      </c>
      <c r="O53" s="3">
        <v>0</v>
      </c>
      <c r="P53" s="3">
        <v>0</v>
      </c>
      <c r="Q53" s="4" t="e">
        <f t="shared" si="9"/>
        <v>#DIV/0!</v>
      </c>
      <c r="R53" s="3">
        <v>0</v>
      </c>
      <c r="S53" s="3">
        <v>0</v>
      </c>
      <c r="T53" s="32" t="e">
        <f t="shared" si="10"/>
        <v>#DIV/0!</v>
      </c>
      <c r="U53" s="32" t="e">
        <f t="shared" si="11"/>
        <v>#DIV/0!</v>
      </c>
      <c r="V53" s="3">
        <v>0</v>
      </c>
      <c r="W53" s="3">
        <v>0</v>
      </c>
      <c r="X53" s="3">
        <v>0</v>
      </c>
      <c r="Y53" s="3">
        <v>0</v>
      </c>
      <c r="Z53" s="3">
        <v>0</v>
      </c>
      <c r="AB53" s="3"/>
      <c r="AC53" s="3"/>
      <c r="AD53" s="3"/>
      <c r="AE53" s="3"/>
      <c r="AF53" s="3"/>
      <c r="AG53" s="3"/>
    </row>
    <row r="54" spans="1:33" x14ac:dyDescent="0.3">
      <c r="A54" s="3" t="s">
        <v>68</v>
      </c>
      <c r="B54" s="3" t="s">
        <v>32</v>
      </c>
      <c r="C54" s="3" t="s">
        <v>25</v>
      </c>
      <c r="D54" s="3" t="s">
        <v>26</v>
      </c>
      <c r="E54" s="3" t="s">
        <v>30</v>
      </c>
      <c r="F54" s="3" t="s">
        <v>34</v>
      </c>
      <c r="G54" s="3">
        <v>1</v>
      </c>
      <c r="H54" s="3">
        <v>2</v>
      </c>
      <c r="I54" s="4">
        <f t="shared" si="6"/>
        <v>2</v>
      </c>
      <c r="J54" s="3">
        <v>0</v>
      </c>
      <c r="K54" s="32">
        <f t="shared" si="7"/>
        <v>0</v>
      </c>
      <c r="L54" s="3">
        <f t="shared" si="8"/>
        <v>1</v>
      </c>
      <c r="M54" s="3">
        <v>1</v>
      </c>
      <c r="N54" s="3">
        <v>0</v>
      </c>
      <c r="O54" s="3">
        <v>0</v>
      </c>
      <c r="P54" s="3">
        <v>1</v>
      </c>
      <c r="Q54" s="4">
        <f t="shared" si="9"/>
        <v>100</v>
      </c>
      <c r="R54" s="3">
        <v>0</v>
      </c>
      <c r="S54" s="3">
        <v>0</v>
      </c>
      <c r="T54" s="32">
        <f t="shared" si="10"/>
        <v>1</v>
      </c>
      <c r="U54" s="32">
        <f t="shared" si="11"/>
        <v>1</v>
      </c>
      <c r="V54" s="3">
        <v>0</v>
      </c>
      <c r="W54" s="3">
        <v>0</v>
      </c>
      <c r="X54" s="3">
        <v>0</v>
      </c>
      <c r="Y54" s="3">
        <v>0</v>
      </c>
      <c r="Z54" s="3">
        <v>0</v>
      </c>
      <c r="AB54" s="3"/>
      <c r="AC54" s="3"/>
      <c r="AD54" s="3"/>
      <c r="AE54" s="3"/>
      <c r="AF54" s="3"/>
      <c r="AG54" s="3"/>
    </row>
    <row r="55" spans="1:33" x14ac:dyDescent="0.3">
      <c r="A55" s="35">
        <v>132</v>
      </c>
      <c r="B55" s="35" t="s">
        <v>32</v>
      </c>
      <c r="C55" s="35" t="s">
        <v>25</v>
      </c>
      <c r="D55" s="35" t="s">
        <v>26</v>
      </c>
      <c r="E55" s="35" t="s">
        <v>30</v>
      </c>
      <c r="F55" s="35" t="s">
        <v>33</v>
      </c>
      <c r="G55" s="35">
        <f>G56+G57+G58</f>
        <v>3</v>
      </c>
      <c r="H55" s="35">
        <f>H56+H57+H58</f>
        <v>3</v>
      </c>
      <c r="I55" s="36">
        <f t="shared" si="6"/>
        <v>1</v>
      </c>
      <c r="J55" s="35">
        <f>J56+J57+J58</f>
        <v>1</v>
      </c>
      <c r="K55" s="37">
        <f t="shared" si="7"/>
        <v>0.33333333333333331</v>
      </c>
      <c r="L55" s="35">
        <f t="shared" si="8"/>
        <v>1</v>
      </c>
      <c r="M55" s="35">
        <f>M56+M57+M58</f>
        <v>1</v>
      </c>
      <c r="N55" s="35">
        <f>N56+N57+N58</f>
        <v>0</v>
      </c>
      <c r="O55" s="35">
        <f>O56+O57+O58</f>
        <v>0</v>
      </c>
      <c r="P55" s="35">
        <f>P56+P57+P58</f>
        <v>1</v>
      </c>
      <c r="Q55" s="36">
        <f t="shared" si="9"/>
        <v>100</v>
      </c>
      <c r="R55" s="35">
        <f>R56+R57+R58</f>
        <v>2</v>
      </c>
      <c r="S55" s="35">
        <f>S56+S57+S58</f>
        <v>1</v>
      </c>
      <c r="T55" s="37">
        <f t="shared" si="10"/>
        <v>1</v>
      </c>
      <c r="U55" s="37">
        <f t="shared" si="11"/>
        <v>1</v>
      </c>
      <c r="V55" s="35">
        <f>V56+V57+V58</f>
        <v>0</v>
      </c>
      <c r="W55" s="35">
        <f>W56+W57+W58</f>
        <v>0</v>
      </c>
      <c r="X55" s="35">
        <f>X56+X57+X58</f>
        <v>0</v>
      </c>
      <c r="Y55" s="35">
        <f>Y56+Y57+Y58</f>
        <v>1</v>
      </c>
      <c r="Z55" s="35">
        <f>H55-H171</f>
        <v>1</v>
      </c>
      <c r="AA55" s="38"/>
      <c r="AB55" s="35"/>
      <c r="AC55" s="35"/>
      <c r="AD55" s="35"/>
      <c r="AE55" s="3"/>
      <c r="AF55" s="3"/>
      <c r="AG55" s="3"/>
    </row>
    <row r="56" spans="1:33" x14ac:dyDescent="0.3">
      <c r="A56" s="3" t="s">
        <v>66</v>
      </c>
      <c r="B56" s="3" t="s">
        <v>32</v>
      </c>
      <c r="C56" s="3" t="s">
        <v>25</v>
      </c>
      <c r="D56" s="3" t="s">
        <v>26</v>
      </c>
      <c r="E56" s="3" t="s">
        <v>30</v>
      </c>
      <c r="F56" s="3" t="s">
        <v>33</v>
      </c>
      <c r="G56" s="3">
        <v>2</v>
      </c>
      <c r="H56" s="3">
        <v>1</v>
      </c>
      <c r="I56" s="4">
        <f t="shared" si="6"/>
        <v>0.5</v>
      </c>
      <c r="J56" s="3">
        <v>1</v>
      </c>
      <c r="K56" s="32">
        <f t="shared" si="7"/>
        <v>0.5</v>
      </c>
      <c r="L56" s="3">
        <f t="shared" si="8"/>
        <v>0</v>
      </c>
      <c r="M56" s="3">
        <v>0</v>
      </c>
      <c r="N56" s="3">
        <v>0</v>
      </c>
      <c r="O56" s="3">
        <v>0</v>
      </c>
      <c r="P56" s="3">
        <v>0</v>
      </c>
      <c r="Q56" s="4" t="e">
        <f t="shared" si="9"/>
        <v>#DIV/0!</v>
      </c>
      <c r="R56" s="3">
        <v>2</v>
      </c>
      <c r="S56" s="3">
        <v>1</v>
      </c>
      <c r="T56" s="32" t="e">
        <f t="shared" si="10"/>
        <v>#DIV/0!</v>
      </c>
      <c r="U56" s="32" t="e">
        <f t="shared" si="11"/>
        <v>#DIV/0!</v>
      </c>
      <c r="V56" s="3">
        <v>0</v>
      </c>
      <c r="W56" s="3">
        <v>0</v>
      </c>
      <c r="X56" s="3">
        <v>0</v>
      </c>
      <c r="Y56" s="3">
        <v>1</v>
      </c>
      <c r="Z56" s="3">
        <v>0</v>
      </c>
    </row>
    <row r="57" spans="1:33" x14ac:dyDescent="0.3">
      <c r="A57" s="3" t="s">
        <v>67</v>
      </c>
      <c r="B57" s="3" t="s">
        <v>32</v>
      </c>
      <c r="C57" s="3" t="s">
        <v>25</v>
      </c>
      <c r="D57" s="3" t="s">
        <v>26</v>
      </c>
      <c r="E57" s="3" t="s">
        <v>30</v>
      </c>
      <c r="F57" s="3" t="s">
        <v>33</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v>0</v>
      </c>
    </row>
    <row r="58" spans="1:33" x14ac:dyDescent="0.3">
      <c r="A58" s="3" t="s">
        <v>68</v>
      </c>
      <c r="B58" s="3" t="s">
        <v>32</v>
      </c>
      <c r="C58" s="3" t="s">
        <v>25</v>
      </c>
      <c r="D58" s="3" t="s">
        <v>26</v>
      </c>
      <c r="E58" s="3" t="s">
        <v>30</v>
      </c>
      <c r="F58" s="3" t="s">
        <v>33</v>
      </c>
      <c r="G58" s="3">
        <v>1</v>
      </c>
      <c r="H58" s="3">
        <v>2</v>
      </c>
      <c r="I58" s="4">
        <f t="shared" si="6"/>
        <v>2</v>
      </c>
      <c r="J58" s="3">
        <v>0</v>
      </c>
      <c r="K58" s="32">
        <f t="shared" si="7"/>
        <v>0</v>
      </c>
      <c r="L58" s="3">
        <f t="shared" si="8"/>
        <v>1</v>
      </c>
      <c r="M58" s="3">
        <v>1</v>
      </c>
      <c r="N58" s="3">
        <v>0</v>
      </c>
      <c r="O58" s="3">
        <v>0</v>
      </c>
      <c r="P58" s="3">
        <v>1</v>
      </c>
      <c r="Q58" s="4">
        <f t="shared" si="9"/>
        <v>100</v>
      </c>
      <c r="R58" s="3">
        <v>0</v>
      </c>
      <c r="S58" s="3">
        <v>0</v>
      </c>
      <c r="T58" s="32">
        <f t="shared" si="10"/>
        <v>1</v>
      </c>
      <c r="U58" s="32">
        <f t="shared" si="11"/>
        <v>1</v>
      </c>
      <c r="V58" s="3">
        <v>0</v>
      </c>
      <c r="W58" s="3">
        <v>0</v>
      </c>
      <c r="X58" s="3">
        <v>0</v>
      </c>
      <c r="Y58" s="3">
        <v>0</v>
      </c>
      <c r="Z58" s="3">
        <v>0</v>
      </c>
    </row>
    <row r="59" spans="1:33" x14ac:dyDescent="0.3">
      <c r="A59" s="35">
        <v>13</v>
      </c>
      <c r="B59" s="35" t="s">
        <v>30</v>
      </c>
      <c r="C59" s="35" t="s">
        <v>25</v>
      </c>
      <c r="D59" s="35" t="s">
        <v>26</v>
      </c>
      <c r="E59" s="35" t="s">
        <v>27</v>
      </c>
      <c r="F59" s="35" t="s">
        <v>28</v>
      </c>
      <c r="G59" s="35">
        <f>G60+G61+G62</f>
        <v>3</v>
      </c>
      <c r="H59" s="35">
        <f>H60+H61+H62</f>
        <v>2</v>
      </c>
      <c r="I59" s="36">
        <f t="shared" si="6"/>
        <v>0.66666666666666663</v>
      </c>
      <c r="J59" s="35">
        <f>J60+J61+J62</f>
        <v>2</v>
      </c>
      <c r="K59" s="37">
        <f t="shared" si="7"/>
        <v>0.66666666666666663</v>
      </c>
      <c r="L59" s="35">
        <f t="shared" si="8"/>
        <v>0</v>
      </c>
      <c r="M59" s="35">
        <f>M60+M61+M62</f>
        <v>0</v>
      </c>
      <c r="N59" s="35">
        <f>N60+N61+N62</f>
        <v>0</v>
      </c>
      <c r="O59" s="35">
        <f>O60+O61+O62</f>
        <v>0</v>
      </c>
      <c r="P59" s="35">
        <f>P60+P61+P62</f>
        <v>0</v>
      </c>
      <c r="Q59" s="36" t="e">
        <f t="shared" si="9"/>
        <v>#DIV/0!</v>
      </c>
      <c r="R59" s="35">
        <f>R60+R61+R62</f>
        <v>2</v>
      </c>
      <c r="S59" s="35">
        <f>S60+S61+S62</f>
        <v>2</v>
      </c>
      <c r="T59" s="37" t="e">
        <f t="shared" si="10"/>
        <v>#DIV/0!</v>
      </c>
      <c r="U59" s="37" t="e">
        <f t="shared" si="11"/>
        <v>#DIV/0!</v>
      </c>
      <c r="V59" s="35">
        <f>V60+V61+V62</f>
        <v>0</v>
      </c>
      <c r="W59" s="35">
        <f>W60+W61+W62</f>
        <v>0</v>
      </c>
      <c r="X59" s="35">
        <f>X60+X61+X62</f>
        <v>0</v>
      </c>
      <c r="Y59" s="35">
        <f>Y60+Y61+Y62</f>
        <v>1</v>
      </c>
      <c r="Z59" s="35">
        <f>H59-H175</f>
        <v>2</v>
      </c>
      <c r="AA59" s="38"/>
      <c r="AB59" s="38"/>
      <c r="AC59" s="38"/>
      <c r="AD59" s="38"/>
    </row>
    <row r="60" spans="1:33" x14ac:dyDescent="0.3">
      <c r="A60" s="3" t="s">
        <v>66</v>
      </c>
      <c r="B60" s="3" t="s">
        <v>30</v>
      </c>
      <c r="C60" s="3" t="s">
        <v>25</v>
      </c>
      <c r="D60" s="3" t="s">
        <v>26</v>
      </c>
      <c r="E60" s="3" t="s">
        <v>27</v>
      </c>
      <c r="F60" s="3" t="s">
        <v>28</v>
      </c>
      <c r="G60" s="3">
        <v>1</v>
      </c>
      <c r="H60" s="3">
        <v>0</v>
      </c>
      <c r="I60" s="4">
        <f t="shared" si="6"/>
        <v>0</v>
      </c>
      <c r="J60" s="3">
        <v>1</v>
      </c>
      <c r="K60" s="32">
        <f t="shared" si="7"/>
        <v>1</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0</v>
      </c>
      <c r="Y60" s="3">
        <v>0</v>
      </c>
      <c r="Z60" s="3">
        <v>0</v>
      </c>
    </row>
    <row r="61" spans="1:33" x14ac:dyDescent="0.3">
      <c r="A61" s="3" t="s">
        <v>67</v>
      </c>
      <c r="B61" s="3" t="s">
        <v>30</v>
      </c>
      <c r="C61" s="3" t="s">
        <v>25</v>
      </c>
      <c r="D61" s="3" t="s">
        <v>26</v>
      </c>
      <c r="E61" s="3" t="s">
        <v>27</v>
      </c>
      <c r="F61" s="3" t="s">
        <v>28</v>
      </c>
      <c r="G61" s="3">
        <v>0</v>
      </c>
      <c r="H61" s="3">
        <v>0</v>
      </c>
      <c r="I61" s="4" t="e">
        <f t="shared" si="6"/>
        <v>#DIV/0!</v>
      </c>
      <c r="J61" s="3">
        <v>0</v>
      </c>
      <c r="K61" s="32" t="e">
        <f t="shared" si="7"/>
        <v>#DIV/0!</v>
      </c>
      <c r="L61" s="3">
        <f t="shared" si="8"/>
        <v>0</v>
      </c>
      <c r="M61" s="3">
        <v>0</v>
      </c>
      <c r="N61" s="3">
        <v>0</v>
      </c>
      <c r="O61" s="3">
        <v>0</v>
      </c>
      <c r="P61" s="3">
        <v>0</v>
      </c>
      <c r="Q61" s="4" t="e">
        <f t="shared" si="9"/>
        <v>#DIV/0!</v>
      </c>
      <c r="R61" s="3">
        <v>0</v>
      </c>
      <c r="S61" s="3">
        <v>0</v>
      </c>
      <c r="T61" s="32" t="e">
        <f t="shared" si="10"/>
        <v>#DIV/0!</v>
      </c>
      <c r="U61" s="32" t="e">
        <f t="shared" si="11"/>
        <v>#DIV/0!</v>
      </c>
      <c r="V61" s="3">
        <v>0</v>
      </c>
      <c r="W61" s="3">
        <v>0</v>
      </c>
      <c r="X61" s="3">
        <v>0</v>
      </c>
      <c r="Y61" s="3">
        <v>0</v>
      </c>
      <c r="Z61" s="3">
        <v>0</v>
      </c>
    </row>
    <row r="62" spans="1:33" x14ac:dyDescent="0.3">
      <c r="A62" s="3" t="s">
        <v>68</v>
      </c>
      <c r="B62" s="3" t="s">
        <v>30</v>
      </c>
      <c r="C62" s="3" t="s">
        <v>25</v>
      </c>
      <c r="D62" s="3" t="s">
        <v>26</v>
      </c>
      <c r="E62" s="3" t="s">
        <v>27</v>
      </c>
      <c r="F62" s="3" t="s">
        <v>28</v>
      </c>
      <c r="G62" s="3">
        <v>2</v>
      </c>
      <c r="H62" s="3">
        <v>2</v>
      </c>
      <c r="I62" s="4">
        <f t="shared" si="6"/>
        <v>1</v>
      </c>
      <c r="J62" s="3">
        <v>1</v>
      </c>
      <c r="K62" s="32">
        <f t="shared" si="7"/>
        <v>0.5</v>
      </c>
      <c r="L62" s="3">
        <f t="shared" si="8"/>
        <v>0</v>
      </c>
      <c r="M62" s="3">
        <v>0</v>
      </c>
      <c r="N62" s="3">
        <v>0</v>
      </c>
      <c r="O62" s="3">
        <v>0</v>
      </c>
      <c r="P62" s="3">
        <v>0</v>
      </c>
      <c r="Q62" s="4" t="e">
        <f t="shared" si="9"/>
        <v>#DIV/0!</v>
      </c>
      <c r="R62" s="3">
        <v>2</v>
      </c>
      <c r="S62" s="3">
        <v>2</v>
      </c>
      <c r="T62" s="32" t="e">
        <f t="shared" si="10"/>
        <v>#DIV/0!</v>
      </c>
      <c r="U62" s="32" t="e">
        <f t="shared" si="11"/>
        <v>#DIV/0!</v>
      </c>
      <c r="V62" s="3">
        <v>0</v>
      </c>
      <c r="W62" s="3">
        <v>0</v>
      </c>
      <c r="X62" s="3">
        <v>0</v>
      </c>
      <c r="Y62" s="3">
        <v>1</v>
      </c>
      <c r="Z62" s="3">
        <v>0</v>
      </c>
    </row>
    <row r="63" spans="1:33" x14ac:dyDescent="0.3">
      <c r="A63" s="35">
        <v>180</v>
      </c>
      <c r="B63" s="35" t="s">
        <v>24</v>
      </c>
      <c r="C63" s="35" t="s">
        <v>25</v>
      </c>
      <c r="D63" s="35" t="s">
        <v>30</v>
      </c>
      <c r="E63" s="35" t="s">
        <v>27</v>
      </c>
      <c r="F63" s="35" t="s">
        <v>28</v>
      </c>
      <c r="G63" s="35">
        <f>G64+G65+G66</f>
        <v>3</v>
      </c>
      <c r="H63" s="35">
        <f>H64+H65+H66</f>
        <v>5</v>
      </c>
      <c r="I63" s="36">
        <f t="shared" si="6"/>
        <v>1.6666666666666667</v>
      </c>
      <c r="J63" s="35">
        <f>J64+J65+J66</f>
        <v>0</v>
      </c>
      <c r="K63" s="37">
        <f t="shared" si="7"/>
        <v>0</v>
      </c>
      <c r="L63" s="35">
        <f t="shared" si="8"/>
        <v>3</v>
      </c>
      <c r="M63" s="35">
        <f>M64+M65+M66</f>
        <v>2</v>
      </c>
      <c r="N63" s="35">
        <f>N64+N65+N66</f>
        <v>1</v>
      </c>
      <c r="O63" s="35">
        <f>O64+O65+O66</f>
        <v>1</v>
      </c>
      <c r="P63" s="35">
        <f>P64+P65+P66</f>
        <v>3</v>
      </c>
      <c r="Q63" s="36">
        <f t="shared" si="9"/>
        <v>100</v>
      </c>
      <c r="R63" s="35">
        <f>R64+R65+R66</f>
        <v>1</v>
      </c>
      <c r="S63" s="35">
        <f>S64+S65+S66</f>
        <v>1</v>
      </c>
      <c r="T63" s="37">
        <f t="shared" si="10"/>
        <v>0.66666666666666663</v>
      </c>
      <c r="U63" s="37">
        <f t="shared" si="11"/>
        <v>0.66666666666666663</v>
      </c>
      <c r="V63" s="35">
        <f>V64+V65+V66</f>
        <v>0</v>
      </c>
      <c r="W63" s="35">
        <f>W64+W65+W66</f>
        <v>1</v>
      </c>
      <c r="X63" s="35">
        <f>X64+X65+X66</f>
        <v>0</v>
      </c>
      <c r="Y63" s="35">
        <f>Y64+Y65+Y66</f>
        <v>1</v>
      </c>
      <c r="Z63" s="35">
        <f>H63-H179</f>
        <v>3</v>
      </c>
      <c r="AA63" s="38"/>
      <c r="AB63" s="38"/>
      <c r="AC63" s="38"/>
      <c r="AD63" s="38"/>
    </row>
    <row r="64" spans="1:33" x14ac:dyDescent="0.3">
      <c r="A64" s="3" t="s">
        <v>66</v>
      </c>
      <c r="B64" s="3" t="s">
        <v>24</v>
      </c>
      <c r="C64" s="3" t="s">
        <v>25</v>
      </c>
      <c r="D64" s="3" t="s">
        <v>30</v>
      </c>
      <c r="E64" s="3" t="s">
        <v>27</v>
      </c>
      <c r="F64" s="3" t="s">
        <v>28</v>
      </c>
      <c r="G64" s="3">
        <v>0</v>
      </c>
      <c r="H64" s="3">
        <v>0</v>
      </c>
      <c r="I64" s="4" t="e">
        <f t="shared" si="6"/>
        <v>#DIV/0!</v>
      </c>
      <c r="J64" s="3">
        <v>0</v>
      </c>
      <c r="K64" s="32" t="e">
        <f t="shared" si="7"/>
        <v>#DIV/0!</v>
      </c>
      <c r="L64" s="3">
        <f t="shared" si="8"/>
        <v>0</v>
      </c>
      <c r="M64" s="3">
        <v>0</v>
      </c>
      <c r="N64" s="3">
        <v>0</v>
      </c>
      <c r="O64" s="3">
        <v>0</v>
      </c>
      <c r="P64" s="3">
        <v>0</v>
      </c>
      <c r="Q64" s="4" t="e">
        <f t="shared" si="9"/>
        <v>#DIV/0!</v>
      </c>
      <c r="R64" s="3">
        <v>0</v>
      </c>
      <c r="S64" s="3">
        <v>0</v>
      </c>
      <c r="T64" s="32" t="e">
        <f t="shared" si="10"/>
        <v>#DIV/0!</v>
      </c>
      <c r="U64" s="32" t="e">
        <f t="shared" si="11"/>
        <v>#DIV/0!</v>
      </c>
      <c r="V64" s="3">
        <v>0</v>
      </c>
      <c r="W64" s="3">
        <v>0</v>
      </c>
      <c r="X64" s="3">
        <v>0</v>
      </c>
      <c r="Y64" s="3">
        <v>0</v>
      </c>
      <c r="Z64" s="3">
        <v>0</v>
      </c>
    </row>
    <row r="65" spans="1:30" x14ac:dyDescent="0.3">
      <c r="A65" s="3" t="s">
        <v>67</v>
      </c>
      <c r="B65" s="3" t="s">
        <v>24</v>
      </c>
      <c r="C65" s="3" t="s">
        <v>25</v>
      </c>
      <c r="D65" s="3" t="s">
        <v>30</v>
      </c>
      <c r="E65" s="3" t="s">
        <v>27</v>
      </c>
      <c r="F65" s="3" t="s">
        <v>28</v>
      </c>
      <c r="G65" s="3">
        <v>3</v>
      </c>
      <c r="H65" s="3">
        <v>5</v>
      </c>
      <c r="I65" s="4">
        <f t="shared" si="6"/>
        <v>1.6666666666666667</v>
      </c>
      <c r="J65" s="3">
        <v>0</v>
      </c>
      <c r="K65" s="32">
        <f t="shared" si="7"/>
        <v>0</v>
      </c>
      <c r="L65" s="3">
        <f t="shared" si="8"/>
        <v>3</v>
      </c>
      <c r="M65" s="3">
        <v>2</v>
      </c>
      <c r="N65" s="3">
        <v>1</v>
      </c>
      <c r="O65" s="3">
        <v>1</v>
      </c>
      <c r="P65" s="3">
        <v>3</v>
      </c>
      <c r="Q65" s="4">
        <f t="shared" si="9"/>
        <v>100</v>
      </c>
      <c r="R65" s="3">
        <v>1</v>
      </c>
      <c r="S65" s="3">
        <v>1</v>
      </c>
      <c r="T65" s="32">
        <f t="shared" si="10"/>
        <v>0.66666666666666663</v>
      </c>
      <c r="U65" s="32">
        <f t="shared" si="11"/>
        <v>0.66666666666666663</v>
      </c>
      <c r="V65" s="3">
        <v>0</v>
      </c>
      <c r="W65" s="3">
        <v>1</v>
      </c>
      <c r="X65" s="3">
        <v>0</v>
      </c>
      <c r="Y65" s="3">
        <v>1</v>
      </c>
      <c r="Z65" s="3">
        <v>0</v>
      </c>
    </row>
    <row r="66" spans="1:30" x14ac:dyDescent="0.3">
      <c r="A66" s="3" t="s">
        <v>68</v>
      </c>
      <c r="B66" s="3" t="s">
        <v>24</v>
      </c>
      <c r="C66" s="3" t="s">
        <v>25</v>
      </c>
      <c r="D66" s="3" t="s">
        <v>30</v>
      </c>
      <c r="E66" s="3" t="s">
        <v>27</v>
      </c>
      <c r="F66" s="3" t="s">
        <v>28</v>
      </c>
      <c r="G66" s="3">
        <v>0</v>
      </c>
      <c r="H66" s="3">
        <v>0</v>
      </c>
      <c r="I66" s="4" t="e">
        <f t="shared" si="6"/>
        <v>#DIV/0!</v>
      </c>
      <c r="J66" s="3">
        <v>0</v>
      </c>
      <c r="K66" s="32" t="e">
        <f t="shared" si="7"/>
        <v>#DIV/0!</v>
      </c>
      <c r="L66" s="3">
        <f t="shared" si="8"/>
        <v>0</v>
      </c>
      <c r="M66" s="3">
        <v>0</v>
      </c>
      <c r="N66" s="3">
        <v>0</v>
      </c>
      <c r="O66" s="3">
        <v>0</v>
      </c>
      <c r="P66" s="3">
        <v>0</v>
      </c>
      <c r="Q66" s="4" t="e">
        <f t="shared" si="9"/>
        <v>#DIV/0!</v>
      </c>
      <c r="R66" s="3">
        <v>0</v>
      </c>
      <c r="S66" s="3">
        <v>0</v>
      </c>
      <c r="T66" s="32" t="e">
        <f t="shared" si="10"/>
        <v>#DIV/0!</v>
      </c>
      <c r="U66" s="32" t="e">
        <f t="shared" si="11"/>
        <v>#DIV/0!</v>
      </c>
      <c r="V66" s="3">
        <v>0</v>
      </c>
      <c r="W66" s="3">
        <v>0</v>
      </c>
      <c r="X66" s="3">
        <v>0</v>
      </c>
      <c r="Y66" s="3">
        <v>0</v>
      </c>
      <c r="Z66" s="3">
        <v>0</v>
      </c>
    </row>
    <row r="67" spans="1:30" x14ac:dyDescent="0.3">
      <c r="A67" s="35">
        <v>233</v>
      </c>
      <c r="B67" s="35" t="s">
        <v>24</v>
      </c>
      <c r="C67" s="35" t="s">
        <v>29</v>
      </c>
      <c r="D67" s="35" t="s">
        <v>32</v>
      </c>
      <c r="E67" s="35" t="s">
        <v>27</v>
      </c>
      <c r="F67" s="35" t="s">
        <v>34</v>
      </c>
      <c r="G67" s="35">
        <f>G68+G69+G70</f>
        <v>2</v>
      </c>
      <c r="H67" s="35">
        <f>H68+H69+H70</f>
        <v>5</v>
      </c>
      <c r="I67" s="36">
        <f t="shared" ref="I67:I98" si="12">H67/G67</f>
        <v>2.5</v>
      </c>
      <c r="J67" s="35">
        <f>J68+J69+J70</f>
        <v>0</v>
      </c>
      <c r="K67" s="37">
        <f t="shared" ref="K67:K98" si="13">J67/G67</f>
        <v>0</v>
      </c>
      <c r="L67" s="35">
        <f t="shared" ref="L67:L98" si="14">M67+N67</f>
        <v>1</v>
      </c>
      <c r="M67" s="35">
        <f>M68+M69+M70</f>
        <v>1</v>
      </c>
      <c r="N67" s="35">
        <f>N68+N69+N70</f>
        <v>0</v>
      </c>
      <c r="O67" s="35">
        <f>O68+O69+O70</f>
        <v>1</v>
      </c>
      <c r="P67" s="35">
        <f>P68+P69+P70</f>
        <v>1</v>
      </c>
      <c r="Q67" s="36">
        <f t="shared" ref="Q67:Q98" si="15">P67/L67*100</f>
        <v>100</v>
      </c>
      <c r="R67" s="35">
        <f>R68+R69+R70</f>
        <v>2</v>
      </c>
      <c r="S67" s="35">
        <f>S68+S69+S70</f>
        <v>2</v>
      </c>
      <c r="T67" s="37">
        <f t="shared" ref="T67:T98" si="16">M67/(M67+N67)</f>
        <v>1</v>
      </c>
      <c r="U67" s="37">
        <f t="shared" ref="U67:U98" si="17">((0.5*V67)+M67)/L67</f>
        <v>1.5</v>
      </c>
      <c r="V67" s="35">
        <f>V68+V69+V70</f>
        <v>1</v>
      </c>
      <c r="W67" s="35">
        <f>W68+W69+W70</f>
        <v>0</v>
      </c>
      <c r="X67" s="35">
        <f>X68+X69+X70</f>
        <v>0</v>
      </c>
      <c r="Y67" s="35">
        <f>Y68+Y69+Y70</f>
        <v>1</v>
      </c>
      <c r="Z67" s="35">
        <f>H67-H183</f>
        <v>5</v>
      </c>
      <c r="AA67" s="38"/>
      <c r="AB67" s="38"/>
      <c r="AC67" s="38"/>
      <c r="AD67" s="38"/>
    </row>
    <row r="68" spans="1:30" x14ac:dyDescent="0.3">
      <c r="A68" s="3" t="s">
        <v>66</v>
      </c>
      <c r="B68" s="3" t="s">
        <v>24</v>
      </c>
      <c r="C68" s="3" t="s">
        <v>29</v>
      </c>
      <c r="D68" s="3" t="s">
        <v>32</v>
      </c>
      <c r="E68" s="3" t="s">
        <v>27</v>
      </c>
      <c r="F68" s="3" t="s">
        <v>34</v>
      </c>
      <c r="G68" s="3">
        <v>0</v>
      </c>
      <c r="H68" s="3">
        <v>0</v>
      </c>
      <c r="I68" s="4" t="e">
        <f t="shared" si="12"/>
        <v>#DIV/0!</v>
      </c>
      <c r="J68" s="3">
        <v>0</v>
      </c>
      <c r="K68" s="32" t="e">
        <f t="shared" si="13"/>
        <v>#DIV/0!</v>
      </c>
      <c r="L68" s="3">
        <f t="shared" si="14"/>
        <v>0</v>
      </c>
      <c r="M68" s="3">
        <v>0</v>
      </c>
      <c r="N68" s="3">
        <v>0</v>
      </c>
      <c r="O68" s="3">
        <v>0</v>
      </c>
      <c r="P68" s="3">
        <v>0</v>
      </c>
      <c r="Q68" s="4" t="e">
        <f t="shared" si="15"/>
        <v>#DIV/0!</v>
      </c>
      <c r="R68" s="3">
        <v>0</v>
      </c>
      <c r="S68" s="3">
        <v>0</v>
      </c>
      <c r="T68" s="32" t="e">
        <f t="shared" si="16"/>
        <v>#DIV/0!</v>
      </c>
      <c r="U68" s="32" t="e">
        <f t="shared" si="17"/>
        <v>#DIV/0!</v>
      </c>
      <c r="V68" s="3">
        <v>0</v>
      </c>
      <c r="W68" s="3">
        <v>0</v>
      </c>
      <c r="X68" s="3">
        <v>0</v>
      </c>
      <c r="Y68" s="3">
        <v>0</v>
      </c>
      <c r="Z68" s="3">
        <v>0</v>
      </c>
    </row>
    <row r="69" spans="1:30" x14ac:dyDescent="0.3">
      <c r="A69" s="3" t="s">
        <v>67</v>
      </c>
      <c r="B69" s="3" t="s">
        <v>24</v>
      </c>
      <c r="C69" s="3" t="s">
        <v>29</v>
      </c>
      <c r="D69" s="3" t="s">
        <v>32</v>
      </c>
      <c r="E69" s="3" t="s">
        <v>27</v>
      </c>
      <c r="F69" s="3" t="s">
        <v>34</v>
      </c>
      <c r="G69" s="3">
        <v>1</v>
      </c>
      <c r="H69" s="3">
        <v>3</v>
      </c>
      <c r="I69" s="4">
        <f t="shared" si="12"/>
        <v>3</v>
      </c>
      <c r="J69" s="3">
        <v>0</v>
      </c>
      <c r="K69" s="32">
        <f t="shared" si="13"/>
        <v>0</v>
      </c>
      <c r="L69" s="3">
        <f t="shared" si="14"/>
        <v>1</v>
      </c>
      <c r="M69" s="3">
        <v>1</v>
      </c>
      <c r="N69" s="3">
        <v>0</v>
      </c>
      <c r="O69" s="3">
        <v>1</v>
      </c>
      <c r="P69" s="3">
        <v>1</v>
      </c>
      <c r="Q69" s="4">
        <f t="shared" si="15"/>
        <v>100</v>
      </c>
      <c r="R69" s="3">
        <v>0</v>
      </c>
      <c r="S69" s="3">
        <v>0</v>
      </c>
      <c r="T69" s="32">
        <f t="shared" si="16"/>
        <v>1</v>
      </c>
      <c r="U69" s="32">
        <f t="shared" si="17"/>
        <v>1.5</v>
      </c>
      <c r="V69" s="3">
        <v>1</v>
      </c>
      <c r="W69" s="3">
        <v>0</v>
      </c>
      <c r="X69" s="3">
        <v>0</v>
      </c>
      <c r="Y69" s="3">
        <v>0</v>
      </c>
      <c r="Z69" s="3">
        <v>0</v>
      </c>
    </row>
    <row r="70" spans="1:30" x14ac:dyDescent="0.3">
      <c r="A70" s="3" t="s">
        <v>68</v>
      </c>
      <c r="B70" s="3" t="s">
        <v>24</v>
      </c>
      <c r="C70" s="3" t="s">
        <v>29</v>
      </c>
      <c r="D70" s="3" t="s">
        <v>32</v>
      </c>
      <c r="E70" s="3" t="s">
        <v>27</v>
      </c>
      <c r="F70" s="3" t="s">
        <v>34</v>
      </c>
      <c r="G70" s="3">
        <v>1</v>
      </c>
      <c r="H70" s="3">
        <v>2</v>
      </c>
      <c r="I70" s="4">
        <f t="shared" si="12"/>
        <v>2</v>
      </c>
      <c r="J70" s="3">
        <v>0</v>
      </c>
      <c r="K70" s="32">
        <f t="shared" si="13"/>
        <v>0</v>
      </c>
      <c r="L70" s="3">
        <f t="shared" si="14"/>
        <v>0</v>
      </c>
      <c r="M70" s="3">
        <v>0</v>
      </c>
      <c r="N70" s="3">
        <v>0</v>
      </c>
      <c r="O70" s="3">
        <v>0</v>
      </c>
      <c r="P70" s="3">
        <v>0</v>
      </c>
      <c r="Q70" s="4" t="e">
        <f t="shared" si="15"/>
        <v>#DIV/0!</v>
      </c>
      <c r="R70" s="3">
        <v>2</v>
      </c>
      <c r="S70" s="3">
        <v>2</v>
      </c>
      <c r="T70" s="32" t="e">
        <f t="shared" si="16"/>
        <v>#DIV/0!</v>
      </c>
      <c r="U70" s="32" t="e">
        <f t="shared" si="17"/>
        <v>#DIV/0!</v>
      </c>
      <c r="V70" s="3">
        <v>0</v>
      </c>
      <c r="W70" s="3">
        <v>0</v>
      </c>
      <c r="X70" s="3">
        <v>0</v>
      </c>
      <c r="Y70" s="3">
        <v>1</v>
      </c>
      <c r="Z70" s="3">
        <v>0</v>
      </c>
    </row>
    <row r="71" spans="1:30" x14ac:dyDescent="0.3">
      <c r="A71" s="35">
        <v>69</v>
      </c>
      <c r="B71" s="35" t="s">
        <v>29</v>
      </c>
      <c r="C71" s="35" t="s">
        <v>32</v>
      </c>
      <c r="D71" s="35" t="s">
        <v>34</v>
      </c>
      <c r="E71" s="35" t="s">
        <v>33</v>
      </c>
      <c r="F71" s="35" t="s">
        <v>31</v>
      </c>
      <c r="G71" s="35">
        <f>G72+G73+G74</f>
        <v>4</v>
      </c>
      <c r="H71" s="35">
        <f>H72+H73+H74</f>
        <v>5</v>
      </c>
      <c r="I71" s="36">
        <f t="shared" si="12"/>
        <v>1.25</v>
      </c>
      <c r="J71" s="35">
        <f>J72+J73+J74</f>
        <v>0</v>
      </c>
      <c r="K71" s="37">
        <f t="shared" si="13"/>
        <v>0</v>
      </c>
      <c r="L71" s="35">
        <f t="shared" si="14"/>
        <v>4</v>
      </c>
      <c r="M71" s="35">
        <f>M72+M73+M74</f>
        <v>2</v>
      </c>
      <c r="N71" s="35">
        <f>N72+N73+N74</f>
        <v>2</v>
      </c>
      <c r="O71" s="35">
        <f>O72+O73+O74</f>
        <v>2</v>
      </c>
      <c r="P71" s="35">
        <f>P72+P73+P74</f>
        <v>3</v>
      </c>
      <c r="Q71" s="36">
        <f t="shared" si="15"/>
        <v>75</v>
      </c>
      <c r="R71" s="35">
        <f>R72+R73+R74</f>
        <v>0</v>
      </c>
      <c r="S71" s="35">
        <f>S72+S73+S74</f>
        <v>0</v>
      </c>
      <c r="T71" s="37">
        <f t="shared" si="16"/>
        <v>0.5</v>
      </c>
      <c r="U71" s="37">
        <f t="shared" si="17"/>
        <v>0.625</v>
      </c>
      <c r="V71" s="35">
        <f>V72+V73+V74</f>
        <v>1</v>
      </c>
      <c r="W71" s="35">
        <f>W72+W73+W74</f>
        <v>2</v>
      </c>
      <c r="X71" s="35">
        <f>X72+X73+X74</f>
        <v>0</v>
      </c>
      <c r="Y71" s="35">
        <f>Y72+Y73+Y74</f>
        <v>0</v>
      </c>
      <c r="Z71" s="35">
        <f>H71-H187</f>
        <v>5</v>
      </c>
      <c r="AA71" s="38"/>
      <c r="AB71" s="38"/>
      <c r="AC71" s="38"/>
      <c r="AD71" s="38"/>
    </row>
    <row r="72" spans="1:30" x14ac:dyDescent="0.3">
      <c r="A72" s="3" t="s">
        <v>66</v>
      </c>
      <c r="B72" s="3" t="s">
        <v>29</v>
      </c>
      <c r="C72" s="3" t="s">
        <v>32</v>
      </c>
      <c r="D72" s="3" t="s">
        <v>34</v>
      </c>
      <c r="E72" s="3" t="s">
        <v>33</v>
      </c>
      <c r="F72" s="3" t="s">
        <v>31</v>
      </c>
      <c r="G72" s="3">
        <v>0</v>
      </c>
      <c r="H72" s="3">
        <v>0</v>
      </c>
      <c r="I72" s="4" t="e">
        <f t="shared" si="12"/>
        <v>#DIV/0!</v>
      </c>
      <c r="J72" s="3">
        <v>0</v>
      </c>
      <c r="K72" s="32" t="e">
        <f t="shared" si="13"/>
        <v>#DIV/0!</v>
      </c>
      <c r="L72" s="3">
        <f t="shared" si="14"/>
        <v>0</v>
      </c>
      <c r="M72" s="3">
        <v>0</v>
      </c>
      <c r="N72" s="3">
        <v>0</v>
      </c>
      <c r="O72" s="3">
        <v>0</v>
      </c>
      <c r="P72" s="3">
        <v>0</v>
      </c>
      <c r="Q72" s="4" t="e">
        <f t="shared" si="15"/>
        <v>#DIV/0!</v>
      </c>
      <c r="R72" s="3">
        <v>0</v>
      </c>
      <c r="S72" s="3">
        <v>0</v>
      </c>
      <c r="T72" s="32" t="e">
        <f t="shared" si="16"/>
        <v>#DIV/0!</v>
      </c>
      <c r="U72" s="32" t="e">
        <f t="shared" si="17"/>
        <v>#DIV/0!</v>
      </c>
      <c r="V72" s="3">
        <v>0</v>
      </c>
      <c r="W72" s="3">
        <v>0</v>
      </c>
      <c r="X72" s="3">
        <v>0</v>
      </c>
      <c r="Y72" s="3">
        <v>0</v>
      </c>
      <c r="Z72" s="3">
        <v>0</v>
      </c>
    </row>
    <row r="73" spans="1:30" x14ac:dyDescent="0.3">
      <c r="A73" s="3" t="s">
        <v>67</v>
      </c>
      <c r="B73" s="3" t="s">
        <v>29</v>
      </c>
      <c r="C73" s="3" t="s">
        <v>32</v>
      </c>
      <c r="D73" s="3" t="s">
        <v>34</v>
      </c>
      <c r="E73" s="3" t="s">
        <v>33</v>
      </c>
      <c r="F73" s="3" t="s">
        <v>31</v>
      </c>
      <c r="G73" s="3">
        <v>2</v>
      </c>
      <c r="H73" s="3">
        <v>5</v>
      </c>
      <c r="I73" s="4">
        <f t="shared" si="12"/>
        <v>2.5</v>
      </c>
      <c r="J73" s="3">
        <v>0</v>
      </c>
      <c r="K73" s="32">
        <f t="shared" si="13"/>
        <v>0</v>
      </c>
      <c r="L73" s="3">
        <f t="shared" si="14"/>
        <v>2</v>
      </c>
      <c r="M73" s="3">
        <v>2</v>
      </c>
      <c r="N73" s="3">
        <v>0</v>
      </c>
      <c r="O73" s="3">
        <v>2</v>
      </c>
      <c r="P73" s="3">
        <v>2</v>
      </c>
      <c r="Q73" s="4">
        <f t="shared" si="15"/>
        <v>100</v>
      </c>
      <c r="R73" s="3">
        <v>0</v>
      </c>
      <c r="S73" s="3">
        <v>0</v>
      </c>
      <c r="T73" s="32">
        <f t="shared" si="16"/>
        <v>1</v>
      </c>
      <c r="U73" s="32">
        <f t="shared" si="17"/>
        <v>1.25</v>
      </c>
      <c r="V73" s="3">
        <v>1</v>
      </c>
      <c r="W73" s="3">
        <v>0</v>
      </c>
      <c r="X73" s="3">
        <v>0</v>
      </c>
      <c r="Y73" s="3">
        <v>0</v>
      </c>
      <c r="Z73" s="3">
        <v>0</v>
      </c>
    </row>
    <row r="74" spans="1:30" x14ac:dyDescent="0.3">
      <c r="A74" s="3" t="s">
        <v>68</v>
      </c>
      <c r="B74" s="3" t="s">
        <v>29</v>
      </c>
      <c r="C74" s="3" t="s">
        <v>32</v>
      </c>
      <c r="D74" s="3" t="s">
        <v>34</v>
      </c>
      <c r="E74" s="3" t="s">
        <v>33</v>
      </c>
      <c r="F74" s="3" t="s">
        <v>31</v>
      </c>
      <c r="G74" s="3">
        <v>2</v>
      </c>
      <c r="H74" s="3">
        <v>0</v>
      </c>
      <c r="I74" s="4">
        <f t="shared" si="12"/>
        <v>0</v>
      </c>
      <c r="J74" s="3">
        <v>0</v>
      </c>
      <c r="K74" s="32">
        <f t="shared" si="13"/>
        <v>0</v>
      </c>
      <c r="L74" s="3">
        <f t="shared" si="14"/>
        <v>2</v>
      </c>
      <c r="M74" s="3">
        <v>0</v>
      </c>
      <c r="N74" s="3">
        <v>2</v>
      </c>
      <c r="O74" s="3">
        <v>0</v>
      </c>
      <c r="P74" s="3">
        <v>1</v>
      </c>
      <c r="Q74" s="4">
        <f t="shared" si="15"/>
        <v>50</v>
      </c>
      <c r="R74" s="3">
        <v>0</v>
      </c>
      <c r="S74" s="3">
        <v>0</v>
      </c>
      <c r="T74" s="32">
        <f t="shared" si="16"/>
        <v>0</v>
      </c>
      <c r="U74" s="32">
        <f t="shared" si="17"/>
        <v>0</v>
      </c>
      <c r="V74" s="3">
        <v>0</v>
      </c>
      <c r="W74" s="3">
        <v>2</v>
      </c>
      <c r="X74" s="3">
        <v>0</v>
      </c>
      <c r="Y74" s="3">
        <v>0</v>
      </c>
      <c r="Z74" s="3">
        <v>0</v>
      </c>
    </row>
    <row r="75" spans="1:30" x14ac:dyDescent="0.3">
      <c r="A75" s="35">
        <v>163</v>
      </c>
      <c r="B75" s="35" t="s">
        <v>24</v>
      </c>
      <c r="C75" s="35" t="s">
        <v>25</v>
      </c>
      <c r="D75" s="35" t="s">
        <v>29</v>
      </c>
      <c r="E75" s="35" t="s">
        <v>30</v>
      </c>
      <c r="F75" s="35" t="s">
        <v>33</v>
      </c>
      <c r="G75" s="35">
        <f>G76+G77+G78</f>
        <v>6</v>
      </c>
      <c r="H75" s="35">
        <f>H76+H77+H78</f>
        <v>6</v>
      </c>
      <c r="I75" s="36">
        <f t="shared" si="12"/>
        <v>1</v>
      </c>
      <c r="J75" s="35">
        <f>J76+J77+J78</f>
        <v>0</v>
      </c>
      <c r="K75" s="37">
        <f t="shared" si="13"/>
        <v>0</v>
      </c>
      <c r="L75" s="35">
        <f t="shared" si="14"/>
        <v>6</v>
      </c>
      <c r="M75" s="35">
        <f>M76+M77+M78</f>
        <v>3</v>
      </c>
      <c r="N75" s="35">
        <f>N76+N77+N78</f>
        <v>3</v>
      </c>
      <c r="O75" s="35">
        <f>O76+O77+O78</f>
        <v>1</v>
      </c>
      <c r="P75" s="35">
        <f>P76+P77+P78</f>
        <v>4</v>
      </c>
      <c r="Q75" s="36">
        <f t="shared" si="15"/>
        <v>66.666666666666657</v>
      </c>
      <c r="R75" s="35">
        <f>R76+R77+R78</f>
        <v>0</v>
      </c>
      <c r="S75" s="35">
        <f>S76+S77+S78</f>
        <v>0</v>
      </c>
      <c r="T75" s="37">
        <f t="shared" si="16"/>
        <v>0.5</v>
      </c>
      <c r="U75" s="37">
        <f t="shared" si="17"/>
        <v>0.5</v>
      </c>
      <c r="V75" s="35">
        <f>V76+V77+V78</f>
        <v>0</v>
      </c>
      <c r="W75" s="35">
        <f>W76+W77+W78</f>
        <v>1</v>
      </c>
      <c r="X75" s="35">
        <f>X76+X77+X78</f>
        <v>0</v>
      </c>
      <c r="Y75" s="35">
        <f>Y76+Y77+Y78</f>
        <v>0</v>
      </c>
      <c r="Z75" s="35">
        <f>H75-H191</f>
        <v>6</v>
      </c>
      <c r="AA75" s="38"/>
      <c r="AB75" s="38"/>
      <c r="AC75" s="38"/>
      <c r="AD75" s="38"/>
    </row>
    <row r="76" spans="1:30" x14ac:dyDescent="0.3">
      <c r="A76" s="3" t="s">
        <v>66</v>
      </c>
      <c r="B76" s="3" t="s">
        <v>24</v>
      </c>
      <c r="C76" s="3" t="s">
        <v>25</v>
      </c>
      <c r="D76" s="3" t="s">
        <v>29</v>
      </c>
      <c r="E76" s="3" t="s">
        <v>30</v>
      </c>
      <c r="F76" s="3" t="s">
        <v>33</v>
      </c>
      <c r="G76" s="3">
        <v>0</v>
      </c>
      <c r="H76" s="3">
        <v>0</v>
      </c>
      <c r="I76" s="4" t="e">
        <f t="shared" si="12"/>
        <v>#DIV/0!</v>
      </c>
      <c r="J76" s="3">
        <v>0</v>
      </c>
      <c r="K76" s="32" t="e">
        <f t="shared" si="13"/>
        <v>#DIV/0!</v>
      </c>
      <c r="L76" s="3">
        <f t="shared" si="14"/>
        <v>0</v>
      </c>
      <c r="M76" s="3">
        <v>0</v>
      </c>
      <c r="N76" s="3">
        <v>0</v>
      </c>
      <c r="O76" s="3">
        <v>0</v>
      </c>
      <c r="P76" s="3">
        <v>0</v>
      </c>
      <c r="Q76" s="4" t="e">
        <f t="shared" si="15"/>
        <v>#DIV/0!</v>
      </c>
      <c r="R76" s="3">
        <v>0</v>
      </c>
      <c r="S76" s="3">
        <v>0</v>
      </c>
      <c r="T76" s="32" t="e">
        <f t="shared" si="16"/>
        <v>#DIV/0!</v>
      </c>
      <c r="U76" s="32" t="e">
        <f t="shared" si="17"/>
        <v>#DIV/0!</v>
      </c>
      <c r="V76" s="3">
        <v>0</v>
      </c>
      <c r="W76" s="3">
        <v>0</v>
      </c>
      <c r="X76" s="3">
        <v>0</v>
      </c>
      <c r="Y76" s="3">
        <v>0</v>
      </c>
      <c r="Z76" s="3">
        <v>0</v>
      </c>
    </row>
    <row r="77" spans="1:30" x14ac:dyDescent="0.3">
      <c r="A77" s="3" t="s">
        <v>67</v>
      </c>
      <c r="B77" s="3" t="s">
        <v>24</v>
      </c>
      <c r="C77" s="3" t="s">
        <v>25</v>
      </c>
      <c r="D77" s="3" t="s">
        <v>29</v>
      </c>
      <c r="E77" s="3" t="s">
        <v>30</v>
      </c>
      <c r="F77" s="3" t="s">
        <v>33</v>
      </c>
      <c r="G77" s="3">
        <v>1</v>
      </c>
      <c r="H77" s="3">
        <v>0</v>
      </c>
      <c r="I77" s="4">
        <f t="shared" si="12"/>
        <v>0</v>
      </c>
      <c r="J77" s="3">
        <v>0</v>
      </c>
      <c r="K77" s="32">
        <f t="shared" si="13"/>
        <v>0</v>
      </c>
      <c r="L77" s="3">
        <f t="shared" si="14"/>
        <v>1</v>
      </c>
      <c r="M77" s="3">
        <v>0</v>
      </c>
      <c r="N77" s="3">
        <v>1</v>
      </c>
      <c r="O77" s="3">
        <v>0</v>
      </c>
      <c r="P77" s="3">
        <v>0</v>
      </c>
      <c r="Q77" s="4">
        <f t="shared" si="15"/>
        <v>0</v>
      </c>
      <c r="R77" s="3">
        <v>0</v>
      </c>
      <c r="S77" s="3">
        <v>0</v>
      </c>
      <c r="T77" s="32">
        <f t="shared" si="16"/>
        <v>0</v>
      </c>
      <c r="U77" s="32">
        <f t="shared" si="17"/>
        <v>0</v>
      </c>
      <c r="V77" s="3">
        <v>0</v>
      </c>
      <c r="W77" s="3">
        <v>0</v>
      </c>
      <c r="X77" s="3">
        <v>0</v>
      </c>
      <c r="Y77" s="3">
        <v>0</v>
      </c>
      <c r="Z77" s="3">
        <v>0</v>
      </c>
    </row>
    <row r="78" spans="1:30" x14ac:dyDescent="0.3">
      <c r="A78" s="3" t="s">
        <v>68</v>
      </c>
      <c r="B78" s="3" t="s">
        <v>24</v>
      </c>
      <c r="C78" s="3" t="s">
        <v>25</v>
      </c>
      <c r="D78" s="3" t="s">
        <v>29</v>
      </c>
      <c r="E78" s="3" t="s">
        <v>30</v>
      </c>
      <c r="F78" s="3" t="s">
        <v>33</v>
      </c>
      <c r="G78" s="3">
        <v>5</v>
      </c>
      <c r="H78" s="3">
        <v>6</v>
      </c>
      <c r="I78" s="4">
        <f t="shared" si="12"/>
        <v>1.2</v>
      </c>
      <c r="J78" s="3">
        <v>0</v>
      </c>
      <c r="K78" s="32">
        <f t="shared" si="13"/>
        <v>0</v>
      </c>
      <c r="L78" s="3">
        <f t="shared" si="14"/>
        <v>5</v>
      </c>
      <c r="M78" s="3">
        <v>3</v>
      </c>
      <c r="N78" s="3">
        <v>2</v>
      </c>
      <c r="O78" s="3">
        <v>1</v>
      </c>
      <c r="P78" s="3">
        <v>4</v>
      </c>
      <c r="Q78" s="4">
        <f t="shared" si="15"/>
        <v>80</v>
      </c>
      <c r="R78" s="3">
        <v>0</v>
      </c>
      <c r="S78" s="3">
        <v>0</v>
      </c>
      <c r="T78" s="32">
        <f t="shared" si="16"/>
        <v>0.6</v>
      </c>
      <c r="U78" s="32">
        <f t="shared" si="17"/>
        <v>0.6</v>
      </c>
      <c r="V78" s="3">
        <v>0</v>
      </c>
      <c r="W78" s="3">
        <v>1</v>
      </c>
      <c r="X78" s="3">
        <v>0</v>
      </c>
      <c r="Y78" s="3">
        <v>0</v>
      </c>
      <c r="Z78" s="3">
        <v>0</v>
      </c>
    </row>
    <row r="79" spans="1:30" x14ac:dyDescent="0.3">
      <c r="A79" s="35">
        <v>209</v>
      </c>
      <c r="B79" s="35" t="s">
        <v>32</v>
      </c>
      <c r="C79" s="35" t="s">
        <v>31</v>
      </c>
      <c r="D79" s="35" t="s">
        <v>34</v>
      </c>
      <c r="E79" s="35" t="s">
        <v>33</v>
      </c>
      <c r="F79" s="35" t="s">
        <v>28</v>
      </c>
      <c r="G79" s="35">
        <f>G80+G81+G82</f>
        <v>3</v>
      </c>
      <c r="H79" s="35">
        <f>H80+H81+H82</f>
        <v>3</v>
      </c>
      <c r="I79" s="36">
        <f t="shared" si="12"/>
        <v>1</v>
      </c>
      <c r="J79" s="35">
        <f>J80+J81+J82</f>
        <v>1</v>
      </c>
      <c r="K79" s="37">
        <f t="shared" si="13"/>
        <v>0.33333333333333331</v>
      </c>
      <c r="L79" s="35">
        <f t="shared" si="14"/>
        <v>2</v>
      </c>
      <c r="M79" s="35">
        <f>M80+M81+M82</f>
        <v>1</v>
      </c>
      <c r="N79" s="35">
        <f>N80+N81+N82</f>
        <v>1</v>
      </c>
      <c r="O79" s="35">
        <f>O80+O81+O82</f>
        <v>1</v>
      </c>
      <c r="P79" s="35">
        <f>P80+P81+P82</f>
        <v>1</v>
      </c>
      <c r="Q79" s="36">
        <f t="shared" si="15"/>
        <v>50</v>
      </c>
      <c r="R79" s="35">
        <f>R80+R81+R82</f>
        <v>0</v>
      </c>
      <c r="S79" s="35">
        <f>S80+S81+S82</f>
        <v>0</v>
      </c>
      <c r="T79" s="37">
        <f t="shared" si="16"/>
        <v>0.5</v>
      </c>
      <c r="U79" s="37">
        <f t="shared" si="17"/>
        <v>0.75</v>
      </c>
      <c r="V79" s="35">
        <f>V80+V81+V82</f>
        <v>1</v>
      </c>
      <c r="W79" s="35">
        <f>W80+W81+W82</f>
        <v>0</v>
      </c>
      <c r="X79" s="35">
        <f>X80+X81+X82</f>
        <v>0</v>
      </c>
      <c r="Y79" s="35">
        <f>Y80+Y81+Y82</f>
        <v>0</v>
      </c>
      <c r="Z79" s="35">
        <f>H79-H195</f>
        <v>-2</v>
      </c>
      <c r="AA79" s="38"/>
      <c r="AB79" s="38"/>
      <c r="AC79" s="38"/>
      <c r="AD79" s="38"/>
    </row>
    <row r="80" spans="1:30" x14ac:dyDescent="0.3">
      <c r="A80" s="3" t="s">
        <v>66</v>
      </c>
      <c r="B80" s="3" t="s">
        <v>32</v>
      </c>
      <c r="C80" s="3" t="s">
        <v>31</v>
      </c>
      <c r="D80" s="3" t="s">
        <v>34</v>
      </c>
      <c r="E80" s="3" t="s">
        <v>33</v>
      </c>
      <c r="F80" s="3" t="s">
        <v>28</v>
      </c>
      <c r="G80" s="3">
        <v>0</v>
      </c>
      <c r="H80" s="3">
        <v>0</v>
      </c>
      <c r="I80" s="4" t="e">
        <f t="shared" si="12"/>
        <v>#DIV/0!</v>
      </c>
      <c r="J80" s="3">
        <v>0</v>
      </c>
      <c r="K80" s="32" t="e">
        <f t="shared" si="13"/>
        <v>#DIV/0!</v>
      </c>
      <c r="L80" s="3">
        <f t="shared" si="14"/>
        <v>0</v>
      </c>
      <c r="M80" s="3">
        <v>0</v>
      </c>
      <c r="N80" s="3">
        <v>0</v>
      </c>
      <c r="O80" s="3">
        <v>0</v>
      </c>
      <c r="P80" s="3">
        <v>0</v>
      </c>
      <c r="Q80" s="4" t="e">
        <f t="shared" si="15"/>
        <v>#DIV/0!</v>
      </c>
      <c r="R80" s="3">
        <v>0</v>
      </c>
      <c r="S80" s="3">
        <v>0</v>
      </c>
      <c r="T80" s="32" t="e">
        <f t="shared" si="16"/>
        <v>#DIV/0!</v>
      </c>
      <c r="U80" s="32" t="e">
        <f t="shared" si="17"/>
        <v>#DIV/0!</v>
      </c>
      <c r="V80" s="3">
        <v>0</v>
      </c>
      <c r="W80" s="3">
        <v>0</v>
      </c>
      <c r="X80" s="3">
        <v>0</v>
      </c>
      <c r="Y80" s="3">
        <v>0</v>
      </c>
      <c r="Z80" s="3">
        <v>0</v>
      </c>
    </row>
    <row r="81" spans="1:30" x14ac:dyDescent="0.3">
      <c r="A81" s="3" t="s">
        <v>67</v>
      </c>
      <c r="B81" s="3" t="s">
        <v>32</v>
      </c>
      <c r="C81" s="3" t="s">
        <v>31</v>
      </c>
      <c r="D81" s="3" t="s">
        <v>34</v>
      </c>
      <c r="E81" s="3" t="s">
        <v>33</v>
      </c>
      <c r="F81" s="3" t="s">
        <v>28</v>
      </c>
      <c r="G81" s="3">
        <v>3</v>
      </c>
      <c r="H81" s="3">
        <v>3</v>
      </c>
      <c r="I81" s="4">
        <f t="shared" si="12"/>
        <v>1</v>
      </c>
      <c r="J81" s="3">
        <v>1</v>
      </c>
      <c r="K81" s="32">
        <f t="shared" si="13"/>
        <v>0.33333333333333331</v>
      </c>
      <c r="L81" s="3">
        <f t="shared" si="14"/>
        <v>2</v>
      </c>
      <c r="M81" s="3">
        <v>1</v>
      </c>
      <c r="N81" s="3">
        <v>1</v>
      </c>
      <c r="O81" s="3">
        <v>1</v>
      </c>
      <c r="P81" s="3">
        <v>1</v>
      </c>
      <c r="Q81" s="4">
        <f t="shared" si="15"/>
        <v>50</v>
      </c>
      <c r="R81" s="3">
        <v>0</v>
      </c>
      <c r="S81" s="3">
        <v>0</v>
      </c>
      <c r="T81" s="32">
        <f t="shared" si="16"/>
        <v>0.5</v>
      </c>
      <c r="U81" s="32">
        <f t="shared" si="17"/>
        <v>0.75</v>
      </c>
      <c r="V81" s="3">
        <v>1</v>
      </c>
      <c r="W81" s="3">
        <v>0</v>
      </c>
      <c r="X81" s="3">
        <v>0</v>
      </c>
      <c r="Y81" s="3">
        <v>0</v>
      </c>
      <c r="Z81" s="3">
        <v>0</v>
      </c>
    </row>
    <row r="82" spans="1:30" x14ac:dyDescent="0.3">
      <c r="A82" s="3" t="s">
        <v>68</v>
      </c>
      <c r="B82" s="3" t="s">
        <v>32</v>
      </c>
      <c r="C82" s="3" t="s">
        <v>31</v>
      </c>
      <c r="D82" s="3" t="s">
        <v>34</v>
      </c>
      <c r="E82" s="3" t="s">
        <v>33</v>
      </c>
      <c r="F82" s="3" t="s">
        <v>28</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v>0</v>
      </c>
    </row>
    <row r="83" spans="1:30" x14ac:dyDescent="0.3">
      <c r="A83" s="35">
        <v>234</v>
      </c>
      <c r="B83" s="35" t="s">
        <v>29</v>
      </c>
      <c r="C83" s="35" t="s">
        <v>25</v>
      </c>
      <c r="D83" s="35" t="s">
        <v>32</v>
      </c>
      <c r="E83" s="35" t="s">
        <v>30</v>
      </c>
      <c r="F83" s="35" t="s">
        <v>33</v>
      </c>
      <c r="G83" s="35">
        <f>G84+G85+G86</f>
        <v>5</v>
      </c>
      <c r="H83" s="35">
        <f>H84+H85+H86</f>
        <v>2</v>
      </c>
      <c r="I83" s="36">
        <f t="shared" si="12"/>
        <v>0.4</v>
      </c>
      <c r="J83" s="35">
        <f>J84+J85+J86</f>
        <v>1</v>
      </c>
      <c r="K83" s="37">
        <f t="shared" si="13"/>
        <v>0.2</v>
      </c>
      <c r="L83" s="35">
        <f t="shared" si="14"/>
        <v>4</v>
      </c>
      <c r="M83" s="35">
        <f>M84+M85+M86</f>
        <v>1</v>
      </c>
      <c r="N83" s="35">
        <f>N84+N85+N86</f>
        <v>3</v>
      </c>
      <c r="O83" s="35">
        <f>O84+O85+O86</f>
        <v>1</v>
      </c>
      <c r="P83" s="35">
        <f>P84+P85+P86</f>
        <v>3</v>
      </c>
      <c r="Q83" s="36">
        <f t="shared" si="15"/>
        <v>75</v>
      </c>
      <c r="R83" s="35">
        <f>R84+R85+R86</f>
        <v>0</v>
      </c>
      <c r="S83" s="35">
        <f>S84+S85+S86</f>
        <v>0</v>
      </c>
      <c r="T83" s="37">
        <f t="shared" si="16"/>
        <v>0.25</v>
      </c>
      <c r="U83" s="37">
        <f t="shared" si="17"/>
        <v>0.25</v>
      </c>
      <c r="V83" s="35">
        <f>V84+V85+V86</f>
        <v>0</v>
      </c>
      <c r="W83" s="35">
        <f>W84+W85+W86</f>
        <v>1</v>
      </c>
      <c r="X83" s="35">
        <f>X84+X85+X86</f>
        <v>0</v>
      </c>
      <c r="Y83" s="35">
        <f>Y84+Y85+Y86</f>
        <v>1</v>
      </c>
      <c r="Z83" s="35">
        <f>H83-H199</f>
        <v>2</v>
      </c>
      <c r="AA83" s="38"/>
      <c r="AB83" s="38" t="s">
        <v>74</v>
      </c>
      <c r="AC83" s="38"/>
      <c r="AD83" s="38"/>
    </row>
    <row r="84" spans="1:30" x14ac:dyDescent="0.3">
      <c r="A84" s="3" t="s">
        <v>66</v>
      </c>
      <c r="B84" s="3" t="s">
        <v>29</v>
      </c>
      <c r="C84" s="3" t="s">
        <v>25</v>
      </c>
      <c r="D84" s="3" t="s">
        <v>32</v>
      </c>
      <c r="E84" s="3" t="s">
        <v>30</v>
      </c>
      <c r="F84" s="3" t="s">
        <v>33</v>
      </c>
      <c r="G84" s="3">
        <v>0</v>
      </c>
      <c r="H84" s="3">
        <v>0</v>
      </c>
      <c r="I84" s="4" t="e">
        <f t="shared" si="12"/>
        <v>#DIV/0!</v>
      </c>
      <c r="J84" s="3">
        <v>0</v>
      </c>
      <c r="K84" s="32" t="e">
        <f t="shared" si="13"/>
        <v>#DIV/0!</v>
      </c>
      <c r="L84" s="3">
        <f t="shared" si="14"/>
        <v>0</v>
      </c>
      <c r="M84" s="3">
        <v>0</v>
      </c>
      <c r="N84" s="3">
        <v>0</v>
      </c>
      <c r="O84" s="3">
        <v>0</v>
      </c>
      <c r="P84" s="3">
        <v>0</v>
      </c>
      <c r="Q84" s="4" t="e">
        <f t="shared" si="15"/>
        <v>#DIV/0!</v>
      </c>
      <c r="R84" s="3">
        <v>0</v>
      </c>
      <c r="S84" s="3">
        <v>0</v>
      </c>
      <c r="T84" s="32" t="e">
        <f t="shared" si="16"/>
        <v>#DIV/0!</v>
      </c>
      <c r="U84" s="32" t="e">
        <f t="shared" si="17"/>
        <v>#DIV/0!</v>
      </c>
      <c r="V84" s="3">
        <v>0</v>
      </c>
      <c r="W84" s="3">
        <v>0</v>
      </c>
      <c r="X84" s="3">
        <v>0</v>
      </c>
      <c r="Y84" s="3">
        <v>0</v>
      </c>
      <c r="Z84" s="3">
        <v>0</v>
      </c>
    </row>
    <row r="85" spans="1:30" x14ac:dyDescent="0.3">
      <c r="A85" s="3" t="s">
        <v>67</v>
      </c>
      <c r="B85" s="3" t="s">
        <v>29</v>
      </c>
      <c r="C85" s="3" t="s">
        <v>25</v>
      </c>
      <c r="D85" s="3" t="s">
        <v>32</v>
      </c>
      <c r="E85" s="3" t="s">
        <v>30</v>
      </c>
      <c r="F85" s="3" t="s">
        <v>33</v>
      </c>
      <c r="G85" s="3">
        <v>4</v>
      </c>
      <c r="H85" s="3">
        <v>2</v>
      </c>
      <c r="I85" s="4">
        <f t="shared" si="12"/>
        <v>0.5</v>
      </c>
      <c r="J85" s="3">
        <v>0</v>
      </c>
      <c r="K85" s="32">
        <f t="shared" si="13"/>
        <v>0</v>
      </c>
      <c r="L85" s="3">
        <f t="shared" si="14"/>
        <v>4</v>
      </c>
      <c r="M85" s="3">
        <v>1</v>
      </c>
      <c r="N85" s="3">
        <v>3</v>
      </c>
      <c r="O85" s="3">
        <v>1</v>
      </c>
      <c r="P85" s="3">
        <v>3</v>
      </c>
      <c r="Q85" s="4">
        <f t="shared" si="15"/>
        <v>75</v>
      </c>
      <c r="R85" s="3">
        <v>0</v>
      </c>
      <c r="S85" s="3">
        <v>0</v>
      </c>
      <c r="T85" s="32">
        <f t="shared" si="16"/>
        <v>0.25</v>
      </c>
      <c r="U85" s="32">
        <f t="shared" si="17"/>
        <v>0.25</v>
      </c>
      <c r="V85" s="3">
        <v>0</v>
      </c>
      <c r="W85" s="3">
        <v>1</v>
      </c>
      <c r="X85" s="3">
        <v>0</v>
      </c>
      <c r="Y85" s="3">
        <v>0</v>
      </c>
      <c r="Z85" s="3">
        <v>0</v>
      </c>
    </row>
    <row r="86" spans="1:30" x14ac:dyDescent="0.3">
      <c r="A86" s="3" t="s">
        <v>68</v>
      </c>
      <c r="B86" s="3" t="s">
        <v>29</v>
      </c>
      <c r="C86" s="3" t="s">
        <v>25</v>
      </c>
      <c r="D86" s="3" t="s">
        <v>32</v>
      </c>
      <c r="E86" s="3" t="s">
        <v>30</v>
      </c>
      <c r="F86" s="3" t="s">
        <v>33</v>
      </c>
      <c r="G86" s="3">
        <v>1</v>
      </c>
      <c r="H86" s="3">
        <v>0</v>
      </c>
      <c r="I86" s="4">
        <f t="shared" si="12"/>
        <v>0</v>
      </c>
      <c r="J86" s="3">
        <v>1</v>
      </c>
      <c r="K86" s="32">
        <f t="shared" si="13"/>
        <v>1</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1</v>
      </c>
      <c r="Z86" s="3">
        <v>0</v>
      </c>
    </row>
    <row r="87" spans="1:30" x14ac:dyDescent="0.3">
      <c r="A87" s="35">
        <v>157</v>
      </c>
      <c r="B87" s="35" t="s">
        <v>29</v>
      </c>
      <c r="C87" s="35" t="s">
        <v>25</v>
      </c>
      <c r="D87" s="35" t="s">
        <v>26</v>
      </c>
      <c r="E87" s="35" t="s">
        <v>30</v>
      </c>
      <c r="F87" s="35" t="s">
        <v>32</v>
      </c>
      <c r="G87" s="35">
        <f>G88+G89+G90</f>
        <v>3</v>
      </c>
      <c r="H87" s="35">
        <f>H88+H89+H90</f>
        <v>4</v>
      </c>
      <c r="I87" s="36">
        <f t="shared" si="12"/>
        <v>1.3333333333333333</v>
      </c>
      <c r="J87" s="35">
        <f>J88+J89+J90</f>
        <v>0</v>
      </c>
      <c r="K87" s="37">
        <f t="shared" si="13"/>
        <v>0</v>
      </c>
      <c r="L87" s="35">
        <f t="shared" si="14"/>
        <v>3</v>
      </c>
      <c r="M87" s="35">
        <f>M88+M89+M90</f>
        <v>2</v>
      </c>
      <c r="N87" s="35">
        <f>N88+N89+N90</f>
        <v>1</v>
      </c>
      <c r="O87" s="35">
        <f>O88+O89+O90</f>
        <v>2</v>
      </c>
      <c r="P87" s="35">
        <f>P88+P89+P90</f>
        <v>2</v>
      </c>
      <c r="Q87" s="36">
        <f t="shared" si="15"/>
        <v>66.666666666666657</v>
      </c>
      <c r="R87" s="35">
        <f>R88+R89+R90</f>
        <v>0</v>
      </c>
      <c r="S87" s="35">
        <f>S88+S89+S90</f>
        <v>0</v>
      </c>
      <c r="T87" s="37">
        <f t="shared" si="16"/>
        <v>0.66666666666666663</v>
      </c>
      <c r="U87" s="37">
        <f t="shared" si="17"/>
        <v>0.66666666666666663</v>
      </c>
      <c r="V87" s="35">
        <f>V88+V89+V90</f>
        <v>0</v>
      </c>
      <c r="W87" s="35">
        <f>W88+W89+W90</f>
        <v>0</v>
      </c>
      <c r="X87" s="35">
        <f>X88+X89+X90</f>
        <v>0</v>
      </c>
      <c r="Y87" s="35">
        <f>Y88+Y89+Y90</f>
        <v>0</v>
      </c>
      <c r="Z87" s="35">
        <f>H87-H203</f>
        <v>3</v>
      </c>
      <c r="AA87" s="38"/>
      <c r="AB87" s="38"/>
      <c r="AC87" s="38"/>
      <c r="AD87" s="38"/>
    </row>
    <row r="88" spans="1:30" x14ac:dyDescent="0.3">
      <c r="A88" s="3" t="s">
        <v>66</v>
      </c>
      <c r="B88" s="3" t="s">
        <v>29</v>
      </c>
      <c r="C88" s="3" t="s">
        <v>25</v>
      </c>
      <c r="D88" s="3" t="s">
        <v>26</v>
      </c>
      <c r="E88" s="3" t="s">
        <v>30</v>
      </c>
      <c r="F88" s="3" t="s">
        <v>32</v>
      </c>
      <c r="G88" s="3">
        <v>0</v>
      </c>
      <c r="H88" s="3">
        <v>0</v>
      </c>
      <c r="I88" s="4" t="e">
        <f t="shared" si="12"/>
        <v>#DIV/0!</v>
      </c>
      <c r="J88" s="3">
        <v>0</v>
      </c>
      <c r="K88" s="32" t="e">
        <f t="shared" si="13"/>
        <v>#DIV/0!</v>
      </c>
      <c r="L88" s="3">
        <f t="shared" si="14"/>
        <v>0</v>
      </c>
      <c r="M88" s="3">
        <v>0</v>
      </c>
      <c r="N88" s="3">
        <v>0</v>
      </c>
      <c r="O88" s="3">
        <v>0</v>
      </c>
      <c r="P88" s="3">
        <v>0</v>
      </c>
      <c r="Q88" s="4" t="e">
        <f t="shared" si="15"/>
        <v>#DIV/0!</v>
      </c>
      <c r="R88" s="3">
        <v>0</v>
      </c>
      <c r="S88" s="3">
        <v>0</v>
      </c>
      <c r="T88" s="32" t="e">
        <f t="shared" si="16"/>
        <v>#DIV/0!</v>
      </c>
      <c r="U88" s="32" t="e">
        <f t="shared" si="17"/>
        <v>#DIV/0!</v>
      </c>
      <c r="V88" s="3">
        <v>0</v>
      </c>
      <c r="W88" s="3">
        <v>0</v>
      </c>
      <c r="X88" s="3">
        <v>0</v>
      </c>
      <c r="Y88" s="3">
        <v>0</v>
      </c>
      <c r="Z88" s="3">
        <v>0</v>
      </c>
    </row>
    <row r="89" spans="1:30" x14ac:dyDescent="0.3">
      <c r="A89" s="3" t="s">
        <v>67</v>
      </c>
      <c r="B89" s="3" t="s">
        <v>29</v>
      </c>
      <c r="C89" s="3" t="s">
        <v>25</v>
      </c>
      <c r="D89" s="3" t="s">
        <v>26</v>
      </c>
      <c r="E89" s="3" t="s">
        <v>30</v>
      </c>
      <c r="F89" s="3" t="s">
        <v>32</v>
      </c>
      <c r="G89" s="3">
        <v>1</v>
      </c>
      <c r="H89" s="3">
        <v>2</v>
      </c>
      <c r="I89" s="4">
        <f t="shared" si="12"/>
        <v>2</v>
      </c>
      <c r="J89" s="3">
        <v>0</v>
      </c>
      <c r="K89" s="32">
        <f t="shared" si="13"/>
        <v>0</v>
      </c>
      <c r="L89" s="3">
        <f t="shared" si="14"/>
        <v>1</v>
      </c>
      <c r="M89" s="3">
        <v>1</v>
      </c>
      <c r="N89" s="3">
        <v>0</v>
      </c>
      <c r="O89" s="3">
        <v>1</v>
      </c>
      <c r="P89" s="3">
        <v>1</v>
      </c>
      <c r="Q89" s="4">
        <f t="shared" si="15"/>
        <v>100</v>
      </c>
      <c r="R89" s="3">
        <v>0</v>
      </c>
      <c r="S89" s="3">
        <v>0</v>
      </c>
      <c r="T89" s="32">
        <f t="shared" si="16"/>
        <v>1</v>
      </c>
      <c r="U89" s="32">
        <f t="shared" si="17"/>
        <v>1</v>
      </c>
      <c r="V89" s="3">
        <v>0</v>
      </c>
      <c r="W89" s="3">
        <v>0</v>
      </c>
      <c r="X89" s="3">
        <v>0</v>
      </c>
      <c r="Y89" s="3">
        <v>0</v>
      </c>
      <c r="Z89" s="3">
        <v>0</v>
      </c>
    </row>
    <row r="90" spans="1:30" x14ac:dyDescent="0.3">
      <c r="A90" s="3" t="s">
        <v>68</v>
      </c>
      <c r="B90" s="3" t="s">
        <v>29</v>
      </c>
      <c r="C90" s="3" t="s">
        <v>25</v>
      </c>
      <c r="D90" s="3" t="s">
        <v>26</v>
      </c>
      <c r="E90" s="3" t="s">
        <v>30</v>
      </c>
      <c r="F90" s="3" t="s">
        <v>32</v>
      </c>
      <c r="G90" s="3">
        <v>2</v>
      </c>
      <c r="H90" s="3">
        <v>2</v>
      </c>
      <c r="I90" s="4">
        <f t="shared" si="12"/>
        <v>1</v>
      </c>
      <c r="J90" s="3">
        <v>0</v>
      </c>
      <c r="K90" s="32">
        <f t="shared" si="13"/>
        <v>0</v>
      </c>
      <c r="L90" s="3">
        <f t="shared" si="14"/>
        <v>2</v>
      </c>
      <c r="M90" s="3">
        <v>1</v>
      </c>
      <c r="N90" s="3">
        <v>1</v>
      </c>
      <c r="O90" s="3">
        <v>1</v>
      </c>
      <c r="P90" s="3">
        <v>1</v>
      </c>
      <c r="Q90" s="4">
        <f t="shared" si="15"/>
        <v>50</v>
      </c>
      <c r="R90" s="3">
        <v>0</v>
      </c>
      <c r="S90" s="3">
        <v>0</v>
      </c>
      <c r="T90" s="32">
        <f t="shared" si="16"/>
        <v>0.5</v>
      </c>
      <c r="U90" s="32">
        <f t="shared" si="17"/>
        <v>0.5</v>
      </c>
      <c r="V90" s="3">
        <v>0</v>
      </c>
      <c r="W90" s="3">
        <v>0</v>
      </c>
      <c r="X90" s="3">
        <v>0</v>
      </c>
      <c r="Y90" s="3">
        <v>0</v>
      </c>
      <c r="Z90" s="3">
        <v>0</v>
      </c>
    </row>
    <row r="91" spans="1:30" x14ac:dyDescent="0.3">
      <c r="A91" s="35">
        <v>235</v>
      </c>
      <c r="B91" s="35" t="s">
        <v>24</v>
      </c>
      <c r="C91" s="35" t="s">
        <v>29</v>
      </c>
      <c r="D91" s="35" t="s">
        <v>26</v>
      </c>
      <c r="E91" s="35" t="s">
        <v>27</v>
      </c>
      <c r="F91" s="35" t="s">
        <v>31</v>
      </c>
      <c r="G91" s="35">
        <f>G92+G93+G94</f>
        <v>5</v>
      </c>
      <c r="H91" s="35">
        <f>H92+H93+H94</f>
        <v>8</v>
      </c>
      <c r="I91" s="36">
        <f t="shared" si="12"/>
        <v>1.6</v>
      </c>
      <c r="J91" s="35">
        <f>J92+J93+J94</f>
        <v>1</v>
      </c>
      <c r="K91" s="37">
        <f t="shared" si="13"/>
        <v>0.2</v>
      </c>
      <c r="L91" s="35">
        <f t="shared" si="14"/>
        <v>4</v>
      </c>
      <c r="M91" s="35">
        <f>M92+M93+M94</f>
        <v>4</v>
      </c>
      <c r="N91" s="35">
        <f>N92+N93+N94</f>
        <v>0</v>
      </c>
      <c r="O91" s="35">
        <f>O92+O93+O94</f>
        <v>3</v>
      </c>
      <c r="P91" s="35">
        <f>P92+P93+P94</f>
        <v>4</v>
      </c>
      <c r="Q91" s="36">
        <f t="shared" si="15"/>
        <v>100</v>
      </c>
      <c r="R91" s="35">
        <f>R92+R93+R94</f>
        <v>0</v>
      </c>
      <c r="S91" s="35">
        <f>S92+S93+S94</f>
        <v>0</v>
      </c>
      <c r="T91" s="37">
        <f t="shared" si="16"/>
        <v>1</v>
      </c>
      <c r="U91" s="37">
        <f t="shared" si="17"/>
        <v>1</v>
      </c>
      <c r="V91" s="35">
        <f>V92+V93+V94</f>
        <v>0</v>
      </c>
      <c r="W91" s="35">
        <f>W92+W93+W94</f>
        <v>0</v>
      </c>
      <c r="X91" s="35">
        <f>X92+X93+X94</f>
        <v>0</v>
      </c>
      <c r="Y91" s="35">
        <f>Y92+Y93+Y94</f>
        <v>0</v>
      </c>
      <c r="Z91" s="35">
        <f>H91-H207</f>
        <v>6</v>
      </c>
      <c r="AA91" s="38"/>
      <c r="AB91" s="38"/>
      <c r="AC91" s="38"/>
      <c r="AD91" s="38"/>
    </row>
    <row r="92" spans="1:30" x14ac:dyDescent="0.3">
      <c r="A92" s="3" t="s">
        <v>66</v>
      </c>
      <c r="B92" s="3" t="s">
        <v>24</v>
      </c>
      <c r="C92" s="3" t="s">
        <v>29</v>
      </c>
      <c r="D92" s="3" t="s">
        <v>26</v>
      </c>
      <c r="E92" s="3" t="s">
        <v>27</v>
      </c>
      <c r="F92" s="3" t="s">
        <v>31</v>
      </c>
      <c r="G92" s="3">
        <v>0</v>
      </c>
      <c r="H92" s="3">
        <v>0</v>
      </c>
      <c r="I92" s="4" t="e">
        <f t="shared" si="12"/>
        <v>#DIV/0!</v>
      </c>
      <c r="J92" s="3">
        <v>0</v>
      </c>
      <c r="K92" s="32" t="e">
        <f t="shared" si="13"/>
        <v>#DIV/0!</v>
      </c>
      <c r="L92" s="3">
        <f t="shared" si="14"/>
        <v>0</v>
      </c>
      <c r="M92" s="3">
        <v>0</v>
      </c>
      <c r="N92" s="3">
        <v>0</v>
      </c>
      <c r="O92" s="3">
        <v>0</v>
      </c>
      <c r="P92" s="3">
        <v>0</v>
      </c>
      <c r="Q92" s="4" t="e">
        <f t="shared" si="15"/>
        <v>#DIV/0!</v>
      </c>
      <c r="R92" s="3">
        <v>0</v>
      </c>
      <c r="S92" s="3">
        <v>0</v>
      </c>
      <c r="T92" s="32" t="e">
        <f t="shared" si="16"/>
        <v>#DIV/0!</v>
      </c>
      <c r="U92" s="32" t="e">
        <f t="shared" si="17"/>
        <v>#DIV/0!</v>
      </c>
      <c r="V92" s="3">
        <v>0</v>
      </c>
      <c r="W92" s="3">
        <v>0</v>
      </c>
      <c r="X92" s="3">
        <v>0</v>
      </c>
      <c r="Y92" s="3">
        <v>0</v>
      </c>
      <c r="Z92" s="3">
        <v>0</v>
      </c>
    </row>
    <row r="93" spans="1:30" x14ac:dyDescent="0.3">
      <c r="A93" s="3" t="s">
        <v>67</v>
      </c>
      <c r="B93" s="3" t="s">
        <v>24</v>
      </c>
      <c r="C93" s="3" t="s">
        <v>29</v>
      </c>
      <c r="D93" s="3" t="s">
        <v>26</v>
      </c>
      <c r="E93" s="3" t="s">
        <v>27</v>
      </c>
      <c r="F93" s="3" t="s">
        <v>31</v>
      </c>
      <c r="G93" s="3">
        <v>2</v>
      </c>
      <c r="H93" s="3">
        <v>2</v>
      </c>
      <c r="I93" s="4">
        <f t="shared" si="12"/>
        <v>1</v>
      </c>
      <c r="J93" s="3">
        <v>1</v>
      </c>
      <c r="K93" s="32">
        <f t="shared" si="13"/>
        <v>0.5</v>
      </c>
      <c r="L93" s="3">
        <f t="shared" si="14"/>
        <v>1</v>
      </c>
      <c r="M93" s="3">
        <v>1</v>
      </c>
      <c r="N93" s="3">
        <v>0</v>
      </c>
      <c r="O93" s="3">
        <v>1</v>
      </c>
      <c r="P93" s="3">
        <v>1</v>
      </c>
      <c r="Q93" s="4">
        <f t="shared" si="15"/>
        <v>100</v>
      </c>
      <c r="R93" s="3">
        <v>0</v>
      </c>
      <c r="S93" s="3">
        <v>0</v>
      </c>
      <c r="T93" s="32">
        <f t="shared" si="16"/>
        <v>1</v>
      </c>
      <c r="U93" s="32">
        <f t="shared" si="17"/>
        <v>1</v>
      </c>
      <c r="V93" s="3">
        <v>0</v>
      </c>
      <c r="W93" s="3">
        <v>0</v>
      </c>
      <c r="X93" s="3">
        <v>0</v>
      </c>
      <c r="Y93" s="3">
        <v>0</v>
      </c>
      <c r="Z93" s="3">
        <v>0</v>
      </c>
    </row>
    <row r="94" spans="1:30" x14ac:dyDescent="0.3">
      <c r="A94" s="3" t="s">
        <v>68</v>
      </c>
      <c r="B94" s="3" t="s">
        <v>24</v>
      </c>
      <c r="C94" s="3" t="s">
        <v>29</v>
      </c>
      <c r="D94" s="3" t="s">
        <v>26</v>
      </c>
      <c r="E94" s="3" t="s">
        <v>27</v>
      </c>
      <c r="F94" s="3" t="s">
        <v>31</v>
      </c>
      <c r="G94" s="3">
        <v>3</v>
      </c>
      <c r="H94" s="3">
        <v>6</v>
      </c>
      <c r="I94" s="4">
        <f t="shared" si="12"/>
        <v>2</v>
      </c>
      <c r="J94" s="3">
        <v>0</v>
      </c>
      <c r="K94" s="32">
        <f t="shared" si="13"/>
        <v>0</v>
      </c>
      <c r="L94" s="3">
        <f t="shared" si="14"/>
        <v>3</v>
      </c>
      <c r="M94" s="3">
        <v>3</v>
      </c>
      <c r="N94" s="3">
        <v>0</v>
      </c>
      <c r="O94" s="3">
        <v>2</v>
      </c>
      <c r="P94" s="3">
        <v>3</v>
      </c>
      <c r="Q94" s="4">
        <f t="shared" si="15"/>
        <v>100</v>
      </c>
      <c r="R94" s="3">
        <v>0</v>
      </c>
      <c r="S94" s="3">
        <v>0</v>
      </c>
      <c r="T94" s="32">
        <f t="shared" si="16"/>
        <v>1</v>
      </c>
      <c r="U94" s="32">
        <f t="shared" si="17"/>
        <v>1</v>
      </c>
      <c r="V94" s="3">
        <v>0</v>
      </c>
      <c r="W94" s="3">
        <v>0</v>
      </c>
      <c r="X94" s="3">
        <v>0</v>
      </c>
      <c r="Y94" s="3">
        <v>0</v>
      </c>
      <c r="Z94" s="3">
        <v>0</v>
      </c>
    </row>
    <row r="95" spans="1:30" x14ac:dyDescent="0.3">
      <c r="A95" s="35">
        <v>118</v>
      </c>
      <c r="B95" s="35" t="s">
        <v>24</v>
      </c>
      <c r="C95" s="35" t="s">
        <v>32</v>
      </c>
      <c r="D95" s="35" t="s">
        <v>34</v>
      </c>
      <c r="E95" s="35" t="s">
        <v>33</v>
      </c>
      <c r="F95" s="35" t="s">
        <v>31</v>
      </c>
      <c r="G95" s="35">
        <f>G96+G97+G98</f>
        <v>2</v>
      </c>
      <c r="H95" s="35">
        <f>H96+H97+H98</f>
        <v>2</v>
      </c>
      <c r="I95" s="36">
        <f t="shared" si="12"/>
        <v>1</v>
      </c>
      <c r="J95" s="35">
        <f>J96+J97+J98</f>
        <v>0</v>
      </c>
      <c r="K95" s="37">
        <f t="shared" si="13"/>
        <v>0</v>
      </c>
      <c r="L95" s="35">
        <f t="shared" si="14"/>
        <v>1</v>
      </c>
      <c r="M95" s="35">
        <f>M96+M97+M98</f>
        <v>0</v>
      </c>
      <c r="N95" s="35">
        <f>N96+N97+N98</f>
        <v>1</v>
      </c>
      <c r="O95" s="35">
        <f>O96+O97+O98</f>
        <v>0</v>
      </c>
      <c r="P95" s="35">
        <f>P96+P97+P98</f>
        <v>1</v>
      </c>
      <c r="Q95" s="36">
        <f t="shared" si="15"/>
        <v>100</v>
      </c>
      <c r="R95" s="35">
        <f>R96+R97+R98</f>
        <v>4</v>
      </c>
      <c r="S95" s="35">
        <f>S96+S97+S98</f>
        <v>2</v>
      </c>
      <c r="T95" s="37">
        <f t="shared" si="16"/>
        <v>0</v>
      </c>
      <c r="U95" s="37">
        <f t="shared" si="17"/>
        <v>0</v>
      </c>
      <c r="V95" s="35">
        <f>V96+V97+V98</f>
        <v>0</v>
      </c>
      <c r="W95" s="35">
        <f>W96+W97+W98</f>
        <v>0</v>
      </c>
      <c r="X95" s="35">
        <f>X96+X97+X98</f>
        <v>0</v>
      </c>
      <c r="Y95" s="35">
        <f>Y96+Y97+Y98</f>
        <v>2</v>
      </c>
      <c r="Z95" s="35">
        <f>H95-H211</f>
        <v>2</v>
      </c>
      <c r="AA95" s="38"/>
      <c r="AB95" s="38"/>
      <c r="AC95" s="38"/>
      <c r="AD95" s="38"/>
    </row>
    <row r="96" spans="1:30" x14ac:dyDescent="0.3">
      <c r="A96" s="3" t="s">
        <v>66</v>
      </c>
      <c r="B96" s="3" t="s">
        <v>24</v>
      </c>
      <c r="C96" s="3" t="s">
        <v>32</v>
      </c>
      <c r="D96" s="3" t="s">
        <v>34</v>
      </c>
      <c r="E96" s="3" t="s">
        <v>33</v>
      </c>
      <c r="F96" s="3" t="s">
        <v>31</v>
      </c>
      <c r="G96" s="3">
        <v>0</v>
      </c>
      <c r="H96" s="3">
        <v>0</v>
      </c>
      <c r="I96" s="4" t="e">
        <f t="shared" si="12"/>
        <v>#DIV/0!</v>
      </c>
      <c r="J96" s="3">
        <v>0</v>
      </c>
      <c r="K96" s="32" t="e">
        <f t="shared" si="13"/>
        <v>#DIV/0!</v>
      </c>
      <c r="L96" s="3">
        <f t="shared" si="14"/>
        <v>0</v>
      </c>
      <c r="M96" s="3">
        <v>0</v>
      </c>
      <c r="N96" s="3">
        <v>0</v>
      </c>
      <c r="O96" s="3">
        <v>0</v>
      </c>
      <c r="P96" s="3">
        <v>0</v>
      </c>
      <c r="Q96" s="4" t="e">
        <f t="shared" si="15"/>
        <v>#DIV/0!</v>
      </c>
      <c r="R96" s="3">
        <v>0</v>
      </c>
      <c r="S96" s="3">
        <v>0</v>
      </c>
      <c r="T96" s="32" t="e">
        <f t="shared" si="16"/>
        <v>#DIV/0!</v>
      </c>
      <c r="U96" s="32" t="e">
        <f t="shared" si="17"/>
        <v>#DIV/0!</v>
      </c>
      <c r="V96" s="3">
        <v>0</v>
      </c>
      <c r="W96" s="3">
        <v>0</v>
      </c>
      <c r="X96" s="3">
        <v>0</v>
      </c>
      <c r="Y96" s="3">
        <v>0</v>
      </c>
      <c r="Z96" s="3">
        <v>0</v>
      </c>
    </row>
    <row r="97" spans="1:30" x14ac:dyDescent="0.3">
      <c r="A97" s="3" t="s">
        <v>67</v>
      </c>
      <c r="B97" s="3" t="s">
        <v>24</v>
      </c>
      <c r="C97" s="3" t="s">
        <v>32</v>
      </c>
      <c r="D97" s="3" t="s">
        <v>34</v>
      </c>
      <c r="E97" s="3" t="s">
        <v>33</v>
      </c>
      <c r="F97" s="3" t="s">
        <v>31</v>
      </c>
      <c r="G97" s="3">
        <v>2</v>
      </c>
      <c r="H97" s="3">
        <v>1</v>
      </c>
      <c r="I97" s="4">
        <f t="shared" si="12"/>
        <v>0.5</v>
      </c>
      <c r="J97" s="3">
        <v>0</v>
      </c>
      <c r="K97" s="32">
        <f t="shared" si="13"/>
        <v>0</v>
      </c>
      <c r="L97" s="3">
        <f t="shared" si="14"/>
        <v>1</v>
      </c>
      <c r="M97" s="3">
        <v>0</v>
      </c>
      <c r="N97" s="3">
        <v>1</v>
      </c>
      <c r="O97" s="3">
        <v>0</v>
      </c>
      <c r="P97" s="3">
        <v>1</v>
      </c>
      <c r="Q97" s="4">
        <f t="shared" si="15"/>
        <v>100</v>
      </c>
      <c r="R97" s="3">
        <v>2</v>
      </c>
      <c r="S97" s="3">
        <v>1</v>
      </c>
      <c r="T97" s="32">
        <f t="shared" si="16"/>
        <v>0</v>
      </c>
      <c r="U97" s="32">
        <f t="shared" si="17"/>
        <v>0</v>
      </c>
      <c r="V97" s="3">
        <v>0</v>
      </c>
      <c r="W97" s="3">
        <v>0</v>
      </c>
      <c r="X97" s="3">
        <v>0</v>
      </c>
      <c r="Y97" s="3">
        <v>2</v>
      </c>
      <c r="Z97" s="3">
        <v>0</v>
      </c>
    </row>
    <row r="98" spans="1:30" x14ac:dyDescent="0.3">
      <c r="A98" s="3" t="s">
        <v>68</v>
      </c>
      <c r="B98" s="3" t="s">
        <v>24</v>
      </c>
      <c r="C98" s="3" t="s">
        <v>32</v>
      </c>
      <c r="D98" s="3" t="s">
        <v>34</v>
      </c>
      <c r="E98" s="3" t="s">
        <v>33</v>
      </c>
      <c r="F98" s="3" t="s">
        <v>31</v>
      </c>
      <c r="G98" s="3">
        <v>0</v>
      </c>
      <c r="H98" s="3">
        <v>1</v>
      </c>
      <c r="I98" s="4" t="e">
        <f t="shared" si="12"/>
        <v>#DIV/0!</v>
      </c>
      <c r="J98" s="3">
        <v>0</v>
      </c>
      <c r="K98" s="32" t="e">
        <f t="shared" si="13"/>
        <v>#DIV/0!</v>
      </c>
      <c r="L98" s="3">
        <f t="shared" si="14"/>
        <v>0</v>
      </c>
      <c r="M98" s="3">
        <v>0</v>
      </c>
      <c r="N98" s="3">
        <v>0</v>
      </c>
      <c r="O98" s="3">
        <v>0</v>
      </c>
      <c r="P98" s="3">
        <v>0</v>
      </c>
      <c r="Q98" s="4" t="e">
        <f t="shared" si="15"/>
        <v>#DIV/0!</v>
      </c>
      <c r="R98" s="3">
        <v>2</v>
      </c>
      <c r="S98" s="3">
        <v>1</v>
      </c>
      <c r="T98" s="32" t="e">
        <f t="shared" si="16"/>
        <v>#DIV/0!</v>
      </c>
      <c r="U98" s="32" t="e">
        <f t="shared" si="17"/>
        <v>#DIV/0!</v>
      </c>
      <c r="V98" s="3">
        <v>0</v>
      </c>
      <c r="W98" s="3">
        <v>0</v>
      </c>
      <c r="X98" s="3">
        <v>0</v>
      </c>
      <c r="Y98" s="3">
        <v>0</v>
      </c>
      <c r="Z98" s="3">
        <v>0</v>
      </c>
    </row>
    <row r="99" spans="1:30" x14ac:dyDescent="0.3">
      <c r="A99" s="35">
        <v>236</v>
      </c>
      <c r="B99" s="35" t="s">
        <v>24</v>
      </c>
      <c r="C99" s="35" t="s">
        <v>32</v>
      </c>
      <c r="D99" s="35" t="s">
        <v>34</v>
      </c>
      <c r="E99" s="35" t="s">
        <v>30</v>
      </c>
      <c r="F99" s="35" t="s">
        <v>31</v>
      </c>
      <c r="G99" s="35">
        <f>G100+G101+G102</f>
        <v>6</v>
      </c>
      <c r="H99" s="35">
        <f>H100+H101+H102</f>
        <v>2</v>
      </c>
      <c r="I99" s="36">
        <f t="shared" ref="I99:I107" si="18">H99/G99</f>
        <v>0.33333333333333331</v>
      </c>
      <c r="J99" s="35">
        <f>J100+J101+J102</f>
        <v>3</v>
      </c>
      <c r="K99" s="37">
        <f t="shared" ref="K99:K107" si="19">J99/G99</f>
        <v>0.5</v>
      </c>
      <c r="L99" s="35">
        <f t="shared" ref="L99:L107" si="20">M99+N99</f>
        <v>3</v>
      </c>
      <c r="M99" s="35">
        <f>M100+M101+M102</f>
        <v>1</v>
      </c>
      <c r="N99" s="35">
        <f>N100+N101+N102</f>
        <v>2</v>
      </c>
      <c r="O99" s="35">
        <f>O100+O101+O102</f>
        <v>0</v>
      </c>
      <c r="P99" s="35">
        <f>P100+P101+P102</f>
        <v>3</v>
      </c>
      <c r="Q99" s="36">
        <f t="shared" ref="Q99:Q107" si="21">P99/L99*100</f>
        <v>100</v>
      </c>
      <c r="R99" s="35">
        <f>R100+R101+R102</f>
        <v>0</v>
      </c>
      <c r="S99" s="35">
        <f>S100+S101+S102</f>
        <v>0</v>
      </c>
      <c r="T99" s="37">
        <f t="shared" ref="T99:T107" si="22">M99/(M99+N99)</f>
        <v>0.33333333333333331</v>
      </c>
      <c r="U99" s="37">
        <f t="shared" ref="U99:U107" si="23">((0.5*V99)+M99)/L99</f>
        <v>0.33333333333333331</v>
      </c>
      <c r="V99" s="35">
        <f>V100+V101+V102</f>
        <v>0</v>
      </c>
      <c r="W99" s="35">
        <f>W100+W101+W102</f>
        <v>2</v>
      </c>
      <c r="X99" s="35">
        <f>X100+X101+X102</f>
        <v>1</v>
      </c>
      <c r="Y99" s="35">
        <f>Y100+Y101+Y102</f>
        <v>0</v>
      </c>
      <c r="Z99" s="35">
        <f>H99-H215</f>
        <v>0</v>
      </c>
      <c r="AA99" s="35"/>
      <c r="AB99" s="38" t="s">
        <v>75</v>
      </c>
      <c r="AC99" s="38"/>
      <c r="AD99" s="38"/>
    </row>
    <row r="100" spans="1:30" x14ac:dyDescent="0.3">
      <c r="A100" s="3" t="s">
        <v>66</v>
      </c>
      <c r="B100" s="3" t="s">
        <v>24</v>
      </c>
      <c r="C100" s="3" t="s">
        <v>32</v>
      </c>
      <c r="D100" s="3" t="s">
        <v>34</v>
      </c>
      <c r="E100" s="3" t="s">
        <v>30</v>
      </c>
      <c r="F100" s="3" t="s">
        <v>31</v>
      </c>
      <c r="G100" s="3">
        <v>0</v>
      </c>
      <c r="H100" s="3">
        <v>0</v>
      </c>
      <c r="I100" s="4" t="e">
        <f t="shared" si="18"/>
        <v>#DIV/0!</v>
      </c>
      <c r="J100" s="3">
        <v>0</v>
      </c>
      <c r="K100" s="32" t="e">
        <f t="shared" si="19"/>
        <v>#DIV/0!</v>
      </c>
      <c r="L100" s="3">
        <f t="shared" si="20"/>
        <v>0</v>
      </c>
      <c r="M100" s="3">
        <v>0</v>
      </c>
      <c r="N100" s="3">
        <v>0</v>
      </c>
      <c r="O100" s="3">
        <v>0</v>
      </c>
      <c r="P100" s="3">
        <v>0</v>
      </c>
      <c r="Q100" s="4" t="e">
        <f t="shared" si="21"/>
        <v>#DIV/0!</v>
      </c>
      <c r="R100" s="3">
        <v>0</v>
      </c>
      <c r="S100" s="3">
        <v>0</v>
      </c>
      <c r="T100" s="32" t="e">
        <f t="shared" si="22"/>
        <v>#DIV/0!</v>
      </c>
      <c r="U100" s="32" t="e">
        <f t="shared" si="23"/>
        <v>#DIV/0!</v>
      </c>
      <c r="V100" s="3">
        <v>0</v>
      </c>
      <c r="W100" s="3">
        <v>0</v>
      </c>
      <c r="X100" s="3">
        <v>0</v>
      </c>
      <c r="Y100" s="3">
        <v>0</v>
      </c>
      <c r="Z100" s="3">
        <v>0</v>
      </c>
    </row>
    <row r="101" spans="1:30" x14ac:dyDescent="0.3">
      <c r="A101" s="3" t="s">
        <v>67</v>
      </c>
      <c r="B101" s="3" t="s">
        <v>24</v>
      </c>
      <c r="C101" s="3" t="s">
        <v>32</v>
      </c>
      <c r="D101" s="3" t="s">
        <v>34</v>
      </c>
      <c r="E101" s="3" t="s">
        <v>30</v>
      </c>
      <c r="F101" s="3" t="s">
        <v>31</v>
      </c>
      <c r="G101" s="3">
        <v>6</v>
      </c>
      <c r="H101" s="3">
        <v>2</v>
      </c>
      <c r="I101" s="4">
        <f t="shared" si="18"/>
        <v>0.33333333333333331</v>
      </c>
      <c r="J101" s="3">
        <v>3</v>
      </c>
      <c r="K101" s="32">
        <f t="shared" si="19"/>
        <v>0.5</v>
      </c>
      <c r="L101" s="3">
        <f t="shared" si="20"/>
        <v>3</v>
      </c>
      <c r="M101" s="3">
        <v>1</v>
      </c>
      <c r="N101" s="3">
        <v>2</v>
      </c>
      <c r="O101" s="3">
        <v>0</v>
      </c>
      <c r="P101" s="3">
        <v>3</v>
      </c>
      <c r="Q101" s="4">
        <f t="shared" si="21"/>
        <v>100</v>
      </c>
      <c r="R101" s="3">
        <v>0</v>
      </c>
      <c r="S101" s="3">
        <v>0</v>
      </c>
      <c r="T101" s="32">
        <f t="shared" si="22"/>
        <v>0.33333333333333331</v>
      </c>
      <c r="U101" s="32">
        <f t="shared" si="23"/>
        <v>0.33333333333333331</v>
      </c>
      <c r="V101" s="3">
        <v>0</v>
      </c>
      <c r="W101" s="3">
        <v>2</v>
      </c>
      <c r="X101" s="3">
        <v>1</v>
      </c>
      <c r="Y101" s="3">
        <v>0</v>
      </c>
      <c r="Z101" s="3">
        <v>0</v>
      </c>
    </row>
    <row r="102" spans="1:30" x14ac:dyDescent="0.3">
      <c r="A102" s="3" t="s">
        <v>68</v>
      </c>
      <c r="B102" s="3" t="s">
        <v>24</v>
      </c>
      <c r="C102" s="3" t="s">
        <v>32</v>
      </c>
      <c r="D102" s="3" t="s">
        <v>34</v>
      </c>
      <c r="E102" s="3" t="s">
        <v>30</v>
      </c>
      <c r="F102" s="3" t="s">
        <v>31</v>
      </c>
      <c r="G102" s="3">
        <v>0</v>
      </c>
      <c r="H102" s="3">
        <v>0</v>
      </c>
      <c r="I102" s="4" t="e">
        <f t="shared" si="18"/>
        <v>#DIV/0!</v>
      </c>
      <c r="J102" s="3">
        <v>0</v>
      </c>
      <c r="K102" s="32" t="e">
        <f t="shared" si="19"/>
        <v>#DIV/0!</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v>0</v>
      </c>
    </row>
    <row r="103" spans="1:30" x14ac:dyDescent="0.3">
      <c r="A103" s="35">
        <v>237</v>
      </c>
      <c r="B103" s="35" t="s">
        <v>32</v>
      </c>
      <c r="C103" s="35" t="s">
        <v>25</v>
      </c>
      <c r="D103" s="35" t="s">
        <v>34</v>
      </c>
      <c r="E103" s="35" t="s">
        <v>33</v>
      </c>
      <c r="F103" s="35" t="s">
        <v>31</v>
      </c>
      <c r="G103" s="35">
        <f>G104+G105+G106</f>
        <v>2</v>
      </c>
      <c r="H103" s="35">
        <f>H104+H105+H106</f>
        <v>2</v>
      </c>
      <c r="I103" s="36">
        <f t="shared" si="18"/>
        <v>1</v>
      </c>
      <c r="J103" s="35">
        <f>J104+J105+J106</f>
        <v>1</v>
      </c>
      <c r="K103" s="37">
        <f t="shared" si="19"/>
        <v>0.5</v>
      </c>
      <c r="L103" s="35">
        <f t="shared" si="20"/>
        <v>1</v>
      </c>
      <c r="M103" s="35">
        <f>M104+M105+M106</f>
        <v>1</v>
      </c>
      <c r="N103" s="35">
        <f>N104+N105+N106</f>
        <v>0</v>
      </c>
      <c r="O103" s="35">
        <f>O104+O105+O106</f>
        <v>1</v>
      </c>
      <c r="P103" s="35">
        <f>P104+P105+P106</f>
        <v>1</v>
      </c>
      <c r="Q103" s="36">
        <f t="shared" si="21"/>
        <v>100</v>
      </c>
      <c r="R103" s="35">
        <f>R104+R105+R106</f>
        <v>0</v>
      </c>
      <c r="S103" s="35">
        <f>S104+S105+S106</f>
        <v>0</v>
      </c>
      <c r="T103" s="37">
        <f t="shared" si="22"/>
        <v>1</v>
      </c>
      <c r="U103" s="37">
        <f t="shared" si="23"/>
        <v>1</v>
      </c>
      <c r="V103" s="35">
        <f>V104+V105+V106</f>
        <v>0</v>
      </c>
      <c r="W103" s="35">
        <f>W104+W105+W106</f>
        <v>0</v>
      </c>
      <c r="X103" s="35">
        <f>X104+X105+X106</f>
        <v>0</v>
      </c>
      <c r="Y103" s="35">
        <f>Y104+Y105+Y106</f>
        <v>0</v>
      </c>
      <c r="Z103" s="35">
        <f>H103-H219</f>
        <v>0</v>
      </c>
      <c r="AA103" s="35"/>
      <c r="AB103" s="35" t="s">
        <v>75</v>
      </c>
      <c r="AC103" s="38"/>
      <c r="AD103" s="38"/>
    </row>
    <row r="104" spans="1:30" x14ac:dyDescent="0.3">
      <c r="A104" s="3" t="s">
        <v>66</v>
      </c>
      <c r="B104" s="3" t="s">
        <v>32</v>
      </c>
      <c r="C104" s="3" t="s">
        <v>25</v>
      </c>
      <c r="D104" s="3" t="s">
        <v>34</v>
      </c>
      <c r="E104" s="3" t="s">
        <v>33</v>
      </c>
      <c r="F104" s="3" t="s">
        <v>31</v>
      </c>
      <c r="G104" s="3">
        <v>0</v>
      </c>
      <c r="H104" s="3">
        <v>0</v>
      </c>
      <c r="I104" s="4" t="e">
        <f t="shared" si="18"/>
        <v>#DIV/0!</v>
      </c>
      <c r="J104" s="3">
        <v>0</v>
      </c>
      <c r="K104" s="32" t="e">
        <f t="shared" si="19"/>
        <v>#DIV/0!</v>
      </c>
      <c r="L104" s="3">
        <f t="shared" si="20"/>
        <v>0</v>
      </c>
      <c r="M104" s="3">
        <v>0</v>
      </c>
      <c r="N104" s="3">
        <v>0</v>
      </c>
      <c r="O104" s="3">
        <v>0</v>
      </c>
      <c r="P104" s="3">
        <v>0</v>
      </c>
      <c r="Q104" s="4" t="e">
        <f t="shared" si="21"/>
        <v>#DIV/0!</v>
      </c>
      <c r="R104" s="3">
        <v>0</v>
      </c>
      <c r="S104" s="3">
        <v>0</v>
      </c>
      <c r="T104" s="32" t="e">
        <f t="shared" si="22"/>
        <v>#DIV/0!</v>
      </c>
      <c r="U104" s="32" t="e">
        <f t="shared" si="23"/>
        <v>#DIV/0!</v>
      </c>
      <c r="V104" s="3">
        <v>0</v>
      </c>
      <c r="W104" s="3">
        <v>0</v>
      </c>
      <c r="X104" s="3">
        <v>0</v>
      </c>
      <c r="Y104" s="3">
        <v>0</v>
      </c>
      <c r="Z104" s="3">
        <v>0</v>
      </c>
    </row>
    <row r="105" spans="1:30" x14ac:dyDescent="0.3">
      <c r="A105" s="3" t="s">
        <v>67</v>
      </c>
      <c r="B105" s="3" t="s">
        <v>32</v>
      </c>
      <c r="C105" s="3" t="s">
        <v>25</v>
      </c>
      <c r="D105" s="3" t="s">
        <v>34</v>
      </c>
      <c r="E105" s="3" t="s">
        <v>33</v>
      </c>
      <c r="F105" s="3" t="s">
        <v>31</v>
      </c>
      <c r="G105" s="3">
        <v>2</v>
      </c>
      <c r="H105" s="3">
        <v>2</v>
      </c>
      <c r="I105" s="4">
        <f t="shared" si="18"/>
        <v>1</v>
      </c>
      <c r="J105" s="3">
        <v>1</v>
      </c>
      <c r="K105" s="32">
        <f t="shared" si="19"/>
        <v>0.5</v>
      </c>
      <c r="L105" s="3">
        <f t="shared" si="20"/>
        <v>1</v>
      </c>
      <c r="M105" s="3">
        <v>1</v>
      </c>
      <c r="N105" s="3">
        <v>0</v>
      </c>
      <c r="O105" s="3">
        <v>1</v>
      </c>
      <c r="P105" s="3">
        <v>1</v>
      </c>
      <c r="Q105" s="4">
        <f t="shared" si="21"/>
        <v>100</v>
      </c>
      <c r="R105" s="3">
        <v>0</v>
      </c>
      <c r="S105" s="3">
        <v>0</v>
      </c>
      <c r="T105" s="32">
        <f t="shared" si="22"/>
        <v>1</v>
      </c>
      <c r="U105" s="32">
        <f t="shared" si="23"/>
        <v>1</v>
      </c>
      <c r="V105" s="3">
        <v>0</v>
      </c>
      <c r="W105" s="3">
        <v>0</v>
      </c>
      <c r="X105" s="3">
        <v>0</v>
      </c>
      <c r="Y105" s="3">
        <v>0</v>
      </c>
      <c r="Z105" s="3">
        <v>0</v>
      </c>
    </row>
    <row r="106" spans="1:30" x14ac:dyDescent="0.3">
      <c r="A106" s="3" t="s">
        <v>68</v>
      </c>
      <c r="B106" s="3" t="s">
        <v>32</v>
      </c>
      <c r="C106" s="3" t="s">
        <v>25</v>
      </c>
      <c r="D106" s="3" t="s">
        <v>34</v>
      </c>
      <c r="E106" s="3" t="s">
        <v>33</v>
      </c>
      <c r="F106" s="3" t="s">
        <v>31</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v>0</v>
      </c>
    </row>
    <row r="107" spans="1:30" x14ac:dyDescent="0.3">
      <c r="A107" s="35">
        <v>238</v>
      </c>
      <c r="B107" s="35" t="s">
        <v>29</v>
      </c>
      <c r="C107" s="35" t="s">
        <v>25</v>
      </c>
      <c r="D107" s="35" t="s">
        <v>26</v>
      </c>
      <c r="E107" s="35" t="s">
        <v>33</v>
      </c>
      <c r="F107" s="35" t="s">
        <v>34</v>
      </c>
      <c r="G107" s="35">
        <f>G108+G109+G110</f>
        <v>6</v>
      </c>
      <c r="H107" s="35">
        <f>H108+H109+H110</f>
        <v>4</v>
      </c>
      <c r="I107" s="36">
        <f t="shared" si="18"/>
        <v>0.66666666666666663</v>
      </c>
      <c r="J107" s="35">
        <f>J108+J109+J110</f>
        <v>1</v>
      </c>
      <c r="K107" s="37">
        <f t="shared" si="19"/>
        <v>0.16666666666666666</v>
      </c>
      <c r="L107" s="35">
        <f t="shared" si="20"/>
        <v>5</v>
      </c>
      <c r="M107" s="35">
        <f>M108+M109+M110</f>
        <v>2</v>
      </c>
      <c r="N107" s="35">
        <f>N108+N109+N110</f>
        <v>3</v>
      </c>
      <c r="O107" s="35">
        <f>O108+O109+O110</f>
        <v>0</v>
      </c>
      <c r="P107" s="35">
        <f>P108+P109+P110</f>
        <v>3</v>
      </c>
      <c r="Q107" s="36">
        <f t="shared" si="21"/>
        <v>60</v>
      </c>
      <c r="R107" s="35">
        <f>R108+R109+R110</f>
        <v>0</v>
      </c>
      <c r="S107" s="35">
        <f>S108+S109+S110</f>
        <v>0</v>
      </c>
      <c r="T107" s="37">
        <f t="shared" si="22"/>
        <v>0.4</v>
      </c>
      <c r="U107" s="37">
        <f t="shared" si="23"/>
        <v>0.4</v>
      </c>
      <c r="V107" s="35">
        <f>V108+V109+V110</f>
        <v>0</v>
      </c>
      <c r="W107" s="35">
        <f>W108+W109+W110</f>
        <v>2</v>
      </c>
      <c r="X107" s="35">
        <f>X108+X109+X110</f>
        <v>0</v>
      </c>
      <c r="Y107" s="35">
        <f>Y108+Y109+Y110</f>
        <v>1</v>
      </c>
      <c r="Z107" s="35">
        <f>H107-H223</f>
        <v>-1</v>
      </c>
      <c r="AA107" s="35"/>
      <c r="AB107" s="35" t="s">
        <v>75</v>
      </c>
      <c r="AC107" s="38"/>
      <c r="AD107" s="38"/>
    </row>
    <row r="108" spans="1:30" x14ac:dyDescent="0.3">
      <c r="A108" s="3" t="s">
        <v>66</v>
      </c>
      <c r="B108" s="3" t="s">
        <v>29</v>
      </c>
      <c r="C108" s="3" t="s">
        <v>25</v>
      </c>
      <c r="D108" s="3" t="s">
        <v>26</v>
      </c>
      <c r="E108" s="3" t="s">
        <v>33</v>
      </c>
      <c r="F108" s="3" t="s">
        <v>34</v>
      </c>
      <c r="G108" s="3">
        <v>0</v>
      </c>
      <c r="H108" s="3">
        <v>0</v>
      </c>
      <c r="I108" s="4" t="e">
        <f t="shared" ref="I108:I110" si="24">H108/G108</f>
        <v>#DIV/0!</v>
      </c>
      <c r="J108" s="3">
        <v>0</v>
      </c>
      <c r="K108" s="32" t="e">
        <f t="shared" ref="K108:K110" si="25">J108/G108</f>
        <v>#DIV/0!</v>
      </c>
      <c r="L108" s="3">
        <f t="shared" ref="L108:L110" si="26">M108+N108</f>
        <v>0</v>
      </c>
      <c r="M108" s="3">
        <v>0</v>
      </c>
      <c r="N108" s="3">
        <v>0</v>
      </c>
      <c r="O108" s="3">
        <v>0</v>
      </c>
      <c r="P108" s="3">
        <v>0</v>
      </c>
      <c r="Q108" s="4" t="e">
        <f t="shared" ref="Q108:Q110" si="27">P108/L108*100</f>
        <v>#DIV/0!</v>
      </c>
      <c r="R108" s="3">
        <v>0</v>
      </c>
      <c r="S108" s="3">
        <v>0</v>
      </c>
      <c r="T108" s="32" t="e">
        <f t="shared" ref="T108:T110" si="28">M108/(M108+N108)</f>
        <v>#DIV/0!</v>
      </c>
      <c r="U108" s="32" t="e">
        <f t="shared" ref="U108:U110" si="29">((0.5*V108)+M108)/L108</f>
        <v>#DIV/0!</v>
      </c>
      <c r="V108" s="3">
        <v>0</v>
      </c>
      <c r="W108" s="3">
        <v>0</v>
      </c>
      <c r="X108" s="3">
        <v>0</v>
      </c>
      <c r="Y108" s="3">
        <v>0</v>
      </c>
      <c r="Z108" s="3">
        <v>0</v>
      </c>
    </row>
    <row r="109" spans="1:30" x14ac:dyDescent="0.3">
      <c r="A109" s="3" t="s">
        <v>67</v>
      </c>
      <c r="B109" s="3" t="s">
        <v>29</v>
      </c>
      <c r="C109" s="3" t="s">
        <v>25</v>
      </c>
      <c r="D109" s="3" t="s">
        <v>26</v>
      </c>
      <c r="E109" s="3" t="s">
        <v>33</v>
      </c>
      <c r="F109" s="3" t="s">
        <v>34</v>
      </c>
      <c r="G109" s="3">
        <v>5</v>
      </c>
      <c r="H109" s="3">
        <v>2</v>
      </c>
      <c r="I109" s="4">
        <f t="shared" si="24"/>
        <v>0.4</v>
      </c>
      <c r="J109" s="3">
        <v>1</v>
      </c>
      <c r="K109" s="32">
        <f t="shared" si="25"/>
        <v>0.2</v>
      </c>
      <c r="L109" s="3">
        <f t="shared" si="26"/>
        <v>4</v>
      </c>
      <c r="M109" s="3">
        <v>1</v>
      </c>
      <c r="N109" s="3">
        <v>3</v>
      </c>
      <c r="O109" s="3">
        <v>0</v>
      </c>
      <c r="P109" s="3">
        <v>2</v>
      </c>
      <c r="Q109" s="4">
        <f t="shared" si="27"/>
        <v>50</v>
      </c>
      <c r="R109" s="3">
        <v>0</v>
      </c>
      <c r="S109" s="3">
        <v>0</v>
      </c>
      <c r="T109" s="32">
        <f t="shared" si="28"/>
        <v>0.25</v>
      </c>
      <c r="U109" s="32">
        <f t="shared" si="29"/>
        <v>0.25</v>
      </c>
      <c r="V109" s="3">
        <v>0</v>
      </c>
      <c r="W109" s="3">
        <v>2</v>
      </c>
      <c r="X109" s="3">
        <v>0</v>
      </c>
      <c r="Y109" s="3">
        <v>1</v>
      </c>
      <c r="Z109" s="3">
        <v>0</v>
      </c>
    </row>
    <row r="110" spans="1:30" x14ac:dyDescent="0.3">
      <c r="A110" s="3" t="s">
        <v>68</v>
      </c>
      <c r="B110" s="3" t="s">
        <v>29</v>
      </c>
      <c r="C110" s="3" t="s">
        <v>25</v>
      </c>
      <c r="D110" s="3" t="s">
        <v>26</v>
      </c>
      <c r="E110" s="3" t="s">
        <v>33</v>
      </c>
      <c r="F110" s="3" t="s">
        <v>34</v>
      </c>
      <c r="G110" s="3">
        <v>1</v>
      </c>
      <c r="H110" s="3">
        <v>2</v>
      </c>
      <c r="I110" s="4">
        <f t="shared" si="24"/>
        <v>2</v>
      </c>
      <c r="J110" s="3">
        <v>0</v>
      </c>
      <c r="K110" s="32">
        <f t="shared" si="25"/>
        <v>0</v>
      </c>
      <c r="L110" s="3">
        <f t="shared" si="26"/>
        <v>1</v>
      </c>
      <c r="M110" s="3">
        <v>1</v>
      </c>
      <c r="N110" s="3">
        <v>0</v>
      </c>
      <c r="O110" s="3">
        <v>0</v>
      </c>
      <c r="P110" s="3">
        <v>1</v>
      </c>
      <c r="Q110" s="4">
        <f t="shared" si="27"/>
        <v>100</v>
      </c>
      <c r="R110" s="3">
        <v>0</v>
      </c>
      <c r="S110" s="3">
        <v>0</v>
      </c>
      <c r="T110" s="32">
        <f t="shared" si="28"/>
        <v>1</v>
      </c>
      <c r="U110" s="32">
        <f t="shared" si="29"/>
        <v>1</v>
      </c>
      <c r="V110" s="3">
        <v>0</v>
      </c>
      <c r="W110" s="3">
        <v>0</v>
      </c>
      <c r="X110" s="3">
        <v>0</v>
      </c>
      <c r="Y110" s="3">
        <v>0</v>
      </c>
      <c r="Z110" s="3">
        <v>0</v>
      </c>
    </row>
    <row r="111" spans="1:30" x14ac:dyDescent="0.3">
      <c r="A111" s="3"/>
      <c r="B111" s="3"/>
      <c r="C111" s="3"/>
      <c r="D111" s="3"/>
      <c r="E111" s="3"/>
      <c r="F111" s="3"/>
      <c r="G111" s="3"/>
      <c r="H111" s="3"/>
      <c r="I111" s="4"/>
      <c r="J111" s="3"/>
      <c r="K111" s="32"/>
      <c r="L111" s="3"/>
      <c r="M111" s="3"/>
      <c r="N111" s="3"/>
      <c r="O111" s="3"/>
      <c r="P111" s="3"/>
      <c r="Q111" s="3"/>
      <c r="R111" s="3"/>
      <c r="S111" s="3"/>
      <c r="T111" s="32"/>
      <c r="U111" s="32"/>
      <c r="V111" s="3"/>
      <c r="W111" s="3"/>
      <c r="X111" s="3"/>
      <c r="Y111" s="3"/>
    </row>
    <row r="112" spans="1:30" x14ac:dyDescent="0.3">
      <c r="A112" s="35"/>
      <c r="B112" s="35"/>
      <c r="C112" s="35"/>
      <c r="D112" s="35"/>
      <c r="E112" s="35"/>
      <c r="F112" s="39" t="s">
        <v>36</v>
      </c>
      <c r="G112" s="35">
        <f>G3+G7+G11+G15+G19+G23+G27+G31+G35+G39+G43+G47+G51+G55+G59+G63+G67+G71+G75+G79+G83+G87+G91+G95+G99+G103+G107</f>
        <v>116</v>
      </c>
      <c r="H112" s="35">
        <f>H3+H7+H11+H15+H19+H23+H27+H31+H35+H39+H43+H47+H51+H55+H59+H63+H67+H71+H75+H79+H83+H87+H91+H95+H99+H103+H107</f>
        <v>111</v>
      </c>
      <c r="I112" s="36">
        <f t="shared" ref="I112" si="30">H112/G112</f>
        <v>0.9568965517241379</v>
      </c>
      <c r="J112" s="35">
        <f>J3+J7+J11+J15+J19+J23+J27+J31+J35+J39+J43+J47+J51+J55+J59+J63+J67+J71+J75+J79+J83+J87+J91+J95+J99+J103+J107</f>
        <v>17</v>
      </c>
      <c r="K112" s="37">
        <f t="shared" ref="K112" si="31">J112/G112</f>
        <v>0.14655172413793102</v>
      </c>
      <c r="L112" s="35">
        <f>L3+L7+L11+L15+L19+L23+L27+L31+L35+L39+L43+L47+L51+L55+L59+L63+L67+L71+L75+L79+L83+L87+L91+L95+L99+L103+L107</f>
        <v>89</v>
      </c>
      <c r="M112" s="35">
        <f>M3+M7+M11+M15+M19+M23+M27+M31+M35+M39+M43+M47+M51+M55+M59+M63+M67+M71+M75+M79+M83+M87+M91+M95+M99+M103+M107</f>
        <v>44</v>
      </c>
      <c r="N112" s="35">
        <f>N3+N7+N11+N15+N19+N23+N27+N31+N35+N39+N43+N47+N51+N55+N59+N63+N67+N71+N75+N79+N83+N87+N91+N95+N99+N103+N107</f>
        <v>45</v>
      </c>
      <c r="O112" s="35">
        <f>O3+O7+O11+O15+O19+O23+O27+O31+O35+O39+O43+O47+O51+O55+O59+O63+O67+O71+O75+O79+O83+O87+O91+O95+O99+O103+O107</f>
        <v>26</v>
      </c>
      <c r="P112" s="35">
        <f>P3+P7+P11+P15+P19+P23+P27+P31+P35+P39+P43+P47+P51+P55+P59+P63+P67+P71+P75+P79+P83+P87+P91+P95+P99+P103+P107</f>
        <v>74</v>
      </c>
      <c r="Q112" s="36">
        <f>P112/L112*100</f>
        <v>83.146067415730343</v>
      </c>
      <c r="R112" s="35">
        <f>R3+R7+R11+R15+R19+R23+R27+R31+R35+R39+R43+R47+R51+R55+R59+R63+R67+R71+R75+R79+R83+R87+R91+R95+R99+R103+R107</f>
        <v>24</v>
      </c>
      <c r="S112" s="35">
        <f>S3+S7+S11+S15+S19+S23+S27+S31+S35+S39+S43+S47+S51+S55+S59+S63+S67+S71+S75+S79+S83+S87+S91+S95+S99+S103+S107</f>
        <v>17</v>
      </c>
      <c r="T112" s="47">
        <f>M112/(M112+N112)*100</f>
        <v>49.438202247191008</v>
      </c>
      <c r="U112" s="47">
        <f>N112/(N112+O112)*100</f>
        <v>63.380281690140848</v>
      </c>
      <c r="V112" s="35">
        <f>V3+V7+V11+V15+V19+V23+V27+V31+V35+V39+V43+V47+V51+V55+V59+V63+V67+V71+V75+V79+V83+V87+V91+V95+V99+V103+V107</f>
        <v>6</v>
      </c>
      <c r="W112" s="35">
        <f>W3+W7+W11+W15+W19+W23+W27+W31+W35+W39+W43+W47+W51+W55+W59+W63+W67+W71+W75+W79+W83+W87+W91+W95+W99+W103+W107</f>
        <v>24</v>
      </c>
      <c r="X112" s="35">
        <f>X3+X7+X11+X15+X19+X23+X27+X31+X35+X39+X43+X47+X51+X55+X59+X63+X67+X71+X75+X79+X83+X87+X91+X95+X99+X103+X107</f>
        <v>2</v>
      </c>
      <c r="Y112" s="35">
        <f>Y3+Y7+Y11+Y15+Y19+Y23+Y27+Y31+Y35+Y39+Y43+Y47+Y51+Y55+Y59+Y63+Y67+Y71+Y75+Y79+Y83+Y87+Y91+Y95+Y99+Y103+Y107</f>
        <v>19</v>
      </c>
      <c r="Z112" s="35">
        <f>Z3+Z7+Z11+Z15+Z19+Z23+Z27+Z31+Z35+Z39+Z43+Z47+Z51+Z55+Z59+Z63+Z67+Z71+Z75+Z79+Z83+Z87+Z91+Z95+Z99+Z103+Z107</f>
        <v>76</v>
      </c>
      <c r="AA112" s="38"/>
      <c r="AB112" s="38"/>
      <c r="AC112" s="38"/>
      <c r="AD112" s="38"/>
    </row>
    <row r="113" spans="1:30" x14ac:dyDescent="0.3">
      <c r="A113" s="6"/>
      <c r="B113" s="6"/>
      <c r="C113" s="6"/>
      <c r="D113" s="6"/>
      <c r="E113" s="6"/>
      <c r="F113" s="6"/>
      <c r="G113" s="6" t="s">
        <v>7</v>
      </c>
      <c r="H113" s="6" t="s">
        <v>8</v>
      </c>
      <c r="I113" s="7" t="s">
        <v>9</v>
      </c>
      <c r="J113" s="6" t="s">
        <v>10</v>
      </c>
      <c r="K113" s="33" t="s">
        <v>11</v>
      </c>
      <c r="L113" s="6" t="s">
        <v>12</v>
      </c>
      <c r="M113" s="6" t="s">
        <v>13</v>
      </c>
      <c r="N113" s="6" t="s">
        <v>14</v>
      </c>
      <c r="O113" s="6" t="s">
        <v>38</v>
      </c>
      <c r="P113" s="6" t="s">
        <v>70</v>
      </c>
      <c r="Q113" s="6" t="s">
        <v>71</v>
      </c>
      <c r="R113" s="6" t="s">
        <v>16</v>
      </c>
      <c r="S113" s="6" t="s">
        <v>17</v>
      </c>
      <c r="T113" s="33" t="s">
        <v>18</v>
      </c>
      <c r="U113" s="33" t="s">
        <v>19</v>
      </c>
      <c r="V113" s="6" t="s">
        <v>20</v>
      </c>
      <c r="W113" s="6" t="s">
        <v>21</v>
      </c>
      <c r="X113" s="6" t="s">
        <v>22</v>
      </c>
      <c r="Y113" s="6" t="s">
        <v>23</v>
      </c>
      <c r="Z113" s="6" t="s">
        <v>72</v>
      </c>
    </row>
    <row r="114" spans="1:30" x14ac:dyDescent="0.3">
      <c r="I114" s="2"/>
      <c r="K114" s="34"/>
      <c r="T114" s="34"/>
      <c r="U114" s="34"/>
    </row>
    <row r="115" spans="1:30" x14ac:dyDescent="0.3">
      <c r="I115" s="2"/>
      <c r="K115" s="34"/>
      <c r="T115" s="34"/>
      <c r="U115" s="34"/>
    </row>
    <row r="116" spans="1:30" x14ac:dyDescent="0.3">
      <c r="I116" s="2"/>
      <c r="K116" s="34"/>
      <c r="T116" s="34"/>
      <c r="U116" s="34"/>
    </row>
    <row r="117" spans="1:30" x14ac:dyDescent="0.3">
      <c r="A117" s="49" t="s">
        <v>37</v>
      </c>
      <c r="B117" s="49"/>
      <c r="C117" s="49"/>
      <c r="D117" s="3"/>
      <c r="E117" s="3"/>
      <c r="F117" s="3"/>
      <c r="G117" s="3"/>
      <c r="H117" s="3"/>
      <c r="I117" s="4"/>
      <c r="J117" s="3"/>
      <c r="K117" s="32"/>
      <c r="L117" s="3"/>
      <c r="M117" s="3"/>
      <c r="N117" s="3"/>
      <c r="O117" s="3"/>
      <c r="P117" s="3"/>
      <c r="Q117" s="3"/>
      <c r="R117" s="3"/>
      <c r="S117" s="3"/>
      <c r="T117" s="32"/>
      <c r="U117" s="32"/>
      <c r="V117" s="3"/>
      <c r="W117" s="3"/>
      <c r="X117" s="3"/>
      <c r="Y117" s="3"/>
      <c r="AA117" s="3"/>
      <c r="AB117" s="3"/>
      <c r="AC117" s="3"/>
      <c r="AD117" s="3"/>
    </row>
    <row r="118" spans="1:30" x14ac:dyDescent="0.3">
      <c r="A118" s="6" t="s">
        <v>1</v>
      </c>
      <c r="B118" s="6" t="s">
        <v>2</v>
      </c>
      <c r="C118" s="6" t="s">
        <v>3</v>
      </c>
      <c r="D118" s="6" t="s">
        <v>4</v>
      </c>
      <c r="E118" s="6" t="s">
        <v>5</v>
      </c>
      <c r="F118" s="6" t="s">
        <v>6</v>
      </c>
      <c r="G118" s="6" t="s">
        <v>7</v>
      </c>
      <c r="H118" s="6" t="s">
        <v>8</v>
      </c>
      <c r="I118" s="7" t="s">
        <v>9</v>
      </c>
      <c r="J118" s="6" t="s">
        <v>10</v>
      </c>
      <c r="K118" s="33" t="s">
        <v>11</v>
      </c>
      <c r="L118" s="6" t="s">
        <v>12</v>
      </c>
      <c r="M118" s="6" t="s">
        <v>13</v>
      </c>
      <c r="N118" s="6" t="s">
        <v>14</v>
      </c>
      <c r="O118" s="6" t="s">
        <v>38</v>
      </c>
      <c r="P118" s="6" t="s">
        <v>70</v>
      </c>
      <c r="Q118" s="6" t="s">
        <v>71</v>
      </c>
      <c r="R118" s="6" t="s">
        <v>16</v>
      </c>
      <c r="S118" s="6" t="s">
        <v>17</v>
      </c>
      <c r="T118" s="33" t="s">
        <v>18</v>
      </c>
      <c r="U118" s="33" t="s">
        <v>19</v>
      </c>
      <c r="V118" s="6" t="s">
        <v>20</v>
      </c>
      <c r="W118" s="6" t="s">
        <v>39</v>
      </c>
      <c r="X118" s="6" t="s">
        <v>40</v>
      </c>
      <c r="Y118" s="6" t="s">
        <v>41</v>
      </c>
      <c r="Z118" s="6" t="s">
        <v>22</v>
      </c>
      <c r="AA118" s="6" t="s">
        <v>42</v>
      </c>
      <c r="AB118" s="6"/>
      <c r="AC118" s="6"/>
    </row>
    <row r="119" spans="1:30" x14ac:dyDescent="0.3">
      <c r="A119" s="35">
        <v>1</v>
      </c>
      <c r="B119" s="35" t="s">
        <v>24</v>
      </c>
      <c r="C119" s="35" t="s">
        <v>25</v>
      </c>
      <c r="D119" s="35" t="s">
        <v>26</v>
      </c>
      <c r="E119" s="35" t="s">
        <v>27</v>
      </c>
      <c r="F119" s="35" t="s">
        <v>28</v>
      </c>
      <c r="G119" s="35">
        <f>G120+G121+G122</f>
        <v>11</v>
      </c>
      <c r="H119" s="35">
        <f>H120+H121+H122</f>
        <v>6</v>
      </c>
      <c r="I119" s="36">
        <f t="shared" ref="I119:I150" si="32">H119/G119</f>
        <v>0.54545454545454541</v>
      </c>
      <c r="J119" s="35">
        <f>J120+J121+J122</f>
        <v>5</v>
      </c>
      <c r="K119" s="37">
        <f t="shared" ref="K119:K150" si="33">J119/G119</f>
        <v>0.45454545454545453</v>
      </c>
      <c r="L119" s="35">
        <f t="shared" ref="L119:L150" si="34">M119+N119</f>
        <v>6</v>
      </c>
      <c r="M119" s="35">
        <f>M120+M121+M122</f>
        <v>3</v>
      </c>
      <c r="N119" s="35">
        <f>N120+N121+N122</f>
        <v>3</v>
      </c>
      <c r="O119" s="35">
        <f>O120+O121+O122</f>
        <v>1</v>
      </c>
      <c r="P119" s="35">
        <f>P120+P121+P122</f>
        <v>3</v>
      </c>
      <c r="Q119" s="36">
        <f t="shared" ref="Q119:Q150" si="35">P119/L119*100</f>
        <v>50</v>
      </c>
      <c r="R119" s="35">
        <f>R120+R121+R122</f>
        <v>0</v>
      </c>
      <c r="S119" s="35">
        <f>S120+S121+S122</f>
        <v>0</v>
      </c>
      <c r="T119" s="37">
        <f t="shared" ref="T119:T150" si="36">M119/(M119+N119)</f>
        <v>0.5</v>
      </c>
      <c r="U119" s="37">
        <f t="shared" ref="U119:U150" si="37">((0.5*V119)+M119)/L119</f>
        <v>0.5</v>
      </c>
      <c r="V119" s="35">
        <f t="shared" ref="V119:AA119" si="38">V120+V121+V122</f>
        <v>0</v>
      </c>
      <c r="W119" s="35">
        <f t="shared" si="38"/>
        <v>0</v>
      </c>
      <c r="X119" s="35">
        <f t="shared" si="38"/>
        <v>3</v>
      </c>
      <c r="Y119" s="35">
        <f t="shared" si="38"/>
        <v>4</v>
      </c>
      <c r="Z119" s="35">
        <f t="shared" si="38"/>
        <v>1</v>
      </c>
      <c r="AA119" s="35">
        <f t="shared" si="38"/>
        <v>0</v>
      </c>
      <c r="AB119" s="35"/>
      <c r="AC119" s="35"/>
      <c r="AD119" s="38"/>
    </row>
    <row r="120" spans="1:30" x14ac:dyDescent="0.3">
      <c r="A120" s="3" t="s">
        <v>66</v>
      </c>
      <c r="B120" s="3" t="s">
        <v>24</v>
      </c>
      <c r="C120" s="3" t="s">
        <v>25</v>
      </c>
      <c r="D120" s="3" t="s">
        <v>26</v>
      </c>
      <c r="E120" s="3" t="s">
        <v>27</v>
      </c>
      <c r="F120" s="3" t="s">
        <v>28</v>
      </c>
      <c r="G120" s="3">
        <v>7</v>
      </c>
      <c r="H120" s="3">
        <v>4</v>
      </c>
      <c r="I120" s="4">
        <f t="shared" si="32"/>
        <v>0.5714285714285714</v>
      </c>
      <c r="J120" s="3">
        <v>3</v>
      </c>
      <c r="K120" s="32">
        <f t="shared" si="33"/>
        <v>0.42857142857142855</v>
      </c>
      <c r="L120" s="3">
        <f t="shared" si="34"/>
        <v>4</v>
      </c>
      <c r="M120" s="3">
        <v>2</v>
      </c>
      <c r="N120" s="3">
        <v>2</v>
      </c>
      <c r="O120" s="3">
        <v>1</v>
      </c>
      <c r="P120" s="3">
        <v>2</v>
      </c>
      <c r="Q120" s="4">
        <f t="shared" si="35"/>
        <v>50</v>
      </c>
      <c r="R120" s="3">
        <v>0</v>
      </c>
      <c r="S120" s="3">
        <v>0</v>
      </c>
      <c r="T120" s="32">
        <f t="shared" si="36"/>
        <v>0.5</v>
      </c>
      <c r="U120" s="32">
        <f t="shared" si="37"/>
        <v>0.5</v>
      </c>
      <c r="V120" s="3">
        <v>0</v>
      </c>
      <c r="W120" s="3">
        <v>0</v>
      </c>
      <c r="X120" s="3">
        <v>2</v>
      </c>
      <c r="Y120" s="3">
        <v>2</v>
      </c>
      <c r="Z120" s="3">
        <v>1</v>
      </c>
      <c r="AA120" s="3">
        <v>0</v>
      </c>
      <c r="AB120" s="3"/>
      <c r="AC120" s="3"/>
    </row>
    <row r="121" spans="1:30" x14ac:dyDescent="0.3">
      <c r="A121" s="3" t="s">
        <v>67</v>
      </c>
      <c r="B121" s="3" t="s">
        <v>24</v>
      </c>
      <c r="C121" s="3" t="s">
        <v>25</v>
      </c>
      <c r="D121" s="3" t="s">
        <v>26</v>
      </c>
      <c r="E121" s="3" t="s">
        <v>27</v>
      </c>
      <c r="F121" s="3" t="s">
        <v>28</v>
      </c>
      <c r="G121" s="3">
        <v>0</v>
      </c>
      <c r="H121" s="3">
        <v>0</v>
      </c>
      <c r="I121" s="4" t="e">
        <f t="shared" si="32"/>
        <v>#DIV/0!</v>
      </c>
      <c r="J121" s="3">
        <v>0</v>
      </c>
      <c r="K121" s="32" t="e">
        <f t="shared" si="33"/>
        <v>#DIV/0!</v>
      </c>
      <c r="L121" s="3">
        <f t="shared" si="34"/>
        <v>0</v>
      </c>
      <c r="M121" s="3">
        <v>0</v>
      </c>
      <c r="N121" s="3">
        <v>0</v>
      </c>
      <c r="O121" s="3">
        <v>0</v>
      </c>
      <c r="P121" s="3">
        <v>0</v>
      </c>
      <c r="Q121" s="4" t="e">
        <f t="shared" si="35"/>
        <v>#DIV/0!</v>
      </c>
      <c r="R121" s="3">
        <v>0</v>
      </c>
      <c r="S121" s="3">
        <v>0</v>
      </c>
      <c r="T121" s="32" t="e">
        <f t="shared" si="36"/>
        <v>#DIV/0!</v>
      </c>
      <c r="U121" s="32" t="e">
        <f t="shared" si="37"/>
        <v>#DIV/0!</v>
      </c>
      <c r="V121" s="3">
        <v>0</v>
      </c>
      <c r="W121" s="3">
        <v>0</v>
      </c>
      <c r="X121" s="3">
        <v>0</v>
      </c>
      <c r="Y121" s="3">
        <v>0</v>
      </c>
      <c r="Z121" s="3">
        <v>0</v>
      </c>
      <c r="AA121" s="3">
        <v>0</v>
      </c>
      <c r="AB121" s="3"/>
      <c r="AC121" s="3"/>
    </row>
    <row r="122" spans="1:30" x14ac:dyDescent="0.3">
      <c r="A122" s="3" t="s">
        <v>68</v>
      </c>
      <c r="B122" s="3" t="s">
        <v>24</v>
      </c>
      <c r="C122" s="3" t="s">
        <v>25</v>
      </c>
      <c r="D122" s="3" t="s">
        <v>26</v>
      </c>
      <c r="E122" s="3" t="s">
        <v>27</v>
      </c>
      <c r="F122" s="3" t="s">
        <v>28</v>
      </c>
      <c r="G122" s="3">
        <v>4</v>
      </c>
      <c r="H122" s="3">
        <v>2</v>
      </c>
      <c r="I122" s="4">
        <f t="shared" si="32"/>
        <v>0.5</v>
      </c>
      <c r="J122" s="3">
        <v>2</v>
      </c>
      <c r="K122" s="32">
        <f t="shared" si="33"/>
        <v>0.5</v>
      </c>
      <c r="L122" s="3">
        <f t="shared" si="34"/>
        <v>2</v>
      </c>
      <c r="M122" s="3">
        <v>1</v>
      </c>
      <c r="N122" s="3">
        <v>1</v>
      </c>
      <c r="O122" s="3">
        <v>0</v>
      </c>
      <c r="P122" s="3">
        <v>1</v>
      </c>
      <c r="Q122" s="4">
        <f t="shared" si="35"/>
        <v>50</v>
      </c>
      <c r="R122" s="3">
        <v>0</v>
      </c>
      <c r="S122" s="3">
        <v>0</v>
      </c>
      <c r="T122" s="32">
        <f t="shared" si="36"/>
        <v>0.5</v>
      </c>
      <c r="U122" s="32">
        <f t="shared" si="37"/>
        <v>0.5</v>
      </c>
      <c r="V122" s="3">
        <v>0</v>
      </c>
      <c r="W122" s="3">
        <v>0</v>
      </c>
      <c r="X122" s="3">
        <v>1</v>
      </c>
      <c r="Y122" s="3">
        <v>2</v>
      </c>
      <c r="Z122" s="3">
        <v>0</v>
      </c>
      <c r="AA122" s="3">
        <v>0</v>
      </c>
      <c r="AB122" s="3"/>
      <c r="AC122" s="3"/>
    </row>
    <row r="123" spans="1:30" x14ac:dyDescent="0.3">
      <c r="A123" s="35">
        <v>27</v>
      </c>
      <c r="B123" s="35" t="s">
        <v>29</v>
      </c>
      <c r="C123" s="35" t="s">
        <v>25</v>
      </c>
      <c r="D123" s="35" t="s">
        <v>26</v>
      </c>
      <c r="E123" s="35" t="s">
        <v>30</v>
      </c>
      <c r="F123" s="35" t="s">
        <v>28</v>
      </c>
      <c r="G123" s="35">
        <f>G124+G125+G126</f>
        <v>2</v>
      </c>
      <c r="H123" s="35">
        <f>H124+H125+H126</f>
        <v>0</v>
      </c>
      <c r="I123" s="36">
        <f t="shared" si="32"/>
        <v>0</v>
      </c>
      <c r="J123" s="35">
        <f>J124+J125+J126</f>
        <v>1</v>
      </c>
      <c r="K123" s="37">
        <f t="shared" si="33"/>
        <v>0.5</v>
      </c>
      <c r="L123" s="35">
        <f t="shared" si="34"/>
        <v>1</v>
      </c>
      <c r="M123" s="35">
        <f>M124+M125+M126</f>
        <v>0</v>
      </c>
      <c r="N123" s="35">
        <f>N124+N125+N126</f>
        <v>1</v>
      </c>
      <c r="O123" s="35">
        <f>O124+O125+O126</f>
        <v>0</v>
      </c>
      <c r="P123" s="35">
        <f>P124+P125+P126</f>
        <v>1</v>
      </c>
      <c r="Q123" s="36">
        <f t="shared" si="35"/>
        <v>100</v>
      </c>
      <c r="R123" s="35">
        <f>R124+R125+R126</f>
        <v>0</v>
      </c>
      <c r="S123" s="35">
        <f>S124+S125+S126</f>
        <v>0</v>
      </c>
      <c r="T123" s="37">
        <f t="shared" si="36"/>
        <v>0</v>
      </c>
      <c r="U123" s="37">
        <f t="shared" si="37"/>
        <v>0</v>
      </c>
      <c r="V123" s="35">
        <f t="shared" ref="V123:AA123" si="39">V124+V125+V126</f>
        <v>0</v>
      </c>
      <c r="W123" s="35">
        <f t="shared" si="39"/>
        <v>0</v>
      </c>
      <c r="X123" s="35">
        <f t="shared" si="39"/>
        <v>1</v>
      </c>
      <c r="Y123" s="35">
        <f t="shared" si="39"/>
        <v>1</v>
      </c>
      <c r="Z123" s="35">
        <f t="shared" si="39"/>
        <v>0</v>
      </c>
      <c r="AA123" s="35">
        <f t="shared" si="39"/>
        <v>0</v>
      </c>
      <c r="AB123" s="35"/>
      <c r="AC123" s="35"/>
      <c r="AD123" s="38"/>
    </row>
    <row r="124" spans="1:30" x14ac:dyDescent="0.3">
      <c r="A124" s="3" t="s">
        <v>66</v>
      </c>
      <c r="B124" s="3" t="s">
        <v>29</v>
      </c>
      <c r="C124" s="3" t="s">
        <v>25</v>
      </c>
      <c r="D124" s="3" t="s">
        <v>26</v>
      </c>
      <c r="E124" s="3" t="s">
        <v>30</v>
      </c>
      <c r="F124" s="3" t="s">
        <v>28</v>
      </c>
      <c r="G124" s="3">
        <v>0</v>
      </c>
      <c r="H124" s="3">
        <v>0</v>
      </c>
      <c r="I124" s="4" t="e">
        <f t="shared" si="32"/>
        <v>#DIV/0!</v>
      </c>
      <c r="J124" s="3">
        <v>0</v>
      </c>
      <c r="K124" s="32" t="e">
        <f t="shared" si="33"/>
        <v>#DIV/0!</v>
      </c>
      <c r="L124" s="3">
        <f t="shared" si="34"/>
        <v>0</v>
      </c>
      <c r="M124" s="3">
        <v>0</v>
      </c>
      <c r="N124" s="3">
        <v>0</v>
      </c>
      <c r="O124" s="3">
        <v>0</v>
      </c>
      <c r="P124" s="3">
        <v>0</v>
      </c>
      <c r="Q124" s="4" t="e">
        <f t="shared" si="35"/>
        <v>#DIV/0!</v>
      </c>
      <c r="R124" s="3">
        <v>0</v>
      </c>
      <c r="S124" s="3">
        <v>0</v>
      </c>
      <c r="T124" s="32" t="e">
        <f t="shared" si="36"/>
        <v>#DIV/0!</v>
      </c>
      <c r="U124" s="32" t="e">
        <f t="shared" si="37"/>
        <v>#DIV/0!</v>
      </c>
      <c r="V124" s="3">
        <v>0</v>
      </c>
      <c r="W124" s="3">
        <v>0</v>
      </c>
      <c r="X124" s="3">
        <v>0</v>
      </c>
      <c r="Y124" s="3">
        <v>0</v>
      </c>
      <c r="Z124" s="3">
        <v>0</v>
      </c>
      <c r="AA124" s="3">
        <v>0</v>
      </c>
      <c r="AB124" s="3"/>
      <c r="AC124" s="3"/>
    </row>
    <row r="125" spans="1:30" x14ac:dyDescent="0.3">
      <c r="A125" s="3" t="s">
        <v>67</v>
      </c>
      <c r="B125" s="3" t="s">
        <v>29</v>
      </c>
      <c r="C125" s="3" t="s">
        <v>25</v>
      </c>
      <c r="D125" s="3" t="s">
        <v>26</v>
      </c>
      <c r="E125" s="3" t="s">
        <v>30</v>
      </c>
      <c r="F125" s="3" t="s">
        <v>28</v>
      </c>
      <c r="G125" s="3">
        <v>2</v>
      </c>
      <c r="H125" s="3">
        <v>0</v>
      </c>
      <c r="I125" s="4">
        <f t="shared" si="32"/>
        <v>0</v>
      </c>
      <c r="J125" s="3">
        <v>1</v>
      </c>
      <c r="K125" s="32">
        <f t="shared" si="33"/>
        <v>0.5</v>
      </c>
      <c r="L125" s="3">
        <f t="shared" si="34"/>
        <v>1</v>
      </c>
      <c r="M125" s="3">
        <v>0</v>
      </c>
      <c r="N125" s="3">
        <v>1</v>
      </c>
      <c r="O125" s="3">
        <v>0</v>
      </c>
      <c r="P125" s="3">
        <v>1</v>
      </c>
      <c r="Q125" s="4">
        <f t="shared" si="35"/>
        <v>100</v>
      </c>
      <c r="R125" s="3">
        <v>0</v>
      </c>
      <c r="S125" s="3">
        <v>0</v>
      </c>
      <c r="T125" s="32">
        <f t="shared" si="36"/>
        <v>0</v>
      </c>
      <c r="U125" s="32">
        <f t="shared" si="37"/>
        <v>0</v>
      </c>
      <c r="V125" s="3">
        <v>0</v>
      </c>
      <c r="W125" s="3">
        <v>0</v>
      </c>
      <c r="X125" s="3">
        <v>1</v>
      </c>
      <c r="Y125" s="3">
        <v>1</v>
      </c>
      <c r="Z125" s="3">
        <v>0</v>
      </c>
      <c r="AA125" s="3">
        <v>0</v>
      </c>
      <c r="AB125" s="3"/>
      <c r="AC125" s="3"/>
    </row>
    <row r="126" spans="1:30" x14ac:dyDescent="0.3">
      <c r="A126" s="3" t="s">
        <v>68</v>
      </c>
      <c r="B126" s="3" t="s">
        <v>29</v>
      </c>
      <c r="C126" s="3" t="s">
        <v>25</v>
      </c>
      <c r="D126" s="3" t="s">
        <v>26</v>
      </c>
      <c r="E126" s="3" t="s">
        <v>30</v>
      </c>
      <c r="F126" s="3" t="s">
        <v>28</v>
      </c>
      <c r="G126" s="3">
        <v>0</v>
      </c>
      <c r="H126" s="3">
        <v>0</v>
      </c>
      <c r="I126" s="4" t="e">
        <f t="shared" si="32"/>
        <v>#DIV/0!</v>
      </c>
      <c r="J126" s="3">
        <v>0</v>
      </c>
      <c r="K126" s="32" t="e">
        <f t="shared" si="33"/>
        <v>#DIV/0!</v>
      </c>
      <c r="L126" s="3">
        <f t="shared" si="34"/>
        <v>0</v>
      </c>
      <c r="M126" s="3">
        <v>0</v>
      </c>
      <c r="N126" s="3">
        <v>0</v>
      </c>
      <c r="O126" s="3">
        <v>0</v>
      </c>
      <c r="P126" s="3">
        <v>0</v>
      </c>
      <c r="Q126" s="4" t="e">
        <f t="shared" si="35"/>
        <v>#DIV/0!</v>
      </c>
      <c r="R126" s="3">
        <v>0</v>
      </c>
      <c r="S126" s="3">
        <v>0</v>
      </c>
      <c r="T126" s="32" t="e">
        <f t="shared" si="36"/>
        <v>#DIV/0!</v>
      </c>
      <c r="U126" s="32" t="e">
        <f t="shared" si="37"/>
        <v>#DIV/0!</v>
      </c>
      <c r="V126" s="3">
        <v>0</v>
      </c>
      <c r="W126" s="3">
        <v>0</v>
      </c>
      <c r="X126" s="3">
        <v>0</v>
      </c>
      <c r="Y126" s="3">
        <v>0</v>
      </c>
      <c r="Z126" s="3">
        <v>0</v>
      </c>
      <c r="AA126" s="3">
        <v>0</v>
      </c>
      <c r="AB126" s="3"/>
      <c r="AC126" s="3"/>
    </row>
    <row r="127" spans="1:30" x14ac:dyDescent="0.3">
      <c r="A127" s="35">
        <v>28</v>
      </c>
      <c r="B127" s="35" t="s">
        <v>29</v>
      </c>
      <c r="C127" s="35" t="s">
        <v>32</v>
      </c>
      <c r="D127" s="35" t="s">
        <v>26</v>
      </c>
      <c r="E127" s="35" t="s">
        <v>30</v>
      </c>
      <c r="F127" s="35" t="s">
        <v>33</v>
      </c>
      <c r="G127" s="35">
        <f>G128+G129+G130</f>
        <v>6</v>
      </c>
      <c r="H127" s="35">
        <f>H128+H129+H130</f>
        <v>0</v>
      </c>
      <c r="I127" s="36">
        <f t="shared" si="32"/>
        <v>0</v>
      </c>
      <c r="J127" s="35">
        <f>J128+J129+J130</f>
        <v>2</v>
      </c>
      <c r="K127" s="37">
        <f t="shared" si="33"/>
        <v>0.33333333333333331</v>
      </c>
      <c r="L127" s="35">
        <f t="shared" si="34"/>
        <v>4</v>
      </c>
      <c r="M127" s="35">
        <f>M128+M129+M130</f>
        <v>0</v>
      </c>
      <c r="N127" s="35">
        <f>N128+N129+N130</f>
        <v>4</v>
      </c>
      <c r="O127" s="35">
        <f>O128+O129+O130</f>
        <v>0</v>
      </c>
      <c r="P127" s="35">
        <f>P128+P129+P130</f>
        <v>4</v>
      </c>
      <c r="Q127" s="36">
        <f t="shared" si="35"/>
        <v>100</v>
      </c>
      <c r="R127" s="35">
        <f>R128+R129+R130</f>
        <v>0</v>
      </c>
      <c r="S127" s="35">
        <f>S128+S129+S130</f>
        <v>0</v>
      </c>
      <c r="T127" s="37">
        <f t="shared" si="36"/>
        <v>0</v>
      </c>
      <c r="U127" s="37">
        <f t="shared" si="37"/>
        <v>0</v>
      </c>
      <c r="V127" s="35">
        <f t="shared" ref="V127:AA127" si="40">V128+V129+V130</f>
        <v>0</v>
      </c>
      <c r="W127" s="35">
        <f t="shared" si="40"/>
        <v>1</v>
      </c>
      <c r="X127" s="35">
        <f t="shared" si="40"/>
        <v>1</v>
      </c>
      <c r="Y127" s="35">
        <f t="shared" si="40"/>
        <v>1</v>
      </c>
      <c r="Z127" s="35">
        <f t="shared" si="40"/>
        <v>0</v>
      </c>
      <c r="AA127" s="35">
        <f t="shared" si="40"/>
        <v>0</v>
      </c>
      <c r="AB127" s="35"/>
      <c r="AC127" s="35"/>
      <c r="AD127" s="38"/>
    </row>
    <row r="128" spans="1:30" x14ac:dyDescent="0.3">
      <c r="A128" s="3" t="s">
        <v>66</v>
      </c>
      <c r="B128" s="3" t="s">
        <v>29</v>
      </c>
      <c r="C128" s="3" t="s">
        <v>32</v>
      </c>
      <c r="D128" s="3" t="s">
        <v>26</v>
      </c>
      <c r="E128" s="3" t="s">
        <v>30</v>
      </c>
      <c r="F128" s="3" t="s">
        <v>33</v>
      </c>
      <c r="G128" s="3">
        <v>6</v>
      </c>
      <c r="H128" s="3">
        <v>0</v>
      </c>
      <c r="I128" s="4">
        <f t="shared" si="32"/>
        <v>0</v>
      </c>
      <c r="J128" s="3">
        <v>2</v>
      </c>
      <c r="K128" s="32">
        <f t="shared" si="33"/>
        <v>0.33333333333333331</v>
      </c>
      <c r="L128" s="3">
        <f t="shared" si="34"/>
        <v>4</v>
      </c>
      <c r="M128" s="3">
        <v>0</v>
      </c>
      <c r="N128" s="3">
        <v>4</v>
      </c>
      <c r="O128" s="3">
        <v>0</v>
      </c>
      <c r="P128" s="3">
        <v>4</v>
      </c>
      <c r="Q128" s="4">
        <f t="shared" si="35"/>
        <v>100</v>
      </c>
      <c r="R128" s="3">
        <v>0</v>
      </c>
      <c r="S128" s="3">
        <v>0</v>
      </c>
      <c r="T128" s="32">
        <f t="shared" si="36"/>
        <v>0</v>
      </c>
      <c r="U128" s="32">
        <f t="shared" si="37"/>
        <v>0</v>
      </c>
      <c r="V128" s="3">
        <v>0</v>
      </c>
      <c r="W128" s="3">
        <v>1</v>
      </c>
      <c r="X128" s="3">
        <v>1</v>
      </c>
      <c r="Y128" s="3">
        <v>1</v>
      </c>
      <c r="Z128" s="3">
        <v>0</v>
      </c>
      <c r="AA128" s="3">
        <v>0</v>
      </c>
      <c r="AB128" s="3"/>
      <c r="AC128" s="3"/>
    </row>
    <row r="129" spans="1:30" x14ac:dyDescent="0.3">
      <c r="A129" s="3" t="s">
        <v>67</v>
      </c>
      <c r="B129" s="3" t="s">
        <v>29</v>
      </c>
      <c r="C129" s="3" t="s">
        <v>32</v>
      </c>
      <c r="D129" s="3" t="s">
        <v>26</v>
      </c>
      <c r="E129" s="3" t="s">
        <v>30</v>
      </c>
      <c r="F129" s="3" t="s">
        <v>33</v>
      </c>
      <c r="G129" s="3">
        <v>0</v>
      </c>
      <c r="H129" s="3">
        <v>0</v>
      </c>
      <c r="I129" s="4" t="e">
        <f t="shared" si="32"/>
        <v>#DIV/0!</v>
      </c>
      <c r="J129" s="3">
        <v>0</v>
      </c>
      <c r="K129" s="32" t="e">
        <f t="shared" si="33"/>
        <v>#DIV/0!</v>
      </c>
      <c r="L129" s="3">
        <f t="shared" si="34"/>
        <v>0</v>
      </c>
      <c r="M129" s="3">
        <v>0</v>
      </c>
      <c r="N129" s="3">
        <v>0</v>
      </c>
      <c r="O129" s="3">
        <v>0</v>
      </c>
      <c r="P129" s="3">
        <v>0</v>
      </c>
      <c r="Q129" s="4" t="e">
        <f t="shared" si="35"/>
        <v>#DIV/0!</v>
      </c>
      <c r="R129" s="3">
        <v>0</v>
      </c>
      <c r="S129" s="3">
        <v>0</v>
      </c>
      <c r="T129" s="32" t="e">
        <f t="shared" si="36"/>
        <v>#DIV/0!</v>
      </c>
      <c r="U129" s="32" t="e">
        <f t="shared" si="37"/>
        <v>#DIV/0!</v>
      </c>
      <c r="V129" s="3">
        <v>0</v>
      </c>
      <c r="W129" s="3">
        <v>0</v>
      </c>
      <c r="X129" s="3">
        <v>0</v>
      </c>
      <c r="Y129" s="3">
        <v>0</v>
      </c>
      <c r="Z129" s="3">
        <v>0</v>
      </c>
      <c r="AA129" s="3">
        <v>0</v>
      </c>
      <c r="AB129" s="3"/>
      <c r="AC129" s="3"/>
    </row>
    <row r="130" spans="1:30" x14ac:dyDescent="0.3">
      <c r="A130" s="3" t="s">
        <v>68</v>
      </c>
      <c r="B130" s="3" t="s">
        <v>29</v>
      </c>
      <c r="C130" s="3" t="s">
        <v>32</v>
      </c>
      <c r="D130" s="3" t="s">
        <v>26</v>
      </c>
      <c r="E130" s="3" t="s">
        <v>30</v>
      </c>
      <c r="F130" s="3" t="s">
        <v>33</v>
      </c>
      <c r="G130" s="3">
        <v>0</v>
      </c>
      <c r="H130" s="3">
        <v>0</v>
      </c>
      <c r="I130" s="4" t="e">
        <f t="shared" si="32"/>
        <v>#DIV/0!</v>
      </c>
      <c r="J130" s="3">
        <v>0</v>
      </c>
      <c r="K130" s="32" t="e">
        <f t="shared" si="33"/>
        <v>#DIV/0!</v>
      </c>
      <c r="L130" s="3">
        <f t="shared" si="34"/>
        <v>0</v>
      </c>
      <c r="M130" s="3">
        <v>0</v>
      </c>
      <c r="N130" s="3">
        <v>0</v>
      </c>
      <c r="O130" s="3">
        <v>0</v>
      </c>
      <c r="P130" s="3">
        <v>0</v>
      </c>
      <c r="Q130" s="4" t="e">
        <f t="shared" si="35"/>
        <v>#DIV/0!</v>
      </c>
      <c r="R130" s="3">
        <v>0</v>
      </c>
      <c r="S130" s="3">
        <v>0</v>
      </c>
      <c r="T130" s="32" t="e">
        <f t="shared" si="36"/>
        <v>#DIV/0!</v>
      </c>
      <c r="U130" s="32" t="e">
        <f t="shared" si="37"/>
        <v>#DIV/0!</v>
      </c>
      <c r="V130" s="3">
        <v>0</v>
      </c>
      <c r="W130" s="3">
        <v>0</v>
      </c>
      <c r="X130" s="3">
        <v>0</v>
      </c>
      <c r="Y130" s="3">
        <v>0</v>
      </c>
      <c r="Z130" s="3">
        <v>0</v>
      </c>
      <c r="AA130" s="3">
        <v>0</v>
      </c>
      <c r="AB130" s="3"/>
      <c r="AC130" s="3"/>
    </row>
    <row r="131" spans="1:30" x14ac:dyDescent="0.3">
      <c r="A131" s="35">
        <v>228</v>
      </c>
      <c r="B131" s="35" t="s">
        <v>29</v>
      </c>
      <c r="C131" s="35" t="s">
        <v>32</v>
      </c>
      <c r="D131" s="35" t="s">
        <v>33</v>
      </c>
      <c r="E131" s="35" t="s">
        <v>30</v>
      </c>
      <c r="F131" s="35" t="s">
        <v>28</v>
      </c>
      <c r="G131" s="35">
        <f>G132+G133+G134</f>
        <v>1</v>
      </c>
      <c r="H131" s="35">
        <f>H132+H133+H134</f>
        <v>1</v>
      </c>
      <c r="I131" s="36">
        <f t="shared" si="32"/>
        <v>1</v>
      </c>
      <c r="J131" s="35">
        <f>J132+J133+J134</f>
        <v>0</v>
      </c>
      <c r="K131" s="37">
        <f t="shared" si="33"/>
        <v>0</v>
      </c>
      <c r="L131" s="35">
        <f t="shared" si="34"/>
        <v>0</v>
      </c>
      <c r="M131" s="35">
        <f>M132+M133+M134</f>
        <v>0</v>
      </c>
      <c r="N131" s="35">
        <f>N132+N133+N134</f>
        <v>0</v>
      </c>
      <c r="O131" s="35">
        <f>O132+O133+O134</f>
        <v>0</v>
      </c>
      <c r="P131" s="35">
        <f>P132+P133+P134</f>
        <v>0</v>
      </c>
      <c r="Q131" s="36" t="e">
        <f t="shared" si="35"/>
        <v>#DIV/0!</v>
      </c>
      <c r="R131" s="35">
        <f>R132+R133+R134</f>
        <v>2</v>
      </c>
      <c r="S131" s="35">
        <f>S132+S133+S134</f>
        <v>1</v>
      </c>
      <c r="T131" s="37" t="e">
        <f t="shared" si="36"/>
        <v>#DIV/0!</v>
      </c>
      <c r="U131" s="37" t="e">
        <f t="shared" si="37"/>
        <v>#DIV/0!</v>
      </c>
      <c r="V131" s="35">
        <f t="shared" ref="V131:AA131" si="41">V132+V133+V134</f>
        <v>0</v>
      </c>
      <c r="W131" s="35">
        <f t="shared" si="41"/>
        <v>0</v>
      </c>
      <c r="X131" s="35">
        <f t="shared" si="41"/>
        <v>1</v>
      </c>
      <c r="Y131" s="35">
        <f t="shared" si="41"/>
        <v>0</v>
      </c>
      <c r="Z131" s="35">
        <f t="shared" si="41"/>
        <v>1</v>
      </c>
      <c r="AA131" s="35">
        <f t="shared" si="41"/>
        <v>0</v>
      </c>
      <c r="AB131" s="35"/>
      <c r="AC131" s="35"/>
      <c r="AD131" s="38"/>
    </row>
    <row r="132" spans="1:30" x14ac:dyDescent="0.3">
      <c r="A132" s="3" t="s">
        <v>66</v>
      </c>
      <c r="B132" s="3" t="s">
        <v>29</v>
      </c>
      <c r="C132" s="3" t="s">
        <v>32</v>
      </c>
      <c r="D132" s="3" t="s">
        <v>33</v>
      </c>
      <c r="E132" s="3" t="s">
        <v>30</v>
      </c>
      <c r="F132" s="3" t="s">
        <v>28</v>
      </c>
      <c r="G132" s="3">
        <v>0</v>
      </c>
      <c r="H132" s="3">
        <v>0</v>
      </c>
      <c r="I132" s="4" t="e">
        <f t="shared" si="32"/>
        <v>#DIV/0!</v>
      </c>
      <c r="J132" s="3">
        <v>0</v>
      </c>
      <c r="K132" s="32" t="e">
        <f t="shared" si="33"/>
        <v>#DIV/0!</v>
      </c>
      <c r="L132" s="3">
        <f t="shared" si="34"/>
        <v>0</v>
      </c>
      <c r="M132" s="3">
        <v>0</v>
      </c>
      <c r="N132" s="3">
        <v>0</v>
      </c>
      <c r="O132" s="3">
        <v>0</v>
      </c>
      <c r="P132" s="3">
        <v>0</v>
      </c>
      <c r="Q132" s="4" t="e">
        <f t="shared" si="35"/>
        <v>#DIV/0!</v>
      </c>
      <c r="R132" s="3">
        <v>0</v>
      </c>
      <c r="S132" s="3">
        <v>0</v>
      </c>
      <c r="T132" s="32" t="e">
        <f t="shared" si="36"/>
        <v>#DIV/0!</v>
      </c>
      <c r="U132" s="32" t="e">
        <f t="shared" si="37"/>
        <v>#DIV/0!</v>
      </c>
      <c r="V132" s="3">
        <v>0</v>
      </c>
      <c r="W132" s="3">
        <v>0</v>
      </c>
      <c r="X132" s="3">
        <v>0</v>
      </c>
      <c r="Y132" s="3">
        <v>0</v>
      </c>
      <c r="Z132" s="3">
        <v>0</v>
      </c>
      <c r="AA132" s="3">
        <v>0</v>
      </c>
      <c r="AB132" s="3"/>
      <c r="AC132" s="3"/>
    </row>
    <row r="133" spans="1:30" x14ac:dyDescent="0.3">
      <c r="A133" s="3" t="s">
        <v>67</v>
      </c>
      <c r="B133" s="3" t="s">
        <v>29</v>
      </c>
      <c r="C133" s="3" t="s">
        <v>32</v>
      </c>
      <c r="D133" s="3" t="s">
        <v>33</v>
      </c>
      <c r="E133" s="3" t="s">
        <v>30</v>
      </c>
      <c r="F133" s="3" t="s">
        <v>28</v>
      </c>
      <c r="G133" s="3">
        <v>0</v>
      </c>
      <c r="H133" s="3">
        <v>0</v>
      </c>
      <c r="I133" s="4" t="e">
        <f t="shared" si="32"/>
        <v>#DIV/0!</v>
      </c>
      <c r="J133" s="3">
        <v>0</v>
      </c>
      <c r="K133" s="32" t="e">
        <f t="shared" si="33"/>
        <v>#DIV/0!</v>
      </c>
      <c r="L133" s="3">
        <f t="shared" si="34"/>
        <v>0</v>
      </c>
      <c r="M133" s="3">
        <v>0</v>
      </c>
      <c r="N133" s="3">
        <v>0</v>
      </c>
      <c r="O133" s="3">
        <v>0</v>
      </c>
      <c r="P133" s="3">
        <v>0</v>
      </c>
      <c r="Q133" s="4" t="e">
        <f t="shared" si="35"/>
        <v>#DIV/0!</v>
      </c>
      <c r="R133" s="3">
        <v>0</v>
      </c>
      <c r="S133" s="3">
        <v>0</v>
      </c>
      <c r="T133" s="32" t="e">
        <f t="shared" si="36"/>
        <v>#DIV/0!</v>
      </c>
      <c r="U133" s="32" t="e">
        <f t="shared" si="37"/>
        <v>#DIV/0!</v>
      </c>
      <c r="V133" s="3">
        <v>0</v>
      </c>
      <c r="W133" s="3">
        <v>0</v>
      </c>
      <c r="X133" s="3">
        <v>0</v>
      </c>
      <c r="Y133" s="3">
        <v>0</v>
      </c>
      <c r="Z133" s="3">
        <v>0</v>
      </c>
      <c r="AA133" s="3">
        <v>0</v>
      </c>
      <c r="AB133" s="3"/>
      <c r="AC133" s="3"/>
    </row>
    <row r="134" spans="1:30" x14ac:dyDescent="0.3">
      <c r="A134" s="3" t="s">
        <v>68</v>
      </c>
      <c r="B134" s="3" t="s">
        <v>29</v>
      </c>
      <c r="C134" s="3" t="s">
        <v>32</v>
      </c>
      <c r="D134" s="3" t="s">
        <v>33</v>
      </c>
      <c r="E134" s="3" t="s">
        <v>30</v>
      </c>
      <c r="F134" s="3" t="s">
        <v>28</v>
      </c>
      <c r="G134" s="3">
        <v>1</v>
      </c>
      <c r="H134" s="3">
        <v>1</v>
      </c>
      <c r="I134" s="4">
        <f t="shared" si="32"/>
        <v>1</v>
      </c>
      <c r="J134" s="3">
        <v>0</v>
      </c>
      <c r="K134" s="32">
        <f t="shared" si="33"/>
        <v>0</v>
      </c>
      <c r="L134" s="3">
        <f t="shared" si="34"/>
        <v>0</v>
      </c>
      <c r="M134" s="3">
        <v>0</v>
      </c>
      <c r="N134" s="3">
        <v>0</v>
      </c>
      <c r="O134" s="3">
        <v>0</v>
      </c>
      <c r="P134" s="3">
        <v>0</v>
      </c>
      <c r="Q134" s="4" t="e">
        <f t="shared" si="35"/>
        <v>#DIV/0!</v>
      </c>
      <c r="R134" s="3">
        <v>2</v>
      </c>
      <c r="S134" s="3">
        <v>1</v>
      </c>
      <c r="T134" s="32" t="e">
        <f t="shared" si="36"/>
        <v>#DIV/0!</v>
      </c>
      <c r="U134" s="32" t="e">
        <f t="shared" si="37"/>
        <v>#DIV/0!</v>
      </c>
      <c r="V134" s="3">
        <v>0</v>
      </c>
      <c r="W134" s="3">
        <v>0</v>
      </c>
      <c r="X134" s="3">
        <v>1</v>
      </c>
      <c r="Y134" s="3">
        <v>0</v>
      </c>
      <c r="Z134" s="3">
        <v>1</v>
      </c>
      <c r="AA134" s="3">
        <v>0</v>
      </c>
      <c r="AB134" s="3"/>
      <c r="AC134" s="3"/>
    </row>
    <row r="135" spans="1:30" x14ac:dyDescent="0.3">
      <c r="A135" s="35">
        <v>5</v>
      </c>
      <c r="B135" s="35" t="s">
        <v>24</v>
      </c>
      <c r="C135" s="35" t="s">
        <v>29</v>
      </c>
      <c r="D135" s="35" t="s">
        <v>30</v>
      </c>
      <c r="E135" s="35" t="s">
        <v>27</v>
      </c>
      <c r="F135" s="35" t="s">
        <v>28</v>
      </c>
      <c r="G135" s="35">
        <f>G136+G137+G138</f>
        <v>5</v>
      </c>
      <c r="H135" s="35">
        <f>H136+H137+H138</f>
        <v>0</v>
      </c>
      <c r="I135" s="36">
        <f t="shared" si="32"/>
        <v>0</v>
      </c>
      <c r="J135" s="35">
        <f>J136+J137+J138</f>
        <v>5</v>
      </c>
      <c r="K135" s="37">
        <f t="shared" si="33"/>
        <v>1</v>
      </c>
      <c r="L135" s="35">
        <f t="shared" si="34"/>
        <v>0</v>
      </c>
      <c r="M135" s="35">
        <f>M136+M137+M138</f>
        <v>0</v>
      </c>
      <c r="N135" s="35">
        <f>N136+N137+N138</f>
        <v>0</v>
      </c>
      <c r="O135" s="35">
        <f>O136+O137+O138</f>
        <v>0</v>
      </c>
      <c r="P135" s="35">
        <f>P136+P137+P138</f>
        <v>0</v>
      </c>
      <c r="Q135" s="36" t="e">
        <f t="shared" si="35"/>
        <v>#DIV/0!</v>
      </c>
      <c r="R135" s="35">
        <f>R136+R137+R138</f>
        <v>0</v>
      </c>
      <c r="S135" s="35">
        <f>S136+S137+S138</f>
        <v>0</v>
      </c>
      <c r="T135" s="37" t="e">
        <f t="shared" si="36"/>
        <v>#DIV/0!</v>
      </c>
      <c r="U135" s="37" t="e">
        <f t="shared" si="37"/>
        <v>#DIV/0!</v>
      </c>
      <c r="V135" s="35">
        <f t="shared" ref="V135:AA135" si="42">V136+V137+V138</f>
        <v>0</v>
      </c>
      <c r="W135" s="35">
        <f t="shared" si="42"/>
        <v>0</v>
      </c>
      <c r="X135" s="35">
        <f t="shared" si="42"/>
        <v>0</v>
      </c>
      <c r="Y135" s="35">
        <f t="shared" si="42"/>
        <v>4</v>
      </c>
      <c r="Z135" s="35">
        <f t="shared" si="42"/>
        <v>0</v>
      </c>
      <c r="AA135" s="35">
        <f t="shared" si="42"/>
        <v>0</v>
      </c>
      <c r="AB135" s="35"/>
      <c r="AC135" s="35"/>
      <c r="AD135" s="38"/>
    </row>
    <row r="136" spans="1:30" x14ac:dyDescent="0.3">
      <c r="A136" s="3" t="s">
        <v>66</v>
      </c>
      <c r="B136" s="3" t="s">
        <v>24</v>
      </c>
      <c r="C136" s="3" t="s">
        <v>29</v>
      </c>
      <c r="D136" s="3" t="s">
        <v>30</v>
      </c>
      <c r="E136" s="3" t="s">
        <v>27</v>
      </c>
      <c r="F136" s="3" t="s">
        <v>28</v>
      </c>
      <c r="G136" s="3">
        <v>3</v>
      </c>
      <c r="H136" s="3">
        <v>0</v>
      </c>
      <c r="I136" s="4">
        <f t="shared" si="32"/>
        <v>0</v>
      </c>
      <c r="J136" s="3">
        <v>3</v>
      </c>
      <c r="K136" s="32">
        <f t="shared" si="33"/>
        <v>1</v>
      </c>
      <c r="L136" s="3">
        <f t="shared" si="34"/>
        <v>0</v>
      </c>
      <c r="M136" s="3">
        <v>0</v>
      </c>
      <c r="N136" s="3">
        <v>0</v>
      </c>
      <c r="O136" s="3">
        <v>0</v>
      </c>
      <c r="P136" s="3">
        <v>0</v>
      </c>
      <c r="Q136" s="4" t="e">
        <f t="shared" si="35"/>
        <v>#DIV/0!</v>
      </c>
      <c r="R136" s="3">
        <v>0</v>
      </c>
      <c r="S136" s="3">
        <v>0</v>
      </c>
      <c r="T136" s="32" t="e">
        <f t="shared" si="36"/>
        <v>#DIV/0!</v>
      </c>
      <c r="U136" s="32" t="e">
        <f t="shared" si="37"/>
        <v>#DIV/0!</v>
      </c>
      <c r="V136" s="3">
        <v>0</v>
      </c>
      <c r="W136" s="3">
        <v>0</v>
      </c>
      <c r="X136" s="3">
        <v>0</v>
      </c>
      <c r="Y136" s="3">
        <v>3</v>
      </c>
      <c r="Z136" s="3">
        <v>0</v>
      </c>
      <c r="AA136" s="3">
        <v>0</v>
      </c>
      <c r="AB136" s="3"/>
      <c r="AC136" s="3"/>
    </row>
    <row r="137" spans="1:30" x14ac:dyDescent="0.3">
      <c r="A137" s="3" t="s">
        <v>67</v>
      </c>
      <c r="B137" s="3" t="s">
        <v>24</v>
      </c>
      <c r="C137" s="3" t="s">
        <v>29</v>
      </c>
      <c r="D137" s="3" t="s">
        <v>30</v>
      </c>
      <c r="E137" s="3" t="s">
        <v>27</v>
      </c>
      <c r="F137" s="3" t="s">
        <v>28</v>
      </c>
      <c r="G137" s="3">
        <v>0</v>
      </c>
      <c r="H137" s="3">
        <v>0</v>
      </c>
      <c r="I137" s="4" t="e">
        <f t="shared" si="32"/>
        <v>#DIV/0!</v>
      </c>
      <c r="J137" s="3">
        <v>0</v>
      </c>
      <c r="K137" s="32" t="e">
        <f t="shared" si="33"/>
        <v>#DIV/0!</v>
      </c>
      <c r="L137" s="3">
        <f t="shared" si="34"/>
        <v>0</v>
      </c>
      <c r="M137" s="3">
        <v>0</v>
      </c>
      <c r="N137" s="3">
        <v>0</v>
      </c>
      <c r="O137" s="3">
        <v>0</v>
      </c>
      <c r="P137" s="3">
        <v>0</v>
      </c>
      <c r="Q137" s="4" t="e">
        <f t="shared" si="35"/>
        <v>#DIV/0!</v>
      </c>
      <c r="R137" s="3">
        <v>0</v>
      </c>
      <c r="S137" s="3">
        <v>0</v>
      </c>
      <c r="T137" s="32" t="e">
        <f t="shared" si="36"/>
        <v>#DIV/0!</v>
      </c>
      <c r="U137" s="32" t="e">
        <f t="shared" si="37"/>
        <v>#DIV/0!</v>
      </c>
      <c r="V137" s="3">
        <v>0</v>
      </c>
      <c r="W137" s="3">
        <v>0</v>
      </c>
      <c r="X137" s="3">
        <v>0</v>
      </c>
      <c r="Y137" s="3">
        <v>0</v>
      </c>
      <c r="Z137" s="3">
        <v>0</v>
      </c>
      <c r="AA137" s="3">
        <v>0</v>
      </c>
      <c r="AB137" s="3"/>
      <c r="AC137" s="3"/>
    </row>
    <row r="138" spans="1:30" x14ac:dyDescent="0.3">
      <c r="A138" s="3" t="s">
        <v>68</v>
      </c>
      <c r="B138" s="3" t="s">
        <v>24</v>
      </c>
      <c r="C138" s="3" t="s">
        <v>29</v>
      </c>
      <c r="D138" s="3" t="s">
        <v>30</v>
      </c>
      <c r="E138" s="3" t="s">
        <v>27</v>
      </c>
      <c r="F138" s="3" t="s">
        <v>28</v>
      </c>
      <c r="G138" s="3">
        <v>2</v>
      </c>
      <c r="H138" s="3">
        <v>0</v>
      </c>
      <c r="I138" s="4">
        <f t="shared" si="32"/>
        <v>0</v>
      </c>
      <c r="J138" s="3">
        <v>2</v>
      </c>
      <c r="K138" s="32">
        <f t="shared" si="33"/>
        <v>1</v>
      </c>
      <c r="L138" s="3">
        <f t="shared" si="34"/>
        <v>0</v>
      </c>
      <c r="M138" s="3">
        <v>0</v>
      </c>
      <c r="N138" s="3">
        <v>0</v>
      </c>
      <c r="O138" s="3">
        <v>0</v>
      </c>
      <c r="P138" s="3">
        <v>0</v>
      </c>
      <c r="Q138" s="4" t="e">
        <f t="shared" si="35"/>
        <v>#DIV/0!</v>
      </c>
      <c r="R138" s="3">
        <v>0</v>
      </c>
      <c r="S138" s="3">
        <v>0</v>
      </c>
      <c r="T138" s="32" t="e">
        <f t="shared" si="36"/>
        <v>#DIV/0!</v>
      </c>
      <c r="U138" s="32" t="e">
        <f t="shared" si="37"/>
        <v>#DIV/0!</v>
      </c>
      <c r="V138" s="3">
        <v>0</v>
      </c>
      <c r="W138" s="3">
        <v>0</v>
      </c>
      <c r="X138" s="3">
        <v>0</v>
      </c>
      <c r="Y138" s="3">
        <v>1</v>
      </c>
      <c r="Z138" s="3">
        <v>0</v>
      </c>
      <c r="AA138" s="3">
        <v>0</v>
      </c>
      <c r="AB138" s="3"/>
      <c r="AC138" s="3"/>
    </row>
    <row r="139" spans="1:30" x14ac:dyDescent="0.3">
      <c r="A139" s="35">
        <v>229</v>
      </c>
      <c r="B139" s="35" t="s">
        <v>24</v>
      </c>
      <c r="C139" s="35" t="s">
        <v>29</v>
      </c>
      <c r="D139" s="35" t="s">
        <v>30</v>
      </c>
      <c r="E139" s="35" t="s">
        <v>27</v>
      </c>
      <c r="F139" s="35" t="s">
        <v>32</v>
      </c>
      <c r="G139" s="35">
        <f>G140+G141+G142</f>
        <v>3</v>
      </c>
      <c r="H139" s="35">
        <f>H140+H141+H142</f>
        <v>2</v>
      </c>
      <c r="I139" s="36">
        <f t="shared" si="32"/>
        <v>0.66666666666666663</v>
      </c>
      <c r="J139" s="35">
        <f>J140+J141+J142</f>
        <v>2</v>
      </c>
      <c r="K139" s="37">
        <f t="shared" si="33"/>
        <v>0.66666666666666663</v>
      </c>
      <c r="L139" s="35">
        <f t="shared" si="34"/>
        <v>1</v>
      </c>
      <c r="M139" s="35">
        <f>M140+M141+M142</f>
        <v>1</v>
      </c>
      <c r="N139" s="35">
        <f>N140+N141+N142</f>
        <v>0</v>
      </c>
      <c r="O139" s="35">
        <f>O140+O141+O142</f>
        <v>1</v>
      </c>
      <c r="P139" s="35">
        <f>P140+P141+P142</f>
        <v>1</v>
      </c>
      <c r="Q139" s="36">
        <f t="shared" si="35"/>
        <v>100</v>
      </c>
      <c r="R139" s="35">
        <f>R140+R141+R142</f>
        <v>0</v>
      </c>
      <c r="S139" s="35">
        <f>S140+S141+S142</f>
        <v>0</v>
      </c>
      <c r="T139" s="37">
        <f t="shared" si="36"/>
        <v>1</v>
      </c>
      <c r="U139" s="37">
        <f t="shared" si="37"/>
        <v>1</v>
      </c>
      <c r="V139" s="35">
        <f t="shared" ref="V139:AA139" si="43">V140+V141+V142</f>
        <v>0</v>
      </c>
      <c r="W139" s="35">
        <f t="shared" si="43"/>
        <v>0</v>
      </c>
      <c r="X139" s="35">
        <f t="shared" si="43"/>
        <v>0</v>
      </c>
      <c r="Y139" s="35">
        <f t="shared" si="43"/>
        <v>2</v>
      </c>
      <c r="Z139" s="35">
        <f t="shared" si="43"/>
        <v>0</v>
      </c>
      <c r="AA139" s="35">
        <f t="shared" si="43"/>
        <v>0</v>
      </c>
      <c r="AB139" s="35"/>
      <c r="AC139" s="35"/>
      <c r="AD139" s="38"/>
    </row>
    <row r="140" spans="1:30" x14ac:dyDescent="0.3">
      <c r="A140" s="3" t="s">
        <v>66</v>
      </c>
      <c r="B140" s="3" t="s">
        <v>24</v>
      </c>
      <c r="C140" s="3" t="s">
        <v>29</v>
      </c>
      <c r="D140" s="3" t="s">
        <v>30</v>
      </c>
      <c r="E140" s="3" t="s">
        <v>27</v>
      </c>
      <c r="F140" s="3" t="s">
        <v>32</v>
      </c>
      <c r="G140" s="3">
        <v>1</v>
      </c>
      <c r="H140" s="3">
        <v>2</v>
      </c>
      <c r="I140" s="4">
        <f t="shared" si="32"/>
        <v>2</v>
      </c>
      <c r="J140" s="3">
        <v>0</v>
      </c>
      <c r="K140" s="32">
        <f t="shared" si="33"/>
        <v>0</v>
      </c>
      <c r="L140" s="3">
        <f t="shared" si="34"/>
        <v>1</v>
      </c>
      <c r="M140" s="3">
        <v>1</v>
      </c>
      <c r="N140" s="3">
        <v>0</v>
      </c>
      <c r="O140" s="3">
        <v>1</v>
      </c>
      <c r="P140" s="3">
        <v>1</v>
      </c>
      <c r="Q140" s="4">
        <f t="shared" si="35"/>
        <v>100</v>
      </c>
      <c r="R140" s="3">
        <v>0</v>
      </c>
      <c r="S140" s="3">
        <v>0</v>
      </c>
      <c r="T140" s="32">
        <f t="shared" si="36"/>
        <v>1</v>
      </c>
      <c r="U140" s="32">
        <f t="shared" si="37"/>
        <v>1</v>
      </c>
      <c r="V140" s="3">
        <v>0</v>
      </c>
      <c r="W140" s="3">
        <v>0</v>
      </c>
      <c r="X140" s="3">
        <v>0</v>
      </c>
      <c r="Y140" s="3">
        <v>0</v>
      </c>
      <c r="Z140" s="3">
        <v>0</v>
      </c>
      <c r="AA140" s="3">
        <v>0</v>
      </c>
      <c r="AB140" s="3"/>
      <c r="AC140" s="3"/>
    </row>
    <row r="141" spans="1:30" x14ac:dyDescent="0.3">
      <c r="A141" s="3" t="s">
        <v>67</v>
      </c>
      <c r="B141" s="3" t="s">
        <v>24</v>
      </c>
      <c r="C141" s="3" t="s">
        <v>29</v>
      </c>
      <c r="D141" s="3" t="s">
        <v>30</v>
      </c>
      <c r="E141" s="3" t="s">
        <v>27</v>
      </c>
      <c r="F141" s="3" t="s">
        <v>32</v>
      </c>
      <c r="G141" s="3">
        <v>0</v>
      </c>
      <c r="H141" s="3">
        <v>0</v>
      </c>
      <c r="I141" s="4" t="e">
        <f t="shared" si="32"/>
        <v>#DIV/0!</v>
      </c>
      <c r="J141" s="3">
        <v>0</v>
      </c>
      <c r="K141" s="32" t="e">
        <f t="shared" si="33"/>
        <v>#DIV/0!</v>
      </c>
      <c r="L141" s="3">
        <f t="shared" si="34"/>
        <v>0</v>
      </c>
      <c r="M141" s="3">
        <v>0</v>
      </c>
      <c r="N141" s="3">
        <v>0</v>
      </c>
      <c r="O141" s="3">
        <v>0</v>
      </c>
      <c r="P141" s="3">
        <v>0</v>
      </c>
      <c r="Q141" s="4" t="e">
        <f t="shared" si="35"/>
        <v>#DIV/0!</v>
      </c>
      <c r="R141" s="3">
        <v>0</v>
      </c>
      <c r="S141" s="3">
        <v>0</v>
      </c>
      <c r="T141" s="32" t="e">
        <f t="shared" si="36"/>
        <v>#DIV/0!</v>
      </c>
      <c r="U141" s="32" t="e">
        <f t="shared" si="37"/>
        <v>#DIV/0!</v>
      </c>
      <c r="V141" s="3">
        <v>0</v>
      </c>
      <c r="W141" s="3">
        <v>0</v>
      </c>
      <c r="X141" s="3">
        <v>0</v>
      </c>
      <c r="Y141" s="3">
        <v>0</v>
      </c>
      <c r="Z141" s="3">
        <v>0</v>
      </c>
      <c r="AA141" s="3">
        <v>0</v>
      </c>
      <c r="AB141" s="3"/>
      <c r="AC141" s="3"/>
    </row>
    <row r="142" spans="1:30" x14ac:dyDescent="0.3">
      <c r="A142" s="3" t="s">
        <v>68</v>
      </c>
      <c r="B142" s="3" t="s">
        <v>24</v>
      </c>
      <c r="C142" s="3" t="s">
        <v>29</v>
      </c>
      <c r="D142" s="3" t="s">
        <v>30</v>
      </c>
      <c r="E142" s="3" t="s">
        <v>27</v>
      </c>
      <c r="F142" s="3" t="s">
        <v>32</v>
      </c>
      <c r="G142" s="3">
        <v>2</v>
      </c>
      <c r="H142" s="3">
        <v>0</v>
      </c>
      <c r="I142" s="4">
        <f t="shared" si="32"/>
        <v>0</v>
      </c>
      <c r="J142" s="3">
        <v>2</v>
      </c>
      <c r="K142" s="32">
        <f t="shared" si="33"/>
        <v>1</v>
      </c>
      <c r="L142" s="3">
        <f t="shared" si="34"/>
        <v>0</v>
      </c>
      <c r="M142" s="3">
        <v>0</v>
      </c>
      <c r="N142" s="3">
        <v>0</v>
      </c>
      <c r="O142" s="3">
        <v>0</v>
      </c>
      <c r="P142" s="3">
        <v>0</v>
      </c>
      <c r="Q142" s="4" t="e">
        <f t="shared" si="35"/>
        <v>#DIV/0!</v>
      </c>
      <c r="R142" s="3">
        <v>0</v>
      </c>
      <c r="S142" s="3">
        <v>0</v>
      </c>
      <c r="T142" s="32" t="e">
        <f t="shared" si="36"/>
        <v>#DIV/0!</v>
      </c>
      <c r="U142" s="32" t="e">
        <f t="shared" si="37"/>
        <v>#DIV/0!</v>
      </c>
      <c r="V142" s="3">
        <v>0</v>
      </c>
      <c r="W142" s="3">
        <v>0</v>
      </c>
      <c r="X142" s="3">
        <v>0</v>
      </c>
      <c r="Y142" s="3">
        <v>2</v>
      </c>
      <c r="Z142" s="3">
        <v>0</v>
      </c>
      <c r="AA142" s="3">
        <v>0</v>
      </c>
      <c r="AB142" s="3"/>
      <c r="AC142" s="3"/>
    </row>
    <row r="143" spans="1:30" x14ac:dyDescent="0.3">
      <c r="A143" s="35">
        <v>151</v>
      </c>
      <c r="B143" s="35" t="s">
        <v>30</v>
      </c>
      <c r="C143" s="35" t="s">
        <v>25</v>
      </c>
      <c r="D143" s="35" t="s">
        <v>26</v>
      </c>
      <c r="E143" s="35" t="s">
        <v>27</v>
      </c>
      <c r="F143" s="35" t="s">
        <v>31</v>
      </c>
      <c r="G143" s="35">
        <f>G144+G145+G146</f>
        <v>3</v>
      </c>
      <c r="H143" s="35">
        <f>H144+H145+H146</f>
        <v>0</v>
      </c>
      <c r="I143" s="36">
        <f t="shared" si="32"/>
        <v>0</v>
      </c>
      <c r="J143" s="35">
        <f>J144+J145+J146</f>
        <v>2</v>
      </c>
      <c r="K143" s="37">
        <f t="shared" si="33"/>
        <v>0.66666666666666663</v>
      </c>
      <c r="L143" s="35">
        <f t="shared" si="34"/>
        <v>1</v>
      </c>
      <c r="M143" s="35">
        <f>M144+M145+M146</f>
        <v>0</v>
      </c>
      <c r="N143" s="35">
        <f>N144+N145+N146</f>
        <v>1</v>
      </c>
      <c r="O143" s="35">
        <f>O144+O145+O146</f>
        <v>0</v>
      </c>
      <c r="P143" s="35">
        <f>P144+P145+P146</f>
        <v>0</v>
      </c>
      <c r="Q143" s="36">
        <f t="shared" si="35"/>
        <v>0</v>
      </c>
      <c r="R143" s="35">
        <f>R144+R145+R146</f>
        <v>0</v>
      </c>
      <c r="S143" s="35">
        <f>S144+S145+S146</f>
        <v>0</v>
      </c>
      <c r="T143" s="37">
        <f t="shared" si="36"/>
        <v>0</v>
      </c>
      <c r="U143" s="37">
        <f t="shared" si="37"/>
        <v>0</v>
      </c>
      <c r="V143" s="35">
        <f t="shared" ref="V143:AA143" si="44">V144+V145+V146</f>
        <v>0</v>
      </c>
      <c r="W143" s="35">
        <f t="shared" si="44"/>
        <v>0</v>
      </c>
      <c r="X143" s="35">
        <f t="shared" si="44"/>
        <v>1</v>
      </c>
      <c r="Y143" s="35">
        <f t="shared" si="44"/>
        <v>1</v>
      </c>
      <c r="Z143" s="35">
        <f t="shared" si="44"/>
        <v>1</v>
      </c>
      <c r="AA143" s="35">
        <f t="shared" si="44"/>
        <v>1</v>
      </c>
      <c r="AB143" s="35"/>
      <c r="AC143" s="35"/>
      <c r="AD143" s="38"/>
    </row>
    <row r="144" spans="1:30" x14ac:dyDescent="0.3">
      <c r="A144" s="3" t="s">
        <v>66</v>
      </c>
      <c r="B144" s="3" t="s">
        <v>30</v>
      </c>
      <c r="C144" s="3" t="s">
        <v>25</v>
      </c>
      <c r="D144" s="3" t="s">
        <v>26</v>
      </c>
      <c r="E144" s="3" t="s">
        <v>27</v>
      </c>
      <c r="F144" s="3" t="s">
        <v>31</v>
      </c>
      <c r="G144" s="3">
        <v>2</v>
      </c>
      <c r="H144" s="3">
        <v>0</v>
      </c>
      <c r="I144" s="4">
        <f t="shared" si="32"/>
        <v>0</v>
      </c>
      <c r="J144" s="3">
        <v>2</v>
      </c>
      <c r="K144" s="32">
        <f t="shared" si="33"/>
        <v>1</v>
      </c>
      <c r="L144" s="3">
        <f t="shared" si="34"/>
        <v>0</v>
      </c>
      <c r="M144" s="3">
        <v>0</v>
      </c>
      <c r="N144" s="3">
        <v>0</v>
      </c>
      <c r="O144" s="3">
        <v>0</v>
      </c>
      <c r="P144" s="3">
        <v>0</v>
      </c>
      <c r="Q144" s="4" t="e">
        <f t="shared" si="35"/>
        <v>#DIV/0!</v>
      </c>
      <c r="R144" s="3">
        <v>0</v>
      </c>
      <c r="S144" s="3">
        <v>0</v>
      </c>
      <c r="T144" s="32" t="e">
        <f t="shared" si="36"/>
        <v>#DIV/0!</v>
      </c>
      <c r="U144" s="32" t="e">
        <f t="shared" si="37"/>
        <v>#DIV/0!</v>
      </c>
      <c r="V144" s="3">
        <v>0</v>
      </c>
      <c r="W144" s="3">
        <v>0</v>
      </c>
      <c r="X144" s="3">
        <v>0</v>
      </c>
      <c r="Y144" s="3">
        <v>1</v>
      </c>
      <c r="Z144" s="3">
        <v>1</v>
      </c>
      <c r="AA144" s="3">
        <v>0</v>
      </c>
      <c r="AB144" s="3"/>
      <c r="AC144" s="3"/>
    </row>
    <row r="145" spans="1:30" x14ac:dyDescent="0.3">
      <c r="A145" s="3" t="s">
        <v>67</v>
      </c>
      <c r="B145" s="3" t="s">
        <v>30</v>
      </c>
      <c r="C145" s="3" t="s">
        <v>25</v>
      </c>
      <c r="D145" s="3" t="s">
        <v>26</v>
      </c>
      <c r="E145" s="3" t="s">
        <v>27</v>
      </c>
      <c r="F145" s="3" t="s">
        <v>31</v>
      </c>
      <c r="G145" s="3">
        <v>0</v>
      </c>
      <c r="H145" s="3">
        <v>0</v>
      </c>
      <c r="I145" s="4" t="e">
        <f t="shared" si="32"/>
        <v>#DIV/0!</v>
      </c>
      <c r="J145" s="3">
        <v>0</v>
      </c>
      <c r="K145" s="32" t="e">
        <f t="shared" si="33"/>
        <v>#DIV/0!</v>
      </c>
      <c r="L145" s="3">
        <f t="shared" si="34"/>
        <v>0</v>
      </c>
      <c r="M145" s="3">
        <v>0</v>
      </c>
      <c r="N145" s="3">
        <v>0</v>
      </c>
      <c r="O145" s="3">
        <v>0</v>
      </c>
      <c r="P145" s="3">
        <v>0</v>
      </c>
      <c r="Q145" s="4" t="e">
        <f t="shared" si="35"/>
        <v>#DIV/0!</v>
      </c>
      <c r="R145" s="3">
        <v>0</v>
      </c>
      <c r="S145" s="3">
        <v>0</v>
      </c>
      <c r="T145" s="32" t="e">
        <f t="shared" si="36"/>
        <v>#DIV/0!</v>
      </c>
      <c r="U145" s="32" t="e">
        <f t="shared" si="37"/>
        <v>#DIV/0!</v>
      </c>
      <c r="V145" s="3">
        <v>0</v>
      </c>
      <c r="W145" s="3">
        <v>0</v>
      </c>
      <c r="X145" s="3">
        <v>0</v>
      </c>
      <c r="Y145" s="3">
        <v>0</v>
      </c>
      <c r="Z145" s="3">
        <v>0</v>
      </c>
      <c r="AA145" s="3">
        <v>0</v>
      </c>
      <c r="AB145" s="3"/>
      <c r="AC145" s="3"/>
    </row>
    <row r="146" spans="1:30" x14ac:dyDescent="0.3">
      <c r="A146" s="3" t="s">
        <v>68</v>
      </c>
      <c r="B146" s="3" t="s">
        <v>30</v>
      </c>
      <c r="C146" s="3" t="s">
        <v>25</v>
      </c>
      <c r="D146" s="3" t="s">
        <v>26</v>
      </c>
      <c r="E146" s="3" t="s">
        <v>27</v>
      </c>
      <c r="F146" s="3" t="s">
        <v>31</v>
      </c>
      <c r="G146" s="3">
        <v>1</v>
      </c>
      <c r="H146" s="3">
        <v>0</v>
      </c>
      <c r="I146" s="4">
        <f t="shared" si="32"/>
        <v>0</v>
      </c>
      <c r="J146" s="3">
        <v>0</v>
      </c>
      <c r="K146" s="32">
        <f t="shared" si="33"/>
        <v>0</v>
      </c>
      <c r="L146" s="3">
        <f t="shared" si="34"/>
        <v>1</v>
      </c>
      <c r="M146" s="3">
        <v>0</v>
      </c>
      <c r="N146" s="3">
        <v>1</v>
      </c>
      <c r="O146" s="3">
        <v>0</v>
      </c>
      <c r="P146" s="3">
        <v>0</v>
      </c>
      <c r="Q146" s="4">
        <f t="shared" si="35"/>
        <v>0</v>
      </c>
      <c r="R146" s="3">
        <v>0</v>
      </c>
      <c r="S146" s="3">
        <v>0</v>
      </c>
      <c r="T146" s="32">
        <f t="shared" si="36"/>
        <v>0</v>
      </c>
      <c r="U146" s="32">
        <f t="shared" si="37"/>
        <v>0</v>
      </c>
      <c r="V146" s="3">
        <v>0</v>
      </c>
      <c r="W146" s="3">
        <v>0</v>
      </c>
      <c r="X146" s="3">
        <v>1</v>
      </c>
      <c r="Y146" s="3">
        <v>0</v>
      </c>
      <c r="Z146" s="3">
        <v>0</v>
      </c>
      <c r="AA146" s="3">
        <v>1</v>
      </c>
      <c r="AB146" s="3"/>
      <c r="AC146" s="3"/>
    </row>
    <row r="147" spans="1:30" x14ac:dyDescent="0.3">
      <c r="A147" s="35">
        <v>230</v>
      </c>
      <c r="B147" s="35" t="s">
        <v>32</v>
      </c>
      <c r="C147" s="35" t="s">
        <v>25</v>
      </c>
      <c r="D147" s="35" t="s">
        <v>26</v>
      </c>
      <c r="E147" s="35" t="s">
        <v>27</v>
      </c>
      <c r="F147" s="35" t="s">
        <v>31</v>
      </c>
      <c r="G147" s="35">
        <f>G148+G149+G150</f>
        <v>0</v>
      </c>
      <c r="H147" s="35">
        <f>H148+H149+H150</f>
        <v>0</v>
      </c>
      <c r="I147" s="36" t="e">
        <f t="shared" si="32"/>
        <v>#DIV/0!</v>
      </c>
      <c r="J147" s="35">
        <f>J148+J149+J150</f>
        <v>0</v>
      </c>
      <c r="K147" s="37" t="e">
        <f t="shared" si="33"/>
        <v>#DIV/0!</v>
      </c>
      <c r="L147" s="35">
        <f t="shared" si="34"/>
        <v>0</v>
      </c>
      <c r="M147" s="35">
        <f>M148+M149+M150</f>
        <v>0</v>
      </c>
      <c r="N147" s="35">
        <f>N148+N149+N150</f>
        <v>0</v>
      </c>
      <c r="O147" s="35">
        <f>O148+O149+O150</f>
        <v>0</v>
      </c>
      <c r="P147" s="35">
        <f>P148+P149+P150</f>
        <v>0</v>
      </c>
      <c r="Q147" s="36" t="e">
        <f t="shared" si="35"/>
        <v>#DIV/0!</v>
      </c>
      <c r="R147" s="35">
        <f>R148+R149+R150</f>
        <v>0</v>
      </c>
      <c r="S147" s="35">
        <f>S148+S149+S150</f>
        <v>0</v>
      </c>
      <c r="T147" s="37" t="e">
        <f t="shared" si="36"/>
        <v>#DIV/0!</v>
      </c>
      <c r="U147" s="37" t="e">
        <f t="shared" si="37"/>
        <v>#DIV/0!</v>
      </c>
      <c r="V147" s="35">
        <f t="shared" ref="V147:AA147" si="45">V148+V149+V150</f>
        <v>0</v>
      </c>
      <c r="W147" s="35">
        <f t="shared" si="45"/>
        <v>0</v>
      </c>
      <c r="X147" s="35">
        <f t="shared" si="45"/>
        <v>0</v>
      </c>
      <c r="Y147" s="35">
        <f t="shared" si="45"/>
        <v>0</v>
      </c>
      <c r="Z147" s="35">
        <f t="shared" si="45"/>
        <v>0</v>
      </c>
      <c r="AA147" s="35">
        <f t="shared" si="45"/>
        <v>0</v>
      </c>
      <c r="AB147" s="35"/>
      <c r="AC147" s="35"/>
      <c r="AD147" s="38"/>
    </row>
    <row r="148" spans="1:30" x14ac:dyDescent="0.3">
      <c r="A148" s="3" t="s">
        <v>66</v>
      </c>
      <c r="B148" s="3" t="s">
        <v>32</v>
      </c>
      <c r="C148" s="3" t="s">
        <v>25</v>
      </c>
      <c r="D148" s="3" t="s">
        <v>26</v>
      </c>
      <c r="E148" s="3" t="s">
        <v>27</v>
      </c>
      <c r="F148" s="3" t="s">
        <v>31</v>
      </c>
      <c r="G148" s="3">
        <v>0</v>
      </c>
      <c r="H148" s="3">
        <v>0</v>
      </c>
      <c r="I148" s="4" t="e">
        <f t="shared" si="32"/>
        <v>#DIV/0!</v>
      </c>
      <c r="J148" s="3">
        <v>0</v>
      </c>
      <c r="K148" s="32" t="e">
        <f t="shared" si="33"/>
        <v>#DIV/0!</v>
      </c>
      <c r="L148" s="3">
        <f t="shared" si="34"/>
        <v>0</v>
      </c>
      <c r="M148" s="3">
        <v>0</v>
      </c>
      <c r="N148" s="3">
        <v>0</v>
      </c>
      <c r="O148" s="3">
        <v>0</v>
      </c>
      <c r="P148" s="3">
        <v>0</v>
      </c>
      <c r="Q148" s="4" t="e">
        <f t="shared" si="35"/>
        <v>#DIV/0!</v>
      </c>
      <c r="R148" s="3">
        <v>0</v>
      </c>
      <c r="S148" s="3">
        <v>0</v>
      </c>
      <c r="T148" s="32" t="e">
        <f t="shared" si="36"/>
        <v>#DIV/0!</v>
      </c>
      <c r="U148" s="32" t="e">
        <f t="shared" si="37"/>
        <v>#DIV/0!</v>
      </c>
      <c r="V148" s="3">
        <v>0</v>
      </c>
      <c r="W148" s="3">
        <v>0</v>
      </c>
      <c r="X148" s="3">
        <v>0</v>
      </c>
      <c r="Y148" s="3">
        <v>0</v>
      </c>
      <c r="Z148" s="3">
        <v>0</v>
      </c>
      <c r="AA148" s="3">
        <v>0</v>
      </c>
      <c r="AB148" s="3"/>
      <c r="AC148" s="3"/>
    </row>
    <row r="149" spans="1:30" x14ac:dyDescent="0.3">
      <c r="A149" s="3" t="s">
        <v>67</v>
      </c>
      <c r="B149" s="3" t="s">
        <v>32</v>
      </c>
      <c r="C149" s="3" t="s">
        <v>25</v>
      </c>
      <c r="D149" s="3" t="s">
        <v>26</v>
      </c>
      <c r="E149" s="3" t="s">
        <v>27</v>
      </c>
      <c r="F149" s="3" t="s">
        <v>31</v>
      </c>
      <c r="G149" s="3">
        <v>0</v>
      </c>
      <c r="H149" s="3">
        <v>0</v>
      </c>
      <c r="I149" s="4" t="e">
        <f t="shared" si="32"/>
        <v>#DIV/0!</v>
      </c>
      <c r="J149" s="3">
        <v>0</v>
      </c>
      <c r="K149" s="32" t="e">
        <f t="shared" si="33"/>
        <v>#DIV/0!</v>
      </c>
      <c r="L149" s="3">
        <f t="shared" si="34"/>
        <v>0</v>
      </c>
      <c r="M149" s="3">
        <v>0</v>
      </c>
      <c r="N149" s="3">
        <v>0</v>
      </c>
      <c r="O149" s="3">
        <v>0</v>
      </c>
      <c r="P149" s="3">
        <v>0</v>
      </c>
      <c r="Q149" s="4" t="e">
        <f t="shared" si="35"/>
        <v>#DIV/0!</v>
      </c>
      <c r="R149" s="3">
        <v>0</v>
      </c>
      <c r="S149" s="3">
        <v>0</v>
      </c>
      <c r="T149" s="32" t="e">
        <f t="shared" si="36"/>
        <v>#DIV/0!</v>
      </c>
      <c r="U149" s="32" t="e">
        <f t="shared" si="37"/>
        <v>#DIV/0!</v>
      </c>
      <c r="V149" s="3">
        <v>0</v>
      </c>
      <c r="W149" s="3">
        <v>0</v>
      </c>
      <c r="X149" s="3">
        <v>0</v>
      </c>
      <c r="Y149" s="3">
        <v>0</v>
      </c>
      <c r="Z149" s="3">
        <v>0</v>
      </c>
      <c r="AA149" s="3">
        <v>0</v>
      </c>
      <c r="AB149" s="3"/>
      <c r="AC149" s="3"/>
    </row>
    <row r="150" spans="1:30" x14ac:dyDescent="0.3">
      <c r="A150" s="3" t="s">
        <v>68</v>
      </c>
      <c r="B150" s="3" t="s">
        <v>32</v>
      </c>
      <c r="C150" s="3" t="s">
        <v>25</v>
      </c>
      <c r="D150" s="3" t="s">
        <v>26</v>
      </c>
      <c r="E150" s="3" t="s">
        <v>27</v>
      </c>
      <c r="F150" s="3" t="s">
        <v>31</v>
      </c>
      <c r="G150" s="3">
        <v>0</v>
      </c>
      <c r="H150" s="3">
        <v>0</v>
      </c>
      <c r="I150" s="4" t="e">
        <f t="shared" si="32"/>
        <v>#DIV/0!</v>
      </c>
      <c r="J150" s="3">
        <v>0</v>
      </c>
      <c r="K150" s="32" t="e">
        <f t="shared" si="33"/>
        <v>#DIV/0!</v>
      </c>
      <c r="L150" s="3">
        <f t="shared" si="34"/>
        <v>0</v>
      </c>
      <c r="M150" s="3">
        <v>0</v>
      </c>
      <c r="N150" s="3">
        <v>0</v>
      </c>
      <c r="O150" s="3">
        <v>0</v>
      </c>
      <c r="P150" s="3">
        <v>0</v>
      </c>
      <c r="Q150" s="4" t="e">
        <f t="shared" si="35"/>
        <v>#DIV/0!</v>
      </c>
      <c r="R150" s="3">
        <v>0</v>
      </c>
      <c r="S150" s="3">
        <v>0</v>
      </c>
      <c r="T150" s="32" t="e">
        <f t="shared" si="36"/>
        <v>#DIV/0!</v>
      </c>
      <c r="U150" s="32" t="e">
        <f t="shared" si="37"/>
        <v>#DIV/0!</v>
      </c>
      <c r="V150" s="3">
        <v>0</v>
      </c>
      <c r="W150" s="3">
        <v>0</v>
      </c>
      <c r="X150" s="3">
        <v>0</v>
      </c>
      <c r="Y150" s="3">
        <v>0</v>
      </c>
      <c r="Z150" s="3">
        <v>0</v>
      </c>
      <c r="AA150" s="3">
        <v>0</v>
      </c>
      <c r="AB150" s="3"/>
      <c r="AC150" s="3"/>
    </row>
    <row r="151" spans="1:30" x14ac:dyDescent="0.3">
      <c r="A151" s="35">
        <v>29</v>
      </c>
      <c r="B151" s="35" t="s">
        <v>29</v>
      </c>
      <c r="C151" s="35" t="s">
        <v>32</v>
      </c>
      <c r="D151" s="35" t="s">
        <v>26</v>
      </c>
      <c r="E151" s="35" t="s">
        <v>30</v>
      </c>
      <c r="F151" s="35" t="s">
        <v>28</v>
      </c>
      <c r="G151" s="35">
        <f>G152+G153+G154</f>
        <v>5</v>
      </c>
      <c r="H151" s="35">
        <f>H152+H153+H154</f>
        <v>2</v>
      </c>
      <c r="I151" s="36">
        <f t="shared" ref="I151:I182" si="46">H151/G151</f>
        <v>0.4</v>
      </c>
      <c r="J151" s="35">
        <f>J152+J153+J154</f>
        <v>1</v>
      </c>
      <c r="K151" s="37">
        <f t="shared" ref="K151:K182" si="47">J151/G151</f>
        <v>0.2</v>
      </c>
      <c r="L151" s="35">
        <f t="shared" ref="L151:L182" si="48">M151+N151</f>
        <v>4</v>
      </c>
      <c r="M151" s="35">
        <f>M152+M153+M154</f>
        <v>1</v>
      </c>
      <c r="N151" s="35">
        <f>N152+N153+N154</f>
        <v>3</v>
      </c>
      <c r="O151" s="35">
        <f>O152+O153+O154</f>
        <v>0</v>
      </c>
      <c r="P151" s="35">
        <f>P152+P153+P154</f>
        <v>2</v>
      </c>
      <c r="Q151" s="36">
        <f t="shared" ref="Q151:Q182" si="49">P151/L151*100</f>
        <v>50</v>
      </c>
      <c r="R151" s="35">
        <f>R152+R153+R154</f>
        <v>0</v>
      </c>
      <c r="S151" s="35">
        <f>S152+S153+S154</f>
        <v>0</v>
      </c>
      <c r="T151" s="37">
        <f t="shared" ref="T151:T182" si="50">M151/(M151+N151)</f>
        <v>0.25</v>
      </c>
      <c r="U151" s="37">
        <f t="shared" ref="U151:U182" si="51">((0.5*V151)+M151)/L151</f>
        <v>0.25</v>
      </c>
      <c r="V151" s="35">
        <f t="shared" ref="V151:AA151" si="52">V152+V153+V154</f>
        <v>0</v>
      </c>
      <c r="W151" s="35">
        <f t="shared" si="52"/>
        <v>2</v>
      </c>
      <c r="X151" s="35">
        <f t="shared" si="52"/>
        <v>1</v>
      </c>
      <c r="Y151" s="35">
        <f t="shared" si="52"/>
        <v>0</v>
      </c>
      <c r="Z151" s="35">
        <f t="shared" si="52"/>
        <v>1</v>
      </c>
      <c r="AA151" s="35">
        <f t="shared" si="52"/>
        <v>2</v>
      </c>
      <c r="AB151" s="35"/>
      <c r="AC151" s="35"/>
      <c r="AD151" s="38"/>
    </row>
    <row r="152" spans="1:30" x14ac:dyDescent="0.3">
      <c r="A152" s="3" t="s">
        <v>66</v>
      </c>
      <c r="B152" s="3" t="s">
        <v>29</v>
      </c>
      <c r="C152" s="3" t="s">
        <v>32</v>
      </c>
      <c r="D152" s="3" t="s">
        <v>26</v>
      </c>
      <c r="E152" s="3" t="s">
        <v>30</v>
      </c>
      <c r="F152" s="3" t="s">
        <v>28</v>
      </c>
      <c r="G152" s="3">
        <v>5</v>
      </c>
      <c r="H152" s="3">
        <v>2</v>
      </c>
      <c r="I152" s="4">
        <f t="shared" si="46"/>
        <v>0.4</v>
      </c>
      <c r="J152" s="3">
        <v>1</v>
      </c>
      <c r="K152" s="32">
        <f t="shared" si="47"/>
        <v>0.2</v>
      </c>
      <c r="L152" s="3">
        <f t="shared" si="48"/>
        <v>4</v>
      </c>
      <c r="M152" s="3">
        <v>1</v>
      </c>
      <c r="N152" s="3">
        <v>3</v>
      </c>
      <c r="O152" s="3">
        <v>0</v>
      </c>
      <c r="P152" s="3">
        <v>2</v>
      </c>
      <c r="Q152" s="4">
        <f t="shared" si="49"/>
        <v>50</v>
      </c>
      <c r="R152" s="3">
        <v>0</v>
      </c>
      <c r="S152" s="3">
        <v>0</v>
      </c>
      <c r="T152" s="32">
        <f t="shared" si="50"/>
        <v>0.25</v>
      </c>
      <c r="U152" s="32">
        <f t="shared" si="51"/>
        <v>0.25</v>
      </c>
      <c r="V152" s="3">
        <v>0</v>
      </c>
      <c r="W152" s="3">
        <v>2</v>
      </c>
      <c r="X152" s="3">
        <v>1</v>
      </c>
      <c r="Y152" s="3">
        <v>0</v>
      </c>
      <c r="Z152" s="3">
        <v>1</v>
      </c>
      <c r="AA152" s="3">
        <v>2</v>
      </c>
      <c r="AB152" s="3"/>
      <c r="AC152" s="3"/>
    </row>
    <row r="153" spans="1:30" x14ac:dyDescent="0.3">
      <c r="A153" s="3" t="s">
        <v>67</v>
      </c>
      <c r="B153" s="3" t="s">
        <v>29</v>
      </c>
      <c r="C153" s="3" t="s">
        <v>32</v>
      </c>
      <c r="D153" s="3" t="s">
        <v>26</v>
      </c>
      <c r="E153" s="3" t="s">
        <v>30</v>
      </c>
      <c r="F153" s="3" t="s">
        <v>28</v>
      </c>
      <c r="G153" s="3">
        <v>0</v>
      </c>
      <c r="H153" s="3">
        <v>0</v>
      </c>
      <c r="I153" s="4" t="e">
        <f t="shared" si="46"/>
        <v>#DIV/0!</v>
      </c>
      <c r="J153" s="3">
        <v>0</v>
      </c>
      <c r="K153" s="32" t="e">
        <f t="shared" si="47"/>
        <v>#DIV/0!</v>
      </c>
      <c r="L153" s="3">
        <f t="shared" si="48"/>
        <v>0</v>
      </c>
      <c r="M153" s="3">
        <v>0</v>
      </c>
      <c r="N153" s="3">
        <v>0</v>
      </c>
      <c r="O153" s="3">
        <v>0</v>
      </c>
      <c r="P153" s="3">
        <v>0</v>
      </c>
      <c r="Q153" s="4" t="e">
        <f t="shared" si="49"/>
        <v>#DIV/0!</v>
      </c>
      <c r="R153" s="3">
        <v>0</v>
      </c>
      <c r="S153" s="3">
        <v>0</v>
      </c>
      <c r="T153" s="32" t="e">
        <f t="shared" si="50"/>
        <v>#DIV/0!</v>
      </c>
      <c r="U153" s="32" t="e">
        <f t="shared" si="51"/>
        <v>#DIV/0!</v>
      </c>
      <c r="V153" s="3">
        <v>0</v>
      </c>
      <c r="W153" s="3">
        <v>0</v>
      </c>
      <c r="X153" s="3">
        <v>0</v>
      </c>
      <c r="Y153" s="3">
        <v>0</v>
      </c>
      <c r="Z153" s="3">
        <v>0</v>
      </c>
      <c r="AA153" s="3">
        <v>0</v>
      </c>
      <c r="AB153" s="3"/>
      <c r="AC153" s="3"/>
    </row>
    <row r="154" spans="1:30" x14ac:dyDescent="0.3">
      <c r="A154" s="3" t="s">
        <v>68</v>
      </c>
      <c r="B154" s="3" t="s">
        <v>29</v>
      </c>
      <c r="C154" s="3" t="s">
        <v>32</v>
      </c>
      <c r="D154" s="3" t="s">
        <v>26</v>
      </c>
      <c r="E154" s="3" t="s">
        <v>30</v>
      </c>
      <c r="F154" s="3" t="s">
        <v>28</v>
      </c>
      <c r="G154" s="3">
        <v>0</v>
      </c>
      <c r="H154" s="3">
        <v>0</v>
      </c>
      <c r="I154" s="4" t="e">
        <f t="shared" si="46"/>
        <v>#DIV/0!</v>
      </c>
      <c r="J154" s="3">
        <v>0</v>
      </c>
      <c r="K154" s="32" t="e">
        <f t="shared" si="47"/>
        <v>#DIV/0!</v>
      </c>
      <c r="L154" s="3">
        <f t="shared" si="48"/>
        <v>0</v>
      </c>
      <c r="M154" s="3">
        <v>0</v>
      </c>
      <c r="N154" s="3">
        <v>0</v>
      </c>
      <c r="O154" s="3">
        <v>0</v>
      </c>
      <c r="P154" s="3">
        <v>0</v>
      </c>
      <c r="Q154" s="4" t="e">
        <f t="shared" si="49"/>
        <v>#DIV/0!</v>
      </c>
      <c r="R154" s="3">
        <v>0</v>
      </c>
      <c r="S154" s="3">
        <v>0</v>
      </c>
      <c r="T154" s="32" t="e">
        <f t="shared" si="50"/>
        <v>#DIV/0!</v>
      </c>
      <c r="U154" s="32" t="e">
        <f t="shared" si="51"/>
        <v>#DIV/0!</v>
      </c>
      <c r="V154" s="3">
        <v>0</v>
      </c>
      <c r="W154" s="3">
        <v>0</v>
      </c>
      <c r="X154" s="3">
        <v>0</v>
      </c>
      <c r="Y154" s="3">
        <v>0</v>
      </c>
      <c r="Z154" s="3">
        <v>0</v>
      </c>
      <c r="AA154" s="3">
        <v>0</v>
      </c>
      <c r="AB154" s="3"/>
      <c r="AC154" s="3"/>
    </row>
    <row r="155" spans="1:30" x14ac:dyDescent="0.3">
      <c r="A155" s="35">
        <v>127</v>
      </c>
      <c r="B155" s="35" t="s">
        <v>29</v>
      </c>
      <c r="C155" s="35" t="s">
        <v>32</v>
      </c>
      <c r="D155" s="35" t="s">
        <v>26</v>
      </c>
      <c r="E155" s="35" t="s">
        <v>33</v>
      </c>
      <c r="F155" s="35" t="s">
        <v>28</v>
      </c>
      <c r="G155" s="35">
        <f>G156+G157+G158</f>
        <v>3</v>
      </c>
      <c r="H155" s="35">
        <f>H156+H157+H158</f>
        <v>1</v>
      </c>
      <c r="I155" s="36">
        <f t="shared" si="46"/>
        <v>0.33333333333333331</v>
      </c>
      <c r="J155" s="35">
        <f>J156+J157+J158</f>
        <v>1</v>
      </c>
      <c r="K155" s="37">
        <f t="shared" si="47"/>
        <v>0.33333333333333331</v>
      </c>
      <c r="L155" s="35">
        <f t="shared" si="48"/>
        <v>2</v>
      </c>
      <c r="M155" s="35">
        <f>M156+M157+M158</f>
        <v>0</v>
      </c>
      <c r="N155" s="35">
        <f>N156+N157+N158</f>
        <v>2</v>
      </c>
      <c r="O155" s="35">
        <f>O156+O157+O158</f>
        <v>0</v>
      </c>
      <c r="P155" s="35">
        <f>P156+P157+P158</f>
        <v>1</v>
      </c>
      <c r="Q155" s="36">
        <f t="shared" si="49"/>
        <v>50</v>
      </c>
      <c r="R155" s="35">
        <f>R156+R157+R158</f>
        <v>2</v>
      </c>
      <c r="S155" s="35">
        <f>S156+S157+S158</f>
        <v>1</v>
      </c>
      <c r="T155" s="37">
        <f t="shared" si="50"/>
        <v>0</v>
      </c>
      <c r="U155" s="37">
        <f t="shared" si="51"/>
        <v>0</v>
      </c>
      <c r="V155" s="35">
        <f t="shared" ref="V155:AA155" si="53">V156+V157+V158</f>
        <v>0</v>
      </c>
      <c r="W155" s="35">
        <f t="shared" si="53"/>
        <v>1</v>
      </c>
      <c r="X155" s="35">
        <f t="shared" si="53"/>
        <v>1</v>
      </c>
      <c r="Y155" s="35">
        <f t="shared" si="53"/>
        <v>1</v>
      </c>
      <c r="Z155" s="35">
        <f t="shared" si="53"/>
        <v>0</v>
      </c>
      <c r="AA155" s="35">
        <f t="shared" si="53"/>
        <v>1</v>
      </c>
      <c r="AB155" s="35"/>
      <c r="AC155" s="35"/>
      <c r="AD155" s="38"/>
    </row>
    <row r="156" spans="1:30" x14ac:dyDescent="0.3">
      <c r="A156" s="3" t="s">
        <v>66</v>
      </c>
      <c r="B156" s="3" t="s">
        <v>29</v>
      </c>
      <c r="C156" s="3" t="s">
        <v>32</v>
      </c>
      <c r="D156" s="3" t="s">
        <v>26</v>
      </c>
      <c r="E156" s="3" t="s">
        <v>33</v>
      </c>
      <c r="F156" s="3" t="s">
        <v>28</v>
      </c>
      <c r="G156" s="3">
        <v>2</v>
      </c>
      <c r="H156" s="3">
        <v>0</v>
      </c>
      <c r="I156" s="4">
        <f t="shared" si="46"/>
        <v>0</v>
      </c>
      <c r="J156" s="3">
        <v>1</v>
      </c>
      <c r="K156" s="32">
        <f t="shared" si="47"/>
        <v>0.5</v>
      </c>
      <c r="L156" s="3">
        <f t="shared" si="48"/>
        <v>1</v>
      </c>
      <c r="M156" s="3">
        <v>0</v>
      </c>
      <c r="N156" s="3">
        <v>1</v>
      </c>
      <c r="O156" s="3">
        <v>0</v>
      </c>
      <c r="P156" s="3">
        <v>1</v>
      </c>
      <c r="Q156" s="4">
        <f t="shared" si="49"/>
        <v>100</v>
      </c>
      <c r="R156" s="3">
        <v>0</v>
      </c>
      <c r="S156" s="3">
        <v>0</v>
      </c>
      <c r="T156" s="32">
        <f t="shared" si="50"/>
        <v>0</v>
      </c>
      <c r="U156" s="32">
        <f t="shared" si="51"/>
        <v>0</v>
      </c>
      <c r="V156" s="3">
        <v>0</v>
      </c>
      <c r="W156" s="3">
        <v>0</v>
      </c>
      <c r="X156" s="3">
        <v>1</v>
      </c>
      <c r="Y156" s="3">
        <v>1</v>
      </c>
      <c r="Z156" s="3">
        <v>0</v>
      </c>
      <c r="AA156" s="3">
        <v>0</v>
      </c>
      <c r="AB156" s="3"/>
      <c r="AC156" s="3"/>
    </row>
    <row r="157" spans="1:30" x14ac:dyDescent="0.3">
      <c r="A157" s="3" t="s">
        <v>67</v>
      </c>
      <c r="B157" s="3" t="s">
        <v>29</v>
      </c>
      <c r="C157" s="3" t="s">
        <v>32</v>
      </c>
      <c r="D157" s="3" t="s">
        <v>26</v>
      </c>
      <c r="E157" s="3" t="s">
        <v>33</v>
      </c>
      <c r="F157" s="3" t="s">
        <v>28</v>
      </c>
      <c r="G157" s="3">
        <v>0</v>
      </c>
      <c r="H157" s="3">
        <v>0</v>
      </c>
      <c r="I157" s="4" t="e">
        <f t="shared" si="46"/>
        <v>#DIV/0!</v>
      </c>
      <c r="J157" s="3">
        <v>0</v>
      </c>
      <c r="K157" s="32" t="e">
        <f t="shared" si="47"/>
        <v>#DIV/0!</v>
      </c>
      <c r="L157" s="3">
        <f t="shared" si="48"/>
        <v>0</v>
      </c>
      <c r="M157" s="3">
        <v>0</v>
      </c>
      <c r="N157" s="3">
        <v>0</v>
      </c>
      <c r="O157" s="3">
        <v>0</v>
      </c>
      <c r="P157" s="3">
        <v>0</v>
      </c>
      <c r="Q157" s="4" t="e">
        <f t="shared" si="49"/>
        <v>#DIV/0!</v>
      </c>
      <c r="R157" s="3">
        <v>0</v>
      </c>
      <c r="S157" s="3">
        <v>0</v>
      </c>
      <c r="T157" s="32" t="e">
        <f t="shared" si="50"/>
        <v>#DIV/0!</v>
      </c>
      <c r="U157" s="32" t="e">
        <f t="shared" si="51"/>
        <v>#DIV/0!</v>
      </c>
      <c r="V157" s="3">
        <v>0</v>
      </c>
      <c r="W157" s="3">
        <v>0</v>
      </c>
      <c r="X157" s="3">
        <v>0</v>
      </c>
      <c r="Y157" s="3">
        <v>0</v>
      </c>
      <c r="Z157" s="3">
        <v>0</v>
      </c>
      <c r="AA157" s="3">
        <v>0</v>
      </c>
      <c r="AB157" s="3"/>
      <c r="AC157" s="3"/>
    </row>
    <row r="158" spans="1:30" x14ac:dyDescent="0.3">
      <c r="A158" s="3" t="s">
        <v>68</v>
      </c>
      <c r="B158" s="3" t="s">
        <v>29</v>
      </c>
      <c r="C158" s="3" t="s">
        <v>32</v>
      </c>
      <c r="D158" s="3" t="s">
        <v>26</v>
      </c>
      <c r="E158" s="3" t="s">
        <v>33</v>
      </c>
      <c r="F158" s="3" t="s">
        <v>28</v>
      </c>
      <c r="G158" s="3">
        <v>1</v>
      </c>
      <c r="H158" s="3">
        <v>1</v>
      </c>
      <c r="I158" s="4">
        <f t="shared" si="46"/>
        <v>1</v>
      </c>
      <c r="J158" s="3">
        <v>0</v>
      </c>
      <c r="K158" s="32">
        <f t="shared" si="47"/>
        <v>0</v>
      </c>
      <c r="L158" s="3">
        <f t="shared" si="48"/>
        <v>1</v>
      </c>
      <c r="M158" s="3">
        <v>0</v>
      </c>
      <c r="N158" s="3">
        <v>1</v>
      </c>
      <c r="O158" s="3">
        <v>0</v>
      </c>
      <c r="P158" s="3">
        <v>0</v>
      </c>
      <c r="Q158" s="4">
        <f t="shared" si="49"/>
        <v>0</v>
      </c>
      <c r="R158" s="3">
        <v>2</v>
      </c>
      <c r="S158" s="3">
        <v>1</v>
      </c>
      <c r="T158" s="32">
        <f t="shared" si="50"/>
        <v>0</v>
      </c>
      <c r="U158" s="32">
        <f t="shared" si="51"/>
        <v>0</v>
      </c>
      <c r="V158" s="3">
        <v>0</v>
      </c>
      <c r="W158" s="3">
        <v>1</v>
      </c>
      <c r="X158" s="3">
        <v>0</v>
      </c>
      <c r="Y158" s="3">
        <v>0</v>
      </c>
      <c r="Z158" s="3">
        <v>0</v>
      </c>
      <c r="AA158" s="3">
        <v>1</v>
      </c>
      <c r="AB158" s="3"/>
      <c r="AC158" s="3"/>
    </row>
    <row r="159" spans="1:30" x14ac:dyDescent="0.3">
      <c r="A159" s="35">
        <v>231</v>
      </c>
      <c r="B159" s="35" t="s">
        <v>24</v>
      </c>
      <c r="C159" s="35" t="s">
        <v>29</v>
      </c>
      <c r="D159" s="35" t="s">
        <v>34</v>
      </c>
      <c r="E159" s="35" t="s">
        <v>27</v>
      </c>
      <c r="F159" s="35" t="s">
        <v>28</v>
      </c>
      <c r="G159" s="35">
        <f>G160+G161+G162</f>
        <v>6</v>
      </c>
      <c r="H159" s="35">
        <f>H160+H161+H162</f>
        <v>0</v>
      </c>
      <c r="I159" s="36">
        <f t="shared" si="46"/>
        <v>0</v>
      </c>
      <c r="J159" s="35">
        <f>J160+J161+J162</f>
        <v>5</v>
      </c>
      <c r="K159" s="37">
        <f t="shared" si="47"/>
        <v>0.83333333333333337</v>
      </c>
      <c r="L159" s="35">
        <f t="shared" si="48"/>
        <v>1</v>
      </c>
      <c r="M159" s="35">
        <f>M160+M161+M162</f>
        <v>0</v>
      </c>
      <c r="N159" s="35">
        <f>N160+N161+N162</f>
        <v>1</v>
      </c>
      <c r="O159" s="35">
        <f>O160+O161+O162</f>
        <v>0</v>
      </c>
      <c r="P159" s="35">
        <f>P160+P161+P162</f>
        <v>0</v>
      </c>
      <c r="Q159" s="36">
        <f t="shared" si="49"/>
        <v>0</v>
      </c>
      <c r="R159" s="35">
        <f>R160+R161+R162</f>
        <v>0</v>
      </c>
      <c r="S159" s="35">
        <f>S160+S161+S162</f>
        <v>0</v>
      </c>
      <c r="T159" s="37">
        <f t="shared" si="50"/>
        <v>0</v>
      </c>
      <c r="U159" s="37">
        <f t="shared" si="51"/>
        <v>0</v>
      </c>
      <c r="V159" s="35">
        <f t="shared" ref="V159:AA159" si="54">V160+V161+V162</f>
        <v>0</v>
      </c>
      <c r="W159" s="35">
        <f t="shared" si="54"/>
        <v>0</v>
      </c>
      <c r="X159" s="35">
        <f t="shared" si="54"/>
        <v>1</v>
      </c>
      <c r="Y159" s="35">
        <f t="shared" si="54"/>
        <v>3</v>
      </c>
      <c r="Z159" s="35">
        <f t="shared" si="54"/>
        <v>0</v>
      </c>
      <c r="AA159" s="35">
        <f t="shared" si="54"/>
        <v>0</v>
      </c>
      <c r="AB159" s="35"/>
      <c r="AC159" s="35"/>
      <c r="AD159" s="38"/>
    </row>
    <row r="160" spans="1:30" x14ac:dyDescent="0.3">
      <c r="A160" s="3" t="s">
        <v>66</v>
      </c>
      <c r="B160" s="3" t="s">
        <v>24</v>
      </c>
      <c r="C160" s="3" t="s">
        <v>29</v>
      </c>
      <c r="D160" s="3" t="s">
        <v>34</v>
      </c>
      <c r="E160" s="3" t="s">
        <v>27</v>
      </c>
      <c r="F160" s="3" t="s">
        <v>28</v>
      </c>
      <c r="G160" s="3">
        <v>3</v>
      </c>
      <c r="H160" s="3">
        <v>0</v>
      </c>
      <c r="I160" s="4">
        <f t="shared" si="46"/>
        <v>0</v>
      </c>
      <c r="J160" s="3">
        <v>2</v>
      </c>
      <c r="K160" s="32">
        <f t="shared" si="47"/>
        <v>0.66666666666666663</v>
      </c>
      <c r="L160" s="3">
        <f t="shared" si="48"/>
        <v>1</v>
      </c>
      <c r="M160" s="3">
        <v>0</v>
      </c>
      <c r="N160" s="3">
        <v>1</v>
      </c>
      <c r="O160" s="3">
        <v>0</v>
      </c>
      <c r="P160" s="3">
        <v>0</v>
      </c>
      <c r="Q160" s="4">
        <f t="shared" si="49"/>
        <v>0</v>
      </c>
      <c r="R160" s="3">
        <v>0</v>
      </c>
      <c r="S160" s="3">
        <v>0</v>
      </c>
      <c r="T160" s="32">
        <f t="shared" si="50"/>
        <v>0</v>
      </c>
      <c r="U160" s="32">
        <f t="shared" si="51"/>
        <v>0</v>
      </c>
      <c r="V160" s="3">
        <v>0</v>
      </c>
      <c r="W160" s="3">
        <v>0</v>
      </c>
      <c r="X160" s="3">
        <v>1</v>
      </c>
      <c r="Y160" s="3">
        <v>0</v>
      </c>
      <c r="Z160" s="3">
        <v>0</v>
      </c>
      <c r="AA160" s="3">
        <v>0</v>
      </c>
      <c r="AB160" s="3"/>
      <c r="AC160" s="3"/>
    </row>
    <row r="161" spans="1:30" x14ac:dyDescent="0.3">
      <c r="A161" s="3" t="s">
        <v>67</v>
      </c>
      <c r="B161" s="3" t="s">
        <v>24</v>
      </c>
      <c r="C161" s="3" t="s">
        <v>29</v>
      </c>
      <c r="D161" s="3" t="s">
        <v>34</v>
      </c>
      <c r="E161" s="3" t="s">
        <v>27</v>
      </c>
      <c r="F161" s="3" t="s">
        <v>28</v>
      </c>
      <c r="G161" s="3">
        <v>0</v>
      </c>
      <c r="H161" s="3">
        <v>0</v>
      </c>
      <c r="I161" s="4" t="e">
        <f t="shared" si="46"/>
        <v>#DIV/0!</v>
      </c>
      <c r="J161" s="3">
        <v>0</v>
      </c>
      <c r="K161" s="32" t="e">
        <f t="shared" si="47"/>
        <v>#DIV/0!</v>
      </c>
      <c r="L161" s="3">
        <f t="shared" si="48"/>
        <v>0</v>
      </c>
      <c r="M161" s="3">
        <v>0</v>
      </c>
      <c r="N161" s="3">
        <v>0</v>
      </c>
      <c r="O161" s="3">
        <v>0</v>
      </c>
      <c r="P161" s="3">
        <v>0</v>
      </c>
      <c r="Q161" s="4" t="e">
        <f t="shared" si="49"/>
        <v>#DIV/0!</v>
      </c>
      <c r="R161" s="3">
        <v>0</v>
      </c>
      <c r="S161" s="3">
        <v>0</v>
      </c>
      <c r="T161" s="32" t="e">
        <f t="shared" si="50"/>
        <v>#DIV/0!</v>
      </c>
      <c r="U161" s="32" t="e">
        <f t="shared" si="51"/>
        <v>#DIV/0!</v>
      </c>
      <c r="V161" s="3">
        <v>0</v>
      </c>
      <c r="W161" s="3">
        <v>0</v>
      </c>
      <c r="X161" s="3">
        <v>0</v>
      </c>
      <c r="Y161" s="3">
        <v>0</v>
      </c>
      <c r="Z161" s="3">
        <v>0</v>
      </c>
      <c r="AA161" s="3">
        <v>0</v>
      </c>
      <c r="AB161" s="3"/>
      <c r="AC161" s="3"/>
    </row>
    <row r="162" spans="1:30" x14ac:dyDescent="0.3">
      <c r="A162" s="3" t="s">
        <v>68</v>
      </c>
      <c r="B162" s="3" t="s">
        <v>24</v>
      </c>
      <c r="C162" s="3" t="s">
        <v>29</v>
      </c>
      <c r="D162" s="3" t="s">
        <v>34</v>
      </c>
      <c r="E162" s="3" t="s">
        <v>27</v>
      </c>
      <c r="F162" s="3" t="s">
        <v>28</v>
      </c>
      <c r="G162" s="3">
        <v>3</v>
      </c>
      <c r="H162" s="3">
        <v>0</v>
      </c>
      <c r="I162" s="4">
        <f t="shared" si="46"/>
        <v>0</v>
      </c>
      <c r="J162" s="3">
        <v>3</v>
      </c>
      <c r="K162" s="32">
        <f t="shared" si="47"/>
        <v>1</v>
      </c>
      <c r="L162" s="3">
        <f t="shared" si="48"/>
        <v>0</v>
      </c>
      <c r="M162" s="3">
        <v>0</v>
      </c>
      <c r="N162" s="3">
        <v>0</v>
      </c>
      <c r="O162" s="3">
        <v>0</v>
      </c>
      <c r="P162" s="3">
        <v>0</v>
      </c>
      <c r="Q162" s="4" t="e">
        <f t="shared" si="49"/>
        <v>#DIV/0!</v>
      </c>
      <c r="R162" s="3">
        <v>0</v>
      </c>
      <c r="S162" s="3">
        <v>0</v>
      </c>
      <c r="T162" s="32" t="e">
        <f t="shared" si="50"/>
        <v>#DIV/0!</v>
      </c>
      <c r="U162" s="32" t="e">
        <f t="shared" si="51"/>
        <v>#DIV/0!</v>
      </c>
      <c r="V162" s="3">
        <v>0</v>
      </c>
      <c r="W162" s="3">
        <v>0</v>
      </c>
      <c r="X162" s="3">
        <v>0</v>
      </c>
      <c r="Y162" s="3">
        <v>3</v>
      </c>
      <c r="Z162" s="3">
        <v>0</v>
      </c>
      <c r="AA162" s="3">
        <v>0</v>
      </c>
      <c r="AB162" s="3"/>
      <c r="AC162" s="3"/>
    </row>
    <row r="163" spans="1:30" x14ac:dyDescent="0.3">
      <c r="A163" s="35">
        <v>208</v>
      </c>
      <c r="B163" s="35" t="s">
        <v>29</v>
      </c>
      <c r="C163" s="35" t="s">
        <v>25</v>
      </c>
      <c r="D163" s="35" t="s">
        <v>26</v>
      </c>
      <c r="E163" s="35" t="s">
        <v>30</v>
      </c>
      <c r="F163" s="35" t="s">
        <v>34</v>
      </c>
      <c r="G163" s="35">
        <f>G164+G165+G166</f>
        <v>1</v>
      </c>
      <c r="H163" s="35">
        <f>H164+H165+H166</f>
        <v>0</v>
      </c>
      <c r="I163" s="36">
        <f t="shared" si="46"/>
        <v>0</v>
      </c>
      <c r="J163" s="35">
        <f>J164+J165+J166</f>
        <v>0</v>
      </c>
      <c r="K163" s="37">
        <f t="shared" si="47"/>
        <v>0</v>
      </c>
      <c r="L163" s="35">
        <f t="shared" si="48"/>
        <v>1</v>
      </c>
      <c r="M163" s="35">
        <f>M164+M165+M166</f>
        <v>0</v>
      </c>
      <c r="N163" s="35">
        <f>N164+N165+N166</f>
        <v>1</v>
      </c>
      <c r="O163" s="35">
        <f>O164+O165+O166</f>
        <v>0</v>
      </c>
      <c r="P163" s="35">
        <f>P164+P165+P166</f>
        <v>0</v>
      </c>
      <c r="Q163" s="36">
        <f t="shared" si="49"/>
        <v>0</v>
      </c>
      <c r="R163" s="35">
        <f>R164+R165+R166</f>
        <v>0</v>
      </c>
      <c r="S163" s="35">
        <f>S164+S165+S166</f>
        <v>0</v>
      </c>
      <c r="T163" s="37">
        <f t="shared" si="50"/>
        <v>0</v>
      </c>
      <c r="U163" s="37">
        <f t="shared" si="51"/>
        <v>0</v>
      </c>
      <c r="V163" s="35">
        <f t="shared" ref="V163:AA163" si="55">V164+V165+V166</f>
        <v>0</v>
      </c>
      <c r="W163" s="35">
        <f t="shared" si="55"/>
        <v>1</v>
      </c>
      <c r="X163" s="35">
        <f t="shared" si="55"/>
        <v>0</v>
      </c>
      <c r="Y163" s="35">
        <f t="shared" si="55"/>
        <v>0</v>
      </c>
      <c r="Z163" s="35">
        <f t="shared" si="55"/>
        <v>1</v>
      </c>
      <c r="AA163" s="35">
        <f t="shared" si="55"/>
        <v>0</v>
      </c>
      <c r="AB163" s="35"/>
      <c r="AC163" s="35"/>
      <c r="AD163" s="38"/>
    </row>
    <row r="164" spans="1:30" x14ac:dyDescent="0.3">
      <c r="A164" s="3" t="s">
        <v>66</v>
      </c>
      <c r="B164" s="3" t="s">
        <v>29</v>
      </c>
      <c r="C164" s="3" t="s">
        <v>25</v>
      </c>
      <c r="D164" s="3" t="s">
        <v>26</v>
      </c>
      <c r="E164" s="3" t="s">
        <v>30</v>
      </c>
      <c r="F164" s="3" t="s">
        <v>34</v>
      </c>
      <c r="G164" s="3">
        <v>1</v>
      </c>
      <c r="H164" s="3">
        <v>0</v>
      </c>
      <c r="I164" s="4">
        <f t="shared" si="46"/>
        <v>0</v>
      </c>
      <c r="J164" s="3">
        <v>0</v>
      </c>
      <c r="K164" s="32">
        <f t="shared" si="47"/>
        <v>0</v>
      </c>
      <c r="L164" s="3">
        <f t="shared" si="48"/>
        <v>1</v>
      </c>
      <c r="M164" s="3">
        <v>0</v>
      </c>
      <c r="N164" s="3">
        <v>1</v>
      </c>
      <c r="O164" s="3">
        <v>0</v>
      </c>
      <c r="P164" s="3">
        <v>0</v>
      </c>
      <c r="Q164" s="4">
        <f t="shared" si="49"/>
        <v>0</v>
      </c>
      <c r="R164" s="3">
        <v>0</v>
      </c>
      <c r="S164" s="3">
        <v>0</v>
      </c>
      <c r="T164" s="32">
        <f t="shared" si="50"/>
        <v>0</v>
      </c>
      <c r="U164" s="32">
        <f t="shared" si="51"/>
        <v>0</v>
      </c>
      <c r="V164" s="3">
        <v>0</v>
      </c>
      <c r="W164" s="3">
        <v>1</v>
      </c>
      <c r="X164" s="3">
        <v>0</v>
      </c>
      <c r="Y164" s="3">
        <v>0</v>
      </c>
      <c r="Z164" s="3">
        <v>1</v>
      </c>
      <c r="AA164" s="3">
        <v>0</v>
      </c>
      <c r="AB164" s="3"/>
      <c r="AC164" s="3"/>
    </row>
    <row r="165" spans="1:30" x14ac:dyDescent="0.3">
      <c r="A165" s="3" t="s">
        <v>67</v>
      </c>
      <c r="B165" s="3" t="s">
        <v>29</v>
      </c>
      <c r="C165" s="3" t="s">
        <v>25</v>
      </c>
      <c r="D165" s="3" t="s">
        <v>26</v>
      </c>
      <c r="E165" s="3" t="s">
        <v>30</v>
      </c>
      <c r="F165" s="3" t="s">
        <v>34</v>
      </c>
      <c r="G165" s="3">
        <v>0</v>
      </c>
      <c r="H165" s="3">
        <v>0</v>
      </c>
      <c r="I165" s="4" t="e">
        <f t="shared" si="46"/>
        <v>#DIV/0!</v>
      </c>
      <c r="J165" s="3">
        <v>0</v>
      </c>
      <c r="K165" s="32" t="e">
        <f t="shared" si="47"/>
        <v>#DIV/0!</v>
      </c>
      <c r="L165" s="3">
        <f t="shared" si="48"/>
        <v>0</v>
      </c>
      <c r="M165" s="3">
        <v>0</v>
      </c>
      <c r="N165" s="3">
        <v>0</v>
      </c>
      <c r="O165" s="3">
        <v>0</v>
      </c>
      <c r="P165" s="3">
        <v>0</v>
      </c>
      <c r="Q165" s="4" t="e">
        <f t="shared" si="49"/>
        <v>#DIV/0!</v>
      </c>
      <c r="R165" s="3">
        <v>0</v>
      </c>
      <c r="S165" s="3">
        <v>0</v>
      </c>
      <c r="T165" s="32" t="e">
        <f t="shared" si="50"/>
        <v>#DIV/0!</v>
      </c>
      <c r="U165" s="32" t="e">
        <f t="shared" si="51"/>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34</v>
      </c>
      <c r="G166" s="3">
        <v>0</v>
      </c>
      <c r="H166" s="3">
        <v>0</v>
      </c>
      <c r="I166" s="4" t="e">
        <f t="shared" si="46"/>
        <v>#DIV/0!</v>
      </c>
      <c r="J166" s="3">
        <v>0</v>
      </c>
      <c r="K166" s="32" t="e">
        <f t="shared" si="47"/>
        <v>#DIV/0!</v>
      </c>
      <c r="L166" s="3">
        <f t="shared" si="48"/>
        <v>0</v>
      </c>
      <c r="M166" s="3">
        <v>0</v>
      </c>
      <c r="N166" s="3">
        <v>0</v>
      </c>
      <c r="O166" s="3">
        <v>0</v>
      </c>
      <c r="P166" s="3">
        <v>0</v>
      </c>
      <c r="Q166" s="4" t="e">
        <f t="shared" si="49"/>
        <v>#DIV/0!</v>
      </c>
      <c r="R166" s="3">
        <v>0</v>
      </c>
      <c r="S166" s="3">
        <v>0</v>
      </c>
      <c r="T166" s="32" t="e">
        <f t="shared" si="50"/>
        <v>#DIV/0!</v>
      </c>
      <c r="U166" s="32" t="e">
        <f t="shared" si="51"/>
        <v>#DIV/0!</v>
      </c>
      <c r="V166" s="3">
        <v>0</v>
      </c>
      <c r="W166" s="3">
        <v>0</v>
      </c>
      <c r="X166" s="3">
        <v>0</v>
      </c>
      <c r="Y166" s="3">
        <v>0</v>
      </c>
      <c r="Z166" s="3">
        <v>0</v>
      </c>
      <c r="AA166" s="3">
        <v>0</v>
      </c>
      <c r="AB166" s="3"/>
      <c r="AC166" s="3"/>
    </row>
    <row r="167" spans="1:30" x14ac:dyDescent="0.3">
      <c r="A167" s="35">
        <v>232</v>
      </c>
      <c r="B167" s="35" t="s">
        <v>32</v>
      </c>
      <c r="C167" s="35" t="s">
        <v>25</v>
      </c>
      <c r="D167" s="35" t="s">
        <v>26</v>
      </c>
      <c r="E167" s="35" t="s">
        <v>30</v>
      </c>
      <c r="F167" s="35" t="s">
        <v>34</v>
      </c>
      <c r="G167" s="35">
        <f>G168+G169+G170</f>
        <v>4</v>
      </c>
      <c r="H167" s="35">
        <f>H168+H169+H170</f>
        <v>2</v>
      </c>
      <c r="I167" s="36">
        <f t="shared" si="46"/>
        <v>0.5</v>
      </c>
      <c r="J167" s="35">
        <f>J168+J169+J170</f>
        <v>2</v>
      </c>
      <c r="K167" s="37">
        <f t="shared" si="47"/>
        <v>0.5</v>
      </c>
      <c r="L167" s="35">
        <f t="shared" si="48"/>
        <v>2</v>
      </c>
      <c r="M167" s="35">
        <f>M168+M169+M170</f>
        <v>1</v>
      </c>
      <c r="N167" s="35">
        <f>N168+N169+N170</f>
        <v>1</v>
      </c>
      <c r="O167" s="35">
        <f>O168+O169+O170</f>
        <v>1</v>
      </c>
      <c r="P167" s="35">
        <f>P168+P169+P170</f>
        <v>1</v>
      </c>
      <c r="Q167" s="36">
        <f t="shared" si="49"/>
        <v>50</v>
      </c>
      <c r="R167" s="35">
        <f>R168+R169+R170</f>
        <v>0</v>
      </c>
      <c r="S167" s="35">
        <f>S168+S169+S170</f>
        <v>0</v>
      </c>
      <c r="T167" s="37">
        <f t="shared" si="50"/>
        <v>0.5</v>
      </c>
      <c r="U167" s="37">
        <f t="shared" si="51"/>
        <v>0.5</v>
      </c>
      <c r="V167" s="35">
        <f t="shared" ref="V167:AA167" si="56">V168+V169+V170</f>
        <v>0</v>
      </c>
      <c r="W167" s="35">
        <f t="shared" si="56"/>
        <v>0</v>
      </c>
      <c r="X167" s="35">
        <f t="shared" si="56"/>
        <v>1</v>
      </c>
      <c r="Y167" s="35">
        <f t="shared" si="56"/>
        <v>2</v>
      </c>
      <c r="Z167" s="35">
        <f t="shared" si="56"/>
        <v>0</v>
      </c>
      <c r="AA167" s="35">
        <f t="shared" si="56"/>
        <v>0</v>
      </c>
      <c r="AB167" s="35"/>
      <c r="AC167" s="35"/>
      <c r="AD167" s="38"/>
    </row>
    <row r="168" spans="1:30" x14ac:dyDescent="0.3">
      <c r="A168" s="3" t="s">
        <v>66</v>
      </c>
      <c r="B168" s="3" t="s">
        <v>32</v>
      </c>
      <c r="C168" s="3" t="s">
        <v>25</v>
      </c>
      <c r="D168" s="3" t="s">
        <v>26</v>
      </c>
      <c r="E168" s="3" t="s">
        <v>30</v>
      </c>
      <c r="F168" s="3" t="s">
        <v>34</v>
      </c>
      <c r="G168" s="3">
        <v>1</v>
      </c>
      <c r="H168" s="3">
        <v>0</v>
      </c>
      <c r="I168" s="4">
        <f t="shared" si="46"/>
        <v>0</v>
      </c>
      <c r="J168" s="3">
        <v>1</v>
      </c>
      <c r="K168" s="32">
        <f t="shared" si="47"/>
        <v>1</v>
      </c>
      <c r="L168" s="3">
        <f t="shared" si="48"/>
        <v>0</v>
      </c>
      <c r="M168" s="3">
        <v>0</v>
      </c>
      <c r="N168" s="3">
        <v>0</v>
      </c>
      <c r="O168" s="3">
        <v>0</v>
      </c>
      <c r="P168" s="3">
        <v>0</v>
      </c>
      <c r="Q168" s="4" t="e">
        <f t="shared" si="49"/>
        <v>#DIV/0!</v>
      </c>
      <c r="R168" s="3">
        <v>0</v>
      </c>
      <c r="S168" s="3">
        <v>0</v>
      </c>
      <c r="T168" s="32" t="e">
        <f t="shared" si="50"/>
        <v>#DIV/0!</v>
      </c>
      <c r="U168" s="32" t="e">
        <f t="shared" si="51"/>
        <v>#DIV/0!</v>
      </c>
      <c r="V168" s="3">
        <v>0</v>
      </c>
      <c r="W168" s="3">
        <v>0</v>
      </c>
      <c r="X168" s="3">
        <v>0</v>
      </c>
      <c r="Y168" s="3">
        <v>1</v>
      </c>
      <c r="Z168" s="3">
        <v>0</v>
      </c>
      <c r="AA168" s="3">
        <v>0</v>
      </c>
      <c r="AB168" s="3"/>
      <c r="AC168" s="3"/>
    </row>
    <row r="169" spans="1:30" x14ac:dyDescent="0.3">
      <c r="A169" s="3" t="s">
        <v>67</v>
      </c>
      <c r="B169" s="3" t="s">
        <v>32</v>
      </c>
      <c r="C169" s="3" t="s">
        <v>25</v>
      </c>
      <c r="D169" s="3" t="s">
        <v>26</v>
      </c>
      <c r="E169" s="3" t="s">
        <v>30</v>
      </c>
      <c r="F169" s="3" t="s">
        <v>34</v>
      </c>
      <c r="G169" s="3">
        <v>0</v>
      </c>
      <c r="H169" s="3">
        <v>0</v>
      </c>
      <c r="I169" s="4" t="e">
        <f t="shared" si="46"/>
        <v>#DIV/0!</v>
      </c>
      <c r="J169" s="3">
        <v>0</v>
      </c>
      <c r="K169" s="32" t="e">
        <f t="shared" si="47"/>
        <v>#DIV/0!</v>
      </c>
      <c r="L169" s="3">
        <f t="shared" si="48"/>
        <v>0</v>
      </c>
      <c r="M169" s="3">
        <v>0</v>
      </c>
      <c r="N169" s="3">
        <v>0</v>
      </c>
      <c r="O169" s="3">
        <v>0</v>
      </c>
      <c r="P169" s="3">
        <v>0</v>
      </c>
      <c r="Q169" s="4" t="e">
        <f t="shared" si="49"/>
        <v>#DIV/0!</v>
      </c>
      <c r="R169" s="3">
        <v>0</v>
      </c>
      <c r="S169" s="3">
        <v>0</v>
      </c>
      <c r="T169" s="32" t="e">
        <f t="shared" si="50"/>
        <v>#DIV/0!</v>
      </c>
      <c r="U169" s="32" t="e">
        <f t="shared" si="51"/>
        <v>#DIV/0!</v>
      </c>
      <c r="V169" s="3">
        <v>0</v>
      </c>
      <c r="W169" s="3">
        <v>0</v>
      </c>
      <c r="X169" s="3">
        <v>0</v>
      </c>
      <c r="Y169" s="3">
        <v>0</v>
      </c>
      <c r="Z169" s="3">
        <v>0</v>
      </c>
      <c r="AA169" s="3">
        <v>0</v>
      </c>
      <c r="AB169" s="3"/>
      <c r="AC169" s="3"/>
    </row>
    <row r="170" spans="1:30" x14ac:dyDescent="0.3">
      <c r="A170" s="3" t="s">
        <v>68</v>
      </c>
      <c r="B170" s="3" t="s">
        <v>32</v>
      </c>
      <c r="C170" s="3" t="s">
        <v>25</v>
      </c>
      <c r="D170" s="3" t="s">
        <v>26</v>
      </c>
      <c r="E170" s="3" t="s">
        <v>30</v>
      </c>
      <c r="F170" s="3" t="s">
        <v>34</v>
      </c>
      <c r="G170" s="3">
        <v>3</v>
      </c>
      <c r="H170" s="3">
        <v>2</v>
      </c>
      <c r="I170" s="4">
        <f t="shared" si="46"/>
        <v>0.66666666666666663</v>
      </c>
      <c r="J170" s="3">
        <v>1</v>
      </c>
      <c r="K170" s="32">
        <f t="shared" si="47"/>
        <v>0.33333333333333331</v>
      </c>
      <c r="L170" s="3">
        <f t="shared" si="48"/>
        <v>2</v>
      </c>
      <c r="M170" s="3">
        <v>1</v>
      </c>
      <c r="N170" s="3">
        <v>1</v>
      </c>
      <c r="O170" s="3">
        <v>1</v>
      </c>
      <c r="P170" s="3">
        <v>1</v>
      </c>
      <c r="Q170" s="4">
        <f t="shared" si="49"/>
        <v>50</v>
      </c>
      <c r="R170" s="3">
        <v>0</v>
      </c>
      <c r="S170" s="3">
        <v>0</v>
      </c>
      <c r="T170" s="32">
        <f t="shared" si="50"/>
        <v>0.5</v>
      </c>
      <c r="U170" s="32">
        <f t="shared" si="51"/>
        <v>0.5</v>
      </c>
      <c r="V170" s="3">
        <v>0</v>
      </c>
      <c r="W170" s="3">
        <v>0</v>
      </c>
      <c r="X170" s="3">
        <v>1</v>
      </c>
      <c r="Y170" s="3">
        <v>1</v>
      </c>
      <c r="Z170" s="3">
        <v>0</v>
      </c>
      <c r="AA170" s="3">
        <v>0</v>
      </c>
      <c r="AB170" s="3"/>
      <c r="AC170" s="3"/>
    </row>
    <row r="171" spans="1:30" x14ac:dyDescent="0.3">
      <c r="A171" s="35">
        <v>132</v>
      </c>
      <c r="B171" s="35" t="s">
        <v>32</v>
      </c>
      <c r="C171" s="35" t="s">
        <v>25</v>
      </c>
      <c r="D171" s="35" t="s">
        <v>26</v>
      </c>
      <c r="E171" s="35" t="s">
        <v>30</v>
      </c>
      <c r="F171" s="35" t="s">
        <v>33</v>
      </c>
      <c r="G171" s="35">
        <f>G172+G173+G174</f>
        <v>2</v>
      </c>
      <c r="H171" s="35">
        <f>H172+H173+H174</f>
        <v>2</v>
      </c>
      <c r="I171" s="36">
        <f t="shared" si="46"/>
        <v>1</v>
      </c>
      <c r="J171" s="35">
        <f>J172+J173+J174</f>
        <v>1</v>
      </c>
      <c r="K171" s="37">
        <f t="shared" si="47"/>
        <v>0.5</v>
      </c>
      <c r="L171" s="35">
        <f t="shared" si="48"/>
        <v>1</v>
      </c>
      <c r="M171" s="35">
        <f>M172+M173+M174</f>
        <v>1</v>
      </c>
      <c r="N171" s="35">
        <f>N172+N173+N174</f>
        <v>0</v>
      </c>
      <c r="O171" s="35">
        <f>O172+O173+O174</f>
        <v>1</v>
      </c>
      <c r="P171" s="35">
        <f>P172+P173+P174</f>
        <v>1</v>
      </c>
      <c r="Q171" s="36">
        <f t="shared" si="49"/>
        <v>100</v>
      </c>
      <c r="R171" s="35">
        <f>R172+R173+R174</f>
        <v>0</v>
      </c>
      <c r="S171" s="35">
        <f>S172+S173+S174</f>
        <v>0</v>
      </c>
      <c r="T171" s="37">
        <f t="shared" si="50"/>
        <v>1</v>
      </c>
      <c r="U171" s="37">
        <f t="shared" si="51"/>
        <v>1</v>
      </c>
      <c r="V171" s="35">
        <f t="shared" ref="V171:AA171" si="57">V172+V173+V174</f>
        <v>0</v>
      </c>
      <c r="W171" s="35">
        <f t="shared" si="57"/>
        <v>0</v>
      </c>
      <c r="X171" s="35">
        <f t="shared" si="57"/>
        <v>0</v>
      </c>
      <c r="Y171" s="35">
        <f t="shared" si="57"/>
        <v>1</v>
      </c>
      <c r="Z171" s="35">
        <f t="shared" si="57"/>
        <v>0</v>
      </c>
      <c r="AA171" s="35">
        <f t="shared" si="57"/>
        <v>0</v>
      </c>
      <c r="AB171" s="35"/>
      <c r="AC171" s="35"/>
      <c r="AD171" s="38"/>
    </row>
    <row r="172" spans="1:30" x14ac:dyDescent="0.3">
      <c r="A172" s="3" t="s">
        <v>66</v>
      </c>
      <c r="B172" s="3" t="s">
        <v>32</v>
      </c>
      <c r="C172" s="3" t="s">
        <v>25</v>
      </c>
      <c r="D172" s="3" t="s">
        <v>26</v>
      </c>
      <c r="E172" s="3" t="s">
        <v>30</v>
      </c>
      <c r="F172" s="3" t="s">
        <v>33</v>
      </c>
      <c r="G172" s="3">
        <v>2</v>
      </c>
      <c r="H172" s="3">
        <v>2</v>
      </c>
      <c r="I172" s="4">
        <f t="shared" si="46"/>
        <v>1</v>
      </c>
      <c r="J172" s="3">
        <v>1</v>
      </c>
      <c r="K172" s="32">
        <f t="shared" si="47"/>
        <v>0.5</v>
      </c>
      <c r="L172" s="3">
        <f t="shared" si="48"/>
        <v>1</v>
      </c>
      <c r="M172" s="3">
        <v>1</v>
      </c>
      <c r="N172" s="3">
        <v>0</v>
      </c>
      <c r="O172" s="3">
        <v>1</v>
      </c>
      <c r="P172" s="3">
        <v>1</v>
      </c>
      <c r="Q172" s="4">
        <f t="shared" si="49"/>
        <v>100</v>
      </c>
      <c r="R172" s="3">
        <v>0</v>
      </c>
      <c r="S172" s="3">
        <v>0</v>
      </c>
      <c r="T172" s="32">
        <f t="shared" si="50"/>
        <v>1</v>
      </c>
      <c r="U172" s="32">
        <f t="shared" si="51"/>
        <v>1</v>
      </c>
      <c r="V172" s="3">
        <v>0</v>
      </c>
      <c r="W172" s="3">
        <v>0</v>
      </c>
      <c r="X172" s="3">
        <v>0</v>
      </c>
      <c r="Y172" s="3">
        <v>1</v>
      </c>
      <c r="Z172" s="3">
        <v>0</v>
      </c>
      <c r="AA172" s="3">
        <v>0</v>
      </c>
      <c r="AB172" s="3"/>
      <c r="AC172" s="3"/>
    </row>
    <row r="173" spans="1:30" x14ac:dyDescent="0.3">
      <c r="A173" s="3" t="s">
        <v>67</v>
      </c>
      <c r="B173" s="3" t="s">
        <v>32</v>
      </c>
      <c r="C173" s="3" t="s">
        <v>25</v>
      </c>
      <c r="D173" s="3" t="s">
        <v>26</v>
      </c>
      <c r="E173" s="3" t="s">
        <v>30</v>
      </c>
      <c r="F173" s="3" t="s">
        <v>33</v>
      </c>
      <c r="G173" s="3">
        <v>0</v>
      </c>
      <c r="H173" s="3">
        <v>0</v>
      </c>
      <c r="I173" s="4" t="e">
        <f t="shared" si="46"/>
        <v>#DIV/0!</v>
      </c>
      <c r="J173" s="3">
        <v>0</v>
      </c>
      <c r="K173" s="32" t="e">
        <f t="shared" si="47"/>
        <v>#DIV/0!</v>
      </c>
      <c r="L173" s="3">
        <f t="shared" si="48"/>
        <v>0</v>
      </c>
      <c r="M173" s="3">
        <v>0</v>
      </c>
      <c r="N173" s="3">
        <v>0</v>
      </c>
      <c r="O173" s="3">
        <v>0</v>
      </c>
      <c r="P173" s="3">
        <v>0</v>
      </c>
      <c r="Q173" s="4" t="e">
        <f t="shared" si="49"/>
        <v>#DIV/0!</v>
      </c>
      <c r="R173" s="3">
        <v>0</v>
      </c>
      <c r="S173" s="3">
        <v>0</v>
      </c>
      <c r="T173" s="32" t="e">
        <f t="shared" si="50"/>
        <v>#DIV/0!</v>
      </c>
      <c r="U173" s="32"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30</v>
      </c>
      <c r="F174" s="3" t="s">
        <v>33</v>
      </c>
      <c r="G174" s="3">
        <v>0</v>
      </c>
      <c r="H174" s="3">
        <v>0</v>
      </c>
      <c r="I174" s="4" t="e">
        <f t="shared" si="46"/>
        <v>#DIV/0!</v>
      </c>
      <c r="J174" s="3">
        <v>0</v>
      </c>
      <c r="K174" s="32" t="e">
        <f t="shared" si="47"/>
        <v>#DIV/0!</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0</v>
      </c>
      <c r="Z174" s="3">
        <v>0</v>
      </c>
      <c r="AA174" s="3">
        <v>0</v>
      </c>
      <c r="AB174" s="3"/>
      <c r="AC174" s="3"/>
    </row>
    <row r="175" spans="1:30" x14ac:dyDescent="0.3">
      <c r="A175" s="35">
        <v>13</v>
      </c>
      <c r="B175" s="35" t="s">
        <v>30</v>
      </c>
      <c r="C175" s="35" t="s">
        <v>25</v>
      </c>
      <c r="D175" s="35" t="s">
        <v>26</v>
      </c>
      <c r="E175" s="35" t="s">
        <v>27</v>
      </c>
      <c r="F175" s="35" t="s">
        <v>28</v>
      </c>
      <c r="G175" s="35">
        <f>G176+G177+G178</f>
        <v>4</v>
      </c>
      <c r="H175" s="35">
        <f>H176+H177+H178</f>
        <v>0</v>
      </c>
      <c r="I175" s="36">
        <f t="shared" si="46"/>
        <v>0</v>
      </c>
      <c r="J175" s="35">
        <f>J176+J177+J178</f>
        <v>3</v>
      </c>
      <c r="K175" s="37">
        <f t="shared" si="47"/>
        <v>0.75</v>
      </c>
      <c r="L175" s="35">
        <f t="shared" si="48"/>
        <v>1</v>
      </c>
      <c r="M175" s="35">
        <f>M176+M177+M178</f>
        <v>0</v>
      </c>
      <c r="N175" s="35">
        <f>N176+N177+N178</f>
        <v>1</v>
      </c>
      <c r="O175" s="35">
        <f>O176+O177+O178</f>
        <v>0</v>
      </c>
      <c r="P175" s="35">
        <f>P176+P177+P178</f>
        <v>1</v>
      </c>
      <c r="Q175" s="36">
        <f t="shared" si="49"/>
        <v>100</v>
      </c>
      <c r="R175" s="35">
        <f>R176+R177+R178</f>
        <v>0</v>
      </c>
      <c r="S175" s="35">
        <f>S176+S177+S178</f>
        <v>0</v>
      </c>
      <c r="T175" s="37">
        <f t="shared" si="50"/>
        <v>0</v>
      </c>
      <c r="U175" s="37">
        <f t="shared" si="51"/>
        <v>0</v>
      </c>
      <c r="V175" s="35">
        <f t="shared" ref="V175:AA175" si="58">V176+V177+V178</f>
        <v>0</v>
      </c>
      <c r="W175" s="35">
        <f t="shared" si="58"/>
        <v>0</v>
      </c>
      <c r="X175" s="35">
        <f t="shared" si="58"/>
        <v>1</v>
      </c>
      <c r="Y175" s="35">
        <f t="shared" si="58"/>
        <v>2</v>
      </c>
      <c r="Z175" s="35">
        <f t="shared" si="58"/>
        <v>0</v>
      </c>
      <c r="AA175" s="35">
        <f t="shared" si="58"/>
        <v>0</v>
      </c>
      <c r="AB175" s="35"/>
      <c r="AC175" s="35"/>
      <c r="AD175" s="38"/>
    </row>
    <row r="176" spans="1:30" x14ac:dyDescent="0.3">
      <c r="A176" s="3" t="s">
        <v>66</v>
      </c>
      <c r="B176" s="3" t="s">
        <v>30</v>
      </c>
      <c r="C176" s="3" t="s">
        <v>25</v>
      </c>
      <c r="D176" s="3" t="s">
        <v>26</v>
      </c>
      <c r="E176" s="3" t="s">
        <v>27</v>
      </c>
      <c r="F176" s="3" t="s">
        <v>28</v>
      </c>
      <c r="G176" s="3">
        <v>1</v>
      </c>
      <c r="H176" s="3">
        <v>0</v>
      </c>
      <c r="I176" s="4">
        <f t="shared" si="46"/>
        <v>0</v>
      </c>
      <c r="J176" s="3">
        <v>1</v>
      </c>
      <c r="K176" s="32">
        <f t="shared" si="47"/>
        <v>1</v>
      </c>
      <c r="L176" s="3">
        <f t="shared" si="48"/>
        <v>0</v>
      </c>
      <c r="M176" s="3">
        <v>0</v>
      </c>
      <c r="N176" s="3">
        <v>0</v>
      </c>
      <c r="O176" s="3">
        <v>0</v>
      </c>
      <c r="P176" s="3">
        <v>0</v>
      </c>
      <c r="Q176" s="4" t="e">
        <f t="shared" si="49"/>
        <v>#DIV/0!</v>
      </c>
      <c r="R176" s="3">
        <v>0</v>
      </c>
      <c r="S176" s="3">
        <v>0</v>
      </c>
      <c r="T176" s="32" t="e">
        <f t="shared" si="50"/>
        <v>#DIV/0!</v>
      </c>
      <c r="U176" s="32" t="e">
        <f t="shared" si="51"/>
        <v>#DIV/0!</v>
      </c>
      <c r="V176" s="3">
        <v>0</v>
      </c>
      <c r="W176" s="3">
        <v>0</v>
      </c>
      <c r="X176" s="3">
        <v>0</v>
      </c>
      <c r="Y176" s="3">
        <v>1</v>
      </c>
      <c r="Z176" s="3">
        <v>0</v>
      </c>
      <c r="AA176" s="3">
        <v>0</v>
      </c>
      <c r="AB176" s="3"/>
      <c r="AC176" s="3"/>
    </row>
    <row r="177" spans="1:30" x14ac:dyDescent="0.3">
      <c r="A177" s="3" t="s">
        <v>67</v>
      </c>
      <c r="B177" s="3" t="s">
        <v>30</v>
      </c>
      <c r="C177" s="3" t="s">
        <v>25</v>
      </c>
      <c r="D177" s="3" t="s">
        <v>26</v>
      </c>
      <c r="E177" s="3" t="s">
        <v>27</v>
      </c>
      <c r="F177" s="3" t="s">
        <v>28</v>
      </c>
      <c r="G177" s="3">
        <v>1</v>
      </c>
      <c r="H177" s="3">
        <v>0</v>
      </c>
      <c r="I177" s="4">
        <f t="shared" si="46"/>
        <v>0</v>
      </c>
      <c r="J177" s="3">
        <v>1</v>
      </c>
      <c r="K177" s="32">
        <f t="shared" si="47"/>
        <v>1</v>
      </c>
      <c r="L177" s="3">
        <f t="shared" si="48"/>
        <v>0</v>
      </c>
      <c r="M177" s="3">
        <v>0</v>
      </c>
      <c r="N177" s="3">
        <v>0</v>
      </c>
      <c r="O177" s="3">
        <v>0</v>
      </c>
      <c r="P177" s="3">
        <v>0</v>
      </c>
      <c r="Q177" s="4" t="e">
        <f t="shared" si="49"/>
        <v>#DIV/0!</v>
      </c>
      <c r="R177" s="3">
        <v>0</v>
      </c>
      <c r="S177" s="3">
        <v>0</v>
      </c>
      <c r="T177" s="32" t="e">
        <f t="shared" si="50"/>
        <v>#DIV/0!</v>
      </c>
      <c r="U177" s="32" t="e">
        <f t="shared" si="51"/>
        <v>#DIV/0!</v>
      </c>
      <c r="V177" s="3">
        <v>0</v>
      </c>
      <c r="W177" s="3">
        <v>0</v>
      </c>
      <c r="X177" s="3">
        <v>0</v>
      </c>
      <c r="Y177" s="3">
        <v>1</v>
      </c>
      <c r="Z177" s="3">
        <v>0</v>
      </c>
      <c r="AA177" s="3">
        <v>0</v>
      </c>
      <c r="AB177" s="3"/>
      <c r="AC177" s="3"/>
    </row>
    <row r="178" spans="1:30" x14ac:dyDescent="0.3">
      <c r="A178" s="3" t="s">
        <v>68</v>
      </c>
      <c r="B178" s="3" t="s">
        <v>30</v>
      </c>
      <c r="C178" s="3" t="s">
        <v>25</v>
      </c>
      <c r="D178" s="3" t="s">
        <v>26</v>
      </c>
      <c r="E178" s="3" t="s">
        <v>27</v>
      </c>
      <c r="F178" s="3" t="s">
        <v>28</v>
      </c>
      <c r="G178" s="3">
        <v>2</v>
      </c>
      <c r="H178" s="3">
        <v>0</v>
      </c>
      <c r="I178" s="4">
        <f t="shared" si="46"/>
        <v>0</v>
      </c>
      <c r="J178" s="3">
        <v>1</v>
      </c>
      <c r="K178" s="32">
        <f t="shared" si="47"/>
        <v>0.5</v>
      </c>
      <c r="L178" s="3">
        <f t="shared" si="48"/>
        <v>1</v>
      </c>
      <c r="M178" s="3">
        <v>0</v>
      </c>
      <c r="N178" s="3">
        <v>1</v>
      </c>
      <c r="O178" s="3">
        <v>0</v>
      </c>
      <c r="P178" s="3">
        <v>1</v>
      </c>
      <c r="Q178" s="4">
        <f t="shared" si="49"/>
        <v>100</v>
      </c>
      <c r="R178" s="3">
        <v>0</v>
      </c>
      <c r="S178" s="3">
        <v>0</v>
      </c>
      <c r="T178" s="32">
        <f t="shared" si="50"/>
        <v>0</v>
      </c>
      <c r="U178" s="32">
        <f t="shared" si="51"/>
        <v>0</v>
      </c>
      <c r="V178" s="3">
        <v>0</v>
      </c>
      <c r="W178" s="3">
        <v>0</v>
      </c>
      <c r="X178" s="3">
        <v>1</v>
      </c>
      <c r="Y178" s="3">
        <v>0</v>
      </c>
      <c r="Z178" s="3">
        <v>0</v>
      </c>
      <c r="AA178" s="3">
        <v>0</v>
      </c>
      <c r="AB178" s="3"/>
      <c r="AC178" s="3"/>
    </row>
    <row r="179" spans="1:30" x14ac:dyDescent="0.3">
      <c r="A179" s="35">
        <v>180</v>
      </c>
      <c r="B179" s="35" t="s">
        <v>24</v>
      </c>
      <c r="C179" s="35" t="s">
        <v>25</v>
      </c>
      <c r="D179" s="35" t="s">
        <v>30</v>
      </c>
      <c r="E179" s="35" t="s">
        <v>27</v>
      </c>
      <c r="F179" s="35" t="s">
        <v>28</v>
      </c>
      <c r="G179" s="35">
        <f>G180+G181+G182</f>
        <v>1</v>
      </c>
      <c r="H179" s="35">
        <f>H180+H181+H182</f>
        <v>2</v>
      </c>
      <c r="I179" s="36">
        <f t="shared" si="46"/>
        <v>2</v>
      </c>
      <c r="J179" s="35">
        <f>J180+J181+J182</f>
        <v>0</v>
      </c>
      <c r="K179" s="37">
        <f t="shared" si="47"/>
        <v>0</v>
      </c>
      <c r="L179" s="35">
        <f t="shared" si="48"/>
        <v>1</v>
      </c>
      <c r="M179" s="35">
        <f>M180+M181+M182</f>
        <v>1</v>
      </c>
      <c r="N179" s="35">
        <f>N180+N181+N182</f>
        <v>0</v>
      </c>
      <c r="O179" s="35">
        <f>O180+O181+O182</f>
        <v>0</v>
      </c>
      <c r="P179" s="35">
        <f>P180+P181+P182</f>
        <v>1</v>
      </c>
      <c r="Q179" s="36">
        <f t="shared" si="49"/>
        <v>100</v>
      </c>
      <c r="R179" s="35">
        <f>R180+R181+R182</f>
        <v>0</v>
      </c>
      <c r="S179" s="35">
        <f>S180+S181+S182</f>
        <v>0</v>
      </c>
      <c r="T179" s="37">
        <f t="shared" si="50"/>
        <v>1</v>
      </c>
      <c r="U179" s="37">
        <f t="shared" si="51"/>
        <v>1</v>
      </c>
      <c r="V179" s="35">
        <f t="shared" ref="V179:AA179" si="59">V180+V181+V182</f>
        <v>0</v>
      </c>
      <c r="W179" s="35">
        <f t="shared" si="59"/>
        <v>0</v>
      </c>
      <c r="X179" s="35">
        <f t="shared" si="59"/>
        <v>0</v>
      </c>
      <c r="Y179" s="35">
        <f t="shared" si="59"/>
        <v>0</v>
      </c>
      <c r="Z179" s="35">
        <f t="shared" si="59"/>
        <v>0</v>
      </c>
      <c r="AA179" s="35">
        <f t="shared" si="59"/>
        <v>0</v>
      </c>
      <c r="AB179" s="35"/>
      <c r="AC179" s="35"/>
      <c r="AD179" s="38"/>
    </row>
    <row r="180" spans="1:30" x14ac:dyDescent="0.3">
      <c r="A180" s="3" t="s">
        <v>66</v>
      </c>
      <c r="B180" s="3" t="s">
        <v>24</v>
      </c>
      <c r="C180" s="3" t="s">
        <v>25</v>
      </c>
      <c r="D180" s="3" t="s">
        <v>30</v>
      </c>
      <c r="E180" s="3" t="s">
        <v>27</v>
      </c>
      <c r="F180" s="3" t="s">
        <v>28</v>
      </c>
      <c r="G180" s="3">
        <v>0</v>
      </c>
      <c r="H180" s="3">
        <v>0</v>
      </c>
      <c r="I180" s="4" t="e">
        <f t="shared" si="46"/>
        <v>#DIV/0!</v>
      </c>
      <c r="J180" s="3">
        <v>0</v>
      </c>
      <c r="K180" s="32" t="e">
        <f t="shared" si="47"/>
        <v>#DIV/0!</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0</v>
      </c>
      <c r="Z180" s="3">
        <v>0</v>
      </c>
      <c r="AA180" s="3">
        <v>0</v>
      </c>
      <c r="AB180" s="3"/>
      <c r="AC180" s="3"/>
    </row>
    <row r="181" spans="1:30" x14ac:dyDescent="0.3">
      <c r="A181" s="3" t="s">
        <v>67</v>
      </c>
      <c r="B181" s="3" t="s">
        <v>24</v>
      </c>
      <c r="C181" s="3" t="s">
        <v>25</v>
      </c>
      <c r="D181" s="3" t="s">
        <v>30</v>
      </c>
      <c r="E181" s="3" t="s">
        <v>27</v>
      </c>
      <c r="F181" s="3" t="s">
        <v>28</v>
      </c>
      <c r="G181" s="3">
        <v>0</v>
      </c>
      <c r="H181" s="3">
        <v>0</v>
      </c>
      <c r="I181" s="4" t="e">
        <f t="shared" si="46"/>
        <v>#DIV/0!</v>
      </c>
      <c r="J181" s="3">
        <v>0</v>
      </c>
      <c r="K181" s="32" t="e">
        <f t="shared" si="47"/>
        <v>#DIV/0!</v>
      </c>
      <c r="L181" s="3">
        <f t="shared" si="48"/>
        <v>0</v>
      </c>
      <c r="M181" s="3">
        <v>0</v>
      </c>
      <c r="N181" s="3">
        <v>0</v>
      </c>
      <c r="O181" s="3">
        <v>0</v>
      </c>
      <c r="P181" s="3">
        <v>0</v>
      </c>
      <c r="Q181" s="4" t="e">
        <f t="shared" si="49"/>
        <v>#DIV/0!</v>
      </c>
      <c r="R181" s="3">
        <v>0</v>
      </c>
      <c r="S181" s="3">
        <v>0</v>
      </c>
      <c r="T181" s="32" t="e">
        <f t="shared" si="50"/>
        <v>#DIV/0!</v>
      </c>
      <c r="U181" s="32" t="e">
        <f t="shared" si="51"/>
        <v>#DIV/0!</v>
      </c>
      <c r="V181" s="3">
        <v>0</v>
      </c>
      <c r="W181" s="3">
        <v>0</v>
      </c>
      <c r="X181" s="3">
        <v>0</v>
      </c>
      <c r="Y181" s="3">
        <v>0</v>
      </c>
      <c r="Z181" s="3">
        <v>0</v>
      </c>
      <c r="AA181" s="3">
        <v>0</v>
      </c>
      <c r="AB181" s="3"/>
      <c r="AC181" s="3"/>
    </row>
    <row r="182" spans="1:30" x14ac:dyDescent="0.3">
      <c r="A182" s="3" t="s">
        <v>68</v>
      </c>
      <c r="B182" s="3" t="s">
        <v>24</v>
      </c>
      <c r="C182" s="3" t="s">
        <v>25</v>
      </c>
      <c r="D182" s="3" t="s">
        <v>30</v>
      </c>
      <c r="E182" s="3" t="s">
        <v>27</v>
      </c>
      <c r="F182" s="3" t="s">
        <v>28</v>
      </c>
      <c r="G182" s="3">
        <v>1</v>
      </c>
      <c r="H182" s="3">
        <v>2</v>
      </c>
      <c r="I182" s="4">
        <f t="shared" si="46"/>
        <v>2</v>
      </c>
      <c r="J182" s="3">
        <v>0</v>
      </c>
      <c r="K182" s="32">
        <f t="shared" si="47"/>
        <v>0</v>
      </c>
      <c r="L182" s="3">
        <f t="shared" si="48"/>
        <v>1</v>
      </c>
      <c r="M182" s="3">
        <v>1</v>
      </c>
      <c r="N182" s="3">
        <v>0</v>
      </c>
      <c r="O182" s="3">
        <v>0</v>
      </c>
      <c r="P182" s="3">
        <v>1</v>
      </c>
      <c r="Q182" s="4">
        <f t="shared" si="49"/>
        <v>100</v>
      </c>
      <c r="R182" s="3">
        <v>0</v>
      </c>
      <c r="S182" s="3">
        <v>0</v>
      </c>
      <c r="T182" s="32">
        <f t="shared" si="50"/>
        <v>1</v>
      </c>
      <c r="U182" s="32">
        <f t="shared" si="51"/>
        <v>1</v>
      </c>
      <c r="V182" s="3">
        <v>0</v>
      </c>
      <c r="W182" s="3">
        <v>0</v>
      </c>
      <c r="X182" s="3">
        <v>0</v>
      </c>
      <c r="Y182" s="3">
        <v>0</v>
      </c>
      <c r="Z182" s="3">
        <v>0</v>
      </c>
      <c r="AA182" s="3">
        <v>0</v>
      </c>
      <c r="AB182" s="3"/>
      <c r="AC182" s="3"/>
    </row>
    <row r="183" spans="1:30" x14ac:dyDescent="0.3">
      <c r="A183" s="35">
        <v>233</v>
      </c>
      <c r="B183" s="35" t="s">
        <v>24</v>
      </c>
      <c r="C183" s="35" t="s">
        <v>29</v>
      </c>
      <c r="D183" s="35" t="s">
        <v>32</v>
      </c>
      <c r="E183" s="35" t="s">
        <v>27</v>
      </c>
      <c r="F183" s="35" t="s">
        <v>34</v>
      </c>
      <c r="G183" s="35">
        <f>G184+G185+G186</f>
        <v>2</v>
      </c>
      <c r="H183" s="35">
        <f>H184+H185+H186</f>
        <v>0</v>
      </c>
      <c r="I183" s="36">
        <f t="shared" ref="I183:I214" si="60">H183/G183</f>
        <v>0</v>
      </c>
      <c r="J183" s="35">
        <f>J184+J185+J186</f>
        <v>1</v>
      </c>
      <c r="K183" s="37">
        <f t="shared" ref="K183:K214" si="61">J183/G183</f>
        <v>0.5</v>
      </c>
      <c r="L183" s="35">
        <f t="shared" ref="L183:L214" si="62">M183+N183</f>
        <v>1</v>
      </c>
      <c r="M183" s="35">
        <f>M184+M185+M186</f>
        <v>0</v>
      </c>
      <c r="N183" s="35">
        <f>N184+N185+N186</f>
        <v>1</v>
      </c>
      <c r="O183" s="35">
        <f>O184+O185+O186</f>
        <v>0</v>
      </c>
      <c r="P183" s="35">
        <f>P184+P185+P186</f>
        <v>1</v>
      </c>
      <c r="Q183" s="36">
        <f t="shared" ref="Q183:Q214" si="63">P183/L183*100</f>
        <v>100</v>
      </c>
      <c r="R183" s="35">
        <f>R184+R185+R186</f>
        <v>0</v>
      </c>
      <c r="S183" s="35">
        <f>S184+S185+S186</f>
        <v>0</v>
      </c>
      <c r="T183" s="37">
        <f t="shared" ref="T183:T214" si="64">M183/(M183+N183)</f>
        <v>0</v>
      </c>
      <c r="U183" s="37">
        <f t="shared" ref="U183:U214" si="65">((0.5*V183)+M183)/L183</f>
        <v>0</v>
      </c>
      <c r="V183" s="35">
        <f t="shared" ref="V183:AA183" si="66">V184+V185+V186</f>
        <v>0</v>
      </c>
      <c r="W183" s="35">
        <f t="shared" si="66"/>
        <v>0</v>
      </c>
      <c r="X183" s="35">
        <f t="shared" si="66"/>
        <v>1</v>
      </c>
      <c r="Y183" s="35">
        <f t="shared" si="66"/>
        <v>1</v>
      </c>
      <c r="Z183" s="35">
        <f t="shared" si="66"/>
        <v>0</v>
      </c>
      <c r="AA183" s="35">
        <f t="shared" si="66"/>
        <v>0</v>
      </c>
      <c r="AB183" s="35"/>
      <c r="AC183" s="35"/>
      <c r="AD183" s="38"/>
    </row>
    <row r="184" spans="1:30" x14ac:dyDescent="0.3">
      <c r="A184" s="3" t="s">
        <v>66</v>
      </c>
      <c r="B184" s="3" t="s">
        <v>24</v>
      </c>
      <c r="C184" s="3" t="s">
        <v>29</v>
      </c>
      <c r="D184" s="3" t="s">
        <v>32</v>
      </c>
      <c r="E184" s="3" t="s">
        <v>27</v>
      </c>
      <c r="F184" s="3" t="s">
        <v>34</v>
      </c>
      <c r="G184" s="3">
        <v>2</v>
      </c>
      <c r="H184" s="3">
        <v>0</v>
      </c>
      <c r="I184" s="4">
        <f t="shared" si="60"/>
        <v>0</v>
      </c>
      <c r="J184" s="3">
        <v>1</v>
      </c>
      <c r="K184" s="32">
        <f t="shared" si="61"/>
        <v>0.5</v>
      </c>
      <c r="L184" s="3">
        <f t="shared" si="62"/>
        <v>1</v>
      </c>
      <c r="M184" s="3">
        <v>0</v>
      </c>
      <c r="N184" s="3">
        <v>1</v>
      </c>
      <c r="O184" s="3">
        <v>0</v>
      </c>
      <c r="P184" s="3">
        <v>1</v>
      </c>
      <c r="Q184" s="4">
        <f t="shared" si="63"/>
        <v>100</v>
      </c>
      <c r="R184" s="3">
        <v>0</v>
      </c>
      <c r="S184" s="3">
        <v>0</v>
      </c>
      <c r="T184" s="32">
        <f t="shared" si="64"/>
        <v>0</v>
      </c>
      <c r="U184" s="32">
        <f t="shared" si="65"/>
        <v>0</v>
      </c>
      <c r="V184" s="3">
        <v>0</v>
      </c>
      <c r="W184" s="3">
        <v>0</v>
      </c>
      <c r="X184" s="3">
        <v>1</v>
      </c>
      <c r="Y184" s="3">
        <v>1</v>
      </c>
      <c r="Z184" s="3">
        <v>0</v>
      </c>
      <c r="AA184" s="3">
        <v>0</v>
      </c>
      <c r="AB184" s="3"/>
      <c r="AC184" s="3"/>
    </row>
    <row r="185" spans="1:30" x14ac:dyDescent="0.3">
      <c r="A185" s="3" t="s">
        <v>67</v>
      </c>
      <c r="B185" s="3" t="s">
        <v>24</v>
      </c>
      <c r="C185" s="3" t="s">
        <v>29</v>
      </c>
      <c r="D185" s="3" t="s">
        <v>32</v>
      </c>
      <c r="E185" s="3" t="s">
        <v>27</v>
      </c>
      <c r="F185" s="3" t="s">
        <v>34</v>
      </c>
      <c r="G185" s="3">
        <v>0</v>
      </c>
      <c r="H185" s="3">
        <v>0</v>
      </c>
      <c r="I185" s="4" t="e">
        <f t="shared" si="60"/>
        <v>#DIV/0!</v>
      </c>
      <c r="J185" s="3">
        <v>0</v>
      </c>
      <c r="K185" s="32" t="e">
        <f t="shared" si="61"/>
        <v>#DIV/0!</v>
      </c>
      <c r="L185" s="3">
        <f t="shared" si="62"/>
        <v>0</v>
      </c>
      <c r="M185" s="3">
        <v>0</v>
      </c>
      <c r="N185" s="3">
        <v>0</v>
      </c>
      <c r="O185" s="3">
        <v>0</v>
      </c>
      <c r="P185" s="3">
        <v>0</v>
      </c>
      <c r="Q185" s="4" t="e">
        <f t="shared" si="63"/>
        <v>#DIV/0!</v>
      </c>
      <c r="R185" s="3">
        <v>0</v>
      </c>
      <c r="S185" s="3">
        <v>0</v>
      </c>
      <c r="T185" s="32" t="e">
        <f t="shared" si="64"/>
        <v>#DIV/0!</v>
      </c>
      <c r="U185" s="32" t="e">
        <f t="shared" si="65"/>
        <v>#DIV/0!</v>
      </c>
      <c r="V185" s="3">
        <v>0</v>
      </c>
      <c r="W185" s="3">
        <v>0</v>
      </c>
      <c r="X185" s="3">
        <v>0</v>
      </c>
      <c r="Y185" s="3">
        <v>0</v>
      </c>
      <c r="Z185" s="3">
        <v>0</v>
      </c>
      <c r="AA185" s="3">
        <v>0</v>
      </c>
      <c r="AB185" s="3"/>
      <c r="AC185" s="3"/>
    </row>
    <row r="186" spans="1:30" x14ac:dyDescent="0.3">
      <c r="A186" s="3" t="s">
        <v>68</v>
      </c>
      <c r="B186" s="3" t="s">
        <v>24</v>
      </c>
      <c r="C186" s="3" t="s">
        <v>29</v>
      </c>
      <c r="D186" s="3" t="s">
        <v>32</v>
      </c>
      <c r="E186" s="3" t="s">
        <v>27</v>
      </c>
      <c r="F186" s="3" t="s">
        <v>34</v>
      </c>
      <c r="G186" s="3">
        <v>0</v>
      </c>
      <c r="H186" s="3">
        <v>0</v>
      </c>
      <c r="I186" s="4" t="e">
        <f t="shared" si="60"/>
        <v>#DIV/0!</v>
      </c>
      <c r="J186" s="3">
        <v>0</v>
      </c>
      <c r="K186" s="32" t="e">
        <f t="shared" si="61"/>
        <v>#DIV/0!</v>
      </c>
      <c r="L186" s="3">
        <f t="shared" si="62"/>
        <v>0</v>
      </c>
      <c r="M186" s="3">
        <v>0</v>
      </c>
      <c r="N186" s="3">
        <v>0</v>
      </c>
      <c r="O186" s="3">
        <v>0</v>
      </c>
      <c r="P186" s="3">
        <v>0</v>
      </c>
      <c r="Q186" s="4" t="e">
        <f t="shared" si="63"/>
        <v>#DIV/0!</v>
      </c>
      <c r="R186" s="3">
        <v>0</v>
      </c>
      <c r="S186" s="3">
        <v>0</v>
      </c>
      <c r="T186" s="32" t="e">
        <f t="shared" si="64"/>
        <v>#DIV/0!</v>
      </c>
      <c r="U186" s="32" t="e">
        <f t="shared" si="65"/>
        <v>#DIV/0!</v>
      </c>
      <c r="V186" s="3">
        <v>0</v>
      </c>
      <c r="W186" s="3">
        <v>0</v>
      </c>
      <c r="X186" s="3">
        <v>0</v>
      </c>
      <c r="Y186" s="3">
        <v>0</v>
      </c>
      <c r="Z186" s="3">
        <v>0</v>
      </c>
      <c r="AA186" s="3">
        <v>0</v>
      </c>
      <c r="AB186" s="3"/>
      <c r="AC186" s="3"/>
    </row>
    <row r="187" spans="1:30" x14ac:dyDescent="0.3">
      <c r="A187" s="35">
        <v>69</v>
      </c>
      <c r="B187" s="35" t="s">
        <v>29</v>
      </c>
      <c r="C187" s="35" t="s">
        <v>32</v>
      </c>
      <c r="D187" s="35" t="s">
        <v>34</v>
      </c>
      <c r="E187" s="35" t="s">
        <v>33</v>
      </c>
      <c r="F187" s="35" t="s">
        <v>31</v>
      </c>
      <c r="G187" s="35">
        <f>G188+G189+G190</f>
        <v>2</v>
      </c>
      <c r="H187" s="35">
        <f>H188+H189+H190</f>
        <v>0</v>
      </c>
      <c r="I187" s="36">
        <f t="shared" si="60"/>
        <v>0</v>
      </c>
      <c r="J187" s="35">
        <f>J188+J189+J190</f>
        <v>1</v>
      </c>
      <c r="K187" s="37">
        <f t="shared" si="61"/>
        <v>0.5</v>
      </c>
      <c r="L187" s="35">
        <f t="shared" si="62"/>
        <v>1</v>
      </c>
      <c r="M187" s="35">
        <f>M188+M189+M190</f>
        <v>0</v>
      </c>
      <c r="N187" s="35">
        <f>N188+N189+N190</f>
        <v>1</v>
      </c>
      <c r="O187" s="35">
        <f>O188+O189+O190</f>
        <v>0</v>
      </c>
      <c r="P187" s="35">
        <f>P188+P189+P190</f>
        <v>0</v>
      </c>
      <c r="Q187" s="36">
        <f t="shared" si="63"/>
        <v>0</v>
      </c>
      <c r="R187" s="35">
        <f>R188+R189+R190</f>
        <v>0</v>
      </c>
      <c r="S187" s="35">
        <f>S188+S189+S190</f>
        <v>0</v>
      </c>
      <c r="T187" s="37">
        <f t="shared" si="64"/>
        <v>0</v>
      </c>
      <c r="U187" s="37">
        <f t="shared" si="65"/>
        <v>0</v>
      </c>
      <c r="V187" s="35">
        <f t="shared" ref="V187:AA187" si="67">V188+V189+V190</f>
        <v>0</v>
      </c>
      <c r="W187" s="35">
        <f t="shared" si="67"/>
        <v>0</v>
      </c>
      <c r="X187" s="35">
        <f t="shared" si="67"/>
        <v>1</v>
      </c>
      <c r="Y187" s="35">
        <f t="shared" si="67"/>
        <v>1</v>
      </c>
      <c r="Z187" s="35">
        <f t="shared" si="67"/>
        <v>1</v>
      </c>
      <c r="AA187" s="35">
        <f t="shared" si="67"/>
        <v>1</v>
      </c>
      <c r="AB187" s="35"/>
      <c r="AC187" s="35"/>
      <c r="AD187" s="38"/>
    </row>
    <row r="188" spans="1:30" x14ac:dyDescent="0.3">
      <c r="A188" s="3" t="s">
        <v>66</v>
      </c>
      <c r="B188" s="3" t="s">
        <v>29</v>
      </c>
      <c r="C188" s="3" t="s">
        <v>32</v>
      </c>
      <c r="D188" s="3" t="s">
        <v>34</v>
      </c>
      <c r="E188" s="3" t="s">
        <v>33</v>
      </c>
      <c r="F188" s="3" t="s">
        <v>31</v>
      </c>
      <c r="G188" s="3">
        <v>1</v>
      </c>
      <c r="H188" s="3">
        <v>0</v>
      </c>
      <c r="I188" s="4">
        <f t="shared" si="60"/>
        <v>0</v>
      </c>
      <c r="J188" s="3">
        <v>1</v>
      </c>
      <c r="K188" s="32">
        <f t="shared" si="61"/>
        <v>1</v>
      </c>
      <c r="L188" s="3">
        <f t="shared" si="62"/>
        <v>0</v>
      </c>
      <c r="M188" s="3">
        <v>0</v>
      </c>
      <c r="N188" s="3">
        <v>0</v>
      </c>
      <c r="O188" s="3">
        <v>0</v>
      </c>
      <c r="P188" s="3">
        <v>0</v>
      </c>
      <c r="Q188" s="4" t="e">
        <f t="shared" si="63"/>
        <v>#DIV/0!</v>
      </c>
      <c r="R188" s="3">
        <v>0</v>
      </c>
      <c r="S188" s="3">
        <v>0</v>
      </c>
      <c r="T188" s="32" t="e">
        <f t="shared" si="64"/>
        <v>#DIV/0!</v>
      </c>
      <c r="U188" s="32" t="e">
        <f t="shared" si="65"/>
        <v>#DIV/0!</v>
      </c>
      <c r="V188" s="3">
        <v>0</v>
      </c>
      <c r="W188" s="3">
        <v>0</v>
      </c>
      <c r="X188" s="3">
        <v>0</v>
      </c>
      <c r="Y188" s="3">
        <v>1</v>
      </c>
      <c r="Z188" s="3">
        <v>0</v>
      </c>
      <c r="AA188" s="3">
        <v>0</v>
      </c>
      <c r="AB188" s="3"/>
      <c r="AC188" s="3"/>
    </row>
    <row r="189" spans="1:30" x14ac:dyDescent="0.3">
      <c r="A189" s="3" t="s">
        <v>67</v>
      </c>
      <c r="B189" s="3" t="s">
        <v>29</v>
      </c>
      <c r="C189" s="3" t="s">
        <v>32</v>
      </c>
      <c r="D189" s="3" t="s">
        <v>34</v>
      </c>
      <c r="E189" s="3" t="s">
        <v>33</v>
      </c>
      <c r="F189" s="3" t="s">
        <v>31</v>
      </c>
      <c r="G189" s="3">
        <v>1</v>
      </c>
      <c r="H189" s="3">
        <v>0</v>
      </c>
      <c r="I189" s="4">
        <f t="shared" si="60"/>
        <v>0</v>
      </c>
      <c r="J189" s="3">
        <v>0</v>
      </c>
      <c r="K189" s="32">
        <f t="shared" si="61"/>
        <v>0</v>
      </c>
      <c r="L189" s="3">
        <f t="shared" si="62"/>
        <v>1</v>
      </c>
      <c r="M189" s="3">
        <v>0</v>
      </c>
      <c r="N189" s="3">
        <v>1</v>
      </c>
      <c r="O189" s="3">
        <v>0</v>
      </c>
      <c r="P189" s="3">
        <v>0</v>
      </c>
      <c r="Q189" s="4">
        <f t="shared" si="63"/>
        <v>0</v>
      </c>
      <c r="R189" s="3">
        <v>0</v>
      </c>
      <c r="S189" s="3">
        <v>0</v>
      </c>
      <c r="T189" s="32">
        <f t="shared" si="64"/>
        <v>0</v>
      </c>
      <c r="U189" s="32">
        <f t="shared" si="65"/>
        <v>0</v>
      </c>
      <c r="V189" s="3">
        <v>0</v>
      </c>
      <c r="W189" s="3">
        <v>0</v>
      </c>
      <c r="X189" s="3">
        <v>1</v>
      </c>
      <c r="Y189" s="3">
        <v>0</v>
      </c>
      <c r="Z189" s="3">
        <v>1</v>
      </c>
      <c r="AA189" s="3">
        <v>1</v>
      </c>
      <c r="AB189" s="3"/>
      <c r="AC189" s="3"/>
    </row>
    <row r="190" spans="1:30" x14ac:dyDescent="0.3">
      <c r="A190" s="3" t="s">
        <v>68</v>
      </c>
      <c r="B190" s="3" t="s">
        <v>29</v>
      </c>
      <c r="C190" s="3" t="s">
        <v>32</v>
      </c>
      <c r="D190" s="3" t="s">
        <v>34</v>
      </c>
      <c r="E190" s="3" t="s">
        <v>33</v>
      </c>
      <c r="F190" s="3" t="s">
        <v>31</v>
      </c>
      <c r="G190" s="3">
        <v>0</v>
      </c>
      <c r="H190" s="3">
        <v>0</v>
      </c>
      <c r="I190" s="4" t="e">
        <f t="shared" si="60"/>
        <v>#DIV/0!</v>
      </c>
      <c r="J190" s="3">
        <v>0</v>
      </c>
      <c r="K190" s="32" t="e">
        <f t="shared" si="61"/>
        <v>#DIV/0!</v>
      </c>
      <c r="L190" s="3">
        <f t="shared" si="62"/>
        <v>0</v>
      </c>
      <c r="M190" s="3">
        <v>0</v>
      </c>
      <c r="N190" s="3">
        <v>0</v>
      </c>
      <c r="O190" s="3">
        <v>0</v>
      </c>
      <c r="P190" s="3">
        <v>0</v>
      </c>
      <c r="Q190" s="4" t="e">
        <f t="shared" si="63"/>
        <v>#DIV/0!</v>
      </c>
      <c r="R190" s="3">
        <v>0</v>
      </c>
      <c r="S190" s="3">
        <v>0</v>
      </c>
      <c r="T190" s="32" t="e">
        <f t="shared" si="64"/>
        <v>#DIV/0!</v>
      </c>
      <c r="U190" s="32" t="e">
        <f t="shared" si="65"/>
        <v>#DIV/0!</v>
      </c>
      <c r="V190" s="3">
        <v>0</v>
      </c>
      <c r="W190" s="3">
        <v>0</v>
      </c>
      <c r="X190" s="3">
        <v>0</v>
      </c>
      <c r="Y190" s="3">
        <v>0</v>
      </c>
      <c r="Z190" s="3">
        <v>0</v>
      </c>
      <c r="AA190" s="3">
        <v>0</v>
      </c>
      <c r="AB190" s="3"/>
      <c r="AC190" s="3"/>
    </row>
    <row r="191" spans="1:30" x14ac:dyDescent="0.3">
      <c r="A191" s="35">
        <v>163</v>
      </c>
      <c r="B191" s="35" t="s">
        <v>24</v>
      </c>
      <c r="C191" s="35" t="s">
        <v>25</v>
      </c>
      <c r="D191" s="35" t="s">
        <v>29</v>
      </c>
      <c r="E191" s="35" t="s">
        <v>30</v>
      </c>
      <c r="F191" s="35" t="s">
        <v>33</v>
      </c>
      <c r="G191" s="35">
        <f>G192+G193+G194</f>
        <v>5</v>
      </c>
      <c r="H191" s="35">
        <f>H192+H193+H194</f>
        <v>0</v>
      </c>
      <c r="I191" s="36">
        <f t="shared" si="60"/>
        <v>0</v>
      </c>
      <c r="J191" s="35">
        <f>J192+J193+J194</f>
        <v>3</v>
      </c>
      <c r="K191" s="37">
        <f t="shared" si="61"/>
        <v>0.6</v>
      </c>
      <c r="L191" s="35">
        <f t="shared" si="62"/>
        <v>2</v>
      </c>
      <c r="M191" s="35">
        <f>M192+M193+M194</f>
        <v>0</v>
      </c>
      <c r="N191" s="35">
        <f>N192+N193+N194</f>
        <v>2</v>
      </c>
      <c r="O191" s="35">
        <f>O192+O193+O194</f>
        <v>0</v>
      </c>
      <c r="P191" s="35">
        <f>P192+P193+P194</f>
        <v>2</v>
      </c>
      <c r="Q191" s="36">
        <f t="shared" si="63"/>
        <v>100</v>
      </c>
      <c r="R191" s="35">
        <f>R192+R193+R194</f>
        <v>0</v>
      </c>
      <c r="S191" s="35">
        <f>S192+S193+S194</f>
        <v>0</v>
      </c>
      <c r="T191" s="37">
        <f t="shared" si="64"/>
        <v>0</v>
      </c>
      <c r="U191" s="37">
        <f t="shared" si="65"/>
        <v>0</v>
      </c>
      <c r="V191" s="35">
        <f t="shared" ref="V191:AA191" si="68">V192+V193+V194</f>
        <v>0</v>
      </c>
      <c r="W191" s="35">
        <f t="shared" si="68"/>
        <v>0</v>
      </c>
      <c r="X191" s="35">
        <f t="shared" si="68"/>
        <v>2</v>
      </c>
      <c r="Y191" s="35">
        <f t="shared" si="68"/>
        <v>3</v>
      </c>
      <c r="Z191" s="35">
        <f t="shared" si="68"/>
        <v>0</v>
      </c>
      <c r="AA191" s="35">
        <f t="shared" si="68"/>
        <v>0</v>
      </c>
      <c r="AB191" s="35"/>
      <c r="AC191" s="35"/>
      <c r="AD191" s="38"/>
    </row>
    <row r="192" spans="1:30" x14ac:dyDescent="0.3">
      <c r="A192" s="3" t="s">
        <v>66</v>
      </c>
      <c r="B192" s="3" t="s">
        <v>24</v>
      </c>
      <c r="C192" s="3" t="s">
        <v>25</v>
      </c>
      <c r="D192" s="3" t="s">
        <v>29</v>
      </c>
      <c r="E192" s="3" t="s">
        <v>30</v>
      </c>
      <c r="F192" s="3" t="s">
        <v>33</v>
      </c>
      <c r="G192" s="3">
        <v>4</v>
      </c>
      <c r="H192" s="3">
        <v>0</v>
      </c>
      <c r="I192" s="4">
        <f t="shared" si="60"/>
        <v>0</v>
      </c>
      <c r="J192" s="3">
        <v>2</v>
      </c>
      <c r="K192" s="32">
        <f t="shared" si="61"/>
        <v>0.5</v>
      </c>
      <c r="L192" s="3">
        <f t="shared" si="62"/>
        <v>2</v>
      </c>
      <c r="M192" s="3">
        <v>0</v>
      </c>
      <c r="N192" s="3">
        <v>2</v>
      </c>
      <c r="O192" s="3">
        <v>0</v>
      </c>
      <c r="P192" s="3">
        <v>2</v>
      </c>
      <c r="Q192" s="4">
        <f t="shared" si="63"/>
        <v>100</v>
      </c>
      <c r="R192" s="3">
        <v>0</v>
      </c>
      <c r="S192" s="3">
        <v>0</v>
      </c>
      <c r="T192" s="32">
        <f t="shared" si="64"/>
        <v>0</v>
      </c>
      <c r="U192" s="32">
        <f t="shared" si="65"/>
        <v>0</v>
      </c>
      <c r="V192" s="3">
        <v>0</v>
      </c>
      <c r="W192" s="3">
        <v>0</v>
      </c>
      <c r="X192" s="3">
        <v>2</v>
      </c>
      <c r="Y192" s="3">
        <v>2</v>
      </c>
      <c r="Z192" s="3">
        <v>0</v>
      </c>
      <c r="AA192" s="3">
        <v>0</v>
      </c>
      <c r="AB192" s="3"/>
      <c r="AC192" s="3"/>
    </row>
    <row r="193" spans="1:30" x14ac:dyDescent="0.3">
      <c r="A193" s="3" t="s">
        <v>67</v>
      </c>
      <c r="B193" s="3" t="s">
        <v>24</v>
      </c>
      <c r="C193" s="3" t="s">
        <v>25</v>
      </c>
      <c r="D193" s="3" t="s">
        <v>29</v>
      </c>
      <c r="E193" s="3" t="s">
        <v>30</v>
      </c>
      <c r="F193" s="3" t="s">
        <v>33</v>
      </c>
      <c r="G193" s="3">
        <v>0</v>
      </c>
      <c r="H193" s="3">
        <v>0</v>
      </c>
      <c r="I193" s="4" t="e">
        <f t="shared" si="60"/>
        <v>#DIV/0!</v>
      </c>
      <c r="J193" s="3">
        <v>0</v>
      </c>
      <c r="K193" s="32" t="e">
        <f t="shared" si="61"/>
        <v>#DIV/0!</v>
      </c>
      <c r="L193" s="3">
        <f t="shared" si="62"/>
        <v>0</v>
      </c>
      <c r="M193" s="3">
        <v>0</v>
      </c>
      <c r="N193" s="3">
        <v>0</v>
      </c>
      <c r="O193" s="3">
        <v>0</v>
      </c>
      <c r="P193" s="3">
        <v>0</v>
      </c>
      <c r="Q193" s="4" t="e">
        <f t="shared" si="63"/>
        <v>#DIV/0!</v>
      </c>
      <c r="R193" s="3">
        <v>0</v>
      </c>
      <c r="S193" s="3">
        <v>0</v>
      </c>
      <c r="T193" s="32" t="e">
        <f t="shared" si="64"/>
        <v>#DIV/0!</v>
      </c>
      <c r="U193" s="32" t="e">
        <f t="shared" si="65"/>
        <v>#DIV/0!</v>
      </c>
      <c r="V193" s="3">
        <v>0</v>
      </c>
      <c r="W193" s="3">
        <v>0</v>
      </c>
      <c r="X193" s="3">
        <v>0</v>
      </c>
      <c r="Y193" s="3">
        <v>0</v>
      </c>
      <c r="Z193" s="3">
        <v>0</v>
      </c>
      <c r="AA193" s="3">
        <v>0</v>
      </c>
      <c r="AB193" s="3"/>
      <c r="AC193" s="3"/>
    </row>
    <row r="194" spans="1:30" x14ac:dyDescent="0.3">
      <c r="A194" s="3" t="s">
        <v>68</v>
      </c>
      <c r="B194" s="3" t="s">
        <v>24</v>
      </c>
      <c r="C194" s="3" t="s">
        <v>25</v>
      </c>
      <c r="D194" s="3" t="s">
        <v>29</v>
      </c>
      <c r="E194" s="3" t="s">
        <v>30</v>
      </c>
      <c r="F194" s="3" t="s">
        <v>33</v>
      </c>
      <c r="G194" s="3">
        <v>1</v>
      </c>
      <c r="H194" s="3">
        <v>0</v>
      </c>
      <c r="I194" s="4">
        <f t="shared" si="60"/>
        <v>0</v>
      </c>
      <c r="J194" s="3">
        <v>1</v>
      </c>
      <c r="K194" s="32">
        <f t="shared" si="61"/>
        <v>1</v>
      </c>
      <c r="L194" s="3">
        <f t="shared" si="62"/>
        <v>0</v>
      </c>
      <c r="M194" s="3">
        <v>0</v>
      </c>
      <c r="N194" s="3">
        <v>0</v>
      </c>
      <c r="O194" s="3">
        <v>0</v>
      </c>
      <c r="P194" s="3">
        <v>0</v>
      </c>
      <c r="Q194" s="4" t="e">
        <f t="shared" si="63"/>
        <v>#DIV/0!</v>
      </c>
      <c r="R194" s="3">
        <v>0</v>
      </c>
      <c r="S194" s="3">
        <v>0</v>
      </c>
      <c r="T194" s="32" t="e">
        <f t="shared" si="64"/>
        <v>#DIV/0!</v>
      </c>
      <c r="U194" s="32" t="e">
        <f t="shared" si="65"/>
        <v>#DIV/0!</v>
      </c>
      <c r="V194" s="3">
        <v>0</v>
      </c>
      <c r="W194" s="3">
        <v>0</v>
      </c>
      <c r="X194" s="3">
        <v>0</v>
      </c>
      <c r="Y194" s="3">
        <v>1</v>
      </c>
      <c r="Z194" s="3">
        <v>0</v>
      </c>
      <c r="AA194" s="3">
        <v>0</v>
      </c>
      <c r="AB194" s="3"/>
      <c r="AC194" s="3"/>
    </row>
    <row r="195" spans="1:30" x14ac:dyDescent="0.3">
      <c r="A195" s="35">
        <v>209</v>
      </c>
      <c r="B195" s="35" t="s">
        <v>32</v>
      </c>
      <c r="C195" s="35" t="s">
        <v>31</v>
      </c>
      <c r="D195" s="35" t="s">
        <v>34</v>
      </c>
      <c r="E195" s="35" t="s">
        <v>33</v>
      </c>
      <c r="F195" s="35" t="s">
        <v>28</v>
      </c>
      <c r="G195" s="35">
        <f>G196+G197+G198</f>
        <v>4</v>
      </c>
      <c r="H195" s="35">
        <f>H196+H197+H198</f>
        <v>5</v>
      </c>
      <c r="I195" s="36">
        <f t="shared" si="60"/>
        <v>1.25</v>
      </c>
      <c r="J195" s="35">
        <f>J196+J197+J198</f>
        <v>0</v>
      </c>
      <c r="K195" s="37">
        <f t="shared" si="61"/>
        <v>0</v>
      </c>
      <c r="L195" s="35">
        <f t="shared" si="62"/>
        <v>1</v>
      </c>
      <c r="M195" s="35">
        <f>M196+M197+M198</f>
        <v>1</v>
      </c>
      <c r="N195" s="35">
        <f>N196+N197+N198</f>
        <v>0</v>
      </c>
      <c r="O195" s="35">
        <f>O196+O197+O198</f>
        <v>1</v>
      </c>
      <c r="P195" s="35">
        <f>P196+P197+P198</f>
        <v>1</v>
      </c>
      <c r="Q195" s="36">
        <f t="shared" si="63"/>
        <v>100</v>
      </c>
      <c r="R195" s="35">
        <f>R196+R197+R198</f>
        <v>6</v>
      </c>
      <c r="S195" s="35">
        <f>S196+S197+S198</f>
        <v>3</v>
      </c>
      <c r="T195" s="37">
        <f t="shared" si="64"/>
        <v>1</v>
      </c>
      <c r="U195" s="37">
        <f t="shared" si="65"/>
        <v>1</v>
      </c>
      <c r="V195" s="35">
        <f t="shared" ref="V195:AA195" si="69">V196+V197+V198</f>
        <v>0</v>
      </c>
      <c r="W195" s="35">
        <f t="shared" si="69"/>
        <v>0</v>
      </c>
      <c r="X195" s="35">
        <f t="shared" si="69"/>
        <v>0</v>
      </c>
      <c r="Y195" s="35">
        <f t="shared" si="69"/>
        <v>0</v>
      </c>
      <c r="Z195" s="35">
        <f t="shared" si="69"/>
        <v>4</v>
      </c>
      <c r="AA195" s="35">
        <f t="shared" si="69"/>
        <v>0</v>
      </c>
      <c r="AB195" s="35"/>
      <c r="AC195" s="35"/>
      <c r="AD195" s="38"/>
    </row>
    <row r="196" spans="1:30" x14ac:dyDescent="0.3">
      <c r="A196" s="3" t="s">
        <v>66</v>
      </c>
      <c r="B196" s="3" t="s">
        <v>32</v>
      </c>
      <c r="C196" s="3" t="s">
        <v>31</v>
      </c>
      <c r="D196" s="3" t="s">
        <v>34</v>
      </c>
      <c r="E196" s="3" t="s">
        <v>33</v>
      </c>
      <c r="F196" s="3" t="s">
        <v>28</v>
      </c>
      <c r="G196" s="3">
        <v>4</v>
      </c>
      <c r="H196" s="3">
        <v>5</v>
      </c>
      <c r="I196" s="4">
        <f t="shared" si="60"/>
        <v>1.25</v>
      </c>
      <c r="J196" s="3">
        <v>0</v>
      </c>
      <c r="K196" s="32">
        <f t="shared" si="61"/>
        <v>0</v>
      </c>
      <c r="L196" s="3">
        <f t="shared" si="62"/>
        <v>1</v>
      </c>
      <c r="M196" s="3">
        <v>1</v>
      </c>
      <c r="N196" s="3">
        <v>0</v>
      </c>
      <c r="O196" s="3">
        <v>1</v>
      </c>
      <c r="P196" s="3">
        <v>1</v>
      </c>
      <c r="Q196" s="4">
        <f t="shared" si="63"/>
        <v>100</v>
      </c>
      <c r="R196" s="3">
        <v>6</v>
      </c>
      <c r="S196" s="3">
        <v>3</v>
      </c>
      <c r="T196" s="32">
        <f t="shared" si="64"/>
        <v>1</v>
      </c>
      <c r="U196" s="32">
        <f t="shared" si="65"/>
        <v>1</v>
      </c>
      <c r="V196" s="3">
        <v>0</v>
      </c>
      <c r="W196" s="3">
        <v>0</v>
      </c>
      <c r="X196" s="3">
        <v>0</v>
      </c>
      <c r="Y196" s="3">
        <v>0</v>
      </c>
      <c r="Z196" s="3">
        <v>4</v>
      </c>
      <c r="AA196" s="3">
        <v>0</v>
      </c>
      <c r="AB196" s="3"/>
      <c r="AC196" s="3"/>
    </row>
    <row r="197" spans="1:30" x14ac:dyDescent="0.3">
      <c r="A197" s="3" t="s">
        <v>67</v>
      </c>
      <c r="B197" s="3" t="s">
        <v>32</v>
      </c>
      <c r="C197" s="3" t="s">
        <v>31</v>
      </c>
      <c r="D197" s="3" t="s">
        <v>34</v>
      </c>
      <c r="E197" s="3" t="s">
        <v>33</v>
      </c>
      <c r="F197" s="3" t="s">
        <v>28</v>
      </c>
      <c r="G197" s="3">
        <v>0</v>
      </c>
      <c r="H197" s="3">
        <v>0</v>
      </c>
      <c r="I197" s="4" t="e">
        <f t="shared" si="60"/>
        <v>#DIV/0!</v>
      </c>
      <c r="J197" s="3">
        <v>0</v>
      </c>
      <c r="K197" s="32" t="e">
        <f t="shared" si="61"/>
        <v>#DIV/0!</v>
      </c>
      <c r="L197" s="3">
        <f t="shared" si="62"/>
        <v>0</v>
      </c>
      <c r="M197" s="3">
        <v>0</v>
      </c>
      <c r="N197" s="3">
        <v>0</v>
      </c>
      <c r="O197" s="3">
        <v>0</v>
      </c>
      <c r="P197" s="3">
        <v>0</v>
      </c>
      <c r="Q197" s="4" t="e">
        <f t="shared" si="63"/>
        <v>#DIV/0!</v>
      </c>
      <c r="R197" s="3">
        <v>0</v>
      </c>
      <c r="S197" s="3">
        <v>0</v>
      </c>
      <c r="T197" s="32" t="e">
        <f t="shared" si="64"/>
        <v>#DIV/0!</v>
      </c>
      <c r="U197" s="32" t="e">
        <f t="shared" si="65"/>
        <v>#DIV/0!</v>
      </c>
      <c r="V197" s="3">
        <v>0</v>
      </c>
      <c r="W197" s="3">
        <v>0</v>
      </c>
      <c r="X197" s="3">
        <v>0</v>
      </c>
      <c r="Y197" s="3">
        <v>0</v>
      </c>
      <c r="Z197" s="3">
        <v>0</v>
      </c>
      <c r="AA197" s="3">
        <v>0</v>
      </c>
      <c r="AB197" s="3"/>
      <c r="AC197" s="3"/>
    </row>
    <row r="198" spans="1:30" x14ac:dyDescent="0.3">
      <c r="A198" s="3" t="s">
        <v>68</v>
      </c>
      <c r="B198" s="3" t="s">
        <v>32</v>
      </c>
      <c r="C198" s="3" t="s">
        <v>31</v>
      </c>
      <c r="D198" s="3" t="s">
        <v>34</v>
      </c>
      <c r="E198" s="3" t="s">
        <v>33</v>
      </c>
      <c r="F198" s="3" t="s">
        <v>28</v>
      </c>
      <c r="G198" s="3">
        <v>0</v>
      </c>
      <c r="H198" s="3">
        <v>0</v>
      </c>
      <c r="I198" s="4" t="e">
        <f t="shared" si="60"/>
        <v>#DIV/0!</v>
      </c>
      <c r="J198" s="3">
        <v>0</v>
      </c>
      <c r="K198" s="32" t="e">
        <f t="shared" si="61"/>
        <v>#DIV/0!</v>
      </c>
      <c r="L198" s="3">
        <f t="shared" si="62"/>
        <v>0</v>
      </c>
      <c r="M198" s="3">
        <v>0</v>
      </c>
      <c r="N198" s="3">
        <v>0</v>
      </c>
      <c r="O198" s="3">
        <v>0</v>
      </c>
      <c r="P198" s="3">
        <v>0</v>
      </c>
      <c r="Q198" s="4" t="e">
        <f t="shared" si="63"/>
        <v>#DIV/0!</v>
      </c>
      <c r="R198" s="3">
        <v>0</v>
      </c>
      <c r="S198" s="3">
        <v>0</v>
      </c>
      <c r="T198" s="32" t="e">
        <f t="shared" si="64"/>
        <v>#DIV/0!</v>
      </c>
      <c r="U198" s="32" t="e">
        <f t="shared" si="65"/>
        <v>#DIV/0!</v>
      </c>
      <c r="V198" s="3">
        <v>0</v>
      </c>
      <c r="W198" s="3">
        <v>0</v>
      </c>
      <c r="X198" s="3">
        <v>0</v>
      </c>
      <c r="Y198" s="3">
        <v>0</v>
      </c>
      <c r="Z198" s="3">
        <v>0</v>
      </c>
      <c r="AA198" s="3">
        <v>0</v>
      </c>
      <c r="AB198" s="3"/>
      <c r="AC198" s="3"/>
    </row>
    <row r="199" spans="1:30" x14ac:dyDescent="0.3">
      <c r="A199" s="35">
        <v>234</v>
      </c>
      <c r="B199" s="35" t="s">
        <v>29</v>
      </c>
      <c r="C199" s="35" t="s">
        <v>25</v>
      </c>
      <c r="D199" s="35" t="s">
        <v>32</v>
      </c>
      <c r="E199" s="35" t="s">
        <v>30</v>
      </c>
      <c r="F199" s="35" t="s">
        <v>33</v>
      </c>
      <c r="G199" s="35">
        <f>G200+G201+G202</f>
        <v>3</v>
      </c>
      <c r="H199" s="35">
        <f>H200+H201+H202</f>
        <v>0</v>
      </c>
      <c r="I199" s="36">
        <f t="shared" si="60"/>
        <v>0</v>
      </c>
      <c r="J199" s="35">
        <f>J200+J201+J202</f>
        <v>1</v>
      </c>
      <c r="K199" s="37">
        <f t="shared" si="61"/>
        <v>0.33333333333333331</v>
      </c>
      <c r="L199" s="35">
        <f t="shared" si="62"/>
        <v>2</v>
      </c>
      <c r="M199" s="35">
        <f>M200+M201+M202</f>
        <v>0</v>
      </c>
      <c r="N199" s="35">
        <f>N200+N201+N202</f>
        <v>2</v>
      </c>
      <c r="O199" s="35">
        <f>O200+O201+O202</f>
        <v>0</v>
      </c>
      <c r="P199" s="35">
        <f>P200+P201+P202</f>
        <v>2</v>
      </c>
      <c r="Q199" s="36">
        <f t="shared" si="63"/>
        <v>100</v>
      </c>
      <c r="R199" s="35">
        <f>R200+R201+R202</f>
        <v>0</v>
      </c>
      <c r="S199" s="35">
        <f>S200+S201+S202</f>
        <v>0</v>
      </c>
      <c r="T199" s="37">
        <f t="shared" si="64"/>
        <v>0</v>
      </c>
      <c r="U199" s="37">
        <f t="shared" si="65"/>
        <v>0</v>
      </c>
      <c r="V199" s="35">
        <f t="shared" ref="V199:AA199" si="70">V200+V201+V202</f>
        <v>0</v>
      </c>
      <c r="W199" s="35">
        <f t="shared" si="70"/>
        <v>1</v>
      </c>
      <c r="X199" s="35">
        <f t="shared" si="70"/>
        <v>2</v>
      </c>
      <c r="Y199" s="35">
        <f t="shared" si="70"/>
        <v>0</v>
      </c>
      <c r="Z199" s="35">
        <f t="shared" si="70"/>
        <v>0</v>
      </c>
      <c r="AA199" s="35">
        <f t="shared" si="70"/>
        <v>0</v>
      </c>
      <c r="AB199" s="35"/>
      <c r="AC199" s="35" t="s">
        <v>74</v>
      </c>
      <c r="AD199" s="38"/>
    </row>
    <row r="200" spans="1:30" x14ac:dyDescent="0.3">
      <c r="A200" s="3" t="s">
        <v>66</v>
      </c>
      <c r="B200" s="3" t="s">
        <v>29</v>
      </c>
      <c r="C200" s="3" t="s">
        <v>25</v>
      </c>
      <c r="D200" s="3" t="s">
        <v>32</v>
      </c>
      <c r="E200" s="3" t="s">
        <v>30</v>
      </c>
      <c r="F200" s="3" t="s">
        <v>33</v>
      </c>
      <c r="G200" s="3">
        <v>2</v>
      </c>
      <c r="H200" s="3">
        <v>0</v>
      </c>
      <c r="I200" s="4">
        <f t="shared" si="60"/>
        <v>0</v>
      </c>
      <c r="J200" s="3">
        <v>1</v>
      </c>
      <c r="K200" s="32">
        <f t="shared" si="61"/>
        <v>0.5</v>
      </c>
      <c r="L200" s="3">
        <f t="shared" si="62"/>
        <v>1</v>
      </c>
      <c r="M200" s="3">
        <v>0</v>
      </c>
      <c r="N200" s="3">
        <v>1</v>
      </c>
      <c r="O200" s="3">
        <v>0</v>
      </c>
      <c r="P200" s="3">
        <v>1</v>
      </c>
      <c r="Q200" s="4">
        <f t="shared" si="63"/>
        <v>100</v>
      </c>
      <c r="R200" s="3">
        <v>0</v>
      </c>
      <c r="S200" s="3">
        <v>0</v>
      </c>
      <c r="T200" s="32">
        <f t="shared" si="64"/>
        <v>0</v>
      </c>
      <c r="U200" s="32">
        <f t="shared" si="65"/>
        <v>0</v>
      </c>
      <c r="V200" s="3">
        <v>0</v>
      </c>
      <c r="W200" s="3">
        <v>1</v>
      </c>
      <c r="X200" s="3">
        <v>0</v>
      </c>
      <c r="Y200" s="3">
        <v>0</v>
      </c>
      <c r="Z200" s="3">
        <v>0</v>
      </c>
      <c r="AA200" s="3">
        <v>0</v>
      </c>
      <c r="AB200" s="3"/>
      <c r="AC200" s="3"/>
    </row>
    <row r="201" spans="1:30" x14ac:dyDescent="0.3">
      <c r="A201" s="3" t="s">
        <v>67</v>
      </c>
      <c r="B201" s="3" t="s">
        <v>29</v>
      </c>
      <c r="C201" s="3" t="s">
        <v>25</v>
      </c>
      <c r="D201" s="3" t="s">
        <v>32</v>
      </c>
      <c r="E201" s="3" t="s">
        <v>30</v>
      </c>
      <c r="F201" s="3" t="s">
        <v>33</v>
      </c>
      <c r="G201" s="3">
        <v>0</v>
      </c>
      <c r="H201" s="3">
        <v>0</v>
      </c>
      <c r="I201" s="4" t="e">
        <f t="shared" si="60"/>
        <v>#DIV/0!</v>
      </c>
      <c r="J201" s="3">
        <v>0</v>
      </c>
      <c r="K201" s="32" t="e">
        <f t="shared" si="61"/>
        <v>#DIV/0!</v>
      </c>
      <c r="L201" s="3">
        <f t="shared" si="62"/>
        <v>0</v>
      </c>
      <c r="M201" s="3">
        <v>0</v>
      </c>
      <c r="N201" s="3">
        <v>0</v>
      </c>
      <c r="O201" s="3">
        <v>0</v>
      </c>
      <c r="P201" s="3">
        <v>0</v>
      </c>
      <c r="Q201" s="4" t="e">
        <f t="shared" si="63"/>
        <v>#DIV/0!</v>
      </c>
      <c r="R201" s="3">
        <v>0</v>
      </c>
      <c r="S201" s="3">
        <v>0</v>
      </c>
      <c r="T201" s="32" t="e">
        <f t="shared" si="64"/>
        <v>#DIV/0!</v>
      </c>
      <c r="U201" s="32" t="e">
        <f t="shared" si="65"/>
        <v>#DIV/0!</v>
      </c>
      <c r="V201" s="3">
        <v>0</v>
      </c>
      <c r="W201" s="3">
        <v>0</v>
      </c>
      <c r="X201" s="3">
        <v>0</v>
      </c>
      <c r="Y201" s="3">
        <v>0</v>
      </c>
      <c r="Z201" s="3">
        <v>0</v>
      </c>
      <c r="AA201" s="3">
        <v>0</v>
      </c>
      <c r="AB201" s="3"/>
      <c r="AC201" s="3"/>
    </row>
    <row r="202" spans="1:30" x14ac:dyDescent="0.3">
      <c r="A202" s="3" t="s">
        <v>68</v>
      </c>
      <c r="B202" s="3" t="s">
        <v>29</v>
      </c>
      <c r="C202" s="3" t="s">
        <v>25</v>
      </c>
      <c r="D202" s="3" t="s">
        <v>32</v>
      </c>
      <c r="E202" s="3" t="s">
        <v>30</v>
      </c>
      <c r="F202" s="3" t="s">
        <v>33</v>
      </c>
      <c r="G202" s="3">
        <v>1</v>
      </c>
      <c r="H202" s="3">
        <v>0</v>
      </c>
      <c r="I202" s="4">
        <f t="shared" si="60"/>
        <v>0</v>
      </c>
      <c r="J202" s="3">
        <v>0</v>
      </c>
      <c r="K202" s="32">
        <f t="shared" si="61"/>
        <v>0</v>
      </c>
      <c r="L202" s="3">
        <f t="shared" si="62"/>
        <v>1</v>
      </c>
      <c r="M202" s="3">
        <v>0</v>
      </c>
      <c r="N202" s="3">
        <v>1</v>
      </c>
      <c r="O202" s="3">
        <v>0</v>
      </c>
      <c r="P202" s="3">
        <v>1</v>
      </c>
      <c r="Q202" s="4">
        <f t="shared" si="63"/>
        <v>100</v>
      </c>
      <c r="R202" s="3">
        <v>0</v>
      </c>
      <c r="S202" s="3">
        <v>0</v>
      </c>
      <c r="T202" s="32">
        <f t="shared" si="64"/>
        <v>0</v>
      </c>
      <c r="U202" s="32">
        <f t="shared" si="65"/>
        <v>0</v>
      </c>
      <c r="V202" s="3">
        <v>0</v>
      </c>
      <c r="W202" s="3">
        <v>0</v>
      </c>
      <c r="X202" s="3">
        <v>2</v>
      </c>
      <c r="Y202" s="3">
        <v>0</v>
      </c>
      <c r="Z202" s="3">
        <v>0</v>
      </c>
      <c r="AA202" s="3">
        <v>0</v>
      </c>
      <c r="AB202" s="3"/>
      <c r="AC202" s="3"/>
    </row>
    <row r="203" spans="1:30" x14ac:dyDescent="0.3">
      <c r="A203" s="35">
        <v>157</v>
      </c>
      <c r="B203" s="35" t="s">
        <v>29</v>
      </c>
      <c r="C203" s="35" t="s">
        <v>25</v>
      </c>
      <c r="D203" s="35" t="s">
        <v>26</v>
      </c>
      <c r="E203" s="35" t="s">
        <v>30</v>
      </c>
      <c r="F203" s="35" t="s">
        <v>32</v>
      </c>
      <c r="G203" s="35">
        <f>G204+G205+G206</f>
        <v>6</v>
      </c>
      <c r="H203" s="35">
        <f>H204+H205+H206</f>
        <v>1</v>
      </c>
      <c r="I203" s="36">
        <f t="shared" si="60"/>
        <v>0.16666666666666666</v>
      </c>
      <c r="J203" s="35">
        <f>J204+J205+J206</f>
        <v>3</v>
      </c>
      <c r="K203" s="37">
        <f t="shared" si="61"/>
        <v>0.5</v>
      </c>
      <c r="L203" s="35">
        <f t="shared" si="62"/>
        <v>2</v>
      </c>
      <c r="M203" s="35">
        <f>M204+M205+M206</f>
        <v>0</v>
      </c>
      <c r="N203" s="35">
        <f>N204+N205+N206</f>
        <v>2</v>
      </c>
      <c r="O203" s="35">
        <f>O204+O205+O206</f>
        <v>0</v>
      </c>
      <c r="P203" s="35">
        <f>P204+P205+P206</f>
        <v>1</v>
      </c>
      <c r="Q203" s="36">
        <f t="shared" si="63"/>
        <v>50</v>
      </c>
      <c r="R203" s="35">
        <f>R204+R205+R206</f>
        <v>2</v>
      </c>
      <c r="S203" s="35">
        <f>S204+S205+S206</f>
        <v>1</v>
      </c>
      <c r="T203" s="37">
        <f t="shared" si="64"/>
        <v>0</v>
      </c>
      <c r="U203" s="37">
        <f t="shared" si="65"/>
        <v>0</v>
      </c>
      <c r="V203" s="35">
        <f t="shared" ref="V203:AA203" si="71">V204+V205+V206</f>
        <v>0</v>
      </c>
      <c r="W203" s="35">
        <f t="shared" si="71"/>
        <v>1</v>
      </c>
      <c r="X203" s="35">
        <f t="shared" si="71"/>
        <v>1</v>
      </c>
      <c r="Y203" s="35">
        <f t="shared" si="71"/>
        <v>1</v>
      </c>
      <c r="Z203" s="35">
        <f t="shared" si="71"/>
        <v>1</v>
      </c>
      <c r="AA203" s="35">
        <f t="shared" si="71"/>
        <v>0</v>
      </c>
      <c r="AB203" s="35"/>
      <c r="AC203" s="38"/>
      <c r="AD203" s="38"/>
    </row>
    <row r="204" spans="1:30" x14ac:dyDescent="0.3">
      <c r="A204" s="3" t="s">
        <v>66</v>
      </c>
      <c r="B204" s="3" t="s">
        <v>29</v>
      </c>
      <c r="C204" s="3" t="s">
        <v>25</v>
      </c>
      <c r="D204" s="3" t="s">
        <v>26</v>
      </c>
      <c r="E204" s="3" t="s">
        <v>30</v>
      </c>
      <c r="F204" s="3" t="s">
        <v>32</v>
      </c>
      <c r="G204" s="3">
        <v>1</v>
      </c>
      <c r="H204" s="3">
        <v>0</v>
      </c>
      <c r="I204" s="4">
        <f t="shared" si="60"/>
        <v>0</v>
      </c>
      <c r="J204" s="3">
        <v>1</v>
      </c>
      <c r="K204" s="32">
        <f t="shared" si="61"/>
        <v>1</v>
      </c>
      <c r="L204" s="3">
        <f t="shared" si="62"/>
        <v>0</v>
      </c>
      <c r="M204" s="3">
        <v>0</v>
      </c>
      <c r="N204" s="3">
        <v>0</v>
      </c>
      <c r="O204" s="3">
        <v>0</v>
      </c>
      <c r="P204" s="3">
        <v>0</v>
      </c>
      <c r="Q204" s="4" t="e">
        <f t="shared" si="63"/>
        <v>#DIV/0!</v>
      </c>
      <c r="R204" s="3">
        <v>0</v>
      </c>
      <c r="S204" s="3">
        <v>0</v>
      </c>
      <c r="T204" s="32" t="e">
        <f t="shared" si="64"/>
        <v>#DIV/0!</v>
      </c>
      <c r="U204" s="32" t="e">
        <f t="shared" si="65"/>
        <v>#DIV/0!</v>
      </c>
      <c r="V204" s="3">
        <v>0</v>
      </c>
      <c r="W204" s="3">
        <v>0</v>
      </c>
      <c r="X204" s="3">
        <v>0</v>
      </c>
      <c r="Y204" s="3">
        <v>1</v>
      </c>
      <c r="Z204" s="3">
        <v>0</v>
      </c>
      <c r="AA204" s="3">
        <v>0</v>
      </c>
      <c r="AB204" s="3"/>
    </row>
    <row r="205" spans="1:30" x14ac:dyDescent="0.3">
      <c r="A205" s="3" t="s">
        <v>67</v>
      </c>
      <c r="B205" s="3" t="s">
        <v>29</v>
      </c>
      <c r="C205" s="3" t="s">
        <v>25</v>
      </c>
      <c r="D205" s="3" t="s">
        <v>26</v>
      </c>
      <c r="E205" s="3" t="s">
        <v>30</v>
      </c>
      <c r="F205" s="3" t="s">
        <v>32</v>
      </c>
      <c r="G205" s="3">
        <v>4</v>
      </c>
      <c r="H205" s="3">
        <v>1</v>
      </c>
      <c r="I205" s="4">
        <f t="shared" si="60"/>
        <v>0.25</v>
      </c>
      <c r="J205" s="3">
        <v>1</v>
      </c>
      <c r="K205" s="32">
        <f t="shared" si="61"/>
        <v>0.25</v>
      </c>
      <c r="L205" s="3">
        <f t="shared" si="62"/>
        <v>2</v>
      </c>
      <c r="M205" s="3">
        <v>0</v>
      </c>
      <c r="N205" s="3">
        <v>2</v>
      </c>
      <c r="O205" s="3">
        <v>0</v>
      </c>
      <c r="P205" s="3">
        <v>1</v>
      </c>
      <c r="Q205" s="4">
        <f t="shared" si="63"/>
        <v>50</v>
      </c>
      <c r="R205" s="3">
        <v>2</v>
      </c>
      <c r="S205" s="3">
        <v>1</v>
      </c>
      <c r="T205" s="32">
        <f t="shared" si="64"/>
        <v>0</v>
      </c>
      <c r="U205" s="32">
        <f t="shared" si="65"/>
        <v>0</v>
      </c>
      <c r="V205" s="3">
        <v>0</v>
      </c>
      <c r="W205" s="3">
        <v>1</v>
      </c>
      <c r="X205" s="3">
        <v>0</v>
      </c>
      <c r="Y205" s="3">
        <v>0</v>
      </c>
      <c r="Z205" s="3">
        <v>1</v>
      </c>
      <c r="AA205" s="3">
        <v>0</v>
      </c>
      <c r="AB205" s="3"/>
    </row>
    <row r="206" spans="1:30" x14ac:dyDescent="0.3">
      <c r="A206" s="3" t="s">
        <v>68</v>
      </c>
      <c r="B206" s="3" t="s">
        <v>29</v>
      </c>
      <c r="C206" s="3" t="s">
        <v>25</v>
      </c>
      <c r="D206" s="3" t="s">
        <v>26</v>
      </c>
      <c r="E206" s="3" t="s">
        <v>30</v>
      </c>
      <c r="F206" s="3" t="s">
        <v>32</v>
      </c>
      <c r="G206" s="3">
        <v>1</v>
      </c>
      <c r="H206" s="3">
        <v>0</v>
      </c>
      <c r="I206" s="4">
        <f t="shared" si="60"/>
        <v>0</v>
      </c>
      <c r="J206" s="3">
        <v>1</v>
      </c>
      <c r="K206" s="32">
        <f t="shared" si="61"/>
        <v>1</v>
      </c>
      <c r="L206" s="3">
        <f t="shared" si="62"/>
        <v>0</v>
      </c>
      <c r="M206" s="3">
        <v>0</v>
      </c>
      <c r="N206" s="3">
        <v>0</v>
      </c>
      <c r="O206" s="3">
        <v>0</v>
      </c>
      <c r="P206" s="3">
        <v>0</v>
      </c>
      <c r="Q206" s="4" t="e">
        <f t="shared" si="63"/>
        <v>#DIV/0!</v>
      </c>
      <c r="R206" s="3">
        <v>0</v>
      </c>
      <c r="S206" s="3">
        <v>0</v>
      </c>
      <c r="T206" s="32" t="e">
        <f t="shared" si="64"/>
        <v>#DIV/0!</v>
      </c>
      <c r="U206" s="32" t="e">
        <f t="shared" si="65"/>
        <v>#DIV/0!</v>
      </c>
      <c r="V206" s="3">
        <v>0</v>
      </c>
      <c r="W206" s="3">
        <v>0</v>
      </c>
      <c r="X206" s="3">
        <v>1</v>
      </c>
      <c r="Y206" s="3">
        <v>0</v>
      </c>
      <c r="Z206" s="3">
        <v>0</v>
      </c>
      <c r="AA206" s="3">
        <v>0</v>
      </c>
      <c r="AB206" s="3"/>
    </row>
    <row r="207" spans="1:30" x14ac:dyDescent="0.3">
      <c r="A207" s="35">
        <v>235</v>
      </c>
      <c r="B207" s="35" t="s">
        <v>24</v>
      </c>
      <c r="C207" s="35" t="s">
        <v>29</v>
      </c>
      <c r="D207" s="35" t="s">
        <v>26</v>
      </c>
      <c r="E207" s="35" t="s">
        <v>27</v>
      </c>
      <c r="F207" s="35" t="s">
        <v>31</v>
      </c>
      <c r="G207" s="35">
        <f>G208+G209+G210</f>
        <v>4</v>
      </c>
      <c r="H207" s="35">
        <f>H208+H209+H210</f>
        <v>2</v>
      </c>
      <c r="I207" s="36">
        <f t="shared" si="60"/>
        <v>0.5</v>
      </c>
      <c r="J207" s="35">
        <f>J208+J209+J210</f>
        <v>3</v>
      </c>
      <c r="K207" s="37">
        <f t="shared" si="61"/>
        <v>0.75</v>
      </c>
      <c r="L207" s="35">
        <f t="shared" si="62"/>
        <v>1</v>
      </c>
      <c r="M207" s="35">
        <f>M208+M209+M210</f>
        <v>1</v>
      </c>
      <c r="N207" s="35">
        <f>N208+N209+N210</f>
        <v>0</v>
      </c>
      <c r="O207" s="35">
        <f>O208+O209+O210</f>
        <v>1</v>
      </c>
      <c r="P207" s="35">
        <f>P208+P209+P210</f>
        <v>1</v>
      </c>
      <c r="Q207" s="36">
        <f t="shared" si="63"/>
        <v>100</v>
      </c>
      <c r="R207" s="35">
        <f>R208+R209+R210</f>
        <v>0</v>
      </c>
      <c r="S207" s="35">
        <f>S208+S209+S210</f>
        <v>0</v>
      </c>
      <c r="T207" s="37">
        <f t="shared" si="64"/>
        <v>1</v>
      </c>
      <c r="U207" s="37">
        <f t="shared" si="65"/>
        <v>1</v>
      </c>
      <c r="V207" s="35">
        <f t="shared" ref="V207:AA207" si="72">V208+V209+V210</f>
        <v>0</v>
      </c>
      <c r="W207" s="35">
        <f t="shared" si="72"/>
        <v>0</v>
      </c>
      <c r="X207" s="35">
        <f t="shared" si="72"/>
        <v>0</v>
      </c>
      <c r="Y207" s="35">
        <f t="shared" si="72"/>
        <v>3</v>
      </c>
      <c r="Z207" s="35">
        <f t="shared" si="72"/>
        <v>0</v>
      </c>
      <c r="AA207" s="35">
        <f t="shared" si="72"/>
        <v>0</v>
      </c>
      <c r="AB207" s="35"/>
      <c r="AC207" s="38"/>
      <c r="AD207" s="38"/>
    </row>
    <row r="208" spans="1:30" x14ac:dyDescent="0.3">
      <c r="A208" s="3" t="s">
        <v>66</v>
      </c>
      <c r="B208" s="3" t="s">
        <v>24</v>
      </c>
      <c r="C208" s="3" t="s">
        <v>29</v>
      </c>
      <c r="D208" s="3" t="s">
        <v>26</v>
      </c>
      <c r="E208" s="3" t="s">
        <v>27</v>
      </c>
      <c r="F208" s="3" t="s">
        <v>31</v>
      </c>
      <c r="G208" s="3">
        <v>1</v>
      </c>
      <c r="H208" s="3">
        <v>2</v>
      </c>
      <c r="I208" s="4">
        <f t="shared" si="60"/>
        <v>2</v>
      </c>
      <c r="J208" s="3">
        <v>0</v>
      </c>
      <c r="K208" s="32">
        <f t="shared" si="61"/>
        <v>0</v>
      </c>
      <c r="L208" s="3">
        <f t="shared" si="62"/>
        <v>1</v>
      </c>
      <c r="M208" s="3">
        <v>1</v>
      </c>
      <c r="N208" s="3">
        <v>0</v>
      </c>
      <c r="O208" s="3">
        <v>1</v>
      </c>
      <c r="P208" s="3">
        <v>1</v>
      </c>
      <c r="Q208" s="4">
        <f t="shared" si="63"/>
        <v>100</v>
      </c>
      <c r="R208" s="3">
        <v>0</v>
      </c>
      <c r="S208" s="3">
        <v>0</v>
      </c>
      <c r="T208" s="32">
        <f t="shared" si="64"/>
        <v>1</v>
      </c>
      <c r="U208" s="32">
        <f t="shared" si="65"/>
        <v>1</v>
      </c>
      <c r="V208" s="3">
        <v>0</v>
      </c>
      <c r="W208" s="3">
        <v>0</v>
      </c>
      <c r="X208" s="3">
        <v>0</v>
      </c>
      <c r="Y208" s="3">
        <v>0</v>
      </c>
      <c r="Z208" s="3">
        <v>0</v>
      </c>
      <c r="AA208" s="3">
        <v>0</v>
      </c>
      <c r="AB208" s="3"/>
    </row>
    <row r="209" spans="1:30" x14ac:dyDescent="0.3">
      <c r="A209" s="3" t="s">
        <v>67</v>
      </c>
      <c r="B209" s="3" t="s">
        <v>24</v>
      </c>
      <c r="C209" s="3" t="s">
        <v>29</v>
      </c>
      <c r="D209" s="3" t="s">
        <v>26</v>
      </c>
      <c r="E209" s="3" t="s">
        <v>27</v>
      </c>
      <c r="F209" s="3" t="s">
        <v>31</v>
      </c>
      <c r="G209" s="3">
        <v>1</v>
      </c>
      <c r="H209" s="3">
        <v>0</v>
      </c>
      <c r="I209" s="4">
        <f t="shared" si="60"/>
        <v>0</v>
      </c>
      <c r="J209" s="3">
        <v>1</v>
      </c>
      <c r="K209" s="32">
        <f t="shared" si="61"/>
        <v>1</v>
      </c>
      <c r="L209" s="3">
        <f t="shared" si="62"/>
        <v>0</v>
      </c>
      <c r="M209" s="3">
        <v>0</v>
      </c>
      <c r="N209" s="3">
        <v>0</v>
      </c>
      <c r="O209" s="3">
        <v>0</v>
      </c>
      <c r="P209" s="3">
        <v>0</v>
      </c>
      <c r="Q209" s="4" t="e">
        <f t="shared" si="63"/>
        <v>#DIV/0!</v>
      </c>
      <c r="R209" s="3">
        <v>0</v>
      </c>
      <c r="S209" s="3">
        <v>0</v>
      </c>
      <c r="T209" s="32" t="e">
        <f t="shared" si="64"/>
        <v>#DIV/0!</v>
      </c>
      <c r="U209" s="32" t="e">
        <f t="shared" si="65"/>
        <v>#DIV/0!</v>
      </c>
      <c r="V209" s="3">
        <v>0</v>
      </c>
      <c r="W209" s="3">
        <v>0</v>
      </c>
      <c r="X209" s="3">
        <v>0</v>
      </c>
      <c r="Y209" s="3">
        <v>1</v>
      </c>
      <c r="Z209" s="3">
        <v>0</v>
      </c>
      <c r="AA209" s="3">
        <v>0</v>
      </c>
      <c r="AB209" s="3"/>
    </row>
    <row r="210" spans="1:30" x14ac:dyDescent="0.3">
      <c r="A210" s="3" t="s">
        <v>68</v>
      </c>
      <c r="B210" s="3" t="s">
        <v>24</v>
      </c>
      <c r="C210" s="3" t="s">
        <v>29</v>
      </c>
      <c r="D210" s="3" t="s">
        <v>26</v>
      </c>
      <c r="E210" s="3" t="s">
        <v>27</v>
      </c>
      <c r="F210" s="3" t="s">
        <v>31</v>
      </c>
      <c r="G210" s="3">
        <v>2</v>
      </c>
      <c r="H210" s="3">
        <v>0</v>
      </c>
      <c r="I210" s="4">
        <f t="shared" si="60"/>
        <v>0</v>
      </c>
      <c r="J210" s="3">
        <v>2</v>
      </c>
      <c r="K210" s="32">
        <f t="shared" si="61"/>
        <v>1</v>
      </c>
      <c r="L210" s="3">
        <f t="shared" si="62"/>
        <v>0</v>
      </c>
      <c r="M210" s="3">
        <v>0</v>
      </c>
      <c r="N210" s="3">
        <v>0</v>
      </c>
      <c r="O210" s="3">
        <v>0</v>
      </c>
      <c r="P210" s="3">
        <v>0</v>
      </c>
      <c r="Q210" s="4" t="e">
        <f t="shared" si="63"/>
        <v>#DIV/0!</v>
      </c>
      <c r="R210" s="3">
        <v>0</v>
      </c>
      <c r="S210" s="3">
        <v>0</v>
      </c>
      <c r="T210" s="32" t="e">
        <f t="shared" si="64"/>
        <v>#DIV/0!</v>
      </c>
      <c r="U210" s="32" t="e">
        <f t="shared" si="65"/>
        <v>#DIV/0!</v>
      </c>
      <c r="V210" s="3">
        <v>0</v>
      </c>
      <c r="W210" s="3">
        <v>0</v>
      </c>
      <c r="X210" s="3">
        <v>0</v>
      </c>
      <c r="Y210" s="3">
        <v>2</v>
      </c>
      <c r="Z210" s="3">
        <v>0</v>
      </c>
      <c r="AA210" s="3">
        <v>0</v>
      </c>
      <c r="AB210" s="3"/>
    </row>
    <row r="211" spans="1:30" x14ac:dyDescent="0.3">
      <c r="A211" s="35">
        <v>118</v>
      </c>
      <c r="B211" s="35" t="s">
        <v>24</v>
      </c>
      <c r="C211" s="35" t="s">
        <v>32</v>
      </c>
      <c r="D211" s="35" t="s">
        <v>34</v>
      </c>
      <c r="E211" s="35" t="s">
        <v>33</v>
      </c>
      <c r="F211" s="35" t="s">
        <v>31</v>
      </c>
      <c r="G211" s="35">
        <f>G212+G213+G214</f>
        <v>1</v>
      </c>
      <c r="H211" s="35">
        <f>H212+H213+H214</f>
        <v>0</v>
      </c>
      <c r="I211" s="36">
        <f t="shared" si="60"/>
        <v>0</v>
      </c>
      <c r="J211" s="35">
        <f>J212+J213+J214</f>
        <v>0</v>
      </c>
      <c r="K211" s="37">
        <f t="shared" si="61"/>
        <v>0</v>
      </c>
      <c r="L211" s="35">
        <f t="shared" si="62"/>
        <v>1</v>
      </c>
      <c r="M211" s="35">
        <f>M212+M213+M214</f>
        <v>0</v>
      </c>
      <c r="N211" s="35">
        <f>N212+N213+N214</f>
        <v>1</v>
      </c>
      <c r="O211" s="35">
        <f>O212+O213+O214</f>
        <v>0</v>
      </c>
      <c r="P211" s="35">
        <f>P212+P213+P214</f>
        <v>1</v>
      </c>
      <c r="Q211" s="36">
        <f t="shared" si="63"/>
        <v>100</v>
      </c>
      <c r="R211" s="35">
        <f>R212+R213+R214</f>
        <v>0</v>
      </c>
      <c r="S211" s="35">
        <f>S212+S213+S214</f>
        <v>0</v>
      </c>
      <c r="T211" s="37">
        <f t="shared" si="64"/>
        <v>0</v>
      </c>
      <c r="U211" s="37">
        <f t="shared" si="65"/>
        <v>0</v>
      </c>
      <c r="V211" s="35">
        <f t="shared" ref="V211:AA211" si="73">V212+V213+V214</f>
        <v>0</v>
      </c>
      <c r="W211" s="35">
        <f t="shared" si="73"/>
        <v>0</v>
      </c>
      <c r="X211" s="35">
        <f t="shared" si="73"/>
        <v>0</v>
      </c>
      <c r="Y211" s="35">
        <f t="shared" si="73"/>
        <v>0</v>
      </c>
      <c r="Z211" s="35">
        <f t="shared" si="73"/>
        <v>1</v>
      </c>
      <c r="AA211" s="35">
        <f t="shared" si="73"/>
        <v>0</v>
      </c>
      <c r="AB211" s="35"/>
      <c r="AC211" s="38"/>
      <c r="AD211" s="38"/>
    </row>
    <row r="212" spans="1:30" x14ac:dyDescent="0.3">
      <c r="A212" s="3" t="s">
        <v>66</v>
      </c>
      <c r="B212" s="3" t="s">
        <v>24</v>
      </c>
      <c r="C212" s="3" t="s">
        <v>32</v>
      </c>
      <c r="D212" s="3" t="s">
        <v>34</v>
      </c>
      <c r="E212" s="3" t="s">
        <v>33</v>
      </c>
      <c r="F212" s="3" t="s">
        <v>31</v>
      </c>
      <c r="G212" s="3">
        <v>1</v>
      </c>
      <c r="H212" s="3">
        <v>0</v>
      </c>
      <c r="I212" s="4">
        <f t="shared" si="60"/>
        <v>0</v>
      </c>
      <c r="J212" s="3">
        <v>0</v>
      </c>
      <c r="K212" s="32">
        <f t="shared" si="61"/>
        <v>0</v>
      </c>
      <c r="L212" s="3">
        <f t="shared" si="62"/>
        <v>1</v>
      </c>
      <c r="M212" s="3">
        <v>0</v>
      </c>
      <c r="N212" s="3">
        <v>1</v>
      </c>
      <c r="O212" s="3">
        <v>0</v>
      </c>
      <c r="P212" s="3">
        <v>1</v>
      </c>
      <c r="Q212" s="4">
        <f t="shared" si="63"/>
        <v>100</v>
      </c>
      <c r="R212" s="3">
        <v>0</v>
      </c>
      <c r="S212" s="3">
        <v>0</v>
      </c>
      <c r="T212" s="32">
        <f t="shared" si="64"/>
        <v>0</v>
      </c>
      <c r="U212" s="32">
        <f t="shared" si="65"/>
        <v>0</v>
      </c>
      <c r="V212" s="3">
        <v>0</v>
      </c>
      <c r="W212" s="3">
        <v>0</v>
      </c>
      <c r="X212" s="3">
        <v>0</v>
      </c>
      <c r="Y212" s="3">
        <v>0</v>
      </c>
      <c r="Z212" s="3">
        <v>1</v>
      </c>
      <c r="AA212" s="3">
        <v>0</v>
      </c>
      <c r="AB212" s="3"/>
    </row>
    <row r="213" spans="1:30" x14ac:dyDescent="0.3">
      <c r="A213" s="3" t="s">
        <v>67</v>
      </c>
      <c r="B213" s="3" t="s">
        <v>24</v>
      </c>
      <c r="C213" s="3" t="s">
        <v>32</v>
      </c>
      <c r="D213" s="3" t="s">
        <v>34</v>
      </c>
      <c r="E213" s="3" t="s">
        <v>33</v>
      </c>
      <c r="F213" s="3" t="s">
        <v>31</v>
      </c>
      <c r="G213" s="3">
        <v>0</v>
      </c>
      <c r="H213" s="3">
        <v>0</v>
      </c>
      <c r="I213" s="4" t="e">
        <f t="shared" si="60"/>
        <v>#DIV/0!</v>
      </c>
      <c r="J213" s="3">
        <v>0</v>
      </c>
      <c r="K213" s="32" t="e">
        <f t="shared" si="61"/>
        <v>#DIV/0!</v>
      </c>
      <c r="L213" s="3">
        <f t="shared" si="62"/>
        <v>0</v>
      </c>
      <c r="M213" s="3">
        <v>0</v>
      </c>
      <c r="N213" s="3">
        <v>0</v>
      </c>
      <c r="O213" s="3">
        <v>0</v>
      </c>
      <c r="P213" s="3">
        <v>0</v>
      </c>
      <c r="Q213" s="4" t="e">
        <f t="shared" si="63"/>
        <v>#DIV/0!</v>
      </c>
      <c r="R213" s="3">
        <v>0</v>
      </c>
      <c r="S213" s="3">
        <v>0</v>
      </c>
      <c r="T213" s="32" t="e">
        <f t="shared" si="64"/>
        <v>#DIV/0!</v>
      </c>
      <c r="U213" s="32" t="e">
        <f t="shared" si="65"/>
        <v>#DIV/0!</v>
      </c>
      <c r="V213" s="3">
        <v>0</v>
      </c>
      <c r="W213" s="3">
        <v>0</v>
      </c>
      <c r="X213" s="3">
        <v>0</v>
      </c>
      <c r="Y213" s="3">
        <v>0</v>
      </c>
      <c r="Z213" s="3">
        <v>0</v>
      </c>
      <c r="AA213" s="3">
        <v>0</v>
      </c>
      <c r="AB213" s="3"/>
    </row>
    <row r="214" spans="1:30" x14ac:dyDescent="0.3">
      <c r="A214" s="3" t="s">
        <v>68</v>
      </c>
      <c r="B214" s="3" t="s">
        <v>24</v>
      </c>
      <c r="C214" s="3" t="s">
        <v>32</v>
      </c>
      <c r="D214" s="3" t="s">
        <v>34</v>
      </c>
      <c r="E214" s="3" t="s">
        <v>33</v>
      </c>
      <c r="F214" s="3" t="s">
        <v>31</v>
      </c>
      <c r="G214" s="3">
        <v>0</v>
      </c>
      <c r="H214" s="3">
        <v>0</v>
      </c>
      <c r="I214" s="4" t="e">
        <f t="shared" si="60"/>
        <v>#DIV/0!</v>
      </c>
      <c r="J214" s="3">
        <v>0</v>
      </c>
      <c r="K214" s="32" t="e">
        <f t="shared" si="61"/>
        <v>#DIV/0!</v>
      </c>
      <c r="L214" s="3">
        <f t="shared" si="62"/>
        <v>0</v>
      </c>
      <c r="M214" s="3">
        <v>0</v>
      </c>
      <c r="N214" s="3">
        <v>0</v>
      </c>
      <c r="O214" s="3">
        <v>0</v>
      </c>
      <c r="P214" s="3">
        <v>0</v>
      </c>
      <c r="Q214" s="4" t="e">
        <f t="shared" si="63"/>
        <v>#DIV/0!</v>
      </c>
      <c r="R214" s="3">
        <v>0</v>
      </c>
      <c r="S214" s="3">
        <v>0</v>
      </c>
      <c r="T214" s="32" t="e">
        <f t="shared" si="64"/>
        <v>#DIV/0!</v>
      </c>
      <c r="U214" s="32" t="e">
        <f t="shared" si="65"/>
        <v>#DIV/0!</v>
      </c>
      <c r="V214" s="3">
        <v>0</v>
      </c>
      <c r="W214" s="3">
        <v>0</v>
      </c>
      <c r="X214" s="3">
        <v>0</v>
      </c>
      <c r="Y214" s="3">
        <v>0</v>
      </c>
      <c r="Z214" s="3">
        <v>0</v>
      </c>
      <c r="AA214" s="3">
        <v>0</v>
      </c>
      <c r="AB214" s="3"/>
    </row>
    <row r="215" spans="1:30" x14ac:dyDescent="0.3">
      <c r="A215" s="35">
        <v>236</v>
      </c>
      <c r="B215" s="35" t="s">
        <v>24</v>
      </c>
      <c r="C215" s="35" t="s">
        <v>32</v>
      </c>
      <c r="D215" s="35" t="s">
        <v>34</v>
      </c>
      <c r="E215" s="35" t="s">
        <v>30</v>
      </c>
      <c r="F215" s="35" t="s">
        <v>31</v>
      </c>
      <c r="G215" s="35">
        <f>G216+G217+G218</f>
        <v>4</v>
      </c>
      <c r="H215" s="35">
        <f>H216+H217+H218</f>
        <v>2</v>
      </c>
      <c r="I215" s="36">
        <f t="shared" ref="I215:I223" si="74">H215/G215</f>
        <v>0.5</v>
      </c>
      <c r="J215" s="35">
        <f>J216+J217+J218</f>
        <v>3</v>
      </c>
      <c r="K215" s="37">
        <f t="shared" ref="K215:K223" si="75">J215/G215</f>
        <v>0.75</v>
      </c>
      <c r="L215" s="35">
        <f t="shared" ref="L215:L223" si="76">M215+N215</f>
        <v>1</v>
      </c>
      <c r="M215" s="35">
        <f>M216+M217+M218</f>
        <v>1</v>
      </c>
      <c r="N215" s="35">
        <f>N216+N217+N218</f>
        <v>0</v>
      </c>
      <c r="O215" s="35">
        <f>O216+O217+O218</f>
        <v>0</v>
      </c>
      <c r="P215" s="35">
        <f>P216+P217+P218</f>
        <v>1</v>
      </c>
      <c r="Q215" s="36">
        <f t="shared" ref="Q215:Q223" si="77">P215/L215*100</f>
        <v>100</v>
      </c>
      <c r="R215" s="35">
        <f>R216+R217+R218</f>
        <v>1</v>
      </c>
      <c r="S215" s="35">
        <f>S216+S217+S218</f>
        <v>0</v>
      </c>
      <c r="T215" s="37">
        <f t="shared" ref="T215:T223" si="78">M215/(M215+N215)</f>
        <v>1</v>
      </c>
      <c r="U215" s="37">
        <f t="shared" ref="U215:U223" si="79">((0.5*V215)+M215)/L215</f>
        <v>1</v>
      </c>
      <c r="V215" s="35">
        <f t="shared" ref="V215:AA215" si="80">V216+V217+V218</f>
        <v>0</v>
      </c>
      <c r="W215" s="35">
        <f t="shared" si="80"/>
        <v>0</v>
      </c>
      <c r="X215" s="35">
        <f t="shared" si="80"/>
        <v>0</v>
      </c>
      <c r="Y215" s="35">
        <f t="shared" si="80"/>
        <v>2</v>
      </c>
      <c r="Z215" s="35">
        <f t="shared" si="80"/>
        <v>1</v>
      </c>
      <c r="AA215" s="35">
        <f t="shared" si="80"/>
        <v>0</v>
      </c>
      <c r="AB215" s="35"/>
      <c r="AC215" s="35" t="s">
        <v>75</v>
      </c>
      <c r="AD215" s="38"/>
    </row>
    <row r="216" spans="1:30" x14ac:dyDescent="0.3">
      <c r="A216" s="3" t="s">
        <v>66</v>
      </c>
      <c r="B216" s="3" t="s">
        <v>24</v>
      </c>
      <c r="C216" s="3" t="s">
        <v>32</v>
      </c>
      <c r="D216" s="3" t="s">
        <v>34</v>
      </c>
      <c r="E216" s="3" t="s">
        <v>30</v>
      </c>
      <c r="F216" s="3" t="s">
        <v>31</v>
      </c>
      <c r="G216" s="3">
        <v>3</v>
      </c>
      <c r="H216" s="3">
        <v>2</v>
      </c>
      <c r="I216" s="4">
        <f t="shared" si="74"/>
        <v>0.66666666666666663</v>
      </c>
      <c r="J216" s="3">
        <v>2</v>
      </c>
      <c r="K216" s="32">
        <f t="shared" si="75"/>
        <v>0.66666666666666663</v>
      </c>
      <c r="L216" s="3">
        <f t="shared" si="76"/>
        <v>1</v>
      </c>
      <c r="M216" s="3">
        <v>1</v>
      </c>
      <c r="N216" s="3">
        <v>0</v>
      </c>
      <c r="O216" s="3">
        <v>0</v>
      </c>
      <c r="P216" s="3">
        <v>1</v>
      </c>
      <c r="Q216" s="4">
        <f t="shared" si="77"/>
        <v>100</v>
      </c>
      <c r="R216" s="3">
        <v>1</v>
      </c>
      <c r="S216" s="3">
        <v>0</v>
      </c>
      <c r="T216" s="32">
        <f t="shared" si="78"/>
        <v>1</v>
      </c>
      <c r="U216" s="32">
        <f t="shared" si="79"/>
        <v>1</v>
      </c>
      <c r="V216" s="3">
        <v>0</v>
      </c>
      <c r="W216" s="3">
        <v>0</v>
      </c>
      <c r="X216" s="3">
        <v>0</v>
      </c>
      <c r="Y216" s="3">
        <v>2</v>
      </c>
      <c r="Z216" s="3">
        <v>1</v>
      </c>
      <c r="AA216" s="3">
        <v>0</v>
      </c>
      <c r="AB216" s="3"/>
      <c r="AC216" s="3"/>
    </row>
    <row r="217" spans="1:30" x14ac:dyDescent="0.3">
      <c r="A217" s="3" t="s">
        <v>67</v>
      </c>
      <c r="B217" s="3" t="s">
        <v>24</v>
      </c>
      <c r="C217" s="3" t="s">
        <v>32</v>
      </c>
      <c r="D217" s="3" t="s">
        <v>34</v>
      </c>
      <c r="E217" s="3" t="s">
        <v>30</v>
      </c>
      <c r="F217" s="3" t="s">
        <v>31</v>
      </c>
      <c r="G217" s="3">
        <v>1</v>
      </c>
      <c r="H217" s="3">
        <v>0</v>
      </c>
      <c r="I217" s="4">
        <f t="shared" si="74"/>
        <v>0</v>
      </c>
      <c r="J217" s="3">
        <v>1</v>
      </c>
      <c r="K217" s="32">
        <f t="shared" si="75"/>
        <v>1</v>
      </c>
      <c r="L217" s="3">
        <f t="shared" si="76"/>
        <v>0</v>
      </c>
      <c r="M217" s="3">
        <v>0</v>
      </c>
      <c r="N217" s="3">
        <v>0</v>
      </c>
      <c r="O217" s="3">
        <v>0</v>
      </c>
      <c r="P217" s="3">
        <v>0</v>
      </c>
      <c r="Q217" s="4" t="e">
        <f t="shared" si="77"/>
        <v>#DIV/0!</v>
      </c>
      <c r="R217" s="3">
        <v>0</v>
      </c>
      <c r="S217" s="3">
        <v>0</v>
      </c>
      <c r="T217" s="32" t="e">
        <f t="shared" si="78"/>
        <v>#DIV/0!</v>
      </c>
      <c r="U217" s="32" t="e">
        <f t="shared" si="79"/>
        <v>#DIV/0!</v>
      </c>
      <c r="V217" s="3">
        <v>0</v>
      </c>
      <c r="W217" s="3">
        <v>0</v>
      </c>
      <c r="X217" s="3">
        <v>0</v>
      </c>
      <c r="Y217" s="3">
        <v>0</v>
      </c>
      <c r="Z217" s="3">
        <v>0</v>
      </c>
      <c r="AA217" s="3">
        <v>0</v>
      </c>
      <c r="AB217" s="3"/>
      <c r="AC217" s="3"/>
    </row>
    <row r="218" spans="1:30" x14ac:dyDescent="0.3">
      <c r="A218" s="3" t="s">
        <v>68</v>
      </c>
      <c r="B218" s="3" t="s">
        <v>24</v>
      </c>
      <c r="C218" s="3" t="s">
        <v>32</v>
      </c>
      <c r="D218" s="3" t="s">
        <v>34</v>
      </c>
      <c r="E218" s="3" t="s">
        <v>30</v>
      </c>
      <c r="F218" s="3" t="s">
        <v>31</v>
      </c>
      <c r="G218" s="3">
        <v>0</v>
      </c>
      <c r="H218" s="3">
        <v>0</v>
      </c>
      <c r="I218" s="4" t="e">
        <f t="shared" si="74"/>
        <v>#DIV/0!</v>
      </c>
      <c r="J218" s="3">
        <v>0</v>
      </c>
      <c r="K218" s="32" t="e">
        <f t="shared" si="75"/>
        <v>#DIV/0!</v>
      </c>
      <c r="L218" s="3">
        <f t="shared" si="76"/>
        <v>0</v>
      </c>
      <c r="M218" s="3">
        <v>0</v>
      </c>
      <c r="N218" s="3">
        <v>0</v>
      </c>
      <c r="O218" s="3">
        <v>0</v>
      </c>
      <c r="P218" s="3">
        <v>0</v>
      </c>
      <c r="Q218" s="4" t="e">
        <f t="shared" si="77"/>
        <v>#DIV/0!</v>
      </c>
      <c r="R218" s="3">
        <v>0</v>
      </c>
      <c r="S218" s="3">
        <v>0</v>
      </c>
      <c r="T218" s="32" t="e">
        <f t="shared" si="78"/>
        <v>#DIV/0!</v>
      </c>
      <c r="U218" s="32" t="e">
        <f t="shared" si="79"/>
        <v>#DIV/0!</v>
      </c>
      <c r="V218" s="3">
        <v>0</v>
      </c>
      <c r="W218" s="3">
        <v>0</v>
      </c>
      <c r="X218" s="3">
        <v>0</v>
      </c>
      <c r="Y218" s="3">
        <v>0</v>
      </c>
      <c r="Z218" s="3">
        <v>0</v>
      </c>
      <c r="AA218" s="3">
        <v>0</v>
      </c>
      <c r="AB218" s="3"/>
      <c r="AC218" s="3"/>
    </row>
    <row r="219" spans="1:30" x14ac:dyDescent="0.3">
      <c r="A219" s="35">
        <v>237</v>
      </c>
      <c r="B219" s="35" t="s">
        <v>32</v>
      </c>
      <c r="C219" s="35" t="s">
        <v>25</v>
      </c>
      <c r="D219" s="35" t="s">
        <v>34</v>
      </c>
      <c r="E219" s="35" t="s">
        <v>33</v>
      </c>
      <c r="F219" s="35" t="s">
        <v>31</v>
      </c>
      <c r="G219" s="35">
        <f>G220+G221+G222</f>
        <v>2</v>
      </c>
      <c r="H219" s="35">
        <f>H220+H221+H222</f>
        <v>2</v>
      </c>
      <c r="I219" s="36">
        <f t="shared" si="74"/>
        <v>1</v>
      </c>
      <c r="J219" s="35">
        <f>J220+J221+J222</f>
        <v>1</v>
      </c>
      <c r="K219" s="37">
        <f t="shared" si="75"/>
        <v>0.5</v>
      </c>
      <c r="L219" s="35">
        <f t="shared" si="76"/>
        <v>1</v>
      </c>
      <c r="M219" s="35">
        <f>M220+M221+M222</f>
        <v>1</v>
      </c>
      <c r="N219" s="35">
        <f>N220+N221+N222</f>
        <v>0</v>
      </c>
      <c r="O219" s="35">
        <f>O220+O221+O222</f>
        <v>1</v>
      </c>
      <c r="P219" s="35">
        <f>P220+P221+P222</f>
        <v>1</v>
      </c>
      <c r="Q219" s="36">
        <f t="shared" si="77"/>
        <v>100</v>
      </c>
      <c r="R219" s="35">
        <f>R220+R221+R222</f>
        <v>0</v>
      </c>
      <c r="S219" s="35">
        <f>S220+S221+S222</f>
        <v>0</v>
      </c>
      <c r="T219" s="37">
        <f t="shared" si="78"/>
        <v>1</v>
      </c>
      <c r="U219" s="37">
        <f t="shared" si="79"/>
        <v>1</v>
      </c>
      <c r="V219" s="35">
        <f t="shared" ref="V219:AA219" si="81">V220+V221+V222</f>
        <v>0</v>
      </c>
      <c r="W219" s="35">
        <f t="shared" si="81"/>
        <v>0</v>
      </c>
      <c r="X219" s="35">
        <f t="shared" si="81"/>
        <v>0</v>
      </c>
      <c r="Y219" s="35">
        <f t="shared" si="81"/>
        <v>0</v>
      </c>
      <c r="Z219" s="35">
        <f t="shared" si="81"/>
        <v>0</v>
      </c>
      <c r="AA219" s="35">
        <f t="shared" si="81"/>
        <v>0</v>
      </c>
      <c r="AB219" s="35"/>
      <c r="AC219" s="35" t="s">
        <v>75</v>
      </c>
      <c r="AD219" s="38"/>
    </row>
    <row r="220" spans="1:30" x14ac:dyDescent="0.3">
      <c r="A220" s="3" t="s">
        <v>66</v>
      </c>
      <c r="B220" s="3" t="s">
        <v>32</v>
      </c>
      <c r="C220" s="3" t="s">
        <v>25</v>
      </c>
      <c r="D220" s="3" t="s">
        <v>34</v>
      </c>
      <c r="E220" s="3" t="s">
        <v>33</v>
      </c>
      <c r="F220" s="3" t="s">
        <v>31</v>
      </c>
      <c r="G220" s="3">
        <v>2</v>
      </c>
      <c r="H220" s="3">
        <v>2</v>
      </c>
      <c r="I220" s="4">
        <f t="shared" si="74"/>
        <v>1</v>
      </c>
      <c r="J220" s="3">
        <v>1</v>
      </c>
      <c r="K220" s="32">
        <f t="shared" si="75"/>
        <v>0.5</v>
      </c>
      <c r="L220" s="3">
        <f t="shared" si="76"/>
        <v>1</v>
      </c>
      <c r="M220" s="3">
        <v>1</v>
      </c>
      <c r="N220" s="3">
        <v>0</v>
      </c>
      <c r="O220" s="3">
        <v>1</v>
      </c>
      <c r="P220" s="3">
        <v>1</v>
      </c>
      <c r="Q220" s="4">
        <f t="shared" si="77"/>
        <v>100</v>
      </c>
      <c r="R220" s="3">
        <v>0</v>
      </c>
      <c r="S220" s="3">
        <v>0</v>
      </c>
      <c r="T220" s="32">
        <f t="shared" si="78"/>
        <v>1</v>
      </c>
      <c r="U220" s="32">
        <f t="shared" si="79"/>
        <v>1</v>
      </c>
      <c r="V220" s="3">
        <v>0</v>
      </c>
      <c r="W220" s="3">
        <v>0</v>
      </c>
      <c r="X220" s="3">
        <v>0</v>
      </c>
      <c r="Y220" s="3">
        <v>0</v>
      </c>
      <c r="Z220" s="3">
        <v>0</v>
      </c>
      <c r="AA220" s="3">
        <v>0</v>
      </c>
      <c r="AB220" s="3"/>
      <c r="AC220" s="3"/>
    </row>
    <row r="221" spans="1:30" x14ac:dyDescent="0.3">
      <c r="A221" s="3" t="s">
        <v>67</v>
      </c>
      <c r="B221" s="3" t="s">
        <v>32</v>
      </c>
      <c r="C221" s="3" t="s">
        <v>25</v>
      </c>
      <c r="D221" s="3" t="s">
        <v>34</v>
      </c>
      <c r="E221" s="3" t="s">
        <v>33</v>
      </c>
      <c r="F221" s="3" t="s">
        <v>31</v>
      </c>
      <c r="G221" s="3">
        <v>0</v>
      </c>
      <c r="H221" s="3">
        <v>0</v>
      </c>
      <c r="I221" s="4" t="e">
        <f t="shared" si="74"/>
        <v>#DIV/0!</v>
      </c>
      <c r="J221" s="3">
        <v>0</v>
      </c>
      <c r="K221" s="32" t="e">
        <f t="shared" si="75"/>
        <v>#DIV/0!</v>
      </c>
      <c r="L221" s="3">
        <f t="shared" si="76"/>
        <v>0</v>
      </c>
      <c r="M221" s="3">
        <v>0</v>
      </c>
      <c r="N221" s="3">
        <v>0</v>
      </c>
      <c r="O221" s="3">
        <v>0</v>
      </c>
      <c r="P221" s="3">
        <v>0</v>
      </c>
      <c r="Q221" s="4" t="e">
        <f t="shared" si="77"/>
        <v>#DIV/0!</v>
      </c>
      <c r="R221" s="3">
        <v>0</v>
      </c>
      <c r="S221" s="3">
        <v>0</v>
      </c>
      <c r="T221" s="32" t="e">
        <f t="shared" si="78"/>
        <v>#DIV/0!</v>
      </c>
      <c r="U221" s="32" t="e">
        <f t="shared" si="79"/>
        <v>#DIV/0!</v>
      </c>
      <c r="V221" s="3">
        <v>0</v>
      </c>
      <c r="W221" s="3">
        <v>0</v>
      </c>
      <c r="X221" s="3">
        <v>0</v>
      </c>
      <c r="Y221" s="3">
        <v>0</v>
      </c>
      <c r="Z221" s="3">
        <v>0</v>
      </c>
      <c r="AA221" s="3">
        <v>0</v>
      </c>
      <c r="AB221" s="3"/>
      <c r="AC221" s="3"/>
    </row>
    <row r="222" spans="1:30" x14ac:dyDescent="0.3">
      <c r="A222" s="3" t="s">
        <v>68</v>
      </c>
      <c r="B222" s="3" t="s">
        <v>32</v>
      </c>
      <c r="C222" s="3" t="s">
        <v>25</v>
      </c>
      <c r="D222" s="3" t="s">
        <v>34</v>
      </c>
      <c r="E222" s="3" t="s">
        <v>33</v>
      </c>
      <c r="F222" s="3" t="s">
        <v>31</v>
      </c>
      <c r="G222" s="3">
        <v>0</v>
      </c>
      <c r="H222" s="3">
        <v>0</v>
      </c>
      <c r="I222" s="4" t="e">
        <f t="shared" si="74"/>
        <v>#DIV/0!</v>
      </c>
      <c r="J222" s="3">
        <v>0</v>
      </c>
      <c r="K222" s="32" t="e">
        <f t="shared" si="75"/>
        <v>#DIV/0!</v>
      </c>
      <c r="L222" s="3">
        <f t="shared" si="76"/>
        <v>0</v>
      </c>
      <c r="M222" s="3">
        <v>0</v>
      </c>
      <c r="N222" s="3">
        <v>0</v>
      </c>
      <c r="O222" s="3">
        <v>0</v>
      </c>
      <c r="P222" s="3">
        <v>0</v>
      </c>
      <c r="Q222" s="4" t="e">
        <f t="shared" si="77"/>
        <v>#DIV/0!</v>
      </c>
      <c r="R222" s="3">
        <v>0</v>
      </c>
      <c r="S222" s="3">
        <v>0</v>
      </c>
      <c r="T222" s="32" t="e">
        <f t="shared" si="78"/>
        <v>#DIV/0!</v>
      </c>
      <c r="U222" s="32" t="e">
        <f t="shared" si="79"/>
        <v>#DIV/0!</v>
      </c>
      <c r="V222" s="3">
        <v>0</v>
      </c>
      <c r="W222" s="3">
        <v>0</v>
      </c>
      <c r="X222" s="3">
        <v>0</v>
      </c>
      <c r="Y222" s="3">
        <v>0</v>
      </c>
      <c r="Z222" s="3">
        <v>0</v>
      </c>
      <c r="AA222" s="3">
        <v>0</v>
      </c>
      <c r="AB222" s="3"/>
      <c r="AC222" s="3"/>
    </row>
    <row r="223" spans="1:30" x14ac:dyDescent="0.3">
      <c r="A223" s="35">
        <v>238</v>
      </c>
      <c r="B223" s="35" t="s">
        <v>29</v>
      </c>
      <c r="C223" s="35" t="s">
        <v>25</v>
      </c>
      <c r="D223" s="35" t="s">
        <v>26</v>
      </c>
      <c r="E223" s="35" t="s">
        <v>33</v>
      </c>
      <c r="F223" s="35" t="s">
        <v>34</v>
      </c>
      <c r="G223" s="35">
        <f>G224+G225+G226</f>
        <v>4</v>
      </c>
      <c r="H223" s="35">
        <f>H224+H225+H226</f>
        <v>5</v>
      </c>
      <c r="I223" s="36">
        <f t="shared" si="74"/>
        <v>1.25</v>
      </c>
      <c r="J223" s="35">
        <f>J224+J225+J226</f>
        <v>1</v>
      </c>
      <c r="K223" s="37">
        <f t="shared" si="75"/>
        <v>0.25</v>
      </c>
      <c r="L223" s="35">
        <f t="shared" si="76"/>
        <v>2</v>
      </c>
      <c r="M223" s="35">
        <f>M224+M225+M226</f>
        <v>1</v>
      </c>
      <c r="N223" s="35">
        <f>N224+N225+N226</f>
        <v>1</v>
      </c>
      <c r="O223" s="35">
        <f>O224+O225+O226</f>
        <v>1</v>
      </c>
      <c r="P223" s="35">
        <f>P224+P225+P226</f>
        <v>2</v>
      </c>
      <c r="Q223" s="36">
        <f t="shared" si="77"/>
        <v>100</v>
      </c>
      <c r="R223" s="35">
        <f>R224+R225+R226</f>
        <v>2</v>
      </c>
      <c r="S223" s="35">
        <f>S224+S225+S226</f>
        <v>2</v>
      </c>
      <c r="T223" s="37">
        <f t="shared" si="78"/>
        <v>0.5</v>
      </c>
      <c r="U223" s="37">
        <f t="shared" si="79"/>
        <v>0.75</v>
      </c>
      <c r="V223" s="35">
        <f t="shared" ref="V223:AA223" si="82">V224+V225+V226</f>
        <v>1</v>
      </c>
      <c r="W223" s="35">
        <f t="shared" si="82"/>
        <v>0</v>
      </c>
      <c r="X223" s="35">
        <f t="shared" si="82"/>
        <v>1</v>
      </c>
      <c r="Y223" s="35">
        <f t="shared" si="82"/>
        <v>1</v>
      </c>
      <c r="Z223" s="35">
        <f t="shared" si="82"/>
        <v>1</v>
      </c>
      <c r="AA223" s="35">
        <f t="shared" si="82"/>
        <v>0</v>
      </c>
      <c r="AB223" s="35"/>
      <c r="AC223" s="35" t="s">
        <v>75</v>
      </c>
      <c r="AD223" s="38"/>
    </row>
    <row r="224" spans="1:30" x14ac:dyDescent="0.3">
      <c r="A224" s="3" t="s">
        <v>66</v>
      </c>
      <c r="B224" s="3" t="s">
        <v>29</v>
      </c>
      <c r="C224" s="3" t="s">
        <v>25</v>
      </c>
      <c r="D224" s="3" t="s">
        <v>26</v>
      </c>
      <c r="E224" s="3" t="s">
        <v>33</v>
      </c>
      <c r="F224" s="3" t="s">
        <v>34</v>
      </c>
      <c r="G224" s="3">
        <v>3</v>
      </c>
      <c r="H224" s="3">
        <v>5</v>
      </c>
      <c r="I224" s="4">
        <f t="shared" ref="I224:I226" si="83">H224/G224</f>
        <v>1.6666666666666667</v>
      </c>
      <c r="J224" s="3">
        <v>0</v>
      </c>
      <c r="K224" s="32">
        <f t="shared" ref="K224:K226" si="84">J224/G224</f>
        <v>0</v>
      </c>
      <c r="L224" s="3">
        <f t="shared" ref="L224:L226" si="85">M224+N224</f>
        <v>2</v>
      </c>
      <c r="M224" s="3">
        <v>1</v>
      </c>
      <c r="N224" s="3">
        <v>1</v>
      </c>
      <c r="O224" s="3">
        <v>1</v>
      </c>
      <c r="P224" s="3">
        <v>2</v>
      </c>
      <c r="Q224" s="4">
        <f t="shared" ref="Q224:Q226" si="86">P224/L224*100</f>
        <v>100</v>
      </c>
      <c r="R224" s="3">
        <v>2</v>
      </c>
      <c r="S224" s="3">
        <v>2</v>
      </c>
      <c r="T224" s="32">
        <f t="shared" ref="T224:T226" si="87">M224/(M224+N224)</f>
        <v>0.5</v>
      </c>
      <c r="U224" s="32">
        <f t="shared" ref="U224:U226" si="88">((0.5*V224)+M224)/L224</f>
        <v>0.75</v>
      </c>
      <c r="V224" s="3">
        <v>1</v>
      </c>
      <c r="W224" s="3">
        <v>0</v>
      </c>
      <c r="X224" s="3">
        <v>1</v>
      </c>
      <c r="Y224" s="3">
        <v>0</v>
      </c>
      <c r="Z224" s="3">
        <v>1</v>
      </c>
      <c r="AA224" s="3">
        <v>0</v>
      </c>
      <c r="AB224" s="3"/>
    </row>
    <row r="225" spans="1:30" x14ac:dyDescent="0.3">
      <c r="A225" s="3" t="s">
        <v>67</v>
      </c>
      <c r="B225" s="3" t="s">
        <v>29</v>
      </c>
      <c r="C225" s="3" t="s">
        <v>25</v>
      </c>
      <c r="D225" s="3" t="s">
        <v>26</v>
      </c>
      <c r="E225" s="3" t="s">
        <v>33</v>
      </c>
      <c r="F225" s="3" t="s">
        <v>34</v>
      </c>
      <c r="G225" s="3">
        <v>0</v>
      </c>
      <c r="H225" s="3">
        <v>0</v>
      </c>
      <c r="I225" s="4" t="e">
        <f t="shared" si="83"/>
        <v>#DIV/0!</v>
      </c>
      <c r="J225" s="3">
        <v>0</v>
      </c>
      <c r="K225" s="32" t="e">
        <f t="shared" si="84"/>
        <v>#DIV/0!</v>
      </c>
      <c r="L225" s="3">
        <f t="shared" si="85"/>
        <v>0</v>
      </c>
      <c r="M225" s="3">
        <v>0</v>
      </c>
      <c r="N225" s="3">
        <v>0</v>
      </c>
      <c r="O225" s="3">
        <v>0</v>
      </c>
      <c r="P225" s="3">
        <v>0</v>
      </c>
      <c r="Q225" s="4" t="e">
        <f t="shared" si="86"/>
        <v>#DIV/0!</v>
      </c>
      <c r="R225" s="3">
        <v>0</v>
      </c>
      <c r="S225" s="3">
        <v>0</v>
      </c>
      <c r="T225" s="32" t="e">
        <f t="shared" si="87"/>
        <v>#DIV/0!</v>
      </c>
      <c r="U225" s="32" t="e">
        <f t="shared" si="88"/>
        <v>#DIV/0!</v>
      </c>
      <c r="V225" s="3">
        <v>0</v>
      </c>
      <c r="W225" s="3">
        <v>0</v>
      </c>
      <c r="X225" s="3">
        <v>0</v>
      </c>
      <c r="Y225" s="3">
        <v>0</v>
      </c>
      <c r="Z225" s="3">
        <v>0</v>
      </c>
      <c r="AA225" s="3">
        <v>0</v>
      </c>
      <c r="AB225" s="3"/>
    </row>
    <row r="226" spans="1:30" x14ac:dyDescent="0.3">
      <c r="A226" s="3" t="s">
        <v>68</v>
      </c>
      <c r="B226" s="3" t="s">
        <v>29</v>
      </c>
      <c r="C226" s="3" t="s">
        <v>25</v>
      </c>
      <c r="D226" s="3" t="s">
        <v>26</v>
      </c>
      <c r="E226" s="3" t="s">
        <v>33</v>
      </c>
      <c r="F226" s="3" t="s">
        <v>34</v>
      </c>
      <c r="G226" s="3">
        <v>1</v>
      </c>
      <c r="H226" s="3">
        <v>0</v>
      </c>
      <c r="I226" s="4">
        <f t="shared" si="83"/>
        <v>0</v>
      </c>
      <c r="J226" s="3">
        <v>1</v>
      </c>
      <c r="K226" s="32">
        <f t="shared" si="84"/>
        <v>1</v>
      </c>
      <c r="L226" s="3">
        <f t="shared" si="85"/>
        <v>0</v>
      </c>
      <c r="M226" s="3">
        <v>0</v>
      </c>
      <c r="N226" s="3">
        <v>0</v>
      </c>
      <c r="O226" s="3">
        <v>0</v>
      </c>
      <c r="P226" s="3">
        <v>0</v>
      </c>
      <c r="Q226" s="4" t="e">
        <f t="shared" si="86"/>
        <v>#DIV/0!</v>
      </c>
      <c r="R226" s="3">
        <v>0</v>
      </c>
      <c r="S226" s="3">
        <v>0</v>
      </c>
      <c r="T226" s="32" t="e">
        <f t="shared" si="87"/>
        <v>#DIV/0!</v>
      </c>
      <c r="U226" s="32" t="e">
        <f t="shared" si="88"/>
        <v>#DIV/0!</v>
      </c>
      <c r="V226" s="3">
        <v>0</v>
      </c>
      <c r="W226" s="3">
        <v>0</v>
      </c>
      <c r="X226" s="3">
        <v>0</v>
      </c>
      <c r="Y226" s="3">
        <v>1</v>
      </c>
      <c r="Z226" s="3">
        <v>0</v>
      </c>
      <c r="AA226" s="3">
        <v>0</v>
      </c>
      <c r="AB226" s="3"/>
    </row>
    <row r="227" spans="1:30" x14ac:dyDescent="0.3">
      <c r="A227" s="3"/>
      <c r="B227" s="3"/>
      <c r="C227" s="3"/>
      <c r="D227" s="3"/>
      <c r="E227" s="3"/>
      <c r="G227" s="3"/>
      <c r="H227" s="3"/>
      <c r="I227" s="4"/>
      <c r="J227" s="3"/>
      <c r="K227" s="32"/>
      <c r="L227" s="3"/>
      <c r="M227" s="3"/>
      <c r="N227" s="3"/>
      <c r="O227" s="3"/>
      <c r="P227" s="3"/>
      <c r="Q227" s="3"/>
      <c r="R227" s="3"/>
      <c r="S227" s="3"/>
      <c r="T227" s="32"/>
      <c r="U227" s="32"/>
      <c r="V227" s="3"/>
      <c r="W227" s="3"/>
      <c r="X227" s="3"/>
      <c r="Y227" s="3"/>
      <c r="AA227" s="3"/>
      <c r="AB227" s="3"/>
      <c r="AC227" s="3"/>
    </row>
    <row r="228" spans="1:30" x14ac:dyDescent="0.3">
      <c r="A228" s="35"/>
      <c r="B228" s="35"/>
      <c r="C228" s="35"/>
      <c r="D228" s="35"/>
      <c r="E228" s="35"/>
      <c r="F228" s="39" t="s">
        <v>36</v>
      </c>
      <c r="G228" s="35">
        <f>G119+G123+G127+G131+G135+G139+G143+G147+G151+G155+G159+G163+G167+G171+G175+G179+G183+G187+G191+G195+G199+G203+G207+G211+G215+G219+G223</f>
        <v>94</v>
      </c>
      <c r="H228" s="35">
        <f>H119+H123+H127+H131+H135+H139+H143+H147+H151+H155+H159+H163+H167+H171+H175+H179+H183+H187+H191+H195+H199+H203+H207+H211+H215+H219+H223</f>
        <v>35</v>
      </c>
      <c r="I228" s="36">
        <f t="shared" ref="I228" si="89">H228/G228</f>
        <v>0.37234042553191488</v>
      </c>
      <c r="J228" s="35">
        <f>J119+J123+J127+J131+J135+J139+J143+J147+J151+J155+J159+J163+J167+J171+J175+J179+J183+J187+J191+J195+J199+J203+J207+J211+J215+J219+J223</f>
        <v>47</v>
      </c>
      <c r="K228" s="37">
        <f t="shared" ref="K228" si="90">J228/G228</f>
        <v>0.5</v>
      </c>
      <c r="L228" s="35">
        <f>L119+L123+L127+L131+L135+L139+L143+L147+L151+L155+L159+L163+L167+L171+L175+L179+L183+L187+L191+L195+L199+L203+L207+L211+L215+L219+L223</f>
        <v>41</v>
      </c>
      <c r="M228" s="35">
        <f>M119+M123+M127+M131+M135+M139+M143+M147+M151+M155+M159+M163+M167+M171+M175+M179+M183+M187+M191+M195+M199+M203+M207+M211+M215+M219+M223</f>
        <v>13</v>
      </c>
      <c r="N228" s="35">
        <f>N119+N123+N127+N131+N135+N139+N143+N147+N151+N155+N159+N163+N167+N171+N175+N179+N183+N187+N191+N195+N199+N203+N207+N211+N215+N219+N223</f>
        <v>28</v>
      </c>
      <c r="O228" s="35">
        <f>O119+O123+O127+O131+O135+O139+O143+O147+O151+O155+O159+O163+O167+O171+O175+O179+O183+O187+O191+O195+O199+O203+O207+O211+O215+O219+O223</f>
        <v>8</v>
      </c>
      <c r="P228" s="35">
        <f>P119+P123+P127+P131+P135+P139+P143+P147+P151+P155+P159+P163+P167+P171+P175+P179+P183+P187+P191+P195+P199+P203+P207+P211+P215+P219+P223</f>
        <v>29</v>
      </c>
      <c r="Q228" s="36">
        <f>P228/L228*100</f>
        <v>70.731707317073173</v>
      </c>
      <c r="R228" s="35">
        <f>R119+R123+R127+R131+R135+R139+R143+R147+R151+R155+R159+R163+R167+R171+R175+R179+R183+R187+R191+R195+R199+R203+R207+R211+R215+R219+R223</f>
        <v>15</v>
      </c>
      <c r="S228" s="35">
        <f>S119+S123+S127+S131+S135+S139+S143+S147+S151+S155+S159+S163+S167+S171+S175+S179+S183+S187+S191+S195+S199+S203+S207+S211+S215+S219+S223</f>
        <v>8</v>
      </c>
      <c r="T228" s="47">
        <f>M228/(M228+N228)*100</f>
        <v>31.707317073170731</v>
      </c>
      <c r="U228" s="47">
        <f>N228/(N228+O228)*100</f>
        <v>77.777777777777786</v>
      </c>
      <c r="V228" s="35">
        <f t="shared" ref="V228:AA228" si="91">V119+V123+V127+V131+V135+V139+V143+V147+V151+V155+V159+V163+V167+V171+V175+V179+V183+V187+V191+V195+V199+V203+V207+V211+V215+V219+V223</f>
        <v>1</v>
      </c>
      <c r="W228" s="35">
        <f t="shared" si="91"/>
        <v>7</v>
      </c>
      <c r="X228" s="35">
        <f t="shared" si="91"/>
        <v>20</v>
      </c>
      <c r="Y228" s="35">
        <f t="shared" si="91"/>
        <v>34</v>
      </c>
      <c r="Z228" s="35">
        <f t="shared" si="91"/>
        <v>14</v>
      </c>
      <c r="AA228" s="35">
        <f t="shared" si="91"/>
        <v>5</v>
      </c>
      <c r="AB228" s="35"/>
      <c r="AC228" s="35"/>
      <c r="AD228" s="35"/>
    </row>
    <row r="229" spans="1:30" x14ac:dyDescent="0.3">
      <c r="A229" s="6"/>
      <c r="B229" s="6"/>
      <c r="C229" s="6"/>
      <c r="D229" s="6"/>
      <c r="E229" s="6"/>
      <c r="F229" s="6"/>
      <c r="G229" s="6" t="s">
        <v>7</v>
      </c>
      <c r="H229" s="6" t="s">
        <v>8</v>
      </c>
      <c r="I229" s="7" t="s">
        <v>9</v>
      </c>
      <c r="J229" s="6" t="s">
        <v>10</v>
      </c>
      <c r="K229" s="33" t="s">
        <v>11</v>
      </c>
      <c r="L229" s="6" t="s">
        <v>12</v>
      </c>
      <c r="M229" s="6" t="s">
        <v>13</v>
      </c>
      <c r="N229" s="6" t="s">
        <v>14</v>
      </c>
      <c r="O229" s="6" t="s">
        <v>38</v>
      </c>
      <c r="P229" s="6" t="s">
        <v>70</v>
      </c>
      <c r="Q229" s="6" t="s">
        <v>71</v>
      </c>
      <c r="R229" s="6" t="s">
        <v>16</v>
      </c>
      <c r="S229" s="6" t="s">
        <v>17</v>
      </c>
      <c r="T229" s="33" t="s">
        <v>18</v>
      </c>
      <c r="U229" s="33" t="s">
        <v>19</v>
      </c>
      <c r="V229" s="6" t="s">
        <v>20</v>
      </c>
      <c r="W229" s="6" t="s">
        <v>39</v>
      </c>
      <c r="X229" s="6" t="s">
        <v>40</v>
      </c>
      <c r="Y229" s="6" t="s">
        <v>41</v>
      </c>
      <c r="Z229" s="6" t="s">
        <v>22</v>
      </c>
      <c r="AA229" s="6" t="s">
        <v>42</v>
      </c>
      <c r="AB229" s="6"/>
      <c r="AC229" s="6"/>
    </row>
  </sheetData>
  <autoFilter ref="A118:AD226" xr:uid="{FC5FB61E-2CF5-4997-8AE1-D92CD5F83CF6}"/>
  <sortState xmlns:xlrd2="http://schemas.microsoft.com/office/spreadsheetml/2017/richdata2" ref="A119:AA223">
    <sortCondition ref="A119:A226"/>
  </sortState>
  <mergeCells count="2">
    <mergeCell ref="A1:C1"/>
    <mergeCell ref="A117:C117"/>
  </mergeCells>
  <conditionalFormatting sqref="G3 G75 G7 G11 G15 G19 G23 G27 G31 G35 G39 G43 G47 G51 G55 G59 G63 G67 G71 G79 G83 G87 G91 G95 G99 G103 G107">
    <cfRule type="colorScale" priority="1337">
      <colorScale>
        <cfvo type="min"/>
        <cfvo type="max"/>
        <color rgb="FFFCFCFF"/>
        <color rgb="FF63BE7B"/>
      </colorScale>
    </cfRule>
  </conditionalFormatting>
  <conditionalFormatting sqref="G119 G123 G127 G131 G135 G139 G143 G147 G151 G155 G159 G163 G167 G171 G175 G179 G183 G187 G191 G195 G199 G203 G207 G211 G215 G219 G223">
    <cfRule type="colorScale" priority="1336">
      <colorScale>
        <cfvo type="min"/>
        <cfvo type="max"/>
        <color rgb="FFFCFCFF"/>
        <color rgb="FF63BE7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1928D-C8C8-4FA1-B708-FCF38EEEEC9A}">
  <dimension ref="A1:AF253"/>
  <sheetViews>
    <sheetView workbookViewId="0">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1093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5.33203125" customWidth="1"/>
    <col min="19" max="19" width="5.21875" customWidth="1"/>
    <col min="20" max="21" width="8.109375" bestFit="1" customWidth="1"/>
    <col min="25" max="25" width="10.5546875" bestFit="1" customWidth="1"/>
    <col min="26" max="26" width="10.88671875" style="3" customWidth="1"/>
    <col min="28" max="28" width="14.5546875" bestFit="1" customWidth="1"/>
    <col min="29" max="29" width="17.44140625" bestFit="1" customWidth="1"/>
    <col min="30" max="30" width="15.109375" bestFit="1" customWidth="1"/>
    <col min="31" max="31" width="17.44140625" bestFit="1" customWidth="1"/>
    <col min="32" max="33" width="15.109375" bestFit="1" customWidth="1"/>
  </cols>
  <sheetData>
    <row r="1" spans="1:31" x14ac:dyDescent="0.3">
      <c r="A1" s="49" t="s">
        <v>0</v>
      </c>
      <c r="B1" s="49"/>
      <c r="C1" s="49"/>
      <c r="D1" s="3"/>
      <c r="E1" s="3"/>
      <c r="F1" s="3"/>
      <c r="G1" s="3"/>
      <c r="H1" s="3"/>
      <c r="I1" s="4"/>
      <c r="J1" s="3"/>
      <c r="K1" s="32"/>
      <c r="L1" s="3"/>
      <c r="M1" s="3"/>
      <c r="N1" s="3"/>
      <c r="O1" s="3"/>
      <c r="P1" s="3"/>
      <c r="Q1" s="3"/>
      <c r="R1" s="3"/>
      <c r="S1" s="3"/>
      <c r="T1" s="32"/>
      <c r="U1" s="32"/>
      <c r="V1" s="3"/>
      <c r="W1" s="3"/>
      <c r="X1" s="3"/>
      <c r="Y1" s="3"/>
      <c r="AA1" s="3"/>
      <c r="AB1" s="3"/>
      <c r="AC1" s="3"/>
    </row>
    <row r="2" spans="1:31"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1" s="38" customFormat="1" x14ac:dyDescent="0.3">
      <c r="A3" s="35">
        <v>1</v>
      </c>
      <c r="B3" s="35" t="s">
        <v>24</v>
      </c>
      <c r="C3" s="35" t="s">
        <v>25</v>
      </c>
      <c r="D3" s="35" t="s">
        <v>26</v>
      </c>
      <c r="E3" s="35" t="s">
        <v>27</v>
      </c>
      <c r="F3" s="35" t="s">
        <v>28</v>
      </c>
      <c r="G3" s="35">
        <f>G4+G5+G6</f>
        <v>12</v>
      </c>
      <c r="H3" s="35">
        <f>H4+H5+H6</f>
        <v>14</v>
      </c>
      <c r="I3" s="36">
        <f t="shared" ref="I3:I34" si="0">H3/G3</f>
        <v>1.1666666666666667</v>
      </c>
      <c r="J3" s="35">
        <f>J4+J5+J6</f>
        <v>3</v>
      </c>
      <c r="K3" s="37">
        <f t="shared" ref="K3:K34" si="1">J3/G3</f>
        <v>0.25</v>
      </c>
      <c r="L3" s="35">
        <f t="shared" ref="L3:L49" si="2">M3+N3</f>
        <v>9</v>
      </c>
      <c r="M3" s="35">
        <f>M4+M5+M6</f>
        <v>4</v>
      </c>
      <c r="N3" s="35">
        <f>N4+N5+N6</f>
        <v>5</v>
      </c>
      <c r="O3" s="35">
        <f>O4+O5+O6</f>
        <v>3</v>
      </c>
      <c r="P3" s="35">
        <f>P4+P5+P6</f>
        <v>7</v>
      </c>
      <c r="Q3" s="36">
        <f t="shared" ref="Q3:Q34" si="3">P3/L3*100</f>
        <v>77.777777777777786</v>
      </c>
      <c r="R3" s="35">
        <f>R4+R5+R6</f>
        <v>3</v>
      </c>
      <c r="S3" s="35">
        <f>S4+S5+S6</f>
        <v>3</v>
      </c>
      <c r="T3" s="37">
        <f t="shared" ref="T3:T34" si="4">M3/(M3+N3)</f>
        <v>0.44444444444444442</v>
      </c>
      <c r="U3" s="37">
        <f t="shared" ref="U3:U34" si="5">((0.5*V3)+M3)/L3</f>
        <v>0.61111111111111116</v>
      </c>
      <c r="V3" s="35">
        <f>V4+V5+V6</f>
        <v>3</v>
      </c>
      <c r="W3" s="35">
        <f>W4+W5+W6</f>
        <v>1</v>
      </c>
      <c r="X3" s="35">
        <f>X4+X5+X6</f>
        <v>1</v>
      </c>
      <c r="Y3" s="35">
        <f>Y4+Y5+Y6</f>
        <v>2</v>
      </c>
      <c r="Z3" s="35">
        <f>H3-H131</f>
        <v>7</v>
      </c>
      <c r="AB3" s="41">
        <f>(COUNT(A3:A122))</f>
        <v>30</v>
      </c>
      <c r="AC3" s="35">
        <v>31</v>
      </c>
      <c r="AD3" s="38">
        <f>AC3/40</f>
        <v>0.77500000000000002</v>
      </c>
    </row>
    <row r="4" spans="1:31" x14ac:dyDescent="0.3">
      <c r="A4" s="3" t="s">
        <v>66</v>
      </c>
      <c r="B4" s="3" t="s">
        <v>24</v>
      </c>
      <c r="C4" s="3" t="s">
        <v>25</v>
      </c>
      <c r="D4" s="3" t="s">
        <v>26</v>
      </c>
      <c r="E4" s="3" t="s">
        <v>27</v>
      </c>
      <c r="F4" s="3" t="s">
        <v>28</v>
      </c>
      <c r="G4" s="3">
        <v>0</v>
      </c>
      <c r="H4" s="3">
        <v>0</v>
      </c>
      <c r="I4" s="4" t="e">
        <f t="shared" si="0"/>
        <v>#DIV/0!</v>
      </c>
      <c r="J4" s="3">
        <v>0</v>
      </c>
      <c r="K4" s="32" t="e">
        <f t="shared" si="1"/>
        <v>#DIV/0!</v>
      </c>
      <c r="L4" s="3">
        <f t="shared" si="2"/>
        <v>0</v>
      </c>
      <c r="M4" s="3">
        <v>0</v>
      </c>
      <c r="N4" s="3">
        <v>0</v>
      </c>
      <c r="O4" s="3">
        <v>0</v>
      </c>
      <c r="P4" s="3">
        <v>0</v>
      </c>
      <c r="Q4" s="4" t="e">
        <f t="shared" si="3"/>
        <v>#DIV/0!</v>
      </c>
      <c r="R4" s="3">
        <v>0</v>
      </c>
      <c r="S4" s="3">
        <v>0</v>
      </c>
      <c r="T4" s="32" t="e">
        <f t="shared" si="4"/>
        <v>#DIV/0!</v>
      </c>
      <c r="U4" s="32" t="e">
        <f t="shared" si="5"/>
        <v>#DIV/0!</v>
      </c>
      <c r="V4" s="3">
        <v>0</v>
      </c>
      <c r="W4" s="3">
        <v>0</v>
      </c>
      <c r="X4" s="3">
        <v>0</v>
      </c>
      <c r="Y4" s="3">
        <v>0</v>
      </c>
      <c r="AD4" s="3"/>
      <c r="AE4" s="3"/>
    </row>
    <row r="5" spans="1:31" x14ac:dyDescent="0.3">
      <c r="A5" s="3" t="s">
        <v>67</v>
      </c>
      <c r="B5" s="3" t="s">
        <v>24</v>
      </c>
      <c r="C5" s="3" t="s">
        <v>25</v>
      </c>
      <c r="D5" s="3" t="s">
        <v>26</v>
      </c>
      <c r="E5" s="3" t="s">
        <v>27</v>
      </c>
      <c r="F5" s="3" t="s">
        <v>28</v>
      </c>
      <c r="G5" s="3">
        <v>9</v>
      </c>
      <c r="H5" s="3">
        <v>11</v>
      </c>
      <c r="I5" s="4">
        <f t="shared" si="0"/>
        <v>1.2222222222222223</v>
      </c>
      <c r="J5" s="3">
        <v>2</v>
      </c>
      <c r="K5" s="32">
        <f t="shared" si="1"/>
        <v>0.22222222222222221</v>
      </c>
      <c r="L5" s="3">
        <f t="shared" si="2"/>
        <v>6</v>
      </c>
      <c r="M5" s="3">
        <v>3</v>
      </c>
      <c r="N5" s="3">
        <v>3</v>
      </c>
      <c r="O5" s="3">
        <v>3</v>
      </c>
      <c r="P5" s="3">
        <v>6</v>
      </c>
      <c r="Q5" s="4">
        <f t="shared" si="3"/>
        <v>100</v>
      </c>
      <c r="R5" s="3">
        <v>2</v>
      </c>
      <c r="S5" s="3">
        <v>2</v>
      </c>
      <c r="T5" s="32">
        <f t="shared" si="4"/>
        <v>0.5</v>
      </c>
      <c r="U5" s="32">
        <f t="shared" si="5"/>
        <v>0.75</v>
      </c>
      <c r="V5" s="3">
        <v>3</v>
      </c>
      <c r="W5" s="3">
        <v>1</v>
      </c>
      <c r="X5" s="3">
        <v>1</v>
      </c>
      <c r="Y5" s="3">
        <v>1</v>
      </c>
      <c r="AD5" s="3"/>
      <c r="AE5" s="3"/>
    </row>
    <row r="6" spans="1:31" x14ac:dyDescent="0.3">
      <c r="A6" s="3" t="s">
        <v>68</v>
      </c>
      <c r="B6" s="3" t="s">
        <v>24</v>
      </c>
      <c r="C6" s="3" t="s">
        <v>25</v>
      </c>
      <c r="D6" s="3" t="s">
        <v>26</v>
      </c>
      <c r="E6" s="3" t="s">
        <v>27</v>
      </c>
      <c r="F6" s="3" t="s">
        <v>28</v>
      </c>
      <c r="G6" s="3">
        <v>3</v>
      </c>
      <c r="H6" s="3">
        <v>3</v>
      </c>
      <c r="I6" s="4">
        <f t="shared" si="0"/>
        <v>1</v>
      </c>
      <c r="J6" s="3">
        <v>1</v>
      </c>
      <c r="K6" s="32">
        <f t="shared" si="1"/>
        <v>0.33333333333333331</v>
      </c>
      <c r="L6" s="3">
        <f t="shared" si="2"/>
        <v>3</v>
      </c>
      <c r="M6" s="3">
        <v>1</v>
      </c>
      <c r="N6" s="3">
        <v>2</v>
      </c>
      <c r="O6" s="3">
        <v>0</v>
      </c>
      <c r="P6" s="3">
        <v>1</v>
      </c>
      <c r="Q6" s="4">
        <f t="shared" si="3"/>
        <v>33.333333333333329</v>
      </c>
      <c r="R6" s="3">
        <v>1</v>
      </c>
      <c r="S6" s="3">
        <v>1</v>
      </c>
      <c r="T6" s="32">
        <f t="shared" si="4"/>
        <v>0.33333333333333331</v>
      </c>
      <c r="U6" s="32">
        <f t="shared" si="5"/>
        <v>0.33333333333333331</v>
      </c>
      <c r="V6" s="3">
        <v>0</v>
      </c>
      <c r="W6" s="3">
        <v>0</v>
      </c>
      <c r="X6" s="3">
        <v>0</v>
      </c>
      <c r="Y6" s="3">
        <v>1</v>
      </c>
      <c r="AD6" s="3"/>
      <c r="AE6" s="3"/>
    </row>
    <row r="7" spans="1:31" s="38" customFormat="1" x14ac:dyDescent="0.3">
      <c r="A7" s="35">
        <v>13</v>
      </c>
      <c r="B7" s="35" t="s">
        <v>30</v>
      </c>
      <c r="C7" s="35" t="s">
        <v>25</v>
      </c>
      <c r="D7" s="35" t="s">
        <v>26</v>
      </c>
      <c r="E7" s="35" t="s">
        <v>27</v>
      </c>
      <c r="F7" s="35" t="s">
        <v>28</v>
      </c>
      <c r="G7" s="35">
        <f>G8+G9+G10</f>
        <v>2</v>
      </c>
      <c r="H7" s="35">
        <f>H8+H9+H10</f>
        <v>3</v>
      </c>
      <c r="I7" s="36">
        <f t="shared" si="0"/>
        <v>1.5</v>
      </c>
      <c r="J7" s="35">
        <f>J8+J9+J10</f>
        <v>0</v>
      </c>
      <c r="K7" s="37">
        <f t="shared" si="1"/>
        <v>0</v>
      </c>
      <c r="L7" s="35">
        <f t="shared" si="2"/>
        <v>2</v>
      </c>
      <c r="M7" s="35">
        <f>M8+M9+M10</f>
        <v>1</v>
      </c>
      <c r="N7" s="35">
        <f>N8+N9+N10</f>
        <v>1</v>
      </c>
      <c r="O7" s="35">
        <f>O8+O9+O10</f>
        <v>1</v>
      </c>
      <c r="P7" s="35">
        <f>P8+P9+P10</f>
        <v>1</v>
      </c>
      <c r="Q7" s="36">
        <f t="shared" si="3"/>
        <v>50</v>
      </c>
      <c r="R7" s="35">
        <f>R8+R9+R10</f>
        <v>0</v>
      </c>
      <c r="S7" s="35">
        <f>S8+S9+S10</f>
        <v>0</v>
      </c>
      <c r="T7" s="37">
        <f t="shared" si="4"/>
        <v>0.5</v>
      </c>
      <c r="U7" s="37">
        <f t="shared" si="5"/>
        <v>0.75</v>
      </c>
      <c r="V7" s="35">
        <f>V8+V9+V10</f>
        <v>1</v>
      </c>
      <c r="W7" s="35">
        <f>W8+W9+W10</f>
        <v>0</v>
      </c>
      <c r="X7" s="35">
        <f>X8+X9+X10</f>
        <v>0</v>
      </c>
      <c r="Y7" s="35">
        <f>Y8+Y9+Y10</f>
        <v>0</v>
      </c>
      <c r="Z7" s="35">
        <f>H7-H135</f>
        <v>3</v>
      </c>
    </row>
    <row r="8" spans="1:31" x14ac:dyDescent="0.3">
      <c r="A8" s="3" t="s">
        <v>66</v>
      </c>
      <c r="B8" s="3" t="s">
        <v>30</v>
      </c>
      <c r="C8" s="3" t="s">
        <v>25</v>
      </c>
      <c r="D8" s="3" t="s">
        <v>26</v>
      </c>
      <c r="E8" s="3" t="s">
        <v>27</v>
      </c>
      <c r="F8" s="3" t="s">
        <v>28</v>
      </c>
      <c r="G8" s="3">
        <v>0</v>
      </c>
      <c r="H8" s="3">
        <v>0</v>
      </c>
      <c r="I8" s="4" t="e">
        <f t="shared" si="0"/>
        <v>#DIV/0!</v>
      </c>
      <c r="J8" s="3">
        <v>0</v>
      </c>
      <c r="K8" s="32" t="e">
        <f t="shared" si="1"/>
        <v>#DIV/0!</v>
      </c>
      <c r="L8" s="3">
        <f t="shared" si="2"/>
        <v>0</v>
      </c>
      <c r="M8" s="3">
        <v>0</v>
      </c>
      <c r="N8" s="3">
        <v>0</v>
      </c>
      <c r="O8" s="3">
        <v>0</v>
      </c>
      <c r="P8" s="3">
        <v>0</v>
      </c>
      <c r="Q8" s="4" t="e">
        <f t="shared" si="3"/>
        <v>#DIV/0!</v>
      </c>
      <c r="R8" s="3">
        <v>0</v>
      </c>
      <c r="S8" s="3">
        <v>0</v>
      </c>
      <c r="T8" s="32" t="e">
        <f t="shared" si="4"/>
        <v>#DIV/0!</v>
      </c>
      <c r="U8" s="32" t="e">
        <f t="shared" si="5"/>
        <v>#DIV/0!</v>
      </c>
      <c r="V8" s="3">
        <v>0</v>
      </c>
      <c r="W8" s="3">
        <v>0</v>
      </c>
      <c r="X8" s="3">
        <v>0</v>
      </c>
      <c r="Y8" s="3">
        <v>0</v>
      </c>
    </row>
    <row r="9" spans="1:31" x14ac:dyDescent="0.3">
      <c r="A9" s="3" t="s">
        <v>67</v>
      </c>
      <c r="B9" s="3" t="s">
        <v>30</v>
      </c>
      <c r="C9" s="3" t="s">
        <v>25</v>
      </c>
      <c r="D9" s="3" t="s">
        <v>26</v>
      </c>
      <c r="E9" s="3" t="s">
        <v>27</v>
      </c>
      <c r="F9" s="3" t="s">
        <v>28</v>
      </c>
      <c r="G9" s="3">
        <v>2</v>
      </c>
      <c r="H9" s="3">
        <v>3</v>
      </c>
      <c r="I9" s="4">
        <f t="shared" si="0"/>
        <v>1.5</v>
      </c>
      <c r="J9" s="3">
        <v>0</v>
      </c>
      <c r="K9" s="32">
        <f t="shared" si="1"/>
        <v>0</v>
      </c>
      <c r="L9" s="3">
        <f t="shared" si="2"/>
        <v>2</v>
      </c>
      <c r="M9" s="3">
        <v>1</v>
      </c>
      <c r="N9" s="3">
        <v>1</v>
      </c>
      <c r="O9" s="3">
        <v>1</v>
      </c>
      <c r="P9" s="3">
        <v>1</v>
      </c>
      <c r="Q9" s="4">
        <f t="shared" si="3"/>
        <v>50</v>
      </c>
      <c r="R9" s="3">
        <v>0</v>
      </c>
      <c r="S9" s="3">
        <v>0</v>
      </c>
      <c r="T9" s="32">
        <f t="shared" si="4"/>
        <v>0.5</v>
      </c>
      <c r="U9" s="32">
        <f t="shared" si="5"/>
        <v>0.75</v>
      </c>
      <c r="V9" s="3">
        <v>1</v>
      </c>
      <c r="W9" s="3">
        <v>0</v>
      </c>
      <c r="X9" s="3">
        <v>0</v>
      </c>
      <c r="Y9" s="3">
        <v>0</v>
      </c>
    </row>
    <row r="10" spans="1:31" x14ac:dyDescent="0.3">
      <c r="A10" s="3" t="s">
        <v>68</v>
      </c>
      <c r="B10" s="3" t="s">
        <v>30</v>
      </c>
      <c r="C10" s="3" t="s">
        <v>25</v>
      </c>
      <c r="D10" s="3" t="s">
        <v>26</v>
      </c>
      <c r="E10" s="3" t="s">
        <v>27</v>
      </c>
      <c r="F10" s="3" t="s">
        <v>28</v>
      </c>
      <c r="G10" s="3">
        <v>0</v>
      </c>
      <c r="H10" s="3">
        <v>0</v>
      </c>
      <c r="I10" s="4" t="e">
        <f t="shared" si="0"/>
        <v>#DIV/0!</v>
      </c>
      <c r="J10" s="3">
        <v>0</v>
      </c>
      <c r="K10" s="32" t="e">
        <f t="shared" si="1"/>
        <v>#DIV/0!</v>
      </c>
      <c r="L10" s="3">
        <f t="shared" si="2"/>
        <v>0</v>
      </c>
      <c r="M10" s="3">
        <v>0</v>
      </c>
      <c r="N10" s="3">
        <v>0</v>
      </c>
      <c r="O10" s="3">
        <v>0</v>
      </c>
      <c r="P10" s="3">
        <v>0</v>
      </c>
      <c r="Q10" s="4" t="e">
        <f t="shared" si="3"/>
        <v>#DIV/0!</v>
      </c>
      <c r="R10" s="3">
        <v>0</v>
      </c>
      <c r="S10" s="3">
        <v>0</v>
      </c>
      <c r="T10" s="32" t="e">
        <f t="shared" si="4"/>
        <v>#DIV/0!</v>
      </c>
      <c r="U10" s="32" t="e">
        <f t="shared" si="5"/>
        <v>#DIV/0!</v>
      </c>
      <c r="V10" s="3">
        <v>0</v>
      </c>
      <c r="W10" s="3">
        <v>0</v>
      </c>
      <c r="X10" s="3">
        <v>0</v>
      </c>
      <c r="Y10" s="3">
        <v>0</v>
      </c>
    </row>
    <row r="11" spans="1:31" s="38" customFormat="1" x14ac:dyDescent="0.3">
      <c r="A11" s="35">
        <v>29</v>
      </c>
      <c r="B11" s="35" t="s">
        <v>29</v>
      </c>
      <c r="C11" s="35" t="s">
        <v>32</v>
      </c>
      <c r="D11" s="35" t="s">
        <v>26</v>
      </c>
      <c r="E11" s="35" t="s">
        <v>30</v>
      </c>
      <c r="F11" s="35" t="s">
        <v>28</v>
      </c>
      <c r="G11" s="35">
        <f>G12+G13+G14</f>
        <v>3</v>
      </c>
      <c r="H11" s="35">
        <f>H12+H13+H14</f>
        <v>2</v>
      </c>
      <c r="I11" s="36">
        <f t="shared" si="0"/>
        <v>0.66666666666666663</v>
      </c>
      <c r="J11" s="35">
        <f>J12+J13+J14</f>
        <v>0</v>
      </c>
      <c r="K11" s="37">
        <f t="shared" si="1"/>
        <v>0</v>
      </c>
      <c r="L11" s="35">
        <f t="shared" si="2"/>
        <v>3</v>
      </c>
      <c r="M11" s="35">
        <f>M12+M13+M14</f>
        <v>1</v>
      </c>
      <c r="N11" s="35">
        <f>N12+N13+N14</f>
        <v>2</v>
      </c>
      <c r="O11" s="35">
        <f>O12+O13+O14</f>
        <v>1</v>
      </c>
      <c r="P11" s="35">
        <f>P12+P13+P14</f>
        <v>1</v>
      </c>
      <c r="Q11" s="36">
        <f t="shared" si="3"/>
        <v>33.333333333333329</v>
      </c>
      <c r="R11" s="35">
        <f>R12+R13+R14</f>
        <v>0</v>
      </c>
      <c r="S11" s="35">
        <f>S12+S13+S14</f>
        <v>0</v>
      </c>
      <c r="T11" s="37">
        <f t="shared" si="4"/>
        <v>0.33333333333333331</v>
      </c>
      <c r="U11" s="37">
        <f t="shared" si="5"/>
        <v>0.33333333333333331</v>
      </c>
      <c r="V11" s="35">
        <f>V12+V13+V14</f>
        <v>0</v>
      </c>
      <c r="W11" s="35">
        <f>W12+W13+W14</f>
        <v>1</v>
      </c>
      <c r="X11" s="35">
        <f>X12+X13+X14</f>
        <v>0</v>
      </c>
      <c r="Y11" s="35">
        <f>Y12+Y13+Y14</f>
        <v>0</v>
      </c>
      <c r="Z11" s="35">
        <f>H11-H139</f>
        <v>0</v>
      </c>
    </row>
    <row r="12" spans="1:31" x14ac:dyDescent="0.3">
      <c r="A12" s="3" t="s">
        <v>66</v>
      </c>
      <c r="B12" s="3" t="s">
        <v>29</v>
      </c>
      <c r="C12" s="3" t="s">
        <v>32</v>
      </c>
      <c r="D12" s="3" t="s">
        <v>26</v>
      </c>
      <c r="E12" s="3" t="s">
        <v>30</v>
      </c>
      <c r="F12" s="3" t="s">
        <v>28</v>
      </c>
      <c r="G12" s="3">
        <v>0</v>
      </c>
      <c r="H12" s="3">
        <v>0</v>
      </c>
      <c r="I12" s="4" t="e">
        <f t="shared" si="0"/>
        <v>#DIV/0!</v>
      </c>
      <c r="J12" s="3">
        <v>0</v>
      </c>
      <c r="K12" s="32" t="e">
        <f t="shared" si="1"/>
        <v>#DIV/0!</v>
      </c>
      <c r="L12" s="3">
        <f t="shared" si="2"/>
        <v>0</v>
      </c>
      <c r="M12" s="3">
        <v>0</v>
      </c>
      <c r="N12" s="3">
        <v>0</v>
      </c>
      <c r="O12" s="3">
        <v>0</v>
      </c>
      <c r="P12" s="3">
        <v>0</v>
      </c>
      <c r="Q12" s="4" t="e">
        <f t="shared" si="3"/>
        <v>#DIV/0!</v>
      </c>
      <c r="R12" s="3">
        <v>0</v>
      </c>
      <c r="S12" s="3">
        <v>0</v>
      </c>
      <c r="T12" s="32" t="e">
        <f t="shared" si="4"/>
        <v>#DIV/0!</v>
      </c>
      <c r="U12" s="32" t="e">
        <f t="shared" si="5"/>
        <v>#DIV/0!</v>
      </c>
      <c r="V12" s="3">
        <v>0</v>
      </c>
      <c r="W12" s="3">
        <v>0</v>
      </c>
      <c r="X12" s="3">
        <v>0</v>
      </c>
      <c r="Y12" s="3">
        <v>0</v>
      </c>
    </row>
    <row r="13" spans="1:31" x14ac:dyDescent="0.3">
      <c r="A13" s="3" t="s">
        <v>67</v>
      </c>
      <c r="B13" s="3" t="s">
        <v>29</v>
      </c>
      <c r="C13" s="3" t="s">
        <v>32</v>
      </c>
      <c r="D13" s="3" t="s">
        <v>26</v>
      </c>
      <c r="E13" s="3" t="s">
        <v>30</v>
      </c>
      <c r="F13" s="3" t="s">
        <v>28</v>
      </c>
      <c r="G13" s="3">
        <v>3</v>
      </c>
      <c r="H13" s="3">
        <v>2</v>
      </c>
      <c r="I13" s="4">
        <f t="shared" si="0"/>
        <v>0.66666666666666663</v>
      </c>
      <c r="J13" s="3">
        <v>0</v>
      </c>
      <c r="K13" s="32">
        <f t="shared" si="1"/>
        <v>0</v>
      </c>
      <c r="L13" s="3">
        <f t="shared" si="2"/>
        <v>3</v>
      </c>
      <c r="M13" s="3">
        <v>1</v>
      </c>
      <c r="N13" s="3">
        <v>2</v>
      </c>
      <c r="O13" s="3">
        <v>1</v>
      </c>
      <c r="P13" s="3">
        <v>1</v>
      </c>
      <c r="Q13" s="4">
        <f t="shared" si="3"/>
        <v>33.333333333333329</v>
      </c>
      <c r="R13" s="3">
        <v>0</v>
      </c>
      <c r="S13" s="3">
        <v>0</v>
      </c>
      <c r="T13" s="32">
        <f t="shared" si="4"/>
        <v>0.33333333333333331</v>
      </c>
      <c r="U13" s="32">
        <f t="shared" si="5"/>
        <v>0.33333333333333331</v>
      </c>
      <c r="V13" s="3">
        <v>0</v>
      </c>
      <c r="W13" s="3">
        <v>1</v>
      </c>
      <c r="X13" s="3">
        <v>0</v>
      </c>
      <c r="Y13" s="3">
        <v>0</v>
      </c>
    </row>
    <row r="14" spans="1:31" x14ac:dyDescent="0.3">
      <c r="A14" s="3" t="s">
        <v>68</v>
      </c>
      <c r="B14" s="3" t="s">
        <v>29</v>
      </c>
      <c r="C14" s="3" t="s">
        <v>32</v>
      </c>
      <c r="D14" s="3" t="s">
        <v>26</v>
      </c>
      <c r="E14" s="3" t="s">
        <v>30</v>
      </c>
      <c r="F14" s="3" t="s">
        <v>28</v>
      </c>
      <c r="G14" s="3">
        <v>0</v>
      </c>
      <c r="H14" s="3">
        <v>0</v>
      </c>
      <c r="I14" s="4" t="e">
        <f t="shared" si="0"/>
        <v>#DIV/0!</v>
      </c>
      <c r="J14" s="3">
        <v>0</v>
      </c>
      <c r="K14" s="32" t="e">
        <f t="shared" si="1"/>
        <v>#DIV/0!</v>
      </c>
      <c r="L14" s="3">
        <f t="shared" si="2"/>
        <v>0</v>
      </c>
      <c r="M14" s="3">
        <v>0</v>
      </c>
      <c r="N14" s="3">
        <v>0</v>
      </c>
      <c r="O14" s="3">
        <v>0</v>
      </c>
      <c r="P14" s="3">
        <v>0</v>
      </c>
      <c r="Q14" s="4" t="e">
        <f t="shared" si="3"/>
        <v>#DIV/0!</v>
      </c>
      <c r="R14" s="3">
        <v>0</v>
      </c>
      <c r="S14" s="3">
        <v>0</v>
      </c>
      <c r="T14" s="32" t="e">
        <f t="shared" si="4"/>
        <v>#DIV/0!</v>
      </c>
      <c r="U14" s="32" t="e">
        <f t="shared" si="5"/>
        <v>#DIV/0!</v>
      </c>
      <c r="V14" s="3">
        <v>0</v>
      </c>
      <c r="W14" s="3">
        <v>0</v>
      </c>
      <c r="X14" s="3">
        <v>0</v>
      </c>
      <c r="Y14" s="3">
        <v>0</v>
      </c>
    </row>
    <row r="15" spans="1:31" s="38" customFormat="1" x14ac:dyDescent="0.3">
      <c r="A15" s="35">
        <v>115</v>
      </c>
      <c r="B15" s="35" t="s">
        <v>24</v>
      </c>
      <c r="C15" s="35" t="s">
        <v>29</v>
      </c>
      <c r="D15" s="35" t="s">
        <v>26</v>
      </c>
      <c r="E15" s="35" t="s">
        <v>30</v>
      </c>
      <c r="F15" s="35" t="s">
        <v>32</v>
      </c>
      <c r="G15" s="35">
        <f>G16+G17+G18</f>
        <v>4</v>
      </c>
      <c r="H15" s="35">
        <f>H16+H17+H18</f>
        <v>0</v>
      </c>
      <c r="I15" s="36">
        <f t="shared" si="0"/>
        <v>0</v>
      </c>
      <c r="J15" s="35">
        <f>J16+J17+J18</f>
        <v>1</v>
      </c>
      <c r="K15" s="37">
        <f t="shared" si="1"/>
        <v>0.25</v>
      </c>
      <c r="L15" s="35">
        <f t="shared" si="2"/>
        <v>3</v>
      </c>
      <c r="M15" s="35">
        <f>M16+M17+M18</f>
        <v>0</v>
      </c>
      <c r="N15" s="35">
        <f>N16+N17+N18</f>
        <v>3</v>
      </c>
      <c r="O15" s="35">
        <f>O16+O17+O18</f>
        <v>0</v>
      </c>
      <c r="P15" s="35">
        <f>P16+P17+P18</f>
        <v>2</v>
      </c>
      <c r="Q15" s="36">
        <f t="shared" si="3"/>
        <v>66.666666666666657</v>
      </c>
      <c r="R15" s="35">
        <f>R16+R17+R18</f>
        <v>0</v>
      </c>
      <c r="S15" s="35">
        <f>S16+S17+S18</f>
        <v>0</v>
      </c>
      <c r="T15" s="37">
        <f t="shared" si="4"/>
        <v>0</v>
      </c>
      <c r="U15" s="37">
        <f t="shared" si="5"/>
        <v>0</v>
      </c>
      <c r="V15" s="35">
        <f>V16+V17+V18</f>
        <v>0</v>
      </c>
      <c r="W15" s="35">
        <f>W16+W17+W18</f>
        <v>3</v>
      </c>
      <c r="X15" s="35">
        <f>X16+X17+X18</f>
        <v>0</v>
      </c>
      <c r="Y15" s="35">
        <f>Y16+Y17+Y18</f>
        <v>0</v>
      </c>
      <c r="Z15" s="35">
        <f>H15-H143</f>
        <v>0</v>
      </c>
    </row>
    <row r="16" spans="1:31" x14ac:dyDescent="0.3">
      <c r="A16" s="3" t="s">
        <v>66</v>
      </c>
      <c r="B16" s="3" t="s">
        <v>24</v>
      </c>
      <c r="C16" s="3" t="s">
        <v>29</v>
      </c>
      <c r="D16" s="3" t="s">
        <v>26</v>
      </c>
      <c r="E16" s="3" t="s">
        <v>30</v>
      </c>
      <c r="F16" s="3" t="s">
        <v>32</v>
      </c>
      <c r="G16" s="3">
        <v>0</v>
      </c>
      <c r="H16" s="3">
        <v>0</v>
      </c>
      <c r="I16" s="4" t="e">
        <f t="shared" si="0"/>
        <v>#DIV/0!</v>
      </c>
      <c r="J16" s="3">
        <v>0</v>
      </c>
      <c r="K16" s="32" t="e">
        <f t="shared" si="1"/>
        <v>#DIV/0!</v>
      </c>
      <c r="L16" s="3">
        <f t="shared" si="2"/>
        <v>0</v>
      </c>
      <c r="M16" s="3">
        <v>0</v>
      </c>
      <c r="N16" s="3">
        <v>0</v>
      </c>
      <c r="O16" s="3">
        <v>0</v>
      </c>
      <c r="P16" s="3">
        <v>0</v>
      </c>
      <c r="Q16" s="4" t="e">
        <f t="shared" si="3"/>
        <v>#DIV/0!</v>
      </c>
      <c r="R16" s="3">
        <v>0</v>
      </c>
      <c r="S16" s="3">
        <v>0</v>
      </c>
      <c r="T16" s="32" t="e">
        <f t="shared" si="4"/>
        <v>#DIV/0!</v>
      </c>
      <c r="U16" s="32" t="e">
        <f t="shared" si="5"/>
        <v>#DIV/0!</v>
      </c>
      <c r="V16" s="3">
        <v>0</v>
      </c>
      <c r="W16" s="3">
        <v>0</v>
      </c>
      <c r="X16" s="3">
        <v>0</v>
      </c>
      <c r="Y16" s="3">
        <v>0</v>
      </c>
    </row>
    <row r="17" spans="1:26" x14ac:dyDescent="0.3">
      <c r="A17" s="3" t="s">
        <v>67</v>
      </c>
      <c r="B17" s="3" t="s">
        <v>24</v>
      </c>
      <c r="C17" s="3" t="s">
        <v>29</v>
      </c>
      <c r="D17" s="3" t="s">
        <v>26</v>
      </c>
      <c r="E17" s="3" t="s">
        <v>30</v>
      </c>
      <c r="F17" s="3" t="s">
        <v>32</v>
      </c>
      <c r="G17" s="3">
        <v>4</v>
      </c>
      <c r="H17" s="3">
        <v>0</v>
      </c>
      <c r="I17" s="4">
        <f t="shared" si="0"/>
        <v>0</v>
      </c>
      <c r="J17" s="3">
        <v>1</v>
      </c>
      <c r="K17" s="32">
        <f t="shared" si="1"/>
        <v>0.25</v>
      </c>
      <c r="L17" s="3">
        <f t="shared" si="2"/>
        <v>3</v>
      </c>
      <c r="M17" s="3">
        <v>0</v>
      </c>
      <c r="N17" s="3">
        <v>3</v>
      </c>
      <c r="O17" s="3">
        <v>0</v>
      </c>
      <c r="P17" s="3">
        <v>2</v>
      </c>
      <c r="Q17" s="4">
        <f t="shared" si="3"/>
        <v>66.666666666666657</v>
      </c>
      <c r="R17" s="3">
        <v>0</v>
      </c>
      <c r="S17" s="3">
        <v>0</v>
      </c>
      <c r="T17" s="32">
        <f t="shared" si="4"/>
        <v>0</v>
      </c>
      <c r="U17" s="32">
        <f t="shared" si="5"/>
        <v>0</v>
      </c>
      <c r="V17" s="3">
        <v>0</v>
      </c>
      <c r="W17" s="3">
        <v>3</v>
      </c>
      <c r="X17" s="3">
        <v>0</v>
      </c>
      <c r="Y17" s="3">
        <v>0</v>
      </c>
    </row>
    <row r="18" spans="1:26" x14ac:dyDescent="0.3">
      <c r="A18" s="3" t="s">
        <v>68</v>
      </c>
      <c r="B18" s="3" t="s">
        <v>24</v>
      </c>
      <c r="C18" s="3" t="s">
        <v>29</v>
      </c>
      <c r="D18" s="3" t="s">
        <v>26</v>
      </c>
      <c r="E18" s="3" t="s">
        <v>30</v>
      </c>
      <c r="F18" s="3" t="s">
        <v>32</v>
      </c>
      <c r="G18" s="3">
        <v>0</v>
      </c>
      <c r="H18" s="3">
        <v>0</v>
      </c>
      <c r="I18" s="4" t="e">
        <f t="shared" si="0"/>
        <v>#DIV/0!</v>
      </c>
      <c r="J18" s="3">
        <v>0</v>
      </c>
      <c r="K18" s="32" t="e">
        <f t="shared" si="1"/>
        <v>#DIV/0!</v>
      </c>
      <c r="L18" s="3">
        <f t="shared" si="2"/>
        <v>0</v>
      </c>
      <c r="M18" s="3">
        <v>0</v>
      </c>
      <c r="N18" s="3">
        <v>0</v>
      </c>
      <c r="O18" s="3">
        <v>0</v>
      </c>
      <c r="P18" s="3">
        <v>0</v>
      </c>
      <c r="Q18" s="4" t="e">
        <f t="shared" si="3"/>
        <v>#DIV/0!</v>
      </c>
      <c r="R18" s="3">
        <v>0</v>
      </c>
      <c r="S18" s="3">
        <v>0</v>
      </c>
      <c r="T18" s="32" t="e">
        <f t="shared" si="4"/>
        <v>#DIV/0!</v>
      </c>
      <c r="U18" s="32" t="e">
        <f t="shared" si="5"/>
        <v>#DIV/0!</v>
      </c>
      <c r="V18" s="3">
        <v>0</v>
      </c>
      <c r="W18" s="3">
        <v>0</v>
      </c>
      <c r="X18" s="3">
        <v>0</v>
      </c>
      <c r="Y18" s="3">
        <v>0</v>
      </c>
    </row>
    <row r="19" spans="1:26" s="38" customFormat="1" x14ac:dyDescent="0.3">
      <c r="A19" s="35">
        <v>223</v>
      </c>
      <c r="B19" s="35" t="s">
        <v>24</v>
      </c>
      <c r="C19" s="35" t="s">
        <v>25</v>
      </c>
      <c r="D19" s="35" t="s">
        <v>29</v>
      </c>
      <c r="E19" s="35" t="s">
        <v>30</v>
      </c>
      <c r="F19" s="35" t="s">
        <v>32</v>
      </c>
      <c r="G19" s="35">
        <f>G20+G21+G22</f>
        <v>1</v>
      </c>
      <c r="H19" s="35">
        <f>H20+H21+H22</f>
        <v>0</v>
      </c>
      <c r="I19" s="36">
        <f t="shared" si="0"/>
        <v>0</v>
      </c>
      <c r="J19" s="35">
        <f>J20+J21+J22</f>
        <v>0</v>
      </c>
      <c r="K19" s="37">
        <f t="shared" si="1"/>
        <v>0</v>
      </c>
      <c r="L19" s="35">
        <f t="shared" si="2"/>
        <v>1</v>
      </c>
      <c r="M19" s="35">
        <f>M20+M21+M22</f>
        <v>0</v>
      </c>
      <c r="N19" s="35">
        <f>N20+N21+N22</f>
        <v>1</v>
      </c>
      <c r="O19" s="35">
        <f>O20+O21+O22</f>
        <v>0</v>
      </c>
      <c r="P19" s="35">
        <f>P20+P21+P22</f>
        <v>1</v>
      </c>
      <c r="Q19" s="36">
        <f t="shared" si="3"/>
        <v>100</v>
      </c>
      <c r="R19" s="35">
        <f>R20+R21+R22</f>
        <v>0</v>
      </c>
      <c r="S19" s="35">
        <f>S20+S21+S22</f>
        <v>0</v>
      </c>
      <c r="T19" s="37">
        <f t="shared" si="4"/>
        <v>0</v>
      </c>
      <c r="U19" s="37">
        <f t="shared" si="5"/>
        <v>0</v>
      </c>
      <c r="V19" s="35">
        <f>V20+V21+V22</f>
        <v>0</v>
      </c>
      <c r="W19" s="35">
        <f>W20+W21+W22</f>
        <v>0</v>
      </c>
      <c r="X19" s="35">
        <f>X20+X21+X22</f>
        <v>0</v>
      </c>
      <c r="Y19" s="35">
        <f>Y20+Y21+Y22</f>
        <v>0</v>
      </c>
      <c r="Z19" s="35">
        <f>H19-H147</f>
        <v>0</v>
      </c>
    </row>
    <row r="20" spans="1:26" x14ac:dyDescent="0.3">
      <c r="A20" s="3" t="s">
        <v>66</v>
      </c>
      <c r="B20" s="3" t="s">
        <v>24</v>
      </c>
      <c r="C20" s="3" t="s">
        <v>25</v>
      </c>
      <c r="D20" s="3" t="s">
        <v>29</v>
      </c>
      <c r="E20" s="3" t="s">
        <v>30</v>
      </c>
      <c r="F20" s="3" t="s">
        <v>32</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row>
    <row r="21" spans="1:26" x14ac:dyDescent="0.3">
      <c r="A21" s="3" t="s">
        <v>67</v>
      </c>
      <c r="B21" s="3" t="s">
        <v>24</v>
      </c>
      <c r="C21" s="3" t="s">
        <v>25</v>
      </c>
      <c r="D21" s="3" t="s">
        <v>29</v>
      </c>
      <c r="E21" s="3" t="s">
        <v>30</v>
      </c>
      <c r="F21" s="3" t="s">
        <v>32</v>
      </c>
      <c r="G21" s="3">
        <v>1</v>
      </c>
      <c r="H21" s="3">
        <v>0</v>
      </c>
      <c r="I21" s="4">
        <f t="shared" si="0"/>
        <v>0</v>
      </c>
      <c r="J21" s="3">
        <v>0</v>
      </c>
      <c r="K21" s="32">
        <f t="shared" si="1"/>
        <v>0</v>
      </c>
      <c r="L21" s="3">
        <f t="shared" si="2"/>
        <v>1</v>
      </c>
      <c r="M21" s="3">
        <v>0</v>
      </c>
      <c r="N21" s="3">
        <v>1</v>
      </c>
      <c r="O21" s="3">
        <v>0</v>
      </c>
      <c r="P21" s="3">
        <v>1</v>
      </c>
      <c r="Q21" s="4">
        <f t="shared" si="3"/>
        <v>100</v>
      </c>
      <c r="R21" s="3">
        <v>0</v>
      </c>
      <c r="S21" s="3">
        <v>0</v>
      </c>
      <c r="T21" s="32">
        <f t="shared" si="4"/>
        <v>0</v>
      </c>
      <c r="U21" s="32">
        <f t="shared" si="5"/>
        <v>0</v>
      </c>
      <c r="V21" s="3">
        <v>0</v>
      </c>
      <c r="W21" s="3">
        <v>0</v>
      </c>
      <c r="X21" s="3">
        <v>0</v>
      </c>
      <c r="Y21" s="3">
        <v>0</v>
      </c>
    </row>
    <row r="22" spans="1:26" x14ac:dyDescent="0.3">
      <c r="A22" s="3" t="s">
        <v>68</v>
      </c>
      <c r="B22" s="3" t="s">
        <v>24</v>
      </c>
      <c r="C22" s="3" t="s">
        <v>25</v>
      </c>
      <c r="D22" s="3" t="s">
        <v>29</v>
      </c>
      <c r="E22" s="3" t="s">
        <v>30</v>
      </c>
      <c r="F22" s="3" t="s">
        <v>32</v>
      </c>
      <c r="G22" s="3">
        <v>0</v>
      </c>
      <c r="H22" s="3">
        <v>0</v>
      </c>
      <c r="I22" s="4" t="e">
        <f t="shared" si="0"/>
        <v>#DIV/0!</v>
      </c>
      <c r="J22" s="3">
        <v>0</v>
      </c>
      <c r="K22" s="32" t="e">
        <f t="shared" si="1"/>
        <v>#DIV/0!</v>
      </c>
      <c r="L22" s="3">
        <f t="shared" si="2"/>
        <v>0</v>
      </c>
      <c r="M22" s="3">
        <v>0</v>
      </c>
      <c r="N22" s="3">
        <v>0</v>
      </c>
      <c r="O22" s="3">
        <v>0</v>
      </c>
      <c r="P22" s="3">
        <v>0</v>
      </c>
      <c r="Q22" s="4" t="e">
        <f t="shared" si="3"/>
        <v>#DIV/0!</v>
      </c>
      <c r="R22" s="3">
        <v>0</v>
      </c>
      <c r="S22" s="3">
        <v>0</v>
      </c>
      <c r="T22" s="32" t="e">
        <f t="shared" si="4"/>
        <v>#DIV/0!</v>
      </c>
      <c r="U22" s="32" t="e">
        <f t="shared" si="5"/>
        <v>#DIV/0!</v>
      </c>
      <c r="V22" s="3">
        <v>0</v>
      </c>
      <c r="W22" s="3">
        <v>0</v>
      </c>
      <c r="X22" s="3">
        <v>0</v>
      </c>
      <c r="Y22" s="3">
        <v>0</v>
      </c>
    </row>
    <row r="23" spans="1:26" s="38" customFormat="1" x14ac:dyDescent="0.3">
      <c r="A23" s="35">
        <v>58</v>
      </c>
      <c r="B23" s="35" t="s">
        <v>24</v>
      </c>
      <c r="C23" s="35" t="s">
        <v>25</v>
      </c>
      <c r="D23" s="35" t="s">
        <v>32</v>
      </c>
      <c r="E23" s="35" t="s">
        <v>27</v>
      </c>
      <c r="F23" s="35" t="s">
        <v>28</v>
      </c>
      <c r="G23" s="35">
        <f>G24+G25+G26</f>
        <v>1</v>
      </c>
      <c r="H23" s="35">
        <f>H24+H25+H26</f>
        <v>2</v>
      </c>
      <c r="I23" s="36">
        <f t="shared" si="0"/>
        <v>2</v>
      </c>
      <c r="J23" s="35">
        <f>J24+J25+J26</f>
        <v>0</v>
      </c>
      <c r="K23" s="37">
        <f t="shared" si="1"/>
        <v>0</v>
      </c>
      <c r="L23" s="35">
        <f t="shared" si="2"/>
        <v>1</v>
      </c>
      <c r="M23" s="35">
        <f>M24+M25+M26</f>
        <v>1</v>
      </c>
      <c r="N23" s="35">
        <f>N24+N25+N26</f>
        <v>0</v>
      </c>
      <c r="O23" s="35">
        <f>O24+O25+O26</f>
        <v>1</v>
      </c>
      <c r="P23" s="35">
        <f>P24+P25+P26</f>
        <v>1</v>
      </c>
      <c r="Q23" s="36">
        <f t="shared" si="3"/>
        <v>100</v>
      </c>
      <c r="R23" s="35">
        <f>R24+R25+R26</f>
        <v>0</v>
      </c>
      <c r="S23" s="35">
        <f>S24+S25+S26</f>
        <v>0</v>
      </c>
      <c r="T23" s="37">
        <f t="shared" si="4"/>
        <v>1</v>
      </c>
      <c r="U23" s="37">
        <f t="shared" si="5"/>
        <v>1</v>
      </c>
      <c r="V23" s="35">
        <f>V24+V25+V26</f>
        <v>0</v>
      </c>
      <c r="W23" s="35">
        <f>W24+W25+W26</f>
        <v>0</v>
      </c>
      <c r="X23" s="35">
        <f>X24+X25+X26</f>
        <v>0</v>
      </c>
      <c r="Y23" s="35">
        <f>Y24+Y25+Y26</f>
        <v>0</v>
      </c>
      <c r="Z23" s="35">
        <f>H23-H151</f>
        <v>0</v>
      </c>
    </row>
    <row r="24" spans="1:26" x14ac:dyDescent="0.3">
      <c r="A24" s="3" t="s">
        <v>66</v>
      </c>
      <c r="B24" s="3" t="s">
        <v>24</v>
      </c>
      <c r="C24" s="3" t="s">
        <v>25</v>
      </c>
      <c r="D24" s="3" t="s">
        <v>32</v>
      </c>
      <c r="E24" s="3" t="s">
        <v>27</v>
      </c>
      <c r="F24" s="3" t="s">
        <v>28</v>
      </c>
      <c r="G24" s="3">
        <v>0</v>
      </c>
      <c r="H24" s="3">
        <v>0</v>
      </c>
      <c r="I24" s="4" t="e">
        <f t="shared" si="0"/>
        <v>#DIV/0!</v>
      </c>
      <c r="J24" s="3">
        <v>0</v>
      </c>
      <c r="K24" s="32" t="e">
        <f t="shared" si="1"/>
        <v>#DIV/0!</v>
      </c>
      <c r="L24" s="3">
        <f t="shared" si="2"/>
        <v>0</v>
      </c>
      <c r="M24" s="3">
        <v>0</v>
      </c>
      <c r="N24" s="3">
        <v>0</v>
      </c>
      <c r="O24" s="3">
        <v>0</v>
      </c>
      <c r="P24" s="3">
        <v>0</v>
      </c>
      <c r="Q24" s="4" t="e">
        <f t="shared" si="3"/>
        <v>#DIV/0!</v>
      </c>
      <c r="R24" s="3">
        <v>0</v>
      </c>
      <c r="S24" s="3">
        <v>0</v>
      </c>
      <c r="T24" s="32" t="e">
        <f t="shared" si="4"/>
        <v>#DIV/0!</v>
      </c>
      <c r="U24" s="32" t="e">
        <f t="shared" si="5"/>
        <v>#DIV/0!</v>
      </c>
      <c r="V24" s="3">
        <v>0</v>
      </c>
      <c r="W24" s="3">
        <v>0</v>
      </c>
      <c r="X24" s="3">
        <v>0</v>
      </c>
      <c r="Y24" s="3">
        <v>0</v>
      </c>
    </row>
    <row r="25" spans="1:26" x14ac:dyDescent="0.3">
      <c r="A25" s="3" t="s">
        <v>67</v>
      </c>
      <c r="B25" s="3" t="s">
        <v>24</v>
      </c>
      <c r="C25" s="3" t="s">
        <v>25</v>
      </c>
      <c r="D25" s="3" t="s">
        <v>32</v>
      </c>
      <c r="E25" s="3" t="s">
        <v>27</v>
      </c>
      <c r="F25" s="3" t="s">
        <v>28</v>
      </c>
      <c r="G25" s="3">
        <v>1</v>
      </c>
      <c r="H25" s="3">
        <v>2</v>
      </c>
      <c r="I25" s="4">
        <f t="shared" si="0"/>
        <v>2</v>
      </c>
      <c r="J25" s="3">
        <v>0</v>
      </c>
      <c r="K25" s="32">
        <f t="shared" si="1"/>
        <v>0</v>
      </c>
      <c r="L25" s="3">
        <f t="shared" si="2"/>
        <v>1</v>
      </c>
      <c r="M25" s="3">
        <v>1</v>
      </c>
      <c r="N25" s="3">
        <v>0</v>
      </c>
      <c r="O25" s="3">
        <v>1</v>
      </c>
      <c r="P25" s="3">
        <v>1</v>
      </c>
      <c r="Q25" s="4">
        <f t="shared" si="3"/>
        <v>100</v>
      </c>
      <c r="R25" s="3">
        <v>0</v>
      </c>
      <c r="S25" s="3">
        <v>0</v>
      </c>
      <c r="T25" s="32">
        <f t="shared" si="4"/>
        <v>1</v>
      </c>
      <c r="U25" s="32">
        <f t="shared" si="5"/>
        <v>1</v>
      </c>
      <c r="V25" s="3">
        <v>0</v>
      </c>
      <c r="W25" s="3">
        <v>0</v>
      </c>
      <c r="X25" s="3">
        <v>0</v>
      </c>
      <c r="Y25" s="3">
        <v>0</v>
      </c>
    </row>
    <row r="26" spans="1:26" x14ac:dyDescent="0.3">
      <c r="A26" s="3" t="s">
        <v>68</v>
      </c>
      <c r="B26" s="3" t="s">
        <v>24</v>
      </c>
      <c r="C26" s="3" t="s">
        <v>25</v>
      </c>
      <c r="D26" s="3" t="s">
        <v>32</v>
      </c>
      <c r="E26" s="3" t="s">
        <v>27</v>
      </c>
      <c r="F26" s="3" t="s">
        <v>28</v>
      </c>
      <c r="G26" s="3">
        <v>0</v>
      </c>
      <c r="H26" s="3">
        <v>0</v>
      </c>
      <c r="I26" s="4" t="e">
        <f t="shared" si="0"/>
        <v>#DIV/0!</v>
      </c>
      <c r="J26" s="3">
        <v>0</v>
      </c>
      <c r="K26" s="32" t="e">
        <f t="shared" si="1"/>
        <v>#DIV/0!</v>
      </c>
      <c r="L26" s="3">
        <f t="shared" si="2"/>
        <v>0</v>
      </c>
      <c r="M26" s="3">
        <v>0</v>
      </c>
      <c r="N26" s="3">
        <v>0</v>
      </c>
      <c r="O26" s="3">
        <v>0</v>
      </c>
      <c r="P26" s="3">
        <v>0</v>
      </c>
      <c r="Q26" s="4" t="e">
        <f t="shared" si="3"/>
        <v>#DIV/0!</v>
      </c>
      <c r="R26" s="3">
        <v>0</v>
      </c>
      <c r="S26" s="3">
        <v>0</v>
      </c>
      <c r="T26" s="32" t="e">
        <f t="shared" si="4"/>
        <v>#DIV/0!</v>
      </c>
      <c r="U26" s="32" t="e">
        <f t="shared" si="5"/>
        <v>#DIV/0!</v>
      </c>
      <c r="V26" s="3">
        <v>0</v>
      </c>
      <c r="W26" s="3">
        <v>0</v>
      </c>
      <c r="X26" s="3">
        <v>0</v>
      </c>
      <c r="Y26" s="3">
        <v>0</v>
      </c>
    </row>
    <row r="27" spans="1:26" s="38" customFormat="1" x14ac:dyDescent="0.3">
      <c r="A27" s="35">
        <v>65</v>
      </c>
      <c r="B27" s="35" t="s">
        <v>33</v>
      </c>
      <c r="C27" s="35" t="s">
        <v>25</v>
      </c>
      <c r="D27" s="35" t="s">
        <v>26</v>
      </c>
      <c r="E27" s="35" t="s">
        <v>27</v>
      </c>
      <c r="F27" s="35" t="s">
        <v>28</v>
      </c>
      <c r="G27" s="35">
        <f>G28+G29+G30</f>
        <v>7</v>
      </c>
      <c r="H27" s="35">
        <f>H28+H29+H30</f>
        <v>0</v>
      </c>
      <c r="I27" s="36">
        <f t="shared" si="0"/>
        <v>0</v>
      </c>
      <c r="J27" s="35">
        <f>J28+J29+J30</f>
        <v>0</v>
      </c>
      <c r="K27" s="37">
        <f t="shared" si="1"/>
        <v>0</v>
      </c>
      <c r="L27" s="35">
        <f t="shared" si="2"/>
        <v>4</v>
      </c>
      <c r="M27" s="35">
        <f>M28+M29+M30</f>
        <v>0</v>
      </c>
      <c r="N27" s="35">
        <f>N28+N29+N30</f>
        <v>4</v>
      </c>
      <c r="O27" s="35">
        <f>O28+O29+O30</f>
        <v>0</v>
      </c>
      <c r="P27" s="35">
        <f>P28+P29+P30</f>
        <v>1</v>
      </c>
      <c r="Q27" s="36">
        <f t="shared" si="3"/>
        <v>25</v>
      </c>
      <c r="R27" s="35">
        <f>R28+R29+R30</f>
        <v>2</v>
      </c>
      <c r="S27" s="35">
        <f>S28+S29+S30</f>
        <v>0</v>
      </c>
      <c r="T27" s="37">
        <f t="shared" si="4"/>
        <v>0</v>
      </c>
      <c r="U27" s="37">
        <f t="shared" si="5"/>
        <v>0</v>
      </c>
      <c r="V27" s="35">
        <f>V28+V29+V30</f>
        <v>0</v>
      </c>
      <c r="W27" s="35">
        <f>W28+W29+W30</f>
        <v>4</v>
      </c>
      <c r="X27" s="35">
        <f>X28+X29+X30</f>
        <v>0</v>
      </c>
      <c r="Y27" s="35">
        <f>Y28+Y29+Y30</f>
        <v>1</v>
      </c>
      <c r="Z27" s="35">
        <f>H27-H155</f>
        <v>0</v>
      </c>
    </row>
    <row r="28" spans="1:26" x14ac:dyDescent="0.3">
      <c r="A28" s="3" t="s">
        <v>66</v>
      </c>
      <c r="B28" s="3" t="s">
        <v>33</v>
      </c>
      <c r="C28" s="3" t="s">
        <v>25</v>
      </c>
      <c r="D28" s="3" t="s">
        <v>26</v>
      </c>
      <c r="E28" s="3" t="s">
        <v>27</v>
      </c>
      <c r="F28" s="3" t="s">
        <v>28</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row>
    <row r="29" spans="1:26" x14ac:dyDescent="0.3">
      <c r="A29" s="3" t="s">
        <v>67</v>
      </c>
      <c r="B29" s="3" t="s">
        <v>33</v>
      </c>
      <c r="C29" s="3" t="s">
        <v>25</v>
      </c>
      <c r="D29" s="3" t="s">
        <v>26</v>
      </c>
      <c r="E29" s="3" t="s">
        <v>27</v>
      </c>
      <c r="F29" s="3" t="s">
        <v>28</v>
      </c>
      <c r="G29" s="3">
        <v>5</v>
      </c>
      <c r="H29" s="3">
        <v>0</v>
      </c>
      <c r="I29" s="4">
        <f t="shared" si="0"/>
        <v>0</v>
      </c>
      <c r="J29" s="3">
        <v>0</v>
      </c>
      <c r="K29" s="32">
        <f t="shared" si="1"/>
        <v>0</v>
      </c>
      <c r="L29" s="3">
        <f t="shared" si="2"/>
        <v>2</v>
      </c>
      <c r="M29" s="3">
        <v>0</v>
      </c>
      <c r="N29" s="3">
        <v>2</v>
      </c>
      <c r="O29" s="3">
        <v>0</v>
      </c>
      <c r="P29" s="3">
        <v>0</v>
      </c>
      <c r="Q29" s="4">
        <f t="shared" si="3"/>
        <v>0</v>
      </c>
      <c r="R29" s="3">
        <v>2</v>
      </c>
      <c r="S29" s="3">
        <v>0</v>
      </c>
      <c r="T29" s="32">
        <f t="shared" si="4"/>
        <v>0</v>
      </c>
      <c r="U29" s="32">
        <f t="shared" si="5"/>
        <v>0</v>
      </c>
      <c r="V29" s="3">
        <v>0</v>
      </c>
      <c r="W29" s="3">
        <v>2</v>
      </c>
      <c r="X29" s="3">
        <v>0</v>
      </c>
      <c r="Y29" s="3">
        <v>1</v>
      </c>
    </row>
    <row r="30" spans="1:26" x14ac:dyDescent="0.3">
      <c r="A30" s="3" t="s">
        <v>68</v>
      </c>
      <c r="B30" s="3" t="s">
        <v>33</v>
      </c>
      <c r="C30" s="3" t="s">
        <v>25</v>
      </c>
      <c r="D30" s="3" t="s">
        <v>26</v>
      </c>
      <c r="E30" s="3" t="s">
        <v>27</v>
      </c>
      <c r="F30" s="3" t="s">
        <v>28</v>
      </c>
      <c r="G30" s="3">
        <v>2</v>
      </c>
      <c r="H30" s="3">
        <v>0</v>
      </c>
      <c r="I30" s="4">
        <f t="shared" si="0"/>
        <v>0</v>
      </c>
      <c r="J30" s="3">
        <v>0</v>
      </c>
      <c r="K30" s="32">
        <f t="shared" si="1"/>
        <v>0</v>
      </c>
      <c r="L30" s="3">
        <f t="shared" si="2"/>
        <v>2</v>
      </c>
      <c r="M30" s="3">
        <v>0</v>
      </c>
      <c r="N30" s="3">
        <v>2</v>
      </c>
      <c r="O30" s="3">
        <v>0</v>
      </c>
      <c r="P30" s="3">
        <v>1</v>
      </c>
      <c r="Q30" s="4">
        <f t="shared" si="3"/>
        <v>50</v>
      </c>
      <c r="R30" s="3">
        <v>0</v>
      </c>
      <c r="S30" s="3">
        <v>0</v>
      </c>
      <c r="T30" s="32">
        <f t="shared" si="4"/>
        <v>0</v>
      </c>
      <c r="U30" s="32">
        <f t="shared" si="5"/>
        <v>0</v>
      </c>
      <c r="V30" s="3">
        <v>0</v>
      </c>
      <c r="W30" s="3">
        <v>2</v>
      </c>
      <c r="X30" s="3">
        <v>0</v>
      </c>
      <c r="Y30" s="3">
        <v>0</v>
      </c>
    </row>
    <row r="31" spans="1:26" s="38" customFormat="1" x14ac:dyDescent="0.3">
      <c r="A31" s="35">
        <v>95</v>
      </c>
      <c r="B31" s="35" t="s">
        <v>29</v>
      </c>
      <c r="C31" s="35" t="s">
        <v>25</v>
      </c>
      <c r="D31" s="35" t="s">
        <v>26</v>
      </c>
      <c r="E31" s="35" t="s">
        <v>27</v>
      </c>
      <c r="F31" s="35" t="s">
        <v>33</v>
      </c>
      <c r="G31" s="35">
        <f>G32+G33+G34</f>
        <v>4</v>
      </c>
      <c r="H31" s="35">
        <f>H32+H33+H34</f>
        <v>4</v>
      </c>
      <c r="I31" s="36">
        <f t="shared" si="0"/>
        <v>1</v>
      </c>
      <c r="J31" s="35">
        <f>J32+J33+J34</f>
        <v>0</v>
      </c>
      <c r="K31" s="37">
        <f t="shared" si="1"/>
        <v>0</v>
      </c>
      <c r="L31" s="35">
        <f t="shared" si="2"/>
        <v>4</v>
      </c>
      <c r="M31" s="35">
        <f>M32+M33+M34</f>
        <v>2</v>
      </c>
      <c r="N31" s="35">
        <f>N32+N33+N34</f>
        <v>2</v>
      </c>
      <c r="O31" s="35">
        <f>O32+O33+O34</f>
        <v>1</v>
      </c>
      <c r="P31" s="35">
        <f>P32+P33+P34</f>
        <v>2</v>
      </c>
      <c r="Q31" s="36">
        <f t="shared" si="3"/>
        <v>50</v>
      </c>
      <c r="R31" s="35">
        <f>R32+R33+R34</f>
        <v>0</v>
      </c>
      <c r="S31" s="35">
        <f>S32+S33+S34</f>
        <v>0</v>
      </c>
      <c r="T31" s="37">
        <f t="shared" si="4"/>
        <v>0.5</v>
      </c>
      <c r="U31" s="37">
        <f t="shared" si="5"/>
        <v>0.5</v>
      </c>
      <c r="V31" s="35">
        <f>V32+V33+V34</f>
        <v>0</v>
      </c>
      <c r="W31" s="35">
        <f>W32+W33+W34</f>
        <v>1</v>
      </c>
      <c r="X31" s="35">
        <f>X32+X33+X34</f>
        <v>0</v>
      </c>
      <c r="Y31" s="35">
        <f>Y32+Y33+Y34</f>
        <v>0</v>
      </c>
      <c r="Z31" s="35">
        <f>H31-H159</f>
        <v>2</v>
      </c>
    </row>
    <row r="32" spans="1:26" x14ac:dyDescent="0.3">
      <c r="A32" s="3" t="s">
        <v>66</v>
      </c>
      <c r="B32" s="3" t="s">
        <v>29</v>
      </c>
      <c r="C32" s="3" t="s">
        <v>25</v>
      </c>
      <c r="D32" s="3" t="s">
        <v>26</v>
      </c>
      <c r="E32" s="3" t="s">
        <v>27</v>
      </c>
      <c r="F32" s="3" t="s">
        <v>33</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row>
    <row r="33" spans="1:27" x14ac:dyDescent="0.3">
      <c r="A33" s="3" t="s">
        <v>67</v>
      </c>
      <c r="B33" s="3" t="s">
        <v>29</v>
      </c>
      <c r="C33" s="3" t="s">
        <v>25</v>
      </c>
      <c r="D33" s="3" t="s">
        <v>26</v>
      </c>
      <c r="E33" s="3" t="s">
        <v>27</v>
      </c>
      <c r="F33" s="3" t="s">
        <v>33</v>
      </c>
      <c r="G33" s="3">
        <v>4</v>
      </c>
      <c r="H33" s="3">
        <v>4</v>
      </c>
      <c r="I33" s="4">
        <f t="shared" si="0"/>
        <v>1</v>
      </c>
      <c r="J33" s="3">
        <v>0</v>
      </c>
      <c r="K33" s="32">
        <f t="shared" si="1"/>
        <v>0</v>
      </c>
      <c r="L33" s="3">
        <f t="shared" si="2"/>
        <v>4</v>
      </c>
      <c r="M33" s="3">
        <v>2</v>
      </c>
      <c r="N33" s="3">
        <v>2</v>
      </c>
      <c r="O33" s="3">
        <v>1</v>
      </c>
      <c r="P33" s="3">
        <v>2</v>
      </c>
      <c r="Q33" s="4">
        <f t="shared" si="3"/>
        <v>50</v>
      </c>
      <c r="R33" s="3">
        <v>0</v>
      </c>
      <c r="S33" s="3">
        <v>0</v>
      </c>
      <c r="T33" s="32">
        <f t="shared" si="4"/>
        <v>0.5</v>
      </c>
      <c r="U33" s="32">
        <f t="shared" si="5"/>
        <v>0.5</v>
      </c>
      <c r="V33" s="3">
        <v>0</v>
      </c>
      <c r="W33" s="3">
        <v>1</v>
      </c>
      <c r="X33" s="3">
        <v>0</v>
      </c>
      <c r="Y33" s="3">
        <v>0</v>
      </c>
    </row>
    <row r="34" spans="1:27" x14ac:dyDescent="0.3">
      <c r="A34" s="3" t="s">
        <v>68</v>
      </c>
      <c r="B34" s="3" t="s">
        <v>29</v>
      </c>
      <c r="C34" s="3" t="s">
        <v>25</v>
      </c>
      <c r="D34" s="3" t="s">
        <v>26</v>
      </c>
      <c r="E34" s="3" t="s">
        <v>27</v>
      </c>
      <c r="F34" s="3" t="s">
        <v>33</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row>
    <row r="35" spans="1:27" s="38" customFormat="1" x14ac:dyDescent="0.3">
      <c r="A35" s="35">
        <v>79</v>
      </c>
      <c r="B35" s="35" t="s">
        <v>29</v>
      </c>
      <c r="C35" s="35" t="s">
        <v>25</v>
      </c>
      <c r="D35" s="35" t="s">
        <v>26</v>
      </c>
      <c r="E35" s="35" t="s">
        <v>30</v>
      </c>
      <c r="F35" s="35" t="s">
        <v>33</v>
      </c>
      <c r="G35" s="35">
        <f>G36+G37+G38</f>
        <v>2</v>
      </c>
      <c r="H35" s="35">
        <f>H36+H37+H38</f>
        <v>3</v>
      </c>
      <c r="I35" s="36">
        <f t="shared" ref="I35:I66" si="6">H35/G35</f>
        <v>1.5</v>
      </c>
      <c r="J35" s="35">
        <f>J36+J37+J38</f>
        <v>0</v>
      </c>
      <c r="K35" s="37">
        <f t="shared" ref="K35:K66" si="7">J35/G35</f>
        <v>0</v>
      </c>
      <c r="L35" s="35">
        <f t="shared" si="2"/>
        <v>1</v>
      </c>
      <c r="M35" s="35">
        <f>M36+M37+M38</f>
        <v>1</v>
      </c>
      <c r="N35" s="35">
        <f>N36+N37+N38</f>
        <v>0</v>
      </c>
      <c r="O35" s="35">
        <f>O36+O37+O38</f>
        <v>1</v>
      </c>
      <c r="P35" s="35">
        <f>P36+P37+P38</f>
        <v>0</v>
      </c>
      <c r="Q35" s="36">
        <f t="shared" ref="Q35:Q66" si="8">P35/L35*100</f>
        <v>0</v>
      </c>
      <c r="R35" s="35">
        <f>R36+R37+R38</f>
        <v>2</v>
      </c>
      <c r="S35" s="35">
        <f>S36+S37+S38</f>
        <v>1</v>
      </c>
      <c r="T35" s="37">
        <f t="shared" ref="T35:T66" si="9">M35/(M35+N35)</f>
        <v>1</v>
      </c>
      <c r="U35" s="37">
        <f t="shared" ref="U35:U66" si="10">((0.5*V35)+M35)/L35</f>
        <v>1</v>
      </c>
      <c r="V35" s="35">
        <f>V36+V37+V38</f>
        <v>0</v>
      </c>
      <c r="W35" s="35">
        <f>W36+W37+W38</f>
        <v>0</v>
      </c>
      <c r="X35" s="35">
        <f>X36+X37+X38</f>
        <v>0</v>
      </c>
      <c r="Y35" s="35">
        <f>Y36+Y37+Y38</f>
        <v>1</v>
      </c>
      <c r="Z35" s="35">
        <f>H35-H163</f>
        <v>3</v>
      </c>
    </row>
    <row r="36" spans="1:27" x14ac:dyDescent="0.3">
      <c r="A36" s="3" t="s">
        <v>66</v>
      </c>
      <c r="B36" s="3" t="s">
        <v>29</v>
      </c>
      <c r="C36" s="3" t="s">
        <v>25</v>
      </c>
      <c r="D36" s="3" t="s">
        <v>26</v>
      </c>
      <c r="E36" s="3" t="s">
        <v>30</v>
      </c>
      <c r="F36" s="3" t="s">
        <v>33</v>
      </c>
      <c r="G36" s="3">
        <v>0</v>
      </c>
      <c r="H36" s="3">
        <v>0</v>
      </c>
      <c r="I36" s="4" t="e">
        <f t="shared" si="6"/>
        <v>#DIV/0!</v>
      </c>
      <c r="J36" s="3">
        <v>0</v>
      </c>
      <c r="K36" s="32" t="e">
        <f t="shared" si="7"/>
        <v>#DIV/0!</v>
      </c>
      <c r="L36" s="3">
        <f t="shared" si="2"/>
        <v>0</v>
      </c>
      <c r="M36" s="3">
        <v>0</v>
      </c>
      <c r="N36" s="3">
        <v>0</v>
      </c>
      <c r="O36" s="3">
        <v>0</v>
      </c>
      <c r="P36" s="3">
        <v>0</v>
      </c>
      <c r="Q36" s="4" t="e">
        <f t="shared" si="8"/>
        <v>#DIV/0!</v>
      </c>
      <c r="R36" s="3">
        <v>0</v>
      </c>
      <c r="S36" s="3">
        <v>0</v>
      </c>
      <c r="T36" s="32" t="e">
        <f t="shared" si="9"/>
        <v>#DIV/0!</v>
      </c>
      <c r="U36" s="32" t="e">
        <f t="shared" si="10"/>
        <v>#DIV/0!</v>
      </c>
      <c r="V36" s="3">
        <v>0</v>
      </c>
      <c r="W36" s="3">
        <v>0</v>
      </c>
      <c r="X36" s="3">
        <v>0</v>
      </c>
      <c r="Y36" s="3">
        <v>0</v>
      </c>
    </row>
    <row r="37" spans="1:27" x14ac:dyDescent="0.3">
      <c r="A37" s="3" t="s">
        <v>67</v>
      </c>
      <c r="B37" s="3" t="s">
        <v>29</v>
      </c>
      <c r="C37" s="3" t="s">
        <v>25</v>
      </c>
      <c r="D37" s="3" t="s">
        <v>26</v>
      </c>
      <c r="E37" s="3" t="s">
        <v>30</v>
      </c>
      <c r="F37" s="3" t="s">
        <v>33</v>
      </c>
      <c r="G37" s="3">
        <v>2</v>
      </c>
      <c r="H37" s="3">
        <v>3</v>
      </c>
      <c r="I37" s="4">
        <f t="shared" si="6"/>
        <v>1.5</v>
      </c>
      <c r="J37" s="3">
        <v>0</v>
      </c>
      <c r="K37" s="32">
        <f t="shared" si="7"/>
        <v>0</v>
      </c>
      <c r="L37" s="3">
        <f t="shared" si="2"/>
        <v>1</v>
      </c>
      <c r="M37" s="3">
        <v>1</v>
      </c>
      <c r="N37" s="3">
        <v>0</v>
      </c>
      <c r="O37" s="3">
        <v>1</v>
      </c>
      <c r="P37" s="3">
        <v>0</v>
      </c>
      <c r="Q37" s="4">
        <f t="shared" si="8"/>
        <v>0</v>
      </c>
      <c r="R37" s="3">
        <v>2</v>
      </c>
      <c r="S37" s="3">
        <v>1</v>
      </c>
      <c r="T37" s="32">
        <f t="shared" si="9"/>
        <v>1</v>
      </c>
      <c r="U37" s="32">
        <f t="shared" si="10"/>
        <v>1</v>
      </c>
      <c r="V37" s="3">
        <v>0</v>
      </c>
      <c r="W37" s="3">
        <v>0</v>
      </c>
      <c r="X37" s="3">
        <v>0</v>
      </c>
      <c r="Y37" s="3">
        <v>1</v>
      </c>
    </row>
    <row r="38" spans="1:27" x14ac:dyDescent="0.3">
      <c r="A38" s="3" t="s">
        <v>68</v>
      </c>
      <c r="B38" s="3" t="s">
        <v>29</v>
      </c>
      <c r="C38" s="3" t="s">
        <v>25</v>
      </c>
      <c r="D38" s="3" t="s">
        <v>26</v>
      </c>
      <c r="E38" s="3" t="s">
        <v>30</v>
      </c>
      <c r="F38" s="3" t="s">
        <v>33</v>
      </c>
      <c r="G38" s="3">
        <v>0</v>
      </c>
      <c r="H38" s="3">
        <v>0</v>
      </c>
      <c r="I38" s="4" t="e">
        <f t="shared" si="6"/>
        <v>#DIV/0!</v>
      </c>
      <c r="J38" s="3">
        <v>0</v>
      </c>
      <c r="K38" s="32" t="e">
        <f t="shared" si="7"/>
        <v>#DIV/0!</v>
      </c>
      <c r="L38" s="3">
        <f t="shared" si="2"/>
        <v>0</v>
      </c>
      <c r="M38" s="3">
        <v>0</v>
      </c>
      <c r="N38" s="3">
        <v>0</v>
      </c>
      <c r="O38" s="3">
        <v>0</v>
      </c>
      <c r="P38" s="3">
        <v>0</v>
      </c>
      <c r="Q38" s="4" t="e">
        <f t="shared" si="8"/>
        <v>#DIV/0!</v>
      </c>
      <c r="R38" s="3">
        <v>0</v>
      </c>
      <c r="S38" s="3">
        <v>0</v>
      </c>
      <c r="T38" s="32" t="e">
        <f t="shared" si="9"/>
        <v>#DIV/0!</v>
      </c>
      <c r="U38" s="32" t="e">
        <f t="shared" si="10"/>
        <v>#DIV/0!</v>
      </c>
      <c r="V38" s="3">
        <v>0</v>
      </c>
      <c r="W38" s="3">
        <v>0</v>
      </c>
      <c r="X38" s="3">
        <v>0</v>
      </c>
      <c r="Y38" s="3">
        <v>0</v>
      </c>
    </row>
    <row r="39" spans="1:27" s="38" customFormat="1" x14ac:dyDescent="0.3">
      <c r="A39" s="35">
        <v>26</v>
      </c>
      <c r="B39" s="35" t="s">
        <v>24</v>
      </c>
      <c r="C39" s="35" t="s">
        <v>29</v>
      </c>
      <c r="D39" s="35" t="s">
        <v>26</v>
      </c>
      <c r="E39" s="35" t="s">
        <v>30</v>
      </c>
      <c r="F39" s="35" t="s">
        <v>28</v>
      </c>
      <c r="G39" s="35">
        <f>G40+G41+G42</f>
        <v>7</v>
      </c>
      <c r="H39" s="35">
        <f>H40+H41+H42</f>
        <v>2</v>
      </c>
      <c r="I39" s="36">
        <f t="shared" si="6"/>
        <v>0.2857142857142857</v>
      </c>
      <c r="J39" s="35">
        <f>J40+J41+J42</f>
        <v>2</v>
      </c>
      <c r="K39" s="37">
        <f t="shared" si="7"/>
        <v>0.2857142857142857</v>
      </c>
      <c r="L39" s="35">
        <f t="shared" si="2"/>
        <v>5</v>
      </c>
      <c r="M39" s="35">
        <f>M40+M41+M42</f>
        <v>1</v>
      </c>
      <c r="N39" s="35">
        <f>N40+N41+N42</f>
        <v>4</v>
      </c>
      <c r="O39" s="35">
        <f>O40+O41+O42</f>
        <v>1</v>
      </c>
      <c r="P39" s="35">
        <f>P40+P41+P42</f>
        <v>4</v>
      </c>
      <c r="Q39" s="36">
        <f t="shared" si="8"/>
        <v>80</v>
      </c>
      <c r="R39" s="35">
        <f>R40+R41+R42</f>
        <v>0</v>
      </c>
      <c r="S39" s="35">
        <f>S40+S41+S42</f>
        <v>0</v>
      </c>
      <c r="T39" s="37">
        <f t="shared" si="9"/>
        <v>0.2</v>
      </c>
      <c r="U39" s="37">
        <f t="shared" si="10"/>
        <v>0.2</v>
      </c>
      <c r="V39" s="35">
        <f>V40+V41+V42</f>
        <v>0</v>
      </c>
      <c r="W39" s="35">
        <f>W40+W41+W42</f>
        <v>3</v>
      </c>
      <c r="X39" s="35">
        <f>X40+X41+X42</f>
        <v>0</v>
      </c>
      <c r="Y39" s="35">
        <f>Y40+Y41+Y42</f>
        <v>0</v>
      </c>
      <c r="Z39" s="35">
        <f>H39-H167</f>
        <v>1</v>
      </c>
    </row>
    <row r="40" spans="1:27" x14ac:dyDescent="0.3">
      <c r="A40" s="3" t="s">
        <v>66</v>
      </c>
      <c r="B40" s="3" t="s">
        <v>24</v>
      </c>
      <c r="C40" s="3" t="s">
        <v>29</v>
      </c>
      <c r="D40" s="3" t="s">
        <v>26</v>
      </c>
      <c r="E40" s="3" t="s">
        <v>30</v>
      </c>
      <c r="F40" s="3" t="s">
        <v>28</v>
      </c>
      <c r="G40" s="3">
        <v>0</v>
      </c>
      <c r="H40" s="3">
        <v>0</v>
      </c>
      <c r="I40" s="4" t="e">
        <f t="shared" si="6"/>
        <v>#DIV/0!</v>
      </c>
      <c r="J40" s="3">
        <v>0</v>
      </c>
      <c r="K40" s="32" t="e">
        <f t="shared" si="7"/>
        <v>#DIV/0!</v>
      </c>
      <c r="L40" s="3">
        <f t="shared" si="2"/>
        <v>0</v>
      </c>
      <c r="M40" s="3">
        <v>0</v>
      </c>
      <c r="N40" s="3">
        <v>0</v>
      </c>
      <c r="O40" s="3">
        <v>0</v>
      </c>
      <c r="P40" s="3">
        <v>0</v>
      </c>
      <c r="Q40" s="4" t="e">
        <f t="shared" si="8"/>
        <v>#DIV/0!</v>
      </c>
      <c r="R40" s="3">
        <v>0</v>
      </c>
      <c r="S40" s="3">
        <v>0</v>
      </c>
      <c r="T40" s="32" t="e">
        <f t="shared" si="9"/>
        <v>#DIV/0!</v>
      </c>
      <c r="U40" s="32" t="e">
        <f t="shared" si="10"/>
        <v>#DIV/0!</v>
      </c>
      <c r="V40" s="3">
        <v>0</v>
      </c>
      <c r="W40" s="3">
        <v>0</v>
      </c>
      <c r="X40" s="3">
        <v>0</v>
      </c>
      <c r="Y40" s="3">
        <v>0</v>
      </c>
    </row>
    <row r="41" spans="1:27" x14ac:dyDescent="0.3">
      <c r="A41" s="3" t="s">
        <v>67</v>
      </c>
      <c r="B41" s="3" t="s">
        <v>24</v>
      </c>
      <c r="C41" s="3" t="s">
        <v>29</v>
      </c>
      <c r="D41" s="3" t="s">
        <v>26</v>
      </c>
      <c r="E41" s="3" t="s">
        <v>30</v>
      </c>
      <c r="F41" s="3" t="s">
        <v>28</v>
      </c>
      <c r="G41" s="3">
        <v>5</v>
      </c>
      <c r="H41" s="3">
        <v>2</v>
      </c>
      <c r="I41" s="4">
        <f t="shared" si="6"/>
        <v>0.4</v>
      </c>
      <c r="J41" s="3">
        <v>2</v>
      </c>
      <c r="K41" s="32">
        <f t="shared" si="7"/>
        <v>0.4</v>
      </c>
      <c r="L41" s="3">
        <f t="shared" si="2"/>
        <v>3</v>
      </c>
      <c r="M41" s="3">
        <v>1</v>
      </c>
      <c r="N41" s="3">
        <v>2</v>
      </c>
      <c r="O41" s="3">
        <v>1</v>
      </c>
      <c r="P41" s="3">
        <v>2</v>
      </c>
      <c r="Q41" s="4">
        <f t="shared" si="8"/>
        <v>66.666666666666657</v>
      </c>
      <c r="R41" s="3">
        <v>0</v>
      </c>
      <c r="S41" s="3">
        <v>0</v>
      </c>
      <c r="T41" s="32">
        <f t="shared" si="9"/>
        <v>0.33333333333333331</v>
      </c>
      <c r="U41" s="32">
        <f t="shared" si="10"/>
        <v>0.33333333333333331</v>
      </c>
      <c r="V41" s="3">
        <v>0</v>
      </c>
      <c r="W41" s="3">
        <v>1</v>
      </c>
      <c r="X41" s="3">
        <v>0</v>
      </c>
      <c r="Y41" s="3">
        <v>0</v>
      </c>
    </row>
    <row r="42" spans="1:27" x14ac:dyDescent="0.3">
      <c r="A42" s="3" t="s">
        <v>68</v>
      </c>
      <c r="B42" s="3" t="s">
        <v>24</v>
      </c>
      <c r="C42" s="3" t="s">
        <v>29</v>
      </c>
      <c r="D42" s="3" t="s">
        <v>26</v>
      </c>
      <c r="E42" s="3" t="s">
        <v>30</v>
      </c>
      <c r="F42" s="3" t="s">
        <v>28</v>
      </c>
      <c r="G42" s="3">
        <v>2</v>
      </c>
      <c r="H42" s="3">
        <v>0</v>
      </c>
      <c r="I42" s="4">
        <f t="shared" si="6"/>
        <v>0</v>
      </c>
      <c r="J42" s="3">
        <v>0</v>
      </c>
      <c r="K42" s="32">
        <f t="shared" si="7"/>
        <v>0</v>
      </c>
      <c r="L42" s="3">
        <f t="shared" si="2"/>
        <v>2</v>
      </c>
      <c r="M42" s="3">
        <v>0</v>
      </c>
      <c r="N42" s="3">
        <v>2</v>
      </c>
      <c r="O42" s="3">
        <v>0</v>
      </c>
      <c r="P42" s="3">
        <v>2</v>
      </c>
      <c r="Q42" s="4">
        <f t="shared" si="8"/>
        <v>100</v>
      </c>
      <c r="R42" s="3">
        <v>0</v>
      </c>
      <c r="S42" s="3">
        <v>0</v>
      </c>
      <c r="T42" s="32">
        <f t="shared" si="9"/>
        <v>0</v>
      </c>
      <c r="U42" s="32">
        <f t="shared" si="10"/>
        <v>0</v>
      </c>
      <c r="V42" s="3">
        <v>0</v>
      </c>
      <c r="W42" s="3">
        <v>2</v>
      </c>
      <c r="X42" s="3">
        <v>0</v>
      </c>
      <c r="Y42" s="3">
        <v>0</v>
      </c>
    </row>
    <row r="43" spans="1:27" s="38" customFormat="1" x14ac:dyDescent="0.3">
      <c r="A43" s="35">
        <v>2</v>
      </c>
      <c r="B43" s="35" t="s">
        <v>29</v>
      </c>
      <c r="C43" s="35" t="s">
        <v>30</v>
      </c>
      <c r="D43" s="35" t="s">
        <v>26</v>
      </c>
      <c r="E43" s="35" t="s">
        <v>27</v>
      </c>
      <c r="F43" s="35" t="s">
        <v>28</v>
      </c>
      <c r="G43" s="35">
        <f>G44+G45+G46</f>
        <v>7</v>
      </c>
      <c r="H43" s="35">
        <f>H44+H45+H46</f>
        <v>10</v>
      </c>
      <c r="I43" s="36">
        <f t="shared" si="6"/>
        <v>1.4285714285714286</v>
      </c>
      <c r="J43" s="35">
        <f>J44+J45+J46</f>
        <v>1</v>
      </c>
      <c r="K43" s="37">
        <f t="shared" si="7"/>
        <v>0.14285714285714285</v>
      </c>
      <c r="L43" s="35">
        <f t="shared" si="2"/>
        <v>6</v>
      </c>
      <c r="M43" s="35">
        <f>M44+M45+M46</f>
        <v>5</v>
      </c>
      <c r="N43" s="35">
        <f>N44+N45+N46</f>
        <v>1</v>
      </c>
      <c r="O43" s="35">
        <f>O44+O45+O46</f>
        <v>4</v>
      </c>
      <c r="P43" s="35">
        <f>P44+P45+P46</f>
        <v>4</v>
      </c>
      <c r="Q43" s="36">
        <f t="shared" si="8"/>
        <v>66.666666666666657</v>
      </c>
      <c r="R43" s="35">
        <f>R44+R45+R46</f>
        <v>0</v>
      </c>
      <c r="S43" s="35">
        <f>S44+S45+S46</f>
        <v>0</v>
      </c>
      <c r="T43" s="37">
        <f t="shared" si="9"/>
        <v>0.83333333333333337</v>
      </c>
      <c r="U43" s="37">
        <f t="shared" si="10"/>
        <v>0.83333333333333337</v>
      </c>
      <c r="V43" s="35">
        <f>V44+V45+V46</f>
        <v>0</v>
      </c>
      <c r="W43" s="35">
        <f>W44+W45+W46</f>
        <v>1</v>
      </c>
      <c r="X43" s="35">
        <f>X44+X45+X46</f>
        <v>0</v>
      </c>
      <c r="Y43" s="35">
        <f>Y44+Y45+Y46</f>
        <v>0</v>
      </c>
      <c r="Z43" s="35">
        <f>H43-H171</f>
        <v>8</v>
      </c>
    </row>
    <row r="44" spans="1:27" x14ac:dyDescent="0.3">
      <c r="A44" s="3" t="s">
        <v>66</v>
      </c>
      <c r="B44" s="3" t="s">
        <v>29</v>
      </c>
      <c r="C44" s="3" t="s">
        <v>30</v>
      </c>
      <c r="D44" s="3" t="s">
        <v>26</v>
      </c>
      <c r="E44" s="3" t="s">
        <v>27</v>
      </c>
      <c r="F44" s="3" t="s">
        <v>28</v>
      </c>
      <c r="G44" s="3">
        <v>0</v>
      </c>
      <c r="H44" s="3">
        <v>0</v>
      </c>
      <c r="I44" s="4" t="e">
        <f t="shared" si="6"/>
        <v>#DIV/0!</v>
      </c>
      <c r="J44" s="3">
        <v>0</v>
      </c>
      <c r="K44" s="32" t="e">
        <f t="shared" si="7"/>
        <v>#DIV/0!</v>
      </c>
      <c r="L44" s="3">
        <f t="shared" si="2"/>
        <v>0</v>
      </c>
      <c r="M44" s="3">
        <v>0</v>
      </c>
      <c r="N44" s="3">
        <v>0</v>
      </c>
      <c r="O44" s="3">
        <v>0</v>
      </c>
      <c r="P44" s="3">
        <v>0</v>
      </c>
      <c r="Q44" s="4" t="e">
        <f t="shared" si="8"/>
        <v>#DIV/0!</v>
      </c>
      <c r="R44" s="3">
        <v>0</v>
      </c>
      <c r="S44" s="3">
        <v>0</v>
      </c>
      <c r="T44" s="32" t="e">
        <f t="shared" si="9"/>
        <v>#DIV/0!</v>
      </c>
      <c r="U44" s="32" t="e">
        <f t="shared" si="10"/>
        <v>#DIV/0!</v>
      </c>
      <c r="V44" s="3">
        <v>0</v>
      </c>
      <c r="W44" s="3">
        <v>0</v>
      </c>
      <c r="X44" s="3">
        <v>0</v>
      </c>
      <c r="Y44" s="3">
        <v>0</v>
      </c>
    </row>
    <row r="45" spans="1:27" x14ac:dyDescent="0.3">
      <c r="A45" s="3" t="s">
        <v>67</v>
      </c>
      <c r="B45" s="3" t="s">
        <v>29</v>
      </c>
      <c r="C45" s="3" t="s">
        <v>30</v>
      </c>
      <c r="D45" s="3" t="s">
        <v>26</v>
      </c>
      <c r="E45" s="3" t="s">
        <v>27</v>
      </c>
      <c r="F45" s="3" t="s">
        <v>28</v>
      </c>
      <c r="G45" s="3">
        <v>4</v>
      </c>
      <c r="H45" s="3">
        <v>6</v>
      </c>
      <c r="I45" s="4">
        <f t="shared" si="6"/>
        <v>1.5</v>
      </c>
      <c r="J45" s="3">
        <v>1</v>
      </c>
      <c r="K45" s="32">
        <f t="shared" si="7"/>
        <v>0.25</v>
      </c>
      <c r="L45" s="3">
        <f t="shared" si="2"/>
        <v>3</v>
      </c>
      <c r="M45" s="3">
        <v>3</v>
      </c>
      <c r="N45" s="3">
        <v>0</v>
      </c>
      <c r="O45" s="3">
        <v>2</v>
      </c>
      <c r="P45" s="3">
        <v>2</v>
      </c>
      <c r="Q45" s="4">
        <f t="shared" si="8"/>
        <v>66.666666666666657</v>
      </c>
      <c r="R45" s="3">
        <v>0</v>
      </c>
      <c r="S45" s="3">
        <v>0</v>
      </c>
      <c r="T45" s="32">
        <f t="shared" si="9"/>
        <v>1</v>
      </c>
      <c r="U45" s="32">
        <f t="shared" si="10"/>
        <v>1</v>
      </c>
      <c r="V45" s="3">
        <v>0</v>
      </c>
      <c r="W45" s="3">
        <v>1</v>
      </c>
      <c r="X45" s="3">
        <v>0</v>
      </c>
      <c r="Y45" s="3">
        <v>0</v>
      </c>
    </row>
    <row r="46" spans="1:27" x14ac:dyDescent="0.3">
      <c r="A46" s="3" t="s">
        <v>68</v>
      </c>
      <c r="B46" s="3" t="s">
        <v>29</v>
      </c>
      <c r="C46" s="3" t="s">
        <v>30</v>
      </c>
      <c r="D46" s="3" t="s">
        <v>26</v>
      </c>
      <c r="E46" s="3" t="s">
        <v>27</v>
      </c>
      <c r="F46" s="3" t="s">
        <v>28</v>
      </c>
      <c r="G46" s="3">
        <v>3</v>
      </c>
      <c r="H46" s="3">
        <v>4</v>
      </c>
      <c r="I46" s="4">
        <f t="shared" si="6"/>
        <v>1.3333333333333333</v>
      </c>
      <c r="J46" s="3">
        <v>0</v>
      </c>
      <c r="K46" s="32">
        <f t="shared" si="7"/>
        <v>0</v>
      </c>
      <c r="L46" s="3">
        <f t="shared" si="2"/>
        <v>3</v>
      </c>
      <c r="M46" s="3">
        <v>2</v>
      </c>
      <c r="N46" s="3">
        <v>1</v>
      </c>
      <c r="O46" s="3">
        <v>2</v>
      </c>
      <c r="P46" s="3">
        <v>2</v>
      </c>
      <c r="Q46" s="4">
        <f t="shared" si="8"/>
        <v>66.666666666666657</v>
      </c>
      <c r="R46" s="3">
        <v>0</v>
      </c>
      <c r="S46" s="3">
        <v>0</v>
      </c>
      <c r="T46" s="32">
        <f t="shared" si="9"/>
        <v>0.66666666666666663</v>
      </c>
      <c r="U46" s="32">
        <f t="shared" si="10"/>
        <v>0.66666666666666663</v>
      </c>
      <c r="V46" s="3">
        <v>0</v>
      </c>
      <c r="W46" s="3">
        <v>0</v>
      </c>
      <c r="X46" s="3">
        <v>0</v>
      </c>
      <c r="Y46" s="3">
        <v>0</v>
      </c>
    </row>
    <row r="47" spans="1:27" s="38" customFormat="1" x14ac:dyDescent="0.3">
      <c r="A47" s="35">
        <v>110</v>
      </c>
      <c r="B47" s="35" t="s">
        <v>24</v>
      </c>
      <c r="C47" s="35" t="s">
        <v>25</v>
      </c>
      <c r="D47" s="35" t="s">
        <v>26</v>
      </c>
      <c r="E47" s="35" t="s">
        <v>30</v>
      </c>
      <c r="F47" s="35" t="s">
        <v>34</v>
      </c>
      <c r="G47" s="35">
        <f>G48+G49+G50</f>
        <v>11</v>
      </c>
      <c r="H47" s="35">
        <f>H48+H49+H50</f>
        <v>10</v>
      </c>
      <c r="I47" s="36">
        <f t="shared" si="6"/>
        <v>0.90909090909090906</v>
      </c>
      <c r="J47" s="35">
        <f>J48+J49+J50</f>
        <v>1</v>
      </c>
      <c r="K47" s="37">
        <f t="shared" si="7"/>
        <v>9.0909090909090912E-2</v>
      </c>
      <c r="L47" s="35">
        <f t="shared" si="2"/>
        <v>9</v>
      </c>
      <c r="M47" s="35">
        <f>M48+M49+M50</f>
        <v>4</v>
      </c>
      <c r="N47" s="35">
        <f>N48+N49+N50</f>
        <v>5</v>
      </c>
      <c r="O47" s="35">
        <f>O48+O49+O50</f>
        <v>3</v>
      </c>
      <c r="P47" s="35">
        <f>P48+P49+P50</f>
        <v>6</v>
      </c>
      <c r="Q47" s="36">
        <f t="shared" si="8"/>
        <v>66.666666666666657</v>
      </c>
      <c r="R47" s="35">
        <f>R48+R49+R50</f>
        <v>2</v>
      </c>
      <c r="S47" s="35">
        <f>S48+S49+S50</f>
        <v>1</v>
      </c>
      <c r="T47" s="37">
        <f t="shared" si="9"/>
        <v>0.44444444444444442</v>
      </c>
      <c r="U47" s="37">
        <f t="shared" si="10"/>
        <v>0.5</v>
      </c>
      <c r="V47" s="35">
        <f>V48+V49+V50</f>
        <v>1</v>
      </c>
      <c r="W47" s="35">
        <f>W48+W49+W50</f>
        <v>3</v>
      </c>
      <c r="X47" s="35">
        <f>X48+X49+X50</f>
        <v>0</v>
      </c>
      <c r="Y47" s="35">
        <f>Y48+Y49+Y50</f>
        <v>1</v>
      </c>
      <c r="Z47" s="35">
        <f>H47-H175</f>
        <v>8</v>
      </c>
      <c r="AA47" s="38" t="s">
        <v>51</v>
      </c>
    </row>
    <row r="48" spans="1:27" x14ac:dyDescent="0.3">
      <c r="A48" s="3" t="s">
        <v>66</v>
      </c>
      <c r="B48" s="3" t="s">
        <v>24</v>
      </c>
      <c r="C48" s="3" t="s">
        <v>25</v>
      </c>
      <c r="D48" s="3" t="s">
        <v>26</v>
      </c>
      <c r="E48" s="3" t="s">
        <v>30</v>
      </c>
      <c r="F48" s="3" t="s">
        <v>34</v>
      </c>
      <c r="G48" s="3">
        <v>0</v>
      </c>
      <c r="H48" s="3">
        <v>0</v>
      </c>
      <c r="I48" s="4" t="e">
        <f t="shared" si="6"/>
        <v>#DIV/0!</v>
      </c>
      <c r="J48" s="3">
        <v>0</v>
      </c>
      <c r="K48" s="32" t="e">
        <f t="shared" si="7"/>
        <v>#DIV/0!</v>
      </c>
      <c r="L48" s="3">
        <f t="shared" si="2"/>
        <v>0</v>
      </c>
      <c r="M48" s="3">
        <v>0</v>
      </c>
      <c r="N48" s="3">
        <v>0</v>
      </c>
      <c r="O48" s="3">
        <v>0</v>
      </c>
      <c r="P48" s="3">
        <v>0</v>
      </c>
      <c r="Q48" s="4" t="e">
        <f t="shared" si="8"/>
        <v>#DIV/0!</v>
      </c>
      <c r="R48" s="3">
        <v>0</v>
      </c>
      <c r="S48" s="3">
        <v>0</v>
      </c>
      <c r="T48" s="32" t="e">
        <f t="shared" si="9"/>
        <v>#DIV/0!</v>
      </c>
      <c r="U48" s="32" t="e">
        <f t="shared" si="10"/>
        <v>#DIV/0!</v>
      </c>
      <c r="V48" s="3">
        <v>0</v>
      </c>
      <c r="W48" s="3">
        <v>0</v>
      </c>
      <c r="X48" s="3">
        <v>0</v>
      </c>
      <c r="Y48" s="3">
        <v>0</v>
      </c>
    </row>
    <row r="49" spans="1:26" x14ac:dyDescent="0.3">
      <c r="A49" s="3" t="s">
        <v>67</v>
      </c>
      <c r="B49" s="3" t="s">
        <v>24</v>
      </c>
      <c r="C49" s="3" t="s">
        <v>25</v>
      </c>
      <c r="D49" s="3" t="s">
        <v>26</v>
      </c>
      <c r="E49" s="3" t="s">
        <v>30</v>
      </c>
      <c r="F49" s="3" t="s">
        <v>34</v>
      </c>
      <c r="G49" s="3">
        <v>7</v>
      </c>
      <c r="H49" s="3">
        <v>5</v>
      </c>
      <c r="I49" s="4">
        <f t="shared" si="6"/>
        <v>0.7142857142857143</v>
      </c>
      <c r="J49" s="3">
        <v>0</v>
      </c>
      <c r="K49" s="32">
        <f t="shared" si="7"/>
        <v>0</v>
      </c>
      <c r="L49" s="3">
        <f t="shared" si="2"/>
        <v>6</v>
      </c>
      <c r="M49" s="3">
        <v>2</v>
      </c>
      <c r="N49" s="3">
        <v>4</v>
      </c>
      <c r="O49" s="3">
        <v>1</v>
      </c>
      <c r="P49" s="3">
        <v>3</v>
      </c>
      <c r="Q49" s="4">
        <f t="shared" si="8"/>
        <v>50</v>
      </c>
      <c r="R49" s="3">
        <v>2</v>
      </c>
      <c r="S49" s="3">
        <v>1</v>
      </c>
      <c r="T49" s="32">
        <f t="shared" si="9"/>
        <v>0.33333333333333331</v>
      </c>
      <c r="U49" s="32">
        <f t="shared" si="10"/>
        <v>0.33333333333333331</v>
      </c>
      <c r="V49" s="3">
        <v>0</v>
      </c>
      <c r="W49" s="3">
        <v>2</v>
      </c>
      <c r="X49" s="3">
        <v>0</v>
      </c>
      <c r="Y49" s="3">
        <v>1</v>
      </c>
    </row>
    <row r="50" spans="1:26" x14ac:dyDescent="0.3">
      <c r="A50" s="3" t="s">
        <v>68</v>
      </c>
      <c r="B50" s="3" t="s">
        <v>24</v>
      </c>
      <c r="C50" s="3" t="s">
        <v>25</v>
      </c>
      <c r="D50" s="3" t="s">
        <v>26</v>
      </c>
      <c r="E50" s="3" t="s">
        <v>30</v>
      </c>
      <c r="F50" s="3" t="s">
        <v>34</v>
      </c>
      <c r="G50" s="3">
        <v>4</v>
      </c>
      <c r="H50" s="3">
        <v>5</v>
      </c>
      <c r="I50" s="4">
        <f t="shared" si="6"/>
        <v>1.25</v>
      </c>
      <c r="J50" s="3">
        <v>1</v>
      </c>
      <c r="K50" s="32">
        <f t="shared" si="7"/>
        <v>0.25</v>
      </c>
      <c r="L50" s="3">
        <v>0</v>
      </c>
      <c r="M50" s="3">
        <v>2</v>
      </c>
      <c r="N50" s="3">
        <v>1</v>
      </c>
      <c r="O50" s="3">
        <v>2</v>
      </c>
      <c r="P50" s="3">
        <v>3</v>
      </c>
      <c r="Q50" s="4" t="e">
        <f t="shared" si="8"/>
        <v>#DIV/0!</v>
      </c>
      <c r="R50" s="3">
        <v>0</v>
      </c>
      <c r="S50" s="3">
        <v>0</v>
      </c>
      <c r="T50" s="32">
        <f t="shared" si="9"/>
        <v>0.66666666666666663</v>
      </c>
      <c r="U50" s="32" t="e">
        <f t="shared" si="10"/>
        <v>#DIV/0!</v>
      </c>
      <c r="V50" s="3">
        <v>1</v>
      </c>
      <c r="W50" s="3">
        <v>1</v>
      </c>
      <c r="X50" s="3">
        <v>0</v>
      </c>
      <c r="Y50" s="3">
        <v>0</v>
      </c>
    </row>
    <row r="51" spans="1:26" s="38" customFormat="1" x14ac:dyDescent="0.3">
      <c r="A51" s="35">
        <v>49</v>
      </c>
      <c r="B51" s="35" t="s">
        <v>29</v>
      </c>
      <c r="C51" s="35" t="s">
        <v>32</v>
      </c>
      <c r="D51" s="35" t="s">
        <v>33</v>
      </c>
      <c r="E51" s="35" t="s">
        <v>27</v>
      </c>
      <c r="F51" s="35" t="s">
        <v>28</v>
      </c>
      <c r="G51" s="35">
        <f>G52+G53+G54</f>
        <v>3</v>
      </c>
      <c r="H51" s="35">
        <f>H52+H53+H54</f>
        <v>4</v>
      </c>
      <c r="I51" s="36">
        <f t="shared" si="6"/>
        <v>1.3333333333333333</v>
      </c>
      <c r="J51" s="35">
        <f>J52+J53+J54</f>
        <v>0</v>
      </c>
      <c r="K51" s="37">
        <f t="shared" si="7"/>
        <v>0</v>
      </c>
      <c r="L51" s="35">
        <f t="shared" ref="L51:L82" si="11">M51+N51</f>
        <v>3</v>
      </c>
      <c r="M51" s="35">
        <f>M52+M53+M54</f>
        <v>2</v>
      </c>
      <c r="N51" s="35">
        <f>N52+N53+N54</f>
        <v>1</v>
      </c>
      <c r="O51" s="35">
        <f>O52+O53+O54</f>
        <v>1</v>
      </c>
      <c r="P51" s="35">
        <f>P52+P53+P54</f>
        <v>2</v>
      </c>
      <c r="Q51" s="36">
        <f t="shared" si="8"/>
        <v>66.666666666666657</v>
      </c>
      <c r="R51" s="35">
        <f>R52+R53+R54</f>
        <v>0</v>
      </c>
      <c r="S51" s="35">
        <f>S52+S53+S54</f>
        <v>0</v>
      </c>
      <c r="T51" s="37">
        <f t="shared" si="9"/>
        <v>0.66666666666666663</v>
      </c>
      <c r="U51" s="37">
        <f t="shared" si="10"/>
        <v>0.66666666666666663</v>
      </c>
      <c r="V51" s="35">
        <f>V52+V53+V54</f>
        <v>0</v>
      </c>
      <c r="W51" s="35">
        <f>W52+W53+W54</f>
        <v>0</v>
      </c>
      <c r="X51" s="35">
        <f>X52+X53+X54</f>
        <v>0</v>
      </c>
      <c r="Y51" s="35">
        <f>Y52+Y53+Y54</f>
        <v>0</v>
      </c>
      <c r="Z51" s="35">
        <f>H51-H179</f>
        <v>1</v>
      </c>
    </row>
    <row r="52" spans="1:26" x14ac:dyDescent="0.3">
      <c r="A52" s="3" t="s">
        <v>66</v>
      </c>
      <c r="B52" s="3" t="s">
        <v>29</v>
      </c>
      <c r="C52" s="3" t="s">
        <v>32</v>
      </c>
      <c r="D52" s="3" t="s">
        <v>33</v>
      </c>
      <c r="E52" s="3" t="s">
        <v>27</v>
      </c>
      <c r="F52" s="3" t="s">
        <v>28</v>
      </c>
      <c r="G52" s="3">
        <v>0</v>
      </c>
      <c r="H52" s="3">
        <v>0</v>
      </c>
      <c r="I52" s="4" t="e">
        <f t="shared" si="6"/>
        <v>#DIV/0!</v>
      </c>
      <c r="J52" s="3">
        <v>0</v>
      </c>
      <c r="K52" s="32" t="e">
        <f t="shared" si="7"/>
        <v>#DIV/0!</v>
      </c>
      <c r="L52" s="3">
        <f t="shared" si="11"/>
        <v>0</v>
      </c>
      <c r="M52" s="3">
        <v>0</v>
      </c>
      <c r="N52" s="3">
        <v>0</v>
      </c>
      <c r="O52" s="3">
        <v>0</v>
      </c>
      <c r="P52" s="3">
        <v>0</v>
      </c>
      <c r="Q52" s="4" t="e">
        <f t="shared" si="8"/>
        <v>#DIV/0!</v>
      </c>
      <c r="R52" s="3">
        <v>0</v>
      </c>
      <c r="S52" s="3">
        <v>0</v>
      </c>
      <c r="T52" s="32" t="e">
        <f t="shared" si="9"/>
        <v>#DIV/0!</v>
      </c>
      <c r="U52" s="32" t="e">
        <f t="shared" si="10"/>
        <v>#DIV/0!</v>
      </c>
      <c r="V52" s="3">
        <v>0</v>
      </c>
      <c r="W52" s="3">
        <v>0</v>
      </c>
      <c r="X52" s="3">
        <v>0</v>
      </c>
      <c r="Y52" s="3">
        <v>0</v>
      </c>
    </row>
    <row r="53" spans="1:26" x14ac:dyDescent="0.3">
      <c r="A53" s="3" t="s">
        <v>67</v>
      </c>
      <c r="B53" s="3" t="s">
        <v>29</v>
      </c>
      <c r="C53" s="3" t="s">
        <v>32</v>
      </c>
      <c r="D53" s="3" t="s">
        <v>33</v>
      </c>
      <c r="E53" s="3" t="s">
        <v>27</v>
      </c>
      <c r="F53" s="3" t="s">
        <v>28</v>
      </c>
      <c r="G53" s="3">
        <v>2</v>
      </c>
      <c r="H53" s="3">
        <v>2</v>
      </c>
      <c r="I53" s="4">
        <f t="shared" si="6"/>
        <v>1</v>
      </c>
      <c r="J53" s="3">
        <v>0</v>
      </c>
      <c r="K53" s="32">
        <f t="shared" si="7"/>
        <v>0</v>
      </c>
      <c r="L53" s="3">
        <f t="shared" si="11"/>
        <v>2</v>
      </c>
      <c r="M53" s="3">
        <v>1</v>
      </c>
      <c r="N53" s="3">
        <v>1</v>
      </c>
      <c r="O53" s="3">
        <v>1</v>
      </c>
      <c r="P53" s="3">
        <v>1</v>
      </c>
      <c r="Q53" s="4">
        <f t="shared" si="8"/>
        <v>50</v>
      </c>
      <c r="R53" s="3">
        <v>0</v>
      </c>
      <c r="S53" s="3">
        <v>0</v>
      </c>
      <c r="T53" s="32">
        <f t="shared" si="9"/>
        <v>0.5</v>
      </c>
      <c r="U53" s="32">
        <f t="shared" si="10"/>
        <v>0.5</v>
      </c>
      <c r="V53" s="3">
        <v>0</v>
      </c>
      <c r="W53" s="3">
        <v>0</v>
      </c>
      <c r="X53" s="3">
        <v>0</v>
      </c>
      <c r="Y53" s="3">
        <v>0</v>
      </c>
    </row>
    <row r="54" spans="1:26" x14ac:dyDescent="0.3">
      <c r="A54" s="3" t="s">
        <v>68</v>
      </c>
      <c r="B54" s="3" t="s">
        <v>29</v>
      </c>
      <c r="C54" s="3" t="s">
        <v>32</v>
      </c>
      <c r="D54" s="3" t="s">
        <v>33</v>
      </c>
      <c r="E54" s="3" t="s">
        <v>27</v>
      </c>
      <c r="F54" s="3" t="s">
        <v>28</v>
      </c>
      <c r="G54" s="3">
        <v>1</v>
      </c>
      <c r="H54" s="3">
        <v>2</v>
      </c>
      <c r="I54" s="4">
        <f t="shared" si="6"/>
        <v>2</v>
      </c>
      <c r="J54" s="3">
        <v>0</v>
      </c>
      <c r="K54" s="32">
        <f t="shared" si="7"/>
        <v>0</v>
      </c>
      <c r="L54" s="3">
        <f t="shared" si="11"/>
        <v>1</v>
      </c>
      <c r="M54" s="3">
        <v>1</v>
      </c>
      <c r="N54" s="3">
        <v>0</v>
      </c>
      <c r="O54" s="3">
        <v>0</v>
      </c>
      <c r="P54" s="3">
        <v>1</v>
      </c>
      <c r="Q54" s="4">
        <f t="shared" si="8"/>
        <v>100</v>
      </c>
      <c r="R54" s="3">
        <v>0</v>
      </c>
      <c r="S54" s="3">
        <v>0</v>
      </c>
      <c r="T54" s="32">
        <f t="shared" si="9"/>
        <v>1</v>
      </c>
      <c r="U54" s="32">
        <f t="shared" si="10"/>
        <v>1</v>
      </c>
      <c r="V54" s="3">
        <v>0</v>
      </c>
      <c r="W54" s="3">
        <v>0</v>
      </c>
      <c r="X54" s="3">
        <v>0</v>
      </c>
      <c r="Y54" s="3">
        <v>0</v>
      </c>
    </row>
    <row r="55" spans="1:26" s="38" customFormat="1" x14ac:dyDescent="0.3">
      <c r="A55" s="35">
        <v>224</v>
      </c>
      <c r="B55" s="35" t="s">
        <v>29</v>
      </c>
      <c r="C55" s="35" t="s">
        <v>32</v>
      </c>
      <c r="D55" s="35" t="s">
        <v>33</v>
      </c>
      <c r="E55" s="35" t="s">
        <v>27</v>
      </c>
      <c r="F55" s="35" t="s">
        <v>31</v>
      </c>
      <c r="G55" s="35">
        <f>G56+G57+G58</f>
        <v>4</v>
      </c>
      <c r="H55" s="35">
        <f>H56+H57+H58</f>
        <v>9</v>
      </c>
      <c r="I55" s="36">
        <f t="shared" si="6"/>
        <v>2.25</v>
      </c>
      <c r="J55" s="35">
        <f>J56+J57+J58</f>
        <v>0</v>
      </c>
      <c r="K55" s="37">
        <f t="shared" si="7"/>
        <v>0</v>
      </c>
      <c r="L55" s="35">
        <f t="shared" si="11"/>
        <v>3</v>
      </c>
      <c r="M55" s="35">
        <f>M56+M57+M58</f>
        <v>3</v>
      </c>
      <c r="N55" s="35">
        <f>N56+N57+N58</f>
        <v>0</v>
      </c>
      <c r="O55" s="35">
        <f>O56+O57+O58</f>
        <v>3</v>
      </c>
      <c r="P55" s="35">
        <f>P56+P57+P58</f>
        <v>3</v>
      </c>
      <c r="Q55" s="36">
        <f t="shared" si="8"/>
        <v>100</v>
      </c>
      <c r="R55" s="35">
        <f>R56+R57+R58</f>
        <v>0</v>
      </c>
      <c r="S55" s="35">
        <f>S56+S57+S58</f>
        <v>0</v>
      </c>
      <c r="T55" s="37">
        <f t="shared" si="9"/>
        <v>1</v>
      </c>
      <c r="U55" s="37">
        <f t="shared" si="10"/>
        <v>1.1666666666666667</v>
      </c>
      <c r="V55" s="35">
        <f>V56+V57+V58</f>
        <v>1</v>
      </c>
      <c r="W55" s="35">
        <f>W56+W57+W58</f>
        <v>0</v>
      </c>
      <c r="X55" s="35">
        <f>X56+X57+X58</f>
        <v>0</v>
      </c>
      <c r="Y55" s="35">
        <f>Y56+Y57+Y58</f>
        <v>0</v>
      </c>
      <c r="Z55" s="35">
        <f>H55-H183</f>
        <v>6</v>
      </c>
    </row>
    <row r="56" spans="1:26" x14ac:dyDescent="0.3">
      <c r="A56" s="3" t="s">
        <v>66</v>
      </c>
      <c r="B56" s="3" t="s">
        <v>29</v>
      </c>
      <c r="C56" s="3" t="s">
        <v>32</v>
      </c>
      <c r="D56" s="3" t="s">
        <v>33</v>
      </c>
      <c r="E56" s="3" t="s">
        <v>27</v>
      </c>
      <c r="F56" s="3" t="s">
        <v>31</v>
      </c>
      <c r="G56" s="3">
        <v>0</v>
      </c>
      <c r="H56" s="3">
        <v>0</v>
      </c>
      <c r="I56" s="4" t="e">
        <f t="shared" si="6"/>
        <v>#DIV/0!</v>
      </c>
      <c r="J56" s="3">
        <v>0</v>
      </c>
      <c r="K56" s="32" t="e">
        <f t="shared" si="7"/>
        <v>#DIV/0!</v>
      </c>
      <c r="L56" s="3">
        <f t="shared" si="11"/>
        <v>0</v>
      </c>
      <c r="M56" s="3">
        <v>0</v>
      </c>
      <c r="N56" s="3">
        <v>0</v>
      </c>
      <c r="O56" s="3">
        <v>0</v>
      </c>
      <c r="P56" s="3">
        <v>0</v>
      </c>
      <c r="Q56" s="4" t="e">
        <f t="shared" si="8"/>
        <v>#DIV/0!</v>
      </c>
      <c r="R56" s="3">
        <v>0</v>
      </c>
      <c r="S56" s="3">
        <v>0</v>
      </c>
      <c r="T56" s="32" t="e">
        <f t="shared" si="9"/>
        <v>#DIV/0!</v>
      </c>
      <c r="U56" s="32" t="e">
        <f t="shared" si="10"/>
        <v>#DIV/0!</v>
      </c>
      <c r="V56" s="3">
        <v>0</v>
      </c>
      <c r="W56" s="3">
        <v>0</v>
      </c>
      <c r="X56" s="3">
        <v>0</v>
      </c>
      <c r="Y56" s="3">
        <v>0</v>
      </c>
    </row>
    <row r="57" spans="1:26" x14ac:dyDescent="0.3">
      <c r="A57" s="3" t="s">
        <v>67</v>
      </c>
      <c r="B57" s="3" t="s">
        <v>29</v>
      </c>
      <c r="C57" s="3" t="s">
        <v>32</v>
      </c>
      <c r="D57" s="3" t="s">
        <v>33</v>
      </c>
      <c r="E57" s="3" t="s">
        <v>27</v>
      </c>
      <c r="F57" s="3" t="s">
        <v>31</v>
      </c>
      <c r="G57" s="3">
        <v>4</v>
      </c>
      <c r="H57" s="3">
        <v>9</v>
      </c>
      <c r="I57" s="4">
        <f t="shared" si="6"/>
        <v>2.25</v>
      </c>
      <c r="J57" s="3">
        <v>0</v>
      </c>
      <c r="K57" s="32">
        <f t="shared" si="7"/>
        <v>0</v>
      </c>
      <c r="L57" s="3">
        <f t="shared" si="11"/>
        <v>3</v>
      </c>
      <c r="M57" s="3">
        <v>3</v>
      </c>
      <c r="N57" s="3">
        <v>0</v>
      </c>
      <c r="O57" s="3">
        <v>3</v>
      </c>
      <c r="P57" s="3">
        <v>3</v>
      </c>
      <c r="Q57" s="4">
        <f t="shared" si="8"/>
        <v>100</v>
      </c>
      <c r="R57" s="3">
        <v>0</v>
      </c>
      <c r="S57" s="3">
        <v>0</v>
      </c>
      <c r="T57" s="32">
        <f t="shared" si="9"/>
        <v>1</v>
      </c>
      <c r="U57" s="32">
        <f t="shared" si="10"/>
        <v>1.1666666666666667</v>
      </c>
      <c r="V57" s="3">
        <v>1</v>
      </c>
      <c r="W57" s="3">
        <v>0</v>
      </c>
      <c r="X57" s="3">
        <v>0</v>
      </c>
      <c r="Y57" s="3">
        <v>0</v>
      </c>
    </row>
    <row r="58" spans="1:26" x14ac:dyDescent="0.3">
      <c r="A58" s="3" t="s">
        <v>68</v>
      </c>
      <c r="B58" s="3" t="s">
        <v>29</v>
      </c>
      <c r="C58" s="3" t="s">
        <v>32</v>
      </c>
      <c r="D58" s="3" t="s">
        <v>33</v>
      </c>
      <c r="E58" s="3" t="s">
        <v>27</v>
      </c>
      <c r="F58" s="3" t="s">
        <v>31</v>
      </c>
      <c r="G58" s="3">
        <v>0</v>
      </c>
      <c r="H58" s="3">
        <v>0</v>
      </c>
      <c r="I58" s="4" t="e">
        <f t="shared" si="6"/>
        <v>#DIV/0!</v>
      </c>
      <c r="J58" s="3">
        <v>0</v>
      </c>
      <c r="K58" s="32" t="e">
        <f t="shared" si="7"/>
        <v>#DIV/0!</v>
      </c>
      <c r="L58" s="3">
        <f t="shared" si="11"/>
        <v>0</v>
      </c>
      <c r="M58" s="3">
        <v>0</v>
      </c>
      <c r="N58" s="3">
        <v>0</v>
      </c>
      <c r="O58" s="3">
        <v>0</v>
      </c>
      <c r="P58" s="3">
        <v>0</v>
      </c>
      <c r="Q58" s="4" t="e">
        <f t="shared" si="8"/>
        <v>#DIV/0!</v>
      </c>
      <c r="R58" s="3">
        <v>0</v>
      </c>
      <c r="S58" s="3">
        <v>0</v>
      </c>
      <c r="T58" s="32" t="e">
        <f t="shared" si="9"/>
        <v>#DIV/0!</v>
      </c>
      <c r="U58" s="32" t="e">
        <f t="shared" si="10"/>
        <v>#DIV/0!</v>
      </c>
      <c r="V58" s="3">
        <v>0</v>
      </c>
      <c r="W58" s="3">
        <v>0</v>
      </c>
      <c r="X58" s="3">
        <v>0</v>
      </c>
      <c r="Y58" s="3">
        <v>0</v>
      </c>
    </row>
    <row r="59" spans="1:26" s="38" customFormat="1" x14ac:dyDescent="0.3">
      <c r="A59" s="35">
        <v>6</v>
      </c>
      <c r="B59" s="35" t="s">
        <v>29</v>
      </c>
      <c r="C59" s="35" t="s">
        <v>25</v>
      </c>
      <c r="D59" s="35" t="s">
        <v>26</v>
      </c>
      <c r="E59" s="35" t="s">
        <v>27</v>
      </c>
      <c r="F59" s="35" t="s">
        <v>28</v>
      </c>
      <c r="G59" s="35">
        <f>G60+G61+G62</f>
        <v>2</v>
      </c>
      <c r="H59" s="35">
        <f>H60+H61+H62</f>
        <v>2</v>
      </c>
      <c r="I59" s="36">
        <f t="shared" si="6"/>
        <v>1</v>
      </c>
      <c r="J59" s="35">
        <f>J60+J61+J62</f>
        <v>0</v>
      </c>
      <c r="K59" s="37">
        <f t="shared" si="7"/>
        <v>0</v>
      </c>
      <c r="L59" s="35">
        <f t="shared" si="11"/>
        <v>1</v>
      </c>
      <c r="M59" s="35">
        <f>M60+M61+M62</f>
        <v>0</v>
      </c>
      <c r="N59" s="35">
        <f>N60+N61+N62</f>
        <v>1</v>
      </c>
      <c r="O59" s="35">
        <f>O60+O61+O62</f>
        <v>0</v>
      </c>
      <c r="P59" s="35">
        <f>P60+P61+P62</f>
        <v>1</v>
      </c>
      <c r="Q59" s="36">
        <f t="shared" si="8"/>
        <v>100</v>
      </c>
      <c r="R59" s="35">
        <f>R60+R61+R62</f>
        <v>2</v>
      </c>
      <c r="S59" s="35">
        <f>S60+S61+S62</f>
        <v>2</v>
      </c>
      <c r="T59" s="37">
        <f t="shared" si="9"/>
        <v>0</v>
      </c>
      <c r="U59" s="37">
        <f t="shared" si="10"/>
        <v>0</v>
      </c>
      <c r="V59" s="35">
        <f>V60+V61+V62</f>
        <v>0</v>
      </c>
      <c r="W59" s="35">
        <f>W60+W61+W62</f>
        <v>0</v>
      </c>
      <c r="X59" s="35">
        <f>X60+X61+X62</f>
        <v>0</v>
      </c>
      <c r="Y59" s="35">
        <f>Y60+Y61+Y62</f>
        <v>1</v>
      </c>
      <c r="Z59" s="35">
        <f>H59-H187</f>
        <v>2</v>
      </c>
    </row>
    <row r="60" spans="1:26" x14ac:dyDescent="0.3">
      <c r="A60" s="3" t="s">
        <v>66</v>
      </c>
      <c r="B60" s="3" t="s">
        <v>29</v>
      </c>
      <c r="C60" s="3" t="s">
        <v>25</v>
      </c>
      <c r="D60" s="3" t="s">
        <v>26</v>
      </c>
      <c r="E60" s="3" t="s">
        <v>27</v>
      </c>
      <c r="F60" s="3" t="s">
        <v>28</v>
      </c>
      <c r="G60" s="3">
        <v>0</v>
      </c>
      <c r="H60" s="3">
        <v>0</v>
      </c>
      <c r="I60" s="4" t="e">
        <f t="shared" si="6"/>
        <v>#DIV/0!</v>
      </c>
      <c r="J60" s="3">
        <v>0</v>
      </c>
      <c r="K60" s="32" t="e">
        <f t="shared" si="7"/>
        <v>#DIV/0!</v>
      </c>
      <c r="L60" s="3">
        <f t="shared" si="11"/>
        <v>0</v>
      </c>
      <c r="M60" s="3">
        <v>0</v>
      </c>
      <c r="N60" s="3">
        <v>0</v>
      </c>
      <c r="O60" s="3">
        <v>0</v>
      </c>
      <c r="P60" s="3">
        <v>0</v>
      </c>
      <c r="Q60" s="4" t="e">
        <f t="shared" si="8"/>
        <v>#DIV/0!</v>
      </c>
      <c r="R60" s="3">
        <v>0</v>
      </c>
      <c r="S60" s="3">
        <v>0</v>
      </c>
      <c r="T60" s="32" t="e">
        <f t="shared" si="9"/>
        <v>#DIV/0!</v>
      </c>
      <c r="U60" s="32" t="e">
        <f t="shared" si="10"/>
        <v>#DIV/0!</v>
      </c>
      <c r="V60" s="3">
        <v>0</v>
      </c>
      <c r="W60" s="3">
        <v>0</v>
      </c>
      <c r="X60" s="3">
        <v>0</v>
      </c>
      <c r="Y60" s="3">
        <v>0</v>
      </c>
    </row>
    <row r="61" spans="1:26" x14ac:dyDescent="0.3">
      <c r="A61" s="3" t="s">
        <v>67</v>
      </c>
      <c r="B61" s="3" t="s">
        <v>29</v>
      </c>
      <c r="C61" s="3" t="s">
        <v>25</v>
      </c>
      <c r="D61" s="3" t="s">
        <v>26</v>
      </c>
      <c r="E61" s="3" t="s">
        <v>27</v>
      </c>
      <c r="F61" s="3" t="s">
        <v>28</v>
      </c>
      <c r="G61" s="3">
        <v>2</v>
      </c>
      <c r="H61" s="3">
        <v>2</v>
      </c>
      <c r="I61" s="4">
        <f t="shared" si="6"/>
        <v>1</v>
      </c>
      <c r="J61" s="3">
        <v>0</v>
      </c>
      <c r="K61" s="32">
        <f t="shared" si="7"/>
        <v>0</v>
      </c>
      <c r="L61" s="3">
        <f t="shared" si="11"/>
        <v>1</v>
      </c>
      <c r="M61" s="3">
        <v>0</v>
      </c>
      <c r="N61" s="3">
        <v>1</v>
      </c>
      <c r="O61" s="3">
        <v>0</v>
      </c>
      <c r="P61" s="3">
        <v>1</v>
      </c>
      <c r="Q61" s="4">
        <f t="shared" si="8"/>
        <v>100</v>
      </c>
      <c r="R61" s="3">
        <v>2</v>
      </c>
      <c r="S61" s="3">
        <v>2</v>
      </c>
      <c r="T61" s="32">
        <f t="shared" si="9"/>
        <v>0</v>
      </c>
      <c r="U61" s="32">
        <f t="shared" si="10"/>
        <v>0</v>
      </c>
      <c r="V61" s="3">
        <v>0</v>
      </c>
      <c r="W61" s="3">
        <v>0</v>
      </c>
      <c r="X61" s="3">
        <v>0</v>
      </c>
      <c r="Y61" s="3">
        <v>1</v>
      </c>
    </row>
    <row r="62" spans="1:26" x14ac:dyDescent="0.3">
      <c r="A62" s="3" t="s">
        <v>68</v>
      </c>
      <c r="B62" s="3" t="s">
        <v>29</v>
      </c>
      <c r="C62" s="3" t="s">
        <v>25</v>
      </c>
      <c r="D62" s="3" t="s">
        <v>26</v>
      </c>
      <c r="E62" s="3" t="s">
        <v>27</v>
      </c>
      <c r="F62" s="3" t="s">
        <v>28</v>
      </c>
      <c r="G62" s="3">
        <v>0</v>
      </c>
      <c r="H62" s="3">
        <v>0</v>
      </c>
      <c r="I62" s="4" t="e">
        <f t="shared" si="6"/>
        <v>#DIV/0!</v>
      </c>
      <c r="J62" s="3">
        <v>0</v>
      </c>
      <c r="K62" s="32" t="e">
        <f t="shared" si="7"/>
        <v>#DIV/0!</v>
      </c>
      <c r="L62" s="3">
        <f t="shared" si="11"/>
        <v>0</v>
      </c>
      <c r="M62" s="3">
        <v>0</v>
      </c>
      <c r="N62" s="3">
        <v>0</v>
      </c>
      <c r="O62" s="3">
        <v>0</v>
      </c>
      <c r="P62" s="3">
        <v>0</v>
      </c>
      <c r="Q62" s="4" t="e">
        <f t="shared" si="8"/>
        <v>#DIV/0!</v>
      </c>
      <c r="R62" s="3">
        <v>0</v>
      </c>
      <c r="S62" s="3">
        <v>0</v>
      </c>
      <c r="T62" s="32" t="e">
        <f t="shared" si="9"/>
        <v>#DIV/0!</v>
      </c>
      <c r="U62" s="32" t="e">
        <f t="shared" si="10"/>
        <v>#DIV/0!</v>
      </c>
      <c r="V62" s="3">
        <v>0</v>
      </c>
      <c r="W62" s="3">
        <v>0</v>
      </c>
      <c r="X62" s="3">
        <v>0</v>
      </c>
      <c r="Y62" s="3">
        <v>0</v>
      </c>
    </row>
    <row r="63" spans="1:26" s="38" customFormat="1" x14ac:dyDescent="0.3">
      <c r="A63" s="35">
        <v>28</v>
      </c>
      <c r="B63" s="35" t="s">
        <v>29</v>
      </c>
      <c r="C63" s="35" t="s">
        <v>32</v>
      </c>
      <c r="D63" s="35" t="s">
        <v>26</v>
      </c>
      <c r="E63" s="35" t="s">
        <v>30</v>
      </c>
      <c r="F63" s="35" t="s">
        <v>33</v>
      </c>
      <c r="G63" s="35">
        <f>G64+G65+G66</f>
        <v>4</v>
      </c>
      <c r="H63" s="35">
        <f>H64+H65+H66</f>
        <v>6</v>
      </c>
      <c r="I63" s="36">
        <f t="shared" si="6"/>
        <v>1.5</v>
      </c>
      <c r="J63" s="35">
        <f>J64+J65+J66</f>
        <v>1</v>
      </c>
      <c r="K63" s="37">
        <f t="shared" si="7"/>
        <v>0.25</v>
      </c>
      <c r="L63" s="35">
        <f t="shared" si="11"/>
        <v>3</v>
      </c>
      <c r="M63" s="35">
        <f>M64+M65+M66</f>
        <v>2</v>
      </c>
      <c r="N63" s="35">
        <f>N64+N65+N66</f>
        <v>1</v>
      </c>
      <c r="O63" s="35">
        <f>O64+O65+O66</f>
        <v>2</v>
      </c>
      <c r="P63" s="35">
        <f>P64+P65+P66</f>
        <v>3</v>
      </c>
      <c r="Q63" s="36">
        <f t="shared" si="8"/>
        <v>100</v>
      </c>
      <c r="R63" s="35">
        <f>R64+R65+R66</f>
        <v>0</v>
      </c>
      <c r="S63" s="35">
        <f>S64+S65+S66</f>
        <v>0</v>
      </c>
      <c r="T63" s="37">
        <f t="shared" si="9"/>
        <v>0.66666666666666663</v>
      </c>
      <c r="U63" s="37">
        <f t="shared" si="10"/>
        <v>1</v>
      </c>
      <c r="V63" s="35">
        <f>V64+V65+V66</f>
        <v>2</v>
      </c>
      <c r="W63" s="35">
        <f>W64+W65+W66</f>
        <v>0</v>
      </c>
      <c r="X63" s="35">
        <f>X64+X65+X66</f>
        <v>0</v>
      </c>
      <c r="Y63" s="35">
        <f>Y64+Y65+Y66</f>
        <v>0</v>
      </c>
      <c r="Z63" s="35">
        <f>H63-H191</f>
        <v>2</v>
      </c>
    </row>
    <row r="64" spans="1:26" x14ac:dyDescent="0.3">
      <c r="A64" s="3" t="s">
        <v>66</v>
      </c>
      <c r="B64" s="3" t="s">
        <v>29</v>
      </c>
      <c r="C64" s="3" t="s">
        <v>32</v>
      </c>
      <c r="D64" s="3" t="s">
        <v>26</v>
      </c>
      <c r="E64" s="3" t="s">
        <v>30</v>
      </c>
      <c r="F64" s="3" t="s">
        <v>33</v>
      </c>
      <c r="G64" s="3">
        <v>0</v>
      </c>
      <c r="H64" s="3">
        <v>0</v>
      </c>
      <c r="I64" s="4" t="e">
        <f t="shared" si="6"/>
        <v>#DIV/0!</v>
      </c>
      <c r="J64" s="3">
        <v>0</v>
      </c>
      <c r="K64" s="32" t="e">
        <f t="shared" si="7"/>
        <v>#DIV/0!</v>
      </c>
      <c r="L64" s="3">
        <f t="shared" si="11"/>
        <v>0</v>
      </c>
      <c r="M64" s="3">
        <v>0</v>
      </c>
      <c r="N64" s="3">
        <v>0</v>
      </c>
      <c r="O64" s="3">
        <v>0</v>
      </c>
      <c r="P64" s="3">
        <v>0</v>
      </c>
      <c r="Q64" s="4" t="e">
        <f t="shared" si="8"/>
        <v>#DIV/0!</v>
      </c>
      <c r="R64" s="3">
        <v>0</v>
      </c>
      <c r="S64" s="3">
        <v>0</v>
      </c>
      <c r="T64" s="32" t="e">
        <f t="shared" si="9"/>
        <v>#DIV/0!</v>
      </c>
      <c r="U64" s="32" t="e">
        <f t="shared" si="10"/>
        <v>#DIV/0!</v>
      </c>
      <c r="V64" s="3">
        <v>0</v>
      </c>
      <c r="W64" s="3">
        <v>0</v>
      </c>
      <c r="X64" s="3">
        <v>0</v>
      </c>
      <c r="Y64" s="3">
        <v>0</v>
      </c>
    </row>
    <row r="65" spans="1:27" x14ac:dyDescent="0.3">
      <c r="A65" s="3" t="s">
        <v>67</v>
      </c>
      <c r="B65" s="3" t="s">
        <v>29</v>
      </c>
      <c r="C65" s="3" t="s">
        <v>32</v>
      </c>
      <c r="D65" s="3" t="s">
        <v>26</v>
      </c>
      <c r="E65" s="3" t="s">
        <v>30</v>
      </c>
      <c r="F65" s="3" t="s">
        <v>33</v>
      </c>
      <c r="G65" s="3">
        <v>3</v>
      </c>
      <c r="H65" s="3">
        <v>6</v>
      </c>
      <c r="I65" s="4">
        <f t="shared" si="6"/>
        <v>2</v>
      </c>
      <c r="J65" s="3">
        <v>0</v>
      </c>
      <c r="K65" s="32">
        <f t="shared" si="7"/>
        <v>0</v>
      </c>
      <c r="L65" s="3">
        <f t="shared" si="11"/>
        <v>3</v>
      </c>
      <c r="M65" s="3">
        <v>2</v>
      </c>
      <c r="N65" s="3">
        <v>1</v>
      </c>
      <c r="O65" s="3">
        <v>2</v>
      </c>
      <c r="P65" s="3">
        <v>3</v>
      </c>
      <c r="Q65" s="4">
        <f t="shared" si="8"/>
        <v>100</v>
      </c>
      <c r="R65" s="3">
        <v>0</v>
      </c>
      <c r="S65" s="3">
        <v>0</v>
      </c>
      <c r="T65" s="32">
        <f t="shared" si="9"/>
        <v>0.66666666666666663</v>
      </c>
      <c r="U65" s="32">
        <f t="shared" si="10"/>
        <v>1</v>
      </c>
      <c r="V65" s="3">
        <v>2</v>
      </c>
      <c r="W65" s="3">
        <v>0</v>
      </c>
      <c r="X65" s="3">
        <v>0</v>
      </c>
      <c r="Y65" s="3">
        <v>0</v>
      </c>
    </row>
    <row r="66" spans="1:27" x14ac:dyDescent="0.3">
      <c r="A66" s="3" t="s">
        <v>68</v>
      </c>
      <c r="B66" s="3" t="s">
        <v>29</v>
      </c>
      <c r="C66" s="3" t="s">
        <v>32</v>
      </c>
      <c r="D66" s="3" t="s">
        <v>26</v>
      </c>
      <c r="E66" s="3" t="s">
        <v>30</v>
      </c>
      <c r="F66" s="3" t="s">
        <v>33</v>
      </c>
      <c r="G66" s="3">
        <v>1</v>
      </c>
      <c r="H66" s="3">
        <v>0</v>
      </c>
      <c r="I66" s="4">
        <f t="shared" si="6"/>
        <v>0</v>
      </c>
      <c r="J66" s="3">
        <v>1</v>
      </c>
      <c r="K66" s="32">
        <f t="shared" si="7"/>
        <v>1</v>
      </c>
      <c r="L66" s="3">
        <f t="shared" si="11"/>
        <v>0</v>
      </c>
      <c r="M66" s="3">
        <v>0</v>
      </c>
      <c r="N66" s="3">
        <v>0</v>
      </c>
      <c r="O66" s="3">
        <v>0</v>
      </c>
      <c r="P66" s="3">
        <v>0</v>
      </c>
      <c r="Q66" s="4" t="e">
        <f t="shared" si="8"/>
        <v>#DIV/0!</v>
      </c>
      <c r="R66" s="3">
        <v>0</v>
      </c>
      <c r="S66" s="3">
        <v>0</v>
      </c>
      <c r="T66" s="32" t="e">
        <f t="shared" si="9"/>
        <v>#DIV/0!</v>
      </c>
      <c r="U66" s="32" t="e">
        <f t="shared" si="10"/>
        <v>#DIV/0!</v>
      </c>
      <c r="V66" s="3">
        <v>0</v>
      </c>
      <c r="W66" s="3">
        <v>0</v>
      </c>
      <c r="X66" s="3">
        <v>0</v>
      </c>
      <c r="Y66" s="3">
        <v>0</v>
      </c>
    </row>
    <row r="67" spans="1:27" s="38" customFormat="1" x14ac:dyDescent="0.3">
      <c r="A67" s="35">
        <v>210</v>
      </c>
      <c r="B67" s="35" t="s">
        <v>32</v>
      </c>
      <c r="C67" s="35" t="s">
        <v>25</v>
      </c>
      <c r="D67" s="35" t="s">
        <v>34</v>
      </c>
      <c r="E67" s="35" t="s">
        <v>33</v>
      </c>
      <c r="F67" s="35" t="s">
        <v>28</v>
      </c>
      <c r="G67" s="35">
        <f>G68+G69+G70</f>
        <v>1</v>
      </c>
      <c r="H67" s="35">
        <f>H68+H69+H70</f>
        <v>0</v>
      </c>
      <c r="I67" s="36">
        <f t="shared" ref="I67:I98" si="12">H67/G67</f>
        <v>0</v>
      </c>
      <c r="J67" s="35">
        <f>J68+J69+J70</f>
        <v>0</v>
      </c>
      <c r="K67" s="37">
        <f t="shared" ref="K67:K98" si="13">J67/G67</f>
        <v>0</v>
      </c>
      <c r="L67" s="35">
        <f t="shared" si="11"/>
        <v>1</v>
      </c>
      <c r="M67" s="35">
        <f>M68+M69+M70</f>
        <v>0</v>
      </c>
      <c r="N67" s="35">
        <f>N68+N69+N70</f>
        <v>1</v>
      </c>
      <c r="O67" s="35">
        <f>O68+O69+O70</f>
        <v>0</v>
      </c>
      <c r="P67" s="35">
        <f>P68+P69+P70</f>
        <v>1</v>
      </c>
      <c r="Q67" s="36">
        <f t="shared" ref="Q67:Q98" si="14">P67/L67*100</f>
        <v>100</v>
      </c>
      <c r="R67" s="35">
        <f>R68+R69+R70</f>
        <v>0</v>
      </c>
      <c r="S67" s="35">
        <f>S68+S69+S70</f>
        <v>0</v>
      </c>
      <c r="T67" s="37">
        <f t="shared" ref="T67:T98" si="15">M67/(M67+N67)</f>
        <v>0</v>
      </c>
      <c r="U67" s="37">
        <f t="shared" ref="U67:U98" si="16">((0.5*V67)+M67)/L67</f>
        <v>0</v>
      </c>
      <c r="V67" s="35">
        <f>V68+V69+V70</f>
        <v>0</v>
      </c>
      <c r="W67" s="35">
        <f>W68+W69+W70</f>
        <v>0</v>
      </c>
      <c r="X67" s="35">
        <f>X68+X69+X70</f>
        <v>0</v>
      </c>
      <c r="Y67" s="35">
        <f>Y68+Y69+Y70</f>
        <v>0</v>
      </c>
      <c r="Z67" s="35">
        <f>H67-H195</f>
        <v>-2</v>
      </c>
    </row>
    <row r="68" spans="1:27" x14ac:dyDescent="0.3">
      <c r="A68" s="3" t="s">
        <v>66</v>
      </c>
      <c r="B68" s="3" t="s">
        <v>32</v>
      </c>
      <c r="C68" s="3" t="s">
        <v>25</v>
      </c>
      <c r="D68" s="3" t="s">
        <v>34</v>
      </c>
      <c r="E68" s="3" t="s">
        <v>33</v>
      </c>
      <c r="F68" s="3" t="s">
        <v>28</v>
      </c>
      <c r="G68" s="3">
        <v>0</v>
      </c>
      <c r="H68" s="3">
        <v>0</v>
      </c>
      <c r="I68" s="4" t="e">
        <f t="shared" si="12"/>
        <v>#DIV/0!</v>
      </c>
      <c r="J68" s="3">
        <v>0</v>
      </c>
      <c r="K68" s="32" t="e">
        <f t="shared" si="13"/>
        <v>#DIV/0!</v>
      </c>
      <c r="L68" s="3">
        <f t="shared" si="11"/>
        <v>0</v>
      </c>
      <c r="M68" s="3">
        <v>0</v>
      </c>
      <c r="N68" s="3">
        <v>0</v>
      </c>
      <c r="O68" s="3">
        <v>0</v>
      </c>
      <c r="P68" s="3">
        <v>0</v>
      </c>
      <c r="Q68" s="4" t="e">
        <f t="shared" si="14"/>
        <v>#DIV/0!</v>
      </c>
      <c r="R68" s="3">
        <v>0</v>
      </c>
      <c r="S68" s="3">
        <v>0</v>
      </c>
      <c r="T68" s="32" t="e">
        <f t="shared" si="15"/>
        <v>#DIV/0!</v>
      </c>
      <c r="U68" s="32" t="e">
        <f t="shared" si="16"/>
        <v>#DIV/0!</v>
      </c>
      <c r="V68" s="3">
        <v>0</v>
      </c>
      <c r="W68" s="3">
        <v>0</v>
      </c>
      <c r="X68" s="3">
        <v>0</v>
      </c>
      <c r="Y68" s="3">
        <v>0</v>
      </c>
    </row>
    <row r="69" spans="1:27" x14ac:dyDescent="0.3">
      <c r="A69" s="3" t="s">
        <v>67</v>
      </c>
      <c r="B69" s="3" t="s">
        <v>32</v>
      </c>
      <c r="C69" s="3" t="s">
        <v>25</v>
      </c>
      <c r="D69" s="3" t="s">
        <v>34</v>
      </c>
      <c r="E69" s="3" t="s">
        <v>33</v>
      </c>
      <c r="F69" s="3" t="s">
        <v>28</v>
      </c>
      <c r="G69" s="3">
        <v>1</v>
      </c>
      <c r="H69" s="3">
        <v>0</v>
      </c>
      <c r="I69" s="4">
        <f t="shared" si="12"/>
        <v>0</v>
      </c>
      <c r="J69" s="3">
        <v>0</v>
      </c>
      <c r="K69" s="32">
        <f t="shared" si="13"/>
        <v>0</v>
      </c>
      <c r="L69" s="3">
        <f t="shared" si="11"/>
        <v>1</v>
      </c>
      <c r="M69" s="3">
        <v>0</v>
      </c>
      <c r="N69" s="3">
        <v>1</v>
      </c>
      <c r="O69" s="3">
        <v>0</v>
      </c>
      <c r="P69" s="3">
        <v>1</v>
      </c>
      <c r="Q69" s="4">
        <f t="shared" si="14"/>
        <v>100</v>
      </c>
      <c r="R69" s="3">
        <v>0</v>
      </c>
      <c r="S69" s="3">
        <v>0</v>
      </c>
      <c r="T69" s="32">
        <f t="shared" si="15"/>
        <v>0</v>
      </c>
      <c r="U69" s="32">
        <f t="shared" si="16"/>
        <v>0</v>
      </c>
      <c r="V69" s="3">
        <v>0</v>
      </c>
      <c r="W69" s="3">
        <v>0</v>
      </c>
      <c r="X69" s="3">
        <v>0</v>
      </c>
      <c r="Y69" s="3">
        <v>0</v>
      </c>
    </row>
    <row r="70" spans="1:27" x14ac:dyDescent="0.3">
      <c r="A70" s="3" t="s">
        <v>68</v>
      </c>
      <c r="B70" s="3" t="s">
        <v>32</v>
      </c>
      <c r="C70" s="3" t="s">
        <v>25</v>
      </c>
      <c r="D70" s="3" t="s">
        <v>34</v>
      </c>
      <c r="E70" s="3" t="s">
        <v>33</v>
      </c>
      <c r="F70" s="3" t="s">
        <v>28</v>
      </c>
      <c r="G70" s="3">
        <v>0</v>
      </c>
      <c r="H70" s="3">
        <v>0</v>
      </c>
      <c r="I70" s="4" t="e">
        <f t="shared" si="12"/>
        <v>#DIV/0!</v>
      </c>
      <c r="J70" s="3">
        <v>0</v>
      </c>
      <c r="K70" s="32" t="e">
        <f t="shared" si="13"/>
        <v>#DIV/0!</v>
      </c>
      <c r="L70" s="3">
        <f t="shared" si="11"/>
        <v>0</v>
      </c>
      <c r="M70" s="3">
        <v>0</v>
      </c>
      <c r="N70" s="3">
        <v>0</v>
      </c>
      <c r="O70" s="3">
        <v>0</v>
      </c>
      <c r="P70" s="3">
        <v>0</v>
      </c>
      <c r="Q70" s="4" t="e">
        <f t="shared" si="14"/>
        <v>#DIV/0!</v>
      </c>
      <c r="R70" s="3">
        <v>0</v>
      </c>
      <c r="S70" s="3">
        <v>0</v>
      </c>
      <c r="T70" s="32" t="e">
        <f t="shared" si="15"/>
        <v>#DIV/0!</v>
      </c>
      <c r="U70" s="32" t="e">
        <f t="shared" si="16"/>
        <v>#DIV/0!</v>
      </c>
      <c r="V70" s="3">
        <v>0</v>
      </c>
      <c r="W70" s="3">
        <v>0</v>
      </c>
      <c r="X70" s="3">
        <v>0</v>
      </c>
      <c r="Y70" s="3">
        <v>0</v>
      </c>
    </row>
    <row r="71" spans="1:27" s="38" customFormat="1" x14ac:dyDescent="0.3">
      <c r="A71" s="35">
        <v>203</v>
      </c>
      <c r="B71" s="35" t="s">
        <v>34</v>
      </c>
      <c r="C71" s="35" t="s">
        <v>25</v>
      </c>
      <c r="D71" s="35" t="s">
        <v>26</v>
      </c>
      <c r="E71" s="35" t="s">
        <v>33</v>
      </c>
      <c r="F71" s="35" t="s">
        <v>28</v>
      </c>
      <c r="G71" s="35">
        <f>G72+G73+G74</f>
        <v>3</v>
      </c>
      <c r="H71" s="35">
        <f>H72+H73+H74</f>
        <v>2</v>
      </c>
      <c r="I71" s="36">
        <f t="shared" si="12"/>
        <v>0.66666666666666663</v>
      </c>
      <c r="J71" s="35">
        <f>J72+J73+J74</f>
        <v>0</v>
      </c>
      <c r="K71" s="37">
        <f t="shared" si="13"/>
        <v>0</v>
      </c>
      <c r="L71" s="35">
        <f t="shared" si="11"/>
        <v>2</v>
      </c>
      <c r="M71" s="35">
        <f>M72+M73+M74</f>
        <v>0</v>
      </c>
      <c r="N71" s="35">
        <f>N72+N73+N74</f>
        <v>2</v>
      </c>
      <c r="O71" s="35">
        <f>O72+O73+O74</f>
        <v>0</v>
      </c>
      <c r="P71" s="35">
        <f>P72+P73+P74</f>
        <v>2</v>
      </c>
      <c r="Q71" s="36">
        <f t="shared" si="14"/>
        <v>100</v>
      </c>
      <c r="R71" s="35">
        <f>R72+R73+R74</f>
        <v>2</v>
      </c>
      <c r="S71" s="35">
        <f>S72+S73+S74</f>
        <v>2</v>
      </c>
      <c r="T71" s="37">
        <f t="shared" si="15"/>
        <v>0</v>
      </c>
      <c r="U71" s="37">
        <f t="shared" si="16"/>
        <v>0</v>
      </c>
      <c r="V71" s="35">
        <f>V72+V73+V74</f>
        <v>0</v>
      </c>
      <c r="W71" s="35">
        <f>W72+W73+W74</f>
        <v>0</v>
      </c>
      <c r="X71" s="35">
        <f>X72+X73+X74</f>
        <v>0</v>
      </c>
      <c r="Y71" s="35">
        <f>Y72+Y73+Y74</f>
        <v>1</v>
      </c>
      <c r="Z71" s="35">
        <f>H71-H199</f>
        <v>2</v>
      </c>
    </row>
    <row r="72" spans="1:27" x14ac:dyDescent="0.3">
      <c r="A72" s="3" t="s">
        <v>66</v>
      </c>
      <c r="B72" s="3" t="s">
        <v>34</v>
      </c>
      <c r="C72" s="3" t="s">
        <v>25</v>
      </c>
      <c r="D72" s="3" t="s">
        <v>26</v>
      </c>
      <c r="E72" s="3" t="s">
        <v>33</v>
      </c>
      <c r="F72" s="3" t="s">
        <v>28</v>
      </c>
      <c r="G72" s="3">
        <v>0</v>
      </c>
      <c r="H72" s="3">
        <v>0</v>
      </c>
      <c r="I72" s="4" t="e">
        <f t="shared" si="12"/>
        <v>#DIV/0!</v>
      </c>
      <c r="J72" s="3">
        <v>0</v>
      </c>
      <c r="K72" s="32" t="e">
        <f t="shared" si="13"/>
        <v>#DIV/0!</v>
      </c>
      <c r="L72" s="3">
        <f t="shared" si="11"/>
        <v>0</v>
      </c>
      <c r="M72" s="3">
        <v>0</v>
      </c>
      <c r="N72" s="3">
        <v>0</v>
      </c>
      <c r="O72" s="3">
        <v>0</v>
      </c>
      <c r="P72" s="3">
        <v>0</v>
      </c>
      <c r="Q72" s="4" t="e">
        <f t="shared" si="14"/>
        <v>#DIV/0!</v>
      </c>
      <c r="R72" s="3">
        <v>0</v>
      </c>
      <c r="S72" s="3">
        <v>0</v>
      </c>
      <c r="T72" s="32" t="e">
        <f t="shared" si="15"/>
        <v>#DIV/0!</v>
      </c>
      <c r="U72" s="32" t="e">
        <f t="shared" si="16"/>
        <v>#DIV/0!</v>
      </c>
      <c r="V72" s="3">
        <v>0</v>
      </c>
      <c r="W72" s="3">
        <v>0</v>
      </c>
      <c r="X72" s="3">
        <v>0</v>
      </c>
      <c r="Y72" s="3">
        <v>0</v>
      </c>
    </row>
    <row r="73" spans="1:27" x14ac:dyDescent="0.3">
      <c r="A73" s="3" t="s">
        <v>67</v>
      </c>
      <c r="B73" s="3" t="s">
        <v>34</v>
      </c>
      <c r="C73" s="3" t="s">
        <v>25</v>
      </c>
      <c r="D73" s="3" t="s">
        <v>26</v>
      </c>
      <c r="E73" s="3" t="s">
        <v>33</v>
      </c>
      <c r="F73" s="3" t="s">
        <v>28</v>
      </c>
      <c r="G73" s="3">
        <v>1</v>
      </c>
      <c r="H73" s="3">
        <v>0</v>
      </c>
      <c r="I73" s="4">
        <f t="shared" si="12"/>
        <v>0</v>
      </c>
      <c r="J73" s="3">
        <v>0</v>
      </c>
      <c r="K73" s="32">
        <f t="shared" si="13"/>
        <v>0</v>
      </c>
      <c r="L73" s="3">
        <f t="shared" si="11"/>
        <v>1</v>
      </c>
      <c r="M73" s="3">
        <v>0</v>
      </c>
      <c r="N73" s="3">
        <v>1</v>
      </c>
      <c r="O73" s="3">
        <v>0</v>
      </c>
      <c r="P73" s="3">
        <v>1</v>
      </c>
      <c r="Q73" s="4">
        <f t="shared" si="14"/>
        <v>100</v>
      </c>
      <c r="R73" s="3">
        <v>0</v>
      </c>
      <c r="S73" s="3">
        <v>0</v>
      </c>
      <c r="T73" s="32">
        <f t="shared" si="15"/>
        <v>0</v>
      </c>
      <c r="U73" s="32">
        <f t="shared" si="16"/>
        <v>0</v>
      </c>
      <c r="V73" s="3">
        <v>0</v>
      </c>
      <c r="W73" s="3">
        <v>0</v>
      </c>
      <c r="X73" s="3">
        <v>0</v>
      </c>
      <c r="Y73" s="3">
        <v>0</v>
      </c>
    </row>
    <row r="74" spans="1:27" x14ac:dyDescent="0.3">
      <c r="A74" s="3" t="s">
        <v>68</v>
      </c>
      <c r="B74" s="3" t="s">
        <v>34</v>
      </c>
      <c r="C74" s="3" t="s">
        <v>25</v>
      </c>
      <c r="D74" s="3" t="s">
        <v>26</v>
      </c>
      <c r="E74" s="3" t="s">
        <v>33</v>
      </c>
      <c r="F74" s="3" t="s">
        <v>28</v>
      </c>
      <c r="G74" s="3">
        <v>2</v>
      </c>
      <c r="H74" s="3">
        <v>2</v>
      </c>
      <c r="I74" s="4">
        <f t="shared" si="12"/>
        <v>1</v>
      </c>
      <c r="J74" s="3">
        <v>0</v>
      </c>
      <c r="K74" s="32">
        <f t="shared" si="13"/>
        <v>0</v>
      </c>
      <c r="L74" s="3">
        <f t="shared" si="11"/>
        <v>1</v>
      </c>
      <c r="M74" s="3">
        <v>0</v>
      </c>
      <c r="N74" s="3">
        <v>1</v>
      </c>
      <c r="O74" s="3">
        <v>0</v>
      </c>
      <c r="P74" s="3">
        <v>1</v>
      </c>
      <c r="Q74" s="4">
        <f t="shared" si="14"/>
        <v>100</v>
      </c>
      <c r="R74" s="3">
        <v>2</v>
      </c>
      <c r="S74" s="3">
        <v>2</v>
      </c>
      <c r="T74" s="32">
        <f t="shared" si="15"/>
        <v>0</v>
      </c>
      <c r="U74" s="32">
        <f t="shared" si="16"/>
        <v>0</v>
      </c>
      <c r="V74" s="3">
        <v>0</v>
      </c>
      <c r="W74" s="3">
        <v>0</v>
      </c>
      <c r="X74" s="3">
        <v>0</v>
      </c>
      <c r="Y74" s="3">
        <v>1</v>
      </c>
    </row>
    <row r="75" spans="1:27" s="38" customFormat="1" x14ac:dyDescent="0.3">
      <c r="A75" s="35">
        <v>174</v>
      </c>
      <c r="B75" s="35" t="s">
        <v>34</v>
      </c>
      <c r="C75" s="35" t="s">
        <v>25</v>
      </c>
      <c r="D75" s="35" t="s">
        <v>26</v>
      </c>
      <c r="E75" s="35" t="s">
        <v>30</v>
      </c>
      <c r="F75" s="35" t="s">
        <v>28</v>
      </c>
      <c r="G75" s="35">
        <f>G76+G77+G78</f>
        <v>4</v>
      </c>
      <c r="H75" s="35">
        <f>H76+H77+H78</f>
        <v>2</v>
      </c>
      <c r="I75" s="36">
        <f t="shared" si="12"/>
        <v>0.5</v>
      </c>
      <c r="J75" s="35">
        <f>J76+J77+J78</f>
        <v>1</v>
      </c>
      <c r="K75" s="37">
        <f t="shared" si="13"/>
        <v>0.25</v>
      </c>
      <c r="L75" s="35">
        <f t="shared" si="11"/>
        <v>3</v>
      </c>
      <c r="M75" s="35">
        <f>M76+M77+M78</f>
        <v>1</v>
      </c>
      <c r="N75" s="35">
        <f>N76+N77+N78</f>
        <v>2</v>
      </c>
      <c r="O75" s="35">
        <f>O76+O77+O78</f>
        <v>0</v>
      </c>
      <c r="P75" s="35">
        <f>P76+P77+P78</f>
        <v>3</v>
      </c>
      <c r="Q75" s="36">
        <f t="shared" si="14"/>
        <v>100</v>
      </c>
      <c r="R75" s="35">
        <f>R76+R77+R78</f>
        <v>0</v>
      </c>
      <c r="S75" s="35">
        <f>S76+S77+S78</f>
        <v>0</v>
      </c>
      <c r="T75" s="37">
        <f t="shared" si="15"/>
        <v>0.33333333333333331</v>
      </c>
      <c r="U75" s="37">
        <f t="shared" si="16"/>
        <v>0.33333333333333331</v>
      </c>
      <c r="V75" s="35">
        <f>V76+V77+V78</f>
        <v>0</v>
      </c>
      <c r="W75" s="35">
        <f>W76+W77+W78</f>
        <v>2</v>
      </c>
      <c r="X75" s="35">
        <f>X76+X77+X78</f>
        <v>0</v>
      </c>
      <c r="Y75" s="35">
        <f>Y76+Y77+Y78</f>
        <v>0</v>
      </c>
      <c r="Z75" s="35">
        <f>H75-H203</f>
        <v>2</v>
      </c>
      <c r="AA75" s="38" t="s">
        <v>51</v>
      </c>
    </row>
    <row r="76" spans="1:27" x14ac:dyDescent="0.3">
      <c r="A76" s="3" t="s">
        <v>66</v>
      </c>
      <c r="B76" s="3" t="s">
        <v>34</v>
      </c>
      <c r="C76" s="3" t="s">
        <v>25</v>
      </c>
      <c r="D76" s="3" t="s">
        <v>26</v>
      </c>
      <c r="E76" s="3" t="s">
        <v>30</v>
      </c>
      <c r="F76" s="3" t="s">
        <v>28</v>
      </c>
      <c r="G76" s="3">
        <v>0</v>
      </c>
      <c r="H76" s="3">
        <v>0</v>
      </c>
      <c r="I76" s="4" t="e">
        <f t="shared" si="12"/>
        <v>#DIV/0!</v>
      </c>
      <c r="J76" s="3">
        <v>0</v>
      </c>
      <c r="K76" s="32" t="e">
        <f t="shared" si="13"/>
        <v>#DIV/0!</v>
      </c>
      <c r="L76" s="3">
        <f t="shared" si="11"/>
        <v>0</v>
      </c>
      <c r="M76" s="3">
        <v>0</v>
      </c>
      <c r="N76" s="3">
        <v>0</v>
      </c>
      <c r="O76" s="3">
        <v>0</v>
      </c>
      <c r="P76" s="3">
        <v>0</v>
      </c>
      <c r="Q76" s="4" t="e">
        <f t="shared" si="14"/>
        <v>#DIV/0!</v>
      </c>
      <c r="R76" s="3">
        <v>0</v>
      </c>
      <c r="S76" s="3">
        <v>0</v>
      </c>
      <c r="T76" s="32" t="e">
        <f t="shared" si="15"/>
        <v>#DIV/0!</v>
      </c>
      <c r="U76" s="32" t="e">
        <f t="shared" si="16"/>
        <v>#DIV/0!</v>
      </c>
      <c r="V76" s="3">
        <v>0</v>
      </c>
      <c r="W76" s="3">
        <v>0</v>
      </c>
      <c r="X76" s="3">
        <v>0</v>
      </c>
      <c r="Y76" s="3">
        <v>0</v>
      </c>
    </row>
    <row r="77" spans="1:27" x14ac:dyDescent="0.3">
      <c r="A77" s="3" t="s">
        <v>67</v>
      </c>
      <c r="B77" s="3" t="s">
        <v>34</v>
      </c>
      <c r="C77" s="3" t="s">
        <v>25</v>
      </c>
      <c r="D77" s="3" t="s">
        <v>26</v>
      </c>
      <c r="E77" s="3" t="s">
        <v>30</v>
      </c>
      <c r="F77" s="3" t="s">
        <v>28</v>
      </c>
      <c r="G77" s="3">
        <v>2</v>
      </c>
      <c r="H77" s="3">
        <v>0</v>
      </c>
      <c r="I77" s="4">
        <f t="shared" si="12"/>
        <v>0</v>
      </c>
      <c r="J77" s="3">
        <v>1</v>
      </c>
      <c r="K77" s="32">
        <f t="shared" si="13"/>
        <v>0.5</v>
      </c>
      <c r="L77" s="3">
        <f t="shared" si="11"/>
        <v>1</v>
      </c>
      <c r="M77" s="3">
        <v>0</v>
      </c>
      <c r="N77" s="3">
        <v>1</v>
      </c>
      <c r="O77" s="3">
        <v>0</v>
      </c>
      <c r="P77" s="3">
        <v>1</v>
      </c>
      <c r="Q77" s="4">
        <f t="shared" si="14"/>
        <v>100</v>
      </c>
      <c r="R77" s="3">
        <v>0</v>
      </c>
      <c r="S77" s="3">
        <v>0</v>
      </c>
      <c r="T77" s="32">
        <f t="shared" si="15"/>
        <v>0</v>
      </c>
      <c r="U77" s="32">
        <f t="shared" si="16"/>
        <v>0</v>
      </c>
      <c r="V77" s="3">
        <v>0</v>
      </c>
      <c r="W77" s="3">
        <v>1</v>
      </c>
      <c r="X77" s="3">
        <v>0</v>
      </c>
      <c r="Y77" s="3">
        <v>0</v>
      </c>
    </row>
    <row r="78" spans="1:27" x14ac:dyDescent="0.3">
      <c r="A78" s="3" t="s">
        <v>68</v>
      </c>
      <c r="B78" s="3" t="s">
        <v>34</v>
      </c>
      <c r="C78" s="3" t="s">
        <v>25</v>
      </c>
      <c r="D78" s="3" t="s">
        <v>26</v>
      </c>
      <c r="E78" s="3" t="s">
        <v>30</v>
      </c>
      <c r="F78" s="3" t="s">
        <v>28</v>
      </c>
      <c r="G78" s="3">
        <v>2</v>
      </c>
      <c r="H78" s="3">
        <v>2</v>
      </c>
      <c r="I78" s="4">
        <f t="shared" si="12"/>
        <v>1</v>
      </c>
      <c r="J78" s="3">
        <v>0</v>
      </c>
      <c r="K78" s="32">
        <f t="shared" si="13"/>
        <v>0</v>
      </c>
      <c r="L78" s="3">
        <f t="shared" si="11"/>
        <v>2</v>
      </c>
      <c r="M78" s="3">
        <v>1</v>
      </c>
      <c r="N78" s="3">
        <v>1</v>
      </c>
      <c r="O78" s="3">
        <v>0</v>
      </c>
      <c r="P78" s="3">
        <v>2</v>
      </c>
      <c r="Q78" s="4">
        <f t="shared" si="14"/>
        <v>100</v>
      </c>
      <c r="R78" s="3">
        <v>0</v>
      </c>
      <c r="S78" s="3">
        <v>0</v>
      </c>
      <c r="T78" s="32">
        <f t="shared" si="15"/>
        <v>0.5</v>
      </c>
      <c r="U78" s="32">
        <f t="shared" si="16"/>
        <v>0.5</v>
      </c>
      <c r="V78" s="3">
        <v>0</v>
      </c>
      <c r="W78" s="3">
        <v>1</v>
      </c>
      <c r="X78" s="3">
        <v>0</v>
      </c>
      <c r="Y78" s="3">
        <v>0</v>
      </c>
    </row>
    <row r="79" spans="1:27" s="38" customFormat="1" x14ac:dyDescent="0.3">
      <c r="A79" s="35">
        <v>218</v>
      </c>
      <c r="B79" s="35" t="s">
        <v>29</v>
      </c>
      <c r="C79" s="35" t="s">
        <v>34</v>
      </c>
      <c r="D79" s="35" t="s">
        <v>26</v>
      </c>
      <c r="E79" s="35" t="s">
        <v>30</v>
      </c>
      <c r="F79" s="35" t="s">
        <v>31</v>
      </c>
      <c r="G79" s="35">
        <f>G80+G81+G82</f>
        <v>0</v>
      </c>
      <c r="H79" s="35">
        <f>H80+H81+H82</f>
        <v>0</v>
      </c>
      <c r="I79" s="36" t="e">
        <f t="shared" si="12"/>
        <v>#DIV/0!</v>
      </c>
      <c r="J79" s="35">
        <f>J80+J81+J82</f>
        <v>0</v>
      </c>
      <c r="K79" s="37" t="e">
        <f t="shared" si="13"/>
        <v>#DIV/0!</v>
      </c>
      <c r="L79" s="35">
        <f t="shared" si="11"/>
        <v>0</v>
      </c>
      <c r="M79" s="35">
        <f>M80+M81+M82</f>
        <v>0</v>
      </c>
      <c r="N79" s="35">
        <f>N80+N81+N82</f>
        <v>0</v>
      </c>
      <c r="O79" s="35">
        <f>O80+O81+O82</f>
        <v>0</v>
      </c>
      <c r="P79" s="35">
        <f>P80+P81+P82</f>
        <v>0</v>
      </c>
      <c r="Q79" s="36" t="e">
        <f t="shared" si="14"/>
        <v>#DIV/0!</v>
      </c>
      <c r="R79" s="35">
        <f>R80+R81+R82</f>
        <v>0</v>
      </c>
      <c r="S79" s="35">
        <f>S80+S81+S82</f>
        <v>0</v>
      </c>
      <c r="T79" s="37" t="e">
        <f t="shared" si="15"/>
        <v>#DIV/0!</v>
      </c>
      <c r="U79" s="37" t="e">
        <f t="shared" si="16"/>
        <v>#DIV/0!</v>
      </c>
      <c r="V79" s="35">
        <f>V80+V81+V82</f>
        <v>0</v>
      </c>
      <c r="W79" s="35">
        <f>W80+W81+W82</f>
        <v>0</v>
      </c>
      <c r="X79" s="35">
        <f>X80+X81+X82</f>
        <v>0</v>
      </c>
      <c r="Y79" s="35">
        <f>Y80+Y81+Y82</f>
        <v>0</v>
      </c>
      <c r="Z79" s="35">
        <f>H79-H207</f>
        <v>-1</v>
      </c>
    </row>
    <row r="80" spans="1:27" x14ac:dyDescent="0.3">
      <c r="A80" s="3" t="s">
        <v>66</v>
      </c>
      <c r="B80" s="3" t="s">
        <v>29</v>
      </c>
      <c r="C80" s="3" t="s">
        <v>34</v>
      </c>
      <c r="D80" s="3" t="s">
        <v>26</v>
      </c>
      <c r="E80" s="3" t="s">
        <v>30</v>
      </c>
      <c r="F80" s="3" t="s">
        <v>31</v>
      </c>
      <c r="G80" s="3">
        <v>0</v>
      </c>
      <c r="H80" s="3">
        <v>0</v>
      </c>
      <c r="I80" s="4" t="e">
        <f t="shared" si="12"/>
        <v>#DIV/0!</v>
      </c>
      <c r="J80" s="3">
        <v>0</v>
      </c>
      <c r="K80" s="32" t="e">
        <f t="shared" si="13"/>
        <v>#DIV/0!</v>
      </c>
      <c r="L80" s="3">
        <f t="shared" si="11"/>
        <v>0</v>
      </c>
      <c r="M80" s="3">
        <v>0</v>
      </c>
      <c r="N80" s="3">
        <v>0</v>
      </c>
      <c r="O80" s="3">
        <v>0</v>
      </c>
      <c r="P80" s="3">
        <v>0</v>
      </c>
      <c r="Q80" s="4" t="e">
        <f t="shared" si="14"/>
        <v>#DIV/0!</v>
      </c>
      <c r="R80" s="3">
        <v>0</v>
      </c>
      <c r="S80" s="3">
        <v>0</v>
      </c>
      <c r="T80" s="32" t="e">
        <f t="shared" si="15"/>
        <v>#DIV/0!</v>
      </c>
      <c r="U80" s="32" t="e">
        <f t="shared" si="16"/>
        <v>#DIV/0!</v>
      </c>
      <c r="V80" s="3">
        <v>0</v>
      </c>
      <c r="W80" s="3">
        <v>0</v>
      </c>
      <c r="X80" s="3">
        <v>0</v>
      </c>
      <c r="Y80" s="3">
        <v>0</v>
      </c>
    </row>
    <row r="81" spans="1:27" x14ac:dyDescent="0.3">
      <c r="A81" s="3" t="s">
        <v>67</v>
      </c>
      <c r="B81" s="3" t="s">
        <v>29</v>
      </c>
      <c r="C81" s="3" t="s">
        <v>34</v>
      </c>
      <c r="D81" s="3" t="s">
        <v>26</v>
      </c>
      <c r="E81" s="3" t="s">
        <v>30</v>
      </c>
      <c r="F81" s="3" t="s">
        <v>31</v>
      </c>
      <c r="G81" s="3">
        <v>0</v>
      </c>
      <c r="H81" s="3">
        <v>0</v>
      </c>
      <c r="I81" s="4" t="e">
        <f t="shared" si="12"/>
        <v>#DIV/0!</v>
      </c>
      <c r="J81" s="3">
        <v>0</v>
      </c>
      <c r="K81" s="32" t="e">
        <f t="shared" si="13"/>
        <v>#DIV/0!</v>
      </c>
      <c r="L81" s="3">
        <f t="shared" si="11"/>
        <v>0</v>
      </c>
      <c r="M81" s="3">
        <v>0</v>
      </c>
      <c r="N81" s="3">
        <v>0</v>
      </c>
      <c r="O81" s="3">
        <v>0</v>
      </c>
      <c r="P81" s="3">
        <v>0</v>
      </c>
      <c r="Q81" s="4" t="e">
        <f t="shared" si="14"/>
        <v>#DIV/0!</v>
      </c>
      <c r="R81" s="3">
        <v>0</v>
      </c>
      <c r="S81" s="3">
        <v>0</v>
      </c>
      <c r="T81" s="32" t="e">
        <f t="shared" si="15"/>
        <v>#DIV/0!</v>
      </c>
      <c r="U81" s="32" t="e">
        <f t="shared" si="16"/>
        <v>#DIV/0!</v>
      </c>
      <c r="V81" s="3">
        <v>0</v>
      </c>
      <c r="W81" s="3">
        <v>0</v>
      </c>
      <c r="X81" s="3">
        <v>0</v>
      </c>
      <c r="Y81" s="3">
        <v>0</v>
      </c>
    </row>
    <row r="82" spans="1:27" x14ac:dyDescent="0.3">
      <c r="A82" s="3" t="s">
        <v>68</v>
      </c>
      <c r="B82" s="3" t="s">
        <v>29</v>
      </c>
      <c r="C82" s="3" t="s">
        <v>34</v>
      </c>
      <c r="D82" s="3" t="s">
        <v>26</v>
      </c>
      <c r="E82" s="3" t="s">
        <v>30</v>
      </c>
      <c r="F82" s="3" t="s">
        <v>31</v>
      </c>
      <c r="G82" s="3">
        <v>0</v>
      </c>
      <c r="H82" s="3">
        <v>0</v>
      </c>
      <c r="I82" s="4" t="e">
        <f t="shared" si="12"/>
        <v>#DIV/0!</v>
      </c>
      <c r="J82" s="3">
        <v>0</v>
      </c>
      <c r="K82" s="32" t="e">
        <f t="shared" si="13"/>
        <v>#DIV/0!</v>
      </c>
      <c r="L82" s="3">
        <f t="shared" si="11"/>
        <v>0</v>
      </c>
      <c r="M82" s="3">
        <v>0</v>
      </c>
      <c r="N82" s="3">
        <v>0</v>
      </c>
      <c r="O82" s="3">
        <v>0</v>
      </c>
      <c r="P82" s="3">
        <v>0</v>
      </c>
      <c r="Q82" s="4" t="e">
        <f t="shared" si="14"/>
        <v>#DIV/0!</v>
      </c>
      <c r="R82" s="3">
        <v>0</v>
      </c>
      <c r="S82" s="3">
        <v>0</v>
      </c>
      <c r="T82" s="32" t="e">
        <f t="shared" si="15"/>
        <v>#DIV/0!</v>
      </c>
      <c r="U82" s="32" t="e">
        <f t="shared" si="16"/>
        <v>#DIV/0!</v>
      </c>
      <c r="V82" s="3">
        <v>0</v>
      </c>
      <c r="W82" s="3">
        <v>0</v>
      </c>
      <c r="X82" s="3">
        <v>0</v>
      </c>
      <c r="Y82" s="3">
        <v>0</v>
      </c>
    </row>
    <row r="83" spans="1:27" s="38" customFormat="1" x14ac:dyDescent="0.3">
      <c r="A83" s="35">
        <v>225</v>
      </c>
      <c r="B83" s="35" t="s">
        <v>29</v>
      </c>
      <c r="C83" s="35" t="s">
        <v>33</v>
      </c>
      <c r="D83" s="35" t="s">
        <v>26</v>
      </c>
      <c r="E83" s="35" t="s">
        <v>30</v>
      </c>
      <c r="F83" s="35" t="s">
        <v>31</v>
      </c>
      <c r="G83" s="35">
        <f>G84+G85+G86</f>
        <v>5</v>
      </c>
      <c r="H83" s="35">
        <f>H84+H85+H86</f>
        <v>5</v>
      </c>
      <c r="I83" s="36">
        <f t="shared" si="12"/>
        <v>1</v>
      </c>
      <c r="J83" s="35">
        <f>J84+J85+J86</f>
        <v>0</v>
      </c>
      <c r="K83" s="37">
        <f t="shared" si="13"/>
        <v>0</v>
      </c>
      <c r="L83" s="35">
        <f t="shared" ref="L83:L114" si="17">M83+N83</f>
        <v>4</v>
      </c>
      <c r="M83" s="35">
        <f>M84+M85+M86</f>
        <v>2</v>
      </c>
      <c r="N83" s="35">
        <f>N84+N85+N86</f>
        <v>2</v>
      </c>
      <c r="O83" s="35">
        <f>O84+O85+O86</f>
        <v>2</v>
      </c>
      <c r="P83" s="35">
        <f>P84+P85+P86</f>
        <v>2</v>
      </c>
      <c r="Q83" s="36">
        <f t="shared" si="14"/>
        <v>50</v>
      </c>
      <c r="R83" s="35">
        <f>R84+R85+R86</f>
        <v>2</v>
      </c>
      <c r="S83" s="35">
        <f>S84+S85+S86</f>
        <v>1</v>
      </c>
      <c r="T83" s="37">
        <f t="shared" si="15"/>
        <v>0.5</v>
      </c>
      <c r="U83" s="37">
        <f t="shared" si="16"/>
        <v>0.5</v>
      </c>
      <c r="V83" s="35">
        <f>V84+V85+V86</f>
        <v>0</v>
      </c>
      <c r="W83" s="35">
        <f>W84+W85+W86</f>
        <v>1</v>
      </c>
      <c r="X83" s="35">
        <f>X84+X85+X86</f>
        <v>0</v>
      </c>
      <c r="Y83" s="35">
        <f>Y84+Y85+Y86</f>
        <v>1</v>
      </c>
      <c r="Z83" s="35">
        <f>H83-H211</f>
        <v>2</v>
      </c>
    </row>
    <row r="84" spans="1:27" x14ac:dyDescent="0.3">
      <c r="A84" s="3" t="s">
        <v>66</v>
      </c>
      <c r="B84" s="3" t="s">
        <v>29</v>
      </c>
      <c r="C84" s="3" t="s">
        <v>33</v>
      </c>
      <c r="D84" s="3" t="s">
        <v>26</v>
      </c>
      <c r="E84" s="3" t="s">
        <v>30</v>
      </c>
      <c r="F84" s="3" t="s">
        <v>31</v>
      </c>
      <c r="G84" s="3">
        <v>0</v>
      </c>
      <c r="H84" s="3">
        <v>0</v>
      </c>
      <c r="I84" s="4" t="e">
        <f t="shared" si="12"/>
        <v>#DIV/0!</v>
      </c>
      <c r="J84" s="3">
        <v>0</v>
      </c>
      <c r="K84" s="32" t="e">
        <f t="shared" si="13"/>
        <v>#DIV/0!</v>
      </c>
      <c r="L84" s="3">
        <f t="shared" si="17"/>
        <v>0</v>
      </c>
      <c r="M84" s="3">
        <v>0</v>
      </c>
      <c r="N84" s="3">
        <v>0</v>
      </c>
      <c r="O84" s="3">
        <v>0</v>
      </c>
      <c r="P84" s="3">
        <v>0</v>
      </c>
      <c r="Q84" s="4" t="e">
        <f t="shared" si="14"/>
        <v>#DIV/0!</v>
      </c>
      <c r="R84" s="3">
        <v>0</v>
      </c>
      <c r="S84" s="3">
        <v>0</v>
      </c>
      <c r="T84" s="32" t="e">
        <f t="shared" si="15"/>
        <v>#DIV/0!</v>
      </c>
      <c r="U84" s="32" t="e">
        <f t="shared" si="16"/>
        <v>#DIV/0!</v>
      </c>
      <c r="V84" s="3">
        <v>0</v>
      </c>
      <c r="W84" s="3">
        <v>0</v>
      </c>
      <c r="X84" s="3">
        <v>0</v>
      </c>
      <c r="Y84" s="3">
        <v>0</v>
      </c>
    </row>
    <row r="85" spans="1:27" x14ac:dyDescent="0.3">
      <c r="A85" s="3" t="s">
        <v>67</v>
      </c>
      <c r="B85" s="3" t="s">
        <v>29</v>
      </c>
      <c r="C85" s="3" t="s">
        <v>33</v>
      </c>
      <c r="D85" s="3" t="s">
        <v>26</v>
      </c>
      <c r="E85" s="3" t="s">
        <v>30</v>
      </c>
      <c r="F85" s="3" t="s">
        <v>31</v>
      </c>
      <c r="G85" s="3">
        <v>4</v>
      </c>
      <c r="H85" s="3">
        <v>3</v>
      </c>
      <c r="I85" s="4">
        <f t="shared" si="12"/>
        <v>0.75</v>
      </c>
      <c r="J85" s="3">
        <v>0</v>
      </c>
      <c r="K85" s="32">
        <f t="shared" si="13"/>
        <v>0</v>
      </c>
      <c r="L85" s="3">
        <f t="shared" si="17"/>
        <v>3</v>
      </c>
      <c r="M85" s="3">
        <v>1</v>
      </c>
      <c r="N85" s="3">
        <v>2</v>
      </c>
      <c r="O85" s="3">
        <v>1</v>
      </c>
      <c r="P85" s="3">
        <v>1</v>
      </c>
      <c r="Q85" s="4">
        <f t="shared" si="14"/>
        <v>33.333333333333329</v>
      </c>
      <c r="R85" s="3">
        <v>2</v>
      </c>
      <c r="S85" s="3">
        <v>1</v>
      </c>
      <c r="T85" s="32">
        <f t="shared" si="15"/>
        <v>0.33333333333333331</v>
      </c>
      <c r="U85" s="32">
        <f t="shared" si="16"/>
        <v>0.33333333333333331</v>
      </c>
      <c r="V85" s="3">
        <v>0</v>
      </c>
      <c r="W85" s="3">
        <v>1</v>
      </c>
      <c r="X85" s="3">
        <v>0</v>
      </c>
      <c r="Y85" s="3">
        <v>1</v>
      </c>
    </row>
    <row r="86" spans="1:27" x14ac:dyDescent="0.3">
      <c r="A86" s="3" t="s">
        <v>68</v>
      </c>
      <c r="B86" s="3" t="s">
        <v>29</v>
      </c>
      <c r="C86" s="3" t="s">
        <v>33</v>
      </c>
      <c r="D86" s="3" t="s">
        <v>26</v>
      </c>
      <c r="E86" s="3" t="s">
        <v>30</v>
      </c>
      <c r="F86" s="3" t="s">
        <v>31</v>
      </c>
      <c r="G86" s="3">
        <v>1</v>
      </c>
      <c r="H86" s="3">
        <v>2</v>
      </c>
      <c r="I86" s="4">
        <f t="shared" si="12"/>
        <v>2</v>
      </c>
      <c r="J86" s="3">
        <v>0</v>
      </c>
      <c r="K86" s="32">
        <f t="shared" si="13"/>
        <v>0</v>
      </c>
      <c r="L86" s="3">
        <f t="shared" si="17"/>
        <v>1</v>
      </c>
      <c r="M86" s="3">
        <v>1</v>
      </c>
      <c r="N86" s="3">
        <v>0</v>
      </c>
      <c r="O86" s="3">
        <v>1</v>
      </c>
      <c r="P86" s="3">
        <v>1</v>
      </c>
      <c r="Q86" s="4">
        <f t="shared" si="14"/>
        <v>100</v>
      </c>
      <c r="R86" s="3">
        <v>0</v>
      </c>
      <c r="S86" s="3">
        <v>0</v>
      </c>
      <c r="T86" s="32">
        <f t="shared" si="15"/>
        <v>1</v>
      </c>
      <c r="U86" s="32">
        <f t="shared" si="16"/>
        <v>1</v>
      </c>
      <c r="V86" s="3">
        <v>0</v>
      </c>
      <c r="W86" s="3">
        <v>0</v>
      </c>
      <c r="X86" s="3">
        <v>0</v>
      </c>
      <c r="Y86" s="3">
        <v>0</v>
      </c>
    </row>
    <row r="87" spans="1:27" s="38" customFormat="1" x14ac:dyDescent="0.3">
      <c r="A87" s="35">
        <v>15</v>
      </c>
      <c r="B87" s="35" t="s">
        <v>29</v>
      </c>
      <c r="C87" s="35" t="s">
        <v>31</v>
      </c>
      <c r="D87" s="35" t="s">
        <v>26</v>
      </c>
      <c r="E87" s="35" t="s">
        <v>30</v>
      </c>
      <c r="F87" s="35" t="s">
        <v>28</v>
      </c>
      <c r="G87" s="35">
        <f>G88+G89+G90</f>
        <v>1</v>
      </c>
      <c r="H87" s="35">
        <f>H88+H89+H90</f>
        <v>0</v>
      </c>
      <c r="I87" s="36">
        <f t="shared" si="12"/>
        <v>0</v>
      </c>
      <c r="J87" s="35">
        <f>J88+J89+J90</f>
        <v>1</v>
      </c>
      <c r="K87" s="37">
        <f t="shared" si="13"/>
        <v>1</v>
      </c>
      <c r="L87" s="35">
        <f t="shared" si="17"/>
        <v>0</v>
      </c>
      <c r="M87" s="35">
        <f>M88+M89+M90</f>
        <v>0</v>
      </c>
      <c r="N87" s="35">
        <f>N88+N89+N90</f>
        <v>0</v>
      </c>
      <c r="O87" s="35">
        <f>O88+O89+O90</f>
        <v>0</v>
      </c>
      <c r="P87" s="35">
        <f>P88+P89+P90</f>
        <v>0</v>
      </c>
      <c r="Q87" s="36" t="e">
        <f t="shared" si="14"/>
        <v>#DIV/0!</v>
      </c>
      <c r="R87" s="35">
        <f>R88+R89+R90</f>
        <v>0</v>
      </c>
      <c r="S87" s="35">
        <f>S88+S89+S90</f>
        <v>0</v>
      </c>
      <c r="T87" s="37" t="e">
        <f t="shared" si="15"/>
        <v>#DIV/0!</v>
      </c>
      <c r="U87" s="37" t="e">
        <f t="shared" si="16"/>
        <v>#DIV/0!</v>
      </c>
      <c r="V87" s="35">
        <f>V88+V89+V90</f>
        <v>0</v>
      </c>
      <c r="W87" s="35">
        <f>W88+W89+W90</f>
        <v>0</v>
      </c>
      <c r="X87" s="35">
        <f>X88+X89+X90</f>
        <v>0</v>
      </c>
      <c r="Y87" s="35">
        <f>Y88+Y89+Y90</f>
        <v>0</v>
      </c>
      <c r="Z87" s="35">
        <f>H87-H215</f>
        <v>0</v>
      </c>
    </row>
    <row r="88" spans="1:27" x14ac:dyDescent="0.3">
      <c r="A88" s="3" t="s">
        <v>66</v>
      </c>
      <c r="B88" s="3" t="s">
        <v>29</v>
      </c>
      <c r="C88" s="3" t="s">
        <v>31</v>
      </c>
      <c r="D88" s="3" t="s">
        <v>26</v>
      </c>
      <c r="E88" s="3" t="s">
        <v>30</v>
      </c>
      <c r="F88" s="3" t="s">
        <v>28</v>
      </c>
      <c r="G88" s="3">
        <v>0</v>
      </c>
      <c r="H88" s="3">
        <v>0</v>
      </c>
      <c r="I88" s="4" t="e">
        <f t="shared" si="12"/>
        <v>#DIV/0!</v>
      </c>
      <c r="J88" s="3">
        <v>0</v>
      </c>
      <c r="K88" s="32" t="e">
        <f t="shared" si="13"/>
        <v>#DIV/0!</v>
      </c>
      <c r="L88" s="3">
        <f t="shared" si="17"/>
        <v>0</v>
      </c>
      <c r="M88" s="3">
        <v>0</v>
      </c>
      <c r="N88" s="3">
        <v>0</v>
      </c>
      <c r="O88" s="3">
        <v>0</v>
      </c>
      <c r="P88" s="3">
        <v>0</v>
      </c>
      <c r="Q88" s="4" t="e">
        <f t="shared" si="14"/>
        <v>#DIV/0!</v>
      </c>
      <c r="R88" s="3">
        <v>0</v>
      </c>
      <c r="S88" s="3">
        <v>0</v>
      </c>
      <c r="T88" s="32" t="e">
        <f t="shared" si="15"/>
        <v>#DIV/0!</v>
      </c>
      <c r="U88" s="32" t="e">
        <f t="shared" si="16"/>
        <v>#DIV/0!</v>
      </c>
      <c r="V88" s="3">
        <v>0</v>
      </c>
      <c r="W88" s="3">
        <v>0</v>
      </c>
      <c r="X88" s="3">
        <v>0</v>
      </c>
      <c r="Y88" s="3">
        <v>0</v>
      </c>
    </row>
    <row r="89" spans="1:27" x14ac:dyDescent="0.3">
      <c r="A89" s="3" t="s">
        <v>67</v>
      </c>
      <c r="B89" s="3" t="s">
        <v>29</v>
      </c>
      <c r="C89" s="3" t="s">
        <v>31</v>
      </c>
      <c r="D89" s="3" t="s">
        <v>26</v>
      </c>
      <c r="E89" s="3" t="s">
        <v>30</v>
      </c>
      <c r="F89" s="3" t="s">
        <v>28</v>
      </c>
      <c r="G89" s="3">
        <v>1</v>
      </c>
      <c r="H89" s="3">
        <v>0</v>
      </c>
      <c r="I89" s="4">
        <f t="shared" si="12"/>
        <v>0</v>
      </c>
      <c r="J89" s="3">
        <v>1</v>
      </c>
      <c r="K89" s="32">
        <f t="shared" si="13"/>
        <v>1</v>
      </c>
      <c r="L89" s="3">
        <f t="shared" si="17"/>
        <v>0</v>
      </c>
      <c r="M89" s="3">
        <v>0</v>
      </c>
      <c r="N89" s="3">
        <v>0</v>
      </c>
      <c r="O89" s="3">
        <v>0</v>
      </c>
      <c r="P89" s="3">
        <v>0</v>
      </c>
      <c r="Q89" s="4" t="e">
        <f t="shared" si="14"/>
        <v>#DIV/0!</v>
      </c>
      <c r="R89" s="3">
        <v>0</v>
      </c>
      <c r="S89" s="3">
        <v>0</v>
      </c>
      <c r="T89" s="32" t="e">
        <f t="shared" si="15"/>
        <v>#DIV/0!</v>
      </c>
      <c r="U89" s="32" t="e">
        <f t="shared" si="16"/>
        <v>#DIV/0!</v>
      </c>
      <c r="V89" s="3">
        <v>0</v>
      </c>
      <c r="W89" s="3">
        <v>0</v>
      </c>
      <c r="X89" s="3">
        <v>0</v>
      </c>
      <c r="Y89" s="3">
        <v>0</v>
      </c>
    </row>
    <row r="90" spans="1:27" x14ac:dyDescent="0.3">
      <c r="A90" s="3" t="s">
        <v>68</v>
      </c>
      <c r="B90" s="3" t="s">
        <v>29</v>
      </c>
      <c r="C90" s="3" t="s">
        <v>31</v>
      </c>
      <c r="D90" s="3" t="s">
        <v>26</v>
      </c>
      <c r="E90" s="3" t="s">
        <v>30</v>
      </c>
      <c r="F90" s="3" t="s">
        <v>28</v>
      </c>
      <c r="G90" s="3">
        <v>0</v>
      </c>
      <c r="H90" s="3">
        <v>0</v>
      </c>
      <c r="I90" s="4" t="e">
        <f t="shared" si="12"/>
        <v>#DIV/0!</v>
      </c>
      <c r="J90" s="3">
        <v>0</v>
      </c>
      <c r="K90" s="32" t="e">
        <f t="shared" si="13"/>
        <v>#DIV/0!</v>
      </c>
      <c r="L90" s="3">
        <f t="shared" si="17"/>
        <v>0</v>
      </c>
      <c r="M90" s="3">
        <v>0</v>
      </c>
      <c r="N90" s="3">
        <v>0</v>
      </c>
      <c r="O90" s="3">
        <v>0</v>
      </c>
      <c r="P90" s="3">
        <v>0</v>
      </c>
      <c r="Q90" s="4" t="e">
        <f t="shared" si="14"/>
        <v>#DIV/0!</v>
      </c>
      <c r="R90" s="3">
        <v>0</v>
      </c>
      <c r="S90" s="3">
        <v>0</v>
      </c>
      <c r="T90" s="32" t="e">
        <f t="shared" si="15"/>
        <v>#DIV/0!</v>
      </c>
      <c r="U90" s="32" t="e">
        <f t="shared" si="16"/>
        <v>#DIV/0!</v>
      </c>
      <c r="V90" s="3">
        <v>0</v>
      </c>
      <c r="W90" s="3">
        <v>0</v>
      </c>
      <c r="X90" s="3">
        <v>0</v>
      </c>
      <c r="Y90" s="3">
        <v>0</v>
      </c>
    </row>
    <row r="91" spans="1:27" s="38" customFormat="1" x14ac:dyDescent="0.3">
      <c r="A91" s="35">
        <v>176</v>
      </c>
      <c r="B91" s="35" t="s">
        <v>24</v>
      </c>
      <c r="C91" s="35" t="s">
        <v>29</v>
      </c>
      <c r="D91" s="35" t="s">
        <v>31</v>
      </c>
      <c r="E91" s="35" t="s">
        <v>27</v>
      </c>
      <c r="F91" s="35" t="s">
        <v>28</v>
      </c>
      <c r="G91" s="35">
        <f>G92+G93+G94</f>
        <v>3</v>
      </c>
      <c r="H91" s="35">
        <f>H92+H93+H94</f>
        <v>4</v>
      </c>
      <c r="I91" s="36">
        <f t="shared" si="12"/>
        <v>1.3333333333333333</v>
      </c>
      <c r="J91" s="35">
        <f>J92+J93+J94</f>
        <v>1</v>
      </c>
      <c r="K91" s="37">
        <f t="shared" si="13"/>
        <v>0.33333333333333331</v>
      </c>
      <c r="L91" s="35">
        <f t="shared" si="17"/>
        <v>1</v>
      </c>
      <c r="M91" s="35">
        <f>M92+M93+M94</f>
        <v>1</v>
      </c>
      <c r="N91" s="35">
        <f>N92+N93+N94</f>
        <v>0</v>
      </c>
      <c r="O91" s="35">
        <f>O92+O93+O94</f>
        <v>1</v>
      </c>
      <c r="P91" s="35">
        <f>P92+P93+P94</f>
        <v>1</v>
      </c>
      <c r="Q91" s="36">
        <f t="shared" si="14"/>
        <v>100</v>
      </c>
      <c r="R91" s="35">
        <f>R92+R93+R94</f>
        <v>2</v>
      </c>
      <c r="S91" s="35">
        <f>S92+S93+S94</f>
        <v>2</v>
      </c>
      <c r="T91" s="37">
        <f t="shared" si="15"/>
        <v>1</v>
      </c>
      <c r="U91" s="37">
        <f t="shared" si="16"/>
        <v>1</v>
      </c>
      <c r="V91" s="35">
        <f>V92+V93+V94</f>
        <v>0</v>
      </c>
      <c r="W91" s="35">
        <f>W92+W93+W94</f>
        <v>0</v>
      </c>
      <c r="X91" s="35">
        <f>X92+X93+X94</f>
        <v>0</v>
      </c>
      <c r="Y91" s="35">
        <f>Y92+Y93+Y94</f>
        <v>1</v>
      </c>
      <c r="Z91" s="35">
        <f>H91-H219</f>
        <v>2</v>
      </c>
    </row>
    <row r="92" spans="1:27" x14ac:dyDescent="0.3">
      <c r="A92" s="3" t="s">
        <v>66</v>
      </c>
      <c r="B92" s="3" t="s">
        <v>24</v>
      </c>
      <c r="C92" s="3" t="s">
        <v>29</v>
      </c>
      <c r="D92" s="3" t="s">
        <v>31</v>
      </c>
      <c r="E92" s="3" t="s">
        <v>27</v>
      </c>
      <c r="F92" s="3" t="s">
        <v>28</v>
      </c>
      <c r="G92" s="3">
        <v>0</v>
      </c>
      <c r="H92" s="3">
        <v>0</v>
      </c>
      <c r="I92" s="4" t="e">
        <f t="shared" si="12"/>
        <v>#DIV/0!</v>
      </c>
      <c r="J92" s="3">
        <v>0</v>
      </c>
      <c r="K92" s="32" t="e">
        <f t="shared" si="13"/>
        <v>#DIV/0!</v>
      </c>
      <c r="L92" s="3">
        <f t="shared" si="17"/>
        <v>0</v>
      </c>
      <c r="M92" s="3">
        <v>0</v>
      </c>
      <c r="N92" s="3">
        <v>0</v>
      </c>
      <c r="O92" s="3">
        <v>0</v>
      </c>
      <c r="P92" s="3">
        <v>0</v>
      </c>
      <c r="Q92" s="4" t="e">
        <f t="shared" si="14"/>
        <v>#DIV/0!</v>
      </c>
      <c r="R92" s="3">
        <v>0</v>
      </c>
      <c r="S92" s="3">
        <v>0</v>
      </c>
      <c r="T92" s="32" t="e">
        <f t="shared" si="15"/>
        <v>#DIV/0!</v>
      </c>
      <c r="U92" s="32" t="e">
        <f t="shared" si="16"/>
        <v>#DIV/0!</v>
      </c>
      <c r="V92" s="3">
        <v>0</v>
      </c>
      <c r="W92" s="3">
        <v>0</v>
      </c>
      <c r="X92" s="3">
        <v>0</v>
      </c>
      <c r="Y92" s="3">
        <v>0</v>
      </c>
    </row>
    <row r="93" spans="1:27" x14ac:dyDescent="0.3">
      <c r="A93" s="3" t="s">
        <v>67</v>
      </c>
      <c r="B93" s="3" t="s">
        <v>24</v>
      </c>
      <c r="C93" s="3" t="s">
        <v>29</v>
      </c>
      <c r="D93" s="3" t="s">
        <v>31</v>
      </c>
      <c r="E93" s="3" t="s">
        <v>27</v>
      </c>
      <c r="F93" s="3" t="s">
        <v>28</v>
      </c>
      <c r="G93" s="3">
        <v>2</v>
      </c>
      <c r="H93" s="3">
        <v>4</v>
      </c>
      <c r="I93" s="4">
        <f t="shared" si="12"/>
        <v>2</v>
      </c>
      <c r="J93" s="3">
        <v>0</v>
      </c>
      <c r="K93" s="32">
        <f t="shared" si="13"/>
        <v>0</v>
      </c>
      <c r="L93" s="3">
        <f t="shared" si="17"/>
        <v>1</v>
      </c>
      <c r="M93" s="3">
        <v>1</v>
      </c>
      <c r="N93" s="3">
        <v>0</v>
      </c>
      <c r="O93" s="3">
        <v>1</v>
      </c>
      <c r="P93" s="3">
        <v>1</v>
      </c>
      <c r="Q93" s="4">
        <f t="shared" si="14"/>
        <v>100</v>
      </c>
      <c r="R93" s="3">
        <v>2</v>
      </c>
      <c r="S93" s="3">
        <v>2</v>
      </c>
      <c r="T93" s="32">
        <f t="shared" si="15"/>
        <v>1</v>
      </c>
      <c r="U93" s="32">
        <f t="shared" si="16"/>
        <v>1</v>
      </c>
      <c r="V93" s="3">
        <v>0</v>
      </c>
      <c r="W93" s="3">
        <v>0</v>
      </c>
      <c r="X93" s="3">
        <v>0</v>
      </c>
      <c r="Y93" s="3">
        <v>1</v>
      </c>
    </row>
    <row r="94" spans="1:27" x14ac:dyDescent="0.3">
      <c r="A94" s="3" t="s">
        <v>68</v>
      </c>
      <c r="B94" s="3" t="s">
        <v>24</v>
      </c>
      <c r="C94" s="3" t="s">
        <v>29</v>
      </c>
      <c r="D94" s="3" t="s">
        <v>31</v>
      </c>
      <c r="E94" s="3" t="s">
        <v>27</v>
      </c>
      <c r="F94" s="3" t="s">
        <v>28</v>
      </c>
      <c r="G94" s="3">
        <v>1</v>
      </c>
      <c r="H94" s="3">
        <v>0</v>
      </c>
      <c r="I94" s="4">
        <f t="shared" si="12"/>
        <v>0</v>
      </c>
      <c r="J94" s="3">
        <v>1</v>
      </c>
      <c r="K94" s="32">
        <f t="shared" si="13"/>
        <v>1</v>
      </c>
      <c r="L94" s="3">
        <f t="shared" si="17"/>
        <v>0</v>
      </c>
      <c r="M94" s="3">
        <v>0</v>
      </c>
      <c r="N94" s="3">
        <v>0</v>
      </c>
      <c r="O94" s="3">
        <v>0</v>
      </c>
      <c r="P94" s="3">
        <v>0</v>
      </c>
      <c r="Q94" s="4" t="e">
        <f t="shared" si="14"/>
        <v>#DIV/0!</v>
      </c>
      <c r="R94" s="3">
        <v>0</v>
      </c>
      <c r="S94" s="3">
        <v>0</v>
      </c>
      <c r="T94" s="32" t="e">
        <f t="shared" si="15"/>
        <v>#DIV/0!</v>
      </c>
      <c r="U94" s="32" t="e">
        <f t="shared" si="16"/>
        <v>#DIV/0!</v>
      </c>
      <c r="V94" s="3">
        <v>0</v>
      </c>
      <c r="W94" s="3">
        <v>0</v>
      </c>
      <c r="X94" s="3">
        <v>0</v>
      </c>
      <c r="Y94" s="3">
        <v>0</v>
      </c>
    </row>
    <row r="95" spans="1:27" s="38" customFormat="1" x14ac:dyDescent="0.3">
      <c r="A95" s="35">
        <v>102</v>
      </c>
      <c r="B95" s="35" t="s">
        <v>24</v>
      </c>
      <c r="C95" s="35" t="s">
        <v>34</v>
      </c>
      <c r="D95" s="35" t="s">
        <v>26</v>
      </c>
      <c r="E95" s="35" t="s">
        <v>27</v>
      </c>
      <c r="F95" s="35" t="s">
        <v>28</v>
      </c>
      <c r="G95" s="35">
        <f>G96+G97+G98</f>
        <v>1</v>
      </c>
      <c r="H95" s="35">
        <f>H96+H97+H98</f>
        <v>0</v>
      </c>
      <c r="I95" s="36">
        <f t="shared" si="12"/>
        <v>0</v>
      </c>
      <c r="J95" s="35">
        <f>J96+J97+J98</f>
        <v>1</v>
      </c>
      <c r="K95" s="37">
        <f t="shared" si="13"/>
        <v>1</v>
      </c>
      <c r="L95" s="35">
        <f t="shared" si="17"/>
        <v>0</v>
      </c>
      <c r="M95" s="35">
        <f>M96+M97+M98</f>
        <v>0</v>
      </c>
      <c r="N95" s="35">
        <f>N96+N97+N98</f>
        <v>0</v>
      </c>
      <c r="O95" s="35">
        <f>O96+O97+O98</f>
        <v>0</v>
      </c>
      <c r="P95" s="35">
        <f>P96+P97+P98</f>
        <v>0</v>
      </c>
      <c r="Q95" s="36" t="e">
        <f t="shared" si="14"/>
        <v>#DIV/0!</v>
      </c>
      <c r="R95" s="35">
        <f>R96+R97+R98</f>
        <v>0</v>
      </c>
      <c r="S95" s="35">
        <f>S96+S97+S98</f>
        <v>0</v>
      </c>
      <c r="T95" s="37" t="e">
        <f t="shared" si="15"/>
        <v>#DIV/0!</v>
      </c>
      <c r="U95" s="37" t="e">
        <f t="shared" si="16"/>
        <v>#DIV/0!</v>
      </c>
      <c r="V95" s="35">
        <f>V96+V97+V98</f>
        <v>0</v>
      </c>
      <c r="W95" s="35">
        <f>W96+W97+W98</f>
        <v>0</v>
      </c>
      <c r="X95" s="35">
        <f>X96+X97+X98</f>
        <v>0</v>
      </c>
      <c r="Y95" s="35">
        <f>Y96+Y97+Y98</f>
        <v>0</v>
      </c>
      <c r="Z95" s="35">
        <f>H95-H223</f>
        <v>0</v>
      </c>
      <c r="AA95" s="38" t="s">
        <v>51</v>
      </c>
    </row>
    <row r="96" spans="1:27" x14ac:dyDescent="0.3">
      <c r="A96" s="3" t="s">
        <v>66</v>
      </c>
      <c r="B96" s="3" t="s">
        <v>24</v>
      </c>
      <c r="C96" s="3" t="s">
        <v>34</v>
      </c>
      <c r="D96" s="3" t="s">
        <v>26</v>
      </c>
      <c r="E96" s="3" t="s">
        <v>27</v>
      </c>
      <c r="F96" s="3" t="s">
        <v>28</v>
      </c>
      <c r="G96" s="3">
        <v>0</v>
      </c>
      <c r="H96" s="3">
        <v>0</v>
      </c>
      <c r="I96" s="4" t="e">
        <f t="shared" si="12"/>
        <v>#DIV/0!</v>
      </c>
      <c r="J96" s="3">
        <v>0</v>
      </c>
      <c r="K96" s="32" t="e">
        <f t="shared" si="13"/>
        <v>#DIV/0!</v>
      </c>
      <c r="L96" s="3">
        <f t="shared" si="17"/>
        <v>0</v>
      </c>
      <c r="M96" s="3">
        <v>0</v>
      </c>
      <c r="N96" s="3">
        <v>0</v>
      </c>
      <c r="O96" s="3">
        <v>0</v>
      </c>
      <c r="P96" s="3">
        <v>0</v>
      </c>
      <c r="Q96" s="4" t="e">
        <f t="shared" si="14"/>
        <v>#DIV/0!</v>
      </c>
      <c r="R96" s="3">
        <v>0</v>
      </c>
      <c r="S96" s="3">
        <v>0</v>
      </c>
      <c r="T96" s="32" t="e">
        <f t="shared" si="15"/>
        <v>#DIV/0!</v>
      </c>
      <c r="U96" s="32" t="e">
        <f t="shared" si="16"/>
        <v>#DIV/0!</v>
      </c>
      <c r="V96" s="3">
        <v>0</v>
      </c>
      <c r="W96" s="3">
        <v>0</v>
      </c>
      <c r="X96" s="3">
        <v>0</v>
      </c>
      <c r="Y96" s="3">
        <v>0</v>
      </c>
    </row>
    <row r="97" spans="1:27" x14ac:dyDescent="0.3">
      <c r="A97" s="3" t="s">
        <v>67</v>
      </c>
      <c r="B97" s="3" t="s">
        <v>24</v>
      </c>
      <c r="C97" s="3" t="s">
        <v>34</v>
      </c>
      <c r="D97" s="3" t="s">
        <v>26</v>
      </c>
      <c r="E97" s="3" t="s">
        <v>27</v>
      </c>
      <c r="F97" s="3" t="s">
        <v>28</v>
      </c>
      <c r="G97" s="3">
        <v>1</v>
      </c>
      <c r="H97" s="3">
        <v>0</v>
      </c>
      <c r="I97" s="4">
        <f t="shared" si="12"/>
        <v>0</v>
      </c>
      <c r="J97" s="3">
        <v>1</v>
      </c>
      <c r="K97" s="32">
        <f t="shared" si="13"/>
        <v>1</v>
      </c>
      <c r="L97" s="3">
        <f t="shared" si="17"/>
        <v>0</v>
      </c>
      <c r="M97" s="3">
        <v>0</v>
      </c>
      <c r="N97" s="3">
        <v>0</v>
      </c>
      <c r="O97" s="3">
        <v>0</v>
      </c>
      <c r="P97" s="3">
        <v>0</v>
      </c>
      <c r="Q97" s="4" t="e">
        <f t="shared" si="14"/>
        <v>#DIV/0!</v>
      </c>
      <c r="R97" s="3">
        <v>0</v>
      </c>
      <c r="S97" s="3">
        <v>0</v>
      </c>
      <c r="T97" s="32" t="e">
        <f t="shared" si="15"/>
        <v>#DIV/0!</v>
      </c>
      <c r="U97" s="32" t="e">
        <f t="shared" si="16"/>
        <v>#DIV/0!</v>
      </c>
      <c r="V97" s="3">
        <v>0</v>
      </c>
      <c r="W97" s="3">
        <v>0</v>
      </c>
      <c r="X97" s="3">
        <v>0</v>
      </c>
      <c r="Y97" s="3">
        <v>0</v>
      </c>
    </row>
    <row r="98" spans="1:27" x14ac:dyDescent="0.3">
      <c r="A98" s="3" t="s">
        <v>68</v>
      </c>
      <c r="B98" s="3" t="s">
        <v>24</v>
      </c>
      <c r="C98" s="3" t="s">
        <v>34</v>
      </c>
      <c r="D98" s="3" t="s">
        <v>26</v>
      </c>
      <c r="E98" s="3" t="s">
        <v>27</v>
      </c>
      <c r="F98" s="3" t="s">
        <v>28</v>
      </c>
      <c r="G98" s="3">
        <v>0</v>
      </c>
      <c r="H98" s="3">
        <v>0</v>
      </c>
      <c r="I98" s="4" t="e">
        <f t="shared" si="12"/>
        <v>#DIV/0!</v>
      </c>
      <c r="J98" s="3">
        <v>0</v>
      </c>
      <c r="K98" s="32" t="e">
        <f t="shared" si="13"/>
        <v>#DIV/0!</v>
      </c>
      <c r="L98" s="3">
        <f t="shared" si="17"/>
        <v>0</v>
      </c>
      <c r="M98" s="3">
        <v>0</v>
      </c>
      <c r="N98" s="3">
        <v>0</v>
      </c>
      <c r="O98" s="3">
        <v>0</v>
      </c>
      <c r="P98" s="3">
        <v>0</v>
      </c>
      <c r="Q98" s="4" t="e">
        <f t="shared" si="14"/>
        <v>#DIV/0!</v>
      </c>
      <c r="R98" s="3">
        <v>0</v>
      </c>
      <c r="S98" s="3">
        <v>0</v>
      </c>
      <c r="T98" s="32" t="e">
        <f t="shared" si="15"/>
        <v>#DIV/0!</v>
      </c>
      <c r="U98" s="32" t="e">
        <f t="shared" si="16"/>
        <v>#DIV/0!</v>
      </c>
      <c r="V98" s="3">
        <v>0</v>
      </c>
      <c r="W98" s="3">
        <v>0</v>
      </c>
      <c r="X98" s="3">
        <v>0</v>
      </c>
      <c r="Y98" s="3">
        <v>0</v>
      </c>
    </row>
    <row r="99" spans="1:27" s="38" customFormat="1" x14ac:dyDescent="0.3">
      <c r="A99" s="35">
        <v>226</v>
      </c>
      <c r="B99" s="35" t="s">
        <v>24</v>
      </c>
      <c r="C99" s="35" t="s">
        <v>34</v>
      </c>
      <c r="D99" s="35" t="s">
        <v>26</v>
      </c>
      <c r="E99" s="35" t="s">
        <v>33</v>
      </c>
      <c r="F99" s="35" t="s">
        <v>28</v>
      </c>
      <c r="G99" s="35">
        <f>G100+G101+G102</f>
        <v>3</v>
      </c>
      <c r="H99" s="35">
        <f>H100+H101+H102</f>
        <v>5</v>
      </c>
      <c r="I99" s="36">
        <f t="shared" ref="I99:I119" si="18">H99/G99</f>
        <v>1.6666666666666667</v>
      </c>
      <c r="J99" s="35">
        <f>J100+J101+J102</f>
        <v>0</v>
      </c>
      <c r="K99" s="37">
        <f t="shared" ref="K99:K119" si="19">J99/G99</f>
        <v>0</v>
      </c>
      <c r="L99" s="35">
        <f t="shared" si="17"/>
        <v>4</v>
      </c>
      <c r="M99" s="35">
        <f>M100+M101+M102</f>
        <v>2</v>
      </c>
      <c r="N99" s="35">
        <f>N100+N101+N102</f>
        <v>2</v>
      </c>
      <c r="O99" s="35">
        <f>O100+O101+O102</f>
        <v>2</v>
      </c>
      <c r="P99" s="35">
        <f>P100+P101+P102</f>
        <v>3</v>
      </c>
      <c r="Q99" s="36">
        <f t="shared" ref="Q99:Q119" si="20">P99/L99*100</f>
        <v>75</v>
      </c>
      <c r="R99" s="35">
        <f>R100+R101+R102</f>
        <v>0</v>
      </c>
      <c r="S99" s="35">
        <f>S100+S101+S102</f>
        <v>0</v>
      </c>
      <c r="T99" s="37">
        <f t="shared" ref="T99:T119" si="21">M99/(M99+N99)</f>
        <v>0.5</v>
      </c>
      <c r="U99" s="37">
        <f t="shared" ref="U99:U119" si="22">((0.5*V99)+M99)/L99</f>
        <v>0.625</v>
      </c>
      <c r="V99" s="35">
        <f>V100+V101+V102</f>
        <v>1</v>
      </c>
      <c r="W99" s="35">
        <f>W100+W101+W102</f>
        <v>0</v>
      </c>
      <c r="X99" s="35">
        <f>X100+X101+X102</f>
        <v>0</v>
      </c>
      <c r="Y99" s="35">
        <f>Y100+Y101+Y102</f>
        <v>0</v>
      </c>
      <c r="Z99" s="35">
        <f>H99-H227</f>
        <v>5</v>
      </c>
    </row>
    <row r="100" spans="1:27" x14ac:dyDescent="0.3">
      <c r="A100" s="3" t="s">
        <v>66</v>
      </c>
      <c r="B100" s="3" t="s">
        <v>24</v>
      </c>
      <c r="C100" s="3" t="s">
        <v>34</v>
      </c>
      <c r="D100" s="3" t="s">
        <v>26</v>
      </c>
      <c r="E100" s="3" t="s">
        <v>33</v>
      </c>
      <c r="F100" s="3" t="s">
        <v>28</v>
      </c>
      <c r="G100" s="3">
        <v>0</v>
      </c>
      <c r="H100" s="3">
        <v>0</v>
      </c>
      <c r="I100" s="4" t="e">
        <f t="shared" si="18"/>
        <v>#DIV/0!</v>
      </c>
      <c r="J100" s="3">
        <v>0</v>
      </c>
      <c r="K100" s="32" t="e">
        <f t="shared" si="19"/>
        <v>#DIV/0!</v>
      </c>
      <c r="L100" s="3">
        <f t="shared" si="17"/>
        <v>0</v>
      </c>
      <c r="M100" s="3">
        <v>0</v>
      </c>
      <c r="N100" s="3">
        <v>0</v>
      </c>
      <c r="O100" s="3">
        <v>0</v>
      </c>
      <c r="P100" s="3">
        <v>0</v>
      </c>
      <c r="Q100" s="4" t="e">
        <f t="shared" si="20"/>
        <v>#DIV/0!</v>
      </c>
      <c r="R100" s="3">
        <v>0</v>
      </c>
      <c r="S100" s="3">
        <v>0</v>
      </c>
      <c r="T100" s="32" t="e">
        <f t="shared" si="21"/>
        <v>#DIV/0!</v>
      </c>
      <c r="U100" s="32" t="e">
        <f t="shared" si="22"/>
        <v>#DIV/0!</v>
      </c>
      <c r="V100" s="3">
        <v>0</v>
      </c>
      <c r="W100" s="3">
        <v>0</v>
      </c>
      <c r="X100" s="3">
        <v>0</v>
      </c>
      <c r="Y100" s="3">
        <v>0</v>
      </c>
    </row>
    <row r="101" spans="1:27" x14ac:dyDescent="0.3">
      <c r="A101" s="3" t="s">
        <v>67</v>
      </c>
      <c r="B101" s="3" t="s">
        <v>24</v>
      </c>
      <c r="C101" s="3" t="s">
        <v>34</v>
      </c>
      <c r="D101" s="3" t="s">
        <v>26</v>
      </c>
      <c r="E101" s="3" t="s">
        <v>33</v>
      </c>
      <c r="F101" s="3" t="s">
        <v>28</v>
      </c>
      <c r="G101" s="3">
        <v>3</v>
      </c>
      <c r="H101" s="3">
        <v>5</v>
      </c>
      <c r="I101" s="4">
        <f t="shared" si="18"/>
        <v>1.6666666666666667</v>
      </c>
      <c r="J101" s="3">
        <v>0</v>
      </c>
      <c r="K101" s="32">
        <f t="shared" si="19"/>
        <v>0</v>
      </c>
      <c r="L101" s="3">
        <f t="shared" si="17"/>
        <v>4</v>
      </c>
      <c r="M101" s="3">
        <v>2</v>
      </c>
      <c r="N101" s="3">
        <v>2</v>
      </c>
      <c r="O101" s="3">
        <v>2</v>
      </c>
      <c r="P101" s="3">
        <v>3</v>
      </c>
      <c r="Q101" s="4">
        <f t="shared" si="20"/>
        <v>75</v>
      </c>
      <c r="R101" s="3">
        <v>0</v>
      </c>
      <c r="S101" s="3">
        <v>0</v>
      </c>
      <c r="T101" s="32">
        <f t="shared" si="21"/>
        <v>0.5</v>
      </c>
      <c r="U101" s="32">
        <f t="shared" si="22"/>
        <v>0.625</v>
      </c>
      <c r="V101" s="3">
        <v>1</v>
      </c>
      <c r="W101" s="3">
        <v>0</v>
      </c>
      <c r="X101" s="3">
        <v>0</v>
      </c>
      <c r="Y101" s="3">
        <v>0</v>
      </c>
    </row>
    <row r="102" spans="1:27" x14ac:dyDescent="0.3">
      <c r="A102" s="3" t="s">
        <v>68</v>
      </c>
      <c r="B102" s="3" t="s">
        <v>24</v>
      </c>
      <c r="C102" s="3" t="s">
        <v>34</v>
      </c>
      <c r="D102" s="3" t="s">
        <v>26</v>
      </c>
      <c r="E102" s="3" t="s">
        <v>33</v>
      </c>
      <c r="F102" s="3" t="s">
        <v>28</v>
      </c>
      <c r="G102" s="3">
        <v>0</v>
      </c>
      <c r="H102" s="3">
        <v>0</v>
      </c>
      <c r="I102" s="4" t="e">
        <f t="shared" si="18"/>
        <v>#DIV/0!</v>
      </c>
      <c r="J102" s="3">
        <v>0</v>
      </c>
      <c r="K102" s="32" t="e">
        <f t="shared" si="19"/>
        <v>#DIV/0!</v>
      </c>
      <c r="L102" s="3">
        <f t="shared" si="17"/>
        <v>0</v>
      </c>
      <c r="M102" s="3">
        <v>0</v>
      </c>
      <c r="N102" s="3">
        <v>0</v>
      </c>
      <c r="O102" s="3">
        <v>0</v>
      </c>
      <c r="P102" s="3">
        <v>0</v>
      </c>
      <c r="Q102" s="4" t="e">
        <f t="shared" si="20"/>
        <v>#DIV/0!</v>
      </c>
      <c r="R102" s="3">
        <v>0</v>
      </c>
      <c r="S102" s="3">
        <v>0</v>
      </c>
      <c r="T102" s="32" t="e">
        <f t="shared" si="21"/>
        <v>#DIV/0!</v>
      </c>
      <c r="U102" s="32" t="e">
        <f t="shared" si="22"/>
        <v>#DIV/0!</v>
      </c>
      <c r="V102" s="3">
        <v>0</v>
      </c>
      <c r="W102" s="3">
        <v>0</v>
      </c>
      <c r="X102" s="3">
        <v>0</v>
      </c>
      <c r="Y102" s="3">
        <v>0</v>
      </c>
    </row>
    <row r="103" spans="1:27" s="38" customFormat="1" x14ac:dyDescent="0.3">
      <c r="A103" s="35">
        <v>72</v>
      </c>
      <c r="B103" s="35" t="s">
        <v>24</v>
      </c>
      <c r="C103" s="35" t="s">
        <v>25</v>
      </c>
      <c r="D103" s="35" t="s">
        <v>26</v>
      </c>
      <c r="E103" s="35" t="s">
        <v>33</v>
      </c>
      <c r="F103" s="35" t="s">
        <v>34</v>
      </c>
      <c r="G103" s="35">
        <f>G104+G105+G106</f>
        <v>4</v>
      </c>
      <c r="H103" s="35">
        <f>H104+H105+H106</f>
        <v>3</v>
      </c>
      <c r="I103" s="36">
        <f t="shared" si="18"/>
        <v>0.75</v>
      </c>
      <c r="J103" s="35">
        <f>J104+J105+J106</f>
        <v>1</v>
      </c>
      <c r="K103" s="37">
        <f t="shared" si="19"/>
        <v>0.25</v>
      </c>
      <c r="L103" s="35">
        <f t="shared" si="17"/>
        <v>3</v>
      </c>
      <c r="M103" s="35">
        <f>M104+M105+M106</f>
        <v>1</v>
      </c>
      <c r="N103" s="35">
        <f>N104+N105+N106</f>
        <v>2</v>
      </c>
      <c r="O103" s="35">
        <f>O104+O105+O106</f>
        <v>1</v>
      </c>
      <c r="P103" s="35">
        <f>P104+P105+P106</f>
        <v>3</v>
      </c>
      <c r="Q103" s="36">
        <f t="shared" si="20"/>
        <v>100</v>
      </c>
      <c r="R103" s="35">
        <f>R104+R105+R106</f>
        <v>0</v>
      </c>
      <c r="S103" s="35">
        <f>S104+S105+S106</f>
        <v>0</v>
      </c>
      <c r="T103" s="37">
        <f t="shared" si="21"/>
        <v>0.33333333333333331</v>
      </c>
      <c r="U103" s="37">
        <f t="shared" si="22"/>
        <v>0.5</v>
      </c>
      <c r="V103" s="35">
        <f>V104+V105+V106</f>
        <v>1</v>
      </c>
      <c r="W103" s="35">
        <f>W104+W105+W106</f>
        <v>1</v>
      </c>
      <c r="X103" s="35">
        <f>X104+X105+X106</f>
        <v>0</v>
      </c>
      <c r="Y103" s="35">
        <f>Y104+Y105+Y106</f>
        <v>1</v>
      </c>
      <c r="Z103" s="35">
        <f>H103-H231</f>
        <v>0</v>
      </c>
      <c r="AA103" s="35"/>
    </row>
    <row r="104" spans="1:27" x14ac:dyDescent="0.3">
      <c r="A104" s="3" t="s">
        <v>66</v>
      </c>
      <c r="B104" s="3" t="s">
        <v>24</v>
      </c>
      <c r="C104" s="3" t="s">
        <v>25</v>
      </c>
      <c r="D104" s="3" t="s">
        <v>26</v>
      </c>
      <c r="E104" s="3" t="s">
        <v>33</v>
      </c>
      <c r="F104" s="3" t="s">
        <v>34</v>
      </c>
      <c r="G104" s="3">
        <v>0</v>
      </c>
      <c r="H104" s="3">
        <v>0</v>
      </c>
      <c r="I104" s="4" t="e">
        <f t="shared" si="18"/>
        <v>#DIV/0!</v>
      </c>
      <c r="J104" s="3">
        <v>0</v>
      </c>
      <c r="K104" s="32" t="e">
        <f t="shared" si="19"/>
        <v>#DIV/0!</v>
      </c>
      <c r="L104" s="3">
        <f t="shared" si="17"/>
        <v>0</v>
      </c>
      <c r="M104" s="3">
        <v>0</v>
      </c>
      <c r="N104" s="3">
        <v>0</v>
      </c>
      <c r="O104" s="3">
        <v>0</v>
      </c>
      <c r="P104" s="3">
        <v>0</v>
      </c>
      <c r="Q104" s="4" t="e">
        <f t="shared" si="20"/>
        <v>#DIV/0!</v>
      </c>
      <c r="R104" s="3">
        <v>0</v>
      </c>
      <c r="S104" s="3">
        <v>0</v>
      </c>
      <c r="T104" s="32" t="e">
        <f t="shared" si="21"/>
        <v>#DIV/0!</v>
      </c>
      <c r="U104" s="32" t="e">
        <f t="shared" si="22"/>
        <v>#DIV/0!</v>
      </c>
      <c r="V104" s="3">
        <v>0</v>
      </c>
      <c r="W104" s="3">
        <v>0</v>
      </c>
      <c r="X104" s="3">
        <v>0</v>
      </c>
      <c r="Y104" s="3">
        <v>0</v>
      </c>
    </row>
    <row r="105" spans="1:27" x14ac:dyDescent="0.3">
      <c r="A105" s="3" t="s">
        <v>67</v>
      </c>
      <c r="B105" s="3" t="s">
        <v>24</v>
      </c>
      <c r="C105" s="3" t="s">
        <v>25</v>
      </c>
      <c r="D105" s="3" t="s">
        <v>26</v>
      </c>
      <c r="E105" s="3" t="s">
        <v>33</v>
      </c>
      <c r="F105" s="3" t="s">
        <v>34</v>
      </c>
      <c r="G105" s="3">
        <v>4</v>
      </c>
      <c r="H105" s="3">
        <v>3</v>
      </c>
      <c r="I105" s="4">
        <f t="shared" si="18"/>
        <v>0.75</v>
      </c>
      <c r="J105" s="3">
        <v>1</v>
      </c>
      <c r="K105" s="32">
        <f t="shared" si="19"/>
        <v>0.25</v>
      </c>
      <c r="L105" s="3">
        <f t="shared" si="17"/>
        <v>3</v>
      </c>
      <c r="M105" s="3">
        <v>1</v>
      </c>
      <c r="N105" s="3">
        <v>2</v>
      </c>
      <c r="O105" s="3">
        <v>1</v>
      </c>
      <c r="P105" s="3">
        <v>3</v>
      </c>
      <c r="Q105" s="4">
        <f t="shared" si="20"/>
        <v>100</v>
      </c>
      <c r="R105" s="3">
        <v>0</v>
      </c>
      <c r="S105" s="3">
        <v>0</v>
      </c>
      <c r="T105" s="32">
        <f t="shared" si="21"/>
        <v>0.33333333333333331</v>
      </c>
      <c r="U105" s="32">
        <f t="shared" si="22"/>
        <v>0.5</v>
      </c>
      <c r="V105" s="3">
        <v>1</v>
      </c>
      <c r="W105" s="3">
        <v>1</v>
      </c>
      <c r="X105" s="3">
        <v>0</v>
      </c>
      <c r="Y105" s="3">
        <v>1</v>
      </c>
    </row>
    <row r="106" spans="1:27" x14ac:dyDescent="0.3">
      <c r="A106" s="3" t="s">
        <v>68</v>
      </c>
      <c r="B106" s="3" t="s">
        <v>24</v>
      </c>
      <c r="C106" s="3" t="s">
        <v>25</v>
      </c>
      <c r="D106" s="3" t="s">
        <v>26</v>
      </c>
      <c r="E106" s="3" t="s">
        <v>33</v>
      </c>
      <c r="F106" s="3" t="s">
        <v>34</v>
      </c>
      <c r="G106" s="3">
        <v>0</v>
      </c>
      <c r="H106" s="3">
        <v>0</v>
      </c>
      <c r="I106" s="4" t="e">
        <f t="shared" si="18"/>
        <v>#DIV/0!</v>
      </c>
      <c r="J106" s="3">
        <v>0</v>
      </c>
      <c r="K106" s="32" t="e">
        <f t="shared" si="19"/>
        <v>#DIV/0!</v>
      </c>
      <c r="L106" s="3">
        <f t="shared" si="17"/>
        <v>0</v>
      </c>
      <c r="M106" s="3">
        <v>0</v>
      </c>
      <c r="N106" s="3">
        <v>0</v>
      </c>
      <c r="O106" s="3">
        <v>0</v>
      </c>
      <c r="P106" s="3">
        <v>0</v>
      </c>
      <c r="Q106" s="4" t="e">
        <f t="shared" si="20"/>
        <v>#DIV/0!</v>
      </c>
      <c r="R106" s="3">
        <v>0</v>
      </c>
      <c r="S106" s="3">
        <v>0</v>
      </c>
      <c r="T106" s="32" t="e">
        <f t="shared" si="21"/>
        <v>#DIV/0!</v>
      </c>
      <c r="U106" s="32" t="e">
        <f t="shared" si="22"/>
        <v>#DIV/0!</v>
      </c>
      <c r="V106" s="3">
        <v>0</v>
      </c>
      <c r="W106" s="3">
        <v>0</v>
      </c>
      <c r="X106" s="3">
        <v>0</v>
      </c>
      <c r="Y106" s="3">
        <v>0</v>
      </c>
    </row>
    <row r="107" spans="1:27" s="38" customFormat="1" x14ac:dyDescent="0.3">
      <c r="A107" s="35">
        <v>132</v>
      </c>
      <c r="B107" s="35" t="s">
        <v>32</v>
      </c>
      <c r="C107" s="35" t="s">
        <v>25</v>
      </c>
      <c r="D107" s="35" t="s">
        <v>26</v>
      </c>
      <c r="E107" s="35" t="s">
        <v>30</v>
      </c>
      <c r="F107" s="35" t="s">
        <v>33</v>
      </c>
      <c r="G107" s="35">
        <f>G108+G109+G110</f>
        <v>2</v>
      </c>
      <c r="H107" s="35">
        <f>H108+H109+H110</f>
        <v>0</v>
      </c>
      <c r="I107" s="36">
        <f t="shared" si="18"/>
        <v>0</v>
      </c>
      <c r="J107" s="35">
        <f>J108+J109+J110</f>
        <v>1</v>
      </c>
      <c r="K107" s="37">
        <f t="shared" si="19"/>
        <v>0.5</v>
      </c>
      <c r="L107" s="35">
        <f t="shared" si="17"/>
        <v>1</v>
      </c>
      <c r="M107" s="35">
        <f>M108+M109+M110</f>
        <v>0</v>
      </c>
      <c r="N107" s="35">
        <f>N108+N109+N110</f>
        <v>1</v>
      </c>
      <c r="O107" s="35">
        <f>O108+O109+O110</f>
        <v>0</v>
      </c>
      <c r="P107" s="35">
        <f>P108+P109+P110</f>
        <v>1</v>
      </c>
      <c r="Q107" s="36">
        <f t="shared" si="20"/>
        <v>100</v>
      </c>
      <c r="R107" s="35">
        <f>R108+R109+R110</f>
        <v>0</v>
      </c>
      <c r="S107" s="35">
        <f>S108+S109+S110</f>
        <v>0</v>
      </c>
      <c r="T107" s="37">
        <f t="shared" si="21"/>
        <v>0</v>
      </c>
      <c r="U107" s="37">
        <f t="shared" si="22"/>
        <v>0</v>
      </c>
      <c r="V107" s="35">
        <f>V108+V109+V110</f>
        <v>0</v>
      </c>
      <c r="W107" s="35">
        <f>W108+W109+W110</f>
        <v>1</v>
      </c>
      <c r="X107" s="35">
        <f>X108+X109+X110</f>
        <v>0</v>
      </c>
      <c r="Y107" s="35">
        <f>Y108+Y109+Y110</f>
        <v>0</v>
      </c>
      <c r="Z107" s="35">
        <f>H107-H235</f>
        <v>-1</v>
      </c>
      <c r="AA107" s="35"/>
    </row>
    <row r="108" spans="1:27" x14ac:dyDescent="0.3">
      <c r="A108" s="3" t="s">
        <v>66</v>
      </c>
      <c r="B108" s="3" t="s">
        <v>32</v>
      </c>
      <c r="C108" s="3" t="s">
        <v>25</v>
      </c>
      <c r="D108" s="3" t="s">
        <v>26</v>
      </c>
      <c r="E108" s="3" t="s">
        <v>30</v>
      </c>
      <c r="F108" s="3" t="s">
        <v>33</v>
      </c>
      <c r="G108" s="3">
        <v>0</v>
      </c>
      <c r="H108" s="3">
        <v>0</v>
      </c>
      <c r="I108" s="4" t="e">
        <f t="shared" si="18"/>
        <v>#DIV/0!</v>
      </c>
      <c r="J108" s="3">
        <v>0</v>
      </c>
      <c r="K108" s="32" t="e">
        <f t="shared" si="19"/>
        <v>#DIV/0!</v>
      </c>
      <c r="L108" s="3">
        <f t="shared" si="17"/>
        <v>0</v>
      </c>
      <c r="M108" s="3">
        <v>0</v>
      </c>
      <c r="N108" s="3">
        <v>0</v>
      </c>
      <c r="O108" s="3">
        <v>0</v>
      </c>
      <c r="P108" s="3">
        <v>0</v>
      </c>
      <c r="Q108" s="4" t="e">
        <f t="shared" si="20"/>
        <v>#DIV/0!</v>
      </c>
      <c r="R108" s="3">
        <v>0</v>
      </c>
      <c r="S108" s="3">
        <v>0</v>
      </c>
      <c r="T108" s="32" t="e">
        <f t="shared" si="21"/>
        <v>#DIV/0!</v>
      </c>
      <c r="U108" s="32" t="e">
        <f t="shared" si="22"/>
        <v>#DIV/0!</v>
      </c>
      <c r="V108" s="3">
        <v>0</v>
      </c>
      <c r="W108" s="3">
        <v>0</v>
      </c>
      <c r="X108" s="3">
        <v>0</v>
      </c>
      <c r="Y108" s="3">
        <v>0</v>
      </c>
    </row>
    <row r="109" spans="1:27" x14ac:dyDescent="0.3">
      <c r="A109" s="3" t="s">
        <v>67</v>
      </c>
      <c r="B109" s="3" t="s">
        <v>32</v>
      </c>
      <c r="C109" s="3" t="s">
        <v>25</v>
      </c>
      <c r="D109" s="3" t="s">
        <v>26</v>
      </c>
      <c r="E109" s="3" t="s">
        <v>30</v>
      </c>
      <c r="F109" s="3" t="s">
        <v>33</v>
      </c>
      <c r="G109" s="3">
        <v>2</v>
      </c>
      <c r="H109" s="3">
        <v>0</v>
      </c>
      <c r="I109" s="4">
        <f t="shared" si="18"/>
        <v>0</v>
      </c>
      <c r="J109" s="3">
        <v>1</v>
      </c>
      <c r="K109" s="32">
        <f t="shared" si="19"/>
        <v>0.5</v>
      </c>
      <c r="L109" s="3">
        <f t="shared" si="17"/>
        <v>1</v>
      </c>
      <c r="M109" s="3">
        <v>0</v>
      </c>
      <c r="N109" s="3">
        <v>1</v>
      </c>
      <c r="O109" s="3">
        <v>0</v>
      </c>
      <c r="P109" s="3">
        <v>1</v>
      </c>
      <c r="Q109" s="4">
        <f t="shared" si="20"/>
        <v>100</v>
      </c>
      <c r="R109" s="3">
        <v>0</v>
      </c>
      <c r="S109" s="3">
        <v>0</v>
      </c>
      <c r="T109" s="32">
        <f t="shared" si="21"/>
        <v>0</v>
      </c>
      <c r="U109" s="32">
        <f t="shared" si="22"/>
        <v>0</v>
      </c>
      <c r="V109" s="3">
        <v>0</v>
      </c>
      <c r="W109" s="3">
        <v>1</v>
      </c>
      <c r="X109" s="3">
        <v>0</v>
      </c>
      <c r="Y109" s="3">
        <v>0</v>
      </c>
    </row>
    <row r="110" spans="1:27" x14ac:dyDescent="0.3">
      <c r="A110" s="3" t="s">
        <v>68</v>
      </c>
      <c r="B110" s="3" t="s">
        <v>32</v>
      </c>
      <c r="C110" s="3" t="s">
        <v>25</v>
      </c>
      <c r="D110" s="3" t="s">
        <v>26</v>
      </c>
      <c r="E110" s="3" t="s">
        <v>30</v>
      </c>
      <c r="F110" s="3" t="s">
        <v>33</v>
      </c>
      <c r="G110" s="3">
        <v>0</v>
      </c>
      <c r="H110" s="3">
        <v>0</v>
      </c>
      <c r="I110" s="4" t="e">
        <f t="shared" si="18"/>
        <v>#DIV/0!</v>
      </c>
      <c r="J110" s="3">
        <v>0</v>
      </c>
      <c r="K110" s="32" t="e">
        <f t="shared" si="19"/>
        <v>#DIV/0!</v>
      </c>
      <c r="L110" s="3">
        <f t="shared" si="17"/>
        <v>0</v>
      </c>
      <c r="M110" s="3">
        <v>0</v>
      </c>
      <c r="N110" s="3">
        <v>0</v>
      </c>
      <c r="O110" s="3">
        <v>0</v>
      </c>
      <c r="P110" s="3">
        <v>0</v>
      </c>
      <c r="Q110" s="4" t="e">
        <f t="shared" si="20"/>
        <v>#DIV/0!</v>
      </c>
      <c r="R110" s="3">
        <v>0</v>
      </c>
      <c r="S110" s="3">
        <v>0</v>
      </c>
      <c r="T110" s="32" t="e">
        <f t="shared" si="21"/>
        <v>#DIV/0!</v>
      </c>
      <c r="U110" s="32" t="e">
        <f t="shared" si="22"/>
        <v>#DIV/0!</v>
      </c>
      <c r="V110" s="3">
        <v>0</v>
      </c>
      <c r="W110" s="3">
        <v>0</v>
      </c>
      <c r="X110" s="3">
        <v>0</v>
      </c>
      <c r="Y110" s="3">
        <v>0</v>
      </c>
    </row>
    <row r="111" spans="1:27" s="38" customFormat="1" x14ac:dyDescent="0.3">
      <c r="A111" s="35">
        <v>227</v>
      </c>
      <c r="B111" s="35" t="s">
        <v>32</v>
      </c>
      <c r="C111" s="35" t="s">
        <v>25</v>
      </c>
      <c r="D111" s="35" t="s">
        <v>26</v>
      </c>
      <c r="E111" s="35" t="s">
        <v>33</v>
      </c>
      <c r="F111" s="35" t="s">
        <v>31</v>
      </c>
      <c r="G111" s="35">
        <f>G112+G113+G114</f>
        <v>7</v>
      </c>
      <c r="H111" s="35">
        <f>H112+H113+H114</f>
        <v>3</v>
      </c>
      <c r="I111" s="36">
        <f t="shared" si="18"/>
        <v>0.42857142857142855</v>
      </c>
      <c r="J111" s="35">
        <f>J112+J113+J114</f>
        <v>0</v>
      </c>
      <c r="K111" s="37">
        <f t="shared" si="19"/>
        <v>0</v>
      </c>
      <c r="L111" s="35">
        <f t="shared" si="17"/>
        <v>7</v>
      </c>
      <c r="M111" s="35">
        <f>M112+M113+M114</f>
        <v>1</v>
      </c>
      <c r="N111" s="35">
        <f>N112+N113+N114</f>
        <v>6</v>
      </c>
      <c r="O111" s="35">
        <f>O112+O113+O114</f>
        <v>1</v>
      </c>
      <c r="P111" s="35">
        <f>P112+P113+P114</f>
        <v>6</v>
      </c>
      <c r="Q111" s="36">
        <f t="shared" si="20"/>
        <v>85.714285714285708</v>
      </c>
      <c r="R111" s="35">
        <f>R112+R113+R114</f>
        <v>0</v>
      </c>
      <c r="S111" s="35">
        <f>S112+S113+S114</f>
        <v>0</v>
      </c>
      <c r="T111" s="37">
        <f t="shared" si="21"/>
        <v>0.14285714285714285</v>
      </c>
      <c r="U111" s="37">
        <f t="shared" si="22"/>
        <v>0.21428571428571427</v>
      </c>
      <c r="V111" s="35">
        <f>V112+V113+V114</f>
        <v>1</v>
      </c>
      <c r="W111" s="35">
        <f>W112+W113+W114</f>
        <v>4</v>
      </c>
      <c r="X111" s="35">
        <f>X112+X113+X114</f>
        <v>0</v>
      </c>
      <c r="Y111" s="35">
        <f>Y112+Y113+Y114</f>
        <v>0</v>
      </c>
      <c r="Z111" s="35">
        <f>H111-H239</f>
        <v>1</v>
      </c>
      <c r="AA111" s="35"/>
    </row>
    <row r="112" spans="1:27" x14ac:dyDescent="0.3">
      <c r="A112" s="3" t="s">
        <v>66</v>
      </c>
      <c r="B112" s="3" t="s">
        <v>32</v>
      </c>
      <c r="C112" s="3" t="s">
        <v>25</v>
      </c>
      <c r="D112" s="3" t="s">
        <v>26</v>
      </c>
      <c r="E112" s="3" t="s">
        <v>33</v>
      </c>
      <c r="F112" s="3" t="s">
        <v>31</v>
      </c>
      <c r="G112" s="3">
        <v>0</v>
      </c>
      <c r="H112" s="3">
        <v>0</v>
      </c>
      <c r="I112" s="4" t="e">
        <f t="shared" si="18"/>
        <v>#DIV/0!</v>
      </c>
      <c r="J112" s="3">
        <v>0</v>
      </c>
      <c r="K112" s="32" t="e">
        <f t="shared" si="19"/>
        <v>#DIV/0!</v>
      </c>
      <c r="L112" s="3">
        <f t="shared" si="17"/>
        <v>0</v>
      </c>
      <c r="M112" s="3">
        <v>0</v>
      </c>
      <c r="N112" s="3">
        <v>0</v>
      </c>
      <c r="O112" s="3">
        <v>0</v>
      </c>
      <c r="P112" s="3">
        <v>0</v>
      </c>
      <c r="Q112" s="4" t="e">
        <f t="shared" si="20"/>
        <v>#DIV/0!</v>
      </c>
      <c r="R112" s="3">
        <v>0</v>
      </c>
      <c r="S112" s="3">
        <v>0</v>
      </c>
      <c r="T112" s="32" t="e">
        <f t="shared" si="21"/>
        <v>#DIV/0!</v>
      </c>
      <c r="U112" s="32" t="e">
        <f t="shared" si="22"/>
        <v>#DIV/0!</v>
      </c>
      <c r="V112" s="3">
        <v>0</v>
      </c>
      <c r="W112" s="3">
        <v>0</v>
      </c>
      <c r="X112" s="3">
        <v>0</v>
      </c>
      <c r="Y112" s="3">
        <v>0</v>
      </c>
    </row>
    <row r="113" spans="1:27" x14ac:dyDescent="0.3">
      <c r="A113" s="3" t="s">
        <v>67</v>
      </c>
      <c r="B113" s="3" t="s">
        <v>32</v>
      </c>
      <c r="C113" s="3" t="s">
        <v>25</v>
      </c>
      <c r="D113" s="3" t="s">
        <v>26</v>
      </c>
      <c r="E113" s="3" t="s">
        <v>33</v>
      </c>
      <c r="F113" s="3" t="s">
        <v>31</v>
      </c>
      <c r="G113" s="3">
        <v>7</v>
      </c>
      <c r="H113" s="3">
        <v>3</v>
      </c>
      <c r="I113" s="4">
        <f t="shared" si="18"/>
        <v>0.42857142857142855</v>
      </c>
      <c r="J113" s="3">
        <v>0</v>
      </c>
      <c r="K113" s="32">
        <f t="shared" si="19"/>
        <v>0</v>
      </c>
      <c r="L113" s="3">
        <f t="shared" si="17"/>
        <v>7</v>
      </c>
      <c r="M113" s="3">
        <v>1</v>
      </c>
      <c r="N113" s="3">
        <v>6</v>
      </c>
      <c r="O113" s="3">
        <v>1</v>
      </c>
      <c r="P113" s="3">
        <v>6</v>
      </c>
      <c r="Q113" s="4">
        <f t="shared" si="20"/>
        <v>85.714285714285708</v>
      </c>
      <c r="R113" s="3">
        <v>0</v>
      </c>
      <c r="S113" s="3">
        <v>0</v>
      </c>
      <c r="T113" s="32">
        <f t="shared" si="21"/>
        <v>0.14285714285714285</v>
      </c>
      <c r="U113" s="32">
        <f t="shared" si="22"/>
        <v>0.21428571428571427</v>
      </c>
      <c r="V113" s="3">
        <v>1</v>
      </c>
      <c r="W113" s="3">
        <v>4</v>
      </c>
      <c r="X113" s="3">
        <v>0</v>
      </c>
      <c r="Y113" s="3">
        <v>0</v>
      </c>
    </row>
    <row r="114" spans="1:27" x14ac:dyDescent="0.3">
      <c r="A114" s="3" t="s">
        <v>68</v>
      </c>
      <c r="B114" s="3" t="s">
        <v>32</v>
      </c>
      <c r="C114" s="3" t="s">
        <v>25</v>
      </c>
      <c r="D114" s="3" t="s">
        <v>26</v>
      </c>
      <c r="E114" s="3" t="s">
        <v>33</v>
      </c>
      <c r="F114" s="3" t="s">
        <v>31</v>
      </c>
      <c r="G114" s="3">
        <v>0</v>
      </c>
      <c r="H114" s="3">
        <v>0</v>
      </c>
      <c r="I114" s="4" t="e">
        <f t="shared" si="18"/>
        <v>#DIV/0!</v>
      </c>
      <c r="J114" s="3">
        <v>0</v>
      </c>
      <c r="K114" s="32" t="e">
        <f t="shared" si="19"/>
        <v>#DIV/0!</v>
      </c>
      <c r="L114" s="3">
        <f t="shared" si="17"/>
        <v>0</v>
      </c>
      <c r="M114" s="3">
        <v>0</v>
      </c>
      <c r="N114" s="3">
        <v>0</v>
      </c>
      <c r="O114" s="3">
        <v>0</v>
      </c>
      <c r="P114" s="3">
        <v>0</v>
      </c>
      <c r="Q114" s="4" t="e">
        <f t="shared" si="20"/>
        <v>#DIV/0!</v>
      </c>
      <c r="R114" s="3">
        <v>0</v>
      </c>
      <c r="S114" s="3">
        <v>0</v>
      </c>
      <c r="T114" s="32" t="e">
        <f t="shared" si="21"/>
        <v>#DIV/0!</v>
      </c>
      <c r="U114" s="32" t="e">
        <f t="shared" si="22"/>
        <v>#DIV/0!</v>
      </c>
      <c r="V114" s="3">
        <v>0</v>
      </c>
      <c r="W114" s="3">
        <v>0</v>
      </c>
      <c r="X114" s="3">
        <v>0</v>
      </c>
      <c r="Y114" s="3">
        <v>0</v>
      </c>
    </row>
    <row r="115" spans="1:27" s="38" customFormat="1" x14ac:dyDescent="0.3">
      <c r="A115" s="35">
        <v>214</v>
      </c>
      <c r="B115" s="35" t="s">
        <v>24</v>
      </c>
      <c r="C115" s="35" t="s">
        <v>29</v>
      </c>
      <c r="D115" s="35" t="s">
        <v>32</v>
      </c>
      <c r="E115" s="35" t="s">
        <v>34</v>
      </c>
      <c r="F115" s="35" t="s">
        <v>31</v>
      </c>
      <c r="G115" s="35">
        <f>G116+G117+G118</f>
        <v>2</v>
      </c>
      <c r="H115" s="35">
        <f>H116+H117+H118</f>
        <v>0</v>
      </c>
      <c r="I115" s="36">
        <f t="shared" si="18"/>
        <v>0</v>
      </c>
      <c r="J115" s="35">
        <f>J116+J117+J118</f>
        <v>2</v>
      </c>
      <c r="K115" s="37">
        <f t="shared" si="19"/>
        <v>1</v>
      </c>
      <c r="L115" s="35">
        <f t="shared" ref="L115:L119" si="23">M115+N115</f>
        <v>0</v>
      </c>
      <c r="M115" s="35">
        <f>M116+M117+M118</f>
        <v>0</v>
      </c>
      <c r="N115" s="35">
        <f>N116+N117+N118</f>
        <v>0</v>
      </c>
      <c r="O115" s="35">
        <f>O116+O117+O118</f>
        <v>0</v>
      </c>
      <c r="P115" s="35">
        <f>P116+P117+P118</f>
        <v>0</v>
      </c>
      <c r="Q115" s="36" t="e">
        <f t="shared" si="20"/>
        <v>#DIV/0!</v>
      </c>
      <c r="R115" s="35">
        <f>R116+R117+R118</f>
        <v>0</v>
      </c>
      <c r="S115" s="35">
        <f>S116+S117+S118</f>
        <v>0</v>
      </c>
      <c r="T115" s="37" t="e">
        <f t="shared" si="21"/>
        <v>#DIV/0!</v>
      </c>
      <c r="U115" s="37" t="e">
        <f t="shared" si="22"/>
        <v>#DIV/0!</v>
      </c>
      <c r="V115" s="35">
        <f>V116+V117+V118</f>
        <v>0</v>
      </c>
      <c r="W115" s="35">
        <f>W116+W117+W118</f>
        <v>0</v>
      </c>
      <c r="X115" s="35">
        <f>X116+X117+X118</f>
        <v>0</v>
      </c>
      <c r="Y115" s="35">
        <f>Y116+Y117+Y118</f>
        <v>0</v>
      </c>
      <c r="Z115" s="35">
        <f>H115-H243</f>
        <v>0</v>
      </c>
      <c r="AA115" s="35"/>
    </row>
    <row r="116" spans="1:27" x14ac:dyDescent="0.3">
      <c r="A116" s="3" t="s">
        <v>66</v>
      </c>
      <c r="B116" s="3" t="s">
        <v>24</v>
      </c>
      <c r="C116" s="3" t="s">
        <v>29</v>
      </c>
      <c r="D116" s="3" t="s">
        <v>32</v>
      </c>
      <c r="E116" s="3" t="s">
        <v>34</v>
      </c>
      <c r="F116" s="3" t="s">
        <v>31</v>
      </c>
      <c r="G116" s="3">
        <v>1</v>
      </c>
      <c r="H116" s="3">
        <v>0</v>
      </c>
      <c r="I116" s="4">
        <f t="shared" si="18"/>
        <v>0</v>
      </c>
      <c r="J116" s="3">
        <v>1</v>
      </c>
      <c r="K116" s="32">
        <f t="shared" si="19"/>
        <v>1</v>
      </c>
      <c r="L116" s="3">
        <f t="shared" si="23"/>
        <v>0</v>
      </c>
      <c r="M116" s="3">
        <v>0</v>
      </c>
      <c r="N116" s="3">
        <v>0</v>
      </c>
      <c r="O116" s="3">
        <v>0</v>
      </c>
      <c r="P116" s="3">
        <v>0</v>
      </c>
      <c r="Q116" s="4" t="e">
        <f t="shared" si="20"/>
        <v>#DIV/0!</v>
      </c>
      <c r="R116" s="3">
        <v>0</v>
      </c>
      <c r="S116" s="3">
        <v>0</v>
      </c>
      <c r="T116" s="32" t="e">
        <f t="shared" si="21"/>
        <v>#DIV/0!</v>
      </c>
      <c r="U116" s="32" t="e">
        <f t="shared" si="22"/>
        <v>#DIV/0!</v>
      </c>
      <c r="V116" s="3">
        <v>0</v>
      </c>
      <c r="W116" s="3">
        <v>0</v>
      </c>
      <c r="X116" s="3">
        <v>0</v>
      </c>
      <c r="Y116" s="3">
        <v>0</v>
      </c>
    </row>
    <row r="117" spans="1:27" x14ac:dyDescent="0.3">
      <c r="A117" s="3" t="s">
        <v>67</v>
      </c>
      <c r="B117" s="3" t="s">
        <v>24</v>
      </c>
      <c r="C117" s="3" t="s">
        <v>29</v>
      </c>
      <c r="D117" s="3" t="s">
        <v>32</v>
      </c>
      <c r="E117" s="3" t="s">
        <v>34</v>
      </c>
      <c r="F117" s="3" t="s">
        <v>31</v>
      </c>
      <c r="G117" s="3">
        <v>1</v>
      </c>
      <c r="H117" s="3">
        <v>0</v>
      </c>
      <c r="I117" s="4">
        <f t="shared" si="18"/>
        <v>0</v>
      </c>
      <c r="J117" s="3">
        <v>1</v>
      </c>
      <c r="K117" s="32">
        <f t="shared" si="19"/>
        <v>1</v>
      </c>
      <c r="L117" s="3">
        <f t="shared" si="23"/>
        <v>0</v>
      </c>
      <c r="M117" s="3">
        <v>0</v>
      </c>
      <c r="N117" s="3">
        <v>0</v>
      </c>
      <c r="O117" s="3">
        <v>0</v>
      </c>
      <c r="P117" s="3">
        <v>0</v>
      </c>
      <c r="Q117" s="4" t="e">
        <f t="shared" si="20"/>
        <v>#DIV/0!</v>
      </c>
      <c r="R117" s="3">
        <v>0</v>
      </c>
      <c r="S117" s="3">
        <v>0</v>
      </c>
      <c r="T117" s="32" t="e">
        <f t="shared" si="21"/>
        <v>#DIV/0!</v>
      </c>
      <c r="U117" s="32" t="e">
        <f t="shared" si="22"/>
        <v>#DIV/0!</v>
      </c>
      <c r="V117" s="3">
        <v>0</v>
      </c>
      <c r="W117" s="3">
        <v>0</v>
      </c>
      <c r="X117" s="3">
        <v>0</v>
      </c>
      <c r="Y117" s="3">
        <v>0</v>
      </c>
    </row>
    <row r="118" spans="1:27" x14ac:dyDescent="0.3">
      <c r="A118" s="3" t="s">
        <v>68</v>
      </c>
      <c r="B118" s="3" t="s">
        <v>24</v>
      </c>
      <c r="C118" s="3" t="s">
        <v>29</v>
      </c>
      <c r="D118" s="3" t="s">
        <v>32</v>
      </c>
      <c r="E118" s="3" t="s">
        <v>34</v>
      </c>
      <c r="F118" s="3" t="s">
        <v>31</v>
      </c>
      <c r="G118" s="3">
        <v>0</v>
      </c>
      <c r="H118" s="3">
        <v>0</v>
      </c>
      <c r="I118" s="4" t="e">
        <f t="shared" si="18"/>
        <v>#DIV/0!</v>
      </c>
      <c r="J118" s="3">
        <v>0</v>
      </c>
      <c r="K118" s="32" t="e">
        <f t="shared" si="19"/>
        <v>#DIV/0!</v>
      </c>
      <c r="L118" s="3">
        <f t="shared" si="23"/>
        <v>0</v>
      </c>
      <c r="M118" s="3">
        <v>0</v>
      </c>
      <c r="N118" s="3">
        <v>0</v>
      </c>
      <c r="O118" s="3">
        <v>0</v>
      </c>
      <c r="P118" s="3">
        <v>0</v>
      </c>
      <c r="Q118" s="4" t="e">
        <f t="shared" si="20"/>
        <v>#DIV/0!</v>
      </c>
      <c r="R118" s="3">
        <v>0</v>
      </c>
      <c r="S118" s="3">
        <v>0</v>
      </c>
      <c r="T118" s="32" t="e">
        <f t="shared" si="21"/>
        <v>#DIV/0!</v>
      </c>
      <c r="U118" s="32" t="e">
        <f t="shared" si="22"/>
        <v>#DIV/0!</v>
      </c>
      <c r="V118" s="3">
        <v>0</v>
      </c>
      <c r="W118" s="3">
        <v>0</v>
      </c>
      <c r="X118" s="3">
        <v>0</v>
      </c>
      <c r="Y118" s="3">
        <v>0</v>
      </c>
    </row>
    <row r="119" spans="1:27" s="38" customFormat="1" x14ac:dyDescent="0.3">
      <c r="A119" s="35">
        <v>69</v>
      </c>
      <c r="B119" s="35" t="s">
        <v>29</v>
      </c>
      <c r="C119" s="35" t="s">
        <v>32</v>
      </c>
      <c r="D119" s="35" t="s">
        <v>33</v>
      </c>
      <c r="E119" s="35" t="s">
        <v>34</v>
      </c>
      <c r="F119" s="35" t="s">
        <v>31</v>
      </c>
      <c r="G119" s="35">
        <f>G120+G121+G122</f>
        <v>2</v>
      </c>
      <c r="H119" s="35">
        <f>H120+H121+H122</f>
        <v>2</v>
      </c>
      <c r="I119" s="36">
        <f t="shared" si="18"/>
        <v>1</v>
      </c>
      <c r="J119" s="35">
        <f>J120+J121+J122</f>
        <v>0</v>
      </c>
      <c r="K119" s="37">
        <f t="shared" si="19"/>
        <v>0</v>
      </c>
      <c r="L119" s="35">
        <f t="shared" si="23"/>
        <v>2</v>
      </c>
      <c r="M119" s="35">
        <f>M120+M121+M122</f>
        <v>1</v>
      </c>
      <c r="N119" s="35">
        <f>N120+N121+N122</f>
        <v>1</v>
      </c>
      <c r="O119" s="35">
        <f>O120+O121+O122</f>
        <v>1</v>
      </c>
      <c r="P119" s="35">
        <f>P120+P121+P122</f>
        <v>2</v>
      </c>
      <c r="Q119" s="36">
        <f t="shared" si="20"/>
        <v>100</v>
      </c>
      <c r="R119" s="35">
        <f>R120+R121+R122</f>
        <v>0</v>
      </c>
      <c r="S119" s="35">
        <f>S120+S121+S122</f>
        <v>0</v>
      </c>
      <c r="T119" s="37">
        <f t="shared" si="21"/>
        <v>0.5</v>
      </c>
      <c r="U119" s="37">
        <f t="shared" si="22"/>
        <v>0.5</v>
      </c>
      <c r="V119" s="35">
        <f>V120+V121+V122</f>
        <v>0</v>
      </c>
      <c r="W119" s="35">
        <f>W120+W121+W122</f>
        <v>0</v>
      </c>
      <c r="X119" s="35">
        <f>X120+X121+X122</f>
        <v>0</v>
      </c>
      <c r="Y119" s="35">
        <f>Y120+Y121+Y122</f>
        <v>1</v>
      </c>
      <c r="Z119" s="35">
        <f>H119-H247</f>
        <v>-3</v>
      </c>
      <c r="AA119" s="35" t="s">
        <v>51</v>
      </c>
    </row>
    <row r="120" spans="1:27" x14ac:dyDescent="0.3">
      <c r="A120" s="3" t="s">
        <v>66</v>
      </c>
      <c r="B120" s="3" t="s">
        <v>29</v>
      </c>
      <c r="C120" s="3" t="s">
        <v>32</v>
      </c>
      <c r="D120" s="3" t="s">
        <v>33</v>
      </c>
      <c r="E120" s="3" t="s">
        <v>34</v>
      </c>
      <c r="F120" s="3" t="s">
        <v>31</v>
      </c>
      <c r="G120" s="3">
        <v>0</v>
      </c>
      <c r="H120" s="3">
        <v>0</v>
      </c>
      <c r="I120" s="4" t="e">
        <f t="shared" ref="I120:I122" si="24">H120/G120</f>
        <v>#DIV/0!</v>
      </c>
      <c r="J120" s="3">
        <v>0</v>
      </c>
      <c r="K120" s="32" t="e">
        <f t="shared" ref="K120:K122" si="25">J120/G120</f>
        <v>#DIV/0!</v>
      </c>
      <c r="L120" s="3">
        <f t="shared" ref="L120:L122" si="26">M120+N120</f>
        <v>0</v>
      </c>
      <c r="M120" s="3">
        <v>0</v>
      </c>
      <c r="N120" s="3">
        <v>0</v>
      </c>
      <c r="O120" s="3">
        <v>0</v>
      </c>
      <c r="P120" s="3">
        <v>0</v>
      </c>
      <c r="Q120" s="4" t="e">
        <f t="shared" ref="Q120:Q122" si="27">P120/L120*100</f>
        <v>#DIV/0!</v>
      </c>
      <c r="R120" s="3">
        <v>0</v>
      </c>
      <c r="S120" s="3">
        <v>0</v>
      </c>
      <c r="T120" s="32" t="e">
        <f t="shared" ref="T120:T122" si="28">M120/(M120+N120)</f>
        <v>#DIV/0!</v>
      </c>
      <c r="U120" s="32" t="e">
        <f t="shared" ref="U120:U122" si="29">((0.5*V120)+M120)/L120</f>
        <v>#DIV/0!</v>
      </c>
      <c r="V120" s="3">
        <v>0</v>
      </c>
      <c r="W120" s="3">
        <v>0</v>
      </c>
      <c r="X120" s="3">
        <v>0</v>
      </c>
      <c r="Y120" s="3">
        <v>0</v>
      </c>
    </row>
    <row r="121" spans="1:27" x14ac:dyDescent="0.3">
      <c r="A121" s="3" t="s">
        <v>67</v>
      </c>
      <c r="B121" s="3" t="s">
        <v>29</v>
      </c>
      <c r="C121" s="3" t="s">
        <v>32</v>
      </c>
      <c r="D121" s="3" t="s">
        <v>33</v>
      </c>
      <c r="E121" s="3" t="s">
        <v>34</v>
      </c>
      <c r="F121" s="3" t="s">
        <v>31</v>
      </c>
      <c r="G121" s="3">
        <v>2</v>
      </c>
      <c r="H121" s="3">
        <v>2</v>
      </c>
      <c r="I121" s="4">
        <f t="shared" si="24"/>
        <v>1</v>
      </c>
      <c r="J121" s="3">
        <v>0</v>
      </c>
      <c r="K121" s="32">
        <f t="shared" si="25"/>
        <v>0</v>
      </c>
      <c r="L121" s="3">
        <f t="shared" si="26"/>
        <v>2</v>
      </c>
      <c r="M121" s="3">
        <v>1</v>
      </c>
      <c r="N121" s="3">
        <v>1</v>
      </c>
      <c r="O121" s="3">
        <v>1</v>
      </c>
      <c r="P121" s="3">
        <v>2</v>
      </c>
      <c r="Q121" s="4">
        <f t="shared" si="27"/>
        <v>100</v>
      </c>
      <c r="R121" s="3">
        <v>0</v>
      </c>
      <c r="S121" s="3">
        <v>0</v>
      </c>
      <c r="T121" s="32">
        <f t="shared" si="28"/>
        <v>0.5</v>
      </c>
      <c r="U121" s="32">
        <f t="shared" si="29"/>
        <v>0.5</v>
      </c>
      <c r="V121" s="3">
        <v>0</v>
      </c>
      <c r="W121" s="3">
        <v>0</v>
      </c>
      <c r="X121" s="3">
        <v>0</v>
      </c>
      <c r="Y121" s="3">
        <v>1</v>
      </c>
    </row>
    <row r="122" spans="1:27" x14ac:dyDescent="0.3">
      <c r="A122" s="3" t="s">
        <v>68</v>
      </c>
      <c r="B122" s="3" t="s">
        <v>29</v>
      </c>
      <c r="C122" s="3" t="s">
        <v>32</v>
      </c>
      <c r="D122" s="3" t="s">
        <v>33</v>
      </c>
      <c r="E122" s="3" t="s">
        <v>34</v>
      </c>
      <c r="F122" s="3" t="s">
        <v>31</v>
      </c>
      <c r="G122" s="3">
        <v>0</v>
      </c>
      <c r="H122" s="3">
        <v>0</v>
      </c>
      <c r="I122" s="4" t="e">
        <f t="shared" si="24"/>
        <v>#DIV/0!</v>
      </c>
      <c r="J122" s="3">
        <v>0</v>
      </c>
      <c r="K122" s="32" t="e">
        <f t="shared" si="25"/>
        <v>#DIV/0!</v>
      </c>
      <c r="L122" s="3">
        <f t="shared" si="26"/>
        <v>0</v>
      </c>
      <c r="M122" s="3">
        <v>0</v>
      </c>
      <c r="N122" s="3">
        <v>0</v>
      </c>
      <c r="O122" s="3">
        <v>0</v>
      </c>
      <c r="P122" s="3">
        <v>0</v>
      </c>
      <c r="Q122" s="4" t="e">
        <f t="shared" si="27"/>
        <v>#DIV/0!</v>
      </c>
      <c r="R122" s="3">
        <v>0</v>
      </c>
      <c r="S122" s="3">
        <v>0</v>
      </c>
      <c r="T122" s="32" t="e">
        <f t="shared" si="28"/>
        <v>#DIV/0!</v>
      </c>
      <c r="U122" s="32" t="e">
        <f t="shared" si="29"/>
        <v>#DIV/0!</v>
      </c>
      <c r="V122" s="3">
        <v>0</v>
      </c>
      <c r="W122" s="3">
        <v>0</v>
      </c>
      <c r="X122" s="3">
        <v>0</v>
      </c>
      <c r="Y122" s="3">
        <v>0</v>
      </c>
    </row>
    <row r="123" spans="1:27" x14ac:dyDescent="0.3">
      <c r="A123" s="3"/>
      <c r="B123" s="3"/>
      <c r="C123" s="3"/>
      <c r="D123" s="3"/>
      <c r="E123" s="3"/>
      <c r="F123" s="3"/>
      <c r="G123" s="3"/>
      <c r="H123" s="3"/>
      <c r="I123" s="4"/>
      <c r="J123" s="3"/>
      <c r="K123" s="32"/>
      <c r="L123" s="3"/>
      <c r="M123" s="3"/>
      <c r="N123" s="3"/>
      <c r="O123" s="3"/>
      <c r="P123" s="3"/>
      <c r="Q123" s="3"/>
      <c r="R123" s="3"/>
      <c r="S123" s="3"/>
      <c r="T123" s="32"/>
      <c r="U123" s="32"/>
      <c r="V123" s="3"/>
      <c r="W123" s="3"/>
      <c r="X123" s="3"/>
      <c r="Y123" s="3"/>
    </row>
    <row r="124" spans="1:27" s="38" customFormat="1" x14ac:dyDescent="0.3">
      <c r="A124" s="35"/>
      <c r="B124" s="35"/>
      <c r="C124" s="35"/>
      <c r="D124" s="35"/>
      <c r="E124" s="35"/>
      <c r="F124" s="39" t="s">
        <v>36</v>
      </c>
      <c r="G124" s="35">
        <f>G3+G7+G11+G15+G19+G23+G27+G31+G35+G39+G43+G47+G51+G55+G59+G63+G67+G71+G75+G79+G83+G87+G91+G95+G99+G103+G107+G111+G115+G119</f>
        <v>112</v>
      </c>
      <c r="H124" s="35">
        <f>H3+H7+H11+H15+H19+H23+H27+H31+H35+H39+H43+H47+H51+H55+H59+H63+H67+H71+H75+H79+H83+H87+H91+H95+H99+H103+H107+H111+H115+H119</f>
        <v>97</v>
      </c>
      <c r="I124" s="36">
        <f t="shared" ref="I124" si="30">H124/G124</f>
        <v>0.8660714285714286</v>
      </c>
      <c r="J124" s="35">
        <f>J3+J7+J11+J15+J19+J23+J27+J31+J35+J39+J43+J47+J51+J55+J59+J63+J67+J71+J75+J79+J83+J87+J91+J95+J99+J103+J107+J111+J115+J119</f>
        <v>17</v>
      </c>
      <c r="K124" s="37">
        <f t="shared" ref="K124" si="31">J124/G124</f>
        <v>0.15178571428571427</v>
      </c>
      <c r="L124" s="35">
        <f>L3+L7+L11+L15+L19+L23+L27+L31+L35+L39+L43+L47+L51+L55+L59+L63+L67+L71+L75+L79+L83+L87+L91+L95+L99+L103+L107+L111+L115+L119</f>
        <v>86</v>
      </c>
      <c r="M124" s="35">
        <f>M3+M7+M11+M15+M19+M23+M27+M31+M35+M39+M43+M47+M51+M55+M59+M63+M67+M71+M75+M79+M83+M87+M91+M95+M99+M103+M107+M111+M115+M119</f>
        <v>36</v>
      </c>
      <c r="N124" s="35">
        <f>N3+N7+N11+N15+N19+N23+N27+N31+N35+N39+N43+N47+N51+N55+N59+N63+N67+N71+N75+N79+N83+N87+N91+N95+N99+N103+N107+N111+N115+N119</f>
        <v>50</v>
      </c>
      <c r="O124" s="35">
        <f>O3+O7+O11+O15+O19+O23+O27+O31+O35+O39+O43+O47+O51+O55+O59+O63+O67+O71+O75+O79+O83+O87+O91+O95+O99+O103+O107+O111+O115+O119</f>
        <v>30</v>
      </c>
      <c r="P124" s="35">
        <f>P3+P7+P11+P15+P19+P23+P27+P31+P35+P39+P43+P47+P51+P55+P59+P63+P67+P71+P75+P79+P83+P87+P91+P95+P99+P103+P107+P111+P115+P119</f>
        <v>63</v>
      </c>
      <c r="Q124" s="36">
        <f>P124/L124*100</f>
        <v>73.255813953488371</v>
      </c>
      <c r="R124" s="35">
        <f>R3+R7+R11+R15+R19+R23+R27+R31+R35+R39+R43+R47+R51+R55+R59+R63+R67+R71+R75+R79+R83+R87+R91+R95+R99+R103+R107+R111+R115+R119</f>
        <v>17</v>
      </c>
      <c r="S124" s="35">
        <f>S3+S7+S11+S15+S19+S23+S27+S31+S35+S39+S43+S47+S51+S55+S59+S63+S67+S71+S75+S79+S83+S87+S91+S95+S99+S103+S107+S111+S115+S119</f>
        <v>12</v>
      </c>
      <c r="T124" s="37">
        <f>M124/(M124+N124)</f>
        <v>0.41860465116279072</v>
      </c>
      <c r="U124" s="37">
        <f>((0.5*V124)+M124)/L124</f>
        <v>0.48255813953488375</v>
      </c>
      <c r="V124" s="35">
        <f>V3+V7+V11+V15+V19+V23+V27+V31+V35+V39+V43+V47+V51+V55+V59+V63+V67+V71+V75+V79+V83+V87+V91+V95+V99+V103+V107+V111+V115+V119</f>
        <v>11</v>
      </c>
      <c r="W124" s="35">
        <f>W3+W7+W11+W15+W19+W23+W27+W31+W35+W39+W43+W47+W51+W55+W59+W63+W67+W71+W75+W79+W83+W87+W91+W95+W99+W103+W107+W111+W115+W119</f>
        <v>26</v>
      </c>
      <c r="X124" s="35">
        <f>X3+X7+X11+X15+X19+X23+X27+X31+X35+X39+X43+X47+X51+X55+X59+X63+X67+X71+X75+X79+X83+X87+X91+X95+X99+X103+X107+X111+X115+X119</f>
        <v>1</v>
      </c>
      <c r="Y124" s="35">
        <f>Y3+Y7+Y11+Y15+Y19+Y23+Y27+Y31+Y35+Y39+Y43+Y47+Y51+Y55+Y59+Y63+Y67+Y71+Y75+Y79+Y83+Y87+Y91+Y95+Y99+Y103+Y107+Y111+Y115+Y119</f>
        <v>11</v>
      </c>
      <c r="Z124" s="35">
        <f>H124-H252</f>
        <v>50</v>
      </c>
    </row>
    <row r="125" spans="1:27" x14ac:dyDescent="0.3">
      <c r="A125" s="6"/>
      <c r="B125" s="6"/>
      <c r="C125" s="6"/>
      <c r="D125" s="6"/>
      <c r="E125" s="6"/>
      <c r="F125" s="6"/>
      <c r="G125" s="6" t="s">
        <v>7</v>
      </c>
      <c r="H125" s="6" t="s">
        <v>8</v>
      </c>
      <c r="I125" s="7" t="s">
        <v>9</v>
      </c>
      <c r="J125" s="6" t="s">
        <v>10</v>
      </c>
      <c r="K125" s="33" t="s">
        <v>11</v>
      </c>
      <c r="L125" s="6" t="s">
        <v>12</v>
      </c>
      <c r="M125" s="6" t="s">
        <v>13</v>
      </c>
      <c r="N125" s="6" t="s">
        <v>14</v>
      </c>
      <c r="O125" s="6" t="s">
        <v>38</v>
      </c>
      <c r="P125" s="6" t="s">
        <v>70</v>
      </c>
      <c r="Q125" s="6" t="s">
        <v>71</v>
      </c>
      <c r="R125" s="6" t="s">
        <v>16</v>
      </c>
      <c r="S125" s="6" t="s">
        <v>17</v>
      </c>
      <c r="T125" s="33" t="s">
        <v>18</v>
      </c>
      <c r="U125" s="33" t="s">
        <v>19</v>
      </c>
      <c r="V125" s="6" t="s">
        <v>20</v>
      </c>
      <c r="W125" s="6" t="s">
        <v>21</v>
      </c>
      <c r="X125" s="6" t="s">
        <v>22</v>
      </c>
      <c r="Y125" s="6" t="s">
        <v>23</v>
      </c>
      <c r="Z125" s="6" t="s">
        <v>72</v>
      </c>
    </row>
    <row r="126" spans="1:27" x14ac:dyDescent="0.3">
      <c r="I126" s="2"/>
      <c r="K126" s="34"/>
      <c r="T126" s="34"/>
      <c r="U126" s="34"/>
    </row>
    <row r="127" spans="1:27" x14ac:dyDescent="0.3">
      <c r="I127" s="2"/>
      <c r="K127" s="34"/>
      <c r="T127" s="34"/>
      <c r="U127" s="34"/>
    </row>
    <row r="128" spans="1:27" x14ac:dyDescent="0.3">
      <c r="I128" s="2"/>
      <c r="K128" s="34"/>
      <c r="T128" s="34"/>
      <c r="U128" s="34"/>
    </row>
    <row r="129" spans="1:32" x14ac:dyDescent="0.3">
      <c r="A129" s="49" t="s">
        <v>37</v>
      </c>
      <c r="B129" s="49"/>
      <c r="C129" s="49"/>
      <c r="D129" s="3"/>
      <c r="E129" s="3"/>
      <c r="F129" s="3"/>
      <c r="G129" s="3"/>
      <c r="H129" s="3"/>
      <c r="I129" s="4"/>
      <c r="J129" s="3"/>
      <c r="K129" s="32"/>
      <c r="L129" s="3"/>
      <c r="M129" s="3"/>
      <c r="N129" s="3"/>
      <c r="O129" s="3"/>
      <c r="P129" s="3"/>
      <c r="Q129" s="3"/>
      <c r="R129" s="3"/>
      <c r="S129" s="3"/>
      <c r="T129" s="32"/>
      <c r="U129" s="32"/>
      <c r="V129" s="3"/>
      <c r="W129" s="3"/>
      <c r="X129" s="3"/>
      <c r="Y129" s="3"/>
      <c r="AA129" s="3"/>
      <c r="AB129" s="3"/>
      <c r="AC129" s="3"/>
      <c r="AD129" s="3"/>
      <c r="AE129" s="3"/>
    </row>
    <row r="130" spans="1:32" x14ac:dyDescent="0.3">
      <c r="A130" s="6" t="s">
        <v>1</v>
      </c>
      <c r="B130" s="6" t="s">
        <v>2</v>
      </c>
      <c r="C130" s="6" t="s">
        <v>3</v>
      </c>
      <c r="D130" s="6" t="s">
        <v>4</v>
      </c>
      <c r="E130" s="6" t="s">
        <v>5</v>
      </c>
      <c r="F130" s="6" t="s">
        <v>6</v>
      </c>
      <c r="G130" s="6" t="s">
        <v>7</v>
      </c>
      <c r="H130" s="6" t="s">
        <v>8</v>
      </c>
      <c r="I130" s="7" t="s">
        <v>9</v>
      </c>
      <c r="J130" s="6" t="s">
        <v>10</v>
      </c>
      <c r="K130" s="33" t="s">
        <v>11</v>
      </c>
      <c r="L130" s="6" t="s">
        <v>12</v>
      </c>
      <c r="M130" s="6" t="s">
        <v>13</v>
      </c>
      <c r="N130" s="6" t="s">
        <v>14</v>
      </c>
      <c r="O130" s="6" t="s">
        <v>38</v>
      </c>
      <c r="P130" s="6" t="s">
        <v>70</v>
      </c>
      <c r="Q130" s="6" t="s">
        <v>71</v>
      </c>
      <c r="R130" s="6" t="s">
        <v>16</v>
      </c>
      <c r="S130" s="6" t="s">
        <v>17</v>
      </c>
      <c r="T130" s="33" t="s">
        <v>18</v>
      </c>
      <c r="U130" s="33" t="s">
        <v>19</v>
      </c>
      <c r="V130" s="6" t="s">
        <v>20</v>
      </c>
      <c r="W130" s="6" t="s">
        <v>39</v>
      </c>
      <c r="X130" s="6" t="s">
        <v>40</v>
      </c>
      <c r="Y130" s="6" t="s">
        <v>41</v>
      </c>
      <c r="Z130" s="6" t="s">
        <v>22</v>
      </c>
      <c r="AA130" s="6" t="s">
        <v>42</v>
      </c>
      <c r="AB130" s="6"/>
      <c r="AC130" s="6"/>
      <c r="AE130" s="9"/>
      <c r="AF130" s="6"/>
    </row>
    <row r="131" spans="1:32" s="38" customFormat="1" x14ac:dyDescent="0.3">
      <c r="A131" s="35">
        <v>1</v>
      </c>
      <c r="B131" s="35" t="s">
        <v>24</v>
      </c>
      <c r="C131" s="35" t="s">
        <v>25</v>
      </c>
      <c r="D131" s="35" t="s">
        <v>26</v>
      </c>
      <c r="E131" s="35" t="s">
        <v>27</v>
      </c>
      <c r="F131" s="35" t="s">
        <v>28</v>
      </c>
      <c r="G131" s="35">
        <f>G132+G133+G134</f>
        <v>16</v>
      </c>
      <c r="H131" s="35">
        <f>H132+H133+H134</f>
        <v>7</v>
      </c>
      <c r="I131" s="36">
        <f t="shared" ref="I131:I162" si="32">H131/G131</f>
        <v>0.4375</v>
      </c>
      <c r="J131" s="35">
        <f>J132+J133+J134</f>
        <v>4</v>
      </c>
      <c r="K131" s="37">
        <f t="shared" ref="K131:K162" si="33">J131/G131</f>
        <v>0.25</v>
      </c>
      <c r="L131" s="35">
        <f t="shared" ref="L131:L162" si="34">M131+N131</f>
        <v>10</v>
      </c>
      <c r="M131" s="35">
        <f>M132+M133+M134</f>
        <v>1</v>
      </c>
      <c r="N131" s="35">
        <f>N132+N133+N134</f>
        <v>9</v>
      </c>
      <c r="O131" s="35">
        <f>O132+O133+O134</f>
        <v>1</v>
      </c>
      <c r="P131" s="35">
        <f>P132+P133+P134</f>
        <v>6</v>
      </c>
      <c r="Q131" s="36">
        <f t="shared" ref="Q131:Q162" si="35">P131/L131*100</f>
        <v>60</v>
      </c>
      <c r="R131" s="35">
        <f>R132+R133+R134</f>
        <v>5</v>
      </c>
      <c r="S131" s="35">
        <f>S132+S133+S134</f>
        <v>4</v>
      </c>
      <c r="T131" s="37">
        <f t="shared" ref="T131:T162" si="36">M131/(M131+N131)</f>
        <v>0.1</v>
      </c>
      <c r="U131" s="37">
        <f t="shared" ref="U131:U162" si="37">((0.5*V131)+M131)/L131</f>
        <v>0.15</v>
      </c>
      <c r="V131" s="35">
        <f t="shared" ref="V131:AA131" si="38">V132+V133+V134</f>
        <v>1</v>
      </c>
      <c r="W131" s="35">
        <f t="shared" si="38"/>
        <v>7</v>
      </c>
      <c r="X131" s="35">
        <f t="shared" si="38"/>
        <v>5</v>
      </c>
      <c r="Y131" s="35">
        <f t="shared" si="38"/>
        <v>2</v>
      </c>
      <c r="Z131" s="35">
        <f t="shared" si="38"/>
        <v>3</v>
      </c>
      <c r="AA131" s="35">
        <f t="shared" si="38"/>
        <v>1</v>
      </c>
      <c r="AB131" s="35"/>
      <c r="AC131" s="35"/>
    </row>
    <row r="132" spans="1:32" x14ac:dyDescent="0.3">
      <c r="A132" s="3" t="s">
        <v>66</v>
      </c>
      <c r="B132" s="3" t="s">
        <v>24</v>
      </c>
      <c r="C132" s="3" t="s">
        <v>25</v>
      </c>
      <c r="D132" s="3" t="s">
        <v>26</v>
      </c>
      <c r="E132" s="3" t="s">
        <v>27</v>
      </c>
      <c r="F132" s="3" t="s">
        <v>28</v>
      </c>
      <c r="G132" s="3">
        <v>2</v>
      </c>
      <c r="H132" s="3">
        <v>1</v>
      </c>
      <c r="I132" s="4">
        <f t="shared" si="32"/>
        <v>0.5</v>
      </c>
      <c r="J132" s="3">
        <v>1</v>
      </c>
      <c r="K132" s="32">
        <f t="shared" si="33"/>
        <v>0.5</v>
      </c>
      <c r="L132" s="3">
        <f t="shared" si="34"/>
        <v>0</v>
      </c>
      <c r="M132" s="3">
        <v>0</v>
      </c>
      <c r="N132" s="3">
        <v>0</v>
      </c>
      <c r="O132" s="3">
        <v>0</v>
      </c>
      <c r="P132" s="3">
        <v>0</v>
      </c>
      <c r="Q132" s="4" t="e">
        <f t="shared" si="35"/>
        <v>#DIV/0!</v>
      </c>
      <c r="R132" s="3">
        <v>1</v>
      </c>
      <c r="S132" s="3">
        <v>1</v>
      </c>
      <c r="T132" s="32" t="e">
        <f t="shared" si="36"/>
        <v>#DIV/0!</v>
      </c>
      <c r="U132" s="32" t="e">
        <f t="shared" si="37"/>
        <v>#DIV/0!</v>
      </c>
      <c r="V132" s="3">
        <v>0</v>
      </c>
      <c r="W132" s="3">
        <v>0</v>
      </c>
      <c r="X132" s="3">
        <v>0</v>
      </c>
      <c r="Y132" s="3">
        <v>1</v>
      </c>
      <c r="Z132" s="3">
        <v>1</v>
      </c>
      <c r="AA132" s="3">
        <v>0</v>
      </c>
      <c r="AB132" s="3"/>
      <c r="AC132" s="3"/>
    </row>
    <row r="133" spans="1:32" x14ac:dyDescent="0.3">
      <c r="A133" s="3" t="s">
        <v>67</v>
      </c>
      <c r="B133" s="3" t="s">
        <v>24</v>
      </c>
      <c r="C133" s="3" t="s">
        <v>25</v>
      </c>
      <c r="D133" s="3" t="s">
        <v>26</v>
      </c>
      <c r="E133" s="3" t="s">
        <v>27</v>
      </c>
      <c r="F133" s="3" t="s">
        <v>28</v>
      </c>
      <c r="G133" s="3">
        <v>14</v>
      </c>
      <c r="H133" s="3">
        <v>6</v>
      </c>
      <c r="I133" s="4">
        <f t="shared" si="32"/>
        <v>0.42857142857142855</v>
      </c>
      <c r="J133" s="3">
        <v>3</v>
      </c>
      <c r="K133" s="32">
        <f t="shared" si="33"/>
        <v>0.21428571428571427</v>
      </c>
      <c r="L133" s="3">
        <f t="shared" si="34"/>
        <v>10</v>
      </c>
      <c r="M133" s="3">
        <v>1</v>
      </c>
      <c r="N133" s="3">
        <v>9</v>
      </c>
      <c r="O133" s="3">
        <v>1</v>
      </c>
      <c r="P133" s="3">
        <v>6</v>
      </c>
      <c r="Q133" s="4">
        <f t="shared" si="35"/>
        <v>60</v>
      </c>
      <c r="R133" s="3">
        <v>4</v>
      </c>
      <c r="S133" s="3">
        <v>3</v>
      </c>
      <c r="T133" s="32">
        <f t="shared" si="36"/>
        <v>0.1</v>
      </c>
      <c r="U133" s="32">
        <f t="shared" si="37"/>
        <v>0.15</v>
      </c>
      <c r="V133" s="3">
        <v>1</v>
      </c>
      <c r="W133" s="3">
        <v>7</v>
      </c>
      <c r="X133" s="3">
        <v>5</v>
      </c>
      <c r="Y133" s="3">
        <v>1</v>
      </c>
      <c r="Z133" s="3">
        <v>2</v>
      </c>
      <c r="AA133" s="3">
        <v>1</v>
      </c>
      <c r="AB133" s="3"/>
      <c r="AC133" s="3"/>
    </row>
    <row r="134" spans="1:32" x14ac:dyDescent="0.3">
      <c r="A134" s="3" t="s">
        <v>68</v>
      </c>
      <c r="B134" s="3" t="s">
        <v>24</v>
      </c>
      <c r="C134" s="3" t="s">
        <v>25</v>
      </c>
      <c r="D134" s="3" t="s">
        <v>26</v>
      </c>
      <c r="E134" s="3" t="s">
        <v>27</v>
      </c>
      <c r="F134" s="3" t="s">
        <v>28</v>
      </c>
      <c r="G134" s="3">
        <v>0</v>
      </c>
      <c r="H134" s="3">
        <v>0</v>
      </c>
      <c r="I134" s="4" t="e">
        <f t="shared" si="32"/>
        <v>#DIV/0!</v>
      </c>
      <c r="J134" s="3">
        <v>0</v>
      </c>
      <c r="K134" s="32" t="e">
        <f t="shared" si="33"/>
        <v>#DIV/0!</v>
      </c>
      <c r="L134" s="3">
        <f t="shared" si="34"/>
        <v>0</v>
      </c>
      <c r="M134" s="3">
        <v>0</v>
      </c>
      <c r="N134" s="3">
        <v>0</v>
      </c>
      <c r="O134" s="3">
        <v>0</v>
      </c>
      <c r="P134" s="3">
        <v>0</v>
      </c>
      <c r="Q134" s="4" t="e">
        <f t="shared" si="35"/>
        <v>#DIV/0!</v>
      </c>
      <c r="R134" s="3">
        <v>0</v>
      </c>
      <c r="S134" s="3">
        <v>0</v>
      </c>
      <c r="T134" s="32" t="e">
        <f t="shared" si="36"/>
        <v>#DIV/0!</v>
      </c>
      <c r="U134" s="32" t="e">
        <f t="shared" si="37"/>
        <v>#DIV/0!</v>
      </c>
      <c r="V134" s="3">
        <v>0</v>
      </c>
      <c r="W134" s="3">
        <v>0</v>
      </c>
      <c r="X134" s="3">
        <v>0</v>
      </c>
      <c r="Y134" s="3">
        <v>0</v>
      </c>
      <c r="Z134" s="3">
        <v>0</v>
      </c>
      <c r="AA134" s="3">
        <v>0</v>
      </c>
      <c r="AB134" s="3"/>
      <c r="AC134" s="3"/>
    </row>
    <row r="135" spans="1:32" s="38" customFormat="1" x14ac:dyDescent="0.3">
      <c r="A135" s="35">
        <v>13</v>
      </c>
      <c r="B135" s="35" t="s">
        <v>30</v>
      </c>
      <c r="C135" s="35" t="s">
        <v>25</v>
      </c>
      <c r="D135" s="35" t="s">
        <v>26</v>
      </c>
      <c r="E135" s="35" t="s">
        <v>27</v>
      </c>
      <c r="F135" s="35" t="s">
        <v>28</v>
      </c>
      <c r="G135" s="35">
        <f>G136+G137+G138</f>
        <v>1</v>
      </c>
      <c r="H135" s="35">
        <f>H136+H137+H138</f>
        <v>0</v>
      </c>
      <c r="I135" s="36">
        <f t="shared" si="32"/>
        <v>0</v>
      </c>
      <c r="J135" s="35">
        <f>J136+J137+J138</f>
        <v>0</v>
      </c>
      <c r="K135" s="37">
        <f t="shared" si="33"/>
        <v>0</v>
      </c>
      <c r="L135" s="35">
        <f t="shared" si="34"/>
        <v>1</v>
      </c>
      <c r="M135" s="35">
        <f>M136+M137+M138</f>
        <v>0</v>
      </c>
      <c r="N135" s="35">
        <f>N136+N137+N138</f>
        <v>1</v>
      </c>
      <c r="O135" s="35">
        <f>O136+O137+O138</f>
        <v>0</v>
      </c>
      <c r="P135" s="35">
        <f>P136+P137+P138</f>
        <v>0</v>
      </c>
      <c r="Q135" s="36">
        <f t="shared" si="35"/>
        <v>0</v>
      </c>
      <c r="R135" s="35">
        <f>R136+R137+R138</f>
        <v>0</v>
      </c>
      <c r="S135" s="35">
        <f>S136+S137+S138</f>
        <v>0</v>
      </c>
      <c r="T135" s="37">
        <f t="shared" si="36"/>
        <v>0</v>
      </c>
      <c r="U135" s="37">
        <f t="shared" si="37"/>
        <v>0</v>
      </c>
      <c r="V135" s="35">
        <f t="shared" ref="V135:AA135" si="39">V136+V137+V138</f>
        <v>0</v>
      </c>
      <c r="W135" s="35">
        <f t="shared" si="39"/>
        <v>0</v>
      </c>
      <c r="X135" s="35">
        <f t="shared" si="39"/>
        <v>1</v>
      </c>
      <c r="Y135" s="35">
        <f t="shared" si="39"/>
        <v>0</v>
      </c>
      <c r="Z135" s="35">
        <f t="shared" si="39"/>
        <v>0</v>
      </c>
      <c r="AA135" s="35">
        <f t="shared" si="39"/>
        <v>0</v>
      </c>
      <c r="AB135" s="35"/>
      <c r="AC135" s="35"/>
    </row>
    <row r="136" spans="1:32" x14ac:dyDescent="0.3">
      <c r="A136" s="3" t="s">
        <v>66</v>
      </c>
      <c r="B136" s="3" t="s">
        <v>30</v>
      </c>
      <c r="C136" s="3" t="s">
        <v>25</v>
      </c>
      <c r="D136" s="3" t="s">
        <v>26</v>
      </c>
      <c r="E136" s="3" t="s">
        <v>27</v>
      </c>
      <c r="F136" s="3" t="s">
        <v>28</v>
      </c>
      <c r="G136" s="3">
        <v>0</v>
      </c>
      <c r="H136" s="3">
        <v>0</v>
      </c>
      <c r="I136" s="4" t="e">
        <f t="shared" si="32"/>
        <v>#DIV/0!</v>
      </c>
      <c r="J136" s="3">
        <v>0</v>
      </c>
      <c r="K136" s="32" t="e">
        <f t="shared" si="33"/>
        <v>#DIV/0!</v>
      </c>
      <c r="L136" s="3">
        <f t="shared" si="34"/>
        <v>0</v>
      </c>
      <c r="M136" s="3">
        <v>0</v>
      </c>
      <c r="N136" s="3">
        <v>0</v>
      </c>
      <c r="O136" s="3">
        <v>0</v>
      </c>
      <c r="P136" s="3">
        <v>0</v>
      </c>
      <c r="Q136" s="4" t="e">
        <f t="shared" si="35"/>
        <v>#DIV/0!</v>
      </c>
      <c r="R136" s="3">
        <v>0</v>
      </c>
      <c r="S136" s="3">
        <v>0</v>
      </c>
      <c r="T136" s="32" t="e">
        <f t="shared" si="36"/>
        <v>#DIV/0!</v>
      </c>
      <c r="U136" s="32" t="e">
        <f t="shared" si="37"/>
        <v>#DIV/0!</v>
      </c>
      <c r="V136" s="3">
        <v>0</v>
      </c>
      <c r="W136" s="3">
        <v>0</v>
      </c>
      <c r="X136" s="3">
        <v>0</v>
      </c>
      <c r="Y136" s="3">
        <v>0</v>
      </c>
      <c r="Z136" s="3">
        <v>0</v>
      </c>
      <c r="AA136" s="3">
        <v>0</v>
      </c>
      <c r="AB136" s="3"/>
      <c r="AC136" s="3"/>
    </row>
    <row r="137" spans="1:32" x14ac:dyDescent="0.3">
      <c r="A137" s="3" t="s">
        <v>67</v>
      </c>
      <c r="B137" s="3" t="s">
        <v>30</v>
      </c>
      <c r="C137" s="3" t="s">
        <v>25</v>
      </c>
      <c r="D137" s="3" t="s">
        <v>26</v>
      </c>
      <c r="E137" s="3" t="s">
        <v>27</v>
      </c>
      <c r="F137" s="3" t="s">
        <v>28</v>
      </c>
      <c r="G137" s="3">
        <v>1</v>
      </c>
      <c r="H137" s="3">
        <v>0</v>
      </c>
      <c r="I137" s="4">
        <f t="shared" si="32"/>
        <v>0</v>
      </c>
      <c r="J137" s="3">
        <v>0</v>
      </c>
      <c r="K137" s="32">
        <f t="shared" si="33"/>
        <v>0</v>
      </c>
      <c r="L137" s="3">
        <f t="shared" si="34"/>
        <v>1</v>
      </c>
      <c r="M137" s="3">
        <v>0</v>
      </c>
      <c r="N137" s="3">
        <v>1</v>
      </c>
      <c r="O137" s="3">
        <v>0</v>
      </c>
      <c r="P137" s="3">
        <v>0</v>
      </c>
      <c r="Q137" s="4">
        <f t="shared" si="35"/>
        <v>0</v>
      </c>
      <c r="R137" s="3">
        <v>0</v>
      </c>
      <c r="S137" s="3">
        <v>0</v>
      </c>
      <c r="T137" s="32">
        <f t="shared" si="36"/>
        <v>0</v>
      </c>
      <c r="U137" s="32">
        <f t="shared" si="37"/>
        <v>0</v>
      </c>
      <c r="V137" s="3">
        <v>0</v>
      </c>
      <c r="W137" s="3">
        <v>0</v>
      </c>
      <c r="X137" s="3">
        <v>1</v>
      </c>
      <c r="Y137" s="3">
        <v>0</v>
      </c>
      <c r="Z137" s="3">
        <v>0</v>
      </c>
      <c r="AA137" s="3">
        <v>0</v>
      </c>
      <c r="AB137" s="3"/>
      <c r="AC137" s="3"/>
    </row>
    <row r="138" spans="1:32" x14ac:dyDescent="0.3">
      <c r="A138" s="3" t="s">
        <v>68</v>
      </c>
      <c r="B138" s="3" t="s">
        <v>30</v>
      </c>
      <c r="C138" s="3" t="s">
        <v>25</v>
      </c>
      <c r="D138" s="3" t="s">
        <v>26</v>
      </c>
      <c r="E138" s="3" t="s">
        <v>27</v>
      </c>
      <c r="F138" s="3" t="s">
        <v>28</v>
      </c>
      <c r="G138" s="3">
        <v>0</v>
      </c>
      <c r="H138" s="3">
        <v>0</v>
      </c>
      <c r="I138" s="4" t="e">
        <f t="shared" si="32"/>
        <v>#DIV/0!</v>
      </c>
      <c r="J138" s="3">
        <v>0</v>
      </c>
      <c r="K138" s="32" t="e">
        <f t="shared" si="33"/>
        <v>#DIV/0!</v>
      </c>
      <c r="L138" s="3">
        <f t="shared" si="34"/>
        <v>0</v>
      </c>
      <c r="M138" s="3">
        <v>0</v>
      </c>
      <c r="N138" s="3">
        <v>0</v>
      </c>
      <c r="O138" s="3">
        <v>0</v>
      </c>
      <c r="P138" s="3">
        <v>0</v>
      </c>
      <c r="Q138" s="4" t="e">
        <f t="shared" si="35"/>
        <v>#DIV/0!</v>
      </c>
      <c r="R138" s="3">
        <v>0</v>
      </c>
      <c r="S138" s="3">
        <v>0</v>
      </c>
      <c r="T138" s="32" t="e">
        <f t="shared" si="36"/>
        <v>#DIV/0!</v>
      </c>
      <c r="U138" s="32" t="e">
        <f t="shared" si="37"/>
        <v>#DIV/0!</v>
      </c>
      <c r="V138" s="3">
        <v>0</v>
      </c>
      <c r="W138" s="3">
        <v>0</v>
      </c>
      <c r="X138" s="3">
        <v>0</v>
      </c>
      <c r="Y138" s="3">
        <v>0</v>
      </c>
      <c r="Z138" s="3">
        <v>0</v>
      </c>
      <c r="AA138" s="3">
        <v>0</v>
      </c>
      <c r="AB138" s="3"/>
      <c r="AC138" s="3"/>
    </row>
    <row r="139" spans="1:32" s="38" customFormat="1" x14ac:dyDescent="0.3">
      <c r="A139" s="35">
        <v>29</v>
      </c>
      <c r="B139" s="35" t="s">
        <v>29</v>
      </c>
      <c r="C139" s="35" t="s">
        <v>32</v>
      </c>
      <c r="D139" s="35" t="s">
        <v>26</v>
      </c>
      <c r="E139" s="35" t="s">
        <v>30</v>
      </c>
      <c r="F139" s="35" t="s">
        <v>28</v>
      </c>
      <c r="G139" s="35">
        <f>G140+G141+G142</f>
        <v>2</v>
      </c>
      <c r="H139" s="35">
        <f>H140+H141+H142</f>
        <v>2</v>
      </c>
      <c r="I139" s="36">
        <f t="shared" si="32"/>
        <v>1</v>
      </c>
      <c r="J139" s="35">
        <f>J140+J141+J142</f>
        <v>1</v>
      </c>
      <c r="K139" s="37">
        <f t="shared" si="33"/>
        <v>0.5</v>
      </c>
      <c r="L139" s="35">
        <f t="shared" si="34"/>
        <v>1</v>
      </c>
      <c r="M139" s="35">
        <f>M140+M141+M142</f>
        <v>1</v>
      </c>
      <c r="N139" s="35">
        <f>N140+N141+N142</f>
        <v>0</v>
      </c>
      <c r="O139" s="35">
        <f>O140+O141+O142</f>
        <v>1</v>
      </c>
      <c r="P139" s="35">
        <f>P140+P141+P142</f>
        <v>0</v>
      </c>
      <c r="Q139" s="36">
        <f t="shared" si="35"/>
        <v>0</v>
      </c>
      <c r="R139" s="35">
        <f>R140+R141+R142</f>
        <v>0</v>
      </c>
      <c r="S139" s="35">
        <f>S140+S141+S142</f>
        <v>0</v>
      </c>
      <c r="T139" s="37">
        <f t="shared" si="36"/>
        <v>1</v>
      </c>
      <c r="U139" s="37">
        <f t="shared" si="37"/>
        <v>1</v>
      </c>
      <c r="V139" s="35">
        <f t="shared" ref="V139:AA139" si="40">V140+V141+V142</f>
        <v>0</v>
      </c>
      <c r="W139" s="35">
        <f t="shared" si="40"/>
        <v>0</v>
      </c>
      <c r="X139" s="35">
        <f t="shared" si="40"/>
        <v>0</v>
      </c>
      <c r="Y139" s="35">
        <f t="shared" si="40"/>
        <v>1</v>
      </c>
      <c r="Z139" s="35">
        <f t="shared" si="40"/>
        <v>0</v>
      </c>
      <c r="AA139" s="35">
        <f t="shared" si="40"/>
        <v>0</v>
      </c>
      <c r="AB139" s="35"/>
      <c r="AC139" s="35"/>
    </row>
    <row r="140" spans="1:32" x14ac:dyDescent="0.3">
      <c r="A140" s="3" t="s">
        <v>66</v>
      </c>
      <c r="B140" s="3" t="s">
        <v>29</v>
      </c>
      <c r="C140" s="3" t="s">
        <v>32</v>
      </c>
      <c r="D140" s="3" t="s">
        <v>26</v>
      </c>
      <c r="E140" s="3" t="s">
        <v>30</v>
      </c>
      <c r="F140" s="3" t="s">
        <v>28</v>
      </c>
      <c r="G140" s="3">
        <v>0</v>
      </c>
      <c r="H140" s="3">
        <v>0</v>
      </c>
      <c r="I140" s="4" t="e">
        <f t="shared" si="32"/>
        <v>#DIV/0!</v>
      </c>
      <c r="J140" s="3">
        <v>0</v>
      </c>
      <c r="K140" s="32" t="e">
        <f t="shared" si="33"/>
        <v>#DIV/0!</v>
      </c>
      <c r="L140" s="3">
        <f t="shared" si="34"/>
        <v>0</v>
      </c>
      <c r="M140" s="3">
        <v>0</v>
      </c>
      <c r="N140" s="3">
        <v>0</v>
      </c>
      <c r="O140" s="3">
        <v>0</v>
      </c>
      <c r="P140" s="3">
        <v>0</v>
      </c>
      <c r="Q140" s="4" t="e">
        <f t="shared" si="35"/>
        <v>#DIV/0!</v>
      </c>
      <c r="R140" s="3">
        <v>0</v>
      </c>
      <c r="S140" s="3">
        <v>0</v>
      </c>
      <c r="T140" s="32" t="e">
        <f t="shared" si="36"/>
        <v>#DIV/0!</v>
      </c>
      <c r="U140" s="32" t="e">
        <f t="shared" si="37"/>
        <v>#DIV/0!</v>
      </c>
      <c r="V140" s="3">
        <v>0</v>
      </c>
      <c r="W140" s="3">
        <v>0</v>
      </c>
      <c r="X140" s="3">
        <v>0</v>
      </c>
      <c r="Y140" s="3">
        <v>0</v>
      </c>
      <c r="Z140" s="3">
        <v>0</v>
      </c>
      <c r="AA140" s="3">
        <v>0</v>
      </c>
      <c r="AB140" s="3"/>
      <c r="AC140" s="3"/>
    </row>
    <row r="141" spans="1:32" x14ac:dyDescent="0.3">
      <c r="A141" s="3" t="s">
        <v>67</v>
      </c>
      <c r="B141" s="3" t="s">
        <v>29</v>
      </c>
      <c r="C141" s="3" t="s">
        <v>32</v>
      </c>
      <c r="D141" s="3" t="s">
        <v>26</v>
      </c>
      <c r="E141" s="3" t="s">
        <v>30</v>
      </c>
      <c r="F141" s="3" t="s">
        <v>28</v>
      </c>
      <c r="G141" s="3">
        <v>2</v>
      </c>
      <c r="H141" s="3">
        <v>2</v>
      </c>
      <c r="I141" s="4">
        <f t="shared" si="32"/>
        <v>1</v>
      </c>
      <c r="J141" s="3">
        <v>1</v>
      </c>
      <c r="K141" s="32">
        <f t="shared" si="33"/>
        <v>0.5</v>
      </c>
      <c r="L141" s="3">
        <f t="shared" si="34"/>
        <v>1</v>
      </c>
      <c r="M141" s="3">
        <v>1</v>
      </c>
      <c r="N141" s="3">
        <v>0</v>
      </c>
      <c r="O141" s="3">
        <v>1</v>
      </c>
      <c r="P141" s="3">
        <v>0</v>
      </c>
      <c r="Q141" s="4">
        <f t="shared" si="35"/>
        <v>0</v>
      </c>
      <c r="R141" s="3">
        <v>0</v>
      </c>
      <c r="S141" s="3">
        <v>0</v>
      </c>
      <c r="T141" s="32">
        <f t="shared" si="36"/>
        <v>1</v>
      </c>
      <c r="U141" s="32">
        <f t="shared" si="37"/>
        <v>1</v>
      </c>
      <c r="V141" s="3">
        <v>0</v>
      </c>
      <c r="W141" s="3">
        <v>0</v>
      </c>
      <c r="X141" s="3">
        <v>0</v>
      </c>
      <c r="Y141" s="3">
        <v>1</v>
      </c>
      <c r="Z141" s="3">
        <v>0</v>
      </c>
      <c r="AA141" s="3">
        <v>0</v>
      </c>
      <c r="AB141" s="3"/>
      <c r="AC141" s="3"/>
    </row>
    <row r="142" spans="1:32" x14ac:dyDescent="0.3">
      <c r="A142" s="3" t="s">
        <v>68</v>
      </c>
      <c r="B142" s="3" t="s">
        <v>29</v>
      </c>
      <c r="C142" s="3" t="s">
        <v>32</v>
      </c>
      <c r="D142" s="3" t="s">
        <v>26</v>
      </c>
      <c r="E142" s="3" t="s">
        <v>30</v>
      </c>
      <c r="F142" s="3" t="s">
        <v>28</v>
      </c>
      <c r="G142" s="3">
        <v>0</v>
      </c>
      <c r="H142" s="3">
        <v>0</v>
      </c>
      <c r="I142" s="4" t="e">
        <f t="shared" si="32"/>
        <v>#DIV/0!</v>
      </c>
      <c r="J142" s="3">
        <v>0</v>
      </c>
      <c r="K142" s="32" t="e">
        <f t="shared" si="33"/>
        <v>#DIV/0!</v>
      </c>
      <c r="L142" s="3">
        <f t="shared" si="34"/>
        <v>0</v>
      </c>
      <c r="M142" s="3">
        <v>0</v>
      </c>
      <c r="N142" s="3">
        <v>0</v>
      </c>
      <c r="O142" s="3">
        <v>0</v>
      </c>
      <c r="P142" s="3">
        <v>0</v>
      </c>
      <c r="Q142" s="4" t="e">
        <f t="shared" si="35"/>
        <v>#DIV/0!</v>
      </c>
      <c r="R142" s="3">
        <v>0</v>
      </c>
      <c r="S142" s="3">
        <v>0</v>
      </c>
      <c r="T142" s="32" t="e">
        <f t="shared" si="36"/>
        <v>#DIV/0!</v>
      </c>
      <c r="U142" s="32" t="e">
        <f t="shared" si="37"/>
        <v>#DIV/0!</v>
      </c>
      <c r="V142" s="3">
        <v>0</v>
      </c>
      <c r="W142" s="3">
        <v>0</v>
      </c>
      <c r="X142" s="3">
        <v>0</v>
      </c>
      <c r="Y142" s="3">
        <v>0</v>
      </c>
      <c r="Z142" s="3">
        <v>0</v>
      </c>
      <c r="AA142" s="3">
        <v>0</v>
      </c>
      <c r="AB142" s="3"/>
      <c r="AC142" s="3"/>
    </row>
    <row r="143" spans="1:32" s="38" customFormat="1" x14ac:dyDescent="0.3">
      <c r="A143" s="35">
        <v>115</v>
      </c>
      <c r="B143" s="35" t="s">
        <v>24</v>
      </c>
      <c r="C143" s="35" t="s">
        <v>29</v>
      </c>
      <c r="D143" s="35" t="s">
        <v>26</v>
      </c>
      <c r="E143" s="35" t="s">
        <v>30</v>
      </c>
      <c r="F143" s="35" t="s">
        <v>32</v>
      </c>
      <c r="G143" s="35">
        <f>G144+G145+G146</f>
        <v>2</v>
      </c>
      <c r="H143" s="35">
        <f>H144+H145+H146</f>
        <v>0</v>
      </c>
      <c r="I143" s="36">
        <f t="shared" si="32"/>
        <v>0</v>
      </c>
      <c r="J143" s="35">
        <f>J144+J145+J146</f>
        <v>0</v>
      </c>
      <c r="K143" s="37">
        <f t="shared" si="33"/>
        <v>0</v>
      </c>
      <c r="L143" s="35">
        <f t="shared" si="34"/>
        <v>2</v>
      </c>
      <c r="M143" s="35">
        <f>M144+M145+M146</f>
        <v>0</v>
      </c>
      <c r="N143" s="35">
        <f>N144+N145+N146</f>
        <v>2</v>
      </c>
      <c r="O143" s="35">
        <f>O144+O145+O146</f>
        <v>0</v>
      </c>
      <c r="P143" s="35">
        <f>P144+P145+P146</f>
        <v>1</v>
      </c>
      <c r="Q143" s="36">
        <f t="shared" si="35"/>
        <v>50</v>
      </c>
      <c r="R143" s="35">
        <f>R144+R145+R146</f>
        <v>0</v>
      </c>
      <c r="S143" s="35">
        <f>S144+S145+S146</f>
        <v>0</v>
      </c>
      <c r="T143" s="37">
        <f t="shared" si="36"/>
        <v>0</v>
      </c>
      <c r="U143" s="37">
        <f t="shared" si="37"/>
        <v>0</v>
      </c>
      <c r="V143" s="35">
        <f t="shared" ref="V143:AA143" si="41">V144+V145+V146</f>
        <v>0</v>
      </c>
      <c r="W143" s="35">
        <f t="shared" si="41"/>
        <v>0</v>
      </c>
      <c r="X143" s="35">
        <f t="shared" si="41"/>
        <v>2</v>
      </c>
      <c r="Y143" s="35">
        <f t="shared" si="41"/>
        <v>0</v>
      </c>
      <c r="Z143" s="35">
        <f t="shared" si="41"/>
        <v>0</v>
      </c>
      <c r="AA143" s="35">
        <f t="shared" si="41"/>
        <v>0</v>
      </c>
      <c r="AB143" s="35"/>
      <c r="AC143" s="35"/>
    </row>
    <row r="144" spans="1:32" x14ac:dyDescent="0.3">
      <c r="A144" s="3" t="s">
        <v>66</v>
      </c>
      <c r="B144" s="3" t="s">
        <v>24</v>
      </c>
      <c r="C144" s="3" t="s">
        <v>29</v>
      </c>
      <c r="D144" s="3" t="s">
        <v>26</v>
      </c>
      <c r="E144" s="3" t="s">
        <v>30</v>
      </c>
      <c r="F144" s="3" t="s">
        <v>32</v>
      </c>
      <c r="G144" s="3">
        <v>0</v>
      </c>
      <c r="H144" s="3">
        <v>0</v>
      </c>
      <c r="I144" s="4" t="e">
        <f t="shared" si="32"/>
        <v>#DIV/0!</v>
      </c>
      <c r="J144" s="3">
        <v>0</v>
      </c>
      <c r="K144" s="32" t="e">
        <f t="shared" si="33"/>
        <v>#DIV/0!</v>
      </c>
      <c r="L144" s="3">
        <f t="shared" si="34"/>
        <v>0</v>
      </c>
      <c r="M144" s="3">
        <v>0</v>
      </c>
      <c r="N144" s="3">
        <v>0</v>
      </c>
      <c r="O144" s="3">
        <v>0</v>
      </c>
      <c r="P144" s="3">
        <v>0</v>
      </c>
      <c r="Q144" s="4" t="e">
        <f t="shared" si="35"/>
        <v>#DIV/0!</v>
      </c>
      <c r="R144" s="3">
        <v>0</v>
      </c>
      <c r="S144" s="3">
        <v>0</v>
      </c>
      <c r="T144" s="32" t="e">
        <f t="shared" si="36"/>
        <v>#DIV/0!</v>
      </c>
      <c r="U144" s="32" t="e">
        <f t="shared" si="37"/>
        <v>#DIV/0!</v>
      </c>
      <c r="V144" s="3">
        <v>0</v>
      </c>
      <c r="W144" s="3">
        <v>0</v>
      </c>
      <c r="X144" s="3">
        <v>0</v>
      </c>
      <c r="Y144" s="3">
        <v>0</v>
      </c>
      <c r="Z144" s="3">
        <v>0</v>
      </c>
      <c r="AA144" s="3">
        <v>0</v>
      </c>
      <c r="AB144" s="3"/>
      <c r="AC144" s="3"/>
    </row>
    <row r="145" spans="1:29" x14ac:dyDescent="0.3">
      <c r="A145" s="3" t="s">
        <v>67</v>
      </c>
      <c r="B145" s="3" t="s">
        <v>24</v>
      </c>
      <c r="C145" s="3" t="s">
        <v>29</v>
      </c>
      <c r="D145" s="3" t="s">
        <v>26</v>
      </c>
      <c r="E145" s="3" t="s">
        <v>30</v>
      </c>
      <c r="F145" s="3" t="s">
        <v>32</v>
      </c>
      <c r="G145" s="3">
        <v>2</v>
      </c>
      <c r="H145" s="3">
        <v>0</v>
      </c>
      <c r="I145" s="4">
        <f t="shared" si="32"/>
        <v>0</v>
      </c>
      <c r="J145" s="3">
        <v>0</v>
      </c>
      <c r="K145" s="32">
        <f t="shared" si="33"/>
        <v>0</v>
      </c>
      <c r="L145" s="3">
        <f t="shared" si="34"/>
        <v>2</v>
      </c>
      <c r="M145" s="3">
        <v>0</v>
      </c>
      <c r="N145" s="3">
        <v>2</v>
      </c>
      <c r="O145" s="3">
        <v>0</v>
      </c>
      <c r="P145" s="3">
        <v>1</v>
      </c>
      <c r="Q145" s="4">
        <f t="shared" si="35"/>
        <v>50</v>
      </c>
      <c r="R145" s="3">
        <v>0</v>
      </c>
      <c r="S145" s="3">
        <v>0</v>
      </c>
      <c r="T145" s="32">
        <f t="shared" si="36"/>
        <v>0</v>
      </c>
      <c r="U145" s="32">
        <f t="shared" si="37"/>
        <v>0</v>
      </c>
      <c r="V145" s="3">
        <v>0</v>
      </c>
      <c r="W145" s="3">
        <v>0</v>
      </c>
      <c r="X145" s="3">
        <v>2</v>
      </c>
      <c r="Y145" s="3">
        <v>0</v>
      </c>
      <c r="Z145" s="3">
        <v>0</v>
      </c>
      <c r="AA145" s="3">
        <v>0</v>
      </c>
      <c r="AB145" s="3"/>
      <c r="AC145" s="3"/>
    </row>
    <row r="146" spans="1:29" x14ac:dyDescent="0.3">
      <c r="A146" s="3" t="s">
        <v>68</v>
      </c>
      <c r="B146" s="3" t="s">
        <v>24</v>
      </c>
      <c r="C146" s="3" t="s">
        <v>29</v>
      </c>
      <c r="D146" s="3" t="s">
        <v>26</v>
      </c>
      <c r="E146" s="3" t="s">
        <v>30</v>
      </c>
      <c r="F146" s="3" t="s">
        <v>32</v>
      </c>
      <c r="G146" s="3">
        <v>0</v>
      </c>
      <c r="H146" s="3">
        <v>0</v>
      </c>
      <c r="I146" s="4" t="e">
        <f t="shared" si="32"/>
        <v>#DIV/0!</v>
      </c>
      <c r="J146" s="3">
        <v>0</v>
      </c>
      <c r="K146" s="32" t="e">
        <f t="shared" si="33"/>
        <v>#DIV/0!</v>
      </c>
      <c r="L146" s="3">
        <f t="shared" si="34"/>
        <v>0</v>
      </c>
      <c r="M146" s="3">
        <v>0</v>
      </c>
      <c r="N146" s="3">
        <v>0</v>
      </c>
      <c r="O146" s="3">
        <v>0</v>
      </c>
      <c r="P146" s="3">
        <v>0</v>
      </c>
      <c r="Q146" s="4" t="e">
        <f t="shared" si="35"/>
        <v>#DIV/0!</v>
      </c>
      <c r="R146" s="3">
        <v>0</v>
      </c>
      <c r="S146" s="3">
        <v>0</v>
      </c>
      <c r="T146" s="32" t="e">
        <f t="shared" si="36"/>
        <v>#DIV/0!</v>
      </c>
      <c r="U146" s="32" t="e">
        <f t="shared" si="37"/>
        <v>#DIV/0!</v>
      </c>
      <c r="V146" s="3">
        <v>0</v>
      </c>
      <c r="W146" s="3">
        <v>0</v>
      </c>
      <c r="X146" s="3">
        <v>0</v>
      </c>
      <c r="Y146" s="3">
        <v>0</v>
      </c>
      <c r="Z146" s="3">
        <v>0</v>
      </c>
      <c r="AA146" s="3">
        <v>0</v>
      </c>
      <c r="AB146" s="3"/>
      <c r="AC146" s="3"/>
    </row>
    <row r="147" spans="1:29" s="38" customFormat="1" x14ac:dyDescent="0.3">
      <c r="A147" s="35">
        <v>223</v>
      </c>
      <c r="B147" s="35" t="s">
        <v>24</v>
      </c>
      <c r="C147" s="35" t="s">
        <v>25</v>
      </c>
      <c r="D147" s="35" t="s">
        <v>29</v>
      </c>
      <c r="E147" s="35" t="s">
        <v>30</v>
      </c>
      <c r="F147" s="35" t="s">
        <v>32</v>
      </c>
      <c r="G147" s="35">
        <f>G148+G149+G150</f>
        <v>0</v>
      </c>
      <c r="H147" s="35">
        <f>H148+H149+H150</f>
        <v>0</v>
      </c>
      <c r="I147" s="36" t="e">
        <f t="shared" si="32"/>
        <v>#DIV/0!</v>
      </c>
      <c r="J147" s="35">
        <f>J148+J149+J150</f>
        <v>0</v>
      </c>
      <c r="K147" s="37" t="e">
        <f t="shared" si="33"/>
        <v>#DIV/0!</v>
      </c>
      <c r="L147" s="35">
        <f t="shared" si="34"/>
        <v>0</v>
      </c>
      <c r="M147" s="35">
        <f>M148+M149+M150</f>
        <v>0</v>
      </c>
      <c r="N147" s="35">
        <f>N148+N149+N150</f>
        <v>0</v>
      </c>
      <c r="O147" s="35">
        <f>O148+O149+O150</f>
        <v>0</v>
      </c>
      <c r="P147" s="35">
        <f>P148+P149+P150</f>
        <v>0</v>
      </c>
      <c r="Q147" s="36" t="e">
        <f t="shared" si="35"/>
        <v>#DIV/0!</v>
      </c>
      <c r="R147" s="35">
        <f>R148+R149+R150</f>
        <v>0</v>
      </c>
      <c r="S147" s="35">
        <f>S148+S149+S150</f>
        <v>0</v>
      </c>
      <c r="T147" s="37" t="e">
        <f t="shared" si="36"/>
        <v>#DIV/0!</v>
      </c>
      <c r="U147" s="37" t="e">
        <f t="shared" si="37"/>
        <v>#DIV/0!</v>
      </c>
      <c r="V147" s="35">
        <f t="shared" ref="V147:AA147" si="42">V148+V149+V150</f>
        <v>0</v>
      </c>
      <c r="W147" s="35">
        <f t="shared" si="42"/>
        <v>0</v>
      </c>
      <c r="X147" s="35">
        <f t="shared" si="42"/>
        <v>0</v>
      </c>
      <c r="Y147" s="35">
        <f t="shared" si="42"/>
        <v>0</v>
      </c>
      <c r="Z147" s="35">
        <f t="shared" si="42"/>
        <v>1</v>
      </c>
      <c r="AA147" s="35">
        <f t="shared" si="42"/>
        <v>0</v>
      </c>
      <c r="AB147" s="35"/>
      <c r="AC147" s="35"/>
    </row>
    <row r="148" spans="1:29" x14ac:dyDescent="0.3">
      <c r="A148" s="3" t="s">
        <v>66</v>
      </c>
      <c r="B148" s="3" t="s">
        <v>24</v>
      </c>
      <c r="C148" s="3" t="s">
        <v>25</v>
      </c>
      <c r="D148" s="3" t="s">
        <v>29</v>
      </c>
      <c r="E148" s="3" t="s">
        <v>30</v>
      </c>
      <c r="F148" s="3" t="s">
        <v>32</v>
      </c>
      <c r="G148" s="3">
        <v>0</v>
      </c>
      <c r="H148" s="3">
        <v>0</v>
      </c>
      <c r="I148" s="4" t="e">
        <f t="shared" si="32"/>
        <v>#DIV/0!</v>
      </c>
      <c r="J148" s="3">
        <v>0</v>
      </c>
      <c r="K148" s="32" t="e">
        <f t="shared" si="33"/>
        <v>#DIV/0!</v>
      </c>
      <c r="L148" s="3">
        <f t="shared" si="34"/>
        <v>0</v>
      </c>
      <c r="M148" s="3">
        <v>0</v>
      </c>
      <c r="N148" s="3">
        <v>0</v>
      </c>
      <c r="O148" s="3">
        <v>0</v>
      </c>
      <c r="P148" s="3">
        <v>0</v>
      </c>
      <c r="Q148" s="4" t="e">
        <f t="shared" si="35"/>
        <v>#DIV/0!</v>
      </c>
      <c r="R148" s="3">
        <v>0</v>
      </c>
      <c r="S148" s="3">
        <v>0</v>
      </c>
      <c r="T148" s="32" t="e">
        <f t="shared" si="36"/>
        <v>#DIV/0!</v>
      </c>
      <c r="U148" s="32" t="e">
        <f t="shared" si="37"/>
        <v>#DIV/0!</v>
      </c>
      <c r="V148" s="3">
        <v>0</v>
      </c>
      <c r="W148" s="3">
        <v>0</v>
      </c>
      <c r="X148" s="3">
        <v>0</v>
      </c>
      <c r="Y148" s="3">
        <v>0</v>
      </c>
      <c r="Z148" s="3">
        <v>1</v>
      </c>
      <c r="AA148" s="3">
        <v>0</v>
      </c>
      <c r="AB148" s="3"/>
      <c r="AC148" s="3"/>
    </row>
    <row r="149" spans="1:29" x14ac:dyDescent="0.3">
      <c r="A149" s="3" t="s">
        <v>67</v>
      </c>
      <c r="B149" s="3" t="s">
        <v>24</v>
      </c>
      <c r="C149" s="3" t="s">
        <v>25</v>
      </c>
      <c r="D149" s="3" t="s">
        <v>29</v>
      </c>
      <c r="E149" s="3" t="s">
        <v>30</v>
      </c>
      <c r="F149" s="3" t="s">
        <v>32</v>
      </c>
      <c r="G149" s="3">
        <v>0</v>
      </c>
      <c r="H149" s="3">
        <v>0</v>
      </c>
      <c r="I149" s="4" t="e">
        <f t="shared" si="32"/>
        <v>#DIV/0!</v>
      </c>
      <c r="J149" s="3">
        <v>0</v>
      </c>
      <c r="K149" s="32" t="e">
        <f t="shared" si="33"/>
        <v>#DIV/0!</v>
      </c>
      <c r="L149" s="3">
        <f t="shared" si="34"/>
        <v>0</v>
      </c>
      <c r="M149" s="3">
        <v>0</v>
      </c>
      <c r="N149" s="3">
        <v>0</v>
      </c>
      <c r="O149" s="3">
        <v>0</v>
      </c>
      <c r="P149" s="3">
        <v>0</v>
      </c>
      <c r="Q149" s="4" t="e">
        <f t="shared" si="35"/>
        <v>#DIV/0!</v>
      </c>
      <c r="R149" s="3">
        <v>0</v>
      </c>
      <c r="S149" s="3">
        <v>0</v>
      </c>
      <c r="T149" s="32" t="e">
        <f t="shared" si="36"/>
        <v>#DIV/0!</v>
      </c>
      <c r="U149" s="32" t="e">
        <f t="shared" si="37"/>
        <v>#DIV/0!</v>
      </c>
      <c r="V149" s="3">
        <v>0</v>
      </c>
      <c r="W149" s="3">
        <v>0</v>
      </c>
      <c r="X149" s="3">
        <v>0</v>
      </c>
      <c r="Y149" s="3">
        <v>0</v>
      </c>
      <c r="Z149" s="3">
        <v>0</v>
      </c>
      <c r="AA149" s="3">
        <v>0</v>
      </c>
      <c r="AB149" s="3"/>
      <c r="AC149" s="3"/>
    </row>
    <row r="150" spans="1:29" x14ac:dyDescent="0.3">
      <c r="A150" s="3" t="s">
        <v>68</v>
      </c>
      <c r="B150" s="3" t="s">
        <v>24</v>
      </c>
      <c r="C150" s="3" t="s">
        <v>25</v>
      </c>
      <c r="D150" s="3" t="s">
        <v>29</v>
      </c>
      <c r="E150" s="3" t="s">
        <v>30</v>
      </c>
      <c r="F150" s="3" t="s">
        <v>32</v>
      </c>
      <c r="G150" s="3">
        <v>0</v>
      </c>
      <c r="H150" s="3">
        <v>0</v>
      </c>
      <c r="I150" s="4" t="e">
        <f t="shared" si="32"/>
        <v>#DIV/0!</v>
      </c>
      <c r="J150" s="3">
        <v>0</v>
      </c>
      <c r="K150" s="32" t="e">
        <f t="shared" si="33"/>
        <v>#DIV/0!</v>
      </c>
      <c r="L150" s="3">
        <f t="shared" si="34"/>
        <v>0</v>
      </c>
      <c r="M150" s="3">
        <v>0</v>
      </c>
      <c r="N150" s="3">
        <v>0</v>
      </c>
      <c r="O150" s="3">
        <v>0</v>
      </c>
      <c r="P150" s="3">
        <v>0</v>
      </c>
      <c r="Q150" s="4" t="e">
        <f t="shared" si="35"/>
        <v>#DIV/0!</v>
      </c>
      <c r="R150" s="3">
        <v>0</v>
      </c>
      <c r="S150" s="3">
        <v>0</v>
      </c>
      <c r="T150" s="32" t="e">
        <f t="shared" si="36"/>
        <v>#DIV/0!</v>
      </c>
      <c r="U150" s="32" t="e">
        <f t="shared" si="37"/>
        <v>#DIV/0!</v>
      </c>
      <c r="V150" s="3">
        <v>0</v>
      </c>
      <c r="W150" s="3">
        <v>0</v>
      </c>
      <c r="X150" s="3">
        <v>0</v>
      </c>
      <c r="Y150" s="3">
        <v>0</v>
      </c>
      <c r="Z150" s="3">
        <v>0</v>
      </c>
      <c r="AA150" s="3">
        <v>0</v>
      </c>
      <c r="AB150" s="3"/>
      <c r="AC150" s="3"/>
    </row>
    <row r="151" spans="1:29" s="38" customFormat="1" x14ac:dyDescent="0.3">
      <c r="A151" s="35">
        <v>58</v>
      </c>
      <c r="B151" s="35" t="s">
        <v>24</v>
      </c>
      <c r="C151" s="35" t="s">
        <v>25</v>
      </c>
      <c r="D151" s="35" t="s">
        <v>32</v>
      </c>
      <c r="E151" s="35" t="s">
        <v>27</v>
      </c>
      <c r="F151" s="35" t="s">
        <v>28</v>
      </c>
      <c r="G151" s="35">
        <f>G152+G153+G154</f>
        <v>2</v>
      </c>
      <c r="H151" s="35">
        <f>H152+H153+H154</f>
        <v>2</v>
      </c>
      <c r="I151" s="36">
        <f t="shared" si="32"/>
        <v>1</v>
      </c>
      <c r="J151" s="35">
        <f>J152+J153+J154</f>
        <v>1</v>
      </c>
      <c r="K151" s="37">
        <f t="shared" si="33"/>
        <v>0.5</v>
      </c>
      <c r="L151" s="35">
        <f t="shared" si="34"/>
        <v>1</v>
      </c>
      <c r="M151" s="35">
        <f>M152+M153+M154</f>
        <v>1</v>
      </c>
      <c r="N151" s="35">
        <f>N152+N153+N154</f>
        <v>0</v>
      </c>
      <c r="O151" s="35">
        <f>O152+O153+O154</f>
        <v>1</v>
      </c>
      <c r="P151" s="35">
        <f>P152+P153+P154</f>
        <v>1</v>
      </c>
      <c r="Q151" s="36">
        <f t="shared" si="35"/>
        <v>100</v>
      </c>
      <c r="R151" s="35">
        <f>R152+R153+R154</f>
        <v>0</v>
      </c>
      <c r="S151" s="35">
        <f>S152+S153+S154</f>
        <v>0</v>
      </c>
      <c r="T151" s="37">
        <f t="shared" si="36"/>
        <v>1</v>
      </c>
      <c r="U151" s="37">
        <f t="shared" si="37"/>
        <v>1</v>
      </c>
      <c r="V151" s="35">
        <f t="shared" ref="V151:AA151" si="43">V152+V153+V154</f>
        <v>0</v>
      </c>
      <c r="W151" s="35">
        <f t="shared" si="43"/>
        <v>0</v>
      </c>
      <c r="X151" s="35">
        <f t="shared" si="43"/>
        <v>0</v>
      </c>
      <c r="Y151" s="35">
        <f t="shared" si="43"/>
        <v>0</v>
      </c>
      <c r="Z151" s="35">
        <f t="shared" si="43"/>
        <v>0</v>
      </c>
      <c r="AA151" s="35">
        <f t="shared" si="43"/>
        <v>0</v>
      </c>
      <c r="AB151" s="35"/>
      <c r="AC151" s="35"/>
    </row>
    <row r="152" spans="1:29" x14ac:dyDescent="0.3">
      <c r="A152" s="3" t="s">
        <v>66</v>
      </c>
      <c r="B152" s="3" t="s">
        <v>24</v>
      </c>
      <c r="C152" s="3" t="s">
        <v>25</v>
      </c>
      <c r="D152" s="3" t="s">
        <v>32</v>
      </c>
      <c r="E152" s="3" t="s">
        <v>27</v>
      </c>
      <c r="F152" s="3" t="s">
        <v>28</v>
      </c>
      <c r="G152" s="3">
        <v>0</v>
      </c>
      <c r="H152" s="3">
        <v>0</v>
      </c>
      <c r="I152" s="4" t="e">
        <f t="shared" si="32"/>
        <v>#DIV/0!</v>
      </c>
      <c r="J152" s="3">
        <v>0</v>
      </c>
      <c r="K152" s="32" t="e">
        <f t="shared" si="33"/>
        <v>#DIV/0!</v>
      </c>
      <c r="L152" s="3">
        <f t="shared" si="34"/>
        <v>0</v>
      </c>
      <c r="M152" s="3">
        <v>0</v>
      </c>
      <c r="N152" s="3">
        <v>0</v>
      </c>
      <c r="O152" s="3">
        <v>0</v>
      </c>
      <c r="P152" s="3">
        <v>0</v>
      </c>
      <c r="Q152" s="4" t="e">
        <f t="shared" si="35"/>
        <v>#DIV/0!</v>
      </c>
      <c r="R152" s="3">
        <v>0</v>
      </c>
      <c r="S152" s="3">
        <v>0</v>
      </c>
      <c r="T152" s="32" t="e">
        <f t="shared" si="36"/>
        <v>#DIV/0!</v>
      </c>
      <c r="U152" s="32" t="e">
        <f t="shared" si="37"/>
        <v>#DIV/0!</v>
      </c>
      <c r="V152" s="3">
        <v>0</v>
      </c>
      <c r="W152" s="3">
        <v>0</v>
      </c>
      <c r="X152" s="3">
        <v>0</v>
      </c>
      <c r="Y152" s="3">
        <v>0</v>
      </c>
      <c r="Z152" s="3">
        <v>0</v>
      </c>
      <c r="AA152" s="3">
        <v>0</v>
      </c>
      <c r="AB152" s="3"/>
      <c r="AC152" s="3"/>
    </row>
    <row r="153" spans="1:29" x14ac:dyDescent="0.3">
      <c r="A153" s="3" t="s">
        <v>67</v>
      </c>
      <c r="B153" s="3" t="s">
        <v>24</v>
      </c>
      <c r="C153" s="3" t="s">
        <v>25</v>
      </c>
      <c r="D153" s="3" t="s">
        <v>32</v>
      </c>
      <c r="E153" s="3" t="s">
        <v>27</v>
      </c>
      <c r="F153" s="3" t="s">
        <v>28</v>
      </c>
      <c r="G153" s="3">
        <v>2</v>
      </c>
      <c r="H153" s="3">
        <v>2</v>
      </c>
      <c r="I153" s="4">
        <f t="shared" si="32"/>
        <v>1</v>
      </c>
      <c r="J153" s="3">
        <v>1</v>
      </c>
      <c r="K153" s="32">
        <f t="shared" si="33"/>
        <v>0.5</v>
      </c>
      <c r="L153" s="3">
        <f t="shared" si="34"/>
        <v>1</v>
      </c>
      <c r="M153" s="3">
        <v>1</v>
      </c>
      <c r="N153" s="3">
        <v>0</v>
      </c>
      <c r="O153" s="3">
        <v>1</v>
      </c>
      <c r="P153" s="3">
        <v>1</v>
      </c>
      <c r="Q153" s="4">
        <f t="shared" si="35"/>
        <v>100</v>
      </c>
      <c r="R153" s="3">
        <v>0</v>
      </c>
      <c r="S153" s="3">
        <v>0</v>
      </c>
      <c r="T153" s="32">
        <f t="shared" si="36"/>
        <v>1</v>
      </c>
      <c r="U153" s="32">
        <f t="shared" si="37"/>
        <v>1</v>
      </c>
      <c r="V153" s="3">
        <v>0</v>
      </c>
      <c r="W153" s="3">
        <v>0</v>
      </c>
      <c r="X153" s="3">
        <v>0</v>
      </c>
      <c r="Y153" s="3">
        <v>0</v>
      </c>
      <c r="Z153" s="3">
        <v>0</v>
      </c>
      <c r="AA153" s="3">
        <v>0</v>
      </c>
      <c r="AB153" s="3"/>
      <c r="AC153" s="3"/>
    </row>
    <row r="154" spans="1:29" x14ac:dyDescent="0.3">
      <c r="A154" s="3" t="s">
        <v>68</v>
      </c>
      <c r="B154" s="3" t="s">
        <v>24</v>
      </c>
      <c r="C154" s="3" t="s">
        <v>25</v>
      </c>
      <c r="D154" s="3" t="s">
        <v>32</v>
      </c>
      <c r="E154" s="3" t="s">
        <v>27</v>
      </c>
      <c r="F154" s="3" t="s">
        <v>28</v>
      </c>
      <c r="G154" s="3">
        <v>0</v>
      </c>
      <c r="H154" s="3">
        <v>0</v>
      </c>
      <c r="I154" s="4" t="e">
        <f t="shared" si="32"/>
        <v>#DIV/0!</v>
      </c>
      <c r="J154" s="3">
        <v>0</v>
      </c>
      <c r="K154" s="32" t="e">
        <f t="shared" si="33"/>
        <v>#DIV/0!</v>
      </c>
      <c r="L154" s="3">
        <f t="shared" si="34"/>
        <v>0</v>
      </c>
      <c r="M154" s="3">
        <v>0</v>
      </c>
      <c r="N154" s="3">
        <v>0</v>
      </c>
      <c r="O154" s="3">
        <v>0</v>
      </c>
      <c r="P154" s="3">
        <v>0</v>
      </c>
      <c r="Q154" s="4" t="e">
        <f t="shared" si="35"/>
        <v>#DIV/0!</v>
      </c>
      <c r="R154" s="3">
        <v>0</v>
      </c>
      <c r="S154" s="3">
        <v>0</v>
      </c>
      <c r="T154" s="32" t="e">
        <f t="shared" si="36"/>
        <v>#DIV/0!</v>
      </c>
      <c r="U154" s="32" t="e">
        <f t="shared" si="37"/>
        <v>#DIV/0!</v>
      </c>
      <c r="V154" s="3">
        <v>0</v>
      </c>
      <c r="W154" s="3">
        <v>0</v>
      </c>
      <c r="X154" s="3">
        <v>0</v>
      </c>
      <c r="Y154" s="3">
        <v>0</v>
      </c>
      <c r="Z154" s="3">
        <v>0</v>
      </c>
      <c r="AA154" s="3">
        <v>0</v>
      </c>
      <c r="AB154" s="3"/>
      <c r="AC154" s="3"/>
    </row>
    <row r="155" spans="1:29" s="38" customFormat="1" x14ac:dyDescent="0.3">
      <c r="A155" s="35">
        <v>65</v>
      </c>
      <c r="B155" s="35" t="s">
        <v>33</v>
      </c>
      <c r="C155" s="35" t="s">
        <v>25</v>
      </c>
      <c r="D155" s="35" t="s">
        <v>26</v>
      </c>
      <c r="E155" s="35" t="s">
        <v>27</v>
      </c>
      <c r="F155" s="35" t="s">
        <v>28</v>
      </c>
      <c r="G155" s="35">
        <f>G156+G157+G158</f>
        <v>1</v>
      </c>
      <c r="H155" s="35">
        <f>H156+H157+H158</f>
        <v>0</v>
      </c>
      <c r="I155" s="36">
        <f t="shared" si="32"/>
        <v>0</v>
      </c>
      <c r="J155" s="35">
        <f>J156+J157+J158</f>
        <v>1</v>
      </c>
      <c r="K155" s="37">
        <f t="shared" si="33"/>
        <v>1</v>
      </c>
      <c r="L155" s="35">
        <f t="shared" si="34"/>
        <v>0</v>
      </c>
      <c r="M155" s="35">
        <f>M156+M157+M158</f>
        <v>0</v>
      </c>
      <c r="N155" s="35">
        <f>N156+N157+N158</f>
        <v>0</v>
      </c>
      <c r="O155" s="35">
        <f>O156+O157+O158</f>
        <v>0</v>
      </c>
      <c r="P155" s="35">
        <f>P156+P157+P158</f>
        <v>0</v>
      </c>
      <c r="Q155" s="36" t="e">
        <f t="shared" si="35"/>
        <v>#DIV/0!</v>
      </c>
      <c r="R155" s="35">
        <f>R156+R157+R158</f>
        <v>0</v>
      </c>
      <c r="S155" s="35">
        <f>S156+S157+S158</f>
        <v>0</v>
      </c>
      <c r="T155" s="37" t="e">
        <f t="shared" si="36"/>
        <v>#DIV/0!</v>
      </c>
      <c r="U155" s="37" t="e">
        <f t="shared" si="37"/>
        <v>#DIV/0!</v>
      </c>
      <c r="V155" s="35">
        <f t="shared" ref="V155:AA155" si="44">V156+V157+V158</f>
        <v>0</v>
      </c>
      <c r="W155" s="35">
        <f t="shared" si="44"/>
        <v>0</v>
      </c>
      <c r="X155" s="35">
        <f t="shared" si="44"/>
        <v>0</v>
      </c>
      <c r="Y155" s="35">
        <f t="shared" si="44"/>
        <v>1</v>
      </c>
      <c r="Z155" s="35">
        <f t="shared" si="44"/>
        <v>1</v>
      </c>
      <c r="AA155" s="35">
        <f t="shared" si="44"/>
        <v>0</v>
      </c>
      <c r="AB155" s="35"/>
      <c r="AC155" s="35"/>
    </row>
    <row r="156" spans="1:29" x14ac:dyDescent="0.3">
      <c r="A156" s="3" t="s">
        <v>66</v>
      </c>
      <c r="B156" s="3" t="s">
        <v>33</v>
      </c>
      <c r="C156" s="3" t="s">
        <v>25</v>
      </c>
      <c r="D156" s="3" t="s">
        <v>26</v>
      </c>
      <c r="E156" s="3" t="s">
        <v>27</v>
      </c>
      <c r="F156" s="3" t="s">
        <v>28</v>
      </c>
      <c r="G156" s="3">
        <v>0</v>
      </c>
      <c r="H156" s="3">
        <v>0</v>
      </c>
      <c r="I156" s="4" t="e">
        <f t="shared" si="32"/>
        <v>#DIV/0!</v>
      </c>
      <c r="J156" s="3">
        <v>0</v>
      </c>
      <c r="K156" s="32" t="e">
        <f t="shared" si="33"/>
        <v>#DIV/0!</v>
      </c>
      <c r="L156" s="3">
        <f t="shared" si="34"/>
        <v>0</v>
      </c>
      <c r="M156" s="3">
        <v>0</v>
      </c>
      <c r="N156" s="3">
        <v>0</v>
      </c>
      <c r="O156" s="3">
        <v>0</v>
      </c>
      <c r="P156" s="3">
        <v>0</v>
      </c>
      <c r="Q156" s="4" t="e">
        <f t="shared" si="35"/>
        <v>#DIV/0!</v>
      </c>
      <c r="R156" s="3">
        <v>0</v>
      </c>
      <c r="S156" s="3">
        <v>0</v>
      </c>
      <c r="T156" s="32" t="e">
        <f t="shared" si="36"/>
        <v>#DIV/0!</v>
      </c>
      <c r="U156" s="32" t="e">
        <f t="shared" si="37"/>
        <v>#DIV/0!</v>
      </c>
      <c r="V156" s="3">
        <v>0</v>
      </c>
      <c r="W156" s="3">
        <v>0</v>
      </c>
      <c r="X156" s="3">
        <v>0</v>
      </c>
      <c r="Y156" s="3">
        <v>0</v>
      </c>
      <c r="Z156" s="3">
        <v>0</v>
      </c>
      <c r="AA156" s="3">
        <v>0</v>
      </c>
      <c r="AB156" s="3"/>
      <c r="AC156" s="3"/>
    </row>
    <row r="157" spans="1:29" x14ac:dyDescent="0.3">
      <c r="A157" s="3" t="s">
        <v>67</v>
      </c>
      <c r="B157" s="3" t="s">
        <v>33</v>
      </c>
      <c r="C157" s="3" t="s">
        <v>25</v>
      </c>
      <c r="D157" s="3" t="s">
        <v>26</v>
      </c>
      <c r="E157" s="3" t="s">
        <v>27</v>
      </c>
      <c r="F157" s="3" t="s">
        <v>28</v>
      </c>
      <c r="G157" s="3">
        <v>1</v>
      </c>
      <c r="H157" s="3">
        <v>0</v>
      </c>
      <c r="I157" s="4">
        <f t="shared" si="32"/>
        <v>0</v>
      </c>
      <c r="J157" s="3">
        <v>1</v>
      </c>
      <c r="K157" s="32">
        <f t="shared" si="33"/>
        <v>1</v>
      </c>
      <c r="L157" s="3">
        <f t="shared" si="34"/>
        <v>0</v>
      </c>
      <c r="M157" s="3">
        <v>0</v>
      </c>
      <c r="N157" s="3">
        <v>0</v>
      </c>
      <c r="O157" s="3">
        <v>0</v>
      </c>
      <c r="P157" s="3">
        <v>0</v>
      </c>
      <c r="Q157" s="4" t="e">
        <f t="shared" si="35"/>
        <v>#DIV/0!</v>
      </c>
      <c r="R157" s="3">
        <v>0</v>
      </c>
      <c r="S157" s="3">
        <v>0</v>
      </c>
      <c r="T157" s="32" t="e">
        <f t="shared" si="36"/>
        <v>#DIV/0!</v>
      </c>
      <c r="U157" s="32" t="e">
        <f t="shared" si="37"/>
        <v>#DIV/0!</v>
      </c>
      <c r="V157" s="3">
        <v>0</v>
      </c>
      <c r="W157" s="3">
        <v>0</v>
      </c>
      <c r="X157" s="3">
        <v>0</v>
      </c>
      <c r="Y157" s="3">
        <v>1</v>
      </c>
      <c r="Z157" s="3">
        <v>1</v>
      </c>
      <c r="AA157" s="3">
        <v>0</v>
      </c>
      <c r="AB157" s="3"/>
      <c r="AC157" s="3"/>
    </row>
    <row r="158" spans="1:29" x14ac:dyDescent="0.3">
      <c r="A158" s="3" t="s">
        <v>68</v>
      </c>
      <c r="B158" s="3" t="s">
        <v>33</v>
      </c>
      <c r="C158" s="3" t="s">
        <v>25</v>
      </c>
      <c r="D158" s="3" t="s">
        <v>26</v>
      </c>
      <c r="E158" s="3" t="s">
        <v>27</v>
      </c>
      <c r="F158" s="3" t="s">
        <v>28</v>
      </c>
      <c r="G158" s="3">
        <v>0</v>
      </c>
      <c r="H158" s="3">
        <v>0</v>
      </c>
      <c r="I158" s="4" t="e">
        <f t="shared" si="32"/>
        <v>#DIV/0!</v>
      </c>
      <c r="J158" s="3">
        <v>0</v>
      </c>
      <c r="K158" s="32" t="e">
        <f t="shared" si="33"/>
        <v>#DIV/0!</v>
      </c>
      <c r="L158" s="3">
        <f t="shared" si="34"/>
        <v>0</v>
      </c>
      <c r="M158" s="3">
        <v>0</v>
      </c>
      <c r="N158" s="3">
        <v>0</v>
      </c>
      <c r="O158" s="3">
        <v>0</v>
      </c>
      <c r="P158" s="3">
        <v>0</v>
      </c>
      <c r="Q158" s="4" t="e">
        <f t="shared" si="35"/>
        <v>#DIV/0!</v>
      </c>
      <c r="R158" s="3">
        <v>0</v>
      </c>
      <c r="S158" s="3">
        <v>0</v>
      </c>
      <c r="T158" s="32" t="e">
        <f t="shared" si="36"/>
        <v>#DIV/0!</v>
      </c>
      <c r="U158" s="32" t="e">
        <f t="shared" si="37"/>
        <v>#DIV/0!</v>
      </c>
      <c r="V158" s="3">
        <v>0</v>
      </c>
      <c r="W158" s="3">
        <v>0</v>
      </c>
      <c r="X158" s="3">
        <v>0</v>
      </c>
      <c r="Y158" s="3">
        <v>0</v>
      </c>
      <c r="Z158" s="3">
        <v>0</v>
      </c>
      <c r="AA158" s="3">
        <v>0</v>
      </c>
      <c r="AB158" s="3"/>
      <c r="AC158" s="3"/>
    </row>
    <row r="159" spans="1:29" s="38" customFormat="1" x14ac:dyDescent="0.3">
      <c r="A159" s="35">
        <v>95</v>
      </c>
      <c r="B159" s="35" t="s">
        <v>29</v>
      </c>
      <c r="C159" s="35" t="s">
        <v>25</v>
      </c>
      <c r="D159" s="35" t="s">
        <v>26</v>
      </c>
      <c r="E159" s="35" t="s">
        <v>27</v>
      </c>
      <c r="F159" s="35" t="s">
        <v>33</v>
      </c>
      <c r="G159" s="35">
        <f>G160+G161+G162</f>
        <v>4</v>
      </c>
      <c r="H159" s="35">
        <f>H160+H161+H162</f>
        <v>2</v>
      </c>
      <c r="I159" s="36">
        <f t="shared" si="32"/>
        <v>0.5</v>
      </c>
      <c r="J159" s="35">
        <f>J160+J161+J162</f>
        <v>1</v>
      </c>
      <c r="K159" s="37">
        <f t="shared" si="33"/>
        <v>0.25</v>
      </c>
      <c r="L159" s="35">
        <f t="shared" si="34"/>
        <v>1</v>
      </c>
      <c r="M159" s="35">
        <f>M160+M161+M162</f>
        <v>0</v>
      </c>
      <c r="N159" s="35">
        <f>N160+N161+N162</f>
        <v>1</v>
      </c>
      <c r="O159" s="35">
        <f>O160+O161+O162</f>
        <v>0</v>
      </c>
      <c r="P159" s="35">
        <f>P160+P161+P162</f>
        <v>2</v>
      </c>
      <c r="Q159" s="36">
        <f t="shared" si="35"/>
        <v>200</v>
      </c>
      <c r="R159" s="35">
        <f>R160+R161+R162</f>
        <v>2</v>
      </c>
      <c r="S159" s="35">
        <f>S160+S161+S162</f>
        <v>2</v>
      </c>
      <c r="T159" s="37">
        <f t="shared" si="36"/>
        <v>0</v>
      </c>
      <c r="U159" s="37">
        <f t="shared" si="37"/>
        <v>0</v>
      </c>
      <c r="V159" s="35">
        <f t="shared" ref="V159:AA159" si="45">V160+V161+V162</f>
        <v>0</v>
      </c>
      <c r="W159" s="35">
        <f t="shared" si="45"/>
        <v>1</v>
      </c>
      <c r="X159" s="35">
        <f t="shared" si="45"/>
        <v>1</v>
      </c>
      <c r="Y159" s="35">
        <f t="shared" si="45"/>
        <v>1</v>
      </c>
      <c r="Z159" s="35">
        <f t="shared" si="45"/>
        <v>1</v>
      </c>
      <c r="AA159" s="35">
        <f t="shared" si="45"/>
        <v>0</v>
      </c>
      <c r="AB159" s="35"/>
      <c r="AC159" s="35"/>
    </row>
    <row r="160" spans="1:29" x14ac:dyDescent="0.3">
      <c r="A160" s="3" t="s">
        <v>66</v>
      </c>
      <c r="B160" s="3" t="s">
        <v>29</v>
      </c>
      <c r="C160" s="3" t="s">
        <v>25</v>
      </c>
      <c r="D160" s="3" t="s">
        <v>26</v>
      </c>
      <c r="E160" s="3" t="s">
        <v>27</v>
      </c>
      <c r="F160" s="3" t="s">
        <v>33</v>
      </c>
      <c r="G160" s="3">
        <v>0</v>
      </c>
      <c r="H160" s="3">
        <v>0</v>
      </c>
      <c r="I160" s="4" t="e">
        <f t="shared" si="32"/>
        <v>#DIV/0!</v>
      </c>
      <c r="J160" s="3">
        <v>0</v>
      </c>
      <c r="K160" s="32" t="e">
        <f t="shared" si="33"/>
        <v>#DIV/0!</v>
      </c>
      <c r="L160" s="3">
        <f t="shared" si="34"/>
        <v>0</v>
      </c>
      <c r="M160" s="3">
        <v>0</v>
      </c>
      <c r="N160" s="3">
        <v>0</v>
      </c>
      <c r="O160" s="3">
        <v>0</v>
      </c>
      <c r="P160" s="3">
        <v>0</v>
      </c>
      <c r="Q160" s="4" t="e">
        <f t="shared" si="35"/>
        <v>#DIV/0!</v>
      </c>
      <c r="R160" s="3">
        <v>0</v>
      </c>
      <c r="S160" s="3">
        <v>0</v>
      </c>
      <c r="T160" s="32" t="e">
        <f t="shared" si="36"/>
        <v>#DIV/0!</v>
      </c>
      <c r="U160" s="32" t="e">
        <f t="shared" si="37"/>
        <v>#DIV/0!</v>
      </c>
      <c r="V160" s="3">
        <v>0</v>
      </c>
      <c r="W160" s="3">
        <v>0</v>
      </c>
      <c r="X160" s="3">
        <v>0</v>
      </c>
      <c r="Y160" s="3">
        <v>0</v>
      </c>
      <c r="Z160" s="3">
        <v>0</v>
      </c>
      <c r="AA160" s="3">
        <v>0</v>
      </c>
      <c r="AB160" s="3"/>
      <c r="AC160" s="3"/>
    </row>
    <row r="161" spans="1:29" x14ac:dyDescent="0.3">
      <c r="A161" s="3" t="s">
        <v>67</v>
      </c>
      <c r="B161" s="3" t="s">
        <v>29</v>
      </c>
      <c r="C161" s="3" t="s">
        <v>25</v>
      </c>
      <c r="D161" s="3" t="s">
        <v>26</v>
      </c>
      <c r="E161" s="3" t="s">
        <v>27</v>
      </c>
      <c r="F161" s="3" t="s">
        <v>33</v>
      </c>
      <c r="G161" s="3">
        <v>4</v>
      </c>
      <c r="H161" s="3">
        <v>2</v>
      </c>
      <c r="I161" s="4">
        <f t="shared" si="32"/>
        <v>0.5</v>
      </c>
      <c r="J161" s="3">
        <v>1</v>
      </c>
      <c r="K161" s="32">
        <f t="shared" si="33"/>
        <v>0.25</v>
      </c>
      <c r="L161" s="3">
        <f t="shared" si="34"/>
        <v>1</v>
      </c>
      <c r="M161" s="3">
        <v>0</v>
      </c>
      <c r="N161" s="3">
        <v>1</v>
      </c>
      <c r="O161" s="3">
        <v>0</v>
      </c>
      <c r="P161" s="3">
        <v>2</v>
      </c>
      <c r="Q161" s="4">
        <f t="shared" si="35"/>
        <v>200</v>
      </c>
      <c r="R161" s="3">
        <v>2</v>
      </c>
      <c r="S161" s="3">
        <v>2</v>
      </c>
      <c r="T161" s="32">
        <f t="shared" si="36"/>
        <v>0</v>
      </c>
      <c r="U161" s="32">
        <f t="shared" si="37"/>
        <v>0</v>
      </c>
      <c r="V161" s="3">
        <v>0</v>
      </c>
      <c r="W161" s="3">
        <v>1</v>
      </c>
      <c r="X161" s="3">
        <v>1</v>
      </c>
      <c r="Y161" s="3">
        <v>1</v>
      </c>
      <c r="Z161" s="3">
        <v>1</v>
      </c>
      <c r="AA161" s="3">
        <v>0</v>
      </c>
      <c r="AB161" s="3"/>
      <c r="AC161" s="3"/>
    </row>
    <row r="162" spans="1:29" x14ac:dyDescent="0.3">
      <c r="A162" s="3" t="s">
        <v>68</v>
      </c>
      <c r="B162" s="3" t="s">
        <v>29</v>
      </c>
      <c r="C162" s="3" t="s">
        <v>25</v>
      </c>
      <c r="D162" s="3" t="s">
        <v>26</v>
      </c>
      <c r="E162" s="3" t="s">
        <v>27</v>
      </c>
      <c r="F162" s="3" t="s">
        <v>33</v>
      </c>
      <c r="G162" s="3">
        <v>0</v>
      </c>
      <c r="H162" s="3">
        <v>0</v>
      </c>
      <c r="I162" s="4" t="e">
        <f t="shared" si="32"/>
        <v>#DIV/0!</v>
      </c>
      <c r="J162" s="3">
        <v>0</v>
      </c>
      <c r="K162" s="32" t="e">
        <f t="shared" si="33"/>
        <v>#DIV/0!</v>
      </c>
      <c r="L162" s="3">
        <f t="shared" si="34"/>
        <v>0</v>
      </c>
      <c r="M162" s="3">
        <v>0</v>
      </c>
      <c r="N162" s="3">
        <v>0</v>
      </c>
      <c r="O162" s="3">
        <v>0</v>
      </c>
      <c r="P162" s="3">
        <v>0</v>
      </c>
      <c r="Q162" s="4" t="e">
        <f t="shared" si="35"/>
        <v>#DIV/0!</v>
      </c>
      <c r="R162" s="3">
        <v>0</v>
      </c>
      <c r="S162" s="3">
        <v>0</v>
      </c>
      <c r="T162" s="32" t="e">
        <f t="shared" si="36"/>
        <v>#DIV/0!</v>
      </c>
      <c r="U162" s="32" t="e">
        <f t="shared" si="37"/>
        <v>#DIV/0!</v>
      </c>
      <c r="V162" s="3">
        <v>0</v>
      </c>
      <c r="W162" s="3">
        <v>0</v>
      </c>
      <c r="X162" s="3">
        <v>0</v>
      </c>
      <c r="Y162" s="3">
        <v>0</v>
      </c>
      <c r="Z162" s="3">
        <v>0</v>
      </c>
      <c r="AA162" s="3">
        <v>0</v>
      </c>
      <c r="AB162" s="3"/>
      <c r="AC162" s="3"/>
    </row>
    <row r="163" spans="1:29" s="38" customFormat="1" x14ac:dyDescent="0.3">
      <c r="A163" s="35">
        <v>79</v>
      </c>
      <c r="B163" s="35" t="s">
        <v>29</v>
      </c>
      <c r="C163" s="35" t="s">
        <v>25</v>
      </c>
      <c r="D163" s="35" t="s">
        <v>26</v>
      </c>
      <c r="E163" s="35" t="s">
        <v>30</v>
      </c>
      <c r="F163" s="35" t="s">
        <v>33</v>
      </c>
      <c r="G163" s="35">
        <f>G164+G165+G166</f>
        <v>1</v>
      </c>
      <c r="H163" s="35">
        <f>H164+H165+H166</f>
        <v>0</v>
      </c>
      <c r="I163" s="36">
        <f t="shared" ref="I163:I194" si="46">H163/G163</f>
        <v>0</v>
      </c>
      <c r="J163" s="35">
        <f>J164+J165+J166</f>
        <v>1</v>
      </c>
      <c r="K163" s="37">
        <f t="shared" ref="K163:K194" si="47">J163/G163</f>
        <v>1</v>
      </c>
      <c r="L163" s="35">
        <f t="shared" ref="L163:L194" si="48">M163+N163</f>
        <v>0</v>
      </c>
      <c r="M163" s="35">
        <f>M164+M165+M166</f>
        <v>0</v>
      </c>
      <c r="N163" s="35">
        <f>N164+N165+N166</f>
        <v>0</v>
      </c>
      <c r="O163" s="35">
        <f>O164+O165+O166</f>
        <v>0</v>
      </c>
      <c r="P163" s="35">
        <f>P164+P165+P166</f>
        <v>0</v>
      </c>
      <c r="Q163" s="36" t="e">
        <f t="shared" ref="Q163:Q194" si="49">P163/L163*100</f>
        <v>#DIV/0!</v>
      </c>
      <c r="R163" s="35">
        <f>R164+R165+R166</f>
        <v>0</v>
      </c>
      <c r="S163" s="35">
        <f>S164+S165+S166</f>
        <v>0</v>
      </c>
      <c r="T163" s="37" t="e">
        <f t="shared" ref="T163:T194" si="50">M163/(M163+N163)</f>
        <v>#DIV/0!</v>
      </c>
      <c r="U163" s="37" t="e">
        <f t="shared" ref="U163:U194" si="51">((0.5*V163)+M163)/L163</f>
        <v>#DIV/0!</v>
      </c>
      <c r="V163" s="35">
        <f t="shared" ref="V163:AA163" si="52">V164+V165+V166</f>
        <v>0</v>
      </c>
      <c r="W163" s="35">
        <f t="shared" si="52"/>
        <v>0</v>
      </c>
      <c r="X163" s="35">
        <f t="shared" si="52"/>
        <v>0</v>
      </c>
      <c r="Y163" s="35">
        <f t="shared" si="52"/>
        <v>1</v>
      </c>
      <c r="Z163" s="35">
        <f t="shared" si="52"/>
        <v>0</v>
      </c>
      <c r="AA163" s="35">
        <f t="shared" si="52"/>
        <v>0</v>
      </c>
      <c r="AB163" s="35"/>
      <c r="AC163" s="35"/>
    </row>
    <row r="164" spans="1:29" x14ac:dyDescent="0.3">
      <c r="A164" s="3" t="s">
        <v>66</v>
      </c>
      <c r="B164" s="3" t="s">
        <v>29</v>
      </c>
      <c r="C164" s="3" t="s">
        <v>25</v>
      </c>
      <c r="D164" s="3" t="s">
        <v>26</v>
      </c>
      <c r="E164" s="3" t="s">
        <v>30</v>
      </c>
      <c r="F164" s="3" t="s">
        <v>33</v>
      </c>
      <c r="G164" s="3">
        <v>0</v>
      </c>
      <c r="H164" s="3">
        <v>0</v>
      </c>
      <c r="I164" s="4" t="e">
        <f t="shared" si="46"/>
        <v>#DIV/0!</v>
      </c>
      <c r="J164" s="3">
        <v>0</v>
      </c>
      <c r="K164" s="32" t="e">
        <f t="shared" si="47"/>
        <v>#DIV/0!</v>
      </c>
      <c r="L164" s="3">
        <f t="shared" si="48"/>
        <v>0</v>
      </c>
      <c r="M164" s="3">
        <v>0</v>
      </c>
      <c r="N164" s="3">
        <v>0</v>
      </c>
      <c r="O164" s="3">
        <v>0</v>
      </c>
      <c r="P164" s="3">
        <v>0</v>
      </c>
      <c r="Q164" s="4" t="e">
        <f t="shared" si="49"/>
        <v>#DIV/0!</v>
      </c>
      <c r="R164" s="3">
        <v>0</v>
      </c>
      <c r="S164" s="3">
        <v>0</v>
      </c>
      <c r="T164" s="32" t="e">
        <f t="shared" si="50"/>
        <v>#DIV/0!</v>
      </c>
      <c r="U164" s="32" t="e">
        <f t="shared" si="51"/>
        <v>#DIV/0!</v>
      </c>
      <c r="V164" s="3">
        <v>0</v>
      </c>
      <c r="W164" s="3">
        <v>0</v>
      </c>
      <c r="X164" s="3">
        <v>0</v>
      </c>
      <c r="Y164" s="3">
        <v>0</v>
      </c>
      <c r="Z164" s="3">
        <v>0</v>
      </c>
      <c r="AA164" s="3">
        <v>0</v>
      </c>
      <c r="AB164" s="3"/>
      <c r="AC164" s="3"/>
    </row>
    <row r="165" spans="1:29" x14ac:dyDescent="0.3">
      <c r="A165" s="3" t="s">
        <v>67</v>
      </c>
      <c r="B165" s="3" t="s">
        <v>29</v>
      </c>
      <c r="C165" s="3" t="s">
        <v>25</v>
      </c>
      <c r="D165" s="3" t="s">
        <v>26</v>
      </c>
      <c r="E165" s="3" t="s">
        <v>30</v>
      </c>
      <c r="F165" s="3" t="s">
        <v>33</v>
      </c>
      <c r="G165" s="3">
        <v>1</v>
      </c>
      <c r="H165" s="3">
        <v>0</v>
      </c>
      <c r="I165" s="4">
        <f t="shared" si="46"/>
        <v>0</v>
      </c>
      <c r="J165" s="3">
        <v>1</v>
      </c>
      <c r="K165" s="32">
        <f t="shared" si="47"/>
        <v>1</v>
      </c>
      <c r="L165" s="3">
        <f t="shared" si="48"/>
        <v>0</v>
      </c>
      <c r="M165" s="3">
        <v>0</v>
      </c>
      <c r="N165" s="3">
        <v>0</v>
      </c>
      <c r="O165" s="3">
        <v>0</v>
      </c>
      <c r="P165" s="3">
        <v>0</v>
      </c>
      <c r="Q165" s="4" t="e">
        <f t="shared" si="49"/>
        <v>#DIV/0!</v>
      </c>
      <c r="R165" s="3">
        <v>0</v>
      </c>
      <c r="S165" s="3">
        <v>0</v>
      </c>
      <c r="T165" s="32" t="e">
        <f t="shared" si="50"/>
        <v>#DIV/0!</v>
      </c>
      <c r="U165" s="32" t="e">
        <f t="shared" si="51"/>
        <v>#DIV/0!</v>
      </c>
      <c r="V165" s="3">
        <v>0</v>
      </c>
      <c r="W165" s="3">
        <v>0</v>
      </c>
      <c r="X165" s="3">
        <v>0</v>
      </c>
      <c r="Y165" s="3">
        <v>1</v>
      </c>
      <c r="Z165" s="3">
        <v>0</v>
      </c>
      <c r="AA165" s="3">
        <v>0</v>
      </c>
      <c r="AB165" s="3"/>
      <c r="AC165" s="3"/>
    </row>
    <row r="166" spans="1:29" x14ac:dyDescent="0.3">
      <c r="A166" s="3" t="s">
        <v>68</v>
      </c>
      <c r="B166" s="3" t="s">
        <v>29</v>
      </c>
      <c r="C166" s="3" t="s">
        <v>25</v>
      </c>
      <c r="D166" s="3" t="s">
        <v>26</v>
      </c>
      <c r="E166" s="3" t="s">
        <v>30</v>
      </c>
      <c r="F166" s="3" t="s">
        <v>33</v>
      </c>
      <c r="G166" s="3">
        <v>0</v>
      </c>
      <c r="H166" s="3">
        <v>0</v>
      </c>
      <c r="I166" s="4" t="e">
        <f t="shared" si="46"/>
        <v>#DIV/0!</v>
      </c>
      <c r="J166" s="3">
        <v>0</v>
      </c>
      <c r="K166" s="32" t="e">
        <f t="shared" si="47"/>
        <v>#DIV/0!</v>
      </c>
      <c r="L166" s="3">
        <f t="shared" si="48"/>
        <v>0</v>
      </c>
      <c r="M166" s="3">
        <v>0</v>
      </c>
      <c r="N166" s="3">
        <v>0</v>
      </c>
      <c r="O166" s="3">
        <v>0</v>
      </c>
      <c r="P166" s="3">
        <v>0</v>
      </c>
      <c r="Q166" s="4" t="e">
        <f t="shared" si="49"/>
        <v>#DIV/0!</v>
      </c>
      <c r="R166" s="3">
        <v>0</v>
      </c>
      <c r="S166" s="3">
        <v>0</v>
      </c>
      <c r="T166" s="32" t="e">
        <f t="shared" si="50"/>
        <v>#DIV/0!</v>
      </c>
      <c r="U166" s="32" t="e">
        <f t="shared" si="51"/>
        <v>#DIV/0!</v>
      </c>
      <c r="V166" s="3">
        <v>0</v>
      </c>
      <c r="W166" s="3">
        <v>0</v>
      </c>
      <c r="X166" s="3">
        <v>0</v>
      </c>
      <c r="Y166" s="3">
        <v>0</v>
      </c>
      <c r="Z166" s="3">
        <v>0</v>
      </c>
      <c r="AA166" s="3">
        <v>0</v>
      </c>
      <c r="AB166" s="3"/>
      <c r="AC166" s="3"/>
    </row>
    <row r="167" spans="1:29" s="38" customFormat="1" x14ac:dyDescent="0.3">
      <c r="A167" s="35">
        <v>26</v>
      </c>
      <c r="B167" s="35" t="s">
        <v>24</v>
      </c>
      <c r="C167" s="35" t="s">
        <v>29</v>
      </c>
      <c r="D167" s="35" t="s">
        <v>26</v>
      </c>
      <c r="E167" s="35" t="s">
        <v>30</v>
      </c>
      <c r="F167" s="35" t="s">
        <v>28</v>
      </c>
      <c r="G167" s="35">
        <f>G168+G169+G170</f>
        <v>6</v>
      </c>
      <c r="H167" s="35">
        <f>H168+H169+H170</f>
        <v>1</v>
      </c>
      <c r="I167" s="36">
        <f t="shared" si="46"/>
        <v>0.16666666666666666</v>
      </c>
      <c r="J167" s="35">
        <f>J168+J169+J170</f>
        <v>4</v>
      </c>
      <c r="K167" s="37">
        <f t="shared" si="47"/>
        <v>0.66666666666666663</v>
      </c>
      <c r="L167" s="35">
        <f t="shared" si="48"/>
        <v>1</v>
      </c>
      <c r="M167" s="35">
        <f>M168+M169+M170</f>
        <v>0</v>
      </c>
      <c r="N167" s="35">
        <f>N168+N169+N170</f>
        <v>1</v>
      </c>
      <c r="O167" s="35">
        <f>O168+O169+O170</f>
        <v>0</v>
      </c>
      <c r="P167" s="35">
        <f>P168+P169+P170</f>
        <v>0</v>
      </c>
      <c r="Q167" s="36">
        <f t="shared" si="49"/>
        <v>0</v>
      </c>
      <c r="R167" s="35">
        <f>R168+R169+R170</f>
        <v>2</v>
      </c>
      <c r="S167" s="35">
        <f>S168+S169+S170</f>
        <v>1</v>
      </c>
      <c r="T167" s="37">
        <f t="shared" si="50"/>
        <v>0</v>
      </c>
      <c r="U167" s="37">
        <f t="shared" si="51"/>
        <v>0</v>
      </c>
      <c r="V167" s="35">
        <f t="shared" ref="V167:AA167" si="53">V168+V169+V170</f>
        <v>0</v>
      </c>
      <c r="W167" s="35">
        <f t="shared" si="53"/>
        <v>0</v>
      </c>
      <c r="X167" s="35">
        <f t="shared" si="53"/>
        <v>1</v>
      </c>
      <c r="Y167" s="35">
        <f t="shared" si="53"/>
        <v>3</v>
      </c>
      <c r="Z167" s="35">
        <f t="shared" si="53"/>
        <v>1</v>
      </c>
      <c r="AA167" s="35">
        <f t="shared" si="53"/>
        <v>0</v>
      </c>
      <c r="AB167" s="35"/>
      <c r="AC167" s="35"/>
    </row>
    <row r="168" spans="1:29" x14ac:dyDescent="0.3">
      <c r="A168" s="3" t="s">
        <v>66</v>
      </c>
      <c r="B168" s="3" t="s">
        <v>24</v>
      </c>
      <c r="C168" s="3" t="s">
        <v>29</v>
      </c>
      <c r="D168" s="3" t="s">
        <v>26</v>
      </c>
      <c r="E168" s="3" t="s">
        <v>30</v>
      </c>
      <c r="F168" s="3" t="s">
        <v>28</v>
      </c>
      <c r="G168" s="3">
        <v>0</v>
      </c>
      <c r="H168" s="3">
        <v>0</v>
      </c>
      <c r="I168" s="4" t="e">
        <f t="shared" si="46"/>
        <v>#DIV/0!</v>
      </c>
      <c r="J168" s="3">
        <v>0</v>
      </c>
      <c r="K168" s="32" t="e">
        <f t="shared" si="47"/>
        <v>#DIV/0!</v>
      </c>
      <c r="L168" s="3">
        <f t="shared" si="48"/>
        <v>0</v>
      </c>
      <c r="M168" s="3">
        <v>0</v>
      </c>
      <c r="N168" s="3">
        <v>0</v>
      </c>
      <c r="O168" s="3">
        <v>0</v>
      </c>
      <c r="P168" s="3">
        <v>0</v>
      </c>
      <c r="Q168" s="4" t="e">
        <f t="shared" si="49"/>
        <v>#DIV/0!</v>
      </c>
      <c r="R168" s="3">
        <v>0</v>
      </c>
      <c r="S168" s="3">
        <v>0</v>
      </c>
      <c r="T168" s="32" t="e">
        <f t="shared" si="50"/>
        <v>#DIV/0!</v>
      </c>
      <c r="U168" s="32" t="e">
        <f t="shared" si="51"/>
        <v>#DIV/0!</v>
      </c>
      <c r="V168" s="3">
        <v>0</v>
      </c>
      <c r="W168" s="3">
        <v>0</v>
      </c>
      <c r="X168" s="3">
        <v>0</v>
      </c>
      <c r="Y168" s="3">
        <v>0</v>
      </c>
      <c r="Z168" s="3">
        <v>0</v>
      </c>
      <c r="AA168" s="3">
        <v>0</v>
      </c>
      <c r="AB168" s="3"/>
      <c r="AC168" s="3"/>
    </row>
    <row r="169" spans="1:29" x14ac:dyDescent="0.3">
      <c r="A169" s="3" t="s">
        <v>67</v>
      </c>
      <c r="B169" s="3" t="s">
        <v>24</v>
      </c>
      <c r="C169" s="3" t="s">
        <v>29</v>
      </c>
      <c r="D169" s="3" t="s">
        <v>26</v>
      </c>
      <c r="E169" s="3" t="s">
        <v>30</v>
      </c>
      <c r="F169" s="3" t="s">
        <v>28</v>
      </c>
      <c r="G169" s="3">
        <v>3</v>
      </c>
      <c r="H169" s="3">
        <v>1</v>
      </c>
      <c r="I169" s="4">
        <f t="shared" si="46"/>
        <v>0.33333333333333331</v>
      </c>
      <c r="J169" s="3">
        <v>1</v>
      </c>
      <c r="K169" s="32">
        <f t="shared" si="47"/>
        <v>0.33333333333333331</v>
      </c>
      <c r="L169" s="3">
        <f t="shared" si="48"/>
        <v>1</v>
      </c>
      <c r="M169" s="3">
        <v>0</v>
      </c>
      <c r="N169" s="3">
        <v>1</v>
      </c>
      <c r="O169" s="3">
        <v>0</v>
      </c>
      <c r="P169" s="3">
        <v>0</v>
      </c>
      <c r="Q169" s="4">
        <f t="shared" si="49"/>
        <v>0</v>
      </c>
      <c r="R169" s="3">
        <v>2</v>
      </c>
      <c r="S169" s="3">
        <v>1</v>
      </c>
      <c r="T169" s="32">
        <f t="shared" si="50"/>
        <v>0</v>
      </c>
      <c r="U169" s="32">
        <f t="shared" si="51"/>
        <v>0</v>
      </c>
      <c r="V169" s="3">
        <v>0</v>
      </c>
      <c r="W169" s="3">
        <v>0</v>
      </c>
      <c r="X169" s="3">
        <v>1</v>
      </c>
      <c r="Y169" s="3">
        <v>1</v>
      </c>
      <c r="Z169" s="3">
        <v>1</v>
      </c>
      <c r="AA169" s="3">
        <v>0</v>
      </c>
      <c r="AB169" s="3"/>
      <c r="AC169" s="3"/>
    </row>
    <row r="170" spans="1:29" x14ac:dyDescent="0.3">
      <c r="A170" s="3" t="s">
        <v>68</v>
      </c>
      <c r="B170" s="3" t="s">
        <v>24</v>
      </c>
      <c r="C170" s="3" t="s">
        <v>29</v>
      </c>
      <c r="D170" s="3" t="s">
        <v>26</v>
      </c>
      <c r="E170" s="3" t="s">
        <v>30</v>
      </c>
      <c r="F170" s="3" t="s">
        <v>28</v>
      </c>
      <c r="G170" s="3">
        <v>3</v>
      </c>
      <c r="H170" s="3">
        <v>0</v>
      </c>
      <c r="I170" s="4">
        <f t="shared" si="46"/>
        <v>0</v>
      </c>
      <c r="J170" s="3">
        <v>3</v>
      </c>
      <c r="K170" s="32">
        <f t="shared" si="47"/>
        <v>1</v>
      </c>
      <c r="L170" s="3">
        <f t="shared" si="48"/>
        <v>0</v>
      </c>
      <c r="M170" s="3">
        <v>0</v>
      </c>
      <c r="N170" s="3">
        <v>0</v>
      </c>
      <c r="O170" s="3">
        <v>0</v>
      </c>
      <c r="P170" s="3">
        <v>0</v>
      </c>
      <c r="Q170" s="4" t="e">
        <f t="shared" si="49"/>
        <v>#DIV/0!</v>
      </c>
      <c r="R170" s="3">
        <v>0</v>
      </c>
      <c r="S170" s="3">
        <v>0</v>
      </c>
      <c r="T170" s="32" t="e">
        <f t="shared" si="50"/>
        <v>#DIV/0!</v>
      </c>
      <c r="U170" s="32" t="e">
        <f t="shared" si="51"/>
        <v>#DIV/0!</v>
      </c>
      <c r="V170" s="3">
        <v>0</v>
      </c>
      <c r="W170" s="3">
        <v>0</v>
      </c>
      <c r="X170" s="3">
        <v>0</v>
      </c>
      <c r="Y170" s="3">
        <v>2</v>
      </c>
      <c r="Z170" s="3">
        <v>0</v>
      </c>
      <c r="AA170" s="3">
        <v>0</v>
      </c>
      <c r="AB170" s="3"/>
      <c r="AC170" s="3"/>
    </row>
    <row r="171" spans="1:29" s="38" customFormat="1" x14ac:dyDescent="0.3">
      <c r="A171" s="35">
        <v>2</v>
      </c>
      <c r="B171" s="35" t="s">
        <v>29</v>
      </c>
      <c r="C171" s="35" t="s">
        <v>30</v>
      </c>
      <c r="D171" s="35" t="s">
        <v>26</v>
      </c>
      <c r="E171" s="35" t="s">
        <v>27</v>
      </c>
      <c r="F171" s="35" t="s">
        <v>28</v>
      </c>
      <c r="G171" s="35">
        <f>G172+G173+G174</f>
        <v>7</v>
      </c>
      <c r="H171" s="35">
        <f>H172+H173+H174</f>
        <v>2</v>
      </c>
      <c r="I171" s="36">
        <f t="shared" si="46"/>
        <v>0.2857142857142857</v>
      </c>
      <c r="J171" s="35">
        <f>J172+J173+J174</f>
        <v>2</v>
      </c>
      <c r="K171" s="37">
        <f t="shared" si="47"/>
        <v>0.2857142857142857</v>
      </c>
      <c r="L171" s="35">
        <f t="shared" si="48"/>
        <v>5</v>
      </c>
      <c r="M171" s="35">
        <f>M172+M173+M174</f>
        <v>1</v>
      </c>
      <c r="N171" s="35">
        <f>N172+N173+N174</f>
        <v>4</v>
      </c>
      <c r="O171" s="35">
        <f>O172+O173+O174</f>
        <v>0</v>
      </c>
      <c r="P171" s="35">
        <f>P172+P173+P174</f>
        <v>2</v>
      </c>
      <c r="Q171" s="36">
        <f t="shared" si="49"/>
        <v>40</v>
      </c>
      <c r="R171" s="35">
        <f>R172+R173+R174</f>
        <v>0</v>
      </c>
      <c r="S171" s="35">
        <f>S172+S173+S174</f>
        <v>0</v>
      </c>
      <c r="T171" s="37">
        <f t="shared" si="50"/>
        <v>0.2</v>
      </c>
      <c r="U171" s="37">
        <f t="shared" si="51"/>
        <v>0.2</v>
      </c>
      <c r="V171" s="35">
        <f t="shared" ref="V171:AA171" si="54">V172+V173+V174</f>
        <v>0</v>
      </c>
      <c r="W171" s="35">
        <f t="shared" si="54"/>
        <v>1</v>
      </c>
      <c r="X171" s="35">
        <f t="shared" si="54"/>
        <v>3</v>
      </c>
      <c r="Y171" s="35">
        <f t="shared" si="54"/>
        <v>1</v>
      </c>
      <c r="Z171" s="35">
        <f t="shared" si="54"/>
        <v>0</v>
      </c>
      <c r="AA171" s="35">
        <f t="shared" si="54"/>
        <v>0</v>
      </c>
      <c r="AB171" s="35"/>
      <c r="AC171" s="35"/>
    </row>
    <row r="172" spans="1:29" x14ac:dyDescent="0.3">
      <c r="A172" s="3" t="s">
        <v>66</v>
      </c>
      <c r="B172" s="3" t="s">
        <v>29</v>
      </c>
      <c r="C172" s="3" t="s">
        <v>30</v>
      </c>
      <c r="D172" s="3" t="s">
        <v>26</v>
      </c>
      <c r="E172" s="3" t="s">
        <v>27</v>
      </c>
      <c r="F172" s="3" t="s">
        <v>28</v>
      </c>
      <c r="G172" s="3">
        <v>1</v>
      </c>
      <c r="H172" s="3">
        <v>0</v>
      </c>
      <c r="I172" s="4">
        <f t="shared" si="46"/>
        <v>0</v>
      </c>
      <c r="J172" s="3">
        <v>1</v>
      </c>
      <c r="K172" s="32">
        <f t="shared" si="47"/>
        <v>1</v>
      </c>
      <c r="L172" s="3">
        <f t="shared" si="48"/>
        <v>0</v>
      </c>
      <c r="M172" s="3">
        <v>0</v>
      </c>
      <c r="N172" s="3">
        <v>0</v>
      </c>
      <c r="O172" s="3">
        <v>0</v>
      </c>
      <c r="P172" s="3">
        <v>0</v>
      </c>
      <c r="Q172" s="4" t="e">
        <f t="shared" si="49"/>
        <v>#DIV/0!</v>
      </c>
      <c r="R172" s="3">
        <v>0</v>
      </c>
      <c r="S172" s="3">
        <v>0</v>
      </c>
      <c r="T172" s="32" t="e">
        <f t="shared" si="50"/>
        <v>#DIV/0!</v>
      </c>
      <c r="U172" s="32" t="e">
        <f t="shared" si="51"/>
        <v>#DIV/0!</v>
      </c>
      <c r="V172" s="3">
        <v>0</v>
      </c>
      <c r="W172" s="3">
        <v>0</v>
      </c>
      <c r="X172" s="3">
        <v>0</v>
      </c>
      <c r="Y172" s="3">
        <v>0</v>
      </c>
      <c r="Z172" s="3">
        <v>0</v>
      </c>
      <c r="AA172" s="3">
        <v>0</v>
      </c>
      <c r="AB172" s="3"/>
      <c r="AC172" s="3"/>
    </row>
    <row r="173" spans="1:29" x14ac:dyDescent="0.3">
      <c r="A173" s="3" t="s">
        <v>67</v>
      </c>
      <c r="B173" s="3" t="s">
        <v>29</v>
      </c>
      <c r="C173" s="3" t="s">
        <v>30</v>
      </c>
      <c r="D173" s="3" t="s">
        <v>26</v>
      </c>
      <c r="E173" s="3" t="s">
        <v>27</v>
      </c>
      <c r="F173" s="3" t="s">
        <v>28</v>
      </c>
      <c r="G173" s="3">
        <v>6</v>
      </c>
      <c r="H173" s="3">
        <v>2</v>
      </c>
      <c r="I173" s="4">
        <f t="shared" si="46"/>
        <v>0.33333333333333331</v>
      </c>
      <c r="J173" s="3">
        <v>1</v>
      </c>
      <c r="K173" s="32">
        <f t="shared" si="47"/>
        <v>0.16666666666666666</v>
      </c>
      <c r="L173" s="3">
        <f t="shared" si="48"/>
        <v>5</v>
      </c>
      <c r="M173" s="3">
        <v>1</v>
      </c>
      <c r="N173" s="3">
        <v>4</v>
      </c>
      <c r="O173" s="3">
        <v>0</v>
      </c>
      <c r="P173" s="3">
        <v>2</v>
      </c>
      <c r="Q173" s="4">
        <f t="shared" si="49"/>
        <v>40</v>
      </c>
      <c r="R173" s="3">
        <v>0</v>
      </c>
      <c r="S173" s="3">
        <v>0</v>
      </c>
      <c r="T173" s="32">
        <f t="shared" si="50"/>
        <v>0.2</v>
      </c>
      <c r="U173" s="32">
        <f t="shared" si="51"/>
        <v>0.2</v>
      </c>
      <c r="V173" s="3">
        <v>0</v>
      </c>
      <c r="W173" s="3">
        <v>1</v>
      </c>
      <c r="X173" s="3">
        <v>3</v>
      </c>
      <c r="Y173" s="3">
        <v>1</v>
      </c>
      <c r="Z173" s="3">
        <v>0</v>
      </c>
      <c r="AA173" s="3">
        <v>0</v>
      </c>
      <c r="AB173" s="3"/>
      <c r="AC173" s="3"/>
    </row>
    <row r="174" spans="1:29" x14ac:dyDescent="0.3">
      <c r="A174" s="3" t="s">
        <v>68</v>
      </c>
      <c r="B174" s="3" t="s">
        <v>29</v>
      </c>
      <c r="C174" s="3" t="s">
        <v>30</v>
      </c>
      <c r="D174" s="3" t="s">
        <v>26</v>
      </c>
      <c r="E174" s="3" t="s">
        <v>27</v>
      </c>
      <c r="F174" s="3" t="s">
        <v>28</v>
      </c>
      <c r="G174" s="3">
        <v>0</v>
      </c>
      <c r="H174" s="3">
        <v>0</v>
      </c>
      <c r="I174" s="4" t="e">
        <f t="shared" si="46"/>
        <v>#DIV/0!</v>
      </c>
      <c r="J174" s="3">
        <v>0</v>
      </c>
      <c r="K174" s="32" t="e">
        <f t="shared" si="47"/>
        <v>#DIV/0!</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0</v>
      </c>
      <c r="Z174" s="3">
        <v>0</v>
      </c>
      <c r="AA174" s="3">
        <v>0</v>
      </c>
      <c r="AB174" s="3"/>
      <c r="AC174" s="3"/>
    </row>
    <row r="175" spans="1:29" s="38" customFormat="1" x14ac:dyDescent="0.3">
      <c r="A175" s="35">
        <v>110</v>
      </c>
      <c r="B175" s="35" t="s">
        <v>24</v>
      </c>
      <c r="C175" s="35" t="s">
        <v>25</v>
      </c>
      <c r="D175" s="35" t="s">
        <v>26</v>
      </c>
      <c r="E175" s="35" t="s">
        <v>30</v>
      </c>
      <c r="F175" s="35" t="s">
        <v>34</v>
      </c>
      <c r="G175" s="35">
        <f>G176+G177+G178</f>
        <v>8</v>
      </c>
      <c r="H175" s="35">
        <f>H176+H177+H178</f>
        <v>2</v>
      </c>
      <c r="I175" s="36">
        <f t="shared" si="46"/>
        <v>0.25</v>
      </c>
      <c r="J175" s="35">
        <f>J176+J177+J178</f>
        <v>2</v>
      </c>
      <c r="K175" s="37">
        <f t="shared" si="47"/>
        <v>0.25</v>
      </c>
      <c r="L175" s="35">
        <f t="shared" si="48"/>
        <v>6</v>
      </c>
      <c r="M175" s="35">
        <f>M176+M177+M178</f>
        <v>1</v>
      </c>
      <c r="N175" s="35">
        <f>N176+N177+N178</f>
        <v>5</v>
      </c>
      <c r="O175" s="35">
        <f>O176+O177+O178</f>
        <v>0</v>
      </c>
      <c r="P175" s="35">
        <f>P176+P177+P178</f>
        <v>5</v>
      </c>
      <c r="Q175" s="36">
        <f t="shared" si="49"/>
        <v>83.333333333333343</v>
      </c>
      <c r="R175" s="35">
        <f>R176+R177+R178</f>
        <v>0</v>
      </c>
      <c r="S175" s="35">
        <f>S176+S177+S178</f>
        <v>0</v>
      </c>
      <c r="T175" s="37">
        <f t="shared" si="50"/>
        <v>0.16666666666666666</v>
      </c>
      <c r="U175" s="37">
        <f t="shared" si="51"/>
        <v>0.16666666666666666</v>
      </c>
      <c r="V175" s="35">
        <f t="shared" ref="V175:AA175" si="55">V176+V177+V178</f>
        <v>0</v>
      </c>
      <c r="W175" s="35">
        <f t="shared" si="55"/>
        <v>1</v>
      </c>
      <c r="X175" s="35">
        <f t="shared" si="55"/>
        <v>4</v>
      </c>
      <c r="Y175" s="35">
        <f t="shared" si="55"/>
        <v>2</v>
      </c>
      <c r="Z175" s="35">
        <f t="shared" si="55"/>
        <v>0</v>
      </c>
      <c r="AA175" s="35">
        <f t="shared" si="55"/>
        <v>0</v>
      </c>
      <c r="AB175" s="35" t="s">
        <v>51</v>
      </c>
      <c r="AC175" s="35"/>
    </row>
    <row r="176" spans="1:29" x14ac:dyDescent="0.3">
      <c r="A176" s="3" t="s">
        <v>66</v>
      </c>
      <c r="B176" s="3" t="s">
        <v>24</v>
      </c>
      <c r="C176" s="3" t="s">
        <v>25</v>
      </c>
      <c r="D176" s="3" t="s">
        <v>26</v>
      </c>
      <c r="E176" s="3" t="s">
        <v>30</v>
      </c>
      <c r="F176" s="3" t="s">
        <v>34</v>
      </c>
      <c r="G176" s="3">
        <v>0</v>
      </c>
      <c r="H176" s="3">
        <v>0</v>
      </c>
      <c r="I176" s="4" t="e">
        <f t="shared" si="46"/>
        <v>#DIV/0!</v>
      </c>
      <c r="J176" s="3">
        <v>0</v>
      </c>
      <c r="K176" s="32" t="e">
        <f t="shared" si="47"/>
        <v>#DIV/0!</v>
      </c>
      <c r="L176" s="3">
        <f t="shared" si="48"/>
        <v>0</v>
      </c>
      <c r="M176" s="3">
        <v>0</v>
      </c>
      <c r="N176" s="3">
        <v>0</v>
      </c>
      <c r="O176" s="3">
        <v>0</v>
      </c>
      <c r="P176" s="3">
        <v>0</v>
      </c>
      <c r="Q176" s="4" t="e">
        <f t="shared" si="49"/>
        <v>#DIV/0!</v>
      </c>
      <c r="R176" s="3">
        <v>0</v>
      </c>
      <c r="S176" s="3">
        <v>0</v>
      </c>
      <c r="T176" s="32" t="e">
        <f t="shared" si="50"/>
        <v>#DIV/0!</v>
      </c>
      <c r="U176" s="32" t="e">
        <f t="shared" si="51"/>
        <v>#DIV/0!</v>
      </c>
      <c r="V176" s="3">
        <v>0</v>
      </c>
      <c r="W176" s="3">
        <v>0</v>
      </c>
      <c r="X176" s="3">
        <v>0</v>
      </c>
      <c r="Y176" s="3">
        <v>0</v>
      </c>
      <c r="Z176" s="3">
        <v>0</v>
      </c>
      <c r="AA176" s="3">
        <v>0</v>
      </c>
      <c r="AB176" s="3"/>
      <c r="AC176" s="3"/>
    </row>
    <row r="177" spans="1:29" x14ac:dyDescent="0.3">
      <c r="A177" s="3" t="s">
        <v>67</v>
      </c>
      <c r="B177" s="3" t="s">
        <v>24</v>
      </c>
      <c r="C177" s="3" t="s">
        <v>25</v>
      </c>
      <c r="D177" s="3" t="s">
        <v>26</v>
      </c>
      <c r="E177" s="3" t="s">
        <v>30</v>
      </c>
      <c r="F177" s="3" t="s">
        <v>34</v>
      </c>
      <c r="G177" s="3">
        <v>8</v>
      </c>
      <c r="H177" s="3">
        <v>2</v>
      </c>
      <c r="I177" s="4">
        <f t="shared" si="46"/>
        <v>0.25</v>
      </c>
      <c r="J177" s="3">
        <v>2</v>
      </c>
      <c r="K177" s="32">
        <f t="shared" si="47"/>
        <v>0.25</v>
      </c>
      <c r="L177" s="3">
        <f t="shared" si="48"/>
        <v>6</v>
      </c>
      <c r="M177" s="3">
        <v>1</v>
      </c>
      <c r="N177" s="3">
        <v>5</v>
      </c>
      <c r="O177" s="3">
        <v>0</v>
      </c>
      <c r="P177" s="3">
        <v>5</v>
      </c>
      <c r="Q177" s="4">
        <f t="shared" si="49"/>
        <v>83.333333333333343</v>
      </c>
      <c r="R177" s="3">
        <v>0</v>
      </c>
      <c r="S177" s="3">
        <v>0</v>
      </c>
      <c r="T177" s="32">
        <f t="shared" si="50"/>
        <v>0.16666666666666666</v>
      </c>
      <c r="U177" s="32">
        <f t="shared" si="51"/>
        <v>0.16666666666666666</v>
      </c>
      <c r="V177" s="3">
        <v>0</v>
      </c>
      <c r="W177" s="3">
        <v>1</v>
      </c>
      <c r="X177" s="3">
        <v>4</v>
      </c>
      <c r="Y177" s="3">
        <v>2</v>
      </c>
      <c r="Z177" s="3">
        <v>0</v>
      </c>
      <c r="AA177" s="3">
        <v>0</v>
      </c>
      <c r="AB177" s="3"/>
      <c r="AC177" s="3"/>
    </row>
    <row r="178" spans="1:29" x14ac:dyDescent="0.3">
      <c r="A178" s="3" t="s">
        <v>68</v>
      </c>
      <c r="B178" s="3" t="s">
        <v>24</v>
      </c>
      <c r="C178" s="3" t="s">
        <v>25</v>
      </c>
      <c r="D178" s="3" t="s">
        <v>26</v>
      </c>
      <c r="E178" s="3" t="s">
        <v>30</v>
      </c>
      <c r="F178" s="3" t="s">
        <v>34</v>
      </c>
      <c r="G178" s="3">
        <v>0</v>
      </c>
      <c r="H178" s="3">
        <v>0</v>
      </c>
      <c r="I178" s="4" t="e">
        <f t="shared" si="46"/>
        <v>#DIV/0!</v>
      </c>
      <c r="J178" s="3">
        <v>0</v>
      </c>
      <c r="K178" s="32" t="e">
        <f t="shared" si="47"/>
        <v>#DIV/0!</v>
      </c>
      <c r="L178" s="3">
        <f t="shared" si="48"/>
        <v>0</v>
      </c>
      <c r="M178" s="3">
        <v>0</v>
      </c>
      <c r="N178" s="3">
        <v>0</v>
      </c>
      <c r="O178" s="3">
        <v>0</v>
      </c>
      <c r="P178" s="3">
        <v>0</v>
      </c>
      <c r="Q178" s="4" t="e">
        <f t="shared" si="49"/>
        <v>#DIV/0!</v>
      </c>
      <c r="R178" s="3">
        <v>0</v>
      </c>
      <c r="S178" s="3">
        <v>0</v>
      </c>
      <c r="T178" s="32" t="e">
        <f t="shared" si="50"/>
        <v>#DIV/0!</v>
      </c>
      <c r="U178" s="32" t="e">
        <f t="shared" si="51"/>
        <v>#DIV/0!</v>
      </c>
      <c r="V178" s="3">
        <v>0</v>
      </c>
      <c r="W178" s="3">
        <v>0</v>
      </c>
      <c r="X178" s="3">
        <v>0</v>
      </c>
      <c r="Y178" s="3">
        <v>0</v>
      </c>
      <c r="Z178" s="3">
        <v>0</v>
      </c>
      <c r="AA178" s="3">
        <v>0</v>
      </c>
      <c r="AB178" s="3"/>
      <c r="AC178" s="3"/>
    </row>
    <row r="179" spans="1:29" s="38" customFormat="1" x14ac:dyDescent="0.3">
      <c r="A179" s="35">
        <v>49</v>
      </c>
      <c r="B179" s="35" t="s">
        <v>29</v>
      </c>
      <c r="C179" s="35" t="s">
        <v>32</v>
      </c>
      <c r="D179" s="35" t="s">
        <v>33</v>
      </c>
      <c r="E179" s="35" t="s">
        <v>27</v>
      </c>
      <c r="F179" s="35" t="s">
        <v>28</v>
      </c>
      <c r="G179" s="35">
        <f>G180+G181+G182</f>
        <v>4</v>
      </c>
      <c r="H179" s="35">
        <f>H180+H181+H182</f>
        <v>3</v>
      </c>
      <c r="I179" s="36">
        <f t="shared" si="46"/>
        <v>0.75</v>
      </c>
      <c r="J179" s="35">
        <f>J180+J181+J182</f>
        <v>2</v>
      </c>
      <c r="K179" s="37">
        <f t="shared" si="47"/>
        <v>0.5</v>
      </c>
      <c r="L179" s="35">
        <f t="shared" si="48"/>
        <v>2</v>
      </c>
      <c r="M179" s="35">
        <f>M180+M181+M182</f>
        <v>1</v>
      </c>
      <c r="N179" s="35">
        <f>N180+N181+N182</f>
        <v>1</v>
      </c>
      <c r="O179" s="35">
        <f>O180+O181+O182</f>
        <v>1</v>
      </c>
      <c r="P179" s="35">
        <f>P180+P181+P182</f>
        <v>1</v>
      </c>
      <c r="Q179" s="36">
        <f t="shared" si="49"/>
        <v>50</v>
      </c>
      <c r="R179" s="35">
        <f>R180+R181+R182</f>
        <v>0</v>
      </c>
      <c r="S179" s="35">
        <f>S180+S181+S182</f>
        <v>0</v>
      </c>
      <c r="T179" s="37">
        <f t="shared" si="50"/>
        <v>0.5</v>
      </c>
      <c r="U179" s="37">
        <f t="shared" si="51"/>
        <v>0.75</v>
      </c>
      <c r="V179" s="35">
        <f t="shared" ref="V179:AA179" si="56">V180+V181+V182</f>
        <v>1</v>
      </c>
      <c r="W179" s="35">
        <f t="shared" si="56"/>
        <v>0</v>
      </c>
      <c r="X179" s="35">
        <f t="shared" si="56"/>
        <v>1</v>
      </c>
      <c r="Y179" s="35">
        <f t="shared" si="56"/>
        <v>0</v>
      </c>
      <c r="Z179" s="35">
        <f t="shared" si="56"/>
        <v>0</v>
      </c>
      <c r="AA179" s="35">
        <f t="shared" si="56"/>
        <v>0</v>
      </c>
      <c r="AB179" s="35"/>
      <c r="AC179" s="35"/>
    </row>
    <row r="180" spans="1:29" x14ac:dyDescent="0.3">
      <c r="A180" s="3" t="s">
        <v>66</v>
      </c>
      <c r="B180" s="3" t="s">
        <v>29</v>
      </c>
      <c r="C180" s="3" t="s">
        <v>32</v>
      </c>
      <c r="D180" s="3" t="s">
        <v>33</v>
      </c>
      <c r="E180" s="3" t="s">
        <v>27</v>
      </c>
      <c r="F180" s="3" t="s">
        <v>28</v>
      </c>
      <c r="G180" s="3">
        <v>0</v>
      </c>
      <c r="H180" s="3">
        <v>0</v>
      </c>
      <c r="I180" s="4" t="e">
        <f t="shared" si="46"/>
        <v>#DIV/0!</v>
      </c>
      <c r="J180" s="3">
        <v>0</v>
      </c>
      <c r="K180" s="32" t="e">
        <f t="shared" si="47"/>
        <v>#DIV/0!</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0</v>
      </c>
      <c r="Z180" s="3">
        <v>0</v>
      </c>
      <c r="AA180" s="3">
        <v>0</v>
      </c>
      <c r="AB180" s="3"/>
      <c r="AC180" s="3"/>
    </row>
    <row r="181" spans="1:29" x14ac:dyDescent="0.3">
      <c r="A181" s="3" t="s">
        <v>67</v>
      </c>
      <c r="B181" s="3" t="s">
        <v>29</v>
      </c>
      <c r="C181" s="3" t="s">
        <v>32</v>
      </c>
      <c r="D181" s="3" t="s">
        <v>33</v>
      </c>
      <c r="E181" s="3" t="s">
        <v>27</v>
      </c>
      <c r="F181" s="3" t="s">
        <v>28</v>
      </c>
      <c r="G181" s="3">
        <v>4</v>
      </c>
      <c r="H181" s="3">
        <v>3</v>
      </c>
      <c r="I181" s="4">
        <f t="shared" si="46"/>
        <v>0.75</v>
      </c>
      <c r="J181" s="3">
        <v>2</v>
      </c>
      <c r="K181" s="32">
        <f t="shared" si="47"/>
        <v>0.5</v>
      </c>
      <c r="L181" s="3">
        <f t="shared" si="48"/>
        <v>2</v>
      </c>
      <c r="M181" s="3">
        <v>1</v>
      </c>
      <c r="N181" s="3">
        <v>1</v>
      </c>
      <c r="O181" s="3">
        <v>1</v>
      </c>
      <c r="P181" s="3">
        <v>1</v>
      </c>
      <c r="Q181" s="4">
        <f t="shared" si="49"/>
        <v>50</v>
      </c>
      <c r="R181" s="3">
        <v>0</v>
      </c>
      <c r="S181" s="3">
        <v>0</v>
      </c>
      <c r="T181" s="32">
        <f t="shared" si="50"/>
        <v>0.5</v>
      </c>
      <c r="U181" s="32">
        <f t="shared" si="51"/>
        <v>0.75</v>
      </c>
      <c r="V181" s="3">
        <v>1</v>
      </c>
      <c r="W181" s="3">
        <v>0</v>
      </c>
      <c r="X181" s="3">
        <v>1</v>
      </c>
      <c r="Y181" s="3">
        <v>0</v>
      </c>
      <c r="Z181" s="3">
        <v>0</v>
      </c>
      <c r="AA181" s="3">
        <v>0</v>
      </c>
      <c r="AB181" s="3"/>
      <c r="AC181" s="3"/>
    </row>
    <row r="182" spans="1:29" x14ac:dyDescent="0.3">
      <c r="A182" s="3" t="s">
        <v>68</v>
      </c>
      <c r="B182" s="3" t="s">
        <v>29</v>
      </c>
      <c r="C182" s="3" t="s">
        <v>32</v>
      </c>
      <c r="D182" s="3" t="s">
        <v>33</v>
      </c>
      <c r="E182" s="3" t="s">
        <v>27</v>
      </c>
      <c r="F182" s="3" t="s">
        <v>28</v>
      </c>
      <c r="G182" s="3">
        <v>0</v>
      </c>
      <c r="H182" s="3">
        <v>0</v>
      </c>
      <c r="I182" s="4" t="e">
        <f t="shared" si="46"/>
        <v>#DIV/0!</v>
      </c>
      <c r="J182" s="3">
        <v>0</v>
      </c>
      <c r="K182" s="32" t="e">
        <f t="shared" si="47"/>
        <v>#DIV/0!</v>
      </c>
      <c r="L182" s="3">
        <f t="shared" si="48"/>
        <v>0</v>
      </c>
      <c r="M182" s="3">
        <v>0</v>
      </c>
      <c r="N182" s="3">
        <v>0</v>
      </c>
      <c r="O182" s="3">
        <v>0</v>
      </c>
      <c r="P182" s="3">
        <v>0</v>
      </c>
      <c r="Q182" s="4" t="e">
        <f t="shared" si="49"/>
        <v>#DIV/0!</v>
      </c>
      <c r="R182" s="3">
        <v>0</v>
      </c>
      <c r="S182" s="3">
        <v>0</v>
      </c>
      <c r="T182" s="32" t="e">
        <f t="shared" si="50"/>
        <v>#DIV/0!</v>
      </c>
      <c r="U182" s="32" t="e">
        <f t="shared" si="51"/>
        <v>#DIV/0!</v>
      </c>
      <c r="V182" s="3">
        <v>0</v>
      </c>
      <c r="W182" s="3">
        <v>0</v>
      </c>
      <c r="X182" s="3">
        <v>0</v>
      </c>
      <c r="Y182" s="3">
        <v>0</v>
      </c>
      <c r="Z182" s="3">
        <v>0</v>
      </c>
      <c r="AA182" s="3">
        <v>0</v>
      </c>
      <c r="AB182" s="3"/>
      <c r="AC182" s="3"/>
    </row>
    <row r="183" spans="1:29" s="38" customFormat="1" x14ac:dyDescent="0.3">
      <c r="A183" s="35">
        <v>224</v>
      </c>
      <c r="B183" s="35" t="s">
        <v>29</v>
      </c>
      <c r="C183" s="35" t="s">
        <v>32</v>
      </c>
      <c r="D183" s="35" t="s">
        <v>33</v>
      </c>
      <c r="E183" s="35" t="s">
        <v>27</v>
      </c>
      <c r="F183" s="35" t="s">
        <v>31</v>
      </c>
      <c r="G183" s="35">
        <f>G184+G185+G186</f>
        <v>5</v>
      </c>
      <c r="H183" s="35">
        <f>H184+H185+H186</f>
        <v>3</v>
      </c>
      <c r="I183" s="36">
        <f t="shared" si="46"/>
        <v>0.6</v>
      </c>
      <c r="J183" s="35">
        <f>J184+J185+J186</f>
        <v>1</v>
      </c>
      <c r="K183" s="37">
        <f t="shared" si="47"/>
        <v>0.2</v>
      </c>
      <c r="L183" s="35">
        <f t="shared" si="48"/>
        <v>4</v>
      </c>
      <c r="M183" s="35">
        <f>M184+M185+M186</f>
        <v>1</v>
      </c>
      <c r="N183" s="35">
        <f>N184+N185+N186</f>
        <v>3</v>
      </c>
      <c r="O183" s="35">
        <f>O184+O185+O186</f>
        <v>1</v>
      </c>
      <c r="P183" s="35">
        <f>P184+P185+P186</f>
        <v>3</v>
      </c>
      <c r="Q183" s="36">
        <f t="shared" si="49"/>
        <v>75</v>
      </c>
      <c r="R183" s="35">
        <f>R184+R185+R186</f>
        <v>0</v>
      </c>
      <c r="S183" s="35">
        <f>S184+S185+S186</f>
        <v>0</v>
      </c>
      <c r="T183" s="37">
        <f t="shared" si="50"/>
        <v>0.25</v>
      </c>
      <c r="U183" s="37">
        <f t="shared" si="51"/>
        <v>0.375</v>
      </c>
      <c r="V183" s="35">
        <f t="shared" ref="V183:AA183" si="57">V184+V185+V186</f>
        <v>1</v>
      </c>
      <c r="W183" s="35">
        <f t="shared" si="57"/>
        <v>1</v>
      </c>
      <c r="X183" s="35">
        <f t="shared" si="57"/>
        <v>2</v>
      </c>
      <c r="Y183" s="35">
        <f t="shared" si="57"/>
        <v>0</v>
      </c>
      <c r="Z183" s="35">
        <f t="shared" si="57"/>
        <v>1</v>
      </c>
      <c r="AA183" s="35">
        <f t="shared" si="57"/>
        <v>0</v>
      </c>
      <c r="AB183" s="35"/>
      <c r="AC183" s="35"/>
    </row>
    <row r="184" spans="1:29" x14ac:dyDescent="0.3">
      <c r="A184" s="3" t="s">
        <v>66</v>
      </c>
      <c r="B184" s="3" t="s">
        <v>29</v>
      </c>
      <c r="C184" s="3" t="s">
        <v>32</v>
      </c>
      <c r="D184" s="3" t="s">
        <v>33</v>
      </c>
      <c r="E184" s="3" t="s">
        <v>27</v>
      </c>
      <c r="F184" s="3" t="s">
        <v>31</v>
      </c>
      <c r="G184" s="3">
        <v>0</v>
      </c>
      <c r="H184" s="3">
        <v>0</v>
      </c>
      <c r="I184" s="4" t="e">
        <f t="shared" si="46"/>
        <v>#DIV/0!</v>
      </c>
      <c r="J184" s="3">
        <v>0</v>
      </c>
      <c r="K184" s="32" t="e">
        <f t="shared" si="47"/>
        <v>#DIV/0!</v>
      </c>
      <c r="L184" s="3">
        <f t="shared" si="48"/>
        <v>0</v>
      </c>
      <c r="M184" s="3">
        <v>0</v>
      </c>
      <c r="N184" s="3">
        <v>0</v>
      </c>
      <c r="O184" s="3">
        <v>0</v>
      </c>
      <c r="P184" s="3">
        <v>0</v>
      </c>
      <c r="Q184" s="4" t="e">
        <f t="shared" si="49"/>
        <v>#DIV/0!</v>
      </c>
      <c r="R184" s="3">
        <v>0</v>
      </c>
      <c r="S184" s="3">
        <v>0</v>
      </c>
      <c r="T184" s="32" t="e">
        <f t="shared" si="50"/>
        <v>#DIV/0!</v>
      </c>
      <c r="U184" s="32" t="e">
        <f t="shared" si="51"/>
        <v>#DIV/0!</v>
      </c>
      <c r="V184" s="3">
        <v>0</v>
      </c>
      <c r="W184" s="3">
        <v>0</v>
      </c>
      <c r="X184" s="3">
        <v>0</v>
      </c>
      <c r="Y184" s="3">
        <v>0</v>
      </c>
      <c r="Z184" s="3">
        <v>0</v>
      </c>
      <c r="AA184" s="3">
        <v>0</v>
      </c>
      <c r="AB184" s="3"/>
      <c r="AC184" s="3"/>
    </row>
    <row r="185" spans="1:29" x14ac:dyDescent="0.3">
      <c r="A185" s="3" t="s">
        <v>67</v>
      </c>
      <c r="B185" s="3" t="s">
        <v>29</v>
      </c>
      <c r="C185" s="3" t="s">
        <v>32</v>
      </c>
      <c r="D185" s="3" t="s">
        <v>33</v>
      </c>
      <c r="E185" s="3" t="s">
        <v>27</v>
      </c>
      <c r="F185" s="3" t="s">
        <v>31</v>
      </c>
      <c r="G185" s="3">
        <v>5</v>
      </c>
      <c r="H185" s="3">
        <v>3</v>
      </c>
      <c r="I185" s="4">
        <f t="shared" si="46"/>
        <v>0.6</v>
      </c>
      <c r="J185" s="3">
        <v>1</v>
      </c>
      <c r="K185" s="32">
        <f t="shared" si="47"/>
        <v>0.2</v>
      </c>
      <c r="L185" s="3">
        <f t="shared" si="48"/>
        <v>4</v>
      </c>
      <c r="M185" s="3">
        <v>1</v>
      </c>
      <c r="N185" s="3">
        <v>3</v>
      </c>
      <c r="O185" s="3">
        <v>1</v>
      </c>
      <c r="P185" s="3">
        <v>3</v>
      </c>
      <c r="Q185" s="4">
        <f t="shared" si="49"/>
        <v>75</v>
      </c>
      <c r="R185" s="3">
        <v>0</v>
      </c>
      <c r="S185" s="3">
        <v>0</v>
      </c>
      <c r="T185" s="32">
        <f t="shared" si="50"/>
        <v>0.25</v>
      </c>
      <c r="U185" s="32">
        <f t="shared" si="51"/>
        <v>0.375</v>
      </c>
      <c r="V185" s="3">
        <v>1</v>
      </c>
      <c r="W185" s="3">
        <v>1</v>
      </c>
      <c r="X185" s="3">
        <v>2</v>
      </c>
      <c r="Y185" s="3">
        <v>0</v>
      </c>
      <c r="Z185" s="3">
        <v>1</v>
      </c>
      <c r="AA185" s="3">
        <v>0</v>
      </c>
      <c r="AB185" s="3"/>
      <c r="AC185" s="3"/>
    </row>
    <row r="186" spans="1:29" x14ac:dyDescent="0.3">
      <c r="A186" s="3" t="s">
        <v>68</v>
      </c>
      <c r="B186" s="3" t="s">
        <v>29</v>
      </c>
      <c r="C186" s="3" t="s">
        <v>32</v>
      </c>
      <c r="D186" s="3" t="s">
        <v>33</v>
      </c>
      <c r="E186" s="3" t="s">
        <v>27</v>
      </c>
      <c r="F186" s="3" t="s">
        <v>31</v>
      </c>
      <c r="G186" s="3">
        <v>0</v>
      </c>
      <c r="H186" s="3">
        <v>0</v>
      </c>
      <c r="I186" s="4" t="e">
        <f t="shared" si="46"/>
        <v>#DIV/0!</v>
      </c>
      <c r="J186" s="3">
        <v>0</v>
      </c>
      <c r="K186" s="32" t="e">
        <f t="shared" si="47"/>
        <v>#DIV/0!</v>
      </c>
      <c r="L186" s="3">
        <f t="shared" si="48"/>
        <v>0</v>
      </c>
      <c r="M186" s="3">
        <v>0</v>
      </c>
      <c r="N186" s="3">
        <v>0</v>
      </c>
      <c r="O186" s="3">
        <v>0</v>
      </c>
      <c r="P186" s="3">
        <v>0</v>
      </c>
      <c r="Q186" s="4" t="e">
        <f t="shared" si="49"/>
        <v>#DIV/0!</v>
      </c>
      <c r="R186" s="3">
        <v>0</v>
      </c>
      <c r="S186" s="3">
        <v>0</v>
      </c>
      <c r="T186" s="32" t="e">
        <f t="shared" si="50"/>
        <v>#DIV/0!</v>
      </c>
      <c r="U186" s="32" t="e">
        <f t="shared" si="51"/>
        <v>#DIV/0!</v>
      </c>
      <c r="V186" s="3">
        <v>0</v>
      </c>
      <c r="W186" s="3">
        <v>0</v>
      </c>
      <c r="X186" s="3">
        <v>0</v>
      </c>
      <c r="Y186" s="3">
        <v>0</v>
      </c>
      <c r="Z186" s="3">
        <v>0</v>
      </c>
      <c r="AA186" s="3">
        <v>0</v>
      </c>
      <c r="AB186" s="3"/>
      <c r="AC186" s="3"/>
    </row>
    <row r="187" spans="1:29" s="38" customFormat="1" x14ac:dyDescent="0.3">
      <c r="A187" s="35">
        <v>6</v>
      </c>
      <c r="B187" s="35" t="s">
        <v>29</v>
      </c>
      <c r="C187" s="35" t="s">
        <v>25</v>
      </c>
      <c r="D187" s="35" t="s">
        <v>26</v>
      </c>
      <c r="E187" s="35" t="s">
        <v>27</v>
      </c>
      <c r="F187" s="35" t="s">
        <v>28</v>
      </c>
      <c r="G187" s="35">
        <f>G188+G189+G190</f>
        <v>0</v>
      </c>
      <c r="H187" s="35">
        <f>H188+H189+H190</f>
        <v>0</v>
      </c>
      <c r="I187" s="36" t="e">
        <f t="shared" si="46"/>
        <v>#DIV/0!</v>
      </c>
      <c r="J187" s="35">
        <f>J188+J189+J190</f>
        <v>0</v>
      </c>
      <c r="K187" s="37" t="e">
        <f t="shared" si="47"/>
        <v>#DIV/0!</v>
      </c>
      <c r="L187" s="35">
        <f t="shared" si="48"/>
        <v>0</v>
      </c>
      <c r="M187" s="35">
        <f>M188+M189+M190</f>
        <v>0</v>
      </c>
      <c r="N187" s="35">
        <f>N188+N189+N190</f>
        <v>0</v>
      </c>
      <c r="O187" s="35">
        <f>O188+O189+O190</f>
        <v>0</v>
      </c>
      <c r="P187" s="35">
        <f>P188+P189+P190</f>
        <v>0</v>
      </c>
      <c r="Q187" s="36" t="e">
        <f t="shared" si="49"/>
        <v>#DIV/0!</v>
      </c>
      <c r="R187" s="35">
        <f>R188+R189+R190</f>
        <v>0</v>
      </c>
      <c r="S187" s="35">
        <f>S188+S189+S190</f>
        <v>0</v>
      </c>
      <c r="T187" s="37" t="e">
        <f t="shared" si="50"/>
        <v>#DIV/0!</v>
      </c>
      <c r="U187" s="37" t="e">
        <f t="shared" si="51"/>
        <v>#DIV/0!</v>
      </c>
      <c r="V187" s="35">
        <f t="shared" ref="V187:AA187" si="58">V188+V189+V190</f>
        <v>0</v>
      </c>
      <c r="W187" s="35">
        <f t="shared" si="58"/>
        <v>0</v>
      </c>
      <c r="X187" s="35">
        <f t="shared" si="58"/>
        <v>0</v>
      </c>
      <c r="Y187" s="35">
        <f t="shared" si="58"/>
        <v>0</v>
      </c>
      <c r="Z187" s="35">
        <f t="shared" si="58"/>
        <v>0</v>
      </c>
      <c r="AA187" s="35">
        <f t="shared" si="58"/>
        <v>0</v>
      </c>
      <c r="AB187" s="35"/>
      <c r="AC187" s="35"/>
    </row>
    <row r="188" spans="1:29" x14ac:dyDescent="0.3">
      <c r="A188" s="3" t="s">
        <v>66</v>
      </c>
      <c r="B188" s="3" t="s">
        <v>29</v>
      </c>
      <c r="C188" s="3" t="s">
        <v>25</v>
      </c>
      <c r="D188" s="3" t="s">
        <v>26</v>
      </c>
      <c r="E188" s="3" t="s">
        <v>27</v>
      </c>
      <c r="F188" s="3" t="s">
        <v>28</v>
      </c>
      <c r="G188" s="3">
        <v>0</v>
      </c>
      <c r="H188" s="3">
        <v>0</v>
      </c>
      <c r="I188" s="4" t="e">
        <f t="shared" si="46"/>
        <v>#DIV/0!</v>
      </c>
      <c r="J188" s="3">
        <v>0</v>
      </c>
      <c r="K188" s="32" t="e">
        <f t="shared" si="47"/>
        <v>#DIV/0!</v>
      </c>
      <c r="L188" s="3">
        <f t="shared" si="48"/>
        <v>0</v>
      </c>
      <c r="M188" s="3">
        <v>0</v>
      </c>
      <c r="N188" s="3">
        <v>0</v>
      </c>
      <c r="O188" s="3">
        <v>0</v>
      </c>
      <c r="P188" s="3">
        <v>0</v>
      </c>
      <c r="Q188" s="4" t="e">
        <f t="shared" si="49"/>
        <v>#DIV/0!</v>
      </c>
      <c r="R188" s="3">
        <v>0</v>
      </c>
      <c r="S188" s="3">
        <v>0</v>
      </c>
      <c r="T188" s="32" t="e">
        <f t="shared" si="50"/>
        <v>#DIV/0!</v>
      </c>
      <c r="U188" s="32" t="e">
        <f t="shared" si="51"/>
        <v>#DIV/0!</v>
      </c>
      <c r="V188" s="3">
        <v>0</v>
      </c>
      <c r="W188" s="3">
        <v>0</v>
      </c>
      <c r="X188" s="3">
        <v>0</v>
      </c>
      <c r="Y188" s="3">
        <v>0</v>
      </c>
      <c r="Z188" s="3">
        <v>0</v>
      </c>
      <c r="AA188" s="3">
        <v>0</v>
      </c>
      <c r="AB188" s="3"/>
      <c r="AC188" s="3"/>
    </row>
    <row r="189" spans="1:29" x14ac:dyDescent="0.3">
      <c r="A189" s="3" t="s">
        <v>67</v>
      </c>
      <c r="B189" s="3" t="s">
        <v>29</v>
      </c>
      <c r="C189" s="3" t="s">
        <v>25</v>
      </c>
      <c r="D189" s="3" t="s">
        <v>26</v>
      </c>
      <c r="E189" s="3" t="s">
        <v>27</v>
      </c>
      <c r="F189" s="3" t="s">
        <v>28</v>
      </c>
      <c r="G189" s="3">
        <v>0</v>
      </c>
      <c r="H189" s="3">
        <v>0</v>
      </c>
      <c r="I189" s="4" t="e">
        <f t="shared" si="46"/>
        <v>#DIV/0!</v>
      </c>
      <c r="J189" s="3">
        <v>0</v>
      </c>
      <c r="K189" s="32" t="e">
        <f t="shared" si="47"/>
        <v>#DIV/0!</v>
      </c>
      <c r="L189" s="3">
        <f t="shared" si="48"/>
        <v>0</v>
      </c>
      <c r="M189" s="3">
        <v>0</v>
      </c>
      <c r="N189" s="3">
        <v>0</v>
      </c>
      <c r="O189" s="3">
        <v>0</v>
      </c>
      <c r="P189" s="3">
        <v>0</v>
      </c>
      <c r="Q189" s="4" t="e">
        <f t="shared" si="49"/>
        <v>#DIV/0!</v>
      </c>
      <c r="R189" s="3">
        <v>0</v>
      </c>
      <c r="S189" s="3">
        <v>0</v>
      </c>
      <c r="T189" s="32" t="e">
        <f t="shared" si="50"/>
        <v>#DIV/0!</v>
      </c>
      <c r="U189" s="32" t="e">
        <f t="shared" si="51"/>
        <v>#DIV/0!</v>
      </c>
      <c r="V189" s="3">
        <v>0</v>
      </c>
      <c r="W189" s="3">
        <v>0</v>
      </c>
      <c r="X189" s="3">
        <v>0</v>
      </c>
      <c r="Y189" s="3">
        <v>0</v>
      </c>
      <c r="Z189" s="3">
        <v>0</v>
      </c>
      <c r="AA189" s="3">
        <v>0</v>
      </c>
      <c r="AB189" s="3"/>
      <c r="AC189" s="3"/>
    </row>
    <row r="190" spans="1:29" x14ac:dyDescent="0.3">
      <c r="A190" s="3" t="s">
        <v>68</v>
      </c>
      <c r="B190" s="3" t="s">
        <v>29</v>
      </c>
      <c r="C190" s="3" t="s">
        <v>25</v>
      </c>
      <c r="D190" s="3" t="s">
        <v>26</v>
      </c>
      <c r="E190" s="3" t="s">
        <v>27</v>
      </c>
      <c r="F190" s="3" t="s">
        <v>28</v>
      </c>
      <c r="G190" s="3">
        <v>0</v>
      </c>
      <c r="H190" s="3">
        <v>0</v>
      </c>
      <c r="I190" s="4" t="e">
        <f t="shared" si="46"/>
        <v>#DIV/0!</v>
      </c>
      <c r="J190" s="3">
        <v>0</v>
      </c>
      <c r="K190" s="32" t="e">
        <f t="shared" si="47"/>
        <v>#DIV/0!</v>
      </c>
      <c r="L190" s="3">
        <f t="shared" si="48"/>
        <v>0</v>
      </c>
      <c r="M190" s="3">
        <v>0</v>
      </c>
      <c r="N190" s="3">
        <v>0</v>
      </c>
      <c r="O190" s="3">
        <v>0</v>
      </c>
      <c r="P190" s="3">
        <v>0</v>
      </c>
      <c r="Q190" s="4" t="e">
        <f t="shared" si="49"/>
        <v>#DIV/0!</v>
      </c>
      <c r="R190" s="3">
        <v>0</v>
      </c>
      <c r="S190" s="3">
        <v>0</v>
      </c>
      <c r="T190" s="32" t="e">
        <f t="shared" si="50"/>
        <v>#DIV/0!</v>
      </c>
      <c r="U190" s="32" t="e">
        <f t="shared" si="51"/>
        <v>#DIV/0!</v>
      </c>
      <c r="V190" s="3">
        <v>0</v>
      </c>
      <c r="W190" s="3">
        <v>0</v>
      </c>
      <c r="X190" s="3">
        <v>0</v>
      </c>
      <c r="Y190" s="3">
        <v>0</v>
      </c>
      <c r="Z190" s="3">
        <v>0</v>
      </c>
      <c r="AA190" s="3">
        <v>0</v>
      </c>
      <c r="AB190" s="3"/>
      <c r="AC190" s="3"/>
    </row>
    <row r="191" spans="1:29" s="38" customFormat="1" x14ac:dyDescent="0.3">
      <c r="A191" s="35">
        <v>28</v>
      </c>
      <c r="B191" s="35" t="s">
        <v>29</v>
      </c>
      <c r="C191" s="35" t="s">
        <v>32</v>
      </c>
      <c r="D191" s="35" t="s">
        <v>26</v>
      </c>
      <c r="E191" s="35" t="s">
        <v>30</v>
      </c>
      <c r="F191" s="35" t="s">
        <v>33</v>
      </c>
      <c r="G191" s="35">
        <f>G192+G193+G194</f>
        <v>4</v>
      </c>
      <c r="H191" s="35">
        <f>H192+H193+H194</f>
        <v>4</v>
      </c>
      <c r="I191" s="36">
        <f t="shared" si="46"/>
        <v>1</v>
      </c>
      <c r="J191" s="35">
        <f>J192+J193+J194</f>
        <v>0</v>
      </c>
      <c r="K191" s="37">
        <f t="shared" si="47"/>
        <v>0</v>
      </c>
      <c r="L191" s="35">
        <f t="shared" si="48"/>
        <v>4</v>
      </c>
      <c r="M191" s="35">
        <f>M192+M193+M194</f>
        <v>2</v>
      </c>
      <c r="N191" s="35">
        <f>N192+N193+N194</f>
        <v>2</v>
      </c>
      <c r="O191" s="35">
        <f>O192+O193+O194</f>
        <v>0</v>
      </c>
      <c r="P191" s="35">
        <f>P192+P193+P194</f>
        <v>3</v>
      </c>
      <c r="Q191" s="36">
        <f t="shared" si="49"/>
        <v>75</v>
      </c>
      <c r="R191" s="35">
        <f>R192+R193+R194</f>
        <v>0</v>
      </c>
      <c r="S191" s="35">
        <f>S192+S193+S194</f>
        <v>0</v>
      </c>
      <c r="T191" s="37">
        <f t="shared" si="50"/>
        <v>0.5</v>
      </c>
      <c r="U191" s="37">
        <f t="shared" si="51"/>
        <v>0.5</v>
      </c>
      <c r="V191" s="35">
        <f t="shared" ref="V191:AA191" si="59">V192+V193+V194</f>
        <v>0</v>
      </c>
      <c r="W191" s="35">
        <f t="shared" si="59"/>
        <v>2</v>
      </c>
      <c r="X191" s="35">
        <f t="shared" si="59"/>
        <v>1</v>
      </c>
      <c r="Y191" s="35">
        <f t="shared" si="59"/>
        <v>0</v>
      </c>
      <c r="Z191" s="35">
        <f t="shared" si="59"/>
        <v>0</v>
      </c>
      <c r="AA191" s="35">
        <f t="shared" si="59"/>
        <v>0</v>
      </c>
      <c r="AB191" s="35"/>
      <c r="AC191" s="35"/>
    </row>
    <row r="192" spans="1:29" x14ac:dyDescent="0.3">
      <c r="A192" s="3" t="s">
        <v>66</v>
      </c>
      <c r="B192" s="3" t="s">
        <v>29</v>
      </c>
      <c r="C192" s="3" t="s">
        <v>32</v>
      </c>
      <c r="D192" s="3" t="s">
        <v>26</v>
      </c>
      <c r="E192" s="3" t="s">
        <v>30</v>
      </c>
      <c r="F192" s="3" t="s">
        <v>33</v>
      </c>
      <c r="G192" s="3">
        <v>0</v>
      </c>
      <c r="H192" s="3">
        <v>0</v>
      </c>
      <c r="I192" s="4" t="e">
        <f t="shared" si="46"/>
        <v>#DIV/0!</v>
      </c>
      <c r="J192" s="3">
        <v>0</v>
      </c>
      <c r="K192" s="32" t="e">
        <f t="shared" si="47"/>
        <v>#DIV/0!</v>
      </c>
      <c r="L192" s="3">
        <f t="shared" si="48"/>
        <v>0</v>
      </c>
      <c r="M192" s="3">
        <v>0</v>
      </c>
      <c r="N192" s="3">
        <v>0</v>
      </c>
      <c r="O192" s="3">
        <v>0</v>
      </c>
      <c r="P192" s="3">
        <v>0</v>
      </c>
      <c r="Q192" s="4" t="e">
        <f t="shared" si="49"/>
        <v>#DIV/0!</v>
      </c>
      <c r="R192" s="3">
        <v>0</v>
      </c>
      <c r="S192" s="3">
        <v>0</v>
      </c>
      <c r="T192" s="32" t="e">
        <f t="shared" si="50"/>
        <v>#DIV/0!</v>
      </c>
      <c r="U192" s="32" t="e">
        <f t="shared" si="51"/>
        <v>#DIV/0!</v>
      </c>
      <c r="V192" s="3">
        <v>0</v>
      </c>
      <c r="W192" s="3">
        <v>0</v>
      </c>
      <c r="X192" s="3">
        <v>0</v>
      </c>
      <c r="Y192" s="3">
        <v>0</v>
      </c>
      <c r="Z192" s="3">
        <v>0</v>
      </c>
      <c r="AA192" s="3">
        <v>0</v>
      </c>
      <c r="AB192" s="3"/>
      <c r="AC192" s="3"/>
    </row>
    <row r="193" spans="1:29" x14ac:dyDescent="0.3">
      <c r="A193" s="3" t="s">
        <v>67</v>
      </c>
      <c r="B193" s="3" t="s">
        <v>29</v>
      </c>
      <c r="C193" s="3" t="s">
        <v>32</v>
      </c>
      <c r="D193" s="3" t="s">
        <v>26</v>
      </c>
      <c r="E193" s="3" t="s">
        <v>30</v>
      </c>
      <c r="F193" s="3" t="s">
        <v>33</v>
      </c>
      <c r="G193" s="3">
        <v>4</v>
      </c>
      <c r="H193" s="3">
        <v>4</v>
      </c>
      <c r="I193" s="4">
        <f t="shared" si="46"/>
        <v>1</v>
      </c>
      <c r="J193" s="3">
        <v>0</v>
      </c>
      <c r="K193" s="32">
        <f t="shared" si="47"/>
        <v>0</v>
      </c>
      <c r="L193" s="3">
        <f t="shared" si="48"/>
        <v>4</v>
      </c>
      <c r="M193" s="3">
        <v>2</v>
      </c>
      <c r="N193" s="3">
        <v>2</v>
      </c>
      <c r="O193" s="3">
        <v>0</v>
      </c>
      <c r="P193" s="3">
        <v>3</v>
      </c>
      <c r="Q193" s="4">
        <f t="shared" si="49"/>
        <v>75</v>
      </c>
      <c r="R193" s="3">
        <v>0</v>
      </c>
      <c r="S193" s="3">
        <v>0</v>
      </c>
      <c r="T193" s="32">
        <f t="shared" si="50"/>
        <v>0.5</v>
      </c>
      <c r="U193" s="32">
        <f t="shared" si="51"/>
        <v>0.5</v>
      </c>
      <c r="V193" s="3">
        <v>0</v>
      </c>
      <c r="W193" s="3">
        <v>2</v>
      </c>
      <c r="X193" s="3">
        <v>0</v>
      </c>
      <c r="Y193" s="3">
        <v>0</v>
      </c>
      <c r="Z193" s="3">
        <v>0</v>
      </c>
      <c r="AA193" s="3">
        <v>0</v>
      </c>
      <c r="AB193" s="3"/>
      <c r="AC193" s="3"/>
    </row>
    <row r="194" spans="1:29" x14ac:dyDescent="0.3">
      <c r="A194" s="3" t="s">
        <v>68</v>
      </c>
      <c r="B194" s="3" t="s">
        <v>29</v>
      </c>
      <c r="C194" s="3" t="s">
        <v>32</v>
      </c>
      <c r="D194" s="3" t="s">
        <v>26</v>
      </c>
      <c r="E194" s="3" t="s">
        <v>30</v>
      </c>
      <c r="F194" s="3" t="s">
        <v>33</v>
      </c>
      <c r="G194" s="3">
        <v>0</v>
      </c>
      <c r="H194" s="3">
        <v>0</v>
      </c>
      <c r="I194" s="4" t="e">
        <f t="shared" si="46"/>
        <v>#DIV/0!</v>
      </c>
      <c r="J194" s="3">
        <v>0</v>
      </c>
      <c r="K194" s="32" t="e">
        <f t="shared" si="47"/>
        <v>#DIV/0!</v>
      </c>
      <c r="L194" s="3">
        <f t="shared" si="48"/>
        <v>0</v>
      </c>
      <c r="M194" s="3">
        <v>0</v>
      </c>
      <c r="N194" s="3">
        <v>0</v>
      </c>
      <c r="O194" s="3">
        <v>0</v>
      </c>
      <c r="P194" s="3">
        <v>0</v>
      </c>
      <c r="Q194" s="4" t="e">
        <f t="shared" si="49"/>
        <v>#DIV/0!</v>
      </c>
      <c r="R194" s="3">
        <v>0</v>
      </c>
      <c r="S194" s="3">
        <v>0</v>
      </c>
      <c r="T194" s="32" t="e">
        <f t="shared" si="50"/>
        <v>#DIV/0!</v>
      </c>
      <c r="U194" s="32" t="e">
        <f t="shared" si="51"/>
        <v>#DIV/0!</v>
      </c>
      <c r="V194" s="3">
        <v>0</v>
      </c>
      <c r="W194" s="3">
        <v>0</v>
      </c>
      <c r="X194" s="3">
        <v>1</v>
      </c>
      <c r="Y194" s="3">
        <v>0</v>
      </c>
      <c r="Z194" s="3">
        <v>0</v>
      </c>
      <c r="AA194" s="3">
        <v>0</v>
      </c>
      <c r="AB194" s="3"/>
      <c r="AC194" s="3"/>
    </row>
    <row r="195" spans="1:29" s="38" customFormat="1" x14ac:dyDescent="0.3">
      <c r="A195" s="35">
        <v>210</v>
      </c>
      <c r="B195" s="35" t="s">
        <v>32</v>
      </c>
      <c r="C195" s="35" t="s">
        <v>25</v>
      </c>
      <c r="D195" s="35" t="s">
        <v>34</v>
      </c>
      <c r="E195" s="35" t="s">
        <v>33</v>
      </c>
      <c r="F195" s="35" t="s">
        <v>28</v>
      </c>
      <c r="G195" s="35">
        <f>G196+G197+G198</f>
        <v>2</v>
      </c>
      <c r="H195" s="35">
        <f>H196+H197+H198</f>
        <v>2</v>
      </c>
      <c r="I195" s="36">
        <f t="shared" ref="I195:I226" si="60">H195/G195</f>
        <v>1</v>
      </c>
      <c r="J195" s="35">
        <f>J196+J197+J198</f>
        <v>1</v>
      </c>
      <c r="K195" s="37">
        <f t="shared" ref="K195:K226" si="61">J195/G195</f>
        <v>0.5</v>
      </c>
      <c r="L195" s="35">
        <f t="shared" ref="L195:L226" si="62">M195+N195</f>
        <v>0</v>
      </c>
      <c r="M195" s="35">
        <f>M196+M197+M198</f>
        <v>0</v>
      </c>
      <c r="N195" s="35">
        <f>N196+N197+N198</f>
        <v>0</v>
      </c>
      <c r="O195" s="35">
        <f>O196+O197+O198</f>
        <v>0</v>
      </c>
      <c r="P195" s="35">
        <f>P196+P197+P198</f>
        <v>0</v>
      </c>
      <c r="Q195" s="36" t="e">
        <f t="shared" ref="Q195:Q226" si="63">P195/L195*100</f>
        <v>#DIV/0!</v>
      </c>
      <c r="R195" s="35">
        <f>R196+R197+R198</f>
        <v>2</v>
      </c>
      <c r="S195" s="35">
        <f>S196+S197+S198</f>
        <v>2</v>
      </c>
      <c r="T195" s="37" t="e">
        <f t="shared" ref="T195:T226" si="64">M195/(M195+N195)</f>
        <v>#DIV/0!</v>
      </c>
      <c r="U195" s="37" t="e">
        <f t="shared" ref="U195:U226" si="65">((0.5*V195)+M195)/L195</f>
        <v>#DIV/0!</v>
      </c>
      <c r="V195" s="35">
        <f t="shared" ref="V195:AA195" si="66">V196+V197+V198</f>
        <v>0</v>
      </c>
      <c r="W195" s="35">
        <f t="shared" si="66"/>
        <v>0</v>
      </c>
      <c r="X195" s="35">
        <f t="shared" si="66"/>
        <v>0</v>
      </c>
      <c r="Y195" s="35">
        <f t="shared" si="66"/>
        <v>0</v>
      </c>
      <c r="Z195" s="35">
        <f t="shared" si="66"/>
        <v>1</v>
      </c>
      <c r="AA195" s="35">
        <f t="shared" si="66"/>
        <v>0</v>
      </c>
      <c r="AB195" s="35"/>
      <c r="AC195" s="35"/>
    </row>
    <row r="196" spans="1:29" x14ac:dyDescent="0.3">
      <c r="A196" s="3" t="s">
        <v>66</v>
      </c>
      <c r="B196" s="3" t="s">
        <v>32</v>
      </c>
      <c r="C196" s="3" t="s">
        <v>25</v>
      </c>
      <c r="D196" s="3" t="s">
        <v>34</v>
      </c>
      <c r="E196" s="3" t="s">
        <v>33</v>
      </c>
      <c r="F196" s="3" t="s">
        <v>28</v>
      </c>
      <c r="G196" s="3">
        <v>0</v>
      </c>
      <c r="H196" s="3">
        <v>0</v>
      </c>
      <c r="I196" s="4" t="e">
        <f t="shared" si="60"/>
        <v>#DIV/0!</v>
      </c>
      <c r="J196" s="3">
        <v>0</v>
      </c>
      <c r="K196" s="32" t="e">
        <f t="shared" si="61"/>
        <v>#DIV/0!</v>
      </c>
      <c r="L196" s="3">
        <f t="shared" si="62"/>
        <v>0</v>
      </c>
      <c r="M196" s="3">
        <v>0</v>
      </c>
      <c r="N196" s="3">
        <v>0</v>
      </c>
      <c r="O196" s="3">
        <v>0</v>
      </c>
      <c r="P196" s="3">
        <v>0</v>
      </c>
      <c r="Q196" s="4" t="e">
        <f t="shared" si="63"/>
        <v>#DIV/0!</v>
      </c>
      <c r="R196" s="3">
        <v>0</v>
      </c>
      <c r="S196" s="3">
        <v>0</v>
      </c>
      <c r="T196" s="32" t="e">
        <f t="shared" si="64"/>
        <v>#DIV/0!</v>
      </c>
      <c r="U196" s="32" t="e">
        <f t="shared" si="65"/>
        <v>#DIV/0!</v>
      </c>
      <c r="V196" s="3">
        <v>0</v>
      </c>
      <c r="W196" s="3">
        <v>0</v>
      </c>
      <c r="X196" s="3">
        <v>0</v>
      </c>
      <c r="Y196" s="3">
        <v>0</v>
      </c>
      <c r="Z196" s="3">
        <v>0</v>
      </c>
      <c r="AA196" s="3">
        <v>0</v>
      </c>
      <c r="AB196" s="3"/>
      <c r="AC196" s="3"/>
    </row>
    <row r="197" spans="1:29" x14ac:dyDescent="0.3">
      <c r="A197" s="3" t="s">
        <v>67</v>
      </c>
      <c r="B197" s="3" t="s">
        <v>32</v>
      </c>
      <c r="C197" s="3" t="s">
        <v>25</v>
      </c>
      <c r="D197" s="3" t="s">
        <v>34</v>
      </c>
      <c r="E197" s="3" t="s">
        <v>33</v>
      </c>
      <c r="F197" s="3" t="s">
        <v>28</v>
      </c>
      <c r="G197" s="3">
        <v>2</v>
      </c>
      <c r="H197" s="3">
        <v>2</v>
      </c>
      <c r="I197" s="4">
        <f t="shared" si="60"/>
        <v>1</v>
      </c>
      <c r="J197" s="3">
        <v>1</v>
      </c>
      <c r="K197" s="32">
        <f t="shared" si="61"/>
        <v>0.5</v>
      </c>
      <c r="L197" s="3">
        <f t="shared" si="62"/>
        <v>0</v>
      </c>
      <c r="M197" s="3">
        <v>0</v>
      </c>
      <c r="N197" s="3">
        <v>0</v>
      </c>
      <c r="O197" s="3">
        <v>0</v>
      </c>
      <c r="P197" s="3">
        <v>0</v>
      </c>
      <c r="Q197" s="4" t="e">
        <f t="shared" si="63"/>
        <v>#DIV/0!</v>
      </c>
      <c r="R197" s="3">
        <v>2</v>
      </c>
      <c r="S197" s="3">
        <v>2</v>
      </c>
      <c r="T197" s="32" t="e">
        <f t="shared" si="64"/>
        <v>#DIV/0!</v>
      </c>
      <c r="U197" s="32" t="e">
        <f t="shared" si="65"/>
        <v>#DIV/0!</v>
      </c>
      <c r="V197" s="3">
        <v>0</v>
      </c>
      <c r="W197" s="3">
        <v>0</v>
      </c>
      <c r="X197" s="3">
        <v>0</v>
      </c>
      <c r="Y197" s="3">
        <v>0</v>
      </c>
      <c r="Z197" s="3">
        <v>1</v>
      </c>
      <c r="AA197" s="3">
        <v>0</v>
      </c>
      <c r="AB197" s="3"/>
      <c r="AC197" s="3"/>
    </row>
    <row r="198" spans="1:29" x14ac:dyDescent="0.3">
      <c r="A198" s="3" t="s">
        <v>68</v>
      </c>
      <c r="B198" s="3" t="s">
        <v>32</v>
      </c>
      <c r="C198" s="3" t="s">
        <v>25</v>
      </c>
      <c r="D198" s="3" t="s">
        <v>34</v>
      </c>
      <c r="E198" s="3" t="s">
        <v>33</v>
      </c>
      <c r="F198" s="3" t="s">
        <v>28</v>
      </c>
      <c r="G198" s="3">
        <v>0</v>
      </c>
      <c r="H198" s="3">
        <v>0</v>
      </c>
      <c r="I198" s="4" t="e">
        <f t="shared" si="60"/>
        <v>#DIV/0!</v>
      </c>
      <c r="J198" s="3">
        <v>0</v>
      </c>
      <c r="K198" s="32" t="e">
        <f t="shared" si="61"/>
        <v>#DIV/0!</v>
      </c>
      <c r="L198" s="3">
        <f t="shared" si="62"/>
        <v>0</v>
      </c>
      <c r="M198" s="3">
        <v>0</v>
      </c>
      <c r="N198" s="3">
        <v>0</v>
      </c>
      <c r="O198" s="3">
        <v>0</v>
      </c>
      <c r="P198" s="3">
        <v>0</v>
      </c>
      <c r="Q198" s="4" t="e">
        <f t="shared" si="63"/>
        <v>#DIV/0!</v>
      </c>
      <c r="R198" s="3">
        <v>0</v>
      </c>
      <c r="S198" s="3">
        <v>0</v>
      </c>
      <c r="T198" s="32" t="e">
        <f t="shared" si="64"/>
        <v>#DIV/0!</v>
      </c>
      <c r="U198" s="32" t="e">
        <f t="shared" si="65"/>
        <v>#DIV/0!</v>
      </c>
      <c r="V198" s="3">
        <v>0</v>
      </c>
      <c r="W198" s="3">
        <v>0</v>
      </c>
      <c r="X198" s="3">
        <v>0</v>
      </c>
      <c r="Y198" s="3">
        <v>0</v>
      </c>
      <c r="Z198" s="3">
        <v>0</v>
      </c>
      <c r="AA198" s="3">
        <v>0</v>
      </c>
      <c r="AB198" s="3"/>
      <c r="AC198" s="3"/>
    </row>
    <row r="199" spans="1:29" s="38" customFormat="1" x14ac:dyDescent="0.3">
      <c r="A199" s="35">
        <v>203</v>
      </c>
      <c r="B199" s="35" t="s">
        <v>34</v>
      </c>
      <c r="C199" s="35" t="s">
        <v>25</v>
      </c>
      <c r="D199" s="35" t="s">
        <v>26</v>
      </c>
      <c r="E199" s="35" t="s">
        <v>33</v>
      </c>
      <c r="F199" s="35" t="s">
        <v>28</v>
      </c>
      <c r="G199" s="35">
        <f>G200+G201+G202</f>
        <v>2</v>
      </c>
      <c r="H199" s="35">
        <f>H200+H201+H202</f>
        <v>0</v>
      </c>
      <c r="I199" s="36">
        <f t="shared" si="60"/>
        <v>0</v>
      </c>
      <c r="J199" s="35">
        <f>J200+J201+J202</f>
        <v>2</v>
      </c>
      <c r="K199" s="37">
        <f t="shared" si="61"/>
        <v>1</v>
      </c>
      <c r="L199" s="35">
        <f t="shared" si="62"/>
        <v>0</v>
      </c>
      <c r="M199" s="35">
        <f>M200+M201+M202</f>
        <v>0</v>
      </c>
      <c r="N199" s="35">
        <f>N200+N201+N202</f>
        <v>0</v>
      </c>
      <c r="O199" s="35">
        <f>O200+O201+O202</f>
        <v>0</v>
      </c>
      <c r="P199" s="35">
        <f>P200+P201+P202</f>
        <v>0</v>
      </c>
      <c r="Q199" s="36" t="e">
        <f t="shared" si="63"/>
        <v>#DIV/0!</v>
      </c>
      <c r="R199" s="35">
        <f>R200+R201+R202</f>
        <v>0</v>
      </c>
      <c r="S199" s="35">
        <f>S200+S201+S202</f>
        <v>0</v>
      </c>
      <c r="T199" s="37" t="e">
        <f t="shared" si="64"/>
        <v>#DIV/0!</v>
      </c>
      <c r="U199" s="37" t="e">
        <f t="shared" si="65"/>
        <v>#DIV/0!</v>
      </c>
      <c r="V199" s="35">
        <f t="shared" ref="V199:AA199" si="67">V200+V201+V202</f>
        <v>0</v>
      </c>
      <c r="W199" s="35">
        <f t="shared" si="67"/>
        <v>0</v>
      </c>
      <c r="X199" s="35">
        <f t="shared" si="67"/>
        <v>0</v>
      </c>
      <c r="Y199" s="35">
        <f t="shared" si="67"/>
        <v>2</v>
      </c>
      <c r="Z199" s="35">
        <f t="shared" si="67"/>
        <v>0</v>
      </c>
      <c r="AA199" s="35">
        <f t="shared" si="67"/>
        <v>0</v>
      </c>
      <c r="AB199" s="35"/>
      <c r="AC199" s="35"/>
    </row>
    <row r="200" spans="1:29" x14ac:dyDescent="0.3">
      <c r="A200" s="3" t="s">
        <v>66</v>
      </c>
      <c r="B200" s="3" t="s">
        <v>34</v>
      </c>
      <c r="C200" s="3" t="s">
        <v>25</v>
      </c>
      <c r="D200" s="3" t="s">
        <v>26</v>
      </c>
      <c r="E200" s="3" t="s">
        <v>33</v>
      </c>
      <c r="F200" s="3" t="s">
        <v>28</v>
      </c>
      <c r="G200" s="3">
        <v>0</v>
      </c>
      <c r="H200" s="3">
        <v>0</v>
      </c>
      <c r="I200" s="4" t="e">
        <f t="shared" si="60"/>
        <v>#DIV/0!</v>
      </c>
      <c r="J200" s="3">
        <v>0</v>
      </c>
      <c r="K200" s="32" t="e">
        <f t="shared" si="61"/>
        <v>#DIV/0!</v>
      </c>
      <c r="L200" s="3">
        <f t="shared" si="62"/>
        <v>0</v>
      </c>
      <c r="M200" s="3">
        <v>0</v>
      </c>
      <c r="N200" s="3">
        <v>0</v>
      </c>
      <c r="O200" s="3">
        <v>0</v>
      </c>
      <c r="P200" s="3">
        <v>0</v>
      </c>
      <c r="Q200" s="4" t="e">
        <f t="shared" si="63"/>
        <v>#DIV/0!</v>
      </c>
      <c r="R200" s="3">
        <v>0</v>
      </c>
      <c r="S200" s="3">
        <v>0</v>
      </c>
      <c r="T200" s="32" t="e">
        <f t="shared" si="64"/>
        <v>#DIV/0!</v>
      </c>
      <c r="U200" s="32" t="e">
        <f t="shared" si="65"/>
        <v>#DIV/0!</v>
      </c>
      <c r="V200" s="3">
        <v>0</v>
      </c>
      <c r="W200" s="3">
        <v>0</v>
      </c>
      <c r="X200" s="3">
        <v>0</v>
      </c>
      <c r="Y200" s="3">
        <v>0</v>
      </c>
      <c r="Z200" s="3">
        <v>0</v>
      </c>
      <c r="AA200" s="3">
        <v>0</v>
      </c>
      <c r="AB200" s="3"/>
      <c r="AC200" s="3"/>
    </row>
    <row r="201" spans="1:29" x14ac:dyDescent="0.3">
      <c r="A201" s="3" t="s">
        <v>67</v>
      </c>
      <c r="B201" s="3" t="s">
        <v>34</v>
      </c>
      <c r="C201" s="3" t="s">
        <v>25</v>
      </c>
      <c r="D201" s="3" t="s">
        <v>26</v>
      </c>
      <c r="E201" s="3" t="s">
        <v>33</v>
      </c>
      <c r="F201" s="3" t="s">
        <v>28</v>
      </c>
      <c r="G201" s="3">
        <v>0</v>
      </c>
      <c r="H201" s="3">
        <v>0</v>
      </c>
      <c r="I201" s="4" t="e">
        <f t="shared" si="60"/>
        <v>#DIV/0!</v>
      </c>
      <c r="J201" s="3">
        <v>0</v>
      </c>
      <c r="K201" s="32" t="e">
        <f t="shared" si="61"/>
        <v>#DIV/0!</v>
      </c>
      <c r="L201" s="3">
        <f t="shared" si="62"/>
        <v>0</v>
      </c>
      <c r="M201" s="3">
        <v>0</v>
      </c>
      <c r="N201" s="3">
        <v>0</v>
      </c>
      <c r="O201" s="3">
        <v>0</v>
      </c>
      <c r="P201" s="3">
        <v>0</v>
      </c>
      <c r="Q201" s="4" t="e">
        <f t="shared" si="63"/>
        <v>#DIV/0!</v>
      </c>
      <c r="R201" s="3">
        <v>0</v>
      </c>
      <c r="S201" s="3">
        <v>0</v>
      </c>
      <c r="T201" s="32" t="e">
        <f t="shared" si="64"/>
        <v>#DIV/0!</v>
      </c>
      <c r="U201" s="32" t="e">
        <f t="shared" si="65"/>
        <v>#DIV/0!</v>
      </c>
      <c r="V201" s="3">
        <v>0</v>
      </c>
      <c r="W201" s="3">
        <v>0</v>
      </c>
      <c r="X201" s="3">
        <v>0</v>
      </c>
      <c r="Y201" s="3">
        <v>0</v>
      </c>
      <c r="Z201" s="3">
        <v>0</v>
      </c>
      <c r="AA201" s="3">
        <v>0</v>
      </c>
      <c r="AB201" s="3"/>
      <c r="AC201" s="3"/>
    </row>
    <row r="202" spans="1:29" x14ac:dyDescent="0.3">
      <c r="A202" s="3" t="s">
        <v>68</v>
      </c>
      <c r="B202" s="3" t="s">
        <v>34</v>
      </c>
      <c r="C202" s="3" t="s">
        <v>25</v>
      </c>
      <c r="D202" s="3" t="s">
        <v>26</v>
      </c>
      <c r="E202" s="3" t="s">
        <v>33</v>
      </c>
      <c r="F202" s="3" t="s">
        <v>28</v>
      </c>
      <c r="G202" s="3">
        <v>2</v>
      </c>
      <c r="H202" s="3">
        <v>0</v>
      </c>
      <c r="I202" s="4">
        <f t="shared" si="60"/>
        <v>0</v>
      </c>
      <c r="J202" s="3">
        <v>2</v>
      </c>
      <c r="K202" s="32">
        <f t="shared" si="61"/>
        <v>1</v>
      </c>
      <c r="L202" s="3">
        <f t="shared" si="62"/>
        <v>0</v>
      </c>
      <c r="M202" s="3">
        <v>0</v>
      </c>
      <c r="N202" s="3">
        <v>0</v>
      </c>
      <c r="O202" s="3">
        <v>0</v>
      </c>
      <c r="P202" s="3">
        <v>0</v>
      </c>
      <c r="Q202" s="4" t="e">
        <f t="shared" si="63"/>
        <v>#DIV/0!</v>
      </c>
      <c r="R202" s="3">
        <v>0</v>
      </c>
      <c r="S202" s="3">
        <v>0</v>
      </c>
      <c r="T202" s="32" t="e">
        <f t="shared" si="64"/>
        <v>#DIV/0!</v>
      </c>
      <c r="U202" s="32" t="e">
        <f t="shared" si="65"/>
        <v>#DIV/0!</v>
      </c>
      <c r="V202" s="3">
        <v>0</v>
      </c>
      <c r="W202" s="3">
        <v>0</v>
      </c>
      <c r="X202" s="3">
        <v>0</v>
      </c>
      <c r="Y202" s="3">
        <v>2</v>
      </c>
      <c r="Z202" s="3">
        <v>0</v>
      </c>
      <c r="AA202" s="3">
        <v>0</v>
      </c>
      <c r="AB202" s="3"/>
      <c r="AC202" s="3"/>
    </row>
    <row r="203" spans="1:29" s="38" customFormat="1" x14ac:dyDescent="0.3">
      <c r="A203" s="35">
        <v>174</v>
      </c>
      <c r="B203" s="35" t="s">
        <v>34</v>
      </c>
      <c r="C203" s="35" t="s">
        <v>25</v>
      </c>
      <c r="D203" s="35" t="s">
        <v>26</v>
      </c>
      <c r="E203" s="35" t="s">
        <v>30</v>
      </c>
      <c r="F203" s="35" t="s">
        <v>28</v>
      </c>
      <c r="G203" s="35">
        <f>G204+G205+G206</f>
        <v>2</v>
      </c>
      <c r="H203" s="35">
        <f>H204+H205+H206</f>
        <v>0</v>
      </c>
      <c r="I203" s="36">
        <f t="shared" si="60"/>
        <v>0</v>
      </c>
      <c r="J203" s="35">
        <f>J204+J205+J206</f>
        <v>2</v>
      </c>
      <c r="K203" s="37">
        <f t="shared" si="61"/>
        <v>1</v>
      </c>
      <c r="L203" s="35">
        <f t="shared" si="62"/>
        <v>0</v>
      </c>
      <c r="M203" s="35">
        <f>M204+M205+M206</f>
        <v>0</v>
      </c>
      <c r="N203" s="35">
        <f>N204+N205+N206</f>
        <v>0</v>
      </c>
      <c r="O203" s="35">
        <f>O204+O205+O206</f>
        <v>0</v>
      </c>
      <c r="P203" s="35">
        <f>P204+P205+P206</f>
        <v>0</v>
      </c>
      <c r="Q203" s="36" t="e">
        <f t="shared" si="63"/>
        <v>#DIV/0!</v>
      </c>
      <c r="R203" s="35">
        <f>R204+R205+R206</f>
        <v>0</v>
      </c>
      <c r="S203" s="35">
        <f>S204+S205+S206</f>
        <v>0</v>
      </c>
      <c r="T203" s="37" t="e">
        <f t="shared" si="64"/>
        <v>#DIV/0!</v>
      </c>
      <c r="U203" s="37" t="e">
        <f t="shared" si="65"/>
        <v>#DIV/0!</v>
      </c>
      <c r="V203" s="35">
        <f t="shared" ref="V203:AA203" si="68">V204+V205+V206</f>
        <v>0</v>
      </c>
      <c r="W203" s="35">
        <f t="shared" si="68"/>
        <v>0</v>
      </c>
      <c r="X203" s="35">
        <f t="shared" si="68"/>
        <v>0</v>
      </c>
      <c r="Y203" s="35">
        <f t="shared" si="68"/>
        <v>2</v>
      </c>
      <c r="Z203" s="35">
        <f t="shared" si="68"/>
        <v>0</v>
      </c>
      <c r="AA203" s="35">
        <f t="shared" si="68"/>
        <v>0</v>
      </c>
      <c r="AB203" s="35" t="s">
        <v>51</v>
      </c>
      <c r="AC203" s="35"/>
    </row>
    <row r="204" spans="1:29" x14ac:dyDescent="0.3">
      <c r="A204" s="3" t="s">
        <v>66</v>
      </c>
      <c r="B204" s="3" t="s">
        <v>34</v>
      </c>
      <c r="C204" s="3" t="s">
        <v>25</v>
      </c>
      <c r="D204" s="3" t="s">
        <v>26</v>
      </c>
      <c r="E204" s="3" t="s">
        <v>30</v>
      </c>
      <c r="F204" s="3" t="s">
        <v>28</v>
      </c>
      <c r="G204" s="3">
        <v>0</v>
      </c>
      <c r="H204" s="3">
        <v>0</v>
      </c>
      <c r="I204" s="4" t="e">
        <f t="shared" si="60"/>
        <v>#DIV/0!</v>
      </c>
      <c r="J204" s="3">
        <v>0</v>
      </c>
      <c r="K204" s="32" t="e">
        <f t="shared" si="61"/>
        <v>#DIV/0!</v>
      </c>
      <c r="L204" s="3">
        <f t="shared" si="62"/>
        <v>0</v>
      </c>
      <c r="M204" s="3">
        <v>0</v>
      </c>
      <c r="N204" s="3">
        <v>0</v>
      </c>
      <c r="O204" s="3">
        <v>0</v>
      </c>
      <c r="P204" s="3">
        <v>0</v>
      </c>
      <c r="Q204" s="4" t="e">
        <f t="shared" si="63"/>
        <v>#DIV/0!</v>
      </c>
      <c r="R204" s="3">
        <v>0</v>
      </c>
      <c r="S204" s="3">
        <v>0</v>
      </c>
      <c r="T204" s="32" t="e">
        <f t="shared" si="64"/>
        <v>#DIV/0!</v>
      </c>
      <c r="U204" s="32" t="e">
        <f t="shared" si="65"/>
        <v>#DIV/0!</v>
      </c>
      <c r="V204" s="3">
        <v>0</v>
      </c>
      <c r="W204" s="3">
        <v>0</v>
      </c>
      <c r="X204" s="3">
        <v>0</v>
      </c>
      <c r="Y204" s="3">
        <v>0</v>
      </c>
      <c r="Z204" s="3">
        <v>0</v>
      </c>
      <c r="AA204" s="3">
        <v>0</v>
      </c>
      <c r="AB204" s="3"/>
      <c r="AC204" s="3"/>
    </row>
    <row r="205" spans="1:29" x14ac:dyDescent="0.3">
      <c r="A205" s="3" t="s">
        <v>67</v>
      </c>
      <c r="B205" s="3" t="s">
        <v>34</v>
      </c>
      <c r="C205" s="3" t="s">
        <v>25</v>
      </c>
      <c r="D205" s="3" t="s">
        <v>26</v>
      </c>
      <c r="E205" s="3" t="s">
        <v>30</v>
      </c>
      <c r="F205" s="3" t="s">
        <v>28</v>
      </c>
      <c r="G205" s="3">
        <v>2</v>
      </c>
      <c r="H205" s="3">
        <v>0</v>
      </c>
      <c r="I205" s="4">
        <f t="shared" si="60"/>
        <v>0</v>
      </c>
      <c r="J205" s="3">
        <v>2</v>
      </c>
      <c r="K205" s="32">
        <f t="shared" si="61"/>
        <v>1</v>
      </c>
      <c r="L205" s="3">
        <f t="shared" si="62"/>
        <v>0</v>
      </c>
      <c r="M205" s="3">
        <v>0</v>
      </c>
      <c r="N205" s="3">
        <v>0</v>
      </c>
      <c r="O205" s="3">
        <v>0</v>
      </c>
      <c r="P205" s="3">
        <v>0</v>
      </c>
      <c r="Q205" s="4" t="e">
        <f t="shared" si="63"/>
        <v>#DIV/0!</v>
      </c>
      <c r="R205" s="3">
        <v>0</v>
      </c>
      <c r="S205" s="3">
        <v>0</v>
      </c>
      <c r="T205" s="32" t="e">
        <f t="shared" si="64"/>
        <v>#DIV/0!</v>
      </c>
      <c r="U205" s="32" t="e">
        <f t="shared" si="65"/>
        <v>#DIV/0!</v>
      </c>
      <c r="V205" s="3">
        <v>0</v>
      </c>
      <c r="W205" s="3">
        <v>0</v>
      </c>
      <c r="X205" s="3">
        <v>0</v>
      </c>
      <c r="Y205" s="3">
        <v>2</v>
      </c>
      <c r="Z205" s="3">
        <v>0</v>
      </c>
      <c r="AA205" s="3">
        <v>0</v>
      </c>
      <c r="AB205" s="3"/>
      <c r="AC205" s="3"/>
    </row>
    <row r="206" spans="1:29" x14ac:dyDescent="0.3">
      <c r="A206" s="3" t="s">
        <v>68</v>
      </c>
      <c r="B206" s="3" t="s">
        <v>34</v>
      </c>
      <c r="C206" s="3" t="s">
        <v>25</v>
      </c>
      <c r="D206" s="3" t="s">
        <v>26</v>
      </c>
      <c r="E206" s="3" t="s">
        <v>30</v>
      </c>
      <c r="F206" s="3" t="s">
        <v>28</v>
      </c>
      <c r="G206" s="3">
        <v>0</v>
      </c>
      <c r="H206" s="3">
        <v>0</v>
      </c>
      <c r="I206" s="4" t="e">
        <f t="shared" si="60"/>
        <v>#DIV/0!</v>
      </c>
      <c r="J206" s="3">
        <v>0</v>
      </c>
      <c r="K206" s="32" t="e">
        <f t="shared" si="61"/>
        <v>#DIV/0!</v>
      </c>
      <c r="L206" s="3">
        <f t="shared" si="62"/>
        <v>0</v>
      </c>
      <c r="M206" s="3">
        <v>0</v>
      </c>
      <c r="N206" s="3">
        <v>0</v>
      </c>
      <c r="O206" s="3">
        <v>0</v>
      </c>
      <c r="P206" s="3">
        <v>0</v>
      </c>
      <c r="Q206" s="4" t="e">
        <f t="shared" si="63"/>
        <v>#DIV/0!</v>
      </c>
      <c r="R206" s="3">
        <v>0</v>
      </c>
      <c r="S206" s="3">
        <v>0</v>
      </c>
      <c r="T206" s="32" t="e">
        <f t="shared" si="64"/>
        <v>#DIV/0!</v>
      </c>
      <c r="U206" s="32" t="e">
        <f t="shared" si="65"/>
        <v>#DIV/0!</v>
      </c>
      <c r="V206" s="3">
        <v>0</v>
      </c>
      <c r="W206" s="3">
        <v>0</v>
      </c>
      <c r="X206" s="3">
        <v>0</v>
      </c>
      <c r="Y206" s="3">
        <v>0</v>
      </c>
      <c r="Z206" s="3">
        <v>0</v>
      </c>
      <c r="AA206" s="3">
        <v>0</v>
      </c>
      <c r="AB206" s="3"/>
      <c r="AC206" s="3"/>
    </row>
    <row r="207" spans="1:29" s="38" customFormat="1" x14ac:dyDescent="0.3">
      <c r="A207" s="35">
        <v>218</v>
      </c>
      <c r="B207" s="35" t="s">
        <v>29</v>
      </c>
      <c r="C207" s="35" t="s">
        <v>34</v>
      </c>
      <c r="D207" s="35" t="s">
        <v>26</v>
      </c>
      <c r="E207" s="35" t="s">
        <v>30</v>
      </c>
      <c r="F207" s="35" t="s">
        <v>31</v>
      </c>
      <c r="G207" s="35">
        <f>G208+G209+G210</f>
        <v>2</v>
      </c>
      <c r="H207" s="35">
        <f>H208+H209+H210</f>
        <v>1</v>
      </c>
      <c r="I207" s="36">
        <f t="shared" si="60"/>
        <v>0.5</v>
      </c>
      <c r="J207" s="35">
        <f>J208+J209+J210</f>
        <v>0</v>
      </c>
      <c r="K207" s="37">
        <f t="shared" si="61"/>
        <v>0</v>
      </c>
      <c r="L207" s="35">
        <f t="shared" si="62"/>
        <v>1</v>
      </c>
      <c r="M207" s="35">
        <f>M208+M209+M210</f>
        <v>0</v>
      </c>
      <c r="N207" s="35">
        <f>N208+N209+N210</f>
        <v>1</v>
      </c>
      <c r="O207" s="35">
        <f>O208+O209+O210</f>
        <v>0</v>
      </c>
      <c r="P207" s="35">
        <f>P208+P209+P210</f>
        <v>1</v>
      </c>
      <c r="Q207" s="36">
        <f t="shared" si="63"/>
        <v>100</v>
      </c>
      <c r="R207" s="35">
        <f>R208+R209+R210</f>
        <v>2</v>
      </c>
      <c r="S207" s="35">
        <f>S208+S209+S210</f>
        <v>1</v>
      </c>
      <c r="T207" s="37">
        <f t="shared" si="64"/>
        <v>0</v>
      </c>
      <c r="U207" s="37">
        <f t="shared" si="65"/>
        <v>0</v>
      </c>
      <c r="V207" s="35">
        <f t="shared" ref="V207:AA207" si="69">V208+V209+V210</f>
        <v>0</v>
      </c>
      <c r="W207" s="35">
        <f t="shared" si="69"/>
        <v>1</v>
      </c>
      <c r="X207" s="35">
        <f t="shared" si="69"/>
        <v>0</v>
      </c>
      <c r="Y207" s="35">
        <f t="shared" si="69"/>
        <v>0</v>
      </c>
      <c r="Z207" s="35">
        <f t="shared" si="69"/>
        <v>1</v>
      </c>
      <c r="AA207" s="35">
        <f t="shared" si="69"/>
        <v>0</v>
      </c>
      <c r="AB207" s="35"/>
      <c r="AC207" s="35"/>
    </row>
    <row r="208" spans="1:29" x14ac:dyDescent="0.3">
      <c r="A208" s="3" t="s">
        <v>66</v>
      </c>
      <c r="B208" s="3" t="s">
        <v>29</v>
      </c>
      <c r="C208" s="3" t="s">
        <v>34</v>
      </c>
      <c r="D208" s="3" t="s">
        <v>26</v>
      </c>
      <c r="E208" s="3" t="s">
        <v>30</v>
      </c>
      <c r="F208" s="3" t="s">
        <v>31</v>
      </c>
      <c r="G208" s="3">
        <v>0</v>
      </c>
      <c r="H208" s="3">
        <v>0</v>
      </c>
      <c r="I208" s="4" t="e">
        <f t="shared" si="60"/>
        <v>#DIV/0!</v>
      </c>
      <c r="J208" s="3">
        <v>0</v>
      </c>
      <c r="K208" s="32" t="e">
        <f t="shared" si="61"/>
        <v>#DIV/0!</v>
      </c>
      <c r="L208" s="3">
        <f t="shared" si="62"/>
        <v>0</v>
      </c>
      <c r="M208" s="3">
        <v>0</v>
      </c>
      <c r="N208" s="3">
        <v>0</v>
      </c>
      <c r="O208" s="3">
        <v>0</v>
      </c>
      <c r="P208" s="3">
        <v>0</v>
      </c>
      <c r="Q208" s="4" t="e">
        <f t="shared" si="63"/>
        <v>#DIV/0!</v>
      </c>
      <c r="R208" s="3">
        <v>0</v>
      </c>
      <c r="S208" s="3">
        <v>0</v>
      </c>
      <c r="T208" s="32" t="e">
        <f t="shared" si="64"/>
        <v>#DIV/0!</v>
      </c>
      <c r="U208" s="32" t="e">
        <f t="shared" si="65"/>
        <v>#DIV/0!</v>
      </c>
      <c r="V208" s="3">
        <v>0</v>
      </c>
      <c r="W208" s="3">
        <v>0</v>
      </c>
      <c r="X208" s="3">
        <v>0</v>
      </c>
      <c r="Y208" s="3">
        <v>0</v>
      </c>
      <c r="Z208" s="3">
        <v>0</v>
      </c>
      <c r="AA208" s="3">
        <v>0</v>
      </c>
      <c r="AB208" s="3"/>
      <c r="AC208" s="3"/>
    </row>
    <row r="209" spans="1:29" x14ac:dyDescent="0.3">
      <c r="A209" s="3" t="s">
        <v>67</v>
      </c>
      <c r="B209" s="3" t="s">
        <v>29</v>
      </c>
      <c r="C209" s="3" t="s">
        <v>34</v>
      </c>
      <c r="D209" s="3" t="s">
        <v>26</v>
      </c>
      <c r="E209" s="3" t="s">
        <v>30</v>
      </c>
      <c r="F209" s="3" t="s">
        <v>31</v>
      </c>
      <c r="G209" s="3">
        <v>2</v>
      </c>
      <c r="H209" s="3">
        <v>1</v>
      </c>
      <c r="I209" s="4">
        <f t="shared" si="60"/>
        <v>0.5</v>
      </c>
      <c r="J209" s="3">
        <v>0</v>
      </c>
      <c r="K209" s="32">
        <f t="shared" si="61"/>
        <v>0</v>
      </c>
      <c r="L209" s="3">
        <f t="shared" si="62"/>
        <v>1</v>
      </c>
      <c r="M209" s="3">
        <v>0</v>
      </c>
      <c r="N209" s="3">
        <v>1</v>
      </c>
      <c r="O209" s="3">
        <v>0</v>
      </c>
      <c r="P209" s="3">
        <v>1</v>
      </c>
      <c r="Q209" s="4">
        <f t="shared" si="63"/>
        <v>100</v>
      </c>
      <c r="R209" s="3">
        <v>2</v>
      </c>
      <c r="S209" s="3">
        <v>1</v>
      </c>
      <c r="T209" s="32">
        <f t="shared" si="64"/>
        <v>0</v>
      </c>
      <c r="U209" s="32">
        <f t="shared" si="65"/>
        <v>0</v>
      </c>
      <c r="V209" s="3">
        <v>0</v>
      </c>
      <c r="W209" s="3">
        <v>1</v>
      </c>
      <c r="X209" s="3">
        <v>0</v>
      </c>
      <c r="Y209" s="3">
        <v>0</v>
      </c>
      <c r="Z209" s="3">
        <v>1</v>
      </c>
      <c r="AA209" s="3">
        <v>0</v>
      </c>
      <c r="AB209" s="3"/>
      <c r="AC209" s="3"/>
    </row>
    <row r="210" spans="1:29" x14ac:dyDescent="0.3">
      <c r="A210" s="3" t="s">
        <v>68</v>
      </c>
      <c r="B210" s="3" t="s">
        <v>29</v>
      </c>
      <c r="C210" s="3" t="s">
        <v>34</v>
      </c>
      <c r="D210" s="3" t="s">
        <v>26</v>
      </c>
      <c r="E210" s="3" t="s">
        <v>30</v>
      </c>
      <c r="F210" s="3" t="s">
        <v>31</v>
      </c>
      <c r="G210" s="3">
        <v>0</v>
      </c>
      <c r="H210" s="3">
        <v>0</v>
      </c>
      <c r="I210" s="4" t="e">
        <f t="shared" si="60"/>
        <v>#DIV/0!</v>
      </c>
      <c r="J210" s="3">
        <v>0</v>
      </c>
      <c r="K210" s="32" t="e">
        <f t="shared" si="61"/>
        <v>#DIV/0!</v>
      </c>
      <c r="L210" s="3">
        <f t="shared" si="62"/>
        <v>0</v>
      </c>
      <c r="M210" s="3">
        <v>0</v>
      </c>
      <c r="N210" s="3">
        <v>0</v>
      </c>
      <c r="O210" s="3">
        <v>0</v>
      </c>
      <c r="P210" s="3">
        <v>0</v>
      </c>
      <c r="Q210" s="4" t="e">
        <f t="shared" si="63"/>
        <v>#DIV/0!</v>
      </c>
      <c r="R210" s="3">
        <v>0</v>
      </c>
      <c r="S210" s="3">
        <v>0</v>
      </c>
      <c r="T210" s="32" t="e">
        <f t="shared" si="64"/>
        <v>#DIV/0!</v>
      </c>
      <c r="U210" s="32" t="e">
        <f t="shared" si="65"/>
        <v>#DIV/0!</v>
      </c>
      <c r="V210" s="3">
        <v>0</v>
      </c>
      <c r="W210" s="3">
        <v>0</v>
      </c>
      <c r="X210" s="3">
        <v>0</v>
      </c>
      <c r="Y210" s="3">
        <v>0</v>
      </c>
      <c r="Z210" s="3">
        <v>0</v>
      </c>
      <c r="AA210" s="3">
        <v>0</v>
      </c>
      <c r="AB210" s="3"/>
      <c r="AC210" s="3"/>
    </row>
    <row r="211" spans="1:29" s="38" customFormat="1" x14ac:dyDescent="0.3">
      <c r="A211" s="35">
        <v>225</v>
      </c>
      <c r="B211" s="35" t="s">
        <v>29</v>
      </c>
      <c r="C211" s="35" t="s">
        <v>33</v>
      </c>
      <c r="D211" s="35" t="s">
        <v>26</v>
      </c>
      <c r="E211" s="35" t="s">
        <v>30</v>
      </c>
      <c r="F211" s="35" t="s">
        <v>31</v>
      </c>
      <c r="G211" s="35">
        <f>G212+G213+G214</f>
        <v>4</v>
      </c>
      <c r="H211" s="35">
        <f>H212+H213+H214</f>
        <v>3</v>
      </c>
      <c r="I211" s="36">
        <f t="shared" si="60"/>
        <v>0.75</v>
      </c>
      <c r="J211" s="35">
        <f>J212+J213+J214</f>
        <v>2</v>
      </c>
      <c r="K211" s="37">
        <f t="shared" si="61"/>
        <v>0.5</v>
      </c>
      <c r="L211" s="35">
        <f t="shared" si="62"/>
        <v>2</v>
      </c>
      <c r="M211" s="35">
        <f>M212+M213+M214</f>
        <v>1</v>
      </c>
      <c r="N211" s="35">
        <f>N212+N213+N214</f>
        <v>1</v>
      </c>
      <c r="O211" s="35">
        <f>O212+O213+O214</f>
        <v>1</v>
      </c>
      <c r="P211" s="35">
        <f>P212+P213+P214</f>
        <v>2</v>
      </c>
      <c r="Q211" s="36">
        <f t="shared" si="63"/>
        <v>100</v>
      </c>
      <c r="R211" s="35">
        <f>R212+R213+R214</f>
        <v>0</v>
      </c>
      <c r="S211" s="35">
        <f>S212+S213+S214</f>
        <v>0</v>
      </c>
      <c r="T211" s="37">
        <f t="shared" si="64"/>
        <v>0.5</v>
      </c>
      <c r="U211" s="37">
        <f t="shared" si="65"/>
        <v>0.75</v>
      </c>
      <c r="V211" s="35">
        <f t="shared" ref="V211:AA211" si="70">V212+V213+V214</f>
        <v>1</v>
      </c>
      <c r="W211" s="35">
        <f t="shared" si="70"/>
        <v>0</v>
      </c>
      <c r="X211" s="35">
        <f t="shared" si="70"/>
        <v>1</v>
      </c>
      <c r="Y211" s="35">
        <f t="shared" si="70"/>
        <v>1</v>
      </c>
      <c r="Z211" s="35">
        <f t="shared" si="70"/>
        <v>0</v>
      </c>
      <c r="AA211" s="35">
        <f t="shared" si="70"/>
        <v>0</v>
      </c>
      <c r="AB211" s="35"/>
      <c r="AC211" s="35"/>
    </row>
    <row r="212" spans="1:29" x14ac:dyDescent="0.3">
      <c r="A212" s="3" t="s">
        <v>66</v>
      </c>
      <c r="B212" s="3" t="s">
        <v>29</v>
      </c>
      <c r="C212" s="3" t="s">
        <v>33</v>
      </c>
      <c r="D212" s="3" t="s">
        <v>26</v>
      </c>
      <c r="E212" s="3" t="s">
        <v>30</v>
      </c>
      <c r="F212" s="3" t="s">
        <v>31</v>
      </c>
      <c r="G212" s="3">
        <v>0</v>
      </c>
      <c r="H212" s="3">
        <v>0</v>
      </c>
      <c r="I212" s="4" t="e">
        <f t="shared" si="60"/>
        <v>#DIV/0!</v>
      </c>
      <c r="J212" s="3">
        <v>0</v>
      </c>
      <c r="K212" s="32" t="e">
        <f t="shared" si="61"/>
        <v>#DIV/0!</v>
      </c>
      <c r="L212" s="3">
        <f t="shared" si="62"/>
        <v>0</v>
      </c>
      <c r="M212" s="3">
        <v>0</v>
      </c>
      <c r="N212" s="3">
        <v>0</v>
      </c>
      <c r="O212" s="3">
        <v>0</v>
      </c>
      <c r="P212" s="3">
        <v>0</v>
      </c>
      <c r="Q212" s="4" t="e">
        <f t="shared" si="63"/>
        <v>#DIV/0!</v>
      </c>
      <c r="R212" s="3">
        <v>0</v>
      </c>
      <c r="S212" s="3">
        <v>0</v>
      </c>
      <c r="T212" s="32" t="e">
        <f t="shared" si="64"/>
        <v>#DIV/0!</v>
      </c>
      <c r="U212" s="32" t="e">
        <f t="shared" si="65"/>
        <v>#DIV/0!</v>
      </c>
      <c r="V212" s="3">
        <v>0</v>
      </c>
      <c r="W212" s="3">
        <v>0</v>
      </c>
      <c r="X212" s="3">
        <v>0</v>
      </c>
      <c r="Y212" s="3">
        <v>0</v>
      </c>
      <c r="Z212" s="3">
        <v>0</v>
      </c>
      <c r="AA212" s="3">
        <v>0</v>
      </c>
      <c r="AB212" s="3"/>
      <c r="AC212" s="3"/>
    </row>
    <row r="213" spans="1:29" x14ac:dyDescent="0.3">
      <c r="A213" s="3" t="s">
        <v>67</v>
      </c>
      <c r="B213" s="3" t="s">
        <v>29</v>
      </c>
      <c r="C213" s="3" t="s">
        <v>33</v>
      </c>
      <c r="D213" s="3" t="s">
        <v>26</v>
      </c>
      <c r="E213" s="3" t="s">
        <v>30</v>
      </c>
      <c r="F213" s="3" t="s">
        <v>31</v>
      </c>
      <c r="G213" s="3">
        <v>4</v>
      </c>
      <c r="H213" s="3">
        <v>3</v>
      </c>
      <c r="I213" s="4">
        <f t="shared" si="60"/>
        <v>0.75</v>
      </c>
      <c r="J213" s="3">
        <v>2</v>
      </c>
      <c r="K213" s="32">
        <f t="shared" si="61"/>
        <v>0.5</v>
      </c>
      <c r="L213" s="3">
        <f t="shared" si="62"/>
        <v>2</v>
      </c>
      <c r="M213" s="3">
        <v>1</v>
      </c>
      <c r="N213" s="3">
        <v>1</v>
      </c>
      <c r="O213" s="3">
        <v>1</v>
      </c>
      <c r="P213" s="3">
        <v>2</v>
      </c>
      <c r="Q213" s="4">
        <f t="shared" si="63"/>
        <v>100</v>
      </c>
      <c r="R213" s="3">
        <v>0</v>
      </c>
      <c r="S213" s="3">
        <v>0</v>
      </c>
      <c r="T213" s="32">
        <f t="shared" si="64"/>
        <v>0.5</v>
      </c>
      <c r="U213" s="32">
        <f t="shared" si="65"/>
        <v>0.75</v>
      </c>
      <c r="V213" s="3">
        <v>1</v>
      </c>
      <c r="W213" s="3">
        <v>0</v>
      </c>
      <c r="X213" s="3">
        <v>0</v>
      </c>
      <c r="Y213" s="3">
        <v>1</v>
      </c>
      <c r="Z213" s="3">
        <v>0</v>
      </c>
      <c r="AA213" s="3">
        <v>0</v>
      </c>
      <c r="AB213" s="3"/>
      <c r="AC213" s="3"/>
    </row>
    <row r="214" spans="1:29" x14ac:dyDescent="0.3">
      <c r="A214" s="3" t="s">
        <v>68</v>
      </c>
      <c r="B214" s="3" t="s">
        <v>29</v>
      </c>
      <c r="C214" s="3" t="s">
        <v>33</v>
      </c>
      <c r="D214" s="3" t="s">
        <v>26</v>
      </c>
      <c r="E214" s="3" t="s">
        <v>30</v>
      </c>
      <c r="F214" s="3" t="s">
        <v>31</v>
      </c>
      <c r="G214" s="3">
        <v>0</v>
      </c>
      <c r="H214" s="3">
        <v>0</v>
      </c>
      <c r="I214" s="4" t="e">
        <f t="shared" si="60"/>
        <v>#DIV/0!</v>
      </c>
      <c r="J214" s="3">
        <v>0</v>
      </c>
      <c r="K214" s="32" t="e">
        <f t="shared" si="61"/>
        <v>#DIV/0!</v>
      </c>
      <c r="L214" s="3">
        <f t="shared" si="62"/>
        <v>0</v>
      </c>
      <c r="M214" s="3">
        <v>0</v>
      </c>
      <c r="N214" s="3">
        <v>0</v>
      </c>
      <c r="O214" s="3">
        <v>0</v>
      </c>
      <c r="P214" s="3">
        <v>0</v>
      </c>
      <c r="Q214" s="4" t="e">
        <f t="shared" si="63"/>
        <v>#DIV/0!</v>
      </c>
      <c r="R214" s="3">
        <v>0</v>
      </c>
      <c r="S214" s="3">
        <v>0</v>
      </c>
      <c r="T214" s="32" t="e">
        <f t="shared" si="64"/>
        <v>#DIV/0!</v>
      </c>
      <c r="U214" s="32" t="e">
        <f t="shared" si="65"/>
        <v>#DIV/0!</v>
      </c>
      <c r="V214" s="3">
        <v>0</v>
      </c>
      <c r="W214" s="3">
        <v>0</v>
      </c>
      <c r="X214" s="3">
        <v>1</v>
      </c>
      <c r="Y214" s="3">
        <v>0</v>
      </c>
      <c r="Z214" s="3">
        <v>0</v>
      </c>
      <c r="AA214" s="3">
        <v>0</v>
      </c>
      <c r="AB214" s="3"/>
      <c r="AC214" s="3"/>
    </row>
    <row r="215" spans="1:29" s="38" customFormat="1" x14ac:dyDescent="0.3">
      <c r="A215" s="35">
        <v>15</v>
      </c>
      <c r="B215" s="35" t="s">
        <v>29</v>
      </c>
      <c r="C215" s="35" t="s">
        <v>31</v>
      </c>
      <c r="D215" s="35" t="s">
        <v>26</v>
      </c>
      <c r="E215" s="35" t="s">
        <v>30</v>
      </c>
      <c r="F215" s="35" t="s">
        <v>28</v>
      </c>
      <c r="G215" s="35">
        <f>G216+G217+G218</f>
        <v>0</v>
      </c>
      <c r="H215" s="35">
        <f>H216+H217+H218</f>
        <v>0</v>
      </c>
      <c r="I215" s="36" t="e">
        <f t="shared" si="60"/>
        <v>#DIV/0!</v>
      </c>
      <c r="J215" s="35">
        <f>J216+J217+J218</f>
        <v>0</v>
      </c>
      <c r="K215" s="37" t="e">
        <f t="shared" si="61"/>
        <v>#DIV/0!</v>
      </c>
      <c r="L215" s="35">
        <f t="shared" si="62"/>
        <v>0</v>
      </c>
      <c r="M215" s="35">
        <f>M216+M217+M218</f>
        <v>0</v>
      </c>
      <c r="N215" s="35">
        <f>N216+N217+N218</f>
        <v>0</v>
      </c>
      <c r="O215" s="35">
        <f>O216+O217+O218</f>
        <v>0</v>
      </c>
      <c r="P215" s="35">
        <f>P216+P217+P218</f>
        <v>0</v>
      </c>
      <c r="Q215" s="36" t="e">
        <f t="shared" si="63"/>
        <v>#DIV/0!</v>
      </c>
      <c r="R215" s="35">
        <f>R216+R217+R218</f>
        <v>0</v>
      </c>
      <c r="S215" s="35">
        <f>S216+S217+S218</f>
        <v>0</v>
      </c>
      <c r="T215" s="37" t="e">
        <f t="shared" si="64"/>
        <v>#DIV/0!</v>
      </c>
      <c r="U215" s="37" t="e">
        <f t="shared" si="65"/>
        <v>#DIV/0!</v>
      </c>
      <c r="V215" s="35">
        <f t="shared" ref="V215:AA215" si="71">V216+V217+V218</f>
        <v>0</v>
      </c>
      <c r="W215" s="35">
        <f t="shared" si="71"/>
        <v>0</v>
      </c>
      <c r="X215" s="35">
        <f t="shared" si="71"/>
        <v>0</v>
      </c>
      <c r="Y215" s="35">
        <f t="shared" si="71"/>
        <v>0</v>
      </c>
      <c r="Z215" s="35">
        <f t="shared" si="71"/>
        <v>0</v>
      </c>
      <c r="AA215" s="35">
        <f t="shared" si="71"/>
        <v>0</v>
      </c>
      <c r="AB215" s="35"/>
    </row>
    <row r="216" spans="1:29" x14ac:dyDescent="0.3">
      <c r="A216" s="3" t="s">
        <v>66</v>
      </c>
      <c r="B216" s="3" t="s">
        <v>29</v>
      </c>
      <c r="C216" s="3" t="s">
        <v>31</v>
      </c>
      <c r="D216" s="3" t="s">
        <v>26</v>
      </c>
      <c r="E216" s="3" t="s">
        <v>30</v>
      </c>
      <c r="F216" s="3" t="s">
        <v>28</v>
      </c>
      <c r="G216" s="3">
        <v>0</v>
      </c>
      <c r="H216" s="3">
        <v>0</v>
      </c>
      <c r="I216" s="4" t="e">
        <f t="shared" si="60"/>
        <v>#DIV/0!</v>
      </c>
      <c r="J216" s="3">
        <v>0</v>
      </c>
      <c r="K216" s="32" t="e">
        <f t="shared" si="61"/>
        <v>#DIV/0!</v>
      </c>
      <c r="L216" s="3">
        <f t="shared" si="62"/>
        <v>0</v>
      </c>
      <c r="M216" s="3">
        <v>0</v>
      </c>
      <c r="N216" s="3">
        <v>0</v>
      </c>
      <c r="O216" s="3">
        <v>0</v>
      </c>
      <c r="P216" s="3">
        <v>0</v>
      </c>
      <c r="Q216" s="4" t="e">
        <f t="shared" si="63"/>
        <v>#DIV/0!</v>
      </c>
      <c r="R216" s="3">
        <v>0</v>
      </c>
      <c r="S216" s="3">
        <v>0</v>
      </c>
      <c r="T216" s="32" t="e">
        <f t="shared" si="64"/>
        <v>#DIV/0!</v>
      </c>
      <c r="U216" s="32" t="e">
        <f t="shared" si="65"/>
        <v>#DIV/0!</v>
      </c>
      <c r="V216" s="3">
        <v>0</v>
      </c>
      <c r="W216" s="3">
        <v>0</v>
      </c>
      <c r="X216" s="3">
        <v>0</v>
      </c>
      <c r="Y216" s="3">
        <v>0</v>
      </c>
      <c r="Z216" s="3">
        <v>0</v>
      </c>
      <c r="AA216" s="3">
        <v>0</v>
      </c>
      <c r="AB216" s="3"/>
    </row>
    <row r="217" spans="1:29" x14ac:dyDescent="0.3">
      <c r="A217" s="3" t="s">
        <v>67</v>
      </c>
      <c r="B217" s="3" t="s">
        <v>29</v>
      </c>
      <c r="C217" s="3" t="s">
        <v>31</v>
      </c>
      <c r="D217" s="3" t="s">
        <v>26</v>
      </c>
      <c r="E217" s="3" t="s">
        <v>30</v>
      </c>
      <c r="F217" s="3" t="s">
        <v>28</v>
      </c>
      <c r="G217" s="3">
        <v>0</v>
      </c>
      <c r="H217" s="3">
        <v>0</v>
      </c>
      <c r="I217" s="4" t="e">
        <f t="shared" si="60"/>
        <v>#DIV/0!</v>
      </c>
      <c r="J217" s="3">
        <v>0</v>
      </c>
      <c r="K217" s="32" t="e">
        <f t="shared" si="61"/>
        <v>#DIV/0!</v>
      </c>
      <c r="L217" s="3">
        <f t="shared" si="62"/>
        <v>0</v>
      </c>
      <c r="M217" s="3">
        <v>0</v>
      </c>
      <c r="N217" s="3">
        <v>0</v>
      </c>
      <c r="O217" s="3">
        <v>0</v>
      </c>
      <c r="P217" s="3">
        <v>0</v>
      </c>
      <c r="Q217" s="4" t="e">
        <f t="shared" si="63"/>
        <v>#DIV/0!</v>
      </c>
      <c r="R217" s="3">
        <v>0</v>
      </c>
      <c r="S217" s="3">
        <v>0</v>
      </c>
      <c r="T217" s="32" t="e">
        <f t="shared" si="64"/>
        <v>#DIV/0!</v>
      </c>
      <c r="U217" s="32" t="e">
        <f t="shared" si="65"/>
        <v>#DIV/0!</v>
      </c>
      <c r="V217" s="3">
        <v>0</v>
      </c>
      <c r="W217" s="3">
        <v>0</v>
      </c>
      <c r="X217" s="3">
        <v>0</v>
      </c>
      <c r="Y217" s="3">
        <v>0</v>
      </c>
      <c r="Z217" s="3">
        <v>0</v>
      </c>
      <c r="AA217" s="3">
        <v>0</v>
      </c>
      <c r="AB217" s="3"/>
    </row>
    <row r="218" spans="1:29" x14ac:dyDescent="0.3">
      <c r="A218" s="3" t="s">
        <v>68</v>
      </c>
      <c r="B218" s="3" t="s">
        <v>29</v>
      </c>
      <c r="C218" s="3" t="s">
        <v>31</v>
      </c>
      <c r="D218" s="3" t="s">
        <v>26</v>
      </c>
      <c r="E218" s="3" t="s">
        <v>30</v>
      </c>
      <c r="F218" s="3" t="s">
        <v>28</v>
      </c>
      <c r="G218" s="3">
        <v>0</v>
      </c>
      <c r="H218" s="3">
        <v>0</v>
      </c>
      <c r="I218" s="4" t="e">
        <f t="shared" si="60"/>
        <v>#DIV/0!</v>
      </c>
      <c r="J218" s="3">
        <v>0</v>
      </c>
      <c r="K218" s="32" t="e">
        <f t="shared" si="61"/>
        <v>#DIV/0!</v>
      </c>
      <c r="L218" s="3">
        <f t="shared" si="62"/>
        <v>0</v>
      </c>
      <c r="M218" s="3">
        <v>0</v>
      </c>
      <c r="N218" s="3">
        <v>0</v>
      </c>
      <c r="O218" s="3">
        <v>0</v>
      </c>
      <c r="P218" s="3">
        <v>0</v>
      </c>
      <c r="Q218" s="4" t="e">
        <f t="shared" si="63"/>
        <v>#DIV/0!</v>
      </c>
      <c r="R218" s="3">
        <v>0</v>
      </c>
      <c r="S218" s="3">
        <v>0</v>
      </c>
      <c r="T218" s="32" t="e">
        <f t="shared" si="64"/>
        <v>#DIV/0!</v>
      </c>
      <c r="U218" s="32" t="e">
        <f t="shared" si="65"/>
        <v>#DIV/0!</v>
      </c>
      <c r="V218" s="3">
        <v>0</v>
      </c>
      <c r="W218" s="3">
        <v>0</v>
      </c>
      <c r="X218" s="3">
        <v>0</v>
      </c>
      <c r="Y218" s="3">
        <v>0</v>
      </c>
      <c r="Z218" s="3">
        <v>0</v>
      </c>
      <c r="AA218" s="3">
        <v>0</v>
      </c>
      <c r="AB218" s="3"/>
    </row>
    <row r="219" spans="1:29" s="38" customFormat="1" x14ac:dyDescent="0.3">
      <c r="A219" s="35">
        <v>176</v>
      </c>
      <c r="B219" s="35" t="s">
        <v>24</v>
      </c>
      <c r="C219" s="35" t="s">
        <v>29</v>
      </c>
      <c r="D219" s="35" t="s">
        <v>31</v>
      </c>
      <c r="E219" s="35" t="s">
        <v>27</v>
      </c>
      <c r="F219" s="35" t="s">
        <v>28</v>
      </c>
      <c r="G219" s="35">
        <f>G220+G221+G222</f>
        <v>3</v>
      </c>
      <c r="H219" s="35">
        <f>H220+H221+H222</f>
        <v>2</v>
      </c>
      <c r="I219" s="36">
        <f t="shared" si="60"/>
        <v>0.66666666666666663</v>
      </c>
      <c r="J219" s="35">
        <f>J220+J221+J222</f>
        <v>1</v>
      </c>
      <c r="K219" s="37">
        <f t="shared" si="61"/>
        <v>0.33333333333333331</v>
      </c>
      <c r="L219" s="35">
        <f t="shared" si="62"/>
        <v>1</v>
      </c>
      <c r="M219" s="35">
        <f>M220+M221+M222</f>
        <v>1</v>
      </c>
      <c r="N219" s="35">
        <f>N220+N221+N222</f>
        <v>0</v>
      </c>
      <c r="O219" s="35">
        <f>O220+O221+O222</f>
        <v>0</v>
      </c>
      <c r="P219" s="35">
        <f>P220+P221+P222</f>
        <v>1</v>
      </c>
      <c r="Q219" s="36">
        <f t="shared" si="63"/>
        <v>100</v>
      </c>
      <c r="R219" s="35">
        <f>R220+R221+R222</f>
        <v>2</v>
      </c>
      <c r="S219" s="35">
        <f>S220+S221+S222</f>
        <v>0</v>
      </c>
      <c r="T219" s="37">
        <f t="shared" si="64"/>
        <v>1</v>
      </c>
      <c r="U219" s="37">
        <f t="shared" si="65"/>
        <v>1</v>
      </c>
      <c r="V219" s="35">
        <f t="shared" ref="V219:AA219" si="72">V220+V221+V222</f>
        <v>0</v>
      </c>
      <c r="W219" s="35">
        <f t="shared" si="72"/>
        <v>0</v>
      </c>
      <c r="X219" s="35">
        <f t="shared" si="72"/>
        <v>1</v>
      </c>
      <c r="Y219" s="35">
        <f t="shared" si="72"/>
        <v>1</v>
      </c>
      <c r="Z219" s="35">
        <f t="shared" si="72"/>
        <v>1</v>
      </c>
      <c r="AA219" s="35">
        <f t="shared" si="72"/>
        <v>0</v>
      </c>
      <c r="AB219" s="35"/>
    </row>
    <row r="220" spans="1:29" x14ac:dyDescent="0.3">
      <c r="A220" s="3" t="s">
        <v>66</v>
      </c>
      <c r="B220" s="3" t="s">
        <v>24</v>
      </c>
      <c r="C220" s="3" t="s">
        <v>29</v>
      </c>
      <c r="D220" s="3" t="s">
        <v>31</v>
      </c>
      <c r="E220" s="3" t="s">
        <v>27</v>
      </c>
      <c r="F220" s="3" t="s">
        <v>28</v>
      </c>
      <c r="G220" s="3">
        <v>0</v>
      </c>
      <c r="H220" s="3">
        <v>0</v>
      </c>
      <c r="I220" s="4" t="e">
        <f t="shared" si="60"/>
        <v>#DIV/0!</v>
      </c>
      <c r="J220" s="3">
        <v>0</v>
      </c>
      <c r="K220" s="32" t="e">
        <f t="shared" si="61"/>
        <v>#DIV/0!</v>
      </c>
      <c r="L220" s="3">
        <f t="shared" si="62"/>
        <v>0</v>
      </c>
      <c r="M220" s="3">
        <v>0</v>
      </c>
      <c r="N220" s="3">
        <v>0</v>
      </c>
      <c r="O220" s="3">
        <v>0</v>
      </c>
      <c r="P220" s="3">
        <v>0</v>
      </c>
      <c r="Q220" s="4" t="e">
        <f t="shared" si="63"/>
        <v>#DIV/0!</v>
      </c>
      <c r="R220" s="3">
        <v>0</v>
      </c>
      <c r="S220" s="3">
        <v>0</v>
      </c>
      <c r="T220" s="32" t="e">
        <f t="shared" si="64"/>
        <v>#DIV/0!</v>
      </c>
      <c r="U220" s="32" t="e">
        <f t="shared" si="65"/>
        <v>#DIV/0!</v>
      </c>
      <c r="V220" s="3">
        <v>0</v>
      </c>
      <c r="W220" s="3">
        <v>0</v>
      </c>
      <c r="X220" s="3">
        <v>0</v>
      </c>
      <c r="Y220" s="3">
        <v>0</v>
      </c>
      <c r="Z220" s="3">
        <v>0</v>
      </c>
      <c r="AA220" s="3">
        <v>0</v>
      </c>
      <c r="AB220" s="3"/>
    </row>
    <row r="221" spans="1:29" x14ac:dyDescent="0.3">
      <c r="A221" s="3" t="s">
        <v>67</v>
      </c>
      <c r="B221" s="3" t="s">
        <v>24</v>
      </c>
      <c r="C221" s="3" t="s">
        <v>29</v>
      </c>
      <c r="D221" s="3" t="s">
        <v>31</v>
      </c>
      <c r="E221" s="3" t="s">
        <v>27</v>
      </c>
      <c r="F221" s="3" t="s">
        <v>28</v>
      </c>
      <c r="G221" s="3">
        <v>3</v>
      </c>
      <c r="H221" s="3">
        <v>2</v>
      </c>
      <c r="I221" s="4">
        <f t="shared" si="60"/>
        <v>0.66666666666666663</v>
      </c>
      <c r="J221" s="3">
        <v>1</v>
      </c>
      <c r="K221" s="32">
        <f t="shared" si="61"/>
        <v>0.33333333333333331</v>
      </c>
      <c r="L221" s="3">
        <f t="shared" si="62"/>
        <v>1</v>
      </c>
      <c r="M221" s="3">
        <v>1</v>
      </c>
      <c r="N221" s="3">
        <v>0</v>
      </c>
      <c r="O221" s="3">
        <v>0</v>
      </c>
      <c r="P221" s="3">
        <v>1</v>
      </c>
      <c r="Q221" s="4">
        <f t="shared" si="63"/>
        <v>100</v>
      </c>
      <c r="R221" s="3">
        <v>2</v>
      </c>
      <c r="S221" s="3">
        <v>0</v>
      </c>
      <c r="T221" s="32">
        <f t="shared" si="64"/>
        <v>1</v>
      </c>
      <c r="U221" s="32">
        <f t="shared" si="65"/>
        <v>1</v>
      </c>
      <c r="V221" s="3">
        <v>0</v>
      </c>
      <c r="W221" s="3">
        <v>0</v>
      </c>
      <c r="X221" s="3">
        <v>0</v>
      </c>
      <c r="Y221" s="3">
        <v>1</v>
      </c>
      <c r="Z221" s="3">
        <v>1</v>
      </c>
      <c r="AA221" s="3">
        <v>0</v>
      </c>
      <c r="AB221" s="3"/>
    </row>
    <row r="222" spans="1:29" x14ac:dyDescent="0.3">
      <c r="A222" s="3" t="s">
        <v>68</v>
      </c>
      <c r="B222" s="3" t="s">
        <v>24</v>
      </c>
      <c r="C222" s="3" t="s">
        <v>29</v>
      </c>
      <c r="D222" s="3" t="s">
        <v>31</v>
      </c>
      <c r="E222" s="3" t="s">
        <v>27</v>
      </c>
      <c r="F222" s="3" t="s">
        <v>28</v>
      </c>
      <c r="G222" s="3">
        <v>0</v>
      </c>
      <c r="H222" s="3">
        <v>0</v>
      </c>
      <c r="I222" s="4" t="e">
        <f t="shared" si="60"/>
        <v>#DIV/0!</v>
      </c>
      <c r="J222" s="3">
        <v>0</v>
      </c>
      <c r="K222" s="32" t="e">
        <f t="shared" si="61"/>
        <v>#DIV/0!</v>
      </c>
      <c r="L222" s="3">
        <f t="shared" si="62"/>
        <v>0</v>
      </c>
      <c r="M222" s="3">
        <v>0</v>
      </c>
      <c r="N222" s="3">
        <v>0</v>
      </c>
      <c r="O222" s="3">
        <v>0</v>
      </c>
      <c r="P222" s="3">
        <v>0</v>
      </c>
      <c r="Q222" s="4" t="e">
        <f t="shared" si="63"/>
        <v>#DIV/0!</v>
      </c>
      <c r="R222" s="3">
        <v>0</v>
      </c>
      <c r="S222" s="3">
        <v>0</v>
      </c>
      <c r="T222" s="32" t="e">
        <f t="shared" si="64"/>
        <v>#DIV/0!</v>
      </c>
      <c r="U222" s="32" t="e">
        <f t="shared" si="65"/>
        <v>#DIV/0!</v>
      </c>
      <c r="V222" s="3">
        <v>0</v>
      </c>
      <c r="W222" s="3">
        <v>0</v>
      </c>
      <c r="X222" s="3">
        <v>1</v>
      </c>
      <c r="Y222" s="3">
        <v>0</v>
      </c>
      <c r="Z222" s="3">
        <v>0</v>
      </c>
      <c r="AA222" s="3">
        <v>0</v>
      </c>
      <c r="AB222" s="3"/>
    </row>
    <row r="223" spans="1:29" s="38" customFormat="1" x14ac:dyDescent="0.3">
      <c r="A223" s="35">
        <v>102</v>
      </c>
      <c r="B223" s="35" t="s">
        <v>24</v>
      </c>
      <c r="C223" s="35" t="s">
        <v>34</v>
      </c>
      <c r="D223" s="35" t="s">
        <v>26</v>
      </c>
      <c r="E223" s="35" t="s">
        <v>27</v>
      </c>
      <c r="F223" s="35" t="s">
        <v>28</v>
      </c>
      <c r="G223" s="35">
        <f>G224+G225+G226</f>
        <v>1</v>
      </c>
      <c r="H223" s="35">
        <f>H224+H225+H226</f>
        <v>0</v>
      </c>
      <c r="I223" s="36">
        <f t="shared" si="60"/>
        <v>0</v>
      </c>
      <c r="J223" s="35">
        <f>J224+J225+J226</f>
        <v>0</v>
      </c>
      <c r="K223" s="37">
        <f t="shared" si="61"/>
        <v>0</v>
      </c>
      <c r="L223" s="35">
        <f t="shared" si="62"/>
        <v>1</v>
      </c>
      <c r="M223" s="35">
        <f>M224+M225+M226</f>
        <v>0</v>
      </c>
      <c r="N223" s="35">
        <f>N224+N225+N226</f>
        <v>1</v>
      </c>
      <c r="O223" s="35">
        <f>O224+O225+O226</f>
        <v>0</v>
      </c>
      <c r="P223" s="35">
        <f>P224+P225+P226</f>
        <v>1</v>
      </c>
      <c r="Q223" s="36">
        <f t="shared" si="63"/>
        <v>100</v>
      </c>
      <c r="R223" s="35">
        <f>R224+R225+R226</f>
        <v>0</v>
      </c>
      <c r="S223" s="35">
        <f>S224+S225+S226</f>
        <v>0</v>
      </c>
      <c r="T223" s="37">
        <f t="shared" si="64"/>
        <v>0</v>
      </c>
      <c r="U223" s="37">
        <f t="shared" si="65"/>
        <v>0</v>
      </c>
      <c r="V223" s="35">
        <f t="shared" ref="V223:AA223" si="73">V224+V225+V226</f>
        <v>0</v>
      </c>
      <c r="W223" s="35">
        <f t="shared" si="73"/>
        <v>0</v>
      </c>
      <c r="X223" s="35">
        <f t="shared" si="73"/>
        <v>1</v>
      </c>
      <c r="Y223" s="35">
        <f t="shared" si="73"/>
        <v>0</v>
      </c>
      <c r="Z223" s="35">
        <f t="shared" si="73"/>
        <v>0</v>
      </c>
      <c r="AA223" s="35">
        <f t="shared" si="73"/>
        <v>0</v>
      </c>
      <c r="AB223" s="35" t="s">
        <v>51</v>
      </c>
    </row>
    <row r="224" spans="1:29" x14ac:dyDescent="0.3">
      <c r="A224" s="3" t="s">
        <v>66</v>
      </c>
      <c r="B224" s="3" t="s">
        <v>24</v>
      </c>
      <c r="C224" s="3" t="s">
        <v>34</v>
      </c>
      <c r="D224" s="3" t="s">
        <v>26</v>
      </c>
      <c r="E224" s="3" t="s">
        <v>27</v>
      </c>
      <c r="F224" s="3" t="s">
        <v>28</v>
      </c>
      <c r="G224" s="3">
        <v>0</v>
      </c>
      <c r="H224" s="3">
        <v>0</v>
      </c>
      <c r="I224" s="4" t="e">
        <f t="shared" si="60"/>
        <v>#DIV/0!</v>
      </c>
      <c r="J224" s="3">
        <v>0</v>
      </c>
      <c r="K224" s="32" t="e">
        <f t="shared" si="61"/>
        <v>#DIV/0!</v>
      </c>
      <c r="L224" s="3">
        <f t="shared" si="62"/>
        <v>0</v>
      </c>
      <c r="M224" s="3">
        <v>0</v>
      </c>
      <c r="N224" s="3">
        <v>0</v>
      </c>
      <c r="O224" s="3">
        <v>0</v>
      </c>
      <c r="P224" s="3">
        <v>0</v>
      </c>
      <c r="Q224" s="4" t="e">
        <f t="shared" si="63"/>
        <v>#DIV/0!</v>
      </c>
      <c r="R224" s="3">
        <v>0</v>
      </c>
      <c r="S224" s="3">
        <v>0</v>
      </c>
      <c r="T224" s="32" t="e">
        <f t="shared" si="64"/>
        <v>#DIV/0!</v>
      </c>
      <c r="U224" s="32" t="e">
        <f t="shared" si="65"/>
        <v>#DIV/0!</v>
      </c>
      <c r="V224" s="3">
        <v>0</v>
      </c>
      <c r="W224" s="3">
        <v>0</v>
      </c>
      <c r="X224" s="3">
        <v>0</v>
      </c>
      <c r="Y224" s="3">
        <v>0</v>
      </c>
      <c r="Z224" s="3">
        <v>0</v>
      </c>
      <c r="AA224" s="3">
        <v>0</v>
      </c>
      <c r="AB224" s="3"/>
    </row>
    <row r="225" spans="1:28" x14ac:dyDescent="0.3">
      <c r="A225" s="3" t="s">
        <v>67</v>
      </c>
      <c r="B225" s="3" t="s">
        <v>24</v>
      </c>
      <c r="C225" s="3" t="s">
        <v>34</v>
      </c>
      <c r="D225" s="3" t="s">
        <v>26</v>
      </c>
      <c r="E225" s="3" t="s">
        <v>27</v>
      </c>
      <c r="F225" s="3" t="s">
        <v>28</v>
      </c>
      <c r="G225" s="3">
        <v>1</v>
      </c>
      <c r="H225" s="3">
        <v>0</v>
      </c>
      <c r="I225" s="4">
        <f t="shared" si="60"/>
        <v>0</v>
      </c>
      <c r="J225" s="3">
        <v>0</v>
      </c>
      <c r="K225" s="32">
        <f t="shared" si="61"/>
        <v>0</v>
      </c>
      <c r="L225" s="3">
        <f t="shared" si="62"/>
        <v>1</v>
      </c>
      <c r="M225" s="3">
        <v>0</v>
      </c>
      <c r="N225" s="3">
        <v>1</v>
      </c>
      <c r="O225" s="3">
        <v>0</v>
      </c>
      <c r="P225" s="3">
        <v>1</v>
      </c>
      <c r="Q225" s="4">
        <f t="shared" si="63"/>
        <v>100</v>
      </c>
      <c r="R225" s="3">
        <v>0</v>
      </c>
      <c r="S225" s="3">
        <v>0</v>
      </c>
      <c r="T225" s="32">
        <f t="shared" si="64"/>
        <v>0</v>
      </c>
      <c r="U225" s="32">
        <f t="shared" si="65"/>
        <v>0</v>
      </c>
      <c r="V225" s="3">
        <v>0</v>
      </c>
      <c r="W225" s="3">
        <v>0</v>
      </c>
      <c r="X225" s="3">
        <v>1</v>
      </c>
      <c r="Y225" s="3">
        <v>0</v>
      </c>
      <c r="Z225" s="3">
        <v>0</v>
      </c>
      <c r="AA225" s="3">
        <v>0</v>
      </c>
      <c r="AB225" s="3"/>
    </row>
    <row r="226" spans="1:28" x14ac:dyDescent="0.3">
      <c r="A226" s="3" t="s">
        <v>68</v>
      </c>
      <c r="B226" s="3" t="s">
        <v>24</v>
      </c>
      <c r="C226" s="3" t="s">
        <v>34</v>
      </c>
      <c r="D226" s="3" t="s">
        <v>26</v>
      </c>
      <c r="E226" s="3" t="s">
        <v>27</v>
      </c>
      <c r="F226" s="3" t="s">
        <v>28</v>
      </c>
      <c r="G226" s="3">
        <v>0</v>
      </c>
      <c r="H226" s="3">
        <v>0</v>
      </c>
      <c r="I226" s="4" t="e">
        <f t="shared" si="60"/>
        <v>#DIV/0!</v>
      </c>
      <c r="J226" s="3">
        <v>0</v>
      </c>
      <c r="K226" s="32" t="e">
        <f t="shared" si="61"/>
        <v>#DIV/0!</v>
      </c>
      <c r="L226" s="3">
        <f t="shared" si="62"/>
        <v>0</v>
      </c>
      <c r="M226" s="3">
        <v>0</v>
      </c>
      <c r="N226" s="3">
        <v>0</v>
      </c>
      <c r="O226" s="3">
        <v>0</v>
      </c>
      <c r="P226" s="3">
        <v>0</v>
      </c>
      <c r="Q226" s="4" t="e">
        <f t="shared" si="63"/>
        <v>#DIV/0!</v>
      </c>
      <c r="R226" s="3">
        <v>0</v>
      </c>
      <c r="S226" s="3">
        <v>0</v>
      </c>
      <c r="T226" s="32" t="e">
        <f t="shared" si="64"/>
        <v>#DIV/0!</v>
      </c>
      <c r="U226" s="32" t="e">
        <f t="shared" si="65"/>
        <v>#DIV/0!</v>
      </c>
      <c r="V226" s="3">
        <v>0</v>
      </c>
      <c r="W226" s="3">
        <v>0</v>
      </c>
      <c r="X226" s="3">
        <v>0</v>
      </c>
      <c r="Y226" s="3">
        <v>0</v>
      </c>
      <c r="Z226" s="3">
        <v>0</v>
      </c>
      <c r="AA226" s="3">
        <v>0</v>
      </c>
      <c r="AB226" s="3"/>
    </row>
    <row r="227" spans="1:28" s="38" customFormat="1" x14ac:dyDescent="0.3">
      <c r="A227" s="35">
        <v>226</v>
      </c>
      <c r="B227" s="35" t="s">
        <v>24</v>
      </c>
      <c r="C227" s="35" t="s">
        <v>34</v>
      </c>
      <c r="D227" s="35" t="s">
        <v>26</v>
      </c>
      <c r="E227" s="35" t="s">
        <v>33</v>
      </c>
      <c r="F227" s="35" t="s">
        <v>28</v>
      </c>
      <c r="G227" s="35">
        <f>G228+G229+G230</f>
        <v>3</v>
      </c>
      <c r="H227" s="35">
        <f>H228+H229+H230</f>
        <v>0</v>
      </c>
      <c r="I227" s="36">
        <f t="shared" ref="I227:I247" si="74">H227/G227</f>
        <v>0</v>
      </c>
      <c r="J227" s="35">
        <f>J228+J229+J230</f>
        <v>3</v>
      </c>
      <c r="K227" s="37">
        <f t="shared" ref="K227:K247" si="75">J227/G227</f>
        <v>1</v>
      </c>
      <c r="L227" s="35">
        <f t="shared" ref="L227:L247" si="76">M227+N227</f>
        <v>0</v>
      </c>
      <c r="M227" s="35">
        <f>M228+M229+M230</f>
        <v>0</v>
      </c>
      <c r="N227" s="35">
        <f>N228+N229+N230</f>
        <v>0</v>
      </c>
      <c r="O227" s="35">
        <f>O228+O229+O230</f>
        <v>0</v>
      </c>
      <c r="P227" s="35">
        <f>P228+P229+P230</f>
        <v>0</v>
      </c>
      <c r="Q227" s="36" t="e">
        <f t="shared" ref="Q227:Q247" si="77">P227/L227*100</f>
        <v>#DIV/0!</v>
      </c>
      <c r="R227" s="35">
        <f>R228+R229+R230</f>
        <v>0</v>
      </c>
      <c r="S227" s="35">
        <f>S228+S229+S230</f>
        <v>0</v>
      </c>
      <c r="T227" s="37" t="e">
        <f t="shared" ref="T227:T247" si="78">M227/(M227+N227)</f>
        <v>#DIV/0!</v>
      </c>
      <c r="U227" s="37" t="e">
        <f t="shared" ref="U227:U247" si="79">((0.5*V227)+M227)/L227</f>
        <v>#DIV/0!</v>
      </c>
      <c r="V227" s="35">
        <f t="shared" ref="V227:AA227" si="80">V228+V229+V230</f>
        <v>0</v>
      </c>
      <c r="W227" s="35">
        <f t="shared" si="80"/>
        <v>0</v>
      </c>
      <c r="X227" s="35">
        <f t="shared" si="80"/>
        <v>0</v>
      </c>
      <c r="Y227" s="35">
        <f t="shared" si="80"/>
        <v>0</v>
      </c>
      <c r="Z227" s="35">
        <f t="shared" si="80"/>
        <v>1</v>
      </c>
      <c r="AA227" s="35">
        <f t="shared" si="80"/>
        <v>0</v>
      </c>
      <c r="AB227" s="35"/>
    </row>
    <row r="228" spans="1:28" x14ac:dyDescent="0.3">
      <c r="A228" s="3" t="s">
        <v>66</v>
      </c>
      <c r="B228" s="3" t="s">
        <v>24</v>
      </c>
      <c r="C228" s="3" t="s">
        <v>34</v>
      </c>
      <c r="D228" s="3" t="s">
        <v>26</v>
      </c>
      <c r="E228" s="3" t="s">
        <v>33</v>
      </c>
      <c r="F228" s="3" t="s">
        <v>28</v>
      </c>
      <c r="G228" s="3">
        <v>0</v>
      </c>
      <c r="H228" s="3">
        <v>0</v>
      </c>
      <c r="I228" s="4" t="e">
        <f t="shared" si="74"/>
        <v>#DIV/0!</v>
      </c>
      <c r="J228" s="3">
        <v>0</v>
      </c>
      <c r="K228" s="32" t="e">
        <f t="shared" si="75"/>
        <v>#DIV/0!</v>
      </c>
      <c r="L228" s="3">
        <f t="shared" si="76"/>
        <v>0</v>
      </c>
      <c r="M228" s="3">
        <v>0</v>
      </c>
      <c r="N228" s="3">
        <v>0</v>
      </c>
      <c r="O228" s="3">
        <v>0</v>
      </c>
      <c r="P228" s="3">
        <v>0</v>
      </c>
      <c r="Q228" s="4" t="e">
        <f t="shared" si="77"/>
        <v>#DIV/0!</v>
      </c>
      <c r="R228" s="3">
        <v>0</v>
      </c>
      <c r="S228" s="3">
        <v>0</v>
      </c>
      <c r="T228" s="32" t="e">
        <f t="shared" si="78"/>
        <v>#DIV/0!</v>
      </c>
      <c r="U228" s="32" t="e">
        <f t="shared" si="79"/>
        <v>#DIV/0!</v>
      </c>
      <c r="V228" s="3">
        <v>0</v>
      </c>
      <c r="W228" s="3">
        <v>0</v>
      </c>
      <c r="X228" s="3">
        <v>0</v>
      </c>
      <c r="Y228" s="3">
        <v>0</v>
      </c>
      <c r="Z228" s="3">
        <v>0</v>
      </c>
      <c r="AA228" s="3">
        <v>0</v>
      </c>
      <c r="AB228" s="3"/>
    </row>
    <row r="229" spans="1:28" x14ac:dyDescent="0.3">
      <c r="A229" s="3" t="s">
        <v>67</v>
      </c>
      <c r="B229" s="3" t="s">
        <v>24</v>
      </c>
      <c r="C229" s="3" t="s">
        <v>34</v>
      </c>
      <c r="D229" s="3" t="s">
        <v>26</v>
      </c>
      <c r="E229" s="3" t="s">
        <v>33</v>
      </c>
      <c r="F229" s="3" t="s">
        <v>28</v>
      </c>
      <c r="G229" s="3">
        <v>1</v>
      </c>
      <c r="H229" s="3">
        <v>0</v>
      </c>
      <c r="I229" s="4">
        <f t="shared" si="74"/>
        <v>0</v>
      </c>
      <c r="J229" s="3">
        <v>1</v>
      </c>
      <c r="K229" s="32">
        <f t="shared" si="75"/>
        <v>1</v>
      </c>
      <c r="L229" s="3">
        <f t="shared" si="76"/>
        <v>0</v>
      </c>
      <c r="M229" s="3">
        <v>0</v>
      </c>
      <c r="N229" s="3">
        <v>0</v>
      </c>
      <c r="O229" s="3">
        <v>0</v>
      </c>
      <c r="P229" s="3">
        <v>0</v>
      </c>
      <c r="Q229" s="4" t="e">
        <f t="shared" si="77"/>
        <v>#DIV/0!</v>
      </c>
      <c r="R229" s="3">
        <v>0</v>
      </c>
      <c r="S229" s="3">
        <v>0</v>
      </c>
      <c r="T229" s="32" t="e">
        <f t="shared" si="78"/>
        <v>#DIV/0!</v>
      </c>
      <c r="U229" s="32" t="e">
        <f t="shared" si="79"/>
        <v>#DIV/0!</v>
      </c>
      <c r="V229" s="3">
        <v>0</v>
      </c>
      <c r="W229" s="3">
        <v>0</v>
      </c>
      <c r="X229" s="3">
        <v>0</v>
      </c>
      <c r="Y229" s="3">
        <v>0</v>
      </c>
      <c r="Z229" s="3">
        <v>0</v>
      </c>
      <c r="AA229" s="3">
        <v>0</v>
      </c>
      <c r="AB229" s="3"/>
    </row>
    <row r="230" spans="1:28" x14ac:dyDescent="0.3">
      <c r="A230" s="3" t="s">
        <v>68</v>
      </c>
      <c r="B230" s="3" t="s">
        <v>24</v>
      </c>
      <c r="C230" s="3" t="s">
        <v>34</v>
      </c>
      <c r="D230" s="3" t="s">
        <v>26</v>
      </c>
      <c r="E230" s="3" t="s">
        <v>33</v>
      </c>
      <c r="F230" s="3" t="s">
        <v>28</v>
      </c>
      <c r="G230" s="3">
        <v>2</v>
      </c>
      <c r="H230" s="3">
        <v>0</v>
      </c>
      <c r="I230" s="4">
        <f t="shared" si="74"/>
        <v>0</v>
      </c>
      <c r="J230" s="3">
        <v>2</v>
      </c>
      <c r="K230" s="32">
        <f t="shared" si="75"/>
        <v>1</v>
      </c>
      <c r="L230" s="3">
        <f t="shared" si="76"/>
        <v>0</v>
      </c>
      <c r="M230" s="3">
        <v>0</v>
      </c>
      <c r="N230" s="3">
        <v>0</v>
      </c>
      <c r="O230" s="3">
        <v>0</v>
      </c>
      <c r="P230" s="3">
        <v>0</v>
      </c>
      <c r="Q230" s="4" t="e">
        <f t="shared" si="77"/>
        <v>#DIV/0!</v>
      </c>
      <c r="R230" s="3">
        <v>0</v>
      </c>
      <c r="S230" s="3">
        <v>0</v>
      </c>
      <c r="T230" s="32" t="e">
        <f t="shared" si="78"/>
        <v>#DIV/0!</v>
      </c>
      <c r="U230" s="32" t="e">
        <f t="shared" si="79"/>
        <v>#DIV/0!</v>
      </c>
      <c r="V230" s="3">
        <v>0</v>
      </c>
      <c r="W230" s="3">
        <v>0</v>
      </c>
      <c r="X230" s="3">
        <v>0</v>
      </c>
      <c r="Y230" s="3">
        <v>0</v>
      </c>
      <c r="Z230" s="3">
        <v>1</v>
      </c>
      <c r="AA230" s="3">
        <v>0</v>
      </c>
      <c r="AB230" s="3"/>
    </row>
    <row r="231" spans="1:28" s="38" customFormat="1" x14ac:dyDescent="0.3">
      <c r="A231" s="35">
        <v>72</v>
      </c>
      <c r="B231" s="35" t="s">
        <v>24</v>
      </c>
      <c r="C231" s="35" t="s">
        <v>25</v>
      </c>
      <c r="D231" s="35" t="s">
        <v>26</v>
      </c>
      <c r="E231" s="35" t="s">
        <v>33</v>
      </c>
      <c r="F231" s="35" t="s">
        <v>34</v>
      </c>
      <c r="G231" s="35">
        <f>G232+G233+G234</f>
        <v>3</v>
      </c>
      <c r="H231" s="35">
        <f>H232+H233+H234</f>
        <v>3</v>
      </c>
      <c r="I231" s="36">
        <f t="shared" si="74"/>
        <v>1</v>
      </c>
      <c r="J231" s="35">
        <f>J232+J233+J234</f>
        <v>1</v>
      </c>
      <c r="K231" s="37">
        <f t="shared" si="75"/>
        <v>0.33333333333333331</v>
      </c>
      <c r="L231" s="35">
        <f t="shared" si="76"/>
        <v>2</v>
      </c>
      <c r="M231" s="35">
        <f>M232+M233+M234</f>
        <v>1</v>
      </c>
      <c r="N231" s="35">
        <f>N232+N233+N234</f>
        <v>1</v>
      </c>
      <c r="O231" s="35">
        <f>O232+O233+O234</f>
        <v>1</v>
      </c>
      <c r="P231" s="35">
        <f>P232+P233+P234</f>
        <v>2</v>
      </c>
      <c r="Q231" s="36">
        <f t="shared" si="77"/>
        <v>100</v>
      </c>
      <c r="R231" s="35">
        <f>R232+R233+R234</f>
        <v>0</v>
      </c>
      <c r="S231" s="35">
        <f>S232+S233+S234</f>
        <v>0</v>
      </c>
      <c r="T231" s="37">
        <f t="shared" si="78"/>
        <v>0.5</v>
      </c>
      <c r="U231" s="37">
        <f t="shared" si="79"/>
        <v>0.75</v>
      </c>
      <c r="V231" s="35">
        <f t="shared" ref="V231:AA231" si="81">V232+V233+V234</f>
        <v>1</v>
      </c>
      <c r="W231" s="35">
        <f t="shared" si="81"/>
        <v>0</v>
      </c>
      <c r="X231" s="35">
        <f t="shared" si="81"/>
        <v>1</v>
      </c>
      <c r="Y231" s="35">
        <f t="shared" si="81"/>
        <v>0</v>
      </c>
      <c r="Z231" s="35">
        <f t="shared" si="81"/>
        <v>0</v>
      </c>
      <c r="AA231" s="35">
        <f t="shared" si="81"/>
        <v>0</v>
      </c>
      <c r="AB231" s="35"/>
    </row>
    <row r="232" spans="1:28" x14ac:dyDescent="0.3">
      <c r="A232" s="3" t="s">
        <v>66</v>
      </c>
      <c r="B232" s="3" t="s">
        <v>24</v>
      </c>
      <c r="C232" s="3" t="s">
        <v>25</v>
      </c>
      <c r="D232" s="3" t="s">
        <v>26</v>
      </c>
      <c r="E232" s="3" t="s">
        <v>33</v>
      </c>
      <c r="F232" s="3" t="s">
        <v>34</v>
      </c>
      <c r="G232" s="3">
        <v>1</v>
      </c>
      <c r="H232" s="3">
        <v>3</v>
      </c>
      <c r="I232" s="4">
        <f t="shared" si="74"/>
        <v>3</v>
      </c>
      <c r="J232" s="3">
        <v>0</v>
      </c>
      <c r="K232" s="32">
        <f t="shared" si="75"/>
        <v>0</v>
      </c>
      <c r="L232" s="3">
        <f t="shared" si="76"/>
        <v>1</v>
      </c>
      <c r="M232" s="3">
        <v>1</v>
      </c>
      <c r="N232" s="3">
        <v>0</v>
      </c>
      <c r="O232" s="3">
        <v>1</v>
      </c>
      <c r="P232" s="3">
        <v>1</v>
      </c>
      <c r="Q232" s="4">
        <f t="shared" si="77"/>
        <v>100</v>
      </c>
      <c r="R232" s="3">
        <v>0</v>
      </c>
      <c r="S232" s="3">
        <v>0</v>
      </c>
      <c r="T232" s="32">
        <f t="shared" si="78"/>
        <v>1</v>
      </c>
      <c r="U232" s="32">
        <f t="shared" si="79"/>
        <v>1.5</v>
      </c>
      <c r="V232" s="3">
        <v>1</v>
      </c>
      <c r="W232" s="3">
        <v>0</v>
      </c>
      <c r="X232" s="3">
        <v>0</v>
      </c>
      <c r="Y232" s="3">
        <v>0</v>
      </c>
      <c r="Z232" s="3">
        <v>0</v>
      </c>
      <c r="AA232" s="3">
        <v>0</v>
      </c>
      <c r="AB232" s="3"/>
    </row>
    <row r="233" spans="1:28" x14ac:dyDescent="0.3">
      <c r="A233" s="3" t="s">
        <v>67</v>
      </c>
      <c r="B233" s="3" t="s">
        <v>24</v>
      </c>
      <c r="C233" s="3" t="s">
        <v>25</v>
      </c>
      <c r="D233" s="3" t="s">
        <v>26</v>
      </c>
      <c r="E233" s="3" t="s">
        <v>33</v>
      </c>
      <c r="F233" s="3" t="s">
        <v>34</v>
      </c>
      <c r="G233" s="3">
        <v>2</v>
      </c>
      <c r="H233" s="3">
        <v>0</v>
      </c>
      <c r="I233" s="4">
        <f t="shared" si="74"/>
        <v>0</v>
      </c>
      <c r="J233" s="3">
        <v>1</v>
      </c>
      <c r="K233" s="32">
        <f t="shared" si="75"/>
        <v>0.5</v>
      </c>
      <c r="L233" s="3">
        <f t="shared" si="76"/>
        <v>1</v>
      </c>
      <c r="M233" s="3">
        <v>0</v>
      </c>
      <c r="N233" s="3">
        <v>1</v>
      </c>
      <c r="O233" s="3">
        <v>0</v>
      </c>
      <c r="P233" s="3">
        <v>1</v>
      </c>
      <c r="Q233" s="4">
        <f t="shared" si="77"/>
        <v>100</v>
      </c>
      <c r="R233" s="3">
        <v>0</v>
      </c>
      <c r="S233" s="3">
        <v>0</v>
      </c>
      <c r="T233" s="32">
        <f t="shared" si="78"/>
        <v>0</v>
      </c>
      <c r="U233" s="32">
        <f t="shared" si="79"/>
        <v>0</v>
      </c>
      <c r="V233" s="3">
        <v>0</v>
      </c>
      <c r="W233" s="3">
        <v>0</v>
      </c>
      <c r="X233" s="3">
        <v>1</v>
      </c>
      <c r="Y233" s="3">
        <v>0</v>
      </c>
      <c r="Z233" s="3">
        <v>0</v>
      </c>
      <c r="AA233" s="3">
        <v>0</v>
      </c>
      <c r="AB233" s="3"/>
    </row>
    <row r="234" spans="1:28" x14ac:dyDescent="0.3">
      <c r="A234" s="3" t="s">
        <v>68</v>
      </c>
      <c r="B234" s="3" t="s">
        <v>24</v>
      </c>
      <c r="C234" s="3" t="s">
        <v>25</v>
      </c>
      <c r="D234" s="3" t="s">
        <v>26</v>
      </c>
      <c r="E234" s="3" t="s">
        <v>33</v>
      </c>
      <c r="F234" s="3" t="s">
        <v>34</v>
      </c>
      <c r="G234" s="3">
        <v>0</v>
      </c>
      <c r="H234" s="3">
        <v>0</v>
      </c>
      <c r="I234" s="4" t="e">
        <f t="shared" si="74"/>
        <v>#DIV/0!</v>
      </c>
      <c r="J234" s="3">
        <v>0</v>
      </c>
      <c r="K234" s="32" t="e">
        <f t="shared" si="75"/>
        <v>#DIV/0!</v>
      </c>
      <c r="L234" s="3">
        <f t="shared" si="76"/>
        <v>0</v>
      </c>
      <c r="M234" s="3">
        <v>0</v>
      </c>
      <c r="N234" s="3">
        <v>0</v>
      </c>
      <c r="O234" s="3">
        <v>0</v>
      </c>
      <c r="P234" s="3">
        <v>0</v>
      </c>
      <c r="Q234" s="4" t="e">
        <f t="shared" si="77"/>
        <v>#DIV/0!</v>
      </c>
      <c r="R234" s="3">
        <v>0</v>
      </c>
      <c r="S234" s="3">
        <v>0</v>
      </c>
      <c r="T234" s="32" t="e">
        <f t="shared" si="78"/>
        <v>#DIV/0!</v>
      </c>
      <c r="U234" s="32" t="e">
        <f t="shared" si="79"/>
        <v>#DIV/0!</v>
      </c>
      <c r="V234" s="3">
        <v>0</v>
      </c>
      <c r="W234" s="3">
        <v>0</v>
      </c>
      <c r="X234" s="3">
        <v>0</v>
      </c>
      <c r="Y234" s="3">
        <v>0</v>
      </c>
      <c r="Z234" s="3">
        <v>0</v>
      </c>
      <c r="AA234" s="3">
        <v>0</v>
      </c>
      <c r="AB234" s="3"/>
    </row>
    <row r="235" spans="1:28" s="38" customFormat="1" x14ac:dyDescent="0.3">
      <c r="A235" s="35">
        <v>132</v>
      </c>
      <c r="B235" s="35" t="s">
        <v>32</v>
      </c>
      <c r="C235" s="35" t="s">
        <v>25</v>
      </c>
      <c r="D235" s="35" t="s">
        <v>26</v>
      </c>
      <c r="E235" s="35" t="s">
        <v>30</v>
      </c>
      <c r="F235" s="35" t="s">
        <v>33</v>
      </c>
      <c r="G235" s="35">
        <f>G236+G237+G238</f>
        <v>2</v>
      </c>
      <c r="H235" s="35">
        <f>H236+H237+H238</f>
        <v>1</v>
      </c>
      <c r="I235" s="36">
        <f t="shared" si="74"/>
        <v>0.5</v>
      </c>
      <c r="J235" s="35">
        <f>J236+J237+J238</f>
        <v>0</v>
      </c>
      <c r="K235" s="37">
        <f t="shared" si="75"/>
        <v>0</v>
      </c>
      <c r="L235" s="35">
        <f t="shared" si="76"/>
        <v>1</v>
      </c>
      <c r="M235" s="35">
        <f>M236+M237+M238</f>
        <v>0</v>
      </c>
      <c r="N235" s="35">
        <f>N236+N237+N238</f>
        <v>1</v>
      </c>
      <c r="O235" s="35">
        <f>O236+O237+O238</f>
        <v>0</v>
      </c>
      <c r="P235" s="35">
        <f>P236+P237+P238</f>
        <v>1</v>
      </c>
      <c r="Q235" s="36">
        <f t="shared" si="77"/>
        <v>100</v>
      </c>
      <c r="R235" s="35">
        <f>R236+R237+R238</f>
        <v>2</v>
      </c>
      <c r="S235" s="35">
        <f>S236+S237+S238</f>
        <v>1</v>
      </c>
      <c r="T235" s="37">
        <f t="shared" si="78"/>
        <v>0</v>
      </c>
      <c r="U235" s="37">
        <f t="shared" si="79"/>
        <v>0</v>
      </c>
      <c r="V235" s="35">
        <f t="shared" ref="V235:AA235" si="82">V236+V237+V238</f>
        <v>0</v>
      </c>
      <c r="W235" s="35">
        <f t="shared" si="82"/>
        <v>1</v>
      </c>
      <c r="X235" s="35">
        <f t="shared" si="82"/>
        <v>0</v>
      </c>
      <c r="Y235" s="35">
        <f t="shared" si="82"/>
        <v>0</v>
      </c>
      <c r="Z235" s="35">
        <f t="shared" si="82"/>
        <v>2</v>
      </c>
      <c r="AA235" s="35">
        <f t="shared" si="82"/>
        <v>0</v>
      </c>
      <c r="AB235" s="35"/>
    </row>
    <row r="236" spans="1:28" x14ac:dyDescent="0.3">
      <c r="A236" s="3" t="s">
        <v>66</v>
      </c>
      <c r="B236" s="3" t="s">
        <v>32</v>
      </c>
      <c r="C236" s="3" t="s">
        <v>25</v>
      </c>
      <c r="D236" s="3" t="s">
        <v>26</v>
      </c>
      <c r="E236" s="3" t="s">
        <v>30</v>
      </c>
      <c r="F236" s="3" t="s">
        <v>33</v>
      </c>
      <c r="G236" s="3">
        <v>0</v>
      </c>
      <c r="H236" s="3">
        <v>0</v>
      </c>
      <c r="I236" s="4" t="e">
        <f t="shared" si="74"/>
        <v>#DIV/0!</v>
      </c>
      <c r="J236" s="3">
        <v>0</v>
      </c>
      <c r="K236" s="32" t="e">
        <f t="shared" si="75"/>
        <v>#DIV/0!</v>
      </c>
      <c r="L236" s="3">
        <f t="shared" si="76"/>
        <v>0</v>
      </c>
      <c r="M236" s="3">
        <v>0</v>
      </c>
      <c r="N236" s="3">
        <v>0</v>
      </c>
      <c r="O236" s="3">
        <v>0</v>
      </c>
      <c r="P236" s="3">
        <v>0</v>
      </c>
      <c r="Q236" s="4" t="e">
        <f t="shared" si="77"/>
        <v>#DIV/0!</v>
      </c>
      <c r="R236" s="3">
        <v>0</v>
      </c>
      <c r="S236" s="3">
        <v>0</v>
      </c>
      <c r="T236" s="32" t="e">
        <f t="shared" si="78"/>
        <v>#DIV/0!</v>
      </c>
      <c r="U236" s="32" t="e">
        <f t="shared" si="79"/>
        <v>#DIV/0!</v>
      </c>
      <c r="V236" s="3">
        <v>0</v>
      </c>
      <c r="W236" s="3">
        <v>0</v>
      </c>
      <c r="X236" s="3">
        <v>0</v>
      </c>
      <c r="Y236" s="3">
        <v>0</v>
      </c>
      <c r="Z236" s="3">
        <v>0</v>
      </c>
      <c r="AA236" s="3">
        <v>0</v>
      </c>
      <c r="AB236" s="3"/>
    </row>
    <row r="237" spans="1:28" x14ac:dyDescent="0.3">
      <c r="A237" s="3" t="s">
        <v>67</v>
      </c>
      <c r="B237" s="3" t="s">
        <v>32</v>
      </c>
      <c r="C237" s="3" t="s">
        <v>25</v>
      </c>
      <c r="D237" s="3" t="s">
        <v>26</v>
      </c>
      <c r="E237" s="3" t="s">
        <v>30</v>
      </c>
      <c r="F237" s="3" t="s">
        <v>33</v>
      </c>
      <c r="G237" s="3">
        <v>2</v>
      </c>
      <c r="H237" s="3">
        <v>1</v>
      </c>
      <c r="I237" s="4">
        <f t="shared" si="74"/>
        <v>0.5</v>
      </c>
      <c r="J237" s="3">
        <v>0</v>
      </c>
      <c r="K237" s="32">
        <f t="shared" si="75"/>
        <v>0</v>
      </c>
      <c r="L237" s="3">
        <f t="shared" si="76"/>
        <v>1</v>
      </c>
      <c r="M237" s="3">
        <v>0</v>
      </c>
      <c r="N237" s="3">
        <v>1</v>
      </c>
      <c r="O237" s="3">
        <v>0</v>
      </c>
      <c r="P237" s="3">
        <v>1</v>
      </c>
      <c r="Q237" s="4">
        <f t="shared" si="77"/>
        <v>100</v>
      </c>
      <c r="R237" s="3">
        <v>2</v>
      </c>
      <c r="S237" s="3">
        <v>1</v>
      </c>
      <c r="T237" s="32">
        <f t="shared" si="78"/>
        <v>0</v>
      </c>
      <c r="U237" s="32">
        <f t="shared" si="79"/>
        <v>0</v>
      </c>
      <c r="V237" s="3">
        <v>0</v>
      </c>
      <c r="W237" s="3">
        <v>1</v>
      </c>
      <c r="X237" s="3">
        <v>0</v>
      </c>
      <c r="Y237" s="3">
        <v>0</v>
      </c>
      <c r="Z237" s="3">
        <v>2</v>
      </c>
      <c r="AA237" s="3">
        <v>0</v>
      </c>
      <c r="AB237" s="3"/>
    </row>
    <row r="238" spans="1:28" x14ac:dyDescent="0.3">
      <c r="A238" s="3" t="s">
        <v>68</v>
      </c>
      <c r="B238" s="3" t="s">
        <v>32</v>
      </c>
      <c r="C238" s="3" t="s">
        <v>25</v>
      </c>
      <c r="D238" s="3" t="s">
        <v>26</v>
      </c>
      <c r="E238" s="3" t="s">
        <v>30</v>
      </c>
      <c r="F238" s="3" t="s">
        <v>33</v>
      </c>
      <c r="G238" s="3">
        <v>0</v>
      </c>
      <c r="H238" s="3">
        <v>0</v>
      </c>
      <c r="I238" s="4" t="e">
        <f t="shared" si="74"/>
        <v>#DIV/0!</v>
      </c>
      <c r="J238" s="3">
        <v>0</v>
      </c>
      <c r="K238" s="32" t="e">
        <f t="shared" si="75"/>
        <v>#DIV/0!</v>
      </c>
      <c r="L238" s="3">
        <f t="shared" si="76"/>
        <v>0</v>
      </c>
      <c r="M238" s="3">
        <v>0</v>
      </c>
      <c r="N238" s="3">
        <v>0</v>
      </c>
      <c r="O238" s="3">
        <v>0</v>
      </c>
      <c r="P238" s="3">
        <v>0</v>
      </c>
      <c r="Q238" s="4" t="e">
        <f t="shared" si="77"/>
        <v>#DIV/0!</v>
      </c>
      <c r="R238" s="3">
        <v>0</v>
      </c>
      <c r="S238" s="3">
        <v>0</v>
      </c>
      <c r="T238" s="32" t="e">
        <f t="shared" si="78"/>
        <v>#DIV/0!</v>
      </c>
      <c r="U238" s="32" t="e">
        <f t="shared" si="79"/>
        <v>#DIV/0!</v>
      </c>
      <c r="V238" s="3">
        <v>0</v>
      </c>
      <c r="W238" s="3">
        <v>0</v>
      </c>
      <c r="X238" s="3">
        <v>0</v>
      </c>
      <c r="Y238" s="3">
        <v>0</v>
      </c>
      <c r="Z238" s="3">
        <v>0</v>
      </c>
      <c r="AA238" s="3">
        <v>0</v>
      </c>
      <c r="AB238" s="3"/>
    </row>
    <row r="239" spans="1:28" s="38" customFormat="1" x14ac:dyDescent="0.3">
      <c r="A239" s="35">
        <v>227</v>
      </c>
      <c r="B239" s="35" t="s">
        <v>32</v>
      </c>
      <c r="C239" s="35" t="s">
        <v>25</v>
      </c>
      <c r="D239" s="35" t="s">
        <v>26</v>
      </c>
      <c r="E239" s="35" t="s">
        <v>33</v>
      </c>
      <c r="F239" s="35" t="s">
        <v>31</v>
      </c>
      <c r="G239" s="35">
        <f>G240+G241+G242</f>
        <v>3</v>
      </c>
      <c r="H239" s="35">
        <f>H240+H241+H242</f>
        <v>2</v>
      </c>
      <c r="I239" s="36">
        <f t="shared" si="74"/>
        <v>0.66666666666666663</v>
      </c>
      <c r="J239" s="35">
        <f>J240+J241+J242</f>
        <v>0</v>
      </c>
      <c r="K239" s="37">
        <f t="shared" si="75"/>
        <v>0</v>
      </c>
      <c r="L239" s="35">
        <f t="shared" si="76"/>
        <v>2</v>
      </c>
      <c r="M239" s="35">
        <f>M240+M241+M242</f>
        <v>0</v>
      </c>
      <c r="N239" s="35">
        <f>N240+N241+N242</f>
        <v>2</v>
      </c>
      <c r="O239" s="35">
        <f>O240+O241+O242</f>
        <v>0</v>
      </c>
      <c r="P239" s="35">
        <f>P240+P241+P242</f>
        <v>2</v>
      </c>
      <c r="Q239" s="36">
        <f t="shared" si="77"/>
        <v>100</v>
      </c>
      <c r="R239" s="35">
        <f>R240+R241+R242</f>
        <v>2</v>
      </c>
      <c r="S239" s="35">
        <f>S240+S241+S242</f>
        <v>2</v>
      </c>
      <c r="T239" s="37">
        <f t="shared" si="78"/>
        <v>0</v>
      </c>
      <c r="U239" s="37">
        <f t="shared" si="79"/>
        <v>0</v>
      </c>
      <c r="V239" s="35">
        <f t="shared" ref="V239:AA239" si="83">V240+V241+V242</f>
        <v>0</v>
      </c>
      <c r="W239" s="35">
        <f t="shared" si="83"/>
        <v>0</v>
      </c>
      <c r="X239" s="35">
        <f t="shared" si="83"/>
        <v>2</v>
      </c>
      <c r="Y239" s="35">
        <f t="shared" si="83"/>
        <v>0</v>
      </c>
      <c r="Z239" s="35">
        <f t="shared" si="83"/>
        <v>1</v>
      </c>
      <c r="AA239" s="35">
        <f t="shared" si="83"/>
        <v>0</v>
      </c>
      <c r="AB239" s="35"/>
    </row>
    <row r="240" spans="1:28" x14ac:dyDescent="0.3">
      <c r="A240" s="3" t="s">
        <v>66</v>
      </c>
      <c r="B240" s="3" t="s">
        <v>32</v>
      </c>
      <c r="C240" s="3" t="s">
        <v>25</v>
      </c>
      <c r="D240" s="3" t="s">
        <v>26</v>
      </c>
      <c r="E240" s="3" t="s">
        <v>33</v>
      </c>
      <c r="F240" s="3" t="s">
        <v>31</v>
      </c>
      <c r="G240" s="3">
        <v>0</v>
      </c>
      <c r="H240" s="3">
        <v>0</v>
      </c>
      <c r="I240" s="4" t="e">
        <f t="shared" si="74"/>
        <v>#DIV/0!</v>
      </c>
      <c r="J240" s="3">
        <v>0</v>
      </c>
      <c r="K240" s="32" t="e">
        <f t="shared" si="75"/>
        <v>#DIV/0!</v>
      </c>
      <c r="L240" s="3">
        <f t="shared" si="76"/>
        <v>0</v>
      </c>
      <c r="M240" s="3">
        <v>0</v>
      </c>
      <c r="N240" s="3">
        <v>0</v>
      </c>
      <c r="O240" s="3">
        <v>0</v>
      </c>
      <c r="P240" s="3">
        <v>0</v>
      </c>
      <c r="Q240" s="4" t="e">
        <f t="shared" si="77"/>
        <v>#DIV/0!</v>
      </c>
      <c r="R240" s="3">
        <v>0</v>
      </c>
      <c r="S240" s="3">
        <v>0</v>
      </c>
      <c r="T240" s="32" t="e">
        <f t="shared" si="78"/>
        <v>#DIV/0!</v>
      </c>
      <c r="U240" s="32" t="e">
        <f t="shared" si="79"/>
        <v>#DIV/0!</v>
      </c>
      <c r="V240" s="3">
        <v>0</v>
      </c>
      <c r="W240" s="3">
        <v>0</v>
      </c>
      <c r="X240" s="3">
        <v>0</v>
      </c>
      <c r="Y240" s="3">
        <v>0</v>
      </c>
      <c r="Z240" s="3">
        <v>0</v>
      </c>
      <c r="AA240" s="3">
        <v>0</v>
      </c>
      <c r="AB240" s="3"/>
    </row>
    <row r="241" spans="1:32" x14ac:dyDescent="0.3">
      <c r="A241" s="3" t="s">
        <v>67</v>
      </c>
      <c r="B241" s="3" t="s">
        <v>32</v>
      </c>
      <c r="C241" s="3" t="s">
        <v>25</v>
      </c>
      <c r="D241" s="3" t="s">
        <v>26</v>
      </c>
      <c r="E241" s="3" t="s">
        <v>33</v>
      </c>
      <c r="F241" s="3" t="s">
        <v>31</v>
      </c>
      <c r="G241" s="3">
        <v>3</v>
      </c>
      <c r="H241" s="3">
        <v>2</v>
      </c>
      <c r="I241" s="4">
        <f t="shared" si="74"/>
        <v>0.66666666666666663</v>
      </c>
      <c r="J241" s="3">
        <v>0</v>
      </c>
      <c r="K241" s="32">
        <f t="shared" si="75"/>
        <v>0</v>
      </c>
      <c r="L241" s="3">
        <f t="shared" si="76"/>
        <v>2</v>
      </c>
      <c r="M241" s="3">
        <v>0</v>
      </c>
      <c r="N241" s="3">
        <v>2</v>
      </c>
      <c r="O241" s="3">
        <v>0</v>
      </c>
      <c r="P241" s="3">
        <v>2</v>
      </c>
      <c r="Q241" s="4">
        <f t="shared" si="77"/>
        <v>100</v>
      </c>
      <c r="R241" s="3">
        <v>2</v>
      </c>
      <c r="S241" s="3">
        <v>2</v>
      </c>
      <c r="T241" s="32">
        <f t="shared" si="78"/>
        <v>0</v>
      </c>
      <c r="U241" s="32">
        <f t="shared" si="79"/>
        <v>0</v>
      </c>
      <c r="V241" s="3">
        <v>0</v>
      </c>
      <c r="W241" s="3">
        <v>0</v>
      </c>
      <c r="X241" s="3">
        <v>2</v>
      </c>
      <c r="Y241" s="3">
        <v>0</v>
      </c>
      <c r="Z241" s="3">
        <v>1</v>
      </c>
      <c r="AA241" s="3">
        <v>0</v>
      </c>
      <c r="AB241" s="3"/>
    </row>
    <row r="242" spans="1:32" x14ac:dyDescent="0.3">
      <c r="A242" s="3" t="s">
        <v>68</v>
      </c>
      <c r="B242" s="3" t="s">
        <v>32</v>
      </c>
      <c r="C242" s="3" t="s">
        <v>25</v>
      </c>
      <c r="D242" s="3" t="s">
        <v>26</v>
      </c>
      <c r="E242" s="3" t="s">
        <v>33</v>
      </c>
      <c r="F242" s="3" t="s">
        <v>31</v>
      </c>
      <c r="G242" s="3">
        <v>0</v>
      </c>
      <c r="H242" s="3">
        <v>0</v>
      </c>
      <c r="I242" s="4" t="e">
        <f t="shared" si="74"/>
        <v>#DIV/0!</v>
      </c>
      <c r="J242" s="3">
        <v>0</v>
      </c>
      <c r="K242" s="32" t="e">
        <f t="shared" si="75"/>
        <v>#DIV/0!</v>
      </c>
      <c r="L242" s="3">
        <f t="shared" si="76"/>
        <v>0</v>
      </c>
      <c r="M242" s="3">
        <v>0</v>
      </c>
      <c r="N242" s="3">
        <v>0</v>
      </c>
      <c r="O242" s="3">
        <v>0</v>
      </c>
      <c r="P242" s="3">
        <v>0</v>
      </c>
      <c r="Q242" s="4" t="e">
        <f t="shared" si="77"/>
        <v>#DIV/0!</v>
      </c>
      <c r="R242" s="3">
        <v>0</v>
      </c>
      <c r="S242" s="3">
        <v>0</v>
      </c>
      <c r="T242" s="32" t="e">
        <f t="shared" si="78"/>
        <v>#DIV/0!</v>
      </c>
      <c r="U242" s="32" t="e">
        <f t="shared" si="79"/>
        <v>#DIV/0!</v>
      </c>
      <c r="V242" s="3">
        <v>0</v>
      </c>
      <c r="W242" s="3">
        <v>0</v>
      </c>
      <c r="X242" s="3">
        <v>0</v>
      </c>
      <c r="Y242" s="3">
        <v>0</v>
      </c>
      <c r="Z242" s="3">
        <v>0</v>
      </c>
      <c r="AA242" s="3">
        <v>0</v>
      </c>
      <c r="AB242" s="3"/>
    </row>
    <row r="243" spans="1:32" s="38" customFormat="1" x14ac:dyDescent="0.3">
      <c r="A243" s="35">
        <v>214</v>
      </c>
      <c r="B243" s="35" t="s">
        <v>24</v>
      </c>
      <c r="C243" s="35" t="s">
        <v>29</v>
      </c>
      <c r="D243" s="35" t="s">
        <v>32</v>
      </c>
      <c r="E243" s="35" t="s">
        <v>34</v>
      </c>
      <c r="F243" s="35" t="s">
        <v>31</v>
      </c>
      <c r="G243" s="35">
        <f>G244+G245+G246</f>
        <v>3</v>
      </c>
      <c r="H243" s="35">
        <f>H244+H245+H246</f>
        <v>0</v>
      </c>
      <c r="I243" s="36">
        <f t="shared" si="74"/>
        <v>0</v>
      </c>
      <c r="J243" s="35">
        <f>J244+J245+J246</f>
        <v>1</v>
      </c>
      <c r="K243" s="37">
        <f t="shared" si="75"/>
        <v>0.33333333333333331</v>
      </c>
      <c r="L243" s="35">
        <f t="shared" si="76"/>
        <v>1</v>
      </c>
      <c r="M243" s="35">
        <f>M244+M245+M246</f>
        <v>0</v>
      </c>
      <c r="N243" s="35">
        <f>N244+N245+N246</f>
        <v>1</v>
      </c>
      <c r="O243" s="35">
        <f>O244+O245+O246</f>
        <v>0</v>
      </c>
      <c r="P243" s="35">
        <f>P244+P245+P246</f>
        <v>1</v>
      </c>
      <c r="Q243" s="36">
        <f t="shared" si="77"/>
        <v>100</v>
      </c>
      <c r="R243" s="35">
        <f>R244+R245+R246</f>
        <v>2</v>
      </c>
      <c r="S243" s="35">
        <f>S244+S245+S246</f>
        <v>0</v>
      </c>
      <c r="T243" s="37">
        <f t="shared" si="78"/>
        <v>0</v>
      </c>
      <c r="U243" s="37">
        <f t="shared" si="79"/>
        <v>0</v>
      </c>
      <c r="V243" s="35">
        <f t="shared" ref="V243:AA243" si="84">V244+V245+V246</f>
        <v>0</v>
      </c>
      <c r="W243" s="35">
        <f t="shared" si="84"/>
        <v>1</v>
      </c>
      <c r="X243" s="35">
        <f t="shared" si="84"/>
        <v>0</v>
      </c>
      <c r="Y243" s="35">
        <f t="shared" si="84"/>
        <v>0</v>
      </c>
      <c r="Z243" s="35">
        <f t="shared" si="84"/>
        <v>1</v>
      </c>
      <c r="AA243" s="35">
        <f t="shared" si="84"/>
        <v>0</v>
      </c>
      <c r="AB243" s="35"/>
    </row>
    <row r="244" spans="1:32" x14ac:dyDescent="0.3">
      <c r="A244" s="3" t="s">
        <v>66</v>
      </c>
      <c r="B244" s="3" t="s">
        <v>24</v>
      </c>
      <c r="C244" s="3" t="s">
        <v>29</v>
      </c>
      <c r="D244" s="3" t="s">
        <v>32</v>
      </c>
      <c r="E244" s="3" t="s">
        <v>34</v>
      </c>
      <c r="F244" s="3" t="s">
        <v>31</v>
      </c>
      <c r="G244" s="3">
        <v>1</v>
      </c>
      <c r="H244" s="3">
        <v>0</v>
      </c>
      <c r="I244" s="4">
        <f t="shared" si="74"/>
        <v>0</v>
      </c>
      <c r="J244" s="3">
        <v>0</v>
      </c>
      <c r="K244" s="32">
        <f t="shared" si="75"/>
        <v>0</v>
      </c>
      <c r="L244" s="3">
        <f t="shared" si="76"/>
        <v>0</v>
      </c>
      <c r="M244" s="3">
        <v>0</v>
      </c>
      <c r="N244" s="3">
        <v>0</v>
      </c>
      <c r="O244" s="3">
        <v>0</v>
      </c>
      <c r="P244" s="3">
        <v>0</v>
      </c>
      <c r="Q244" s="4" t="e">
        <f t="shared" si="77"/>
        <v>#DIV/0!</v>
      </c>
      <c r="R244" s="3">
        <v>2</v>
      </c>
      <c r="S244" s="3">
        <v>0</v>
      </c>
      <c r="T244" s="32" t="e">
        <f t="shared" si="78"/>
        <v>#DIV/0!</v>
      </c>
      <c r="U244" s="32" t="e">
        <f t="shared" si="79"/>
        <v>#DIV/0!</v>
      </c>
      <c r="V244" s="3">
        <v>0</v>
      </c>
      <c r="W244" s="3">
        <v>0</v>
      </c>
      <c r="X244" s="3">
        <v>0</v>
      </c>
      <c r="Y244" s="3">
        <v>0</v>
      </c>
      <c r="Z244" s="3">
        <v>1</v>
      </c>
      <c r="AA244" s="3">
        <v>0</v>
      </c>
      <c r="AB244" s="3"/>
    </row>
    <row r="245" spans="1:32" x14ac:dyDescent="0.3">
      <c r="A245" s="3" t="s">
        <v>67</v>
      </c>
      <c r="B245" s="3" t="s">
        <v>24</v>
      </c>
      <c r="C245" s="3" t="s">
        <v>29</v>
      </c>
      <c r="D245" s="3" t="s">
        <v>32</v>
      </c>
      <c r="E245" s="3" t="s">
        <v>34</v>
      </c>
      <c r="F245" s="3" t="s">
        <v>31</v>
      </c>
      <c r="G245" s="3">
        <v>0</v>
      </c>
      <c r="H245" s="3">
        <v>0</v>
      </c>
      <c r="I245" s="4" t="e">
        <f t="shared" si="74"/>
        <v>#DIV/0!</v>
      </c>
      <c r="J245" s="3">
        <v>0</v>
      </c>
      <c r="K245" s="32" t="e">
        <f t="shared" si="75"/>
        <v>#DIV/0!</v>
      </c>
      <c r="L245" s="3">
        <f t="shared" si="76"/>
        <v>0</v>
      </c>
      <c r="M245" s="3">
        <v>0</v>
      </c>
      <c r="N245" s="3">
        <v>0</v>
      </c>
      <c r="O245" s="3">
        <v>0</v>
      </c>
      <c r="P245" s="3">
        <v>0</v>
      </c>
      <c r="Q245" s="4" t="e">
        <f t="shared" si="77"/>
        <v>#DIV/0!</v>
      </c>
      <c r="R245" s="3">
        <v>0</v>
      </c>
      <c r="S245" s="3">
        <v>0</v>
      </c>
      <c r="T245" s="32" t="e">
        <f t="shared" si="78"/>
        <v>#DIV/0!</v>
      </c>
      <c r="U245" s="32" t="e">
        <f t="shared" si="79"/>
        <v>#DIV/0!</v>
      </c>
      <c r="V245" s="3">
        <v>0</v>
      </c>
      <c r="W245" s="3">
        <v>0</v>
      </c>
      <c r="X245" s="3">
        <v>0</v>
      </c>
      <c r="Y245" s="3">
        <v>0</v>
      </c>
      <c r="Z245" s="3">
        <v>0</v>
      </c>
      <c r="AA245" s="3">
        <v>0</v>
      </c>
      <c r="AB245" s="3"/>
    </row>
    <row r="246" spans="1:32" x14ac:dyDescent="0.3">
      <c r="A246" s="3" t="s">
        <v>68</v>
      </c>
      <c r="B246" s="3" t="s">
        <v>24</v>
      </c>
      <c r="C246" s="3" t="s">
        <v>29</v>
      </c>
      <c r="D246" s="3" t="s">
        <v>32</v>
      </c>
      <c r="E246" s="3" t="s">
        <v>34</v>
      </c>
      <c r="F246" s="3" t="s">
        <v>31</v>
      </c>
      <c r="G246" s="3">
        <v>2</v>
      </c>
      <c r="H246" s="3">
        <v>0</v>
      </c>
      <c r="I246" s="4">
        <f t="shared" si="74"/>
        <v>0</v>
      </c>
      <c r="J246" s="3">
        <v>1</v>
      </c>
      <c r="K246" s="32">
        <f t="shared" si="75"/>
        <v>0.5</v>
      </c>
      <c r="L246" s="3">
        <f t="shared" si="76"/>
        <v>1</v>
      </c>
      <c r="M246" s="3">
        <v>0</v>
      </c>
      <c r="N246" s="3">
        <v>1</v>
      </c>
      <c r="O246" s="3">
        <v>0</v>
      </c>
      <c r="P246" s="3">
        <v>1</v>
      </c>
      <c r="Q246" s="4">
        <f t="shared" si="77"/>
        <v>100</v>
      </c>
      <c r="R246" s="3">
        <v>0</v>
      </c>
      <c r="S246" s="3">
        <v>0</v>
      </c>
      <c r="T246" s="32">
        <f t="shared" si="78"/>
        <v>0</v>
      </c>
      <c r="U246" s="32">
        <f t="shared" si="79"/>
        <v>0</v>
      </c>
      <c r="V246" s="3">
        <v>0</v>
      </c>
      <c r="W246" s="3">
        <v>1</v>
      </c>
      <c r="X246" s="3">
        <v>0</v>
      </c>
      <c r="Y246" s="3">
        <v>0</v>
      </c>
      <c r="Z246" s="3">
        <v>0</v>
      </c>
      <c r="AA246" s="3">
        <v>0</v>
      </c>
      <c r="AB246" s="3"/>
    </row>
    <row r="247" spans="1:32" s="38" customFormat="1" x14ac:dyDescent="0.3">
      <c r="A247" s="35">
        <v>69</v>
      </c>
      <c r="B247" s="35" t="s">
        <v>29</v>
      </c>
      <c r="C247" s="35" t="s">
        <v>32</v>
      </c>
      <c r="D247" s="35" t="s">
        <v>33</v>
      </c>
      <c r="E247" s="35" t="s">
        <v>34</v>
      </c>
      <c r="F247" s="35" t="s">
        <v>31</v>
      </c>
      <c r="G247" s="35">
        <f>G248+G249+G250</f>
        <v>3</v>
      </c>
      <c r="H247" s="35">
        <f>H248+H249+H250</f>
        <v>5</v>
      </c>
      <c r="I247" s="36">
        <f t="shared" si="74"/>
        <v>1.6666666666666667</v>
      </c>
      <c r="J247" s="35">
        <f>J248+J249+J250</f>
        <v>0</v>
      </c>
      <c r="K247" s="37">
        <f t="shared" si="75"/>
        <v>0</v>
      </c>
      <c r="L247" s="35">
        <f t="shared" si="76"/>
        <v>3</v>
      </c>
      <c r="M247" s="35">
        <f>M248+M249+M250</f>
        <v>2</v>
      </c>
      <c r="N247" s="35">
        <f>N248+N249+N250</f>
        <v>1</v>
      </c>
      <c r="O247" s="35">
        <f>O248+O249+O250</f>
        <v>1</v>
      </c>
      <c r="P247" s="35">
        <f>P248+P249+P250</f>
        <v>3</v>
      </c>
      <c r="Q247" s="36">
        <f t="shared" si="77"/>
        <v>100</v>
      </c>
      <c r="R247" s="35">
        <f>R248+R249+R250</f>
        <v>0</v>
      </c>
      <c r="S247" s="35">
        <f>S248+S249+S250</f>
        <v>0</v>
      </c>
      <c r="T247" s="37">
        <f t="shared" si="78"/>
        <v>0.66666666666666663</v>
      </c>
      <c r="U247" s="37">
        <f t="shared" si="79"/>
        <v>0.83333333333333337</v>
      </c>
      <c r="V247" s="35">
        <f t="shared" ref="V247:AA247" si="85">V248+V249+V250</f>
        <v>1</v>
      </c>
      <c r="W247" s="35">
        <f t="shared" si="85"/>
        <v>1</v>
      </c>
      <c r="X247" s="35">
        <f t="shared" si="85"/>
        <v>0</v>
      </c>
      <c r="Y247" s="35">
        <f t="shared" si="85"/>
        <v>0</v>
      </c>
      <c r="Z247" s="35">
        <f t="shared" si="85"/>
        <v>0</v>
      </c>
      <c r="AA247" s="35">
        <f t="shared" si="85"/>
        <v>0</v>
      </c>
      <c r="AB247" s="35" t="s">
        <v>51</v>
      </c>
    </row>
    <row r="248" spans="1:32" x14ac:dyDescent="0.3">
      <c r="A248" s="3" t="s">
        <v>66</v>
      </c>
      <c r="B248" s="3" t="s">
        <v>29</v>
      </c>
      <c r="C248" s="3" t="s">
        <v>32</v>
      </c>
      <c r="D248" s="3" t="s">
        <v>33</v>
      </c>
      <c r="E248" s="3" t="s">
        <v>34</v>
      </c>
      <c r="F248" s="3" t="s">
        <v>31</v>
      </c>
      <c r="G248" s="3">
        <v>0</v>
      </c>
      <c r="H248" s="3">
        <v>0</v>
      </c>
      <c r="I248" s="4" t="e">
        <f t="shared" ref="I248:I250" si="86">H248/G248</f>
        <v>#DIV/0!</v>
      </c>
      <c r="J248" s="3">
        <v>0</v>
      </c>
      <c r="K248" s="32" t="e">
        <f t="shared" ref="K248:K250" si="87">J248/G248</f>
        <v>#DIV/0!</v>
      </c>
      <c r="L248" s="3">
        <f t="shared" ref="L248:L250" si="88">M248+N248</f>
        <v>0</v>
      </c>
      <c r="M248" s="3">
        <v>0</v>
      </c>
      <c r="N248" s="3">
        <v>0</v>
      </c>
      <c r="O248" s="3">
        <v>0</v>
      </c>
      <c r="P248" s="3">
        <v>0</v>
      </c>
      <c r="Q248" s="4" t="e">
        <f t="shared" ref="Q248:Q250" si="89">P248/L248*100</f>
        <v>#DIV/0!</v>
      </c>
      <c r="R248" s="3">
        <v>0</v>
      </c>
      <c r="S248" s="3">
        <v>0</v>
      </c>
      <c r="T248" s="32" t="e">
        <f t="shared" ref="T248:T250" si="90">M248/(M248+N248)</f>
        <v>#DIV/0!</v>
      </c>
      <c r="U248" s="32" t="e">
        <f t="shared" ref="U248:U250" si="91">((0.5*V248)+M248)/L248</f>
        <v>#DIV/0!</v>
      </c>
      <c r="V248" s="3">
        <v>0</v>
      </c>
      <c r="W248" s="3">
        <v>0</v>
      </c>
      <c r="X248" s="3">
        <v>0</v>
      </c>
      <c r="Y248" s="3">
        <v>0</v>
      </c>
      <c r="Z248" s="3">
        <v>0</v>
      </c>
      <c r="AA248" s="3">
        <v>0</v>
      </c>
      <c r="AB248" s="3"/>
    </row>
    <row r="249" spans="1:32" x14ac:dyDescent="0.3">
      <c r="A249" s="3" t="s">
        <v>67</v>
      </c>
      <c r="B249" s="3" t="s">
        <v>29</v>
      </c>
      <c r="C249" s="3" t="s">
        <v>32</v>
      </c>
      <c r="D249" s="3" t="s">
        <v>33</v>
      </c>
      <c r="E249" s="3" t="s">
        <v>34</v>
      </c>
      <c r="F249" s="3" t="s">
        <v>31</v>
      </c>
      <c r="G249" s="3">
        <v>3</v>
      </c>
      <c r="H249" s="3">
        <v>5</v>
      </c>
      <c r="I249" s="4">
        <f t="shared" si="86"/>
        <v>1.6666666666666667</v>
      </c>
      <c r="J249" s="3">
        <v>0</v>
      </c>
      <c r="K249" s="32">
        <f t="shared" si="87"/>
        <v>0</v>
      </c>
      <c r="L249" s="3">
        <f t="shared" si="88"/>
        <v>3</v>
      </c>
      <c r="M249" s="3">
        <v>2</v>
      </c>
      <c r="N249" s="3">
        <v>1</v>
      </c>
      <c r="O249" s="3">
        <v>1</v>
      </c>
      <c r="P249" s="3">
        <v>3</v>
      </c>
      <c r="Q249" s="4">
        <f t="shared" si="89"/>
        <v>100</v>
      </c>
      <c r="R249" s="3">
        <v>0</v>
      </c>
      <c r="S249" s="3">
        <v>0</v>
      </c>
      <c r="T249" s="32">
        <f t="shared" si="90"/>
        <v>0.66666666666666663</v>
      </c>
      <c r="U249" s="32">
        <f t="shared" si="91"/>
        <v>0.83333333333333337</v>
      </c>
      <c r="V249" s="3">
        <v>1</v>
      </c>
      <c r="W249" s="3">
        <v>1</v>
      </c>
      <c r="X249" s="3">
        <v>0</v>
      </c>
      <c r="Y249" s="3">
        <v>0</v>
      </c>
      <c r="Z249" s="3">
        <v>0</v>
      </c>
      <c r="AA249" s="3">
        <v>0</v>
      </c>
      <c r="AB249" s="3"/>
    </row>
    <row r="250" spans="1:32" x14ac:dyDescent="0.3">
      <c r="A250" s="3" t="s">
        <v>68</v>
      </c>
      <c r="B250" s="3" t="s">
        <v>29</v>
      </c>
      <c r="C250" s="3" t="s">
        <v>32</v>
      </c>
      <c r="D250" s="3" t="s">
        <v>33</v>
      </c>
      <c r="E250" s="3" t="s">
        <v>34</v>
      </c>
      <c r="F250" s="3" t="s">
        <v>31</v>
      </c>
      <c r="G250" s="3">
        <v>0</v>
      </c>
      <c r="H250" s="3">
        <v>0</v>
      </c>
      <c r="I250" s="4" t="e">
        <f t="shared" si="86"/>
        <v>#DIV/0!</v>
      </c>
      <c r="J250" s="3">
        <v>0</v>
      </c>
      <c r="K250" s="32" t="e">
        <f t="shared" si="87"/>
        <v>#DIV/0!</v>
      </c>
      <c r="L250" s="3">
        <f t="shared" si="88"/>
        <v>0</v>
      </c>
      <c r="M250" s="3">
        <v>0</v>
      </c>
      <c r="N250" s="3">
        <v>0</v>
      </c>
      <c r="O250" s="3">
        <v>0</v>
      </c>
      <c r="P250" s="3">
        <v>0</v>
      </c>
      <c r="Q250" s="4" t="e">
        <f t="shared" si="89"/>
        <v>#DIV/0!</v>
      </c>
      <c r="R250" s="3">
        <v>0</v>
      </c>
      <c r="S250" s="3">
        <v>0</v>
      </c>
      <c r="T250" s="32" t="e">
        <f t="shared" si="90"/>
        <v>#DIV/0!</v>
      </c>
      <c r="U250" s="32" t="e">
        <f t="shared" si="91"/>
        <v>#DIV/0!</v>
      </c>
      <c r="V250" s="3">
        <v>0</v>
      </c>
      <c r="W250" s="3">
        <v>0</v>
      </c>
      <c r="X250" s="3">
        <v>0</v>
      </c>
      <c r="Y250" s="3">
        <v>0</v>
      </c>
      <c r="Z250" s="3">
        <v>0</v>
      </c>
      <c r="AA250" s="3">
        <v>0</v>
      </c>
      <c r="AB250" s="3"/>
    </row>
    <row r="251" spans="1:32" x14ac:dyDescent="0.3">
      <c r="A251" s="3"/>
      <c r="B251" s="3"/>
      <c r="C251" s="3"/>
      <c r="D251" s="3"/>
      <c r="E251" s="3"/>
      <c r="G251" s="3"/>
      <c r="H251" s="3"/>
      <c r="I251" s="4"/>
      <c r="J251" s="3"/>
      <c r="K251" s="32"/>
      <c r="L251" s="3"/>
      <c r="M251" s="3"/>
      <c r="N251" s="3"/>
      <c r="O251" s="3"/>
      <c r="P251" s="3"/>
      <c r="Q251" s="3"/>
      <c r="R251" s="3"/>
      <c r="S251" s="3"/>
      <c r="T251" s="32"/>
      <c r="U251" s="32"/>
      <c r="V251" s="3"/>
      <c r="W251" s="3"/>
      <c r="X251" s="3"/>
      <c r="Y251" s="3"/>
      <c r="AA251" s="3"/>
      <c r="AB251" s="3"/>
      <c r="AC251" s="3"/>
    </row>
    <row r="252" spans="1:32" s="35" customFormat="1" x14ac:dyDescent="0.3">
      <c r="F252" s="39" t="s">
        <v>36</v>
      </c>
      <c r="G252" s="35">
        <f>G131+G135+G139+G143+G147+G151+G155+G159+G163+G167+G171+G175+G179+G183+G187+G191+G195+G199+G203+G207+G211+G215+G219+G223+G227+G231+G235+G239+G243+G247</f>
        <v>96</v>
      </c>
      <c r="H252" s="35">
        <f>H131+H135+H139+H143+H147+H151+H155+H159+H163+H167+H171+H175+H179+H183+H187+H191+H195+H199+H203+H207+H211+H215+H219+H223+H227+H231+H235+H239+H243+H247</f>
        <v>47</v>
      </c>
      <c r="I252" s="36">
        <f t="shared" ref="I252" si="92">H252/G252</f>
        <v>0.48958333333333331</v>
      </c>
      <c r="J252" s="35">
        <f>J131+J135+J139+J143+J147+J151+J155+J159+J163+J167+J171+J175+J179+J183+J187+J191+J195+J199+J203+J207+J211+J215+J219+J223+J227+J231+J235+J239+J243+J247</f>
        <v>33</v>
      </c>
      <c r="K252" s="37">
        <f t="shared" ref="K252" si="93">J252/G252</f>
        <v>0.34375</v>
      </c>
      <c r="L252" s="35">
        <f>L131+L135+L139+L143+L147+L151+L155+L159+L163+L167+L171+L175+L179+L183+L187+L191+L195+L199+L203+L207+L211+L215+L219+L223+L227+L231+L235+L239+L243+L247</f>
        <v>52</v>
      </c>
      <c r="M252" s="35">
        <f>M131+M135+M139+M143+M147+M151+M155+M159+M163+M167+M171+M175+M179+M183+M187+M191+M195+M199+M203+M207+M211+M215+M219+M223+M227+M231+M235+M239+M243+M247</f>
        <v>14</v>
      </c>
      <c r="N252" s="35">
        <f>N131+N135+N139+N143+N147+N151+N155+N159+N163+N167+N171+N175+N179+N183+N187+N191+N195+N199+N203+N207+N211+N215+N219+N223+N227+N231+N235+N239+N243+N247</f>
        <v>38</v>
      </c>
      <c r="O252" s="35">
        <f>O131+O135+O139+O143+O147+O151+O155+O159+O163+O167+O171+O175+O179+O183+O187+O191+O195+O199+O203+O207+O211+O215+O219+O223+O227+O231+O235+O239+O243+O247</f>
        <v>8</v>
      </c>
      <c r="P252" s="35">
        <f>P131+P135+P139+P143+P147+P151+P155+P159+P163+P167+P171+P175+P179+P183+P187+P191+P195+P199+P203+P207+P211+P215+P219+P223+P227+P231+P235+P239+P243+P247</f>
        <v>38</v>
      </c>
      <c r="Q252" s="35">
        <f>P252/L252*100</f>
        <v>73.076923076923066</v>
      </c>
      <c r="R252" s="35">
        <f>R131+R135+R139+R143+R147+R151+R155+R159+R163+R167+R171+R175+R179+R183+R187+R191+R195+R199+R203+R207+R211+R215+R219+R223+R227+R231+R235+R239+R243+R247</f>
        <v>21</v>
      </c>
      <c r="S252" s="35">
        <f>S131+S135+S139+S143+S147+S151+S155+S159+S163+S167+S171+S175+S179+S183+S187+S191+S195+S199+S203+S207+S211+S215+S219+S223+S227+S231+S235+S239+S243+S247</f>
        <v>13</v>
      </c>
      <c r="T252" s="37">
        <f>M252/(M252+N252)</f>
        <v>0.26923076923076922</v>
      </c>
      <c r="U252" s="37">
        <f>((0.5*V252)+M252)/L252</f>
        <v>0.32692307692307693</v>
      </c>
      <c r="V252" s="35">
        <f t="shared" ref="V252:AA252" si="94">V131+V135+V139+V143+V147+V151+V155+V159+V163+V167+V171+V175+V179+V183+V187+V191+V195+V199+V203+V207+V211+V215+V219+V223+V227+V231+V235+V239+V243+V247</f>
        <v>6</v>
      </c>
      <c r="W252" s="35">
        <f t="shared" si="94"/>
        <v>17</v>
      </c>
      <c r="X252" s="35">
        <f t="shared" si="94"/>
        <v>27</v>
      </c>
      <c r="Y252" s="35">
        <f t="shared" si="94"/>
        <v>18</v>
      </c>
      <c r="Z252" s="35">
        <f t="shared" si="94"/>
        <v>16</v>
      </c>
      <c r="AA252" s="35">
        <f t="shared" si="94"/>
        <v>1</v>
      </c>
    </row>
    <row r="253" spans="1:32" x14ac:dyDescent="0.3">
      <c r="A253" s="6"/>
      <c r="B253" s="6"/>
      <c r="C253" s="6"/>
      <c r="D253" s="6"/>
      <c r="E253" s="6"/>
      <c r="F253" s="6"/>
      <c r="G253" s="6" t="s">
        <v>7</v>
      </c>
      <c r="H253" s="6" t="s">
        <v>8</v>
      </c>
      <c r="I253" s="7" t="s">
        <v>9</v>
      </c>
      <c r="J253" s="6" t="s">
        <v>10</v>
      </c>
      <c r="K253" s="33" t="s">
        <v>11</v>
      </c>
      <c r="L253" s="6" t="s">
        <v>12</v>
      </c>
      <c r="M253" s="6" t="s">
        <v>13</v>
      </c>
      <c r="N253" s="6" t="s">
        <v>14</v>
      </c>
      <c r="O253" s="6" t="s">
        <v>38</v>
      </c>
      <c r="P253" s="6" t="s">
        <v>70</v>
      </c>
      <c r="Q253" s="6" t="s">
        <v>71</v>
      </c>
      <c r="R253" s="6" t="s">
        <v>16</v>
      </c>
      <c r="S253" s="6" t="s">
        <v>17</v>
      </c>
      <c r="T253" s="33" t="s">
        <v>18</v>
      </c>
      <c r="U253" s="33" t="s">
        <v>19</v>
      </c>
      <c r="V253" s="6" t="s">
        <v>20</v>
      </c>
      <c r="W253" s="6" t="s">
        <v>39</v>
      </c>
      <c r="X253" s="6" t="s">
        <v>40</v>
      </c>
      <c r="Y253" s="6" t="s">
        <v>41</v>
      </c>
      <c r="Z253" s="6" t="s">
        <v>22</v>
      </c>
      <c r="AA253" s="6" t="s">
        <v>42</v>
      </c>
      <c r="AB253" s="6"/>
      <c r="AC253" s="6"/>
      <c r="AE253" s="9"/>
      <c r="AF253" s="6"/>
    </row>
  </sheetData>
  <autoFilter ref="A2:AF122" xr:uid="{51B1928D-C8C8-4FA1-B708-FCF38EEEEC9A}"/>
  <sortState xmlns:xlrd2="http://schemas.microsoft.com/office/spreadsheetml/2017/richdata2" ref="A131:AB247">
    <sortCondition ref="A131:A250"/>
  </sortState>
  <mergeCells count="2">
    <mergeCell ref="A1:C1"/>
    <mergeCell ref="A129:C129"/>
  </mergeCells>
  <conditionalFormatting sqref="G3 G7 G11 G15 G19 G23 G27 G31 G35 G39 G43 G47 G51 G55 G59 G63 G67 G71 G75 G79 G83 G87 G91 G95 G99 G103 G107 G115 G111 G119">
    <cfRule type="colorScale" priority="1">
      <colorScale>
        <cfvo type="min"/>
        <cfvo type="max"/>
        <color rgb="FFFCFCFF"/>
        <color rgb="FF63BE7B"/>
      </colorScale>
    </cfRule>
  </conditionalFormatting>
  <conditionalFormatting sqref="G3 G43 G47 G7 G11 G15 G19 G23 G27 G31 G35 G39">
    <cfRule type="colorScale" priority="1333">
      <colorScale>
        <cfvo type="min"/>
        <cfvo type="max"/>
        <color rgb="FFFCFCFF"/>
        <color rgb="FF63BE7B"/>
      </colorScale>
    </cfRule>
  </conditionalFormatting>
  <conditionalFormatting sqref="G51">
    <cfRule type="colorScale" priority="45">
      <colorScale>
        <cfvo type="min"/>
        <cfvo type="max"/>
        <color rgb="FFFCFCFF"/>
        <color rgb="FF63BE7B"/>
      </colorScale>
    </cfRule>
  </conditionalFormatting>
  <conditionalFormatting sqref="G55">
    <cfRule type="colorScale" priority="44">
      <colorScale>
        <cfvo type="min"/>
        <cfvo type="max"/>
        <color rgb="FFFCFCFF"/>
        <color rgb="FF63BE7B"/>
      </colorScale>
    </cfRule>
  </conditionalFormatting>
  <conditionalFormatting sqref="G59">
    <cfRule type="colorScale" priority="43">
      <colorScale>
        <cfvo type="min"/>
        <cfvo type="max"/>
        <color rgb="FFFCFCFF"/>
        <color rgb="FF63BE7B"/>
      </colorScale>
    </cfRule>
  </conditionalFormatting>
  <conditionalFormatting sqref="G63">
    <cfRule type="colorScale" priority="42">
      <colorScale>
        <cfvo type="min"/>
        <cfvo type="max"/>
        <color rgb="FFFCFCFF"/>
        <color rgb="FF63BE7B"/>
      </colorScale>
    </cfRule>
  </conditionalFormatting>
  <conditionalFormatting sqref="G67">
    <cfRule type="colorScale" priority="41">
      <colorScale>
        <cfvo type="min"/>
        <cfvo type="max"/>
        <color rgb="FFFCFCFF"/>
        <color rgb="FF63BE7B"/>
      </colorScale>
    </cfRule>
  </conditionalFormatting>
  <conditionalFormatting sqref="G71">
    <cfRule type="colorScale" priority="40">
      <colorScale>
        <cfvo type="min"/>
        <cfvo type="max"/>
        <color rgb="FFFCFCFF"/>
        <color rgb="FF63BE7B"/>
      </colorScale>
    </cfRule>
  </conditionalFormatting>
  <conditionalFormatting sqref="G75">
    <cfRule type="colorScale" priority="39">
      <colorScale>
        <cfvo type="min"/>
        <cfvo type="max"/>
        <color rgb="FFFCFCFF"/>
        <color rgb="FF63BE7B"/>
      </colorScale>
    </cfRule>
  </conditionalFormatting>
  <conditionalFormatting sqref="G79">
    <cfRule type="colorScale" priority="38">
      <colorScale>
        <cfvo type="min"/>
        <cfvo type="max"/>
        <color rgb="FFFCFCFF"/>
        <color rgb="FF63BE7B"/>
      </colorScale>
    </cfRule>
  </conditionalFormatting>
  <conditionalFormatting sqref="G83">
    <cfRule type="colorScale" priority="36">
      <colorScale>
        <cfvo type="min"/>
        <cfvo type="max"/>
        <color rgb="FFFCFCFF"/>
        <color rgb="FF63BE7B"/>
      </colorScale>
    </cfRule>
  </conditionalFormatting>
  <conditionalFormatting sqref="G87">
    <cfRule type="colorScale" priority="26">
      <colorScale>
        <cfvo type="min"/>
        <cfvo type="max"/>
        <color rgb="FFFCFCFF"/>
        <color rgb="FF63BE7B"/>
      </colorScale>
    </cfRule>
  </conditionalFormatting>
  <conditionalFormatting sqref="G91">
    <cfRule type="colorScale" priority="18">
      <colorScale>
        <cfvo type="min"/>
        <cfvo type="max"/>
        <color rgb="FFFCFCFF"/>
        <color rgb="FF63BE7B"/>
      </colorScale>
    </cfRule>
  </conditionalFormatting>
  <conditionalFormatting sqref="G95">
    <cfRule type="colorScale" priority="24">
      <colorScale>
        <cfvo type="min"/>
        <cfvo type="max"/>
        <color rgb="FFFCFCFF"/>
        <color rgb="FF63BE7B"/>
      </colorScale>
    </cfRule>
  </conditionalFormatting>
  <conditionalFormatting sqref="G99">
    <cfRule type="colorScale" priority="23">
      <colorScale>
        <cfvo type="min"/>
        <cfvo type="max"/>
        <color rgb="FFFCFCFF"/>
        <color rgb="FF63BE7B"/>
      </colorScale>
    </cfRule>
  </conditionalFormatting>
  <conditionalFormatting sqref="G103">
    <cfRule type="colorScale" priority="12">
      <colorScale>
        <cfvo type="min"/>
        <cfvo type="max"/>
        <color rgb="FFFCFCFF"/>
        <color rgb="FF63BE7B"/>
      </colorScale>
    </cfRule>
  </conditionalFormatting>
  <conditionalFormatting sqref="G107">
    <cfRule type="colorScale" priority="11">
      <colorScale>
        <cfvo type="min"/>
        <cfvo type="max"/>
        <color rgb="FFFCFCFF"/>
        <color rgb="FF63BE7B"/>
      </colorScale>
    </cfRule>
  </conditionalFormatting>
  <conditionalFormatting sqref="G111">
    <cfRule type="colorScale" priority="10">
      <colorScale>
        <cfvo type="min"/>
        <cfvo type="max"/>
        <color rgb="FFFCFCFF"/>
        <color rgb="FF63BE7B"/>
      </colorScale>
    </cfRule>
  </conditionalFormatting>
  <conditionalFormatting sqref="G115">
    <cfRule type="colorScale" priority="9">
      <colorScale>
        <cfvo type="min"/>
        <cfvo type="max"/>
        <color rgb="FFFCFCFF"/>
        <color rgb="FF63BE7B"/>
      </colorScale>
    </cfRule>
  </conditionalFormatting>
  <conditionalFormatting sqref="G119">
    <cfRule type="colorScale" priority="8">
      <colorScale>
        <cfvo type="min"/>
        <cfvo type="max"/>
        <color rgb="FFFCFCFF"/>
        <color rgb="FF63BE7B"/>
      </colorScale>
    </cfRule>
  </conditionalFormatting>
  <conditionalFormatting sqref="G131">
    <cfRule type="colorScale" priority="57">
      <colorScale>
        <cfvo type="min"/>
        <cfvo type="max"/>
        <color rgb="FFFCFCFF"/>
        <color rgb="FF63BE7B"/>
      </colorScale>
    </cfRule>
  </conditionalFormatting>
  <conditionalFormatting sqref="G135">
    <cfRule type="colorScale" priority="56">
      <colorScale>
        <cfvo type="min"/>
        <cfvo type="max"/>
        <color rgb="FFFCFCFF"/>
        <color rgb="FF63BE7B"/>
      </colorScale>
    </cfRule>
  </conditionalFormatting>
  <conditionalFormatting sqref="G139">
    <cfRule type="colorScale" priority="55">
      <colorScale>
        <cfvo type="min"/>
        <cfvo type="max"/>
        <color rgb="FFFCFCFF"/>
        <color rgb="FF63BE7B"/>
      </colorScale>
    </cfRule>
  </conditionalFormatting>
  <conditionalFormatting sqref="G143">
    <cfRule type="colorScale" priority="54">
      <colorScale>
        <cfvo type="min"/>
        <cfvo type="max"/>
        <color rgb="FFFCFCFF"/>
        <color rgb="FF63BE7B"/>
      </colorScale>
    </cfRule>
  </conditionalFormatting>
  <conditionalFormatting sqref="G147">
    <cfRule type="colorScale" priority="53">
      <colorScale>
        <cfvo type="min"/>
        <cfvo type="max"/>
        <color rgb="FFFCFCFF"/>
        <color rgb="FF63BE7B"/>
      </colorScale>
    </cfRule>
  </conditionalFormatting>
  <conditionalFormatting sqref="G151">
    <cfRule type="colorScale" priority="52">
      <colorScale>
        <cfvo type="min"/>
        <cfvo type="max"/>
        <color rgb="FFFCFCFF"/>
        <color rgb="FF63BE7B"/>
      </colorScale>
    </cfRule>
  </conditionalFormatting>
  <conditionalFormatting sqref="G155">
    <cfRule type="colorScale" priority="51">
      <colorScale>
        <cfvo type="min"/>
        <cfvo type="max"/>
        <color rgb="FFFCFCFF"/>
        <color rgb="FF63BE7B"/>
      </colorScale>
    </cfRule>
  </conditionalFormatting>
  <conditionalFormatting sqref="G159">
    <cfRule type="colorScale" priority="50">
      <colorScale>
        <cfvo type="min"/>
        <cfvo type="max"/>
        <color rgb="FFFCFCFF"/>
        <color rgb="FF63BE7B"/>
      </colorScale>
    </cfRule>
  </conditionalFormatting>
  <conditionalFormatting sqref="G163">
    <cfRule type="colorScale" priority="49">
      <colorScale>
        <cfvo type="min"/>
        <cfvo type="max"/>
        <color rgb="FFFCFCFF"/>
        <color rgb="FF63BE7B"/>
      </colorScale>
    </cfRule>
  </conditionalFormatting>
  <conditionalFormatting sqref="G167">
    <cfRule type="colorScale" priority="48">
      <colorScale>
        <cfvo type="min"/>
        <cfvo type="max"/>
        <color rgb="FFFCFCFF"/>
        <color rgb="FF63BE7B"/>
      </colorScale>
    </cfRule>
  </conditionalFormatting>
  <conditionalFormatting sqref="G171">
    <cfRule type="colorScale" priority="47">
      <colorScale>
        <cfvo type="min"/>
        <cfvo type="max"/>
        <color rgb="FFFCFCFF"/>
        <color rgb="FF63BE7B"/>
      </colorScale>
    </cfRule>
  </conditionalFormatting>
  <conditionalFormatting sqref="G175">
    <cfRule type="colorScale" priority="46">
      <colorScale>
        <cfvo type="min"/>
        <cfvo type="max"/>
        <color rgb="FFFCFCFF"/>
        <color rgb="FF63BE7B"/>
      </colorScale>
    </cfRule>
  </conditionalFormatting>
  <conditionalFormatting sqref="G179">
    <cfRule type="colorScale" priority="35">
      <colorScale>
        <cfvo type="min"/>
        <cfvo type="max"/>
        <color rgb="FFFCFCFF"/>
        <color rgb="FF63BE7B"/>
      </colorScale>
    </cfRule>
  </conditionalFormatting>
  <conditionalFormatting sqref="G183">
    <cfRule type="colorScale" priority="34">
      <colorScale>
        <cfvo type="min"/>
        <cfvo type="max"/>
        <color rgb="FFFCFCFF"/>
        <color rgb="FF63BE7B"/>
      </colorScale>
    </cfRule>
  </conditionalFormatting>
  <conditionalFormatting sqref="G187">
    <cfRule type="colorScale" priority="33">
      <colorScale>
        <cfvo type="min"/>
        <cfvo type="max"/>
        <color rgb="FFFCFCFF"/>
        <color rgb="FF63BE7B"/>
      </colorScale>
    </cfRule>
  </conditionalFormatting>
  <conditionalFormatting sqref="G191">
    <cfRule type="colorScale" priority="32">
      <colorScale>
        <cfvo type="min"/>
        <cfvo type="max"/>
        <color rgb="FFFCFCFF"/>
        <color rgb="FF63BE7B"/>
      </colorScale>
    </cfRule>
  </conditionalFormatting>
  <conditionalFormatting sqref="G195">
    <cfRule type="colorScale" priority="31">
      <colorScale>
        <cfvo type="min"/>
        <cfvo type="max"/>
        <color rgb="FFFCFCFF"/>
        <color rgb="FF63BE7B"/>
      </colorScale>
    </cfRule>
  </conditionalFormatting>
  <conditionalFormatting sqref="G199">
    <cfRule type="colorScale" priority="30">
      <colorScale>
        <cfvo type="min"/>
        <cfvo type="max"/>
        <color rgb="FFFCFCFF"/>
        <color rgb="FF63BE7B"/>
      </colorScale>
    </cfRule>
  </conditionalFormatting>
  <conditionalFormatting sqref="G203">
    <cfRule type="colorScale" priority="29">
      <colorScale>
        <cfvo type="min"/>
        <cfvo type="max"/>
        <color rgb="FFFCFCFF"/>
        <color rgb="FF63BE7B"/>
      </colorScale>
    </cfRule>
  </conditionalFormatting>
  <conditionalFormatting sqref="G207">
    <cfRule type="colorScale" priority="28">
      <colorScale>
        <cfvo type="min"/>
        <cfvo type="max"/>
        <color rgb="FFFCFCFF"/>
        <color rgb="FF63BE7B"/>
      </colorScale>
    </cfRule>
  </conditionalFormatting>
  <conditionalFormatting sqref="G211">
    <cfRule type="colorScale" priority="27">
      <colorScale>
        <cfvo type="min"/>
        <cfvo type="max"/>
        <color rgb="FFFCFCFF"/>
        <color rgb="FF63BE7B"/>
      </colorScale>
    </cfRule>
  </conditionalFormatting>
  <conditionalFormatting sqref="G215">
    <cfRule type="colorScale" priority="22">
      <colorScale>
        <cfvo type="min"/>
        <cfvo type="max"/>
        <color rgb="FFFCFCFF"/>
        <color rgb="FF63BE7B"/>
      </colorScale>
    </cfRule>
  </conditionalFormatting>
  <conditionalFormatting sqref="G219">
    <cfRule type="colorScale" priority="17">
      <colorScale>
        <cfvo type="min"/>
        <cfvo type="max"/>
        <color rgb="FFFCFCFF"/>
        <color rgb="FF63BE7B"/>
      </colorScale>
    </cfRule>
  </conditionalFormatting>
  <conditionalFormatting sqref="G223">
    <cfRule type="colorScale" priority="20">
      <colorScale>
        <cfvo type="min"/>
        <cfvo type="max"/>
        <color rgb="FFFCFCFF"/>
        <color rgb="FF63BE7B"/>
      </colorScale>
    </cfRule>
  </conditionalFormatting>
  <conditionalFormatting sqref="G227">
    <cfRule type="colorScale" priority="19">
      <colorScale>
        <cfvo type="min"/>
        <cfvo type="max"/>
        <color rgb="FFFCFCFF"/>
        <color rgb="FF63BE7B"/>
      </colorScale>
    </cfRule>
  </conditionalFormatting>
  <conditionalFormatting sqref="G231">
    <cfRule type="colorScale" priority="16">
      <colorScale>
        <cfvo type="min"/>
        <cfvo type="max"/>
        <color rgb="FFFCFCFF"/>
        <color rgb="FF63BE7B"/>
      </colorScale>
    </cfRule>
  </conditionalFormatting>
  <conditionalFormatting sqref="G235">
    <cfRule type="colorScale" priority="15">
      <colorScale>
        <cfvo type="min"/>
        <cfvo type="max"/>
        <color rgb="FFFCFCFF"/>
        <color rgb="FF63BE7B"/>
      </colorScale>
    </cfRule>
  </conditionalFormatting>
  <conditionalFormatting sqref="G239">
    <cfRule type="colorScale" priority="14">
      <colorScale>
        <cfvo type="min"/>
        <cfvo type="max"/>
        <color rgb="FFFCFCFF"/>
        <color rgb="FF63BE7B"/>
      </colorScale>
    </cfRule>
  </conditionalFormatting>
  <conditionalFormatting sqref="G243">
    <cfRule type="colorScale" priority="13">
      <colorScale>
        <cfvo type="min"/>
        <cfvo type="max"/>
        <color rgb="FFFCFCFF"/>
        <color rgb="FF63BE7B"/>
      </colorScale>
    </cfRule>
  </conditionalFormatting>
  <conditionalFormatting sqref="G247">
    <cfRule type="colorScale" priority="5">
      <colorScale>
        <cfvo type="min"/>
        <cfvo type="max"/>
        <color rgb="FFFCFCFF"/>
        <color rgb="FF63BE7B"/>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EB035-0281-4860-9A1F-C32AD19D91B8}">
  <dimension ref="A1:AA56"/>
  <sheetViews>
    <sheetView workbookViewId="0">
      <selection sqref="A1:C1"/>
    </sheetView>
  </sheetViews>
  <sheetFormatPr defaultRowHeight="14.4" x14ac:dyDescent="0.3"/>
  <cols>
    <col min="1" max="1" width="9.5546875" customWidth="1"/>
    <col min="2" max="4" width="15" bestFit="1" customWidth="1"/>
    <col min="5" max="6" width="15.5546875" bestFit="1" customWidth="1"/>
    <col min="23" max="23" width="10.6640625" bestFit="1" customWidth="1"/>
    <col min="25" max="25" width="19.44140625" bestFit="1" customWidth="1"/>
    <col min="26" max="26" width="17.44140625" bestFit="1" customWidth="1"/>
  </cols>
  <sheetData>
    <row r="1" spans="1:27" x14ac:dyDescent="0.3">
      <c r="A1" s="49" t="s">
        <v>0</v>
      </c>
      <c r="B1" s="49"/>
      <c r="C1" s="49"/>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3</v>
      </c>
      <c r="B3" s="3" t="s">
        <v>29</v>
      </c>
      <c r="C3" s="3" t="s">
        <v>25</v>
      </c>
      <c r="D3" s="3" t="s">
        <v>26</v>
      </c>
      <c r="E3" s="3" t="s">
        <v>27</v>
      </c>
      <c r="F3" s="3" t="s">
        <v>31</v>
      </c>
      <c r="G3" s="3">
        <v>1</v>
      </c>
      <c r="H3" s="3">
        <v>0</v>
      </c>
      <c r="I3" s="4">
        <f t="shared" ref="I3:I25" si="0">H3/G3</f>
        <v>0</v>
      </c>
      <c r="J3" s="3">
        <v>1</v>
      </c>
      <c r="K3" s="5">
        <f t="shared" ref="K3:K25" si="1">J3/G3</f>
        <v>1</v>
      </c>
      <c r="L3" s="3">
        <f t="shared" ref="L3:L25" si="2">M3+N3</f>
        <v>0</v>
      </c>
      <c r="M3" s="3">
        <v>0</v>
      </c>
      <c r="N3" s="3">
        <v>0</v>
      </c>
      <c r="O3" s="3">
        <v>0</v>
      </c>
      <c r="P3" s="3">
        <v>0</v>
      </c>
      <c r="Q3" s="3">
        <v>0</v>
      </c>
      <c r="R3" s="5" t="e">
        <f t="shared" ref="R3:R25" si="3">M3/(M3+N3)</f>
        <v>#DIV/0!</v>
      </c>
      <c r="S3" s="5" t="e">
        <f t="shared" ref="S3:S25" si="4">((0.5*T3)+M3)/L3</f>
        <v>#DIV/0!</v>
      </c>
      <c r="T3" s="3">
        <v>0</v>
      </c>
      <c r="U3" s="3">
        <v>0</v>
      </c>
      <c r="V3" s="3">
        <v>0</v>
      </c>
      <c r="W3" s="3">
        <v>0</v>
      </c>
      <c r="Y3" s="3">
        <v>23</v>
      </c>
      <c r="Z3" s="3">
        <v>26</v>
      </c>
      <c r="AA3">
        <f>Z3/40</f>
        <v>0.65</v>
      </c>
    </row>
    <row r="4" spans="1:27" x14ac:dyDescent="0.3">
      <c r="A4" s="3">
        <v>28</v>
      </c>
      <c r="B4" s="3" t="s">
        <v>29</v>
      </c>
      <c r="C4" s="3" t="s">
        <v>32</v>
      </c>
      <c r="D4" s="3" t="s">
        <v>26</v>
      </c>
      <c r="E4" s="3" t="s">
        <v>30</v>
      </c>
      <c r="F4" s="3" t="s">
        <v>33</v>
      </c>
      <c r="G4" s="3">
        <v>6</v>
      </c>
      <c r="H4" s="3">
        <v>6</v>
      </c>
      <c r="I4" s="4">
        <f t="shared" si="0"/>
        <v>1</v>
      </c>
      <c r="J4" s="3">
        <v>2</v>
      </c>
      <c r="K4" s="5">
        <f t="shared" si="1"/>
        <v>0.33333333333333331</v>
      </c>
      <c r="L4" s="3">
        <f t="shared" si="2"/>
        <v>4</v>
      </c>
      <c r="M4" s="3">
        <v>3</v>
      </c>
      <c r="N4" s="3">
        <v>1</v>
      </c>
      <c r="O4" s="3">
        <v>2</v>
      </c>
      <c r="P4" s="3">
        <v>0</v>
      </c>
      <c r="Q4" s="3">
        <v>0</v>
      </c>
      <c r="R4" s="5">
        <f t="shared" si="3"/>
        <v>0.75</v>
      </c>
      <c r="S4" s="5">
        <f t="shared" si="4"/>
        <v>0.75</v>
      </c>
      <c r="T4" s="3">
        <v>0</v>
      </c>
      <c r="U4" s="3">
        <v>0</v>
      </c>
      <c r="V4" s="3">
        <v>0</v>
      </c>
      <c r="W4" s="3">
        <v>0</v>
      </c>
    </row>
    <row r="5" spans="1:27" x14ac:dyDescent="0.3">
      <c r="A5" s="3">
        <v>39</v>
      </c>
      <c r="B5" s="3" t="s">
        <v>29</v>
      </c>
      <c r="C5" s="3" t="s">
        <v>25</v>
      </c>
      <c r="D5" s="3" t="s">
        <v>26</v>
      </c>
      <c r="E5" s="3" t="s">
        <v>27</v>
      </c>
      <c r="F5" s="3" t="s">
        <v>30</v>
      </c>
      <c r="G5" s="3">
        <v>6</v>
      </c>
      <c r="H5" s="3">
        <v>5</v>
      </c>
      <c r="I5" s="4">
        <f t="shared" si="0"/>
        <v>0.83333333333333337</v>
      </c>
      <c r="J5" s="3">
        <v>1</v>
      </c>
      <c r="K5" s="5">
        <f t="shared" si="1"/>
        <v>0.16666666666666666</v>
      </c>
      <c r="L5" s="3">
        <f t="shared" si="2"/>
        <v>4</v>
      </c>
      <c r="M5" s="3">
        <v>2</v>
      </c>
      <c r="N5" s="3">
        <v>2</v>
      </c>
      <c r="O5" s="3">
        <v>1</v>
      </c>
      <c r="P5" s="3">
        <v>3</v>
      </c>
      <c r="Q5" s="3">
        <v>1</v>
      </c>
      <c r="R5" s="5">
        <f t="shared" si="3"/>
        <v>0.5</v>
      </c>
      <c r="S5" s="5">
        <f t="shared" si="4"/>
        <v>0.5</v>
      </c>
      <c r="T5" s="3">
        <v>0</v>
      </c>
      <c r="U5" s="3">
        <v>2</v>
      </c>
      <c r="V5" s="3">
        <v>0</v>
      </c>
      <c r="W5" s="3">
        <v>2</v>
      </c>
    </row>
    <row r="6" spans="1:27" x14ac:dyDescent="0.3">
      <c r="A6" s="3">
        <v>45</v>
      </c>
      <c r="B6" s="3" t="s">
        <v>24</v>
      </c>
      <c r="C6" s="3" t="s">
        <v>25</v>
      </c>
      <c r="D6" s="3" t="s">
        <v>26</v>
      </c>
      <c r="E6" s="3" t="s">
        <v>27</v>
      </c>
      <c r="F6" s="3" t="s">
        <v>30</v>
      </c>
      <c r="G6" s="3">
        <v>13</v>
      </c>
      <c r="H6" s="3">
        <v>15</v>
      </c>
      <c r="I6" s="4">
        <f t="shared" si="0"/>
        <v>1.1538461538461537</v>
      </c>
      <c r="J6" s="3">
        <v>2</v>
      </c>
      <c r="K6" s="5">
        <f t="shared" si="1"/>
        <v>0.15384615384615385</v>
      </c>
      <c r="L6" s="3">
        <f t="shared" si="2"/>
        <v>9</v>
      </c>
      <c r="M6" s="3">
        <v>5</v>
      </c>
      <c r="N6" s="3">
        <v>4</v>
      </c>
      <c r="O6" s="3">
        <v>5</v>
      </c>
      <c r="P6" s="3">
        <v>4</v>
      </c>
      <c r="Q6" s="3">
        <v>4</v>
      </c>
      <c r="R6" s="5">
        <f t="shared" si="3"/>
        <v>0.55555555555555558</v>
      </c>
      <c r="S6" s="5">
        <f t="shared" si="4"/>
        <v>0.61111111111111116</v>
      </c>
      <c r="T6" s="3">
        <v>1</v>
      </c>
      <c r="U6" s="3">
        <v>2</v>
      </c>
      <c r="V6" s="3">
        <v>0</v>
      </c>
      <c r="W6" s="3">
        <v>4</v>
      </c>
    </row>
    <row r="7" spans="1:27" x14ac:dyDescent="0.3">
      <c r="A7" s="3">
        <v>57</v>
      </c>
      <c r="B7" s="3" t="s">
        <v>29</v>
      </c>
      <c r="C7" s="3" t="s">
        <v>32</v>
      </c>
      <c r="D7" s="3" t="s">
        <v>33</v>
      </c>
      <c r="E7" s="3" t="s">
        <v>30</v>
      </c>
      <c r="F7" s="3" t="s">
        <v>31</v>
      </c>
      <c r="G7" s="3">
        <v>4</v>
      </c>
      <c r="H7" s="3">
        <v>5</v>
      </c>
      <c r="I7" s="4">
        <f t="shared" si="0"/>
        <v>1.25</v>
      </c>
      <c r="J7" s="3">
        <v>0</v>
      </c>
      <c r="K7" s="5">
        <f t="shared" si="1"/>
        <v>0</v>
      </c>
      <c r="L7" s="3">
        <f t="shared" si="2"/>
        <v>4</v>
      </c>
      <c r="M7" s="3">
        <v>2</v>
      </c>
      <c r="N7" s="3">
        <v>2</v>
      </c>
      <c r="O7" s="3">
        <v>0</v>
      </c>
      <c r="P7" s="3">
        <v>1</v>
      </c>
      <c r="Q7" s="3">
        <v>1</v>
      </c>
      <c r="R7" s="5">
        <f t="shared" si="3"/>
        <v>0.5</v>
      </c>
      <c r="S7" s="5">
        <f t="shared" si="4"/>
        <v>0.5</v>
      </c>
      <c r="T7" s="3">
        <v>0</v>
      </c>
      <c r="U7" s="3">
        <v>1</v>
      </c>
      <c r="V7" s="3">
        <v>0</v>
      </c>
      <c r="W7" s="3">
        <v>1</v>
      </c>
    </row>
    <row r="8" spans="1:27" x14ac:dyDescent="0.3">
      <c r="A8" s="3">
        <v>62</v>
      </c>
      <c r="B8" s="3" t="s">
        <v>24</v>
      </c>
      <c r="C8" s="3" t="s">
        <v>25</v>
      </c>
      <c r="D8" s="3" t="s">
        <v>26</v>
      </c>
      <c r="E8" s="3" t="s">
        <v>27</v>
      </c>
      <c r="F8" s="3" t="s">
        <v>34</v>
      </c>
      <c r="G8" s="3">
        <v>10</v>
      </c>
      <c r="H8" s="3">
        <v>8</v>
      </c>
      <c r="I8" s="4">
        <f t="shared" si="0"/>
        <v>0.8</v>
      </c>
      <c r="J8" s="3">
        <v>2</v>
      </c>
      <c r="K8" s="5">
        <f t="shared" si="1"/>
        <v>0.2</v>
      </c>
      <c r="L8" s="3">
        <f t="shared" si="2"/>
        <v>6</v>
      </c>
      <c r="M8" s="3">
        <v>2</v>
      </c>
      <c r="N8" s="3">
        <v>4</v>
      </c>
      <c r="O8" s="3">
        <v>2</v>
      </c>
      <c r="P8" s="3">
        <v>3</v>
      </c>
      <c r="Q8" s="3">
        <v>2</v>
      </c>
      <c r="R8" s="5">
        <f t="shared" si="3"/>
        <v>0.33333333333333331</v>
      </c>
      <c r="S8" s="5">
        <f t="shared" si="4"/>
        <v>0.33333333333333331</v>
      </c>
      <c r="T8" s="3">
        <v>0</v>
      </c>
      <c r="U8" s="3">
        <v>2</v>
      </c>
      <c r="V8" s="3">
        <v>0</v>
      </c>
      <c r="W8" s="3">
        <v>2</v>
      </c>
    </row>
    <row r="9" spans="1:27" x14ac:dyDescent="0.3">
      <c r="A9" s="3">
        <v>69</v>
      </c>
      <c r="B9" s="3" t="s">
        <v>29</v>
      </c>
      <c r="C9" s="3" t="s">
        <v>32</v>
      </c>
      <c r="D9" s="3" t="s">
        <v>46</v>
      </c>
      <c r="E9" s="3" t="s">
        <v>33</v>
      </c>
      <c r="F9" s="3" t="s">
        <v>34</v>
      </c>
      <c r="G9" s="3">
        <v>4</v>
      </c>
      <c r="H9" s="3">
        <v>7</v>
      </c>
      <c r="I9" s="4">
        <f t="shared" si="0"/>
        <v>1.75</v>
      </c>
      <c r="J9" s="3">
        <v>1</v>
      </c>
      <c r="K9" s="5">
        <f t="shared" si="1"/>
        <v>0.25</v>
      </c>
      <c r="L9" s="3">
        <f t="shared" si="2"/>
        <v>3</v>
      </c>
      <c r="M9" s="3">
        <v>3</v>
      </c>
      <c r="N9" s="3">
        <v>0</v>
      </c>
      <c r="O9" s="3">
        <v>2</v>
      </c>
      <c r="P9" s="3">
        <v>0</v>
      </c>
      <c r="Q9" s="3">
        <v>0</v>
      </c>
      <c r="R9" s="5">
        <f t="shared" si="3"/>
        <v>1</v>
      </c>
      <c r="S9" s="5">
        <f t="shared" si="4"/>
        <v>1.1666666666666667</v>
      </c>
      <c r="T9" s="3">
        <v>1</v>
      </c>
      <c r="U9" s="3">
        <v>0</v>
      </c>
      <c r="V9" s="3">
        <v>0</v>
      </c>
      <c r="W9" s="3">
        <v>0</v>
      </c>
    </row>
    <row r="10" spans="1:27" x14ac:dyDescent="0.3">
      <c r="A10" s="3">
        <v>85</v>
      </c>
      <c r="B10" s="3" t="s">
        <v>29</v>
      </c>
      <c r="C10" s="3" t="s">
        <v>32</v>
      </c>
      <c r="D10" s="3" t="s">
        <v>26</v>
      </c>
      <c r="E10" s="3" t="s">
        <v>33</v>
      </c>
      <c r="F10" s="3" t="s">
        <v>34</v>
      </c>
      <c r="G10" s="3">
        <v>3</v>
      </c>
      <c r="H10" s="3">
        <v>4</v>
      </c>
      <c r="I10" s="4">
        <f t="shared" si="0"/>
        <v>1.3333333333333333</v>
      </c>
      <c r="J10" s="3">
        <v>0</v>
      </c>
      <c r="K10" s="5">
        <f t="shared" si="1"/>
        <v>0</v>
      </c>
      <c r="L10" s="3">
        <f t="shared" si="2"/>
        <v>3</v>
      </c>
      <c r="M10" s="3">
        <v>2</v>
      </c>
      <c r="N10" s="3">
        <v>1</v>
      </c>
      <c r="O10" s="3">
        <v>2</v>
      </c>
      <c r="P10" s="3">
        <v>0</v>
      </c>
      <c r="Q10" s="3">
        <v>0</v>
      </c>
      <c r="R10" s="5">
        <f t="shared" si="3"/>
        <v>0.66666666666666663</v>
      </c>
      <c r="S10" s="5">
        <f t="shared" si="4"/>
        <v>0.66666666666666663</v>
      </c>
      <c r="T10" s="3">
        <v>0</v>
      </c>
      <c r="U10" s="3">
        <v>0</v>
      </c>
      <c r="V10" s="3">
        <v>0</v>
      </c>
      <c r="W10" s="3">
        <v>0</v>
      </c>
    </row>
    <row r="11" spans="1:27" x14ac:dyDescent="0.3">
      <c r="A11" s="3">
        <v>90</v>
      </c>
      <c r="B11" s="3" t="s">
        <v>24</v>
      </c>
      <c r="C11" s="3" t="s">
        <v>29</v>
      </c>
      <c r="D11" s="3" t="s">
        <v>26</v>
      </c>
      <c r="E11" s="3" t="s">
        <v>27</v>
      </c>
      <c r="F11" s="3" t="s">
        <v>30</v>
      </c>
      <c r="G11" s="3">
        <v>7</v>
      </c>
      <c r="H11" s="3">
        <v>9</v>
      </c>
      <c r="I11" s="4">
        <f t="shared" si="0"/>
        <v>1.2857142857142858</v>
      </c>
      <c r="J11" s="3">
        <v>0</v>
      </c>
      <c r="K11" s="5">
        <f t="shared" si="1"/>
        <v>0</v>
      </c>
      <c r="L11" s="3">
        <f t="shared" si="2"/>
        <v>7</v>
      </c>
      <c r="M11" s="3">
        <v>4</v>
      </c>
      <c r="N11" s="3">
        <v>3</v>
      </c>
      <c r="O11" s="3">
        <v>2</v>
      </c>
      <c r="P11" s="3">
        <v>1</v>
      </c>
      <c r="Q11" s="3">
        <v>1</v>
      </c>
      <c r="R11" s="5">
        <f t="shared" si="3"/>
        <v>0.5714285714285714</v>
      </c>
      <c r="S11" s="5">
        <f t="shared" si="4"/>
        <v>0.5714285714285714</v>
      </c>
      <c r="T11" s="3">
        <v>0</v>
      </c>
      <c r="U11" s="3">
        <v>1</v>
      </c>
      <c r="V11" s="3">
        <v>0</v>
      </c>
      <c r="W11" s="3">
        <v>1</v>
      </c>
    </row>
    <row r="12" spans="1:27" x14ac:dyDescent="0.3">
      <c r="A12" s="3">
        <v>94</v>
      </c>
      <c r="B12" s="3" t="s">
        <v>24</v>
      </c>
      <c r="C12" s="3" t="s">
        <v>25</v>
      </c>
      <c r="D12" s="3" t="s">
        <v>26</v>
      </c>
      <c r="E12" s="3" t="s">
        <v>30</v>
      </c>
      <c r="F12" s="3" t="s">
        <v>31</v>
      </c>
      <c r="G12" s="3">
        <v>4</v>
      </c>
      <c r="H12" s="3">
        <v>5</v>
      </c>
      <c r="I12" s="4">
        <f t="shared" si="0"/>
        <v>1.25</v>
      </c>
      <c r="J12" s="3">
        <v>1</v>
      </c>
      <c r="K12" s="5">
        <f t="shared" si="1"/>
        <v>0.25</v>
      </c>
      <c r="L12" s="3">
        <f t="shared" si="2"/>
        <v>3</v>
      </c>
      <c r="M12" s="3">
        <v>2</v>
      </c>
      <c r="N12" s="3">
        <v>1</v>
      </c>
      <c r="O12" s="3">
        <v>2</v>
      </c>
      <c r="P12" s="3">
        <v>0</v>
      </c>
      <c r="Q12" s="3">
        <v>0</v>
      </c>
      <c r="R12" s="5">
        <f t="shared" si="3"/>
        <v>0.66666666666666663</v>
      </c>
      <c r="S12" s="5">
        <f t="shared" si="4"/>
        <v>0.83333333333333337</v>
      </c>
      <c r="T12" s="3">
        <v>1</v>
      </c>
      <c r="U12" s="3">
        <v>0</v>
      </c>
      <c r="V12" s="3">
        <v>0</v>
      </c>
      <c r="W12" s="3">
        <v>0</v>
      </c>
    </row>
    <row r="13" spans="1:27" x14ac:dyDescent="0.3">
      <c r="A13" s="3">
        <v>110</v>
      </c>
      <c r="B13" s="3" t="s">
        <v>24</v>
      </c>
      <c r="C13" s="3" t="s">
        <v>25</v>
      </c>
      <c r="D13" s="3" t="s">
        <v>26</v>
      </c>
      <c r="E13" s="3" t="s">
        <v>30</v>
      </c>
      <c r="F13" s="3" t="s">
        <v>34</v>
      </c>
      <c r="G13" s="3">
        <v>3</v>
      </c>
      <c r="H13" s="3">
        <v>7</v>
      </c>
      <c r="I13" s="4">
        <f t="shared" si="0"/>
        <v>2.3333333333333335</v>
      </c>
      <c r="J13" s="3">
        <v>0</v>
      </c>
      <c r="K13" s="5">
        <f t="shared" si="1"/>
        <v>0</v>
      </c>
      <c r="L13" s="3">
        <f t="shared" si="2"/>
        <v>3</v>
      </c>
      <c r="M13" s="3">
        <v>3</v>
      </c>
      <c r="N13" s="3">
        <v>0</v>
      </c>
      <c r="O13" s="3">
        <v>3</v>
      </c>
      <c r="P13" s="3">
        <v>0</v>
      </c>
      <c r="Q13" s="3">
        <v>0</v>
      </c>
      <c r="R13" s="5">
        <f t="shared" si="3"/>
        <v>1</v>
      </c>
      <c r="S13" s="5">
        <f t="shared" si="4"/>
        <v>1.1666666666666667</v>
      </c>
      <c r="T13" s="3">
        <v>1</v>
      </c>
      <c r="U13" s="3">
        <v>0</v>
      </c>
      <c r="V13" s="3">
        <v>0</v>
      </c>
      <c r="W13" s="3">
        <v>0</v>
      </c>
    </row>
    <row r="14" spans="1:27" x14ac:dyDescent="0.3">
      <c r="A14" s="3">
        <v>111</v>
      </c>
      <c r="B14" s="3" t="s">
        <v>29</v>
      </c>
      <c r="C14" s="3" t="s">
        <v>32</v>
      </c>
      <c r="D14" s="3" t="s">
        <v>26</v>
      </c>
      <c r="E14" s="3" t="s">
        <v>30</v>
      </c>
      <c r="F14" s="3" t="s">
        <v>34</v>
      </c>
      <c r="G14" s="3">
        <v>3</v>
      </c>
      <c r="H14" s="3">
        <v>2</v>
      </c>
      <c r="I14" s="4">
        <f t="shared" si="0"/>
        <v>0.66666666666666663</v>
      </c>
      <c r="J14" s="3">
        <v>0</v>
      </c>
      <c r="K14" s="5">
        <f t="shared" si="1"/>
        <v>0</v>
      </c>
      <c r="L14" s="3">
        <f t="shared" si="2"/>
        <v>3</v>
      </c>
      <c r="M14" s="3">
        <v>1</v>
      </c>
      <c r="N14" s="3">
        <v>2</v>
      </c>
      <c r="O14" s="3">
        <v>0</v>
      </c>
      <c r="P14" s="3">
        <v>0</v>
      </c>
      <c r="Q14" s="3">
        <v>0</v>
      </c>
      <c r="R14" s="5">
        <f t="shared" si="3"/>
        <v>0.33333333333333331</v>
      </c>
      <c r="S14" s="5">
        <f t="shared" si="4"/>
        <v>0.33333333333333331</v>
      </c>
      <c r="T14" s="3">
        <v>0</v>
      </c>
      <c r="U14" s="3">
        <v>1</v>
      </c>
      <c r="V14" s="3">
        <v>0</v>
      </c>
      <c r="W14" s="3">
        <v>0</v>
      </c>
    </row>
    <row r="15" spans="1:27" x14ac:dyDescent="0.3">
      <c r="A15" s="3">
        <v>112</v>
      </c>
      <c r="B15" s="3" t="s">
        <v>29</v>
      </c>
      <c r="C15" s="3" t="s">
        <v>32</v>
      </c>
      <c r="D15" s="3" t="s">
        <v>26</v>
      </c>
      <c r="E15" s="3" t="s">
        <v>30</v>
      </c>
      <c r="F15" s="3" t="s">
        <v>31</v>
      </c>
      <c r="G15" s="3">
        <v>3</v>
      </c>
      <c r="H15" s="3">
        <v>4</v>
      </c>
      <c r="I15" s="4">
        <f t="shared" si="0"/>
        <v>1.3333333333333333</v>
      </c>
      <c r="J15" s="3">
        <v>1</v>
      </c>
      <c r="K15" s="5">
        <f t="shared" si="1"/>
        <v>0.33333333333333331</v>
      </c>
      <c r="L15" s="3">
        <f t="shared" si="2"/>
        <v>2</v>
      </c>
      <c r="M15" s="3">
        <v>2</v>
      </c>
      <c r="N15" s="3">
        <v>0</v>
      </c>
      <c r="O15" s="3">
        <v>1</v>
      </c>
      <c r="P15" s="3">
        <v>0</v>
      </c>
      <c r="Q15" s="3">
        <v>0</v>
      </c>
      <c r="R15" s="5">
        <f t="shared" si="3"/>
        <v>1</v>
      </c>
      <c r="S15" s="5">
        <f t="shared" si="4"/>
        <v>1</v>
      </c>
      <c r="T15" s="3">
        <v>0</v>
      </c>
      <c r="U15" s="3">
        <v>0</v>
      </c>
      <c r="V15" s="3">
        <v>0</v>
      </c>
      <c r="W15" s="3">
        <v>0</v>
      </c>
    </row>
    <row r="16" spans="1:27" x14ac:dyDescent="0.3">
      <c r="A16" s="3">
        <v>113</v>
      </c>
      <c r="B16" s="3" t="s">
        <v>24</v>
      </c>
      <c r="C16" s="3" t="s">
        <v>25</v>
      </c>
      <c r="D16" s="3" t="s">
        <v>29</v>
      </c>
      <c r="E16" s="3" t="s">
        <v>33</v>
      </c>
      <c r="F16" s="3" t="s">
        <v>32</v>
      </c>
      <c r="G16" s="3">
        <v>3</v>
      </c>
      <c r="H16" s="3">
        <v>0</v>
      </c>
      <c r="I16" s="4">
        <f t="shared" si="0"/>
        <v>0</v>
      </c>
      <c r="J16" s="3">
        <v>0</v>
      </c>
      <c r="K16" s="5">
        <f t="shared" si="1"/>
        <v>0</v>
      </c>
      <c r="L16" s="3">
        <f t="shared" si="2"/>
        <v>3</v>
      </c>
      <c r="M16" s="3">
        <v>0</v>
      </c>
      <c r="N16" s="3">
        <v>3</v>
      </c>
      <c r="O16" s="3">
        <v>0</v>
      </c>
      <c r="P16" s="3">
        <v>0</v>
      </c>
      <c r="Q16" s="3">
        <v>0</v>
      </c>
      <c r="R16" s="5">
        <f t="shared" si="3"/>
        <v>0</v>
      </c>
      <c r="S16" s="5">
        <f t="shared" si="4"/>
        <v>0</v>
      </c>
      <c r="T16" s="3">
        <v>0</v>
      </c>
      <c r="U16" s="3">
        <v>1</v>
      </c>
      <c r="V16" s="3">
        <v>0</v>
      </c>
      <c r="W16" s="3">
        <v>0</v>
      </c>
    </row>
    <row r="17" spans="1:27" x14ac:dyDescent="0.3">
      <c r="A17" s="3">
        <v>114</v>
      </c>
      <c r="B17" s="3" t="s">
        <v>24</v>
      </c>
      <c r="C17" s="3" t="s">
        <v>25</v>
      </c>
      <c r="D17" s="3" t="s">
        <v>29</v>
      </c>
      <c r="E17" s="3" t="s">
        <v>27</v>
      </c>
      <c r="F17" s="3" t="s">
        <v>33</v>
      </c>
      <c r="G17" s="3">
        <v>2</v>
      </c>
      <c r="H17" s="3">
        <v>0</v>
      </c>
      <c r="I17" s="4">
        <f t="shared" si="0"/>
        <v>0</v>
      </c>
      <c r="J17" s="3">
        <v>1</v>
      </c>
      <c r="K17" s="5">
        <f t="shared" si="1"/>
        <v>0.5</v>
      </c>
      <c r="L17" s="3">
        <f t="shared" si="2"/>
        <v>1</v>
      </c>
      <c r="M17" s="3">
        <v>0</v>
      </c>
      <c r="N17" s="3">
        <v>1</v>
      </c>
      <c r="O17" s="3">
        <v>0</v>
      </c>
      <c r="P17" s="3">
        <v>0</v>
      </c>
      <c r="Q17" s="3">
        <v>0</v>
      </c>
      <c r="R17" s="5">
        <f t="shared" si="3"/>
        <v>0</v>
      </c>
      <c r="S17" s="5">
        <f t="shared" si="4"/>
        <v>0</v>
      </c>
      <c r="T17" s="3">
        <v>0</v>
      </c>
      <c r="U17" s="3">
        <v>0</v>
      </c>
      <c r="V17" s="3">
        <v>1</v>
      </c>
      <c r="W17" s="3">
        <v>0</v>
      </c>
    </row>
    <row r="18" spans="1:27" x14ac:dyDescent="0.3">
      <c r="A18" s="3">
        <v>115</v>
      </c>
      <c r="B18" s="3" t="s">
        <v>24</v>
      </c>
      <c r="C18" s="3" t="s">
        <v>29</v>
      </c>
      <c r="D18" s="3" t="s">
        <v>26</v>
      </c>
      <c r="E18" s="3" t="s">
        <v>30</v>
      </c>
      <c r="F18" s="3" t="s">
        <v>32</v>
      </c>
      <c r="G18" s="3">
        <v>5</v>
      </c>
      <c r="H18" s="3">
        <v>4</v>
      </c>
      <c r="I18" s="4">
        <f t="shared" si="0"/>
        <v>0.8</v>
      </c>
      <c r="J18" s="3">
        <v>1</v>
      </c>
      <c r="K18" s="5">
        <f t="shared" si="1"/>
        <v>0.2</v>
      </c>
      <c r="L18" s="3">
        <f t="shared" si="2"/>
        <v>4</v>
      </c>
      <c r="M18" s="3">
        <v>2</v>
      </c>
      <c r="N18" s="3">
        <v>2</v>
      </c>
      <c r="O18" s="3">
        <v>1</v>
      </c>
      <c r="P18" s="3">
        <v>0</v>
      </c>
      <c r="Q18" s="3">
        <v>0</v>
      </c>
      <c r="R18" s="5">
        <f t="shared" si="3"/>
        <v>0.5</v>
      </c>
      <c r="S18" s="5">
        <f t="shared" si="4"/>
        <v>0.5</v>
      </c>
      <c r="T18" s="3">
        <v>0</v>
      </c>
      <c r="U18" s="3">
        <v>0</v>
      </c>
      <c r="V18" s="3">
        <v>0</v>
      </c>
      <c r="W18" s="3">
        <v>0</v>
      </c>
    </row>
    <row r="19" spans="1:27" x14ac:dyDescent="0.3">
      <c r="A19" s="3">
        <v>116</v>
      </c>
      <c r="B19" s="3" t="s">
        <v>24</v>
      </c>
      <c r="C19" s="3" t="s">
        <v>29</v>
      </c>
      <c r="D19" s="3" t="s">
        <v>32</v>
      </c>
      <c r="E19" s="3" t="s">
        <v>30</v>
      </c>
      <c r="F19" s="3" t="s">
        <v>31</v>
      </c>
      <c r="G19" s="3">
        <v>1</v>
      </c>
      <c r="H19" s="3">
        <v>2</v>
      </c>
      <c r="I19" s="4">
        <f t="shared" si="0"/>
        <v>2</v>
      </c>
      <c r="J19" s="3">
        <v>0</v>
      </c>
      <c r="K19" s="5">
        <f t="shared" si="1"/>
        <v>0</v>
      </c>
      <c r="L19" s="3">
        <f t="shared" si="2"/>
        <v>1</v>
      </c>
      <c r="M19" s="3">
        <v>1</v>
      </c>
      <c r="N19" s="3">
        <v>0</v>
      </c>
      <c r="O19" s="3">
        <v>1</v>
      </c>
      <c r="P19" s="3">
        <v>0</v>
      </c>
      <c r="Q19" s="3">
        <v>0</v>
      </c>
      <c r="R19" s="5">
        <f t="shared" si="3"/>
        <v>1</v>
      </c>
      <c r="S19" s="5">
        <f t="shared" si="4"/>
        <v>1</v>
      </c>
      <c r="T19" s="3">
        <v>0</v>
      </c>
      <c r="U19" s="3">
        <v>0</v>
      </c>
      <c r="V19" s="3">
        <v>0</v>
      </c>
      <c r="W19" s="3">
        <v>0</v>
      </c>
    </row>
    <row r="20" spans="1:27" x14ac:dyDescent="0.3">
      <c r="A20" s="3">
        <v>117</v>
      </c>
      <c r="B20" s="3" t="s">
        <v>24</v>
      </c>
      <c r="C20" s="3" t="s">
        <v>29</v>
      </c>
      <c r="D20" s="3" t="s">
        <v>32</v>
      </c>
      <c r="E20" s="3" t="s">
        <v>33</v>
      </c>
      <c r="F20" s="3" t="s">
        <v>31</v>
      </c>
      <c r="G20" s="3">
        <v>4</v>
      </c>
      <c r="H20" s="3">
        <v>6</v>
      </c>
      <c r="I20" s="4">
        <f t="shared" si="0"/>
        <v>1.5</v>
      </c>
      <c r="J20" s="3">
        <v>0</v>
      </c>
      <c r="K20" s="5">
        <f t="shared" si="1"/>
        <v>0</v>
      </c>
      <c r="L20" s="3">
        <f t="shared" si="2"/>
        <v>4</v>
      </c>
      <c r="M20" s="3">
        <v>3</v>
      </c>
      <c r="N20" s="3">
        <v>1</v>
      </c>
      <c r="O20" s="3">
        <v>2</v>
      </c>
      <c r="P20" s="3">
        <v>1</v>
      </c>
      <c r="Q20" s="3">
        <v>0</v>
      </c>
      <c r="R20" s="5">
        <f t="shared" si="3"/>
        <v>0.75</v>
      </c>
      <c r="S20" s="5">
        <f t="shared" si="4"/>
        <v>0.75</v>
      </c>
      <c r="T20" s="3">
        <v>0</v>
      </c>
      <c r="U20" s="3">
        <v>1</v>
      </c>
      <c r="V20" s="3">
        <v>0</v>
      </c>
      <c r="W20" s="3">
        <v>1</v>
      </c>
    </row>
    <row r="21" spans="1:27" x14ac:dyDescent="0.3">
      <c r="A21" s="3">
        <v>118</v>
      </c>
      <c r="B21" s="3" t="s">
        <v>24</v>
      </c>
      <c r="C21" s="3" t="s">
        <v>32</v>
      </c>
      <c r="D21" s="3" t="s">
        <v>46</v>
      </c>
      <c r="E21" s="3" t="s">
        <v>33</v>
      </c>
      <c r="F21" s="3" t="s">
        <v>34</v>
      </c>
      <c r="G21" s="3">
        <v>1</v>
      </c>
      <c r="H21" s="3">
        <v>3</v>
      </c>
      <c r="I21" s="4">
        <f t="shared" si="0"/>
        <v>3</v>
      </c>
      <c r="J21" s="3">
        <v>0</v>
      </c>
      <c r="K21" s="5">
        <f t="shared" si="1"/>
        <v>0</v>
      </c>
      <c r="L21" s="3">
        <f t="shared" si="2"/>
        <v>1</v>
      </c>
      <c r="M21" s="3">
        <v>1</v>
      </c>
      <c r="N21" s="3">
        <v>0</v>
      </c>
      <c r="O21" s="3">
        <v>1</v>
      </c>
      <c r="P21" s="3">
        <v>0</v>
      </c>
      <c r="Q21" s="3">
        <v>0</v>
      </c>
      <c r="R21" s="5">
        <f t="shared" si="3"/>
        <v>1</v>
      </c>
      <c r="S21" s="5">
        <f t="shared" si="4"/>
        <v>1.5</v>
      </c>
      <c r="T21" s="3">
        <v>1</v>
      </c>
      <c r="U21" s="3">
        <v>0</v>
      </c>
      <c r="V21" s="3">
        <v>0</v>
      </c>
      <c r="W21" s="3">
        <v>0</v>
      </c>
    </row>
    <row r="22" spans="1:27" x14ac:dyDescent="0.3">
      <c r="A22" s="3">
        <v>119</v>
      </c>
      <c r="B22" s="3" t="s">
        <v>24</v>
      </c>
      <c r="C22" s="3" t="s">
        <v>31</v>
      </c>
      <c r="D22" s="3" t="s">
        <v>26</v>
      </c>
      <c r="E22" s="3" t="s">
        <v>33</v>
      </c>
      <c r="F22" s="3" t="s">
        <v>34</v>
      </c>
      <c r="G22" s="3">
        <v>2</v>
      </c>
      <c r="H22" s="3">
        <v>0</v>
      </c>
      <c r="I22" s="4">
        <f t="shared" si="0"/>
        <v>0</v>
      </c>
      <c r="J22" s="3">
        <v>1</v>
      </c>
      <c r="K22" s="5">
        <f t="shared" si="1"/>
        <v>0.5</v>
      </c>
      <c r="L22" s="3">
        <f t="shared" si="2"/>
        <v>1</v>
      </c>
      <c r="M22" s="3">
        <v>0</v>
      </c>
      <c r="N22" s="3">
        <v>1</v>
      </c>
      <c r="O22" s="3">
        <v>0</v>
      </c>
      <c r="P22" s="3">
        <v>0</v>
      </c>
      <c r="Q22" s="3">
        <v>0</v>
      </c>
      <c r="R22" s="5">
        <f t="shared" si="3"/>
        <v>0</v>
      </c>
      <c r="S22" s="5">
        <f t="shared" si="4"/>
        <v>0</v>
      </c>
      <c r="T22" s="3">
        <v>0</v>
      </c>
      <c r="U22" s="3">
        <v>0</v>
      </c>
      <c r="V22" s="3">
        <v>0</v>
      </c>
      <c r="W22" s="3">
        <v>0</v>
      </c>
    </row>
    <row r="23" spans="1:27" x14ac:dyDescent="0.3">
      <c r="A23" s="3">
        <v>120</v>
      </c>
      <c r="B23" s="3" t="s">
        <v>32</v>
      </c>
      <c r="C23" s="3" t="s">
        <v>25</v>
      </c>
      <c r="D23" s="3" t="s">
        <v>26</v>
      </c>
      <c r="E23" s="3" t="s">
        <v>27</v>
      </c>
      <c r="F23" s="3" t="s">
        <v>30</v>
      </c>
      <c r="G23" s="3">
        <v>2</v>
      </c>
      <c r="H23" s="3">
        <v>3</v>
      </c>
      <c r="I23" s="4">
        <f t="shared" si="0"/>
        <v>1.5</v>
      </c>
      <c r="J23" s="3">
        <v>0</v>
      </c>
      <c r="K23" s="5">
        <f t="shared" si="1"/>
        <v>0</v>
      </c>
      <c r="L23" s="3">
        <f t="shared" si="2"/>
        <v>2</v>
      </c>
      <c r="M23" s="3">
        <v>1</v>
      </c>
      <c r="N23" s="3">
        <v>1</v>
      </c>
      <c r="O23" s="3">
        <v>1</v>
      </c>
      <c r="P23" s="3">
        <v>0</v>
      </c>
      <c r="Q23" s="3">
        <v>0</v>
      </c>
      <c r="R23" s="5">
        <f t="shared" si="3"/>
        <v>0.5</v>
      </c>
      <c r="S23" s="5">
        <f t="shared" si="4"/>
        <v>0.75</v>
      </c>
      <c r="T23" s="3">
        <v>1</v>
      </c>
      <c r="U23" s="3">
        <v>0</v>
      </c>
      <c r="V23" s="3">
        <v>0</v>
      </c>
      <c r="W23" s="3">
        <v>0</v>
      </c>
    </row>
    <row r="24" spans="1:27" x14ac:dyDescent="0.3">
      <c r="A24" s="3">
        <v>121</v>
      </c>
      <c r="B24" s="3" t="s">
        <v>32</v>
      </c>
      <c r="C24" s="3" t="s">
        <v>25</v>
      </c>
      <c r="D24" s="3" t="s">
        <v>46</v>
      </c>
      <c r="E24" s="3" t="s">
        <v>33</v>
      </c>
      <c r="F24" s="3" t="s">
        <v>34</v>
      </c>
      <c r="G24" s="3">
        <v>12</v>
      </c>
      <c r="H24" s="3">
        <v>6</v>
      </c>
      <c r="I24" s="4">
        <f t="shared" si="0"/>
        <v>0.5</v>
      </c>
      <c r="J24" s="3">
        <v>0</v>
      </c>
      <c r="K24" s="5">
        <f t="shared" si="1"/>
        <v>0</v>
      </c>
      <c r="L24" s="3">
        <f t="shared" si="2"/>
        <v>12</v>
      </c>
      <c r="M24" s="3">
        <v>3</v>
      </c>
      <c r="N24" s="3">
        <v>9</v>
      </c>
      <c r="O24" s="3">
        <v>2</v>
      </c>
      <c r="P24" s="3">
        <v>0</v>
      </c>
      <c r="Q24" s="3">
        <v>0</v>
      </c>
      <c r="R24" s="5">
        <f t="shared" si="3"/>
        <v>0.25</v>
      </c>
      <c r="S24" s="5">
        <f t="shared" si="4"/>
        <v>0.25</v>
      </c>
      <c r="T24" s="3">
        <v>0</v>
      </c>
      <c r="U24" s="3">
        <v>4</v>
      </c>
      <c r="V24" s="3">
        <v>0</v>
      </c>
      <c r="W24" s="3">
        <v>0</v>
      </c>
    </row>
    <row r="25" spans="1:27" x14ac:dyDescent="0.3">
      <c r="A25" s="3">
        <v>122</v>
      </c>
      <c r="B25" s="3" t="s">
        <v>32</v>
      </c>
      <c r="C25" s="3" t="s">
        <v>25</v>
      </c>
      <c r="D25" s="3" t="s">
        <v>33</v>
      </c>
      <c r="E25" s="3" t="s">
        <v>30</v>
      </c>
      <c r="F25" s="3" t="s">
        <v>31</v>
      </c>
      <c r="G25" s="3">
        <v>2</v>
      </c>
      <c r="H25" s="3">
        <v>0</v>
      </c>
      <c r="I25" s="4">
        <f t="shared" si="0"/>
        <v>0</v>
      </c>
      <c r="J25" s="3">
        <v>0</v>
      </c>
      <c r="K25" s="5">
        <f t="shared" si="1"/>
        <v>0</v>
      </c>
      <c r="L25" s="3">
        <f t="shared" si="2"/>
        <v>2</v>
      </c>
      <c r="M25" s="3">
        <v>0</v>
      </c>
      <c r="N25" s="3">
        <v>2</v>
      </c>
      <c r="O25" s="3">
        <v>0</v>
      </c>
      <c r="P25" s="3">
        <v>0</v>
      </c>
      <c r="Q25" s="3">
        <v>0</v>
      </c>
      <c r="R25" s="5">
        <f t="shared" si="3"/>
        <v>0</v>
      </c>
      <c r="S25" s="5">
        <f t="shared" si="4"/>
        <v>0</v>
      </c>
      <c r="T25" s="3">
        <v>0</v>
      </c>
      <c r="U25" s="3">
        <v>1</v>
      </c>
      <c r="V25" s="3">
        <v>0</v>
      </c>
      <c r="W25" s="3">
        <v>0</v>
      </c>
    </row>
    <row r="26" spans="1:27" x14ac:dyDescent="0.3">
      <c r="I26" s="2"/>
      <c r="K26" s="1"/>
      <c r="R26" s="1"/>
      <c r="S26" s="1"/>
    </row>
    <row r="27" spans="1:27" x14ac:dyDescent="0.3">
      <c r="F27" s="9" t="s">
        <v>36</v>
      </c>
      <c r="G27">
        <f>SUM(G3:G25)</f>
        <v>101</v>
      </c>
      <c r="H27">
        <f>SUM(H3:H25)</f>
        <v>101</v>
      </c>
      <c r="I27" s="2">
        <f t="shared" ref="I27" si="5">H27/G27</f>
        <v>1</v>
      </c>
      <c r="J27">
        <f>SUM(J3:J25)</f>
        <v>14</v>
      </c>
      <c r="K27" s="1">
        <f t="shared" ref="K27" si="6">J27/G27</f>
        <v>0.13861386138613863</v>
      </c>
      <c r="L27">
        <f t="shared" ref="L27:Q27" si="7">SUM(L3:L25)</f>
        <v>82</v>
      </c>
      <c r="M27">
        <f t="shared" si="7"/>
        <v>42</v>
      </c>
      <c r="N27">
        <f t="shared" si="7"/>
        <v>40</v>
      </c>
      <c r="O27">
        <f t="shared" si="7"/>
        <v>30</v>
      </c>
      <c r="P27">
        <f t="shared" si="7"/>
        <v>13</v>
      </c>
      <c r="Q27">
        <f t="shared" si="7"/>
        <v>9</v>
      </c>
      <c r="R27" s="1">
        <f t="shared" ref="R27" si="8">M27/(M27+N27)</f>
        <v>0.51219512195121952</v>
      </c>
      <c r="S27" s="1">
        <f>((0.5*T27)+M27)/L27</f>
        <v>0.54878048780487809</v>
      </c>
      <c r="T27">
        <f>SUM(T3:T25)</f>
        <v>6</v>
      </c>
      <c r="U27">
        <f>SUM(U3:U25)</f>
        <v>16</v>
      </c>
      <c r="V27">
        <f>SUM(V3:V25)</f>
        <v>1</v>
      </c>
      <c r="W27">
        <f>SUM(W3:W25)</f>
        <v>11</v>
      </c>
    </row>
    <row r="28" spans="1:27" x14ac:dyDescent="0.3">
      <c r="I28" s="2"/>
      <c r="K28" s="1"/>
      <c r="R28" s="1"/>
      <c r="S28" s="1"/>
    </row>
    <row r="29" spans="1:27" x14ac:dyDescent="0.3">
      <c r="I29" s="2"/>
      <c r="K29" s="1"/>
      <c r="R29" s="1"/>
      <c r="S29" s="1"/>
    </row>
    <row r="30" spans="1:27" x14ac:dyDescent="0.3">
      <c r="A30" s="49" t="s">
        <v>37</v>
      </c>
      <c r="B30" s="49"/>
      <c r="C30" s="49"/>
      <c r="D30" s="3"/>
      <c r="E30" s="3"/>
      <c r="F30" s="3"/>
      <c r="G30" s="3"/>
      <c r="H30" s="3"/>
      <c r="I30" s="4"/>
      <c r="J30" s="3"/>
      <c r="K30" s="5"/>
      <c r="L30" s="3"/>
      <c r="M30" s="3"/>
      <c r="N30" s="3"/>
      <c r="O30" s="3"/>
      <c r="P30" s="3"/>
      <c r="Q30" s="3"/>
      <c r="R30" s="5"/>
      <c r="S30" s="5"/>
      <c r="T30" s="3"/>
      <c r="U30" s="3"/>
      <c r="V30" s="3"/>
      <c r="W30" s="3"/>
      <c r="X30" s="3"/>
      <c r="Y30" s="3"/>
      <c r="Z30" s="3"/>
    </row>
    <row r="31" spans="1:27"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c r="Z31" s="9"/>
      <c r="AA31" s="6"/>
    </row>
    <row r="32" spans="1:27" x14ac:dyDescent="0.3">
      <c r="A32" s="3">
        <v>3</v>
      </c>
      <c r="B32" s="3" t="s">
        <v>29</v>
      </c>
      <c r="C32" s="3" t="s">
        <v>25</v>
      </c>
      <c r="D32" s="3" t="s">
        <v>26</v>
      </c>
      <c r="E32" s="3" t="s">
        <v>27</v>
      </c>
      <c r="F32" s="3" t="s">
        <v>31</v>
      </c>
      <c r="G32" s="3">
        <v>3</v>
      </c>
      <c r="H32" s="3">
        <v>0</v>
      </c>
      <c r="I32" s="4">
        <f t="shared" ref="I32:I54" si="9">H32/G32</f>
        <v>0</v>
      </c>
      <c r="J32" s="3">
        <v>2</v>
      </c>
      <c r="K32" s="5">
        <f t="shared" ref="K32:K54" si="10">J32/G32</f>
        <v>0.66666666666666663</v>
      </c>
      <c r="L32" s="3">
        <f t="shared" ref="L32:L54" si="11">M32+N32</f>
        <v>1</v>
      </c>
      <c r="M32" s="3">
        <v>0</v>
      </c>
      <c r="N32" s="3">
        <v>1</v>
      </c>
      <c r="O32" s="3">
        <v>0</v>
      </c>
      <c r="P32" s="3">
        <v>0</v>
      </c>
      <c r="Q32" s="3">
        <v>0</v>
      </c>
      <c r="R32" s="5">
        <f t="shared" ref="R32:R54" si="12">M32/(M32+N32)</f>
        <v>0</v>
      </c>
      <c r="S32" s="5">
        <f t="shared" ref="S32:S54" si="13">((0.5*T32)+M32)/L32</f>
        <v>0</v>
      </c>
      <c r="T32" s="3">
        <v>0</v>
      </c>
      <c r="U32" s="3">
        <v>1</v>
      </c>
      <c r="V32" s="3">
        <v>0</v>
      </c>
      <c r="W32" s="3">
        <v>0</v>
      </c>
      <c r="X32" s="3">
        <v>0</v>
      </c>
      <c r="Y32" s="3">
        <v>1</v>
      </c>
    </row>
    <row r="33" spans="1:25" x14ac:dyDescent="0.3">
      <c r="A33" s="3">
        <v>28</v>
      </c>
      <c r="B33" s="3" t="s">
        <v>29</v>
      </c>
      <c r="C33" s="3" t="s">
        <v>32</v>
      </c>
      <c r="D33" s="3" t="s">
        <v>26</v>
      </c>
      <c r="E33" s="3" t="s">
        <v>30</v>
      </c>
      <c r="F33" s="3" t="s">
        <v>33</v>
      </c>
      <c r="G33" s="3">
        <v>6</v>
      </c>
      <c r="H33" s="3">
        <v>0</v>
      </c>
      <c r="I33" s="4">
        <f t="shared" si="9"/>
        <v>0</v>
      </c>
      <c r="J33" s="3">
        <v>1</v>
      </c>
      <c r="K33" s="5">
        <f t="shared" si="10"/>
        <v>0.16666666666666666</v>
      </c>
      <c r="L33" s="3">
        <f t="shared" si="11"/>
        <v>5</v>
      </c>
      <c r="M33" s="3">
        <v>0</v>
      </c>
      <c r="N33" s="3">
        <v>5</v>
      </c>
      <c r="O33" s="3">
        <v>0</v>
      </c>
      <c r="P33" s="3">
        <v>0</v>
      </c>
      <c r="Q33" s="3">
        <v>0</v>
      </c>
      <c r="R33" s="5">
        <f t="shared" si="12"/>
        <v>0</v>
      </c>
      <c r="S33" s="5">
        <f t="shared" si="13"/>
        <v>0</v>
      </c>
      <c r="T33" s="3">
        <v>0</v>
      </c>
      <c r="U33" s="3">
        <v>1</v>
      </c>
      <c r="V33" s="3">
        <v>4</v>
      </c>
      <c r="W33" s="3">
        <v>1</v>
      </c>
      <c r="X33" s="3">
        <v>0</v>
      </c>
      <c r="Y33" s="3">
        <v>0</v>
      </c>
    </row>
    <row r="34" spans="1:25" x14ac:dyDescent="0.3">
      <c r="A34" s="3">
        <v>39</v>
      </c>
      <c r="B34" s="3" t="s">
        <v>29</v>
      </c>
      <c r="C34" s="3" t="s">
        <v>25</v>
      </c>
      <c r="D34" s="3" t="s">
        <v>26</v>
      </c>
      <c r="E34" s="3" t="s">
        <v>27</v>
      </c>
      <c r="F34" s="3" t="s">
        <v>30</v>
      </c>
      <c r="G34" s="3">
        <v>4</v>
      </c>
      <c r="H34" s="3">
        <v>2</v>
      </c>
      <c r="I34" s="4">
        <f t="shared" si="9"/>
        <v>0.5</v>
      </c>
      <c r="J34" s="3">
        <v>1</v>
      </c>
      <c r="K34" s="5">
        <f t="shared" si="10"/>
        <v>0.25</v>
      </c>
      <c r="L34" s="3">
        <f t="shared" si="11"/>
        <v>3</v>
      </c>
      <c r="M34" s="3">
        <v>1</v>
      </c>
      <c r="N34" s="3">
        <v>2</v>
      </c>
      <c r="O34" s="3">
        <v>1</v>
      </c>
      <c r="P34" s="3">
        <v>0</v>
      </c>
      <c r="Q34" s="3">
        <v>0</v>
      </c>
      <c r="R34" s="5">
        <f t="shared" si="12"/>
        <v>0.33333333333333331</v>
      </c>
      <c r="S34" s="5">
        <f t="shared" si="13"/>
        <v>0.33333333333333331</v>
      </c>
      <c r="T34" s="3">
        <v>0</v>
      </c>
      <c r="U34" s="3">
        <v>1</v>
      </c>
      <c r="V34" s="3">
        <v>1</v>
      </c>
      <c r="W34" s="3">
        <v>1</v>
      </c>
      <c r="X34" s="3">
        <v>0</v>
      </c>
      <c r="Y34" s="3">
        <v>0</v>
      </c>
    </row>
    <row r="35" spans="1:25" x14ac:dyDescent="0.3">
      <c r="A35" s="3">
        <v>45</v>
      </c>
      <c r="B35" s="3" t="s">
        <v>24</v>
      </c>
      <c r="C35" s="3" t="s">
        <v>25</v>
      </c>
      <c r="D35" s="3" t="s">
        <v>26</v>
      </c>
      <c r="E35" s="3" t="s">
        <v>27</v>
      </c>
      <c r="F35" s="3" t="s">
        <v>30</v>
      </c>
      <c r="G35" s="3">
        <v>14</v>
      </c>
      <c r="H35" s="3">
        <v>7</v>
      </c>
      <c r="I35" s="4">
        <f t="shared" si="9"/>
        <v>0.5</v>
      </c>
      <c r="J35" s="3">
        <v>6</v>
      </c>
      <c r="K35" s="5">
        <f t="shared" si="10"/>
        <v>0.42857142857142855</v>
      </c>
      <c r="L35" s="3">
        <f t="shared" si="11"/>
        <v>8</v>
      </c>
      <c r="M35" s="3">
        <v>3</v>
      </c>
      <c r="N35" s="3">
        <v>5</v>
      </c>
      <c r="O35" s="3">
        <v>2</v>
      </c>
      <c r="P35" s="3">
        <v>0</v>
      </c>
      <c r="Q35" s="3">
        <v>0</v>
      </c>
      <c r="R35" s="5">
        <f t="shared" si="12"/>
        <v>0.375</v>
      </c>
      <c r="S35" s="5">
        <f t="shared" si="13"/>
        <v>0.4375</v>
      </c>
      <c r="T35" s="3">
        <v>1</v>
      </c>
      <c r="U35" s="3">
        <v>1</v>
      </c>
      <c r="V35" s="3">
        <v>4</v>
      </c>
      <c r="W35" s="3">
        <v>4</v>
      </c>
      <c r="X35" s="3">
        <v>2</v>
      </c>
      <c r="Y35" s="3">
        <v>0</v>
      </c>
    </row>
    <row r="36" spans="1:25" x14ac:dyDescent="0.3">
      <c r="A36" s="3">
        <v>57</v>
      </c>
      <c r="B36" s="3" t="s">
        <v>29</v>
      </c>
      <c r="C36" s="3" t="s">
        <v>32</v>
      </c>
      <c r="D36" s="3" t="s">
        <v>33</v>
      </c>
      <c r="E36" s="3" t="s">
        <v>30</v>
      </c>
      <c r="F36" s="3" t="s">
        <v>31</v>
      </c>
      <c r="G36" s="3">
        <v>2</v>
      </c>
      <c r="H36" s="3">
        <v>2</v>
      </c>
      <c r="I36" s="4">
        <f t="shared" si="9"/>
        <v>1</v>
      </c>
      <c r="J36" s="3">
        <v>1</v>
      </c>
      <c r="K36" s="5">
        <f t="shared" si="10"/>
        <v>0.5</v>
      </c>
      <c r="L36" s="3">
        <f t="shared" si="11"/>
        <v>1</v>
      </c>
      <c r="M36" s="3">
        <v>1</v>
      </c>
      <c r="N36" s="3">
        <v>0</v>
      </c>
      <c r="O36" s="3">
        <v>1</v>
      </c>
      <c r="P36" s="3">
        <v>0</v>
      </c>
      <c r="Q36" s="3">
        <v>0</v>
      </c>
      <c r="R36" s="5">
        <f t="shared" si="12"/>
        <v>1</v>
      </c>
      <c r="S36" s="5">
        <f t="shared" si="13"/>
        <v>1</v>
      </c>
      <c r="T36" s="3">
        <v>0</v>
      </c>
      <c r="U36" s="3">
        <v>0</v>
      </c>
      <c r="V36" s="3">
        <v>0</v>
      </c>
      <c r="W36" s="3">
        <v>1</v>
      </c>
      <c r="X36" s="3">
        <v>1</v>
      </c>
      <c r="Y36" s="3">
        <v>0</v>
      </c>
    </row>
    <row r="37" spans="1:25" x14ac:dyDescent="0.3">
      <c r="A37" s="3">
        <v>62</v>
      </c>
      <c r="B37" s="3" t="s">
        <v>24</v>
      </c>
      <c r="C37" s="3" t="s">
        <v>25</v>
      </c>
      <c r="D37" s="3" t="s">
        <v>26</v>
      </c>
      <c r="E37" s="3" t="s">
        <v>27</v>
      </c>
      <c r="F37" s="3" t="s">
        <v>34</v>
      </c>
      <c r="G37" s="3">
        <v>13</v>
      </c>
      <c r="H37" s="3">
        <v>2</v>
      </c>
      <c r="I37" s="4">
        <f t="shared" si="9"/>
        <v>0.15384615384615385</v>
      </c>
      <c r="J37" s="3">
        <v>6</v>
      </c>
      <c r="K37" s="5">
        <f t="shared" si="10"/>
        <v>0.46153846153846156</v>
      </c>
      <c r="L37" s="3">
        <f t="shared" si="11"/>
        <v>7</v>
      </c>
      <c r="M37" s="3">
        <v>1</v>
      </c>
      <c r="N37" s="3">
        <v>6</v>
      </c>
      <c r="O37" s="3">
        <v>0</v>
      </c>
      <c r="P37" s="3">
        <v>0</v>
      </c>
      <c r="Q37" s="3">
        <v>0</v>
      </c>
      <c r="R37" s="5">
        <f t="shared" si="12"/>
        <v>0.14285714285714285</v>
      </c>
      <c r="S37" s="5">
        <f t="shared" si="13"/>
        <v>0.14285714285714285</v>
      </c>
      <c r="T37" s="3">
        <v>0</v>
      </c>
      <c r="U37" s="3">
        <v>3</v>
      </c>
      <c r="V37" s="3">
        <v>3</v>
      </c>
      <c r="W37" s="3">
        <v>4</v>
      </c>
      <c r="X37" s="3">
        <v>0</v>
      </c>
      <c r="Y37" s="3">
        <v>2</v>
      </c>
    </row>
    <row r="38" spans="1:25" x14ac:dyDescent="0.3">
      <c r="A38" s="3">
        <v>69</v>
      </c>
      <c r="B38" s="3" t="s">
        <v>29</v>
      </c>
      <c r="C38" s="3" t="s">
        <v>32</v>
      </c>
      <c r="D38" s="3" t="s">
        <v>34</v>
      </c>
      <c r="E38" s="3" t="s">
        <v>33</v>
      </c>
      <c r="F38" s="3" t="s">
        <v>31</v>
      </c>
      <c r="G38" s="3">
        <v>4</v>
      </c>
      <c r="H38" s="3">
        <v>0</v>
      </c>
      <c r="I38" s="4">
        <f t="shared" si="9"/>
        <v>0</v>
      </c>
      <c r="J38" s="3">
        <v>2</v>
      </c>
      <c r="K38" s="5">
        <f t="shared" si="10"/>
        <v>0.5</v>
      </c>
      <c r="L38" s="3">
        <f t="shared" si="11"/>
        <v>2</v>
      </c>
      <c r="M38" s="3">
        <v>0</v>
      </c>
      <c r="N38" s="3">
        <v>2</v>
      </c>
      <c r="O38" s="3">
        <v>0</v>
      </c>
      <c r="P38" s="3">
        <v>0</v>
      </c>
      <c r="Q38" s="3">
        <v>0</v>
      </c>
      <c r="R38" s="5">
        <f t="shared" si="12"/>
        <v>0</v>
      </c>
      <c r="S38" s="5">
        <f t="shared" si="13"/>
        <v>0</v>
      </c>
      <c r="T38" s="3">
        <v>0</v>
      </c>
      <c r="U38" s="3">
        <v>0</v>
      </c>
      <c r="V38" s="3">
        <v>1</v>
      </c>
      <c r="W38" s="3">
        <v>1</v>
      </c>
      <c r="X38" s="3">
        <v>0</v>
      </c>
      <c r="Y38" s="3">
        <v>0</v>
      </c>
    </row>
    <row r="39" spans="1:25" x14ac:dyDescent="0.3">
      <c r="A39" s="3">
        <v>85</v>
      </c>
      <c r="B39" s="3" t="s">
        <v>29</v>
      </c>
      <c r="C39" s="3" t="s">
        <v>32</v>
      </c>
      <c r="D39" s="3" t="s">
        <v>26</v>
      </c>
      <c r="E39" s="3" t="s">
        <v>33</v>
      </c>
      <c r="F39" s="3" t="s">
        <v>34</v>
      </c>
      <c r="G39" s="3">
        <v>4</v>
      </c>
      <c r="H39" s="3">
        <v>0</v>
      </c>
      <c r="I39" s="4">
        <f t="shared" si="9"/>
        <v>0</v>
      </c>
      <c r="J39" s="3">
        <v>1</v>
      </c>
      <c r="K39" s="5">
        <f t="shared" si="10"/>
        <v>0.25</v>
      </c>
      <c r="L39" s="3">
        <f t="shared" si="11"/>
        <v>3</v>
      </c>
      <c r="M39" s="3">
        <v>0</v>
      </c>
      <c r="N39" s="3">
        <v>3</v>
      </c>
      <c r="O39" s="3">
        <v>0</v>
      </c>
      <c r="P39" s="3">
        <v>0</v>
      </c>
      <c r="Q39" s="3">
        <v>0</v>
      </c>
      <c r="R39" s="5">
        <f t="shared" si="12"/>
        <v>0</v>
      </c>
      <c r="S39" s="5">
        <f t="shared" si="13"/>
        <v>0</v>
      </c>
      <c r="T39" s="3">
        <v>0</v>
      </c>
      <c r="U39" s="3">
        <v>0</v>
      </c>
      <c r="V39" s="3">
        <v>2</v>
      </c>
      <c r="W39" s="3">
        <v>0</v>
      </c>
      <c r="X39" s="3">
        <v>0</v>
      </c>
      <c r="Y39" s="3">
        <v>0</v>
      </c>
    </row>
    <row r="40" spans="1:25" x14ac:dyDescent="0.3">
      <c r="A40" s="3">
        <v>90</v>
      </c>
      <c r="B40" s="3" t="s">
        <v>24</v>
      </c>
      <c r="C40" s="3" t="s">
        <v>29</v>
      </c>
      <c r="D40" s="3" t="s">
        <v>26</v>
      </c>
      <c r="E40" s="3" t="s">
        <v>27</v>
      </c>
      <c r="F40" s="3" t="s">
        <v>30</v>
      </c>
      <c r="G40" s="3">
        <v>5</v>
      </c>
      <c r="H40" s="3">
        <v>2</v>
      </c>
      <c r="I40" s="4">
        <f t="shared" si="9"/>
        <v>0.4</v>
      </c>
      <c r="J40" s="3">
        <v>3</v>
      </c>
      <c r="K40" s="5">
        <f t="shared" si="10"/>
        <v>0.6</v>
      </c>
      <c r="L40" s="3">
        <f t="shared" si="11"/>
        <v>2</v>
      </c>
      <c r="M40" s="3">
        <v>1</v>
      </c>
      <c r="N40" s="3">
        <v>1</v>
      </c>
      <c r="O40" s="3">
        <v>1</v>
      </c>
      <c r="P40" s="3">
        <v>0</v>
      </c>
      <c r="Q40" s="3">
        <v>0</v>
      </c>
      <c r="R40" s="5">
        <f t="shared" si="12"/>
        <v>0.5</v>
      </c>
      <c r="S40" s="5">
        <f t="shared" si="13"/>
        <v>0.5</v>
      </c>
      <c r="T40" s="3">
        <v>0</v>
      </c>
      <c r="U40" s="3">
        <v>0</v>
      </c>
      <c r="V40" s="3">
        <v>1</v>
      </c>
      <c r="W40" s="3">
        <v>3</v>
      </c>
      <c r="X40" s="3">
        <v>0</v>
      </c>
      <c r="Y40" s="3">
        <v>0</v>
      </c>
    </row>
    <row r="41" spans="1:25" x14ac:dyDescent="0.3">
      <c r="A41" s="3">
        <v>94</v>
      </c>
      <c r="B41" s="3" t="s">
        <v>24</v>
      </c>
      <c r="C41" s="3" t="s">
        <v>25</v>
      </c>
      <c r="D41" s="3" t="s">
        <v>26</v>
      </c>
      <c r="E41" s="3" t="s">
        <v>30</v>
      </c>
      <c r="F41" s="3" t="s">
        <v>31</v>
      </c>
      <c r="G41" s="3">
        <v>3</v>
      </c>
      <c r="H41" s="3">
        <v>0</v>
      </c>
      <c r="I41" s="4">
        <f t="shared" si="9"/>
        <v>0</v>
      </c>
      <c r="J41" s="3">
        <v>2</v>
      </c>
      <c r="K41" s="5">
        <f t="shared" si="10"/>
        <v>0.66666666666666663</v>
      </c>
      <c r="L41" s="3">
        <f t="shared" si="11"/>
        <v>1</v>
      </c>
      <c r="M41" s="3">
        <v>0</v>
      </c>
      <c r="N41" s="3">
        <v>1</v>
      </c>
      <c r="O41" s="3">
        <v>0</v>
      </c>
      <c r="P41" s="3">
        <v>0</v>
      </c>
      <c r="Q41" s="3">
        <v>0</v>
      </c>
      <c r="R41" s="5">
        <f t="shared" si="12"/>
        <v>0</v>
      </c>
      <c r="S41" s="5">
        <f t="shared" si="13"/>
        <v>0</v>
      </c>
      <c r="T41" s="3">
        <v>0</v>
      </c>
      <c r="U41" s="3">
        <v>0</v>
      </c>
      <c r="V41" s="3">
        <v>1</v>
      </c>
      <c r="W41" s="3">
        <v>1</v>
      </c>
      <c r="X41" s="3">
        <v>1</v>
      </c>
      <c r="Y41" s="3">
        <v>0</v>
      </c>
    </row>
    <row r="42" spans="1:25" x14ac:dyDescent="0.3">
      <c r="A42" s="3">
        <v>110</v>
      </c>
      <c r="B42" s="3" t="s">
        <v>24</v>
      </c>
      <c r="C42" s="3" t="s">
        <v>25</v>
      </c>
      <c r="D42" s="3" t="s">
        <v>26</v>
      </c>
      <c r="E42" s="3" t="s">
        <v>30</v>
      </c>
      <c r="F42" s="3" t="s">
        <v>34</v>
      </c>
      <c r="G42" s="3">
        <v>3</v>
      </c>
      <c r="H42" s="3">
        <v>0</v>
      </c>
      <c r="I42" s="4">
        <f t="shared" si="9"/>
        <v>0</v>
      </c>
      <c r="J42" s="3">
        <v>2</v>
      </c>
      <c r="K42" s="5">
        <f t="shared" si="10"/>
        <v>0.66666666666666663</v>
      </c>
      <c r="L42" s="3">
        <f t="shared" si="11"/>
        <v>1</v>
      </c>
      <c r="M42" s="3">
        <v>0</v>
      </c>
      <c r="N42" s="3">
        <v>1</v>
      </c>
      <c r="O42" s="3">
        <v>0</v>
      </c>
      <c r="P42" s="3">
        <v>0</v>
      </c>
      <c r="Q42" s="3">
        <v>0</v>
      </c>
      <c r="R42" s="5">
        <f t="shared" si="12"/>
        <v>0</v>
      </c>
      <c r="S42" s="5">
        <f t="shared" si="13"/>
        <v>0</v>
      </c>
      <c r="T42" s="3">
        <v>0</v>
      </c>
      <c r="U42" s="3">
        <v>0</v>
      </c>
      <c r="V42" s="3">
        <v>1</v>
      </c>
      <c r="W42" s="3">
        <v>1</v>
      </c>
      <c r="X42" s="3">
        <v>0</v>
      </c>
      <c r="Y42" s="3">
        <v>0</v>
      </c>
    </row>
    <row r="43" spans="1:25" x14ac:dyDescent="0.3">
      <c r="A43" s="3">
        <v>111</v>
      </c>
      <c r="B43" s="3" t="s">
        <v>29</v>
      </c>
      <c r="C43" s="3" t="s">
        <v>32</v>
      </c>
      <c r="D43" s="3" t="s">
        <v>26</v>
      </c>
      <c r="E43" s="3" t="s">
        <v>30</v>
      </c>
      <c r="F43" s="3" t="s">
        <v>34</v>
      </c>
      <c r="G43" s="3">
        <v>2</v>
      </c>
      <c r="H43" s="3">
        <v>0</v>
      </c>
      <c r="I43" s="4">
        <f t="shared" si="9"/>
        <v>0</v>
      </c>
      <c r="J43" s="3">
        <v>1</v>
      </c>
      <c r="K43" s="5">
        <f t="shared" si="10"/>
        <v>0.5</v>
      </c>
      <c r="L43" s="3">
        <f t="shared" si="11"/>
        <v>0</v>
      </c>
      <c r="M43" s="3">
        <v>0</v>
      </c>
      <c r="N43" s="3">
        <v>0</v>
      </c>
      <c r="O43" s="3">
        <v>0</v>
      </c>
      <c r="P43" s="3">
        <v>0</v>
      </c>
      <c r="Q43" s="3">
        <v>0</v>
      </c>
      <c r="R43" s="5" t="e">
        <f t="shared" si="12"/>
        <v>#DIV/0!</v>
      </c>
      <c r="S43" s="5" t="e">
        <f t="shared" si="13"/>
        <v>#DIV/0!</v>
      </c>
      <c r="T43" s="3">
        <v>0</v>
      </c>
      <c r="U43" s="3">
        <v>0</v>
      </c>
      <c r="V43" s="3">
        <v>0</v>
      </c>
      <c r="W43" s="3">
        <v>2</v>
      </c>
      <c r="X43" s="3">
        <v>1</v>
      </c>
      <c r="Y43" s="3">
        <v>0</v>
      </c>
    </row>
    <row r="44" spans="1:25" x14ac:dyDescent="0.3">
      <c r="A44" s="3">
        <v>112</v>
      </c>
      <c r="B44" s="3" t="s">
        <v>29</v>
      </c>
      <c r="C44" s="3" t="s">
        <v>32</v>
      </c>
      <c r="D44" s="3" t="s">
        <v>26</v>
      </c>
      <c r="E44" s="3" t="s">
        <v>30</v>
      </c>
      <c r="F44" s="3" t="s">
        <v>31</v>
      </c>
      <c r="G44" s="3">
        <v>3</v>
      </c>
      <c r="H44" s="3">
        <v>0</v>
      </c>
      <c r="I44" s="4">
        <f t="shared" si="9"/>
        <v>0</v>
      </c>
      <c r="J44" s="3">
        <v>1</v>
      </c>
      <c r="K44" s="5">
        <f t="shared" si="10"/>
        <v>0.33333333333333331</v>
      </c>
      <c r="L44" s="3">
        <f t="shared" si="11"/>
        <v>2</v>
      </c>
      <c r="M44" s="3">
        <v>0</v>
      </c>
      <c r="N44" s="3">
        <v>2</v>
      </c>
      <c r="O44" s="3">
        <v>0</v>
      </c>
      <c r="P44" s="3">
        <v>0</v>
      </c>
      <c r="Q44" s="3">
        <v>0</v>
      </c>
      <c r="R44" s="5">
        <f t="shared" si="12"/>
        <v>0</v>
      </c>
      <c r="S44" s="5">
        <f t="shared" si="13"/>
        <v>0</v>
      </c>
      <c r="T44" s="3">
        <v>0</v>
      </c>
      <c r="U44" s="3">
        <v>0</v>
      </c>
      <c r="V44" s="3">
        <v>2</v>
      </c>
      <c r="W44" s="3">
        <v>1</v>
      </c>
      <c r="X44" s="3">
        <v>2</v>
      </c>
      <c r="Y44" s="3">
        <v>0</v>
      </c>
    </row>
    <row r="45" spans="1:25" x14ac:dyDescent="0.3">
      <c r="A45" s="3">
        <v>113</v>
      </c>
      <c r="B45" s="3" t="s">
        <v>24</v>
      </c>
      <c r="C45" s="3" t="s">
        <v>25</v>
      </c>
      <c r="D45" s="3" t="s">
        <v>29</v>
      </c>
      <c r="E45" s="3" t="s">
        <v>33</v>
      </c>
      <c r="F45" s="3" t="s">
        <v>32</v>
      </c>
      <c r="G45" s="3">
        <v>1</v>
      </c>
      <c r="H45" s="3">
        <v>0</v>
      </c>
      <c r="I45" s="4">
        <f t="shared" si="9"/>
        <v>0</v>
      </c>
      <c r="J45" s="3">
        <v>0</v>
      </c>
      <c r="K45" s="5">
        <f t="shared" si="10"/>
        <v>0</v>
      </c>
      <c r="L45" s="3">
        <f t="shared" si="11"/>
        <v>1</v>
      </c>
      <c r="M45" s="3">
        <v>0</v>
      </c>
      <c r="N45" s="3">
        <v>1</v>
      </c>
      <c r="O45" s="3">
        <v>0</v>
      </c>
      <c r="P45" s="3">
        <v>0</v>
      </c>
      <c r="Q45" s="3">
        <v>0</v>
      </c>
      <c r="R45" s="5">
        <f t="shared" si="12"/>
        <v>0</v>
      </c>
      <c r="S45" s="5">
        <f t="shared" si="13"/>
        <v>0</v>
      </c>
      <c r="T45" s="3">
        <v>0</v>
      </c>
      <c r="U45" s="3">
        <v>0</v>
      </c>
      <c r="V45" s="3">
        <v>1</v>
      </c>
      <c r="W45" s="3">
        <v>1</v>
      </c>
      <c r="X45" s="3">
        <v>0</v>
      </c>
      <c r="Y45" s="3">
        <v>0</v>
      </c>
    </row>
    <row r="46" spans="1:25" x14ac:dyDescent="0.3">
      <c r="A46" s="3">
        <v>114</v>
      </c>
      <c r="B46" s="3" t="s">
        <v>24</v>
      </c>
      <c r="C46" s="3" t="s">
        <v>25</v>
      </c>
      <c r="D46" s="3" t="s">
        <v>29</v>
      </c>
      <c r="E46" s="3" t="s">
        <v>27</v>
      </c>
      <c r="F46" s="3" t="s">
        <v>33</v>
      </c>
      <c r="G46" s="3">
        <v>1</v>
      </c>
      <c r="H46" s="3">
        <v>0</v>
      </c>
      <c r="I46" s="4">
        <f t="shared" si="9"/>
        <v>0</v>
      </c>
      <c r="J46" s="3">
        <v>1</v>
      </c>
      <c r="K46" s="5">
        <f t="shared" si="10"/>
        <v>1</v>
      </c>
      <c r="L46" s="3">
        <f t="shared" si="11"/>
        <v>0</v>
      </c>
      <c r="M46" s="3">
        <v>0</v>
      </c>
      <c r="N46" s="3">
        <v>0</v>
      </c>
      <c r="O46" s="3">
        <v>0</v>
      </c>
      <c r="P46" s="3">
        <v>0</v>
      </c>
      <c r="Q46" s="3">
        <v>0</v>
      </c>
      <c r="R46" s="5" t="e">
        <f t="shared" si="12"/>
        <v>#DIV/0!</v>
      </c>
      <c r="S46" s="5" t="e">
        <f t="shared" si="13"/>
        <v>#DIV/0!</v>
      </c>
      <c r="T46" s="3">
        <v>0</v>
      </c>
      <c r="U46" s="3">
        <v>0</v>
      </c>
      <c r="V46" s="3">
        <v>0</v>
      </c>
      <c r="W46" s="3">
        <v>0</v>
      </c>
      <c r="X46" s="3">
        <v>1</v>
      </c>
      <c r="Y46" s="3">
        <v>0</v>
      </c>
    </row>
    <row r="47" spans="1:25" x14ac:dyDescent="0.3">
      <c r="A47" s="3">
        <v>115</v>
      </c>
      <c r="B47" s="3" t="s">
        <v>24</v>
      </c>
      <c r="C47" s="3" t="s">
        <v>29</v>
      </c>
      <c r="D47" s="3" t="s">
        <v>26</v>
      </c>
      <c r="E47" s="3" t="s">
        <v>30</v>
      </c>
      <c r="F47" s="3" t="s">
        <v>32</v>
      </c>
      <c r="G47" s="3">
        <v>7</v>
      </c>
      <c r="H47" s="3">
        <v>7</v>
      </c>
      <c r="I47" s="4">
        <f t="shared" si="9"/>
        <v>1</v>
      </c>
      <c r="J47" s="3">
        <v>3</v>
      </c>
      <c r="K47" s="5">
        <f t="shared" si="10"/>
        <v>0.42857142857142855</v>
      </c>
      <c r="L47" s="3">
        <f t="shared" si="11"/>
        <v>4</v>
      </c>
      <c r="M47" s="3">
        <v>3</v>
      </c>
      <c r="N47" s="3">
        <v>1</v>
      </c>
      <c r="O47" s="3">
        <v>1</v>
      </c>
      <c r="P47" s="3">
        <v>0</v>
      </c>
      <c r="Q47" s="3">
        <v>0</v>
      </c>
      <c r="R47" s="5">
        <f t="shared" si="12"/>
        <v>0.75</v>
      </c>
      <c r="S47" s="5">
        <f t="shared" si="13"/>
        <v>0.875</v>
      </c>
      <c r="T47" s="3">
        <v>1</v>
      </c>
      <c r="U47" s="3">
        <v>0</v>
      </c>
      <c r="V47" s="3">
        <v>1</v>
      </c>
      <c r="W47" s="3">
        <v>2</v>
      </c>
      <c r="X47" s="3">
        <v>1</v>
      </c>
      <c r="Y47" s="3">
        <v>0</v>
      </c>
    </row>
    <row r="48" spans="1:25" x14ac:dyDescent="0.3">
      <c r="A48" s="3">
        <v>116</v>
      </c>
      <c r="B48" s="3" t="s">
        <v>24</v>
      </c>
      <c r="C48" s="3" t="s">
        <v>29</v>
      </c>
      <c r="D48" s="3" t="s">
        <v>32</v>
      </c>
      <c r="E48" s="3" t="s">
        <v>30</v>
      </c>
      <c r="F48" s="3" t="s">
        <v>31</v>
      </c>
      <c r="G48" s="3">
        <v>2</v>
      </c>
      <c r="H48" s="3">
        <v>0</v>
      </c>
      <c r="I48" s="4">
        <f t="shared" si="9"/>
        <v>0</v>
      </c>
      <c r="J48" s="3">
        <v>2</v>
      </c>
      <c r="K48" s="5">
        <f t="shared" si="10"/>
        <v>1</v>
      </c>
      <c r="L48" s="3">
        <f t="shared" si="11"/>
        <v>0</v>
      </c>
      <c r="M48" s="3">
        <v>0</v>
      </c>
      <c r="N48" s="3">
        <v>0</v>
      </c>
      <c r="O48" s="3">
        <v>0</v>
      </c>
      <c r="P48" s="3">
        <v>0</v>
      </c>
      <c r="Q48" s="3">
        <v>0</v>
      </c>
      <c r="R48" s="5" t="e">
        <f t="shared" si="12"/>
        <v>#DIV/0!</v>
      </c>
      <c r="S48" s="5" t="e">
        <f t="shared" si="13"/>
        <v>#DIV/0!</v>
      </c>
      <c r="T48" s="3">
        <v>0</v>
      </c>
      <c r="U48" s="3">
        <v>0</v>
      </c>
      <c r="V48" s="3">
        <v>0</v>
      </c>
      <c r="W48" s="3">
        <v>1</v>
      </c>
      <c r="X48" s="3">
        <v>0</v>
      </c>
      <c r="Y48" s="3">
        <v>0</v>
      </c>
    </row>
    <row r="49" spans="1:25" x14ac:dyDescent="0.3">
      <c r="A49" s="3">
        <v>117</v>
      </c>
      <c r="B49" s="3" t="s">
        <v>24</v>
      </c>
      <c r="C49" s="3" t="s">
        <v>29</v>
      </c>
      <c r="D49" s="3" t="s">
        <v>32</v>
      </c>
      <c r="E49" s="3" t="s">
        <v>33</v>
      </c>
      <c r="F49" s="3" t="s">
        <v>31</v>
      </c>
      <c r="G49" s="3">
        <v>3</v>
      </c>
      <c r="H49" s="3">
        <v>0</v>
      </c>
      <c r="I49" s="4">
        <f t="shared" si="9"/>
        <v>0</v>
      </c>
      <c r="J49" s="3">
        <v>3</v>
      </c>
      <c r="K49" s="5">
        <f t="shared" si="10"/>
        <v>1</v>
      </c>
      <c r="L49" s="3">
        <f t="shared" si="11"/>
        <v>0</v>
      </c>
      <c r="M49" s="3">
        <v>0</v>
      </c>
      <c r="N49" s="3">
        <v>0</v>
      </c>
      <c r="O49" s="3">
        <v>0</v>
      </c>
      <c r="P49" s="3">
        <v>0</v>
      </c>
      <c r="Q49" s="3">
        <v>0</v>
      </c>
      <c r="R49" s="5" t="e">
        <f t="shared" si="12"/>
        <v>#DIV/0!</v>
      </c>
      <c r="S49" s="5" t="e">
        <f t="shared" si="13"/>
        <v>#DIV/0!</v>
      </c>
      <c r="T49" s="3">
        <v>0</v>
      </c>
      <c r="U49" s="3">
        <v>0</v>
      </c>
      <c r="V49" s="3">
        <v>0</v>
      </c>
      <c r="W49" s="3">
        <v>2</v>
      </c>
      <c r="X49" s="3">
        <v>0</v>
      </c>
      <c r="Y49" s="3">
        <v>0</v>
      </c>
    </row>
    <row r="50" spans="1:25" x14ac:dyDescent="0.3">
      <c r="A50" s="3">
        <v>118</v>
      </c>
      <c r="B50" s="3" t="s">
        <v>24</v>
      </c>
      <c r="C50" s="3" t="s">
        <v>32</v>
      </c>
      <c r="D50" s="3" t="s">
        <v>46</v>
      </c>
      <c r="E50" s="3" t="s">
        <v>33</v>
      </c>
      <c r="F50" s="3" t="s">
        <v>34</v>
      </c>
      <c r="G50" s="3">
        <v>1</v>
      </c>
      <c r="H50" s="3">
        <v>0</v>
      </c>
      <c r="I50" s="4">
        <f t="shared" si="9"/>
        <v>0</v>
      </c>
      <c r="J50" s="3">
        <v>0</v>
      </c>
      <c r="K50" s="5">
        <f t="shared" si="10"/>
        <v>0</v>
      </c>
      <c r="L50" s="3">
        <f t="shared" si="11"/>
        <v>0</v>
      </c>
      <c r="M50" s="3">
        <v>0</v>
      </c>
      <c r="N50" s="3">
        <v>0</v>
      </c>
      <c r="O50" s="3">
        <v>0</v>
      </c>
      <c r="P50" s="3">
        <v>2</v>
      </c>
      <c r="Q50" s="3">
        <v>0</v>
      </c>
      <c r="R50" s="5" t="e">
        <f t="shared" si="12"/>
        <v>#DIV/0!</v>
      </c>
      <c r="S50" s="5" t="e">
        <f t="shared" si="13"/>
        <v>#DIV/0!</v>
      </c>
      <c r="T50" s="3">
        <v>0</v>
      </c>
      <c r="U50" s="3">
        <v>0</v>
      </c>
      <c r="V50" s="3">
        <v>0</v>
      </c>
      <c r="W50" s="3">
        <v>0</v>
      </c>
      <c r="X50" s="3">
        <v>1</v>
      </c>
      <c r="Y50" s="3">
        <v>0</v>
      </c>
    </row>
    <row r="51" spans="1:25" x14ac:dyDescent="0.3">
      <c r="A51" s="3">
        <v>119</v>
      </c>
      <c r="B51" s="3" t="s">
        <v>24</v>
      </c>
      <c r="C51" s="3" t="s">
        <v>31</v>
      </c>
      <c r="D51" s="3" t="s">
        <v>26</v>
      </c>
      <c r="E51" s="3" t="s">
        <v>33</v>
      </c>
      <c r="F51" s="3" t="s">
        <v>34</v>
      </c>
      <c r="G51" s="3">
        <v>1</v>
      </c>
      <c r="H51" s="3">
        <v>0</v>
      </c>
      <c r="I51" s="4">
        <f t="shared" si="9"/>
        <v>0</v>
      </c>
      <c r="J51" s="3">
        <v>1</v>
      </c>
      <c r="K51" s="5">
        <f t="shared" si="10"/>
        <v>1</v>
      </c>
      <c r="L51" s="3">
        <f t="shared" si="11"/>
        <v>0</v>
      </c>
      <c r="M51" s="3">
        <v>0</v>
      </c>
      <c r="N51" s="3">
        <v>0</v>
      </c>
      <c r="O51" s="3">
        <v>0</v>
      </c>
      <c r="P51" s="3">
        <v>0</v>
      </c>
      <c r="Q51" s="3">
        <v>0</v>
      </c>
      <c r="R51" s="5" t="e">
        <f t="shared" si="12"/>
        <v>#DIV/0!</v>
      </c>
      <c r="S51" s="5" t="e">
        <f t="shared" si="13"/>
        <v>#DIV/0!</v>
      </c>
      <c r="T51" s="3">
        <v>0</v>
      </c>
      <c r="U51" s="3">
        <v>0</v>
      </c>
      <c r="V51" s="3">
        <v>1</v>
      </c>
      <c r="W51" s="3">
        <v>0</v>
      </c>
      <c r="X51" s="3">
        <v>0</v>
      </c>
      <c r="Y51" s="3">
        <v>0</v>
      </c>
    </row>
    <row r="52" spans="1:25" x14ac:dyDescent="0.3">
      <c r="A52" s="3">
        <v>120</v>
      </c>
      <c r="B52" s="3" t="s">
        <v>32</v>
      </c>
      <c r="C52" s="3" t="s">
        <v>25</v>
      </c>
      <c r="D52" s="3" t="s">
        <v>26</v>
      </c>
      <c r="E52" s="3" t="s">
        <v>27</v>
      </c>
      <c r="F52" s="3" t="s">
        <v>30</v>
      </c>
      <c r="G52" s="3">
        <v>1</v>
      </c>
      <c r="H52" s="3">
        <v>0</v>
      </c>
      <c r="I52" s="4">
        <f t="shared" si="9"/>
        <v>0</v>
      </c>
      <c r="J52" s="3">
        <v>1</v>
      </c>
      <c r="K52" s="5">
        <f t="shared" si="10"/>
        <v>1</v>
      </c>
      <c r="L52" s="3">
        <f t="shared" si="11"/>
        <v>0</v>
      </c>
      <c r="M52" s="3">
        <v>0</v>
      </c>
      <c r="N52" s="3">
        <v>0</v>
      </c>
      <c r="O52" s="3">
        <v>0</v>
      </c>
      <c r="P52" s="3">
        <v>0</v>
      </c>
      <c r="Q52" s="3">
        <v>0</v>
      </c>
      <c r="R52" s="5" t="e">
        <f t="shared" si="12"/>
        <v>#DIV/0!</v>
      </c>
      <c r="S52" s="5" t="e">
        <f t="shared" si="13"/>
        <v>#DIV/0!</v>
      </c>
      <c r="T52" s="3">
        <v>0</v>
      </c>
      <c r="U52" s="3">
        <v>0</v>
      </c>
      <c r="V52" s="3">
        <v>0</v>
      </c>
      <c r="W52" s="3">
        <v>1</v>
      </c>
      <c r="X52" s="3">
        <v>0</v>
      </c>
      <c r="Y52" s="3">
        <v>0</v>
      </c>
    </row>
    <row r="53" spans="1:25" x14ac:dyDescent="0.3">
      <c r="A53" s="3">
        <v>121</v>
      </c>
      <c r="B53" s="3" t="s">
        <v>32</v>
      </c>
      <c r="C53" s="3" t="s">
        <v>25</v>
      </c>
      <c r="D53" s="3" t="s">
        <v>46</v>
      </c>
      <c r="E53" s="3" t="s">
        <v>33</v>
      </c>
      <c r="F53" s="3" t="s">
        <v>34</v>
      </c>
      <c r="G53" s="3">
        <v>9</v>
      </c>
      <c r="H53" s="3">
        <v>6</v>
      </c>
      <c r="I53" s="4">
        <f t="shared" si="9"/>
        <v>0.66666666666666663</v>
      </c>
      <c r="J53" s="3">
        <v>2</v>
      </c>
      <c r="K53" s="5">
        <f t="shared" si="10"/>
        <v>0.22222222222222221</v>
      </c>
      <c r="L53" s="3">
        <f t="shared" si="11"/>
        <v>7</v>
      </c>
      <c r="M53" s="3">
        <v>3</v>
      </c>
      <c r="N53" s="3">
        <v>4</v>
      </c>
      <c r="O53" s="3">
        <v>2</v>
      </c>
      <c r="P53" s="3">
        <v>0</v>
      </c>
      <c r="Q53" s="3">
        <v>0</v>
      </c>
      <c r="R53" s="5">
        <f t="shared" si="12"/>
        <v>0.42857142857142855</v>
      </c>
      <c r="S53" s="5">
        <f t="shared" si="13"/>
        <v>0.42857142857142855</v>
      </c>
      <c r="T53" s="3">
        <v>0</v>
      </c>
      <c r="U53" s="3">
        <v>2</v>
      </c>
      <c r="V53" s="3">
        <v>2</v>
      </c>
      <c r="W53" s="3">
        <v>2</v>
      </c>
      <c r="X53" s="3">
        <v>1</v>
      </c>
      <c r="Y53" s="3">
        <v>0</v>
      </c>
    </row>
    <row r="54" spans="1:25" x14ac:dyDescent="0.3">
      <c r="A54" s="3">
        <v>122</v>
      </c>
      <c r="B54" s="3" t="s">
        <v>32</v>
      </c>
      <c r="C54" s="3" t="s">
        <v>25</v>
      </c>
      <c r="D54" s="3" t="s">
        <v>46</v>
      </c>
      <c r="E54" s="3" t="s">
        <v>30</v>
      </c>
      <c r="F54" s="3" t="s">
        <v>33</v>
      </c>
      <c r="G54" s="3">
        <v>2</v>
      </c>
      <c r="H54" s="3">
        <v>0</v>
      </c>
      <c r="I54" s="4">
        <f t="shared" si="9"/>
        <v>0</v>
      </c>
      <c r="J54" s="3">
        <v>2</v>
      </c>
      <c r="K54" s="5">
        <f t="shared" si="10"/>
        <v>1</v>
      </c>
      <c r="L54" s="3">
        <f t="shared" si="11"/>
        <v>0</v>
      </c>
      <c r="M54" s="3">
        <v>0</v>
      </c>
      <c r="N54" s="3">
        <v>0</v>
      </c>
      <c r="O54" s="3">
        <v>0</v>
      </c>
      <c r="P54" s="3">
        <v>0</v>
      </c>
      <c r="Q54" s="3">
        <v>0</v>
      </c>
      <c r="R54" s="5" t="e">
        <f t="shared" si="12"/>
        <v>#DIV/0!</v>
      </c>
      <c r="S54" s="5" t="e">
        <f t="shared" si="13"/>
        <v>#DIV/0!</v>
      </c>
      <c r="T54" s="3">
        <v>0</v>
      </c>
      <c r="U54" s="3">
        <v>0</v>
      </c>
      <c r="V54" s="3">
        <v>0</v>
      </c>
      <c r="W54" s="3">
        <v>2</v>
      </c>
      <c r="X54" s="3">
        <v>0</v>
      </c>
      <c r="Y54" s="3">
        <v>0</v>
      </c>
    </row>
    <row r="55" spans="1:25" x14ac:dyDescent="0.3">
      <c r="B55" s="3"/>
      <c r="C55" s="3"/>
      <c r="D55" s="3"/>
      <c r="E55" s="3"/>
      <c r="F55" s="3"/>
      <c r="I55" s="2"/>
      <c r="K55" s="1"/>
      <c r="R55" s="1"/>
      <c r="S55" s="1"/>
    </row>
    <row r="56" spans="1:25" x14ac:dyDescent="0.3">
      <c r="F56" s="9" t="s">
        <v>36</v>
      </c>
      <c r="G56">
        <f>SUM(G32:G54)</f>
        <v>94</v>
      </c>
      <c r="H56">
        <f>SUM(H32:H54)</f>
        <v>28</v>
      </c>
      <c r="I56" s="2">
        <f t="shared" ref="I56" si="14">H56/G56</f>
        <v>0.2978723404255319</v>
      </c>
      <c r="J56">
        <f>SUM(J32:J54)</f>
        <v>44</v>
      </c>
      <c r="K56" s="1">
        <f t="shared" ref="K56" si="15">J56/G56</f>
        <v>0.46808510638297873</v>
      </c>
      <c r="L56">
        <f t="shared" ref="L56:Q56" si="16">SUM(L32:L54)</f>
        <v>48</v>
      </c>
      <c r="M56">
        <f t="shared" si="16"/>
        <v>13</v>
      </c>
      <c r="N56">
        <f t="shared" si="16"/>
        <v>35</v>
      </c>
      <c r="O56">
        <f t="shared" si="16"/>
        <v>8</v>
      </c>
      <c r="P56">
        <f t="shared" si="16"/>
        <v>2</v>
      </c>
      <c r="Q56">
        <f t="shared" si="16"/>
        <v>0</v>
      </c>
      <c r="R56" s="1">
        <f t="shared" ref="R56" si="17">M56/(M56+N56)</f>
        <v>0.27083333333333331</v>
      </c>
      <c r="S56" s="1">
        <f t="shared" ref="S56" si="18">((0.5*T56)+M56)/L56</f>
        <v>0.29166666666666669</v>
      </c>
      <c r="T56">
        <f t="shared" ref="T56:Y56" si="19">SUM(T32:T54)</f>
        <v>2</v>
      </c>
      <c r="U56">
        <f t="shared" si="19"/>
        <v>9</v>
      </c>
      <c r="V56">
        <f t="shared" si="19"/>
        <v>25</v>
      </c>
      <c r="W56">
        <f t="shared" si="19"/>
        <v>31</v>
      </c>
      <c r="X56">
        <f t="shared" si="19"/>
        <v>11</v>
      </c>
      <c r="Y56">
        <f t="shared" si="19"/>
        <v>3</v>
      </c>
    </row>
  </sheetData>
  <sortState xmlns:xlrd2="http://schemas.microsoft.com/office/spreadsheetml/2017/richdata2" ref="A3:W25">
    <sortCondition ref="A3:A25"/>
  </sortState>
  <mergeCells count="2">
    <mergeCell ref="A1:C1"/>
    <mergeCell ref="A30:C30"/>
  </mergeCells>
  <conditionalFormatting sqref="G3:G25">
    <cfRule type="colorScale" priority="592">
      <colorScale>
        <cfvo type="min"/>
        <cfvo type="max"/>
        <color rgb="FFFCFCFF"/>
        <color rgb="FF63BE7B"/>
      </colorScale>
    </cfRule>
  </conditionalFormatting>
  <conditionalFormatting sqref="G32:G54">
    <cfRule type="colorScale" priority="603">
      <colorScale>
        <cfvo type="min"/>
        <cfvo type="max"/>
        <color rgb="FFFCFCFF"/>
        <color rgb="FF63BE7B"/>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AA8C-0649-4D41-9BB6-911FDC1F2D78}">
  <dimension ref="A1:AA80"/>
  <sheetViews>
    <sheetView workbookViewId="0">
      <selection sqref="A1:C1"/>
    </sheetView>
  </sheetViews>
  <sheetFormatPr defaultRowHeight="14.4" x14ac:dyDescent="0.3"/>
  <cols>
    <col min="2" max="2" width="16.109375" bestFit="1" customWidth="1"/>
    <col min="3" max="3" width="15.44140625" bestFit="1" customWidth="1"/>
    <col min="4" max="6" width="16.109375" bestFit="1" customWidth="1"/>
    <col min="23" max="23" width="10.5546875" bestFit="1" customWidth="1"/>
    <col min="25" max="25" width="18.88671875" bestFit="1" customWidth="1"/>
    <col min="26" max="26" width="16.6640625" bestFit="1" customWidth="1"/>
  </cols>
  <sheetData>
    <row r="1" spans="1:27" x14ac:dyDescent="0.3">
      <c r="A1" s="49" t="s">
        <v>0</v>
      </c>
      <c r="B1" s="49"/>
      <c r="C1" s="49"/>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7</v>
      </c>
      <c r="H3" s="3">
        <v>6</v>
      </c>
      <c r="I3" s="4">
        <f t="shared" ref="I3:I12" si="0">H3/G3</f>
        <v>0.8571428571428571</v>
      </c>
      <c r="J3" s="3">
        <v>0</v>
      </c>
      <c r="K3" s="5">
        <f t="shared" ref="K3:K12" si="1">J3/G3</f>
        <v>0</v>
      </c>
      <c r="L3" s="3">
        <f t="shared" ref="L3:L12" si="2">M3+N3</f>
        <v>6</v>
      </c>
      <c r="M3" s="3">
        <v>2</v>
      </c>
      <c r="N3" s="3">
        <v>4</v>
      </c>
      <c r="O3" s="3">
        <v>2</v>
      </c>
      <c r="P3" s="3">
        <v>2</v>
      </c>
      <c r="Q3" s="3">
        <v>2</v>
      </c>
      <c r="R3" s="5">
        <f t="shared" ref="R3:R12" si="3">M3/(M3+N3)</f>
        <v>0.33333333333333331</v>
      </c>
      <c r="S3" s="5">
        <f t="shared" ref="S3:S12" si="4">((0.5*T3)+M3)/L3</f>
        <v>0.33333333333333331</v>
      </c>
      <c r="T3" s="3">
        <v>0</v>
      </c>
      <c r="U3" s="3">
        <v>2</v>
      </c>
      <c r="V3" s="3">
        <v>0</v>
      </c>
      <c r="W3" s="3">
        <v>1</v>
      </c>
      <c r="Y3" s="3">
        <v>36</v>
      </c>
      <c r="Z3" s="3">
        <v>38</v>
      </c>
      <c r="AA3">
        <f>Z3/40</f>
        <v>0.95</v>
      </c>
    </row>
    <row r="4" spans="1:27" x14ac:dyDescent="0.3">
      <c r="A4" s="3">
        <v>2</v>
      </c>
      <c r="B4" s="3" t="s">
        <v>29</v>
      </c>
      <c r="C4" s="3" t="s">
        <v>30</v>
      </c>
      <c r="D4" s="3" t="s">
        <v>26</v>
      </c>
      <c r="E4" s="3" t="s">
        <v>27</v>
      </c>
      <c r="F4" s="3" t="s">
        <v>28</v>
      </c>
      <c r="G4" s="3">
        <v>4</v>
      </c>
      <c r="H4" s="3">
        <v>5</v>
      </c>
      <c r="I4" s="4">
        <f t="shared" si="0"/>
        <v>1.25</v>
      </c>
      <c r="J4" s="3">
        <v>1</v>
      </c>
      <c r="K4" s="5">
        <f t="shared" si="1"/>
        <v>0.25</v>
      </c>
      <c r="L4" s="3">
        <f t="shared" si="2"/>
        <v>1</v>
      </c>
      <c r="M4" s="3">
        <v>1</v>
      </c>
      <c r="N4" s="3">
        <v>0</v>
      </c>
      <c r="O4" s="3">
        <v>0</v>
      </c>
      <c r="P4" s="3">
        <v>3</v>
      </c>
      <c r="Q4" s="3">
        <v>3</v>
      </c>
      <c r="R4" s="5">
        <f t="shared" si="3"/>
        <v>1</v>
      </c>
      <c r="S4" s="5">
        <f t="shared" si="4"/>
        <v>1</v>
      </c>
      <c r="T4" s="3">
        <v>0</v>
      </c>
      <c r="U4" s="3">
        <v>1</v>
      </c>
      <c r="V4" s="3">
        <v>0</v>
      </c>
      <c r="W4" s="3">
        <v>2</v>
      </c>
    </row>
    <row r="5" spans="1:27" x14ac:dyDescent="0.3">
      <c r="A5" s="3">
        <v>3</v>
      </c>
      <c r="B5" s="3" t="s">
        <v>29</v>
      </c>
      <c r="C5" s="3" t="s">
        <v>25</v>
      </c>
      <c r="D5" s="3" t="s">
        <v>26</v>
      </c>
      <c r="E5" s="3" t="s">
        <v>27</v>
      </c>
      <c r="F5" s="3" t="s">
        <v>31</v>
      </c>
      <c r="G5" s="3">
        <v>2</v>
      </c>
      <c r="H5" s="3">
        <v>2</v>
      </c>
      <c r="I5" s="4">
        <f t="shared" si="0"/>
        <v>1</v>
      </c>
      <c r="J5" s="3">
        <v>1</v>
      </c>
      <c r="K5" s="5">
        <f t="shared" si="1"/>
        <v>0.5</v>
      </c>
      <c r="L5" s="3">
        <f t="shared" si="2"/>
        <v>1</v>
      </c>
      <c r="M5" s="3">
        <v>1</v>
      </c>
      <c r="N5" s="3">
        <v>0</v>
      </c>
      <c r="O5" s="3">
        <v>1</v>
      </c>
      <c r="P5" s="3">
        <v>0</v>
      </c>
      <c r="Q5" s="3">
        <v>0</v>
      </c>
      <c r="R5" s="5">
        <f t="shared" si="3"/>
        <v>1</v>
      </c>
      <c r="S5" s="5">
        <f t="shared" si="4"/>
        <v>1</v>
      </c>
      <c r="T5" s="3">
        <v>0</v>
      </c>
      <c r="U5" s="3">
        <v>0</v>
      </c>
      <c r="V5" s="3">
        <v>0</v>
      </c>
      <c r="W5" s="3">
        <v>0</v>
      </c>
    </row>
    <row r="6" spans="1:27" x14ac:dyDescent="0.3">
      <c r="A6" s="3">
        <v>5</v>
      </c>
      <c r="B6" s="3" t="s">
        <v>24</v>
      </c>
      <c r="C6" s="3" t="s">
        <v>29</v>
      </c>
      <c r="D6" s="3" t="s">
        <v>30</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6</v>
      </c>
      <c r="B7" s="3" t="s">
        <v>29</v>
      </c>
      <c r="C7" s="3" t="s">
        <v>25</v>
      </c>
      <c r="D7" s="3" t="s">
        <v>26</v>
      </c>
      <c r="E7" s="3" t="s">
        <v>27</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0</v>
      </c>
      <c r="V7" s="3">
        <v>0</v>
      </c>
      <c r="W7" s="3">
        <v>0</v>
      </c>
    </row>
    <row r="8" spans="1:27" x14ac:dyDescent="0.3">
      <c r="A8" s="3">
        <v>7</v>
      </c>
      <c r="B8" s="3" t="s">
        <v>24</v>
      </c>
      <c r="C8" s="3" t="s">
        <v>30</v>
      </c>
      <c r="D8" s="3" t="s">
        <v>26</v>
      </c>
      <c r="E8" s="3" t="s">
        <v>27</v>
      </c>
      <c r="F8" s="3" t="s">
        <v>28</v>
      </c>
      <c r="G8" s="3">
        <v>5</v>
      </c>
      <c r="H8" s="3">
        <v>5</v>
      </c>
      <c r="I8" s="4">
        <f t="shared" si="0"/>
        <v>1</v>
      </c>
      <c r="J8" s="3">
        <v>0</v>
      </c>
      <c r="K8" s="5">
        <f t="shared" si="1"/>
        <v>0</v>
      </c>
      <c r="L8" s="3">
        <f t="shared" si="2"/>
        <v>4</v>
      </c>
      <c r="M8" s="3">
        <v>1</v>
      </c>
      <c r="N8" s="3">
        <v>3</v>
      </c>
      <c r="O8" s="3">
        <v>1</v>
      </c>
      <c r="P8" s="3">
        <v>2</v>
      </c>
      <c r="Q8" s="3">
        <v>2</v>
      </c>
      <c r="R8" s="5">
        <f t="shared" si="3"/>
        <v>0.25</v>
      </c>
      <c r="S8" s="5">
        <f t="shared" si="4"/>
        <v>0.375</v>
      </c>
      <c r="T8" s="3">
        <v>1</v>
      </c>
      <c r="U8" s="3">
        <v>2</v>
      </c>
      <c r="V8" s="3">
        <v>0</v>
      </c>
      <c r="W8" s="3">
        <v>1</v>
      </c>
    </row>
    <row r="9" spans="1:27" x14ac:dyDescent="0.3">
      <c r="A9" s="3">
        <v>14</v>
      </c>
      <c r="B9" s="3" t="s">
        <v>24</v>
      </c>
      <c r="C9" s="3" t="s">
        <v>25</v>
      </c>
      <c r="D9" s="3" t="s">
        <v>26</v>
      </c>
      <c r="E9" s="3" t="s">
        <v>33</v>
      </c>
      <c r="F9" s="3" t="s">
        <v>28</v>
      </c>
      <c r="G9" s="3">
        <v>2</v>
      </c>
      <c r="H9" s="3">
        <v>5</v>
      </c>
      <c r="I9" s="4">
        <f t="shared" si="0"/>
        <v>2.5</v>
      </c>
      <c r="J9" s="3">
        <v>0</v>
      </c>
      <c r="K9" s="5">
        <f t="shared" si="1"/>
        <v>0</v>
      </c>
      <c r="L9" s="3">
        <f t="shared" si="2"/>
        <v>1</v>
      </c>
      <c r="M9" s="3">
        <v>1</v>
      </c>
      <c r="N9" s="3">
        <v>0</v>
      </c>
      <c r="O9" s="3">
        <v>1</v>
      </c>
      <c r="P9" s="3">
        <v>4</v>
      </c>
      <c r="Q9" s="3">
        <v>2</v>
      </c>
      <c r="R9" s="5">
        <f t="shared" si="3"/>
        <v>1</v>
      </c>
      <c r="S9" s="5">
        <f t="shared" si="4"/>
        <v>1.5</v>
      </c>
      <c r="T9" s="3">
        <v>1</v>
      </c>
      <c r="U9" s="3">
        <v>0</v>
      </c>
      <c r="V9" s="3">
        <v>0</v>
      </c>
      <c r="W9" s="3">
        <v>1</v>
      </c>
    </row>
    <row r="10" spans="1:27" x14ac:dyDescent="0.3">
      <c r="A10" s="3">
        <v>18</v>
      </c>
      <c r="B10" s="3" t="s">
        <v>32</v>
      </c>
      <c r="C10" s="3" t="s">
        <v>25</v>
      </c>
      <c r="D10" s="3" t="s">
        <v>26</v>
      </c>
      <c r="E10" s="3" t="s">
        <v>30</v>
      </c>
      <c r="F10" s="3" t="s">
        <v>28</v>
      </c>
      <c r="G10" s="3">
        <v>9</v>
      </c>
      <c r="H10" s="3">
        <v>6</v>
      </c>
      <c r="I10" s="4">
        <f t="shared" si="0"/>
        <v>0.66666666666666663</v>
      </c>
      <c r="J10" s="3">
        <v>0</v>
      </c>
      <c r="K10" s="5">
        <f t="shared" si="1"/>
        <v>0</v>
      </c>
      <c r="L10" s="3">
        <f t="shared" si="2"/>
        <v>7</v>
      </c>
      <c r="M10" s="3">
        <v>2</v>
      </c>
      <c r="N10" s="3">
        <v>5</v>
      </c>
      <c r="O10" s="3">
        <v>2</v>
      </c>
      <c r="P10" s="3">
        <v>4</v>
      </c>
      <c r="Q10" s="3">
        <v>2</v>
      </c>
      <c r="R10" s="5">
        <f t="shared" si="3"/>
        <v>0.2857142857142857</v>
      </c>
      <c r="S10" s="5">
        <f t="shared" si="4"/>
        <v>0.2857142857142857</v>
      </c>
      <c r="T10" s="3">
        <v>0</v>
      </c>
      <c r="U10" s="3">
        <v>1</v>
      </c>
      <c r="V10" s="3">
        <v>0</v>
      </c>
      <c r="W10" s="3">
        <v>3</v>
      </c>
    </row>
    <row r="11" spans="1:27" x14ac:dyDescent="0.3">
      <c r="A11" s="3">
        <v>22</v>
      </c>
      <c r="B11" s="3" t="s">
        <v>24</v>
      </c>
      <c r="C11" s="3" t="s">
        <v>25</v>
      </c>
      <c r="D11" s="3" t="s">
        <v>26</v>
      </c>
      <c r="E11" s="3" t="s">
        <v>30</v>
      </c>
      <c r="F11" s="3" t="s">
        <v>29</v>
      </c>
      <c r="G11" s="3">
        <v>1</v>
      </c>
      <c r="H11" s="3">
        <v>0</v>
      </c>
      <c r="I11" s="4">
        <f t="shared" si="0"/>
        <v>0</v>
      </c>
      <c r="J11" s="3">
        <v>1</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30</v>
      </c>
      <c r="F12" s="3" t="s">
        <v>28</v>
      </c>
      <c r="G12" s="3">
        <v>11</v>
      </c>
      <c r="H12" s="3">
        <v>5</v>
      </c>
      <c r="I12" s="4">
        <f t="shared" si="0"/>
        <v>0.45454545454545453</v>
      </c>
      <c r="J12" s="3">
        <v>2</v>
      </c>
      <c r="K12" s="5">
        <f t="shared" si="1"/>
        <v>0.18181818181818182</v>
      </c>
      <c r="L12" s="3">
        <f t="shared" si="2"/>
        <v>8</v>
      </c>
      <c r="M12" s="3">
        <v>2</v>
      </c>
      <c r="N12" s="3">
        <v>6</v>
      </c>
      <c r="O12" s="3">
        <v>2</v>
      </c>
      <c r="P12" s="3">
        <v>3</v>
      </c>
      <c r="Q12" s="3">
        <v>1</v>
      </c>
      <c r="R12" s="5">
        <f t="shared" si="3"/>
        <v>0.25</v>
      </c>
      <c r="S12" s="5">
        <f t="shared" si="4"/>
        <v>0.25</v>
      </c>
      <c r="T12" s="3">
        <v>0</v>
      </c>
      <c r="U12" s="3">
        <v>3</v>
      </c>
      <c r="V12" s="3">
        <v>0</v>
      </c>
      <c r="W12" s="3">
        <v>3</v>
      </c>
    </row>
    <row r="13" spans="1:27" x14ac:dyDescent="0.3">
      <c r="A13" s="3">
        <v>42</v>
      </c>
      <c r="B13" s="3" t="s">
        <v>24</v>
      </c>
      <c r="C13" s="3" t="s">
        <v>25</v>
      </c>
      <c r="D13" s="3" t="s">
        <v>26</v>
      </c>
      <c r="E13" s="3" t="s">
        <v>33</v>
      </c>
      <c r="F13" s="3" t="s">
        <v>29</v>
      </c>
      <c r="G13" s="3">
        <v>3</v>
      </c>
      <c r="H13" s="3">
        <v>2</v>
      </c>
      <c r="I13" s="4">
        <f t="shared" ref="I13:I37" si="5">H13/G13</f>
        <v>0.66666666666666663</v>
      </c>
      <c r="J13" s="3">
        <v>0</v>
      </c>
      <c r="K13" s="5">
        <f t="shared" ref="K13:K37" si="6">J13/G13</f>
        <v>0</v>
      </c>
      <c r="L13" s="3">
        <f t="shared" ref="L13:L37" si="7">M13+N13</f>
        <v>2</v>
      </c>
      <c r="M13" s="3">
        <v>1</v>
      </c>
      <c r="N13" s="3">
        <v>1</v>
      </c>
      <c r="O13" s="3">
        <v>0</v>
      </c>
      <c r="P13" s="3">
        <v>2</v>
      </c>
      <c r="Q13" s="3">
        <v>0</v>
      </c>
      <c r="R13" s="5">
        <f t="shared" ref="R13:R37" si="8">M13/(M13+N13)</f>
        <v>0.5</v>
      </c>
      <c r="S13" s="5">
        <f t="shared" ref="S13:S37" si="9">((0.5*T13)+M13)/L13</f>
        <v>0.5</v>
      </c>
      <c r="T13" s="3">
        <v>0</v>
      </c>
      <c r="U13" s="3">
        <v>1</v>
      </c>
      <c r="V13" s="3">
        <v>0</v>
      </c>
      <c r="W13" s="3">
        <v>1</v>
      </c>
    </row>
    <row r="14" spans="1:27" x14ac:dyDescent="0.3">
      <c r="A14" s="3">
        <v>89</v>
      </c>
      <c r="B14" s="3" t="s">
        <v>31</v>
      </c>
      <c r="C14" s="3" t="s">
        <v>34</v>
      </c>
      <c r="D14" s="3" t="s">
        <v>26</v>
      </c>
      <c r="E14" s="3" t="s">
        <v>27</v>
      </c>
      <c r="F14" s="3" t="s">
        <v>28</v>
      </c>
      <c r="G14" s="3">
        <v>2</v>
      </c>
      <c r="H14" s="3">
        <v>3</v>
      </c>
      <c r="I14" s="4">
        <f t="shared" si="5"/>
        <v>1.5</v>
      </c>
      <c r="J14" s="3">
        <v>0</v>
      </c>
      <c r="K14" s="5">
        <f t="shared" si="6"/>
        <v>0</v>
      </c>
      <c r="L14" s="3">
        <f t="shared" si="7"/>
        <v>2</v>
      </c>
      <c r="M14" s="3">
        <v>1</v>
      </c>
      <c r="N14" s="3">
        <v>1</v>
      </c>
      <c r="O14" s="3">
        <v>1</v>
      </c>
      <c r="P14" s="3">
        <v>0</v>
      </c>
      <c r="Q14" s="3">
        <v>0</v>
      </c>
      <c r="R14" s="5">
        <f t="shared" si="8"/>
        <v>0.5</v>
      </c>
      <c r="S14" s="5">
        <f t="shared" si="9"/>
        <v>0.75</v>
      </c>
      <c r="T14" s="3">
        <v>1</v>
      </c>
      <c r="U14" s="3">
        <v>1</v>
      </c>
      <c r="V14" s="3">
        <v>0</v>
      </c>
      <c r="W14" s="3">
        <v>1</v>
      </c>
    </row>
    <row r="15" spans="1:27" x14ac:dyDescent="0.3">
      <c r="A15" s="3">
        <v>98</v>
      </c>
      <c r="B15" s="3" t="s">
        <v>29</v>
      </c>
      <c r="C15" s="3" t="s">
        <v>25</v>
      </c>
      <c r="D15" s="3" t="s">
        <v>26</v>
      </c>
      <c r="E15" s="3" t="s">
        <v>27</v>
      </c>
      <c r="F15" s="3" t="s">
        <v>32</v>
      </c>
      <c r="G15" s="3">
        <v>1</v>
      </c>
      <c r="H15" s="3">
        <v>0</v>
      </c>
      <c r="I15" s="4">
        <f t="shared" si="5"/>
        <v>0</v>
      </c>
      <c r="J15" s="3">
        <v>0</v>
      </c>
      <c r="K15" s="5">
        <f t="shared" si="6"/>
        <v>0</v>
      </c>
      <c r="L15" s="3">
        <f t="shared" si="7"/>
        <v>1</v>
      </c>
      <c r="M15" s="3">
        <v>0</v>
      </c>
      <c r="N15" s="3">
        <v>1</v>
      </c>
      <c r="O15" s="3">
        <v>0</v>
      </c>
      <c r="P15" s="3">
        <v>0</v>
      </c>
      <c r="Q15" s="3">
        <v>0</v>
      </c>
      <c r="R15" s="5">
        <f t="shared" si="8"/>
        <v>0</v>
      </c>
      <c r="S15" s="5">
        <f t="shared" si="9"/>
        <v>0</v>
      </c>
      <c r="T15" s="3">
        <v>0</v>
      </c>
      <c r="U15" s="3">
        <v>1</v>
      </c>
      <c r="V15" s="3">
        <v>0</v>
      </c>
      <c r="W15" s="3">
        <v>1</v>
      </c>
    </row>
    <row r="16" spans="1:27" x14ac:dyDescent="0.3">
      <c r="A16" s="3">
        <v>106</v>
      </c>
      <c r="B16" s="3" t="s">
        <v>29</v>
      </c>
      <c r="C16" s="3" t="s">
        <v>25</v>
      </c>
      <c r="D16" s="3" t="s">
        <v>26</v>
      </c>
      <c r="E16" s="3" t="s">
        <v>33</v>
      </c>
      <c r="F16" s="3" t="s">
        <v>32</v>
      </c>
      <c r="G16" s="3">
        <v>1</v>
      </c>
      <c r="H16" s="3">
        <v>0</v>
      </c>
      <c r="I16" s="4">
        <f t="shared" si="5"/>
        <v>0</v>
      </c>
      <c r="J16" s="3">
        <v>0</v>
      </c>
      <c r="K16" s="5">
        <f t="shared" si="6"/>
        <v>0</v>
      </c>
      <c r="L16" s="3">
        <f t="shared" si="7"/>
        <v>1</v>
      </c>
      <c r="M16" s="3">
        <v>0</v>
      </c>
      <c r="N16" s="3">
        <v>1</v>
      </c>
      <c r="O16" s="3">
        <v>0</v>
      </c>
      <c r="P16" s="3">
        <v>0</v>
      </c>
      <c r="Q16" s="3">
        <v>0</v>
      </c>
      <c r="R16" s="5">
        <f t="shared" si="8"/>
        <v>0</v>
      </c>
      <c r="S16" s="5">
        <f t="shared" si="9"/>
        <v>0</v>
      </c>
      <c r="T16" s="3">
        <v>0</v>
      </c>
      <c r="U16" s="3">
        <v>0</v>
      </c>
      <c r="V16" s="3">
        <v>0</v>
      </c>
      <c r="W16" s="3">
        <v>0</v>
      </c>
    </row>
    <row r="17" spans="1:23" x14ac:dyDescent="0.3">
      <c r="A17" s="3">
        <v>118</v>
      </c>
      <c r="B17" s="3" t="s">
        <v>24</v>
      </c>
      <c r="C17" s="3" t="s">
        <v>32</v>
      </c>
      <c r="D17" s="3" t="s">
        <v>33</v>
      </c>
      <c r="E17" s="3" t="s">
        <v>34</v>
      </c>
      <c r="F17" s="3" t="s">
        <v>31</v>
      </c>
      <c r="G17" s="3">
        <v>3</v>
      </c>
      <c r="H17" s="3">
        <v>4</v>
      </c>
      <c r="I17" s="4">
        <f t="shared" si="5"/>
        <v>1.3333333333333333</v>
      </c>
      <c r="J17" s="3">
        <v>1</v>
      </c>
      <c r="K17" s="5">
        <f t="shared" si="6"/>
        <v>0.33333333333333331</v>
      </c>
      <c r="L17" s="3">
        <f t="shared" si="7"/>
        <v>2</v>
      </c>
      <c r="M17" s="3">
        <v>2</v>
      </c>
      <c r="N17" s="3">
        <v>0</v>
      </c>
      <c r="O17" s="3">
        <v>1</v>
      </c>
      <c r="P17" s="3">
        <v>1</v>
      </c>
      <c r="Q17" s="3">
        <v>0</v>
      </c>
      <c r="R17" s="5">
        <f t="shared" si="8"/>
        <v>1</v>
      </c>
      <c r="S17" s="5">
        <f t="shared" si="9"/>
        <v>1</v>
      </c>
      <c r="T17" s="3">
        <v>0</v>
      </c>
      <c r="U17" s="3">
        <v>0</v>
      </c>
      <c r="V17" s="3">
        <v>0</v>
      </c>
      <c r="W17" s="3">
        <v>1</v>
      </c>
    </row>
    <row r="18" spans="1:23" x14ac:dyDescent="0.3">
      <c r="A18" s="3">
        <v>123</v>
      </c>
      <c r="B18" s="3" t="s">
        <v>24</v>
      </c>
      <c r="C18" s="3" t="s">
        <v>29</v>
      </c>
      <c r="D18" s="3" t="s">
        <v>31</v>
      </c>
      <c r="E18" s="3" t="s">
        <v>30</v>
      </c>
      <c r="F18" s="3" t="s">
        <v>28</v>
      </c>
      <c r="G18" s="3">
        <v>3</v>
      </c>
      <c r="H18" s="3">
        <v>4</v>
      </c>
      <c r="I18" s="4">
        <f t="shared" si="5"/>
        <v>1.3333333333333333</v>
      </c>
      <c r="J18" s="3">
        <v>1</v>
      </c>
      <c r="K18" s="5">
        <f t="shared" si="6"/>
        <v>0.33333333333333331</v>
      </c>
      <c r="L18" s="3">
        <f t="shared" si="7"/>
        <v>2</v>
      </c>
      <c r="M18" s="3">
        <v>2</v>
      </c>
      <c r="N18" s="3">
        <v>0</v>
      </c>
      <c r="O18" s="3">
        <v>2</v>
      </c>
      <c r="P18" s="3">
        <v>0</v>
      </c>
      <c r="Q18" s="3">
        <v>0</v>
      </c>
      <c r="R18" s="5">
        <f t="shared" si="8"/>
        <v>1</v>
      </c>
      <c r="S18" s="5">
        <f t="shared" si="9"/>
        <v>1</v>
      </c>
      <c r="T18" s="3">
        <v>0</v>
      </c>
      <c r="U18" s="3">
        <v>0</v>
      </c>
      <c r="V18" s="3">
        <v>0</v>
      </c>
      <c r="W18" s="3">
        <v>0</v>
      </c>
    </row>
    <row r="19" spans="1:23" x14ac:dyDescent="0.3">
      <c r="A19" s="3">
        <v>124</v>
      </c>
      <c r="B19" s="3" t="s">
        <v>24</v>
      </c>
      <c r="C19" s="3" t="s">
        <v>29</v>
      </c>
      <c r="D19" s="3" t="s">
        <v>26</v>
      </c>
      <c r="E19" s="3" t="s">
        <v>30</v>
      </c>
      <c r="F19" s="3" t="s">
        <v>31</v>
      </c>
      <c r="G19" s="3">
        <v>1</v>
      </c>
      <c r="H19" s="3">
        <v>0</v>
      </c>
      <c r="I19" s="4">
        <f t="shared" si="5"/>
        <v>0</v>
      </c>
      <c r="J19" s="3">
        <v>0</v>
      </c>
      <c r="K19" s="5">
        <f t="shared" si="6"/>
        <v>0</v>
      </c>
      <c r="L19" s="3">
        <f t="shared" si="7"/>
        <v>1</v>
      </c>
      <c r="M19" s="3">
        <v>0</v>
      </c>
      <c r="N19" s="3">
        <v>1</v>
      </c>
      <c r="O19" s="3">
        <v>0</v>
      </c>
      <c r="P19" s="3">
        <v>0</v>
      </c>
      <c r="Q19" s="3">
        <v>0</v>
      </c>
      <c r="R19" s="5">
        <f t="shared" si="8"/>
        <v>0</v>
      </c>
      <c r="S19" s="5">
        <f t="shared" si="9"/>
        <v>0</v>
      </c>
      <c r="T19" s="3">
        <v>0</v>
      </c>
      <c r="U19" s="3">
        <v>0</v>
      </c>
      <c r="V19" s="3">
        <v>0</v>
      </c>
      <c r="W19" s="3">
        <v>0</v>
      </c>
    </row>
    <row r="20" spans="1:23" x14ac:dyDescent="0.3">
      <c r="A20" s="3">
        <v>125</v>
      </c>
      <c r="B20" s="3" t="s">
        <v>24</v>
      </c>
      <c r="C20" s="3" t="s">
        <v>29</v>
      </c>
      <c r="D20" s="3" t="s">
        <v>34</v>
      </c>
      <c r="E20" s="3" t="s">
        <v>30</v>
      </c>
      <c r="F20" s="3" t="s">
        <v>32</v>
      </c>
      <c r="G20" s="3">
        <v>3</v>
      </c>
      <c r="H20" s="3">
        <v>4</v>
      </c>
      <c r="I20" s="4">
        <f t="shared" si="5"/>
        <v>1.3333333333333333</v>
      </c>
      <c r="J20" s="3">
        <v>1</v>
      </c>
      <c r="K20" s="5">
        <f t="shared" si="6"/>
        <v>0.33333333333333331</v>
      </c>
      <c r="L20" s="3">
        <f t="shared" si="7"/>
        <v>3</v>
      </c>
      <c r="M20" s="3">
        <v>1</v>
      </c>
      <c r="N20" s="3">
        <v>2</v>
      </c>
      <c r="O20" s="3">
        <v>0</v>
      </c>
      <c r="P20" s="3">
        <v>2</v>
      </c>
      <c r="Q20" s="3">
        <v>2</v>
      </c>
      <c r="R20" s="5">
        <f t="shared" si="8"/>
        <v>0.33333333333333331</v>
      </c>
      <c r="S20" s="5">
        <f t="shared" si="9"/>
        <v>0.33333333333333331</v>
      </c>
      <c r="T20" s="3">
        <v>0</v>
      </c>
      <c r="U20" s="3">
        <v>1</v>
      </c>
      <c r="V20" s="3">
        <v>0</v>
      </c>
      <c r="W20" s="3">
        <v>1</v>
      </c>
    </row>
    <row r="21" spans="1:23" x14ac:dyDescent="0.3">
      <c r="A21" s="3">
        <v>126</v>
      </c>
      <c r="B21" s="3" t="s">
        <v>24</v>
      </c>
      <c r="C21" s="3" t="s">
        <v>29</v>
      </c>
      <c r="D21" s="3" t="s">
        <v>34</v>
      </c>
      <c r="E21" s="3" t="s">
        <v>33</v>
      </c>
      <c r="F21" s="3" t="s">
        <v>32</v>
      </c>
      <c r="G21" s="3">
        <v>1</v>
      </c>
      <c r="H21" s="3">
        <v>0</v>
      </c>
      <c r="I21" s="4">
        <f t="shared" si="5"/>
        <v>0</v>
      </c>
      <c r="J21" s="3">
        <v>0</v>
      </c>
      <c r="K21" s="5">
        <f t="shared" si="6"/>
        <v>0</v>
      </c>
      <c r="L21" s="3">
        <f t="shared" si="7"/>
        <v>1</v>
      </c>
      <c r="M21" s="3">
        <v>0</v>
      </c>
      <c r="N21" s="3">
        <v>1</v>
      </c>
      <c r="O21" s="3">
        <v>0</v>
      </c>
      <c r="P21" s="3">
        <v>0</v>
      </c>
      <c r="Q21" s="3">
        <v>0</v>
      </c>
      <c r="R21" s="5">
        <f t="shared" si="8"/>
        <v>0</v>
      </c>
      <c r="S21" s="5">
        <f t="shared" si="9"/>
        <v>0</v>
      </c>
      <c r="T21" s="3">
        <v>0</v>
      </c>
      <c r="U21" s="3">
        <v>0</v>
      </c>
      <c r="V21" s="3">
        <v>0</v>
      </c>
      <c r="W21" s="3">
        <v>0</v>
      </c>
    </row>
    <row r="22" spans="1:23" x14ac:dyDescent="0.3">
      <c r="A22" s="3">
        <v>127</v>
      </c>
      <c r="B22" s="3" t="s">
        <v>29</v>
      </c>
      <c r="C22" s="3" t="s">
        <v>32</v>
      </c>
      <c r="D22" s="3" t="s">
        <v>26</v>
      </c>
      <c r="E22" s="3" t="s">
        <v>33</v>
      </c>
      <c r="F22" s="3" t="s">
        <v>28</v>
      </c>
      <c r="G22" s="3">
        <v>2</v>
      </c>
      <c r="H22" s="3">
        <v>3</v>
      </c>
      <c r="I22" s="4">
        <f t="shared" si="5"/>
        <v>1.5</v>
      </c>
      <c r="J22" s="3">
        <v>1</v>
      </c>
      <c r="K22" s="5">
        <f t="shared" si="6"/>
        <v>0.5</v>
      </c>
      <c r="L22" s="3">
        <f t="shared" si="7"/>
        <v>1</v>
      </c>
      <c r="M22" s="3">
        <v>1</v>
      </c>
      <c r="N22" s="3">
        <v>0</v>
      </c>
      <c r="O22" s="3">
        <v>1</v>
      </c>
      <c r="P22" s="3">
        <v>0</v>
      </c>
      <c r="Q22" s="3">
        <v>0</v>
      </c>
      <c r="R22" s="5">
        <f t="shared" si="8"/>
        <v>1</v>
      </c>
      <c r="S22" s="5">
        <f t="shared" si="9"/>
        <v>1.5</v>
      </c>
      <c r="T22" s="3">
        <v>1</v>
      </c>
      <c r="U22" s="3">
        <v>0</v>
      </c>
      <c r="V22" s="3">
        <v>0</v>
      </c>
      <c r="W22" s="3">
        <v>0</v>
      </c>
    </row>
    <row r="23" spans="1:23" x14ac:dyDescent="0.3">
      <c r="A23" s="3">
        <v>128</v>
      </c>
      <c r="B23" s="3" t="s">
        <v>30</v>
      </c>
      <c r="C23" s="3" t="s">
        <v>25</v>
      </c>
      <c r="D23" s="3" t="s">
        <v>26</v>
      </c>
      <c r="E23" s="3" t="s">
        <v>27</v>
      </c>
      <c r="F23" s="3" t="s">
        <v>28</v>
      </c>
      <c r="G23" s="3">
        <v>2</v>
      </c>
      <c r="H23" s="3">
        <v>4</v>
      </c>
      <c r="I23" s="4">
        <f t="shared" si="5"/>
        <v>2</v>
      </c>
      <c r="J23" s="3">
        <v>0</v>
      </c>
      <c r="K23" s="5">
        <f t="shared" si="6"/>
        <v>0</v>
      </c>
      <c r="L23" s="3">
        <f t="shared" si="7"/>
        <v>2</v>
      </c>
      <c r="M23" s="3">
        <v>2</v>
      </c>
      <c r="N23" s="3">
        <v>0</v>
      </c>
      <c r="O23" s="3">
        <v>0</v>
      </c>
      <c r="P23" s="3">
        <v>0</v>
      </c>
      <c r="Q23" s="3">
        <v>0</v>
      </c>
      <c r="R23" s="5">
        <f t="shared" si="8"/>
        <v>1</v>
      </c>
      <c r="S23" s="5">
        <f t="shared" si="9"/>
        <v>1</v>
      </c>
      <c r="T23" s="3">
        <v>0</v>
      </c>
      <c r="U23" s="3">
        <v>1</v>
      </c>
      <c r="V23" s="3">
        <v>0</v>
      </c>
      <c r="W23" s="3">
        <v>0</v>
      </c>
    </row>
    <row r="24" spans="1:23" x14ac:dyDescent="0.3">
      <c r="A24" s="3">
        <v>129</v>
      </c>
      <c r="B24" s="3" t="s">
        <v>24</v>
      </c>
      <c r="C24" s="3" t="s">
        <v>25</v>
      </c>
      <c r="D24" s="3" t="s">
        <v>29</v>
      </c>
      <c r="E24" s="3" t="s">
        <v>27</v>
      </c>
      <c r="F24" s="3" t="s">
        <v>31</v>
      </c>
      <c r="G24" s="3">
        <v>1</v>
      </c>
      <c r="H24" s="3">
        <v>0</v>
      </c>
      <c r="I24" s="4">
        <f t="shared" si="5"/>
        <v>0</v>
      </c>
      <c r="J24" s="3">
        <v>1</v>
      </c>
      <c r="K24" s="5">
        <f t="shared" si="6"/>
        <v>1</v>
      </c>
      <c r="L24" s="3">
        <f t="shared" si="7"/>
        <v>0</v>
      </c>
      <c r="M24" s="3">
        <v>0</v>
      </c>
      <c r="N24" s="3">
        <v>0</v>
      </c>
      <c r="O24" s="3">
        <v>0</v>
      </c>
      <c r="P24" s="3">
        <v>0</v>
      </c>
      <c r="Q24" s="3">
        <v>0</v>
      </c>
      <c r="R24" s="5" t="e">
        <f t="shared" si="8"/>
        <v>#DIV/0!</v>
      </c>
      <c r="S24" s="5" t="e">
        <f t="shared" si="9"/>
        <v>#DIV/0!</v>
      </c>
      <c r="T24" s="3">
        <v>0</v>
      </c>
      <c r="U24" s="3">
        <v>0</v>
      </c>
      <c r="V24" s="3">
        <v>0</v>
      </c>
      <c r="W24" s="3">
        <v>1</v>
      </c>
    </row>
    <row r="25" spans="1:23" x14ac:dyDescent="0.3">
      <c r="A25" s="3">
        <v>130</v>
      </c>
      <c r="B25" s="3" t="s">
        <v>24</v>
      </c>
      <c r="C25" s="3" t="s">
        <v>32</v>
      </c>
      <c r="D25" s="3" t="s">
        <v>30</v>
      </c>
      <c r="E25" s="3" t="s">
        <v>27</v>
      </c>
      <c r="F25" s="3" t="s">
        <v>28</v>
      </c>
      <c r="G25" s="3">
        <v>3</v>
      </c>
      <c r="H25" s="3">
        <v>3</v>
      </c>
      <c r="I25" s="4">
        <f t="shared" si="5"/>
        <v>1</v>
      </c>
      <c r="J25" s="3">
        <v>1</v>
      </c>
      <c r="K25" s="5">
        <f t="shared" si="6"/>
        <v>0.33333333333333331</v>
      </c>
      <c r="L25" s="3">
        <f t="shared" si="7"/>
        <v>2</v>
      </c>
      <c r="M25" s="3">
        <v>1</v>
      </c>
      <c r="N25" s="3">
        <v>1</v>
      </c>
      <c r="O25" s="3">
        <v>1</v>
      </c>
      <c r="P25" s="3">
        <v>0</v>
      </c>
      <c r="Q25" s="3">
        <v>0</v>
      </c>
      <c r="R25" s="5">
        <f t="shared" si="8"/>
        <v>0.5</v>
      </c>
      <c r="S25" s="5">
        <f t="shared" si="9"/>
        <v>0.75</v>
      </c>
      <c r="T25" s="3">
        <v>1</v>
      </c>
      <c r="U25" s="3">
        <v>1</v>
      </c>
      <c r="V25" s="3">
        <v>0</v>
      </c>
      <c r="W25" s="3">
        <v>0</v>
      </c>
    </row>
    <row r="26" spans="1:23" x14ac:dyDescent="0.3">
      <c r="A26" s="3">
        <v>131</v>
      </c>
      <c r="B26" s="3" t="s">
        <v>32</v>
      </c>
      <c r="C26" s="3" t="s">
        <v>34</v>
      </c>
      <c r="D26" s="3" t="s">
        <v>26</v>
      </c>
      <c r="E26" s="3" t="s">
        <v>33</v>
      </c>
      <c r="F26" s="3" t="s">
        <v>28</v>
      </c>
      <c r="G26" s="3">
        <v>5</v>
      </c>
      <c r="H26" s="3">
        <v>2</v>
      </c>
      <c r="I26" s="4">
        <f t="shared" si="5"/>
        <v>0.4</v>
      </c>
      <c r="J26" s="3">
        <v>2</v>
      </c>
      <c r="K26" s="5">
        <f t="shared" si="6"/>
        <v>0.4</v>
      </c>
      <c r="L26" s="3">
        <f t="shared" si="7"/>
        <v>3</v>
      </c>
      <c r="M26" s="3">
        <v>1</v>
      </c>
      <c r="N26" s="3">
        <v>2</v>
      </c>
      <c r="O26" s="3">
        <v>1</v>
      </c>
      <c r="P26" s="3">
        <v>0</v>
      </c>
      <c r="Q26" s="3">
        <v>0</v>
      </c>
      <c r="R26" s="5">
        <f t="shared" si="8"/>
        <v>0.33333333333333331</v>
      </c>
      <c r="S26" s="5">
        <f t="shared" si="9"/>
        <v>0.33333333333333331</v>
      </c>
      <c r="T26" s="3">
        <v>0</v>
      </c>
      <c r="U26" s="3">
        <v>1</v>
      </c>
      <c r="V26" s="3">
        <v>0</v>
      </c>
      <c r="W26" s="3">
        <v>0</v>
      </c>
    </row>
    <row r="27" spans="1:23" x14ac:dyDescent="0.3">
      <c r="A27" s="3">
        <v>132</v>
      </c>
      <c r="B27" s="3" t="s">
        <v>32</v>
      </c>
      <c r="C27" s="3" t="s">
        <v>25</v>
      </c>
      <c r="D27" s="3" t="s">
        <v>26</v>
      </c>
      <c r="E27" s="3" t="s">
        <v>30</v>
      </c>
      <c r="F27" s="3" t="s">
        <v>33</v>
      </c>
      <c r="G27" s="3">
        <v>1</v>
      </c>
      <c r="H27" s="3">
        <v>0</v>
      </c>
      <c r="I27" s="4">
        <f t="shared" si="5"/>
        <v>0</v>
      </c>
      <c r="J27" s="3">
        <v>0</v>
      </c>
      <c r="K27" s="5">
        <f t="shared" si="6"/>
        <v>0</v>
      </c>
      <c r="L27" s="3">
        <f t="shared" si="7"/>
        <v>1</v>
      </c>
      <c r="M27" s="3">
        <v>0</v>
      </c>
      <c r="N27" s="3">
        <v>1</v>
      </c>
      <c r="O27" s="3">
        <v>0</v>
      </c>
      <c r="P27" s="3">
        <v>0</v>
      </c>
      <c r="Q27" s="3">
        <v>0</v>
      </c>
      <c r="R27" s="5">
        <f t="shared" si="8"/>
        <v>0</v>
      </c>
      <c r="S27" s="5">
        <f t="shared" si="9"/>
        <v>0</v>
      </c>
      <c r="T27" s="3">
        <v>0</v>
      </c>
      <c r="U27" s="3">
        <v>0</v>
      </c>
      <c r="V27" s="3">
        <v>0</v>
      </c>
      <c r="W27" s="3">
        <v>0</v>
      </c>
    </row>
    <row r="28" spans="1:23" x14ac:dyDescent="0.3">
      <c r="A28" s="3">
        <v>133</v>
      </c>
      <c r="B28" s="3" t="s">
        <v>32</v>
      </c>
      <c r="C28" s="3" t="s">
        <v>25</v>
      </c>
      <c r="D28" s="3" t="s">
        <v>26</v>
      </c>
      <c r="E28" s="3" t="s">
        <v>33</v>
      </c>
      <c r="F28" s="3" t="s">
        <v>28</v>
      </c>
      <c r="G28" s="3">
        <v>2</v>
      </c>
      <c r="H28" s="3">
        <v>2</v>
      </c>
      <c r="I28" s="4">
        <f t="shared" si="5"/>
        <v>1</v>
      </c>
      <c r="J28" s="3">
        <v>0</v>
      </c>
      <c r="K28" s="5">
        <f t="shared" si="6"/>
        <v>0</v>
      </c>
      <c r="L28" s="3">
        <f t="shared" si="7"/>
        <v>2</v>
      </c>
      <c r="M28" s="3">
        <v>1</v>
      </c>
      <c r="N28" s="3">
        <v>1</v>
      </c>
      <c r="O28" s="3">
        <v>0</v>
      </c>
      <c r="P28" s="3">
        <v>1</v>
      </c>
      <c r="Q28" s="3">
        <v>0</v>
      </c>
      <c r="R28" s="5">
        <f t="shared" si="8"/>
        <v>0.5</v>
      </c>
      <c r="S28" s="5">
        <f t="shared" si="9"/>
        <v>0.5</v>
      </c>
      <c r="T28" s="3">
        <v>0</v>
      </c>
      <c r="U28" s="3">
        <v>1</v>
      </c>
      <c r="V28" s="3">
        <v>0</v>
      </c>
      <c r="W28" s="3">
        <v>1</v>
      </c>
    </row>
    <row r="29" spans="1:23" x14ac:dyDescent="0.3">
      <c r="A29" s="3">
        <v>134</v>
      </c>
      <c r="B29" s="3" t="s">
        <v>29</v>
      </c>
      <c r="C29" s="3" t="s">
        <v>32</v>
      </c>
      <c r="D29" s="3" t="s">
        <v>26</v>
      </c>
      <c r="E29" s="3" t="s">
        <v>27</v>
      </c>
      <c r="F29" s="3" t="s">
        <v>33</v>
      </c>
      <c r="G29" s="3">
        <v>1</v>
      </c>
      <c r="H29" s="3">
        <v>0</v>
      </c>
      <c r="I29" s="4">
        <f t="shared" si="5"/>
        <v>0</v>
      </c>
      <c r="J29" s="3">
        <v>1</v>
      </c>
      <c r="K29" s="5">
        <f t="shared" si="6"/>
        <v>1</v>
      </c>
      <c r="L29" s="3">
        <f t="shared" si="7"/>
        <v>0</v>
      </c>
      <c r="M29" s="3">
        <v>0</v>
      </c>
      <c r="N29" s="3">
        <v>0</v>
      </c>
      <c r="O29" s="3">
        <v>0</v>
      </c>
      <c r="P29" s="3">
        <v>0</v>
      </c>
      <c r="Q29" s="3">
        <v>0</v>
      </c>
      <c r="R29" s="5" t="e">
        <f t="shared" si="8"/>
        <v>#DIV/0!</v>
      </c>
      <c r="S29" s="5" t="e">
        <f t="shared" si="9"/>
        <v>#DIV/0!</v>
      </c>
      <c r="T29" s="3">
        <v>0</v>
      </c>
      <c r="U29" s="3">
        <v>0</v>
      </c>
      <c r="V29" s="3">
        <v>0</v>
      </c>
      <c r="W29" s="3">
        <v>2</v>
      </c>
    </row>
    <row r="30" spans="1:23" x14ac:dyDescent="0.3">
      <c r="A30" s="3">
        <v>135</v>
      </c>
      <c r="B30" s="3" t="s">
        <v>29</v>
      </c>
      <c r="C30" s="3" t="s">
        <v>32</v>
      </c>
      <c r="D30" s="3" t="s">
        <v>26</v>
      </c>
      <c r="E30" s="3" t="s">
        <v>27</v>
      </c>
      <c r="F30" s="3" t="s">
        <v>28</v>
      </c>
      <c r="G30" s="3">
        <v>1</v>
      </c>
      <c r="H30" s="3">
        <v>2</v>
      </c>
      <c r="I30" s="4">
        <f t="shared" si="5"/>
        <v>2</v>
      </c>
      <c r="J30" s="3">
        <v>0</v>
      </c>
      <c r="K30" s="5">
        <f t="shared" si="6"/>
        <v>0</v>
      </c>
      <c r="L30" s="3">
        <f t="shared" si="7"/>
        <v>0</v>
      </c>
      <c r="M30" s="3">
        <v>0</v>
      </c>
      <c r="N30" s="3">
        <v>0</v>
      </c>
      <c r="O30" s="3">
        <v>0</v>
      </c>
      <c r="P30" s="3">
        <v>2</v>
      </c>
      <c r="Q30" s="3">
        <v>2</v>
      </c>
      <c r="R30" s="5" t="e">
        <f t="shared" si="8"/>
        <v>#DIV/0!</v>
      </c>
      <c r="S30" s="5" t="e">
        <f t="shared" si="9"/>
        <v>#DIV/0!</v>
      </c>
      <c r="T30" s="3">
        <v>0</v>
      </c>
      <c r="U30" s="3">
        <v>0</v>
      </c>
      <c r="V30" s="3">
        <v>0</v>
      </c>
      <c r="W30" s="3">
        <v>1</v>
      </c>
    </row>
    <row r="31" spans="1:23" x14ac:dyDescent="0.3">
      <c r="A31" s="3">
        <v>136</v>
      </c>
      <c r="B31" s="3" t="s">
        <v>24</v>
      </c>
      <c r="C31" s="3" t="s">
        <v>25</v>
      </c>
      <c r="D31" s="3" t="s">
        <v>26</v>
      </c>
      <c r="E31" s="3" t="s">
        <v>33</v>
      </c>
      <c r="F31" s="3" t="s">
        <v>32</v>
      </c>
      <c r="G31" s="3">
        <v>1</v>
      </c>
      <c r="H31" s="3">
        <v>0</v>
      </c>
      <c r="I31" s="4">
        <f t="shared" si="5"/>
        <v>0</v>
      </c>
      <c r="J31" s="3">
        <v>0</v>
      </c>
      <c r="K31" s="5">
        <f t="shared" si="6"/>
        <v>0</v>
      </c>
      <c r="L31" s="3">
        <f t="shared" si="7"/>
        <v>1</v>
      </c>
      <c r="M31" s="3">
        <v>0</v>
      </c>
      <c r="N31" s="3">
        <v>1</v>
      </c>
      <c r="O31" s="3">
        <v>0</v>
      </c>
      <c r="P31" s="3">
        <v>0</v>
      </c>
      <c r="Q31" s="3">
        <v>0</v>
      </c>
      <c r="R31" s="5">
        <f t="shared" si="8"/>
        <v>0</v>
      </c>
      <c r="S31" s="5">
        <f t="shared" si="9"/>
        <v>0</v>
      </c>
      <c r="T31" s="3">
        <v>0</v>
      </c>
      <c r="U31" s="3">
        <v>0</v>
      </c>
      <c r="V31" s="3">
        <v>0</v>
      </c>
      <c r="W31" s="3">
        <v>0</v>
      </c>
    </row>
    <row r="32" spans="1:23" x14ac:dyDescent="0.3">
      <c r="A32" s="3">
        <v>137</v>
      </c>
      <c r="B32" s="3" t="s">
        <v>24</v>
      </c>
      <c r="C32" s="3" t="s">
        <v>25</v>
      </c>
      <c r="D32" s="3" t="s">
        <v>26</v>
      </c>
      <c r="E32" s="3" t="s">
        <v>27</v>
      </c>
      <c r="F32" s="3" t="s">
        <v>33</v>
      </c>
      <c r="G32" s="3">
        <v>1</v>
      </c>
      <c r="H32" s="3">
        <v>0</v>
      </c>
      <c r="I32" s="4">
        <f t="shared" si="5"/>
        <v>0</v>
      </c>
      <c r="J32" s="3">
        <v>1</v>
      </c>
      <c r="K32" s="5">
        <f t="shared" si="6"/>
        <v>1</v>
      </c>
      <c r="L32" s="3">
        <f t="shared" si="7"/>
        <v>0</v>
      </c>
      <c r="M32" s="3">
        <v>0</v>
      </c>
      <c r="N32" s="3">
        <v>0</v>
      </c>
      <c r="O32" s="3">
        <v>0</v>
      </c>
      <c r="P32" s="3">
        <v>0</v>
      </c>
      <c r="Q32" s="3">
        <v>0</v>
      </c>
      <c r="R32" s="5" t="e">
        <f t="shared" si="8"/>
        <v>#DIV/0!</v>
      </c>
      <c r="S32" s="5" t="e">
        <f t="shared" si="9"/>
        <v>#DIV/0!</v>
      </c>
      <c r="T32" s="3">
        <v>0</v>
      </c>
      <c r="U32" s="3">
        <v>0</v>
      </c>
      <c r="V32" s="3">
        <v>0</v>
      </c>
      <c r="W32" s="3">
        <v>0</v>
      </c>
    </row>
    <row r="33" spans="1:27" x14ac:dyDescent="0.3">
      <c r="A33" s="3">
        <v>138</v>
      </c>
      <c r="B33" s="3" t="s">
        <v>29</v>
      </c>
      <c r="C33" s="3" t="s">
        <v>32</v>
      </c>
      <c r="D33" s="3" t="s">
        <v>34</v>
      </c>
      <c r="E33" s="3" t="s">
        <v>30</v>
      </c>
      <c r="F33" s="3" t="s">
        <v>28</v>
      </c>
      <c r="G33" s="3">
        <v>2</v>
      </c>
      <c r="H33" s="3">
        <v>3</v>
      </c>
      <c r="I33" s="4">
        <f t="shared" si="5"/>
        <v>1.5</v>
      </c>
      <c r="J33" s="3">
        <v>0</v>
      </c>
      <c r="K33" s="5">
        <f t="shared" si="6"/>
        <v>0</v>
      </c>
      <c r="L33" s="3">
        <f t="shared" si="7"/>
        <v>2</v>
      </c>
      <c r="M33" s="3">
        <v>1</v>
      </c>
      <c r="N33" s="3">
        <v>1</v>
      </c>
      <c r="O33" s="3">
        <v>1</v>
      </c>
      <c r="P33" s="3">
        <v>0</v>
      </c>
      <c r="Q33" s="3">
        <v>0</v>
      </c>
      <c r="R33" s="5">
        <f t="shared" si="8"/>
        <v>0.5</v>
      </c>
      <c r="S33" s="5">
        <f t="shared" si="9"/>
        <v>0.75</v>
      </c>
      <c r="T33" s="3">
        <v>1</v>
      </c>
      <c r="U33" s="3">
        <v>0</v>
      </c>
      <c r="V33" s="3">
        <v>0</v>
      </c>
      <c r="W33" s="3">
        <v>0</v>
      </c>
    </row>
    <row r="34" spans="1:27" x14ac:dyDescent="0.3">
      <c r="A34" s="3">
        <v>139</v>
      </c>
      <c r="B34" s="3" t="s">
        <v>24</v>
      </c>
      <c r="C34" s="3" t="s">
        <v>31</v>
      </c>
      <c r="D34" s="3" t="s">
        <v>26</v>
      </c>
      <c r="E34" s="3" t="s">
        <v>27</v>
      </c>
      <c r="F34" s="3" t="s">
        <v>28</v>
      </c>
      <c r="G34" s="3">
        <v>1</v>
      </c>
      <c r="H34" s="3">
        <v>2</v>
      </c>
      <c r="I34" s="4">
        <f t="shared" si="5"/>
        <v>2</v>
      </c>
      <c r="J34" s="3">
        <v>0</v>
      </c>
      <c r="K34" s="5">
        <f t="shared" si="6"/>
        <v>0</v>
      </c>
      <c r="L34" s="3">
        <f t="shared" si="7"/>
        <v>1</v>
      </c>
      <c r="M34" s="3">
        <v>1</v>
      </c>
      <c r="N34" s="3">
        <v>0</v>
      </c>
      <c r="O34" s="3">
        <v>1</v>
      </c>
      <c r="P34" s="3">
        <v>0</v>
      </c>
      <c r="Q34" s="3">
        <v>0</v>
      </c>
      <c r="R34" s="5">
        <f t="shared" si="8"/>
        <v>1</v>
      </c>
      <c r="S34" s="5">
        <f t="shared" si="9"/>
        <v>1</v>
      </c>
      <c r="T34" s="3">
        <v>0</v>
      </c>
      <c r="U34" s="3">
        <v>0</v>
      </c>
      <c r="V34" s="3">
        <v>0</v>
      </c>
      <c r="W34" s="3">
        <v>1</v>
      </c>
    </row>
    <row r="35" spans="1:27" x14ac:dyDescent="0.3">
      <c r="A35" s="3">
        <v>140</v>
      </c>
      <c r="B35" s="3" t="s">
        <v>32</v>
      </c>
      <c r="C35" s="3" t="s">
        <v>34</v>
      </c>
      <c r="D35" s="3" t="s">
        <v>26</v>
      </c>
      <c r="E35" s="3" t="s">
        <v>27</v>
      </c>
      <c r="F35" s="3" t="s">
        <v>28</v>
      </c>
      <c r="G35" s="3">
        <v>1</v>
      </c>
      <c r="H35" s="3">
        <v>0</v>
      </c>
      <c r="I35" s="4">
        <f t="shared" si="5"/>
        <v>0</v>
      </c>
      <c r="J35" s="3">
        <v>1</v>
      </c>
      <c r="K35" s="5">
        <f t="shared" si="6"/>
        <v>1</v>
      </c>
      <c r="L35" s="3">
        <f t="shared" si="7"/>
        <v>0</v>
      </c>
      <c r="M35" s="3">
        <v>0</v>
      </c>
      <c r="N35" s="3">
        <v>0</v>
      </c>
      <c r="O35" s="3">
        <v>0</v>
      </c>
      <c r="P35" s="3">
        <v>0</v>
      </c>
      <c r="Q35" s="3">
        <v>0</v>
      </c>
      <c r="R35" s="5" t="e">
        <f t="shared" si="8"/>
        <v>#DIV/0!</v>
      </c>
      <c r="S35" s="5" t="e">
        <f t="shared" si="9"/>
        <v>#DIV/0!</v>
      </c>
      <c r="T35" s="3">
        <v>0</v>
      </c>
      <c r="U35" s="3">
        <v>0</v>
      </c>
      <c r="V35" s="3">
        <v>0</v>
      </c>
      <c r="W35" s="3">
        <v>0</v>
      </c>
    </row>
    <row r="36" spans="1:27" x14ac:dyDescent="0.3">
      <c r="A36" s="3">
        <v>141</v>
      </c>
      <c r="B36" s="3" t="s">
        <v>24</v>
      </c>
      <c r="C36" s="3" t="s">
        <v>25</v>
      </c>
      <c r="D36" s="3" t="s">
        <v>32</v>
      </c>
      <c r="E36" s="3" t="s">
        <v>30</v>
      </c>
      <c r="F36" s="3" t="s">
        <v>34</v>
      </c>
      <c r="G36" s="3">
        <v>2</v>
      </c>
      <c r="H36" s="3">
        <v>3</v>
      </c>
      <c r="I36" s="4">
        <f t="shared" si="5"/>
        <v>1.5</v>
      </c>
      <c r="J36" s="3">
        <v>1</v>
      </c>
      <c r="K36" s="5">
        <f t="shared" si="6"/>
        <v>0.5</v>
      </c>
      <c r="L36" s="3">
        <f t="shared" si="7"/>
        <v>1</v>
      </c>
      <c r="M36" s="3">
        <v>1</v>
      </c>
      <c r="N36" s="3">
        <v>0</v>
      </c>
      <c r="O36" s="3">
        <v>1</v>
      </c>
      <c r="P36" s="3">
        <v>0</v>
      </c>
      <c r="Q36" s="3">
        <v>0</v>
      </c>
      <c r="R36" s="5">
        <f t="shared" si="8"/>
        <v>1</v>
      </c>
      <c r="S36" s="5">
        <f t="shared" si="9"/>
        <v>1.5</v>
      </c>
      <c r="T36" s="3">
        <v>1</v>
      </c>
      <c r="U36" s="3">
        <v>0</v>
      </c>
      <c r="V36" s="3">
        <v>0</v>
      </c>
      <c r="W36" s="3">
        <v>0</v>
      </c>
    </row>
    <row r="37" spans="1:27" x14ac:dyDescent="0.3">
      <c r="A37" s="3">
        <v>142</v>
      </c>
      <c r="B37" s="3" t="s">
        <v>24</v>
      </c>
      <c r="C37" s="3" t="s">
        <v>32</v>
      </c>
      <c r="D37" s="3" t="s">
        <v>33</v>
      </c>
      <c r="E37" s="3" t="s">
        <v>30</v>
      </c>
      <c r="F37" s="3" t="s">
        <v>31</v>
      </c>
      <c r="G37" s="3">
        <v>3</v>
      </c>
      <c r="H37" s="3">
        <v>1</v>
      </c>
      <c r="I37" s="4">
        <f t="shared" si="5"/>
        <v>0.33333333333333331</v>
      </c>
      <c r="J37" s="3">
        <v>1</v>
      </c>
      <c r="K37" s="5">
        <f t="shared" si="6"/>
        <v>0.33333333333333331</v>
      </c>
      <c r="L37" s="3">
        <f t="shared" si="7"/>
        <v>2</v>
      </c>
      <c r="M37" s="3">
        <v>0</v>
      </c>
      <c r="N37" s="3">
        <v>2</v>
      </c>
      <c r="O37" s="3">
        <v>0</v>
      </c>
      <c r="P37" s="3">
        <v>4</v>
      </c>
      <c r="Q37" s="3">
        <v>1</v>
      </c>
      <c r="R37" s="5">
        <f t="shared" si="8"/>
        <v>0</v>
      </c>
      <c r="S37" s="5">
        <f t="shared" si="9"/>
        <v>0</v>
      </c>
      <c r="T37" s="3">
        <v>0</v>
      </c>
      <c r="U37" s="3">
        <v>1</v>
      </c>
      <c r="V37" s="3">
        <v>0</v>
      </c>
      <c r="W37" s="3">
        <v>3</v>
      </c>
    </row>
    <row r="38" spans="1:27" x14ac:dyDescent="0.3">
      <c r="I38" s="2"/>
      <c r="K38" s="1"/>
      <c r="R38" s="1"/>
      <c r="S38" s="1"/>
    </row>
    <row r="39" spans="1:27" x14ac:dyDescent="0.3">
      <c r="F39" s="9" t="s">
        <v>36</v>
      </c>
      <c r="G39">
        <f>SUM(G3:G37)</f>
        <v>94</v>
      </c>
      <c r="H39">
        <f>SUM(H3:H37)</f>
        <v>78</v>
      </c>
      <c r="I39" s="2">
        <f t="shared" ref="I39" si="10">H39/G39</f>
        <v>0.82978723404255317</v>
      </c>
      <c r="J39">
        <f>SUM(J3:J34)</f>
        <v>17</v>
      </c>
      <c r="K39" s="1">
        <f t="shared" ref="K39" si="11">J39/G39</f>
        <v>0.18085106382978725</v>
      </c>
      <c r="L39">
        <f>SUM(L3:L34)</f>
        <v>62</v>
      </c>
      <c r="M39">
        <f>SUM(M3:M35)</f>
        <v>26</v>
      </c>
      <c r="N39">
        <f>SUM(N3:N34)</f>
        <v>36</v>
      </c>
      <c r="O39">
        <f>SUM(O3:O35)</f>
        <v>18</v>
      </c>
      <c r="P39">
        <f>SUM(P3:P34)</f>
        <v>26</v>
      </c>
      <c r="Q39">
        <f>SUM(Q3:Q34)</f>
        <v>16</v>
      </c>
      <c r="R39" s="1">
        <f t="shared" ref="R39" si="12">M39/(M39+N39)</f>
        <v>0.41935483870967744</v>
      </c>
      <c r="S39" s="1">
        <f>((0.5*T39)+M39)/L39</f>
        <v>0.46774193548387094</v>
      </c>
      <c r="T39">
        <f>SUM(T3:T35)</f>
        <v>6</v>
      </c>
      <c r="U39">
        <f>SUM(U3:U34)</f>
        <v>17</v>
      </c>
      <c r="V39">
        <f>SUM(V3:V34)</f>
        <v>0</v>
      </c>
      <c r="W39">
        <f>SUM(W3:W34)</f>
        <v>22</v>
      </c>
    </row>
    <row r="40" spans="1:27" x14ac:dyDescent="0.3">
      <c r="I40" s="2"/>
      <c r="K40" s="1"/>
      <c r="R40" s="1"/>
      <c r="S40" s="1"/>
    </row>
    <row r="41" spans="1:27" x14ac:dyDescent="0.3">
      <c r="I41" s="2"/>
      <c r="K41" s="1"/>
      <c r="R41" s="1"/>
      <c r="S41" s="1"/>
    </row>
    <row r="42" spans="1:27" x14ac:dyDescent="0.3">
      <c r="A42" s="49" t="s">
        <v>37</v>
      </c>
      <c r="B42" s="49"/>
      <c r="C42" s="49"/>
      <c r="D42" s="3"/>
      <c r="E42" s="3"/>
      <c r="F42" s="3"/>
      <c r="G42" s="3"/>
      <c r="H42" s="3"/>
      <c r="I42" s="4"/>
      <c r="J42" s="3"/>
      <c r="K42" s="5"/>
      <c r="L42" s="3"/>
      <c r="M42" s="3"/>
      <c r="N42" s="3"/>
      <c r="O42" s="3"/>
      <c r="P42" s="3"/>
      <c r="Q42" s="3"/>
      <c r="R42" s="5"/>
      <c r="S42" s="5"/>
      <c r="T42" s="3"/>
      <c r="U42" s="3"/>
      <c r="V42" s="3"/>
      <c r="W42" s="3"/>
      <c r="X42" s="3"/>
      <c r="Y42" s="3"/>
      <c r="Z42" s="3"/>
    </row>
    <row r="43" spans="1:27" x14ac:dyDescent="0.3">
      <c r="A43" s="6" t="s">
        <v>1</v>
      </c>
      <c r="B43" s="6" t="s">
        <v>2</v>
      </c>
      <c r="C43" s="6" t="s">
        <v>3</v>
      </c>
      <c r="D43" s="6" t="s">
        <v>4</v>
      </c>
      <c r="E43" s="6" t="s">
        <v>5</v>
      </c>
      <c r="F43" s="6" t="s">
        <v>6</v>
      </c>
      <c r="G43" s="6" t="s">
        <v>7</v>
      </c>
      <c r="H43" s="6" t="s">
        <v>8</v>
      </c>
      <c r="I43" s="7" t="s">
        <v>9</v>
      </c>
      <c r="J43" s="6" t="s">
        <v>10</v>
      </c>
      <c r="K43" s="8" t="s">
        <v>11</v>
      </c>
      <c r="L43" s="6" t="s">
        <v>12</v>
      </c>
      <c r="M43" s="6" t="s">
        <v>13</v>
      </c>
      <c r="N43" s="6" t="s">
        <v>14</v>
      </c>
      <c r="O43" s="6" t="s">
        <v>38</v>
      </c>
      <c r="P43" s="6" t="s">
        <v>16</v>
      </c>
      <c r="Q43" s="6" t="s">
        <v>17</v>
      </c>
      <c r="R43" s="8" t="s">
        <v>18</v>
      </c>
      <c r="S43" s="8" t="s">
        <v>19</v>
      </c>
      <c r="T43" s="6" t="s">
        <v>20</v>
      </c>
      <c r="U43" s="6" t="s">
        <v>39</v>
      </c>
      <c r="V43" s="6" t="s">
        <v>40</v>
      </c>
      <c r="W43" s="6" t="s">
        <v>41</v>
      </c>
      <c r="X43" s="6" t="s">
        <v>22</v>
      </c>
      <c r="Y43" s="6" t="s">
        <v>42</v>
      </c>
      <c r="Z43" s="9"/>
      <c r="AA43" s="6"/>
    </row>
    <row r="44" spans="1:27" x14ac:dyDescent="0.3">
      <c r="A44" s="3">
        <v>1</v>
      </c>
      <c r="B44" s="3" t="s">
        <v>24</v>
      </c>
      <c r="C44" s="3" t="s">
        <v>25</v>
      </c>
      <c r="D44" s="3" t="s">
        <v>26</v>
      </c>
      <c r="E44" s="3" t="s">
        <v>27</v>
      </c>
      <c r="F44" s="3" t="s">
        <v>28</v>
      </c>
      <c r="G44" s="3">
        <v>6</v>
      </c>
      <c r="H44" s="3">
        <v>0</v>
      </c>
      <c r="I44" s="4">
        <f t="shared" ref="I44:I78" si="13">H44/G44</f>
        <v>0</v>
      </c>
      <c r="J44" s="3">
        <v>2</v>
      </c>
      <c r="K44" s="5">
        <f t="shared" ref="K44:K78" si="14">J44/G44</f>
        <v>0.33333333333333331</v>
      </c>
      <c r="L44" s="3">
        <f t="shared" ref="L44:L78" si="15">M44+N44</f>
        <v>4</v>
      </c>
      <c r="M44" s="3">
        <v>0</v>
      </c>
      <c r="N44" s="3">
        <v>4</v>
      </c>
      <c r="O44" s="3">
        <v>0</v>
      </c>
      <c r="P44" s="3">
        <v>0</v>
      </c>
      <c r="Q44" s="3">
        <v>0</v>
      </c>
      <c r="R44" s="5">
        <f t="shared" ref="R44:R78" si="16">M44/(M44+N44)</f>
        <v>0</v>
      </c>
      <c r="S44" s="5">
        <f t="shared" ref="S44:S78" si="17">((0.5*T44)+M44)/L44</f>
        <v>0</v>
      </c>
      <c r="T44" s="3">
        <v>0</v>
      </c>
      <c r="U44" s="3">
        <v>2</v>
      </c>
      <c r="V44" s="3">
        <v>2</v>
      </c>
      <c r="W44" s="3">
        <v>1</v>
      </c>
      <c r="X44" s="3">
        <v>2</v>
      </c>
      <c r="Y44" s="3">
        <v>2</v>
      </c>
    </row>
    <row r="45" spans="1:27" x14ac:dyDescent="0.3">
      <c r="A45" s="3">
        <v>2</v>
      </c>
      <c r="B45" s="3" t="s">
        <v>29</v>
      </c>
      <c r="C45" s="3" t="s">
        <v>30</v>
      </c>
      <c r="D45" s="3" t="s">
        <v>26</v>
      </c>
      <c r="E45" s="3" t="s">
        <v>27</v>
      </c>
      <c r="F45" s="3" t="s">
        <v>28</v>
      </c>
      <c r="G45" s="3">
        <v>2</v>
      </c>
      <c r="H45" s="3">
        <v>2</v>
      </c>
      <c r="I45" s="4">
        <f t="shared" si="13"/>
        <v>1</v>
      </c>
      <c r="J45" s="3">
        <v>0</v>
      </c>
      <c r="K45" s="5">
        <f t="shared" si="14"/>
        <v>0</v>
      </c>
      <c r="L45" s="3">
        <f t="shared" si="15"/>
        <v>2</v>
      </c>
      <c r="M45" s="3">
        <v>1</v>
      </c>
      <c r="N45" s="3">
        <v>1</v>
      </c>
      <c r="O45" s="3">
        <v>1</v>
      </c>
      <c r="P45" s="3">
        <v>0</v>
      </c>
      <c r="Q45" s="3">
        <v>0</v>
      </c>
      <c r="R45" s="5">
        <f t="shared" si="16"/>
        <v>0.5</v>
      </c>
      <c r="S45" s="5">
        <f t="shared" si="17"/>
        <v>0.5</v>
      </c>
      <c r="T45" s="3">
        <v>0</v>
      </c>
      <c r="U45" s="3">
        <v>0</v>
      </c>
      <c r="V45" s="3">
        <v>1</v>
      </c>
      <c r="W45" s="3">
        <v>0</v>
      </c>
      <c r="X45" s="3">
        <v>0</v>
      </c>
      <c r="Y45" s="3">
        <v>0</v>
      </c>
    </row>
    <row r="46" spans="1:27" x14ac:dyDescent="0.3">
      <c r="A46" s="3">
        <v>3</v>
      </c>
      <c r="B46" s="3" t="s">
        <v>29</v>
      </c>
      <c r="C46" s="3" t="s">
        <v>25</v>
      </c>
      <c r="D46" s="3" t="s">
        <v>26</v>
      </c>
      <c r="E46" s="3" t="s">
        <v>27</v>
      </c>
      <c r="F46" s="3" t="s">
        <v>31</v>
      </c>
      <c r="G46" s="3">
        <v>2</v>
      </c>
      <c r="H46" s="3">
        <v>4</v>
      </c>
      <c r="I46" s="4">
        <f t="shared" si="13"/>
        <v>2</v>
      </c>
      <c r="J46" s="3">
        <v>0</v>
      </c>
      <c r="K46" s="5">
        <f t="shared" si="14"/>
        <v>0</v>
      </c>
      <c r="L46" s="3">
        <f t="shared" si="15"/>
        <v>1</v>
      </c>
      <c r="M46" s="3">
        <v>1</v>
      </c>
      <c r="N46" s="3">
        <v>0</v>
      </c>
      <c r="O46" s="3">
        <v>1</v>
      </c>
      <c r="P46" s="3">
        <v>2</v>
      </c>
      <c r="Q46" s="3">
        <v>2</v>
      </c>
      <c r="R46" s="5">
        <f t="shared" si="16"/>
        <v>1</v>
      </c>
      <c r="S46" s="5">
        <f t="shared" si="17"/>
        <v>1</v>
      </c>
      <c r="T46" s="3">
        <v>0</v>
      </c>
      <c r="U46" s="3">
        <v>0</v>
      </c>
      <c r="V46" s="3">
        <v>1</v>
      </c>
      <c r="W46" s="3">
        <v>0</v>
      </c>
      <c r="X46" s="3">
        <v>1</v>
      </c>
      <c r="Y46" s="3">
        <v>0</v>
      </c>
    </row>
    <row r="47" spans="1:27" x14ac:dyDescent="0.3">
      <c r="A47" s="3">
        <v>5</v>
      </c>
      <c r="B47" s="3" t="s">
        <v>24</v>
      </c>
      <c r="C47" s="3" t="s">
        <v>29</v>
      </c>
      <c r="D47" s="3" t="s">
        <v>30</v>
      </c>
      <c r="E47" s="3" t="s">
        <v>27</v>
      </c>
      <c r="F47" s="3" t="s">
        <v>28</v>
      </c>
      <c r="G47" s="3">
        <v>1</v>
      </c>
      <c r="H47" s="3">
        <v>0</v>
      </c>
      <c r="I47" s="4">
        <f t="shared" si="13"/>
        <v>0</v>
      </c>
      <c r="J47" s="3">
        <v>1</v>
      </c>
      <c r="K47" s="5">
        <f t="shared" si="14"/>
        <v>1</v>
      </c>
      <c r="L47" s="3">
        <f t="shared" si="15"/>
        <v>0</v>
      </c>
      <c r="M47" s="3">
        <v>0</v>
      </c>
      <c r="N47" s="3">
        <v>0</v>
      </c>
      <c r="O47" s="3">
        <v>0</v>
      </c>
      <c r="P47" s="3">
        <v>0</v>
      </c>
      <c r="Q47" s="3">
        <v>0</v>
      </c>
      <c r="R47" s="5" t="e">
        <f t="shared" si="16"/>
        <v>#DIV/0!</v>
      </c>
      <c r="S47" s="5" t="e">
        <f t="shared" si="17"/>
        <v>#DIV/0!</v>
      </c>
      <c r="T47" s="3">
        <v>0</v>
      </c>
      <c r="U47" s="3">
        <v>0</v>
      </c>
      <c r="V47" s="3">
        <v>0</v>
      </c>
      <c r="W47" s="3">
        <v>1</v>
      </c>
      <c r="X47" s="3">
        <v>0</v>
      </c>
      <c r="Y47" s="3">
        <v>0</v>
      </c>
    </row>
    <row r="48" spans="1:27" x14ac:dyDescent="0.3">
      <c r="A48" s="3">
        <v>6</v>
      </c>
      <c r="B48" s="3" t="s">
        <v>29</v>
      </c>
      <c r="C48" s="3" t="s">
        <v>25</v>
      </c>
      <c r="D48" s="3" t="s">
        <v>26</v>
      </c>
      <c r="E48" s="3" t="s">
        <v>27</v>
      </c>
      <c r="F48" s="3" t="s">
        <v>28</v>
      </c>
      <c r="G48" s="3">
        <v>9</v>
      </c>
      <c r="H48" s="3">
        <v>5</v>
      </c>
      <c r="I48" s="4">
        <f t="shared" si="13"/>
        <v>0.55555555555555558</v>
      </c>
      <c r="J48" s="3">
        <v>2</v>
      </c>
      <c r="K48" s="5">
        <f t="shared" si="14"/>
        <v>0.22222222222222221</v>
      </c>
      <c r="L48" s="3">
        <f t="shared" si="15"/>
        <v>7</v>
      </c>
      <c r="M48" s="3">
        <v>2</v>
      </c>
      <c r="N48" s="3">
        <v>5</v>
      </c>
      <c r="O48" s="3">
        <v>0</v>
      </c>
      <c r="P48" s="3">
        <v>1</v>
      </c>
      <c r="Q48" s="3">
        <v>1</v>
      </c>
      <c r="R48" s="5">
        <f t="shared" si="16"/>
        <v>0.2857142857142857</v>
      </c>
      <c r="S48" s="5">
        <f t="shared" si="17"/>
        <v>0.2857142857142857</v>
      </c>
      <c r="T48" s="3">
        <v>0</v>
      </c>
      <c r="U48" s="3">
        <v>4</v>
      </c>
      <c r="V48" s="3">
        <v>1</v>
      </c>
      <c r="W48" s="3">
        <v>2</v>
      </c>
      <c r="X48" s="3">
        <v>1</v>
      </c>
      <c r="Y48" s="3">
        <v>0</v>
      </c>
    </row>
    <row r="49" spans="1:25" x14ac:dyDescent="0.3">
      <c r="A49" s="3">
        <v>7</v>
      </c>
      <c r="B49" s="3" t="s">
        <v>24</v>
      </c>
      <c r="C49" s="3" t="s">
        <v>30</v>
      </c>
      <c r="D49" s="3" t="s">
        <v>26</v>
      </c>
      <c r="E49" s="3" t="s">
        <v>27</v>
      </c>
      <c r="F49" s="3" t="s">
        <v>28</v>
      </c>
      <c r="G49" s="3">
        <v>5</v>
      </c>
      <c r="H49" s="3">
        <v>2</v>
      </c>
      <c r="I49" s="4">
        <f t="shared" si="13"/>
        <v>0.4</v>
      </c>
      <c r="J49" s="3">
        <v>1</v>
      </c>
      <c r="K49" s="5">
        <f t="shared" si="14"/>
        <v>0.2</v>
      </c>
      <c r="L49" s="3">
        <f t="shared" si="15"/>
        <v>4</v>
      </c>
      <c r="M49" s="3">
        <v>1</v>
      </c>
      <c r="N49" s="3">
        <v>3</v>
      </c>
      <c r="O49" s="3">
        <v>0</v>
      </c>
      <c r="P49" s="3">
        <v>0</v>
      </c>
      <c r="Q49" s="3">
        <v>0</v>
      </c>
      <c r="R49" s="5">
        <f t="shared" si="16"/>
        <v>0.25</v>
      </c>
      <c r="S49" s="5">
        <f t="shared" si="17"/>
        <v>0.25</v>
      </c>
      <c r="T49" s="3">
        <v>0</v>
      </c>
      <c r="U49" s="3">
        <v>1</v>
      </c>
      <c r="V49" s="3">
        <v>2</v>
      </c>
      <c r="W49" s="3">
        <v>0</v>
      </c>
      <c r="X49" s="3">
        <v>0</v>
      </c>
      <c r="Y49" s="3">
        <v>0</v>
      </c>
    </row>
    <row r="50" spans="1:25" x14ac:dyDescent="0.3">
      <c r="A50" s="3">
        <v>14</v>
      </c>
      <c r="B50" s="3" t="s">
        <v>24</v>
      </c>
      <c r="C50" s="3" t="s">
        <v>25</v>
      </c>
      <c r="D50" s="3" t="s">
        <v>26</v>
      </c>
      <c r="E50" s="3" t="s">
        <v>33</v>
      </c>
      <c r="F50" s="3" t="s">
        <v>28</v>
      </c>
      <c r="G50" s="3">
        <v>3</v>
      </c>
      <c r="H50" s="3">
        <v>0</v>
      </c>
      <c r="I50" s="4">
        <f t="shared" si="13"/>
        <v>0</v>
      </c>
      <c r="J50" s="3">
        <v>2</v>
      </c>
      <c r="K50" s="5">
        <f t="shared" si="14"/>
        <v>0.66666666666666663</v>
      </c>
      <c r="L50" s="3">
        <f t="shared" si="15"/>
        <v>1</v>
      </c>
      <c r="M50" s="3">
        <v>0</v>
      </c>
      <c r="N50" s="3">
        <v>1</v>
      </c>
      <c r="O50" s="3">
        <v>0</v>
      </c>
      <c r="P50" s="3">
        <v>0</v>
      </c>
      <c r="Q50" s="3">
        <v>0</v>
      </c>
      <c r="R50" s="5">
        <f t="shared" si="16"/>
        <v>0</v>
      </c>
      <c r="S50" s="5">
        <f t="shared" si="17"/>
        <v>0</v>
      </c>
      <c r="T50" s="3">
        <v>0</v>
      </c>
      <c r="U50" s="3">
        <v>1</v>
      </c>
      <c r="V50" s="3">
        <v>0</v>
      </c>
      <c r="W50" s="3">
        <v>2</v>
      </c>
      <c r="X50" s="3">
        <v>0</v>
      </c>
      <c r="Y50" s="3">
        <v>0</v>
      </c>
    </row>
    <row r="51" spans="1:25" x14ac:dyDescent="0.3">
      <c r="A51" s="3">
        <v>18</v>
      </c>
      <c r="B51" s="3" t="s">
        <v>32</v>
      </c>
      <c r="C51" s="3" t="s">
        <v>25</v>
      </c>
      <c r="D51" s="3" t="s">
        <v>26</v>
      </c>
      <c r="E51" s="3" t="s">
        <v>30</v>
      </c>
      <c r="F51" s="3" t="s">
        <v>28</v>
      </c>
      <c r="G51" s="3">
        <v>9</v>
      </c>
      <c r="H51" s="3">
        <v>0</v>
      </c>
      <c r="I51" s="4">
        <f t="shared" si="13"/>
        <v>0</v>
      </c>
      <c r="J51" s="3">
        <v>4</v>
      </c>
      <c r="K51" s="5">
        <f t="shared" si="14"/>
        <v>0.44444444444444442</v>
      </c>
      <c r="L51" s="3">
        <f t="shared" si="15"/>
        <v>5</v>
      </c>
      <c r="M51" s="3">
        <v>0</v>
      </c>
      <c r="N51" s="3">
        <v>5</v>
      </c>
      <c r="O51" s="3">
        <v>0</v>
      </c>
      <c r="P51" s="3">
        <v>0</v>
      </c>
      <c r="Q51" s="3">
        <v>0</v>
      </c>
      <c r="R51" s="5">
        <f t="shared" si="16"/>
        <v>0</v>
      </c>
      <c r="S51" s="5">
        <f t="shared" si="17"/>
        <v>0</v>
      </c>
      <c r="T51" s="3">
        <v>0</v>
      </c>
      <c r="U51" s="3">
        <v>1</v>
      </c>
      <c r="V51" s="3">
        <v>4</v>
      </c>
      <c r="W51" s="3">
        <v>3</v>
      </c>
      <c r="X51" s="3">
        <v>0</v>
      </c>
      <c r="Y51" s="3">
        <v>0</v>
      </c>
    </row>
    <row r="52" spans="1:25" x14ac:dyDescent="0.3">
      <c r="A52" s="3">
        <v>22</v>
      </c>
      <c r="B52" s="3" t="s">
        <v>24</v>
      </c>
      <c r="C52" s="3" t="s">
        <v>25</v>
      </c>
      <c r="D52" s="3" t="s">
        <v>26</v>
      </c>
      <c r="E52" s="3" t="s">
        <v>30</v>
      </c>
      <c r="F52" s="3" t="s">
        <v>29</v>
      </c>
      <c r="G52" s="3">
        <v>1</v>
      </c>
      <c r="H52" s="3">
        <v>1</v>
      </c>
      <c r="I52" s="4">
        <f t="shared" si="13"/>
        <v>1</v>
      </c>
      <c r="J52" s="3">
        <v>0</v>
      </c>
      <c r="K52" s="5">
        <f t="shared" si="14"/>
        <v>0</v>
      </c>
      <c r="L52" s="3">
        <f t="shared" si="15"/>
        <v>0</v>
      </c>
      <c r="M52" s="3">
        <v>0</v>
      </c>
      <c r="N52" s="3">
        <v>0</v>
      </c>
      <c r="O52" s="3">
        <v>0</v>
      </c>
      <c r="P52" s="3">
        <v>2</v>
      </c>
      <c r="Q52" s="3">
        <v>1</v>
      </c>
      <c r="R52" s="5" t="e">
        <f t="shared" si="16"/>
        <v>#DIV/0!</v>
      </c>
      <c r="S52" s="5" t="e">
        <f t="shared" si="17"/>
        <v>#DIV/0!</v>
      </c>
      <c r="T52" s="3">
        <v>0</v>
      </c>
      <c r="U52" s="3">
        <v>0</v>
      </c>
      <c r="V52" s="3">
        <v>0</v>
      </c>
      <c r="W52" s="3">
        <v>0</v>
      </c>
      <c r="X52" s="3">
        <v>1</v>
      </c>
      <c r="Y52" s="3">
        <v>0</v>
      </c>
    </row>
    <row r="53" spans="1:25" x14ac:dyDescent="0.3">
      <c r="A53" s="3">
        <v>33</v>
      </c>
      <c r="B53" s="3" t="s">
        <v>24</v>
      </c>
      <c r="C53" s="3" t="s">
        <v>25</v>
      </c>
      <c r="D53" s="3" t="s">
        <v>26</v>
      </c>
      <c r="E53" s="3" t="s">
        <v>30</v>
      </c>
      <c r="F53" s="3" t="s">
        <v>28</v>
      </c>
      <c r="G53" s="3">
        <v>8</v>
      </c>
      <c r="H53" s="3">
        <v>5</v>
      </c>
      <c r="I53" s="4">
        <f t="shared" si="13"/>
        <v>0.625</v>
      </c>
      <c r="J53" s="3">
        <v>3</v>
      </c>
      <c r="K53" s="5">
        <f t="shared" si="14"/>
        <v>0.375</v>
      </c>
      <c r="L53" s="3">
        <f t="shared" si="15"/>
        <v>4</v>
      </c>
      <c r="M53" s="3">
        <v>1</v>
      </c>
      <c r="N53" s="3">
        <v>3</v>
      </c>
      <c r="O53" s="3">
        <v>1</v>
      </c>
      <c r="P53" s="3">
        <v>4</v>
      </c>
      <c r="Q53" s="3">
        <v>3</v>
      </c>
      <c r="R53" s="5">
        <f t="shared" si="16"/>
        <v>0.25</v>
      </c>
      <c r="S53" s="5">
        <f t="shared" si="17"/>
        <v>0.25</v>
      </c>
      <c r="T53" s="3">
        <v>0</v>
      </c>
      <c r="U53" s="3">
        <v>1</v>
      </c>
      <c r="V53" s="3">
        <v>3</v>
      </c>
      <c r="W53" s="3">
        <v>3</v>
      </c>
      <c r="X53" s="3">
        <v>4</v>
      </c>
      <c r="Y53" s="3">
        <v>0</v>
      </c>
    </row>
    <row r="54" spans="1:25" x14ac:dyDescent="0.3">
      <c r="A54" s="3">
        <v>42</v>
      </c>
      <c r="B54" s="3" t="s">
        <v>24</v>
      </c>
      <c r="C54" s="3" t="s">
        <v>25</v>
      </c>
      <c r="D54" s="3" t="s">
        <v>26</v>
      </c>
      <c r="E54" s="3" t="s">
        <v>33</v>
      </c>
      <c r="F54" s="3" t="s">
        <v>29</v>
      </c>
      <c r="G54" s="3">
        <v>1</v>
      </c>
      <c r="H54" s="3">
        <v>2</v>
      </c>
      <c r="I54" s="4">
        <f t="shared" si="13"/>
        <v>2</v>
      </c>
      <c r="J54" s="3">
        <v>0</v>
      </c>
      <c r="K54" s="5">
        <f t="shared" si="14"/>
        <v>0</v>
      </c>
      <c r="L54" s="3">
        <f t="shared" si="15"/>
        <v>1</v>
      </c>
      <c r="M54" s="3">
        <v>1</v>
      </c>
      <c r="N54" s="3">
        <v>0</v>
      </c>
      <c r="O54" s="3">
        <v>0</v>
      </c>
      <c r="P54" s="3">
        <v>0</v>
      </c>
      <c r="Q54" s="3">
        <v>0</v>
      </c>
      <c r="R54" s="5">
        <f t="shared" si="16"/>
        <v>1</v>
      </c>
      <c r="S54" s="5">
        <f t="shared" si="17"/>
        <v>1</v>
      </c>
      <c r="T54" s="3">
        <v>0</v>
      </c>
      <c r="U54" s="3">
        <v>0</v>
      </c>
      <c r="V54" s="3">
        <v>1</v>
      </c>
      <c r="W54" s="3">
        <v>0</v>
      </c>
      <c r="X54" s="3">
        <v>0</v>
      </c>
      <c r="Y54" s="3">
        <v>0</v>
      </c>
    </row>
    <row r="55" spans="1:25" x14ac:dyDescent="0.3">
      <c r="A55" s="3">
        <v>89</v>
      </c>
      <c r="B55" s="3" t="s">
        <v>31</v>
      </c>
      <c r="C55" s="3" t="s">
        <v>34</v>
      </c>
      <c r="D55" s="3" t="s">
        <v>26</v>
      </c>
      <c r="E55" s="3" t="s">
        <v>27</v>
      </c>
      <c r="F55" s="3" t="s">
        <v>28</v>
      </c>
      <c r="G55" s="3">
        <v>1</v>
      </c>
      <c r="H55" s="3">
        <v>0</v>
      </c>
      <c r="I55" s="4">
        <f t="shared" si="13"/>
        <v>0</v>
      </c>
      <c r="J55" s="3">
        <v>1</v>
      </c>
      <c r="K55" s="5">
        <f t="shared" si="14"/>
        <v>1</v>
      </c>
      <c r="L55" s="3">
        <f t="shared" si="15"/>
        <v>0</v>
      </c>
      <c r="M55" s="3">
        <v>0</v>
      </c>
      <c r="N55" s="3">
        <v>0</v>
      </c>
      <c r="O55" s="3">
        <v>0</v>
      </c>
      <c r="P55" s="3">
        <v>0</v>
      </c>
      <c r="Q55" s="3">
        <v>0</v>
      </c>
      <c r="R55" s="5" t="e">
        <f t="shared" si="16"/>
        <v>#DIV/0!</v>
      </c>
      <c r="S55" s="5" t="e">
        <f t="shared" si="17"/>
        <v>#DIV/0!</v>
      </c>
      <c r="T55" s="3">
        <v>0</v>
      </c>
      <c r="U55" s="3">
        <v>0</v>
      </c>
      <c r="V55" s="3">
        <v>0</v>
      </c>
      <c r="W55" s="3">
        <v>1</v>
      </c>
      <c r="X55" s="3">
        <v>1</v>
      </c>
      <c r="Y55" s="3">
        <v>0</v>
      </c>
    </row>
    <row r="56" spans="1:25" x14ac:dyDescent="0.3">
      <c r="A56" s="3">
        <v>98</v>
      </c>
      <c r="B56" s="3" t="s">
        <v>29</v>
      </c>
      <c r="C56" s="3" t="s">
        <v>25</v>
      </c>
      <c r="D56" s="3" t="s">
        <v>26</v>
      </c>
      <c r="E56" s="3" t="s">
        <v>27</v>
      </c>
      <c r="F56" s="3" t="s">
        <v>32</v>
      </c>
      <c r="G56" s="3">
        <v>0</v>
      </c>
      <c r="H56" s="3">
        <v>0</v>
      </c>
      <c r="I56" s="4" t="e">
        <f t="shared" si="13"/>
        <v>#DIV/0!</v>
      </c>
      <c r="J56" s="3">
        <v>0</v>
      </c>
      <c r="K56" s="5" t="e">
        <f t="shared" si="14"/>
        <v>#DIV/0!</v>
      </c>
      <c r="L56" s="3">
        <f t="shared" si="15"/>
        <v>0</v>
      </c>
      <c r="M56" s="3">
        <v>0</v>
      </c>
      <c r="N56" s="3">
        <v>0</v>
      </c>
      <c r="O56" s="3">
        <v>0</v>
      </c>
      <c r="P56" s="3">
        <v>0</v>
      </c>
      <c r="Q56" s="3">
        <v>0</v>
      </c>
      <c r="R56" s="5" t="e">
        <f t="shared" si="16"/>
        <v>#DIV/0!</v>
      </c>
      <c r="S56" s="5" t="e">
        <f t="shared" si="17"/>
        <v>#DIV/0!</v>
      </c>
      <c r="T56" s="3">
        <v>0</v>
      </c>
      <c r="U56" s="3">
        <v>0</v>
      </c>
      <c r="V56" s="3">
        <v>0</v>
      </c>
      <c r="W56" s="3">
        <v>0</v>
      </c>
      <c r="X56" s="3">
        <v>0</v>
      </c>
      <c r="Y56" s="3">
        <v>0</v>
      </c>
    </row>
    <row r="57" spans="1:25" x14ac:dyDescent="0.3">
      <c r="A57" s="3">
        <v>106</v>
      </c>
      <c r="B57" s="3" t="s">
        <v>29</v>
      </c>
      <c r="C57" s="3" t="s">
        <v>25</v>
      </c>
      <c r="D57" s="3" t="s">
        <v>26</v>
      </c>
      <c r="E57" s="3" t="s">
        <v>33</v>
      </c>
      <c r="F57" s="3" t="s">
        <v>32</v>
      </c>
      <c r="G57" s="3">
        <v>1</v>
      </c>
      <c r="H57" s="3">
        <v>1</v>
      </c>
      <c r="I57" s="4">
        <f t="shared" si="13"/>
        <v>1</v>
      </c>
      <c r="J57" s="3">
        <v>0</v>
      </c>
      <c r="K57" s="5">
        <f t="shared" si="14"/>
        <v>0</v>
      </c>
      <c r="L57" s="3">
        <f t="shared" si="15"/>
        <v>0</v>
      </c>
      <c r="M57" s="3">
        <v>0</v>
      </c>
      <c r="N57" s="3">
        <v>0</v>
      </c>
      <c r="O57" s="3">
        <v>0</v>
      </c>
      <c r="P57" s="3">
        <v>2</v>
      </c>
      <c r="Q57" s="3">
        <v>1</v>
      </c>
      <c r="R57" s="5" t="e">
        <f t="shared" si="16"/>
        <v>#DIV/0!</v>
      </c>
      <c r="S57" s="5" t="e">
        <f t="shared" si="17"/>
        <v>#DIV/0!</v>
      </c>
      <c r="T57" s="3">
        <v>0</v>
      </c>
      <c r="U57" s="3">
        <v>0</v>
      </c>
      <c r="V57" s="3">
        <v>0</v>
      </c>
      <c r="W57" s="3">
        <v>0</v>
      </c>
      <c r="X57" s="3">
        <v>1</v>
      </c>
      <c r="Y57" s="3">
        <v>0</v>
      </c>
    </row>
    <row r="58" spans="1:25" x14ac:dyDescent="0.3">
      <c r="A58" s="3">
        <v>118</v>
      </c>
      <c r="B58" s="3" t="s">
        <v>24</v>
      </c>
      <c r="C58" s="3" t="s">
        <v>32</v>
      </c>
      <c r="D58" s="3" t="s">
        <v>33</v>
      </c>
      <c r="E58" s="3" t="s">
        <v>34</v>
      </c>
      <c r="F58" s="3" t="s">
        <v>31</v>
      </c>
      <c r="G58" s="3">
        <v>5</v>
      </c>
      <c r="H58" s="3">
        <v>4</v>
      </c>
      <c r="I58" s="4">
        <f t="shared" si="13"/>
        <v>0.8</v>
      </c>
      <c r="J58" s="3">
        <v>1</v>
      </c>
      <c r="K58" s="5">
        <f t="shared" si="14"/>
        <v>0.2</v>
      </c>
      <c r="L58" s="3">
        <f t="shared" si="15"/>
        <v>4</v>
      </c>
      <c r="M58" s="3">
        <v>2</v>
      </c>
      <c r="N58" s="3">
        <v>2</v>
      </c>
      <c r="O58" s="3">
        <v>2</v>
      </c>
      <c r="P58" s="3">
        <v>0</v>
      </c>
      <c r="Q58" s="3">
        <v>0</v>
      </c>
      <c r="R58" s="5">
        <f t="shared" si="16"/>
        <v>0.5</v>
      </c>
      <c r="S58" s="5">
        <f t="shared" si="17"/>
        <v>0.5</v>
      </c>
      <c r="T58" s="3">
        <v>0</v>
      </c>
      <c r="U58" s="3">
        <v>1</v>
      </c>
      <c r="V58" s="3">
        <v>1</v>
      </c>
      <c r="W58" s="3">
        <v>1</v>
      </c>
      <c r="X58" s="3">
        <v>0</v>
      </c>
      <c r="Y58" s="3">
        <v>1</v>
      </c>
    </row>
    <row r="59" spans="1:25" x14ac:dyDescent="0.3">
      <c r="A59" s="3">
        <v>123</v>
      </c>
      <c r="B59" s="3" t="s">
        <v>24</v>
      </c>
      <c r="C59" s="3" t="s">
        <v>29</v>
      </c>
      <c r="D59" s="3" t="s">
        <v>31</v>
      </c>
      <c r="E59" s="3" t="s">
        <v>30</v>
      </c>
      <c r="F59" s="3" t="s">
        <v>28</v>
      </c>
      <c r="G59" s="3">
        <v>2</v>
      </c>
      <c r="H59" s="3">
        <v>0</v>
      </c>
      <c r="I59" s="4">
        <f t="shared" si="13"/>
        <v>0</v>
      </c>
      <c r="J59" s="3">
        <v>2</v>
      </c>
      <c r="K59" s="5">
        <f t="shared" si="14"/>
        <v>1</v>
      </c>
      <c r="L59" s="3">
        <f t="shared" si="15"/>
        <v>0</v>
      </c>
      <c r="M59" s="3">
        <v>0</v>
      </c>
      <c r="N59" s="3">
        <v>0</v>
      </c>
      <c r="O59" s="3">
        <v>0</v>
      </c>
      <c r="P59" s="3">
        <v>0</v>
      </c>
      <c r="Q59" s="3">
        <v>0</v>
      </c>
      <c r="R59" s="5" t="e">
        <f t="shared" si="16"/>
        <v>#DIV/0!</v>
      </c>
      <c r="S59" s="5" t="e">
        <f t="shared" si="17"/>
        <v>#DIV/0!</v>
      </c>
      <c r="T59" s="3">
        <v>0</v>
      </c>
      <c r="U59" s="3">
        <v>0</v>
      </c>
      <c r="V59" s="3">
        <v>0</v>
      </c>
      <c r="W59" s="3">
        <v>2</v>
      </c>
      <c r="X59" s="3">
        <v>0</v>
      </c>
      <c r="Y59" s="3">
        <v>0</v>
      </c>
    </row>
    <row r="60" spans="1:25" x14ac:dyDescent="0.3">
      <c r="A60" s="3">
        <v>124</v>
      </c>
      <c r="B60" s="3" t="s">
        <v>24</v>
      </c>
      <c r="C60" s="3" t="s">
        <v>29</v>
      </c>
      <c r="D60" s="3" t="s">
        <v>26</v>
      </c>
      <c r="E60" s="3" t="s">
        <v>30</v>
      </c>
      <c r="F60" s="3" t="s">
        <v>31</v>
      </c>
      <c r="G60" s="3">
        <v>2</v>
      </c>
      <c r="H60" s="3">
        <v>2</v>
      </c>
      <c r="I60" s="4">
        <f t="shared" si="13"/>
        <v>1</v>
      </c>
      <c r="J60" s="3">
        <v>1</v>
      </c>
      <c r="K60" s="5">
        <f t="shared" si="14"/>
        <v>0.5</v>
      </c>
      <c r="L60" s="3">
        <f t="shared" si="15"/>
        <v>1</v>
      </c>
      <c r="M60" s="3">
        <v>1</v>
      </c>
      <c r="N60" s="3">
        <v>0</v>
      </c>
      <c r="O60" s="3">
        <v>1</v>
      </c>
      <c r="P60" s="3">
        <v>1</v>
      </c>
      <c r="Q60" s="3">
        <v>0</v>
      </c>
      <c r="R60" s="5">
        <f t="shared" si="16"/>
        <v>1</v>
      </c>
      <c r="S60" s="5">
        <f t="shared" si="17"/>
        <v>1</v>
      </c>
      <c r="T60" s="3">
        <v>0</v>
      </c>
      <c r="U60" s="3">
        <v>0</v>
      </c>
      <c r="V60" s="3">
        <v>0</v>
      </c>
      <c r="W60" s="3">
        <v>1</v>
      </c>
      <c r="X60" s="3">
        <v>1</v>
      </c>
      <c r="Y60" s="3">
        <v>0</v>
      </c>
    </row>
    <row r="61" spans="1:25" x14ac:dyDescent="0.3">
      <c r="A61" s="3">
        <v>125</v>
      </c>
      <c r="B61" s="3" t="s">
        <v>24</v>
      </c>
      <c r="C61" s="3" t="s">
        <v>29</v>
      </c>
      <c r="D61" s="3" t="s">
        <v>34</v>
      </c>
      <c r="E61" s="3" t="s">
        <v>30</v>
      </c>
      <c r="F61" s="3" t="s">
        <v>32</v>
      </c>
      <c r="G61" s="3">
        <v>2</v>
      </c>
      <c r="H61" s="3">
        <v>0</v>
      </c>
      <c r="I61" s="4">
        <f t="shared" si="13"/>
        <v>0</v>
      </c>
      <c r="J61" s="3">
        <v>1</v>
      </c>
      <c r="K61" s="5">
        <f t="shared" si="14"/>
        <v>0.5</v>
      </c>
      <c r="L61" s="3">
        <f t="shared" si="15"/>
        <v>1</v>
      </c>
      <c r="M61" s="3">
        <v>0</v>
      </c>
      <c r="N61" s="3">
        <v>1</v>
      </c>
      <c r="O61" s="3">
        <v>0</v>
      </c>
      <c r="P61" s="3">
        <v>0</v>
      </c>
      <c r="Q61" s="3">
        <v>0</v>
      </c>
      <c r="R61" s="5">
        <f t="shared" si="16"/>
        <v>0</v>
      </c>
      <c r="S61" s="5">
        <f t="shared" si="17"/>
        <v>0</v>
      </c>
      <c r="T61" s="3">
        <v>0</v>
      </c>
      <c r="U61" s="3">
        <v>0</v>
      </c>
      <c r="V61" s="3">
        <v>1</v>
      </c>
      <c r="W61" s="3">
        <v>0</v>
      </c>
      <c r="X61" s="3">
        <v>0</v>
      </c>
      <c r="Y61" s="3">
        <v>0</v>
      </c>
    </row>
    <row r="62" spans="1:25" x14ac:dyDescent="0.3">
      <c r="A62" s="3">
        <v>126</v>
      </c>
      <c r="B62" s="3" t="s">
        <v>24</v>
      </c>
      <c r="C62" s="3" t="s">
        <v>29</v>
      </c>
      <c r="D62" s="3" t="s">
        <v>34</v>
      </c>
      <c r="E62" s="3" t="s">
        <v>33</v>
      </c>
      <c r="F62" s="3" t="s">
        <v>32</v>
      </c>
      <c r="G62" s="3">
        <v>2</v>
      </c>
      <c r="H62" s="3">
        <v>2</v>
      </c>
      <c r="I62" s="4">
        <f t="shared" si="13"/>
        <v>1</v>
      </c>
      <c r="J62" s="3">
        <v>0</v>
      </c>
      <c r="K62" s="5">
        <f t="shared" si="14"/>
        <v>0</v>
      </c>
      <c r="L62" s="3">
        <f t="shared" si="15"/>
        <v>2</v>
      </c>
      <c r="M62" s="3">
        <v>1</v>
      </c>
      <c r="N62" s="3">
        <v>1</v>
      </c>
      <c r="O62" s="3">
        <v>0</v>
      </c>
      <c r="P62" s="3">
        <v>1</v>
      </c>
      <c r="Q62" s="3">
        <v>0</v>
      </c>
      <c r="R62" s="5">
        <f t="shared" si="16"/>
        <v>0.5</v>
      </c>
      <c r="S62" s="5">
        <f t="shared" si="17"/>
        <v>0.5</v>
      </c>
      <c r="T62" s="3">
        <v>0</v>
      </c>
      <c r="U62" s="3">
        <v>1</v>
      </c>
      <c r="V62" s="3">
        <v>1</v>
      </c>
      <c r="W62" s="3">
        <v>0</v>
      </c>
      <c r="X62" s="3">
        <v>1</v>
      </c>
      <c r="Y62" s="3">
        <v>0</v>
      </c>
    </row>
    <row r="63" spans="1:25" x14ac:dyDescent="0.3">
      <c r="A63" s="3">
        <v>127</v>
      </c>
      <c r="B63" s="3" t="s">
        <v>29</v>
      </c>
      <c r="C63" s="3" t="s">
        <v>32</v>
      </c>
      <c r="D63" s="3" t="s">
        <v>26</v>
      </c>
      <c r="E63" s="3" t="s">
        <v>33</v>
      </c>
      <c r="F63" s="3" t="s">
        <v>28</v>
      </c>
      <c r="G63" s="3">
        <v>3</v>
      </c>
      <c r="H63" s="3">
        <v>3</v>
      </c>
      <c r="I63" s="4">
        <f t="shared" si="13"/>
        <v>1</v>
      </c>
      <c r="J63" s="3">
        <v>1</v>
      </c>
      <c r="K63" s="5">
        <f t="shared" si="14"/>
        <v>0.33333333333333331</v>
      </c>
      <c r="L63" s="3">
        <f t="shared" si="15"/>
        <v>1</v>
      </c>
      <c r="M63" s="3">
        <v>1</v>
      </c>
      <c r="N63" s="3">
        <v>0</v>
      </c>
      <c r="O63" s="3">
        <v>1</v>
      </c>
      <c r="P63" s="3">
        <v>2</v>
      </c>
      <c r="Q63" s="3">
        <v>1</v>
      </c>
      <c r="R63" s="5">
        <f t="shared" si="16"/>
        <v>1</v>
      </c>
      <c r="S63" s="5">
        <f t="shared" si="17"/>
        <v>1</v>
      </c>
      <c r="T63" s="3">
        <v>0</v>
      </c>
      <c r="U63" s="3">
        <v>0</v>
      </c>
      <c r="V63" s="3">
        <v>0</v>
      </c>
      <c r="W63" s="3">
        <v>0</v>
      </c>
      <c r="X63" s="3">
        <v>1</v>
      </c>
      <c r="Y63" s="3">
        <v>0</v>
      </c>
    </row>
    <row r="64" spans="1:25" x14ac:dyDescent="0.3">
      <c r="A64" s="3">
        <v>128</v>
      </c>
      <c r="B64" s="3" t="s">
        <v>30</v>
      </c>
      <c r="C64" s="3" t="s">
        <v>25</v>
      </c>
      <c r="D64" s="3" t="s">
        <v>26</v>
      </c>
      <c r="E64" s="3" t="s">
        <v>27</v>
      </c>
      <c r="F64" s="3" t="s">
        <v>28</v>
      </c>
      <c r="G64" s="3">
        <v>2</v>
      </c>
      <c r="H64" s="3">
        <v>0</v>
      </c>
      <c r="I64" s="4">
        <f t="shared" si="13"/>
        <v>0</v>
      </c>
      <c r="J64" s="3">
        <v>1</v>
      </c>
      <c r="K64" s="5">
        <f t="shared" si="14"/>
        <v>0.5</v>
      </c>
      <c r="L64" s="3">
        <f t="shared" si="15"/>
        <v>0</v>
      </c>
      <c r="M64" s="3">
        <v>0</v>
      </c>
      <c r="N64" s="3">
        <v>0</v>
      </c>
      <c r="O64" s="3">
        <v>0</v>
      </c>
      <c r="P64" s="3">
        <v>2</v>
      </c>
      <c r="Q64" s="3">
        <v>0</v>
      </c>
      <c r="R64" s="5" t="e">
        <f t="shared" si="16"/>
        <v>#DIV/0!</v>
      </c>
      <c r="S64" s="5" t="e">
        <f t="shared" si="17"/>
        <v>#DIV/0!</v>
      </c>
      <c r="T64" s="3">
        <v>0</v>
      </c>
      <c r="U64" s="3">
        <v>0</v>
      </c>
      <c r="V64" s="3">
        <v>0</v>
      </c>
      <c r="W64" s="3">
        <v>1</v>
      </c>
      <c r="X64" s="3">
        <v>1</v>
      </c>
      <c r="Y64" s="3">
        <v>0</v>
      </c>
    </row>
    <row r="65" spans="1:25" x14ac:dyDescent="0.3">
      <c r="A65" s="3">
        <v>129</v>
      </c>
      <c r="B65" s="3" t="s">
        <v>24</v>
      </c>
      <c r="C65" s="3" t="s">
        <v>25</v>
      </c>
      <c r="D65" s="3" t="s">
        <v>29</v>
      </c>
      <c r="E65" s="3" t="s">
        <v>27</v>
      </c>
      <c r="F65" s="3" t="s">
        <v>31</v>
      </c>
      <c r="G65" s="3">
        <v>1</v>
      </c>
      <c r="H65" s="3">
        <v>0</v>
      </c>
      <c r="I65" s="4">
        <f t="shared" si="13"/>
        <v>0</v>
      </c>
      <c r="J65" s="3">
        <v>1</v>
      </c>
      <c r="K65" s="5">
        <f t="shared" si="14"/>
        <v>1</v>
      </c>
      <c r="L65" s="3">
        <f t="shared" si="15"/>
        <v>0</v>
      </c>
      <c r="M65" s="3">
        <v>0</v>
      </c>
      <c r="N65" s="3">
        <v>0</v>
      </c>
      <c r="O65" s="3">
        <v>0</v>
      </c>
      <c r="P65" s="3">
        <v>0</v>
      </c>
      <c r="Q65" s="3">
        <v>0</v>
      </c>
      <c r="R65" s="5" t="e">
        <f t="shared" si="16"/>
        <v>#DIV/0!</v>
      </c>
      <c r="S65" s="5" t="e">
        <f t="shared" si="17"/>
        <v>#DIV/0!</v>
      </c>
      <c r="T65" s="3">
        <v>0</v>
      </c>
      <c r="U65" s="3">
        <v>0</v>
      </c>
      <c r="V65" s="3">
        <v>0</v>
      </c>
      <c r="W65" s="3">
        <v>0</v>
      </c>
      <c r="X65" s="3">
        <v>0</v>
      </c>
      <c r="Y65" s="3">
        <v>0</v>
      </c>
    </row>
    <row r="66" spans="1:25" x14ac:dyDescent="0.3">
      <c r="A66" s="3">
        <v>130</v>
      </c>
      <c r="B66" s="3" t="s">
        <v>24</v>
      </c>
      <c r="C66" s="3" t="s">
        <v>32</v>
      </c>
      <c r="D66" s="3" t="s">
        <v>30</v>
      </c>
      <c r="E66" s="3" t="s">
        <v>27</v>
      </c>
      <c r="F66" s="3" t="s">
        <v>28</v>
      </c>
      <c r="G66" s="3">
        <v>5</v>
      </c>
      <c r="H66" s="3">
        <v>1</v>
      </c>
      <c r="I66" s="4">
        <f t="shared" si="13"/>
        <v>0.2</v>
      </c>
      <c r="J66" s="3">
        <v>0</v>
      </c>
      <c r="K66" s="5">
        <f t="shared" si="14"/>
        <v>0</v>
      </c>
      <c r="L66" s="3">
        <f t="shared" si="15"/>
        <v>4</v>
      </c>
      <c r="M66" s="3">
        <v>0</v>
      </c>
      <c r="N66" s="3">
        <v>4</v>
      </c>
      <c r="O66" s="3">
        <v>0</v>
      </c>
      <c r="P66" s="3">
        <v>2</v>
      </c>
      <c r="Q66" s="3">
        <v>1</v>
      </c>
      <c r="R66" s="5">
        <f t="shared" si="16"/>
        <v>0</v>
      </c>
      <c r="S66" s="5">
        <f t="shared" si="17"/>
        <v>0</v>
      </c>
      <c r="T66" s="3">
        <v>0</v>
      </c>
      <c r="U66" s="3">
        <v>2</v>
      </c>
      <c r="V66" s="3">
        <v>2</v>
      </c>
      <c r="W66" s="3">
        <v>0</v>
      </c>
      <c r="X66" s="3">
        <v>1</v>
      </c>
      <c r="Y66" s="3">
        <v>1</v>
      </c>
    </row>
    <row r="67" spans="1:25" x14ac:dyDescent="0.3">
      <c r="A67" s="3">
        <v>131</v>
      </c>
      <c r="B67" s="3" t="s">
        <v>32</v>
      </c>
      <c r="C67" s="3" t="s">
        <v>34</v>
      </c>
      <c r="D67" s="3" t="s">
        <v>26</v>
      </c>
      <c r="E67" s="3" t="s">
        <v>33</v>
      </c>
      <c r="F67" s="3" t="s">
        <v>28</v>
      </c>
      <c r="G67" s="3">
        <v>3</v>
      </c>
      <c r="H67" s="3">
        <v>0</v>
      </c>
      <c r="I67" s="4">
        <f t="shared" si="13"/>
        <v>0</v>
      </c>
      <c r="J67" s="3">
        <v>0</v>
      </c>
      <c r="K67" s="5">
        <f t="shared" si="14"/>
        <v>0</v>
      </c>
      <c r="L67" s="3">
        <f t="shared" si="15"/>
        <v>3</v>
      </c>
      <c r="M67" s="3">
        <v>0</v>
      </c>
      <c r="N67" s="3">
        <v>3</v>
      </c>
      <c r="O67" s="3">
        <v>0</v>
      </c>
      <c r="P67" s="3">
        <v>0</v>
      </c>
      <c r="Q67" s="3">
        <v>0</v>
      </c>
      <c r="R67" s="5">
        <f t="shared" si="16"/>
        <v>0</v>
      </c>
      <c r="S67" s="5">
        <f t="shared" si="17"/>
        <v>0</v>
      </c>
      <c r="T67" s="3">
        <v>0</v>
      </c>
      <c r="U67" s="3">
        <v>0</v>
      </c>
      <c r="V67" s="3">
        <v>4</v>
      </c>
      <c r="W67" s="3">
        <v>0</v>
      </c>
      <c r="X67" s="3">
        <v>0</v>
      </c>
      <c r="Y67" s="3">
        <v>0</v>
      </c>
    </row>
    <row r="68" spans="1:25" x14ac:dyDescent="0.3">
      <c r="A68" s="3">
        <v>132</v>
      </c>
      <c r="B68" s="3" t="s">
        <v>32</v>
      </c>
      <c r="C68" s="3" t="s">
        <v>25</v>
      </c>
      <c r="D68" s="3" t="s">
        <v>26</v>
      </c>
      <c r="E68" s="3" t="s">
        <v>30</v>
      </c>
      <c r="F68" s="3" t="s">
        <v>33</v>
      </c>
      <c r="G68" s="3">
        <v>2</v>
      </c>
      <c r="H68" s="3">
        <v>1</v>
      </c>
      <c r="I68" s="4">
        <f t="shared" si="13"/>
        <v>0.5</v>
      </c>
      <c r="J68" s="3">
        <v>1</v>
      </c>
      <c r="K68" s="5">
        <f t="shared" si="14"/>
        <v>0.5</v>
      </c>
      <c r="L68" s="3">
        <f t="shared" si="15"/>
        <v>0</v>
      </c>
      <c r="M68" s="3">
        <v>0</v>
      </c>
      <c r="N68" s="3">
        <v>0</v>
      </c>
      <c r="O68" s="3">
        <v>0</v>
      </c>
      <c r="P68" s="3">
        <v>2</v>
      </c>
      <c r="Q68" s="3">
        <v>1</v>
      </c>
      <c r="R68" s="5" t="e">
        <f t="shared" si="16"/>
        <v>#DIV/0!</v>
      </c>
      <c r="S68" s="5" t="e">
        <f t="shared" si="17"/>
        <v>#DIV/0!</v>
      </c>
      <c r="T68" s="3">
        <v>0</v>
      </c>
      <c r="U68" s="3">
        <v>0</v>
      </c>
      <c r="V68" s="3">
        <v>0</v>
      </c>
      <c r="W68" s="3">
        <v>0</v>
      </c>
      <c r="X68" s="3">
        <v>1</v>
      </c>
      <c r="Y68" s="3">
        <v>0</v>
      </c>
    </row>
    <row r="69" spans="1:25" x14ac:dyDescent="0.3">
      <c r="A69" s="3">
        <v>133</v>
      </c>
      <c r="B69" s="3" t="s">
        <v>32</v>
      </c>
      <c r="C69" s="3" t="s">
        <v>25</v>
      </c>
      <c r="D69" s="3" t="s">
        <v>26</v>
      </c>
      <c r="E69" s="3" t="s">
        <v>33</v>
      </c>
      <c r="F69" s="3" t="s">
        <v>28</v>
      </c>
      <c r="G69" s="3">
        <v>1</v>
      </c>
      <c r="H69" s="3">
        <v>0</v>
      </c>
      <c r="I69" s="4">
        <f t="shared" si="13"/>
        <v>0</v>
      </c>
      <c r="J69" s="3">
        <v>1</v>
      </c>
      <c r="K69" s="5">
        <f t="shared" si="14"/>
        <v>1</v>
      </c>
      <c r="L69" s="3">
        <f t="shared" si="15"/>
        <v>0</v>
      </c>
      <c r="M69" s="3">
        <v>0</v>
      </c>
      <c r="N69" s="3">
        <v>0</v>
      </c>
      <c r="O69" s="3">
        <v>0</v>
      </c>
      <c r="P69" s="3">
        <v>0</v>
      </c>
      <c r="Q69" s="3">
        <v>0</v>
      </c>
      <c r="R69" s="5" t="e">
        <f t="shared" si="16"/>
        <v>#DIV/0!</v>
      </c>
      <c r="S69" s="5" t="e">
        <f t="shared" si="17"/>
        <v>#DIV/0!</v>
      </c>
      <c r="T69" s="3">
        <v>0</v>
      </c>
      <c r="U69" s="3">
        <v>0</v>
      </c>
      <c r="V69" s="3">
        <v>0</v>
      </c>
      <c r="W69" s="3">
        <v>1</v>
      </c>
      <c r="X69" s="3">
        <v>0</v>
      </c>
      <c r="Y69" s="3">
        <v>0</v>
      </c>
    </row>
    <row r="70" spans="1:25" x14ac:dyDescent="0.3">
      <c r="A70" s="3">
        <v>134</v>
      </c>
      <c r="B70" s="3" t="s">
        <v>29</v>
      </c>
      <c r="C70" s="3" t="s">
        <v>32</v>
      </c>
      <c r="D70" s="3" t="s">
        <v>26</v>
      </c>
      <c r="E70" s="3" t="s">
        <v>27</v>
      </c>
      <c r="F70" s="3" t="s">
        <v>33</v>
      </c>
      <c r="G70" s="3">
        <v>2</v>
      </c>
      <c r="H70" s="3">
        <v>2</v>
      </c>
      <c r="I70" s="4">
        <f t="shared" si="13"/>
        <v>1</v>
      </c>
      <c r="J70" s="3">
        <v>1</v>
      </c>
      <c r="K70" s="5">
        <f t="shared" si="14"/>
        <v>0.5</v>
      </c>
      <c r="L70" s="3">
        <f t="shared" si="15"/>
        <v>1</v>
      </c>
      <c r="M70" s="3">
        <v>1</v>
      </c>
      <c r="N70" s="3">
        <v>0</v>
      </c>
      <c r="O70" s="3">
        <v>0</v>
      </c>
      <c r="P70" s="3">
        <v>0</v>
      </c>
      <c r="Q70" s="3">
        <v>0</v>
      </c>
      <c r="R70" s="5">
        <f t="shared" si="16"/>
        <v>1</v>
      </c>
      <c r="S70" s="5">
        <f t="shared" si="17"/>
        <v>1</v>
      </c>
      <c r="T70" s="3">
        <v>0</v>
      </c>
      <c r="U70" s="3">
        <v>0</v>
      </c>
      <c r="V70" s="3">
        <v>0</v>
      </c>
      <c r="W70" s="3">
        <v>1</v>
      </c>
      <c r="X70" s="3">
        <v>1</v>
      </c>
      <c r="Y70" s="3">
        <v>0</v>
      </c>
    </row>
    <row r="71" spans="1:25" x14ac:dyDescent="0.3">
      <c r="A71" s="3">
        <v>135</v>
      </c>
      <c r="B71" s="3" t="s">
        <v>29</v>
      </c>
      <c r="C71" s="3" t="s">
        <v>32</v>
      </c>
      <c r="D71" s="3" t="s">
        <v>26</v>
      </c>
      <c r="E71" s="3" t="s">
        <v>27</v>
      </c>
      <c r="F71" s="3" t="s">
        <v>28</v>
      </c>
      <c r="G71" s="3">
        <v>1</v>
      </c>
      <c r="H71" s="3">
        <v>0</v>
      </c>
      <c r="I71" s="4">
        <f t="shared" si="13"/>
        <v>0</v>
      </c>
      <c r="J71" s="3">
        <v>1</v>
      </c>
      <c r="K71" s="5">
        <f t="shared" si="14"/>
        <v>1</v>
      </c>
      <c r="L71" s="3">
        <f t="shared" si="15"/>
        <v>0</v>
      </c>
      <c r="M71" s="3">
        <v>0</v>
      </c>
      <c r="N71" s="3">
        <v>0</v>
      </c>
      <c r="O71" s="3">
        <v>0</v>
      </c>
      <c r="P71" s="3">
        <v>0</v>
      </c>
      <c r="Q71" s="3">
        <v>0</v>
      </c>
      <c r="R71" s="5" t="e">
        <f t="shared" si="16"/>
        <v>#DIV/0!</v>
      </c>
      <c r="S71" s="5" t="e">
        <f t="shared" si="17"/>
        <v>#DIV/0!</v>
      </c>
      <c r="T71" s="3">
        <v>0</v>
      </c>
      <c r="U71" s="3">
        <v>0</v>
      </c>
      <c r="V71" s="3">
        <v>0</v>
      </c>
      <c r="W71" s="3">
        <v>0</v>
      </c>
      <c r="X71" s="3">
        <v>0</v>
      </c>
      <c r="Y71" s="3">
        <v>0</v>
      </c>
    </row>
    <row r="72" spans="1:25" x14ac:dyDescent="0.3">
      <c r="A72" s="3">
        <v>136</v>
      </c>
      <c r="B72" s="3" t="s">
        <v>24</v>
      </c>
      <c r="C72" s="3" t="s">
        <v>25</v>
      </c>
      <c r="D72" s="3" t="s">
        <v>26</v>
      </c>
      <c r="E72" s="3" t="s">
        <v>33</v>
      </c>
      <c r="F72" s="3" t="s">
        <v>32</v>
      </c>
      <c r="G72" s="3">
        <v>2</v>
      </c>
      <c r="H72" s="3">
        <v>2</v>
      </c>
      <c r="I72" s="4">
        <f t="shared" si="13"/>
        <v>1</v>
      </c>
      <c r="J72" s="3">
        <v>0</v>
      </c>
      <c r="K72" s="5">
        <f t="shared" si="14"/>
        <v>0</v>
      </c>
      <c r="L72" s="3">
        <f t="shared" si="15"/>
        <v>1</v>
      </c>
      <c r="M72" s="3">
        <v>0</v>
      </c>
      <c r="N72" s="3">
        <v>1</v>
      </c>
      <c r="O72" s="3">
        <v>0</v>
      </c>
      <c r="P72" s="3">
        <v>2</v>
      </c>
      <c r="Q72" s="3">
        <v>2</v>
      </c>
      <c r="R72" s="5">
        <f t="shared" si="16"/>
        <v>0</v>
      </c>
      <c r="S72" s="5">
        <f t="shared" si="17"/>
        <v>0</v>
      </c>
      <c r="T72" s="3">
        <v>0</v>
      </c>
      <c r="U72" s="3">
        <v>0</v>
      </c>
      <c r="V72" s="3">
        <v>0</v>
      </c>
      <c r="W72" s="3">
        <v>0</v>
      </c>
      <c r="X72" s="3">
        <v>1</v>
      </c>
      <c r="Y72" s="3">
        <v>0</v>
      </c>
    </row>
    <row r="73" spans="1:25" x14ac:dyDescent="0.3">
      <c r="A73" s="3">
        <v>137</v>
      </c>
      <c r="B73" s="3" t="s">
        <v>24</v>
      </c>
      <c r="C73" s="3" t="s">
        <v>25</v>
      </c>
      <c r="D73" s="3" t="s">
        <v>26</v>
      </c>
      <c r="E73" s="3" t="s">
        <v>27</v>
      </c>
      <c r="F73" s="3" t="s">
        <v>33</v>
      </c>
      <c r="G73" s="3">
        <v>0</v>
      </c>
      <c r="H73" s="3">
        <v>0</v>
      </c>
      <c r="I73" s="4" t="e">
        <f t="shared" si="13"/>
        <v>#DIV/0!</v>
      </c>
      <c r="J73" s="3">
        <v>0</v>
      </c>
      <c r="K73" s="5" t="e">
        <f t="shared" si="14"/>
        <v>#DIV/0!</v>
      </c>
      <c r="L73" s="3">
        <f t="shared" si="15"/>
        <v>0</v>
      </c>
      <c r="M73" s="3">
        <v>0</v>
      </c>
      <c r="N73" s="3">
        <v>0</v>
      </c>
      <c r="O73" s="3">
        <v>0</v>
      </c>
      <c r="P73" s="3">
        <v>0</v>
      </c>
      <c r="Q73" s="3">
        <v>0</v>
      </c>
      <c r="R73" s="5" t="e">
        <f t="shared" si="16"/>
        <v>#DIV/0!</v>
      </c>
      <c r="S73" s="5" t="e">
        <f t="shared" si="17"/>
        <v>#DIV/0!</v>
      </c>
      <c r="T73" s="3">
        <v>0</v>
      </c>
      <c r="U73" s="3">
        <v>0</v>
      </c>
      <c r="V73" s="3">
        <v>0</v>
      </c>
      <c r="W73" s="3">
        <v>0</v>
      </c>
      <c r="X73" s="3">
        <v>0</v>
      </c>
      <c r="Y73" s="3">
        <v>0</v>
      </c>
    </row>
    <row r="74" spans="1:25" x14ac:dyDescent="0.3">
      <c r="A74" s="3">
        <v>138</v>
      </c>
      <c r="B74" s="3" t="s">
        <v>29</v>
      </c>
      <c r="C74" s="3" t="s">
        <v>32</v>
      </c>
      <c r="D74" s="3" t="s">
        <v>34</v>
      </c>
      <c r="E74" s="3" t="s">
        <v>30</v>
      </c>
      <c r="F74" s="3" t="s">
        <v>28</v>
      </c>
      <c r="G74" s="3">
        <v>3</v>
      </c>
      <c r="H74" s="3">
        <v>5</v>
      </c>
      <c r="I74" s="4">
        <f t="shared" si="13"/>
        <v>1.6666666666666667</v>
      </c>
      <c r="J74" s="3">
        <v>0</v>
      </c>
      <c r="K74" s="5">
        <f t="shared" si="14"/>
        <v>0</v>
      </c>
      <c r="L74" s="3">
        <f t="shared" si="15"/>
        <v>2</v>
      </c>
      <c r="M74" s="3">
        <v>1</v>
      </c>
      <c r="N74" s="3">
        <v>1</v>
      </c>
      <c r="O74" s="3">
        <v>1</v>
      </c>
      <c r="P74" s="3">
        <v>2</v>
      </c>
      <c r="Q74" s="3">
        <v>2</v>
      </c>
      <c r="R74" s="5">
        <f t="shared" si="16"/>
        <v>0.5</v>
      </c>
      <c r="S74" s="5">
        <f t="shared" si="17"/>
        <v>0.75</v>
      </c>
      <c r="T74" s="3">
        <v>1</v>
      </c>
      <c r="U74" s="3">
        <v>0</v>
      </c>
      <c r="V74" s="3">
        <v>1</v>
      </c>
      <c r="W74" s="3">
        <v>0</v>
      </c>
      <c r="X74" s="3">
        <v>2</v>
      </c>
      <c r="Y74" s="3">
        <v>0</v>
      </c>
    </row>
    <row r="75" spans="1:25" x14ac:dyDescent="0.3">
      <c r="A75" s="3">
        <v>139</v>
      </c>
      <c r="B75" s="3" t="s">
        <v>24</v>
      </c>
      <c r="C75" s="3" t="s">
        <v>31</v>
      </c>
      <c r="D75" s="3" t="s">
        <v>26</v>
      </c>
      <c r="E75" s="3" t="s">
        <v>27</v>
      </c>
      <c r="F75" s="3" t="s">
        <v>28</v>
      </c>
      <c r="G75" s="3">
        <v>1</v>
      </c>
      <c r="H75" s="3">
        <v>0</v>
      </c>
      <c r="I75" s="4">
        <f t="shared" si="13"/>
        <v>0</v>
      </c>
      <c r="J75" s="3">
        <v>1</v>
      </c>
      <c r="K75" s="5">
        <f t="shared" si="14"/>
        <v>1</v>
      </c>
      <c r="L75" s="3">
        <f t="shared" si="15"/>
        <v>0</v>
      </c>
      <c r="M75" s="3">
        <v>0</v>
      </c>
      <c r="N75" s="3">
        <v>0</v>
      </c>
      <c r="O75" s="3">
        <v>0</v>
      </c>
      <c r="P75" s="3">
        <v>0</v>
      </c>
      <c r="Q75" s="3">
        <v>0</v>
      </c>
      <c r="R75" s="5" t="e">
        <f t="shared" si="16"/>
        <v>#DIV/0!</v>
      </c>
      <c r="S75" s="5" t="e">
        <f t="shared" si="17"/>
        <v>#DIV/0!</v>
      </c>
      <c r="T75" s="3">
        <v>0</v>
      </c>
      <c r="U75" s="3">
        <v>0</v>
      </c>
      <c r="V75" s="3">
        <v>0</v>
      </c>
      <c r="W75" s="3">
        <v>1</v>
      </c>
      <c r="X75" s="3">
        <v>0</v>
      </c>
      <c r="Y75" s="3">
        <v>0</v>
      </c>
    </row>
    <row r="76" spans="1:25" x14ac:dyDescent="0.3">
      <c r="A76" s="3">
        <v>140</v>
      </c>
      <c r="B76" s="3" t="s">
        <v>32</v>
      </c>
      <c r="C76" s="3" t="s">
        <v>34</v>
      </c>
      <c r="D76" s="3" t="s">
        <v>26</v>
      </c>
      <c r="E76" s="3" t="s">
        <v>27</v>
      </c>
      <c r="F76" s="3" t="s">
        <v>28</v>
      </c>
      <c r="G76" s="3">
        <v>0</v>
      </c>
      <c r="H76" s="3">
        <v>0</v>
      </c>
      <c r="I76" s="4" t="e">
        <f t="shared" si="13"/>
        <v>#DIV/0!</v>
      </c>
      <c r="J76" s="3">
        <v>0</v>
      </c>
      <c r="K76" s="5" t="e">
        <f t="shared" si="14"/>
        <v>#DIV/0!</v>
      </c>
      <c r="L76" s="3">
        <f t="shared" si="15"/>
        <v>0</v>
      </c>
      <c r="M76" s="3">
        <v>0</v>
      </c>
      <c r="N76" s="3">
        <v>0</v>
      </c>
      <c r="O76" s="3">
        <v>0</v>
      </c>
      <c r="P76" s="3">
        <v>0</v>
      </c>
      <c r="Q76" s="3">
        <v>0</v>
      </c>
      <c r="R76" s="5" t="e">
        <f t="shared" si="16"/>
        <v>#DIV/0!</v>
      </c>
      <c r="S76" s="5" t="e">
        <f t="shared" si="17"/>
        <v>#DIV/0!</v>
      </c>
      <c r="T76" s="3">
        <v>0</v>
      </c>
      <c r="U76" s="3">
        <v>0</v>
      </c>
      <c r="V76" s="3">
        <v>0</v>
      </c>
      <c r="W76" s="3">
        <v>0</v>
      </c>
      <c r="X76" s="3">
        <v>0</v>
      </c>
      <c r="Y76" s="3">
        <v>0</v>
      </c>
    </row>
    <row r="77" spans="1:25" x14ac:dyDescent="0.3">
      <c r="A77" s="3">
        <v>141</v>
      </c>
      <c r="B77" s="3" t="s">
        <v>24</v>
      </c>
      <c r="C77" s="3" t="s">
        <v>25</v>
      </c>
      <c r="D77" s="3" t="s">
        <v>32</v>
      </c>
      <c r="E77" s="3" t="s">
        <v>30</v>
      </c>
      <c r="F77" s="3" t="s">
        <v>34</v>
      </c>
      <c r="G77" s="3">
        <v>2</v>
      </c>
      <c r="H77" s="3">
        <v>1</v>
      </c>
      <c r="I77" s="4">
        <f t="shared" si="13"/>
        <v>0.5</v>
      </c>
      <c r="J77" s="3">
        <v>0</v>
      </c>
      <c r="K77" s="5">
        <f t="shared" si="14"/>
        <v>0</v>
      </c>
      <c r="L77" s="3">
        <f t="shared" si="15"/>
        <v>2</v>
      </c>
      <c r="M77" s="3">
        <v>0</v>
      </c>
      <c r="N77" s="3">
        <v>2</v>
      </c>
      <c r="O77" s="3">
        <v>0</v>
      </c>
      <c r="P77" s="3">
        <v>2</v>
      </c>
      <c r="Q77" s="3">
        <v>1</v>
      </c>
      <c r="R77" s="5">
        <f t="shared" si="16"/>
        <v>0</v>
      </c>
      <c r="S77" s="5">
        <f t="shared" si="17"/>
        <v>0</v>
      </c>
      <c r="T77" s="3">
        <v>0</v>
      </c>
      <c r="U77" s="3">
        <v>1</v>
      </c>
      <c r="V77" s="3">
        <v>1</v>
      </c>
      <c r="W77" s="3">
        <v>0</v>
      </c>
      <c r="X77" s="3">
        <v>1</v>
      </c>
      <c r="Y77" s="3">
        <v>0</v>
      </c>
    </row>
    <row r="78" spans="1:25" x14ac:dyDescent="0.3">
      <c r="A78" s="3">
        <v>142</v>
      </c>
      <c r="B78" s="3" t="s">
        <v>24</v>
      </c>
      <c r="C78" s="3" t="s">
        <v>32</v>
      </c>
      <c r="D78" s="3" t="s">
        <v>33</v>
      </c>
      <c r="E78" s="3" t="s">
        <v>30</v>
      </c>
      <c r="F78" s="3" t="s">
        <v>31</v>
      </c>
      <c r="G78" s="3">
        <v>2</v>
      </c>
      <c r="H78" s="3">
        <v>1</v>
      </c>
      <c r="I78" s="4">
        <f t="shared" si="13"/>
        <v>0.5</v>
      </c>
      <c r="J78" s="3">
        <v>1</v>
      </c>
      <c r="K78" s="5">
        <f t="shared" si="14"/>
        <v>0.5</v>
      </c>
      <c r="L78" s="3">
        <f t="shared" si="15"/>
        <v>1</v>
      </c>
      <c r="M78" s="3">
        <v>0</v>
      </c>
      <c r="N78" s="3">
        <v>1</v>
      </c>
      <c r="O78" s="3">
        <v>0</v>
      </c>
      <c r="P78" s="3">
        <v>2</v>
      </c>
      <c r="Q78" s="3">
        <v>1</v>
      </c>
      <c r="R78" s="5">
        <f t="shared" si="16"/>
        <v>0</v>
      </c>
      <c r="S78" s="5">
        <f t="shared" si="17"/>
        <v>0</v>
      </c>
      <c r="T78" s="3">
        <v>0</v>
      </c>
      <c r="U78" s="3">
        <v>0</v>
      </c>
      <c r="V78" s="3">
        <v>2</v>
      </c>
      <c r="W78" s="3">
        <v>1</v>
      </c>
      <c r="X78" s="3">
        <v>1</v>
      </c>
      <c r="Y78" s="3">
        <v>0</v>
      </c>
    </row>
    <row r="79" spans="1:25" x14ac:dyDescent="0.3">
      <c r="B79" s="3"/>
      <c r="C79" s="3"/>
      <c r="D79" s="3"/>
      <c r="E79" s="3"/>
      <c r="F79" s="3"/>
      <c r="I79" s="2"/>
      <c r="K79" s="1"/>
      <c r="R79" s="1"/>
      <c r="S79" s="1"/>
    </row>
    <row r="80" spans="1:25" x14ac:dyDescent="0.3">
      <c r="F80" s="9" t="s">
        <v>36</v>
      </c>
      <c r="G80">
        <f>SUM(G44:G78)</f>
        <v>92</v>
      </c>
      <c r="H80">
        <f>SUM(H44:H78)</f>
        <v>46</v>
      </c>
      <c r="I80" s="2">
        <f t="shared" ref="I80" si="18">H80/G80</f>
        <v>0.5</v>
      </c>
      <c r="J80">
        <f>SUM(J44:J75)</f>
        <v>29</v>
      </c>
      <c r="K80" s="1">
        <f t="shared" ref="K80" si="19">J80/G80</f>
        <v>0.31521739130434784</v>
      </c>
      <c r="L80">
        <f>SUM(L44:L75)</f>
        <v>49</v>
      </c>
      <c r="M80">
        <f>SUM(M44:M75)</f>
        <v>14</v>
      </c>
      <c r="N80">
        <f>SUM(N44:N78)</f>
        <v>38</v>
      </c>
      <c r="O80">
        <f>SUM(O44:O75)</f>
        <v>8</v>
      </c>
      <c r="P80">
        <f>SUM(P44:P78)</f>
        <v>29</v>
      </c>
      <c r="Q80">
        <f>SUM(Q44:Q78)</f>
        <v>17</v>
      </c>
      <c r="R80" s="1">
        <f t="shared" ref="R80" si="20">M80/(M80+N80)</f>
        <v>0.26923076923076922</v>
      </c>
      <c r="S80" s="1">
        <f t="shared" ref="S80" si="21">((0.5*T80)+M80)/L80</f>
        <v>0.29591836734693877</v>
      </c>
      <c r="T80">
        <f>SUM(T44:T75)</f>
        <v>1</v>
      </c>
      <c r="U80">
        <f>SUM(U44:U75)</f>
        <v>14</v>
      </c>
      <c r="V80">
        <f>SUM(V44:V78)</f>
        <v>28</v>
      </c>
      <c r="W80">
        <f>SUM(W44:W75)</f>
        <v>21</v>
      </c>
      <c r="X80">
        <f>SUM(X44:X78)</f>
        <v>23</v>
      </c>
      <c r="Y80">
        <f>SUM(Y44:Y75)</f>
        <v>4</v>
      </c>
    </row>
  </sheetData>
  <sortState xmlns:xlrd2="http://schemas.microsoft.com/office/spreadsheetml/2017/richdata2" ref="A44:Y78">
    <sortCondition ref="A44:A78"/>
  </sortState>
  <mergeCells count="2">
    <mergeCell ref="A1:C1"/>
    <mergeCell ref="A42:C42"/>
  </mergeCells>
  <conditionalFormatting sqref="G29">
    <cfRule type="colorScale" priority="1">
      <colorScale>
        <cfvo type="min"/>
        <cfvo type="max"/>
        <color rgb="FFFCFCFF"/>
        <color rgb="FF63BE7B"/>
      </colorScale>
    </cfRule>
  </conditionalFormatting>
  <conditionalFormatting sqref="G30:G37 G3:G28">
    <cfRule type="colorScale" priority="604">
      <colorScale>
        <cfvo type="min"/>
        <cfvo type="max"/>
        <color rgb="FFFCFCFF"/>
        <color rgb="FF63BE7B"/>
      </colorScale>
    </cfRule>
  </conditionalFormatting>
  <conditionalFormatting sqref="G44:G78">
    <cfRule type="colorScale" priority="616">
      <colorScale>
        <cfvo type="min"/>
        <cfvo type="max"/>
        <color rgb="FFFCFCFF"/>
        <color rgb="FF63BE7B"/>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C0865-C111-49DE-A42C-4EED1AA3B2CE}">
  <dimension ref="A1:AC52"/>
  <sheetViews>
    <sheetView workbookViewId="0">
      <selection sqref="A1:C1"/>
    </sheetView>
  </sheetViews>
  <sheetFormatPr defaultRowHeight="14.4" x14ac:dyDescent="0.3"/>
  <cols>
    <col min="1" max="1" width="8.44140625" bestFit="1" customWidth="1"/>
    <col min="2" max="3" width="15" bestFit="1" customWidth="1"/>
    <col min="4" max="5" width="14.6640625" bestFit="1" customWidth="1"/>
    <col min="6" max="6" width="15.5546875" bestFit="1" customWidth="1"/>
    <col min="23" max="23" width="10.6640625" bestFit="1" customWidth="1"/>
    <col min="25" max="25" width="19.44140625" bestFit="1" customWidth="1"/>
    <col min="26" max="26" width="17.44140625" bestFit="1" customWidth="1"/>
  </cols>
  <sheetData>
    <row r="1" spans="1:29" x14ac:dyDescent="0.3">
      <c r="A1" s="49" t="s">
        <v>0</v>
      </c>
      <c r="B1" s="49"/>
      <c r="C1" s="49"/>
      <c r="D1" s="3"/>
      <c r="E1" s="3"/>
      <c r="F1" s="3"/>
      <c r="G1" s="3"/>
      <c r="H1" s="3"/>
      <c r="I1" s="4"/>
      <c r="J1" s="3"/>
      <c r="K1" s="5"/>
      <c r="L1" s="3"/>
      <c r="M1" s="3"/>
      <c r="N1" s="3"/>
      <c r="O1" s="3"/>
      <c r="P1" s="3"/>
      <c r="Q1" s="3"/>
      <c r="R1" s="5"/>
      <c r="S1" s="5"/>
      <c r="T1" s="3"/>
      <c r="U1" s="3"/>
      <c r="V1" s="3"/>
      <c r="W1" s="3"/>
      <c r="X1" s="3"/>
    </row>
    <row r="2" spans="1:29"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c r="AB2" s="9"/>
      <c r="AC2" s="9"/>
    </row>
    <row r="3" spans="1:29" x14ac:dyDescent="0.3">
      <c r="A3" s="3">
        <v>1</v>
      </c>
      <c r="B3" s="3" t="s">
        <v>24</v>
      </c>
      <c r="C3" s="3" t="s">
        <v>25</v>
      </c>
      <c r="D3" s="3" t="s">
        <v>26</v>
      </c>
      <c r="E3" s="3" t="s">
        <v>27</v>
      </c>
      <c r="F3" s="3" t="s">
        <v>28</v>
      </c>
      <c r="G3" s="3">
        <v>23</v>
      </c>
      <c r="H3" s="3">
        <v>11</v>
      </c>
      <c r="I3" s="4">
        <f t="shared" ref="I3:I23" si="0">H3/G3</f>
        <v>0.47826086956521741</v>
      </c>
      <c r="J3" s="3">
        <v>4</v>
      </c>
      <c r="K3" s="5">
        <f t="shared" ref="K3:K23" si="1">J3/G3</f>
        <v>0.17391304347826086</v>
      </c>
      <c r="L3" s="3">
        <f t="shared" ref="L3:L23" si="2">M3+N3</f>
        <v>17</v>
      </c>
      <c r="M3" s="3">
        <v>3</v>
      </c>
      <c r="N3" s="3">
        <v>14</v>
      </c>
      <c r="O3" s="3">
        <v>0</v>
      </c>
      <c r="P3" s="3">
        <v>5</v>
      </c>
      <c r="Q3" s="3">
        <v>5</v>
      </c>
      <c r="R3" s="5">
        <f t="shared" ref="R3:R23" si="3">M3/(M3+N3)</f>
        <v>0.17647058823529413</v>
      </c>
      <c r="S3" s="5">
        <f t="shared" ref="S3:S23" si="4">((0.5*T3)+M3)/L3</f>
        <v>0.17647058823529413</v>
      </c>
      <c r="T3" s="3">
        <v>0</v>
      </c>
      <c r="U3" s="3">
        <v>8</v>
      </c>
      <c r="V3" s="3">
        <v>1</v>
      </c>
      <c r="W3" s="3">
        <v>3</v>
      </c>
      <c r="Y3" s="3">
        <v>21</v>
      </c>
      <c r="Z3" s="3">
        <v>30</v>
      </c>
      <c r="AA3">
        <f>Z3/40</f>
        <v>0.75</v>
      </c>
    </row>
    <row r="4" spans="1:29" x14ac:dyDescent="0.3">
      <c r="A4" s="3">
        <v>2</v>
      </c>
      <c r="B4" s="3" t="s">
        <v>29</v>
      </c>
      <c r="C4" s="3" t="s">
        <v>30</v>
      </c>
      <c r="D4" s="3" t="s">
        <v>26</v>
      </c>
      <c r="E4" s="3" t="s">
        <v>27</v>
      </c>
      <c r="F4" s="3" t="s">
        <v>28</v>
      </c>
      <c r="G4" s="3">
        <v>7</v>
      </c>
      <c r="H4" s="3">
        <v>5</v>
      </c>
      <c r="I4" s="4">
        <f t="shared" si="0"/>
        <v>0.7142857142857143</v>
      </c>
      <c r="J4" s="3">
        <v>1</v>
      </c>
      <c r="K4" s="5">
        <f t="shared" si="1"/>
        <v>0.14285714285714285</v>
      </c>
      <c r="L4" s="3">
        <f t="shared" si="2"/>
        <v>6</v>
      </c>
      <c r="M4" s="3">
        <v>2</v>
      </c>
      <c r="N4" s="3">
        <v>4</v>
      </c>
      <c r="O4" s="3">
        <v>2</v>
      </c>
      <c r="P4" s="3">
        <v>1</v>
      </c>
      <c r="Q4" s="3">
        <v>0</v>
      </c>
      <c r="R4" s="5">
        <f t="shared" si="3"/>
        <v>0.33333333333333331</v>
      </c>
      <c r="S4" s="5">
        <f t="shared" si="4"/>
        <v>0.41666666666666669</v>
      </c>
      <c r="T4" s="3">
        <v>1</v>
      </c>
      <c r="U4" s="3">
        <v>1</v>
      </c>
      <c r="V4" s="3">
        <v>0</v>
      </c>
      <c r="W4" s="3">
        <v>2</v>
      </c>
    </row>
    <row r="5" spans="1:29" x14ac:dyDescent="0.3">
      <c r="A5" s="3">
        <v>4</v>
      </c>
      <c r="B5" s="3" t="s">
        <v>24</v>
      </c>
      <c r="C5" s="3" t="s">
        <v>29</v>
      </c>
      <c r="D5" s="3" t="s">
        <v>26</v>
      </c>
      <c r="E5" s="3" t="s">
        <v>27</v>
      </c>
      <c r="F5" s="3" t="s">
        <v>28</v>
      </c>
      <c r="G5" s="3">
        <v>1</v>
      </c>
      <c r="H5" s="3">
        <v>2</v>
      </c>
      <c r="I5" s="4">
        <f t="shared" si="0"/>
        <v>2</v>
      </c>
      <c r="J5" s="3">
        <v>0</v>
      </c>
      <c r="K5" s="5">
        <f t="shared" si="1"/>
        <v>0</v>
      </c>
      <c r="L5" s="3">
        <f t="shared" si="2"/>
        <v>1</v>
      </c>
      <c r="M5" s="3">
        <v>1</v>
      </c>
      <c r="N5" s="3">
        <v>0</v>
      </c>
      <c r="O5" s="3">
        <v>1</v>
      </c>
      <c r="P5" s="3">
        <v>0</v>
      </c>
      <c r="Q5" s="3">
        <v>0</v>
      </c>
      <c r="R5" s="5">
        <f t="shared" si="3"/>
        <v>1</v>
      </c>
      <c r="S5" s="5">
        <f t="shared" si="4"/>
        <v>1</v>
      </c>
      <c r="T5" s="3">
        <v>0</v>
      </c>
      <c r="U5" s="3">
        <v>0</v>
      </c>
      <c r="V5" s="3">
        <v>0</v>
      </c>
      <c r="W5" s="3">
        <v>1</v>
      </c>
    </row>
    <row r="6" spans="1:29" x14ac:dyDescent="0.3">
      <c r="A6" s="3">
        <v>7</v>
      </c>
      <c r="B6" s="3" t="s">
        <v>24</v>
      </c>
      <c r="C6" s="3" t="s">
        <v>30</v>
      </c>
      <c r="D6" s="3" t="s">
        <v>26</v>
      </c>
      <c r="E6" s="3" t="s">
        <v>27</v>
      </c>
      <c r="F6" s="3" t="s">
        <v>28</v>
      </c>
      <c r="G6" s="3">
        <v>2</v>
      </c>
      <c r="H6" s="3">
        <v>1</v>
      </c>
      <c r="I6" s="4">
        <f t="shared" si="0"/>
        <v>0.5</v>
      </c>
      <c r="J6" s="3">
        <v>1</v>
      </c>
      <c r="K6" s="5">
        <f t="shared" si="1"/>
        <v>0.5</v>
      </c>
      <c r="L6" s="3">
        <f t="shared" si="2"/>
        <v>0</v>
      </c>
      <c r="M6" s="3">
        <v>0</v>
      </c>
      <c r="N6" s="3">
        <v>0</v>
      </c>
      <c r="O6" s="3">
        <v>0</v>
      </c>
      <c r="P6" s="3">
        <v>2</v>
      </c>
      <c r="Q6" s="3">
        <v>1</v>
      </c>
      <c r="R6" s="5" t="e">
        <f t="shared" si="3"/>
        <v>#DIV/0!</v>
      </c>
      <c r="S6" s="5" t="e">
        <f t="shared" si="4"/>
        <v>#DIV/0!</v>
      </c>
      <c r="T6" s="3">
        <v>0</v>
      </c>
      <c r="U6" s="3">
        <v>0</v>
      </c>
      <c r="V6" s="3">
        <v>0</v>
      </c>
      <c r="W6" s="3">
        <v>2</v>
      </c>
    </row>
    <row r="7" spans="1:29" x14ac:dyDescent="0.3">
      <c r="A7" s="3">
        <v>13</v>
      </c>
      <c r="B7" s="3" t="s">
        <v>30</v>
      </c>
      <c r="C7" s="3" t="s">
        <v>25</v>
      </c>
      <c r="D7" s="3" t="s">
        <v>26</v>
      </c>
      <c r="E7" s="3" t="s">
        <v>27</v>
      </c>
      <c r="F7" s="3" t="s">
        <v>28</v>
      </c>
      <c r="G7" s="3">
        <v>7</v>
      </c>
      <c r="H7" s="3">
        <v>6</v>
      </c>
      <c r="I7" s="4">
        <f t="shared" si="0"/>
        <v>0.8571428571428571</v>
      </c>
      <c r="J7" s="3">
        <v>2</v>
      </c>
      <c r="K7" s="5">
        <f t="shared" si="1"/>
        <v>0.2857142857142857</v>
      </c>
      <c r="L7" s="3">
        <f t="shared" si="2"/>
        <v>1</v>
      </c>
      <c r="M7" s="3">
        <v>0</v>
      </c>
      <c r="N7" s="3">
        <v>1</v>
      </c>
      <c r="O7" s="3">
        <v>0</v>
      </c>
      <c r="P7" s="3">
        <v>8</v>
      </c>
      <c r="Q7" s="3">
        <v>6</v>
      </c>
      <c r="R7" s="5">
        <f t="shared" si="3"/>
        <v>0</v>
      </c>
      <c r="S7" s="5">
        <f t="shared" si="4"/>
        <v>0</v>
      </c>
      <c r="T7" s="3">
        <v>0</v>
      </c>
      <c r="U7" s="3">
        <v>1</v>
      </c>
      <c r="V7" s="3">
        <v>0</v>
      </c>
      <c r="W7" s="3">
        <v>4</v>
      </c>
    </row>
    <row r="8" spans="1:29" x14ac:dyDescent="0.3">
      <c r="A8" s="3">
        <v>26</v>
      </c>
      <c r="B8" s="3" t="s">
        <v>24</v>
      </c>
      <c r="C8" s="3" t="s">
        <v>29</v>
      </c>
      <c r="D8" s="3" t="s">
        <v>26</v>
      </c>
      <c r="E8" s="3" t="s">
        <v>30</v>
      </c>
      <c r="F8" s="3" t="s">
        <v>28</v>
      </c>
      <c r="G8" s="3">
        <v>16</v>
      </c>
      <c r="H8" s="3">
        <v>12</v>
      </c>
      <c r="I8" s="4">
        <f t="shared" si="0"/>
        <v>0.75</v>
      </c>
      <c r="J8" s="3">
        <v>3</v>
      </c>
      <c r="K8" s="5">
        <f t="shared" si="1"/>
        <v>0.1875</v>
      </c>
      <c r="L8" s="3">
        <f t="shared" si="2"/>
        <v>11</v>
      </c>
      <c r="M8" s="3">
        <v>4</v>
      </c>
      <c r="N8" s="3">
        <v>7</v>
      </c>
      <c r="O8" s="3">
        <v>3</v>
      </c>
      <c r="P8" s="3">
        <v>4</v>
      </c>
      <c r="Q8" s="3">
        <v>4</v>
      </c>
      <c r="R8" s="5">
        <f t="shared" si="3"/>
        <v>0.36363636363636365</v>
      </c>
      <c r="S8" s="5">
        <f t="shared" si="4"/>
        <v>0.36363636363636365</v>
      </c>
      <c r="T8" s="3">
        <v>0</v>
      </c>
      <c r="U8" s="3">
        <v>2</v>
      </c>
      <c r="V8" s="3">
        <v>0</v>
      </c>
      <c r="W8" s="3">
        <v>2</v>
      </c>
    </row>
    <row r="9" spans="1:29" x14ac:dyDescent="0.3">
      <c r="A9" s="3">
        <v>27</v>
      </c>
      <c r="B9" s="3" t="s">
        <v>29</v>
      </c>
      <c r="C9" s="3" t="s">
        <v>25</v>
      </c>
      <c r="D9" s="3" t="s">
        <v>26</v>
      </c>
      <c r="E9" s="3" t="s">
        <v>30</v>
      </c>
      <c r="F9" s="3" t="s">
        <v>28</v>
      </c>
      <c r="G9" s="3">
        <v>1</v>
      </c>
      <c r="H9" s="3">
        <v>0</v>
      </c>
      <c r="I9" s="4">
        <f t="shared" si="0"/>
        <v>0</v>
      </c>
      <c r="J9" s="3">
        <v>0</v>
      </c>
      <c r="K9" s="5">
        <f t="shared" si="1"/>
        <v>0</v>
      </c>
      <c r="L9" s="3">
        <f t="shared" si="2"/>
        <v>1</v>
      </c>
      <c r="M9" s="3">
        <v>0</v>
      </c>
      <c r="N9" s="3">
        <v>1</v>
      </c>
      <c r="O9" s="3">
        <v>0</v>
      </c>
      <c r="P9" s="3">
        <v>0</v>
      </c>
      <c r="Q9" s="3">
        <v>0</v>
      </c>
      <c r="R9" s="5">
        <f t="shared" si="3"/>
        <v>0</v>
      </c>
      <c r="S9" s="5">
        <f t="shared" si="4"/>
        <v>0</v>
      </c>
      <c r="T9" s="3">
        <v>0</v>
      </c>
      <c r="U9" s="3">
        <v>0</v>
      </c>
      <c r="V9" s="3">
        <v>0</v>
      </c>
      <c r="W9" s="3">
        <v>0</v>
      </c>
    </row>
    <row r="10" spans="1:29" x14ac:dyDescent="0.3">
      <c r="A10" s="3">
        <v>28</v>
      </c>
      <c r="B10" s="3" t="s">
        <v>29</v>
      </c>
      <c r="C10" s="3" t="s">
        <v>32</v>
      </c>
      <c r="D10" s="3" t="s">
        <v>26</v>
      </c>
      <c r="E10" s="3" t="s">
        <v>30</v>
      </c>
      <c r="F10" s="3" t="s">
        <v>33</v>
      </c>
      <c r="G10" s="3">
        <v>3</v>
      </c>
      <c r="H10" s="3">
        <v>2</v>
      </c>
      <c r="I10" s="4">
        <f t="shared" si="0"/>
        <v>0.66666666666666663</v>
      </c>
      <c r="J10" s="3">
        <v>0</v>
      </c>
      <c r="K10" s="5">
        <f t="shared" si="1"/>
        <v>0</v>
      </c>
      <c r="L10" s="3">
        <f t="shared" si="2"/>
        <v>3</v>
      </c>
      <c r="M10" s="3">
        <v>1</v>
      </c>
      <c r="N10" s="3">
        <v>2</v>
      </c>
      <c r="O10" s="3">
        <v>1</v>
      </c>
      <c r="P10" s="3">
        <v>0</v>
      </c>
      <c r="Q10" s="3">
        <v>0</v>
      </c>
      <c r="R10" s="5">
        <f t="shared" si="3"/>
        <v>0.33333333333333331</v>
      </c>
      <c r="S10" s="5">
        <f t="shared" si="4"/>
        <v>0.33333333333333331</v>
      </c>
      <c r="T10" s="3">
        <v>0</v>
      </c>
      <c r="U10" s="3">
        <v>1</v>
      </c>
      <c r="V10" s="3">
        <v>0</v>
      </c>
      <c r="W10" s="3">
        <v>0</v>
      </c>
    </row>
    <row r="11" spans="1:29" x14ac:dyDescent="0.3">
      <c r="A11" s="3">
        <v>32</v>
      </c>
      <c r="B11" s="3" t="s">
        <v>29</v>
      </c>
      <c r="C11" s="3" t="s">
        <v>33</v>
      </c>
      <c r="D11" s="3" t="s">
        <v>26</v>
      </c>
      <c r="E11" s="3" t="s">
        <v>30</v>
      </c>
      <c r="F11" s="3" t="s">
        <v>28</v>
      </c>
      <c r="G11" s="3">
        <v>2</v>
      </c>
      <c r="H11" s="3">
        <v>0</v>
      </c>
      <c r="I11" s="4">
        <f t="shared" si="0"/>
        <v>0</v>
      </c>
      <c r="J11" s="3">
        <v>2</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9" x14ac:dyDescent="0.3">
      <c r="A12" s="3">
        <v>33</v>
      </c>
      <c r="B12" s="3" t="s">
        <v>24</v>
      </c>
      <c r="C12" s="3" t="s">
        <v>25</v>
      </c>
      <c r="D12" s="3" t="s">
        <v>26</v>
      </c>
      <c r="E12" s="3" t="s">
        <v>30</v>
      </c>
      <c r="F12" s="3" t="s">
        <v>28</v>
      </c>
      <c r="G12" s="3">
        <v>3</v>
      </c>
      <c r="H12" s="3">
        <v>2</v>
      </c>
      <c r="I12" s="4">
        <f t="shared" si="0"/>
        <v>0.66666666666666663</v>
      </c>
      <c r="J12" s="3">
        <v>2</v>
      </c>
      <c r="K12" s="5">
        <f t="shared" si="1"/>
        <v>0.66666666666666663</v>
      </c>
      <c r="L12" s="3">
        <f t="shared" si="2"/>
        <v>1</v>
      </c>
      <c r="M12" s="3">
        <v>1</v>
      </c>
      <c r="N12" s="3">
        <v>0</v>
      </c>
      <c r="O12" s="3">
        <v>1</v>
      </c>
      <c r="P12" s="3">
        <v>0</v>
      </c>
      <c r="Q12" s="3">
        <v>0</v>
      </c>
      <c r="R12" s="5">
        <f t="shared" si="3"/>
        <v>1</v>
      </c>
      <c r="S12" s="5">
        <f t="shared" si="4"/>
        <v>1</v>
      </c>
      <c r="T12" s="3">
        <v>0</v>
      </c>
      <c r="U12" s="3">
        <v>0</v>
      </c>
      <c r="V12" s="3">
        <v>0</v>
      </c>
      <c r="W12" s="3">
        <v>0</v>
      </c>
    </row>
    <row r="13" spans="1:29" x14ac:dyDescent="0.3">
      <c r="A13" s="3">
        <v>34</v>
      </c>
      <c r="B13" s="3" t="s">
        <v>24</v>
      </c>
      <c r="C13" s="3" t="s">
        <v>25</v>
      </c>
      <c r="D13" s="3" t="s">
        <v>29</v>
      </c>
      <c r="E13" s="3" t="s">
        <v>27</v>
      </c>
      <c r="F13" s="3" t="s">
        <v>28</v>
      </c>
      <c r="G13" s="3">
        <v>3</v>
      </c>
      <c r="H13" s="3">
        <v>2</v>
      </c>
      <c r="I13" s="4">
        <f t="shared" si="0"/>
        <v>0.66666666666666663</v>
      </c>
      <c r="J13" s="3">
        <v>0</v>
      </c>
      <c r="K13" s="5">
        <f t="shared" si="1"/>
        <v>0</v>
      </c>
      <c r="L13" s="3">
        <f t="shared" si="2"/>
        <v>2</v>
      </c>
      <c r="M13" s="3">
        <v>0</v>
      </c>
      <c r="N13" s="3">
        <v>2</v>
      </c>
      <c r="O13" s="3">
        <v>0</v>
      </c>
      <c r="P13" s="3">
        <v>2</v>
      </c>
      <c r="Q13" s="3">
        <v>2</v>
      </c>
      <c r="R13" s="5">
        <f t="shared" si="3"/>
        <v>0</v>
      </c>
      <c r="S13" s="5">
        <f t="shared" si="4"/>
        <v>0</v>
      </c>
      <c r="T13" s="3">
        <v>0</v>
      </c>
      <c r="U13" s="3">
        <v>1</v>
      </c>
      <c r="V13" s="3">
        <v>0</v>
      </c>
      <c r="W13" s="3">
        <v>1</v>
      </c>
    </row>
    <row r="14" spans="1:29" x14ac:dyDescent="0.3">
      <c r="A14" s="3">
        <v>40</v>
      </c>
      <c r="B14" s="3" t="s">
        <v>24</v>
      </c>
      <c r="C14" s="3" t="s">
        <v>25</v>
      </c>
      <c r="D14" s="3" t="s">
        <v>26</v>
      </c>
      <c r="E14" s="3" t="s">
        <v>27</v>
      </c>
      <c r="F14" s="3" t="s">
        <v>29</v>
      </c>
      <c r="G14" s="3">
        <v>4</v>
      </c>
      <c r="H14" s="3">
        <v>2</v>
      </c>
      <c r="I14" s="4">
        <f t="shared" si="0"/>
        <v>0.5</v>
      </c>
      <c r="J14" s="3">
        <v>2</v>
      </c>
      <c r="K14" s="5">
        <f t="shared" si="1"/>
        <v>0.5</v>
      </c>
      <c r="L14" s="3">
        <f t="shared" si="2"/>
        <v>2</v>
      </c>
      <c r="M14" s="3">
        <v>1</v>
      </c>
      <c r="N14" s="3">
        <v>1</v>
      </c>
      <c r="O14" s="3">
        <v>1</v>
      </c>
      <c r="P14" s="3">
        <v>0</v>
      </c>
      <c r="Q14" s="3">
        <v>0</v>
      </c>
      <c r="R14" s="5">
        <f t="shared" si="3"/>
        <v>0.5</v>
      </c>
      <c r="S14" s="5">
        <f t="shared" si="4"/>
        <v>0.5</v>
      </c>
      <c r="T14" s="3">
        <v>0</v>
      </c>
      <c r="U14" s="3">
        <v>0</v>
      </c>
      <c r="V14" s="3">
        <v>0</v>
      </c>
      <c r="W14" s="3">
        <v>0</v>
      </c>
    </row>
    <row r="15" spans="1:29" x14ac:dyDescent="0.3">
      <c r="A15" s="3">
        <v>51</v>
      </c>
      <c r="B15" s="3" t="s">
        <v>33</v>
      </c>
      <c r="C15" s="3" t="s">
        <v>25</v>
      </c>
      <c r="D15" s="3" t="s">
        <v>26</v>
      </c>
      <c r="E15" s="3" t="s">
        <v>30</v>
      </c>
      <c r="F15" s="3" t="s">
        <v>28</v>
      </c>
      <c r="G15" s="3">
        <v>2</v>
      </c>
      <c r="H15" s="3">
        <v>2</v>
      </c>
      <c r="I15" s="4">
        <f t="shared" si="0"/>
        <v>1</v>
      </c>
      <c r="J15" s="3">
        <v>1</v>
      </c>
      <c r="K15" s="5">
        <f t="shared" si="1"/>
        <v>0.5</v>
      </c>
      <c r="L15" s="3">
        <f t="shared" si="2"/>
        <v>0</v>
      </c>
      <c r="M15" s="3">
        <v>0</v>
      </c>
      <c r="N15" s="3">
        <v>0</v>
      </c>
      <c r="O15" s="3">
        <v>0</v>
      </c>
      <c r="P15" s="3">
        <v>2</v>
      </c>
      <c r="Q15" s="3">
        <v>2</v>
      </c>
      <c r="R15" s="5" t="e">
        <f t="shared" si="3"/>
        <v>#DIV/0!</v>
      </c>
      <c r="S15" s="5" t="e">
        <f t="shared" si="4"/>
        <v>#DIV/0!</v>
      </c>
      <c r="T15" s="3">
        <v>0</v>
      </c>
      <c r="U15" s="3">
        <v>0</v>
      </c>
      <c r="V15" s="3">
        <v>0</v>
      </c>
      <c r="W15" s="3">
        <v>1</v>
      </c>
    </row>
    <row r="16" spans="1:29" x14ac:dyDescent="0.3">
      <c r="A16" s="3">
        <v>54</v>
      </c>
      <c r="B16" s="3" t="s">
        <v>24</v>
      </c>
      <c r="C16" s="3" t="s">
        <v>25</v>
      </c>
      <c r="D16" s="3" t="s">
        <v>32</v>
      </c>
      <c r="E16" s="3" t="s">
        <v>30</v>
      </c>
      <c r="F16" s="3" t="s">
        <v>33</v>
      </c>
      <c r="G16" s="3">
        <v>5</v>
      </c>
      <c r="H16" s="3">
        <v>2</v>
      </c>
      <c r="I16" s="4">
        <f t="shared" si="0"/>
        <v>0.4</v>
      </c>
      <c r="J16" s="3">
        <v>2</v>
      </c>
      <c r="K16" s="5">
        <f t="shared" si="1"/>
        <v>0.4</v>
      </c>
      <c r="L16" s="3">
        <f t="shared" si="2"/>
        <v>2</v>
      </c>
      <c r="M16" s="3">
        <v>0</v>
      </c>
      <c r="N16" s="3">
        <v>2</v>
      </c>
      <c r="O16" s="3">
        <v>0</v>
      </c>
      <c r="P16" s="3">
        <v>2</v>
      </c>
      <c r="Q16" s="3">
        <v>2</v>
      </c>
      <c r="R16" s="5">
        <f t="shared" si="3"/>
        <v>0</v>
      </c>
      <c r="S16" s="5">
        <f t="shared" si="4"/>
        <v>0</v>
      </c>
      <c r="T16" s="3">
        <v>0</v>
      </c>
      <c r="U16" s="3">
        <v>0</v>
      </c>
      <c r="V16" s="3">
        <v>0</v>
      </c>
      <c r="W16" s="3">
        <v>1</v>
      </c>
    </row>
    <row r="17" spans="1:29" x14ac:dyDescent="0.3">
      <c r="A17" s="3">
        <v>101</v>
      </c>
      <c r="B17" s="3" t="s">
        <v>24</v>
      </c>
      <c r="C17" s="3" t="s">
        <v>34</v>
      </c>
      <c r="D17" s="3" t="s">
        <v>26</v>
      </c>
      <c r="E17" s="3" t="s">
        <v>30</v>
      </c>
      <c r="F17" s="3" t="s">
        <v>28</v>
      </c>
      <c r="G17" s="3">
        <v>2</v>
      </c>
      <c r="H17" s="3">
        <v>2</v>
      </c>
      <c r="I17" s="4">
        <f t="shared" si="0"/>
        <v>1</v>
      </c>
      <c r="J17" s="3">
        <v>0</v>
      </c>
      <c r="K17" s="5">
        <f t="shared" si="1"/>
        <v>0</v>
      </c>
      <c r="L17" s="3">
        <f t="shared" si="2"/>
        <v>2</v>
      </c>
      <c r="M17" s="3">
        <v>1</v>
      </c>
      <c r="N17" s="3">
        <v>1</v>
      </c>
      <c r="O17" s="3">
        <v>0</v>
      </c>
      <c r="P17" s="3">
        <v>0</v>
      </c>
      <c r="Q17" s="3">
        <v>0</v>
      </c>
      <c r="R17" s="5">
        <f t="shared" si="3"/>
        <v>0.5</v>
      </c>
      <c r="S17" s="5">
        <f t="shared" si="4"/>
        <v>0.5</v>
      </c>
      <c r="T17" s="3">
        <v>0</v>
      </c>
      <c r="U17" s="3">
        <v>0</v>
      </c>
      <c r="V17" s="3">
        <v>0</v>
      </c>
      <c r="W17" s="3">
        <v>0</v>
      </c>
    </row>
    <row r="18" spans="1:29" x14ac:dyDescent="0.3">
      <c r="A18" s="3">
        <v>120</v>
      </c>
      <c r="B18" s="3" t="s">
        <v>32</v>
      </c>
      <c r="C18" s="3" t="s">
        <v>25</v>
      </c>
      <c r="D18" s="3" t="s">
        <v>26</v>
      </c>
      <c r="E18" s="3" t="s">
        <v>27</v>
      </c>
      <c r="F18" s="3" t="s">
        <v>30</v>
      </c>
      <c r="G18" s="3">
        <v>5</v>
      </c>
      <c r="H18" s="3">
        <v>6</v>
      </c>
      <c r="I18" s="4">
        <f t="shared" si="0"/>
        <v>1.2</v>
      </c>
      <c r="J18" s="3">
        <v>0</v>
      </c>
      <c r="K18" s="5">
        <f t="shared" si="1"/>
        <v>0</v>
      </c>
      <c r="L18" s="3">
        <f t="shared" si="2"/>
        <v>5</v>
      </c>
      <c r="M18" s="3">
        <v>3</v>
      </c>
      <c r="N18" s="3">
        <v>2</v>
      </c>
      <c r="O18" s="3">
        <v>2</v>
      </c>
      <c r="P18" s="3">
        <v>0</v>
      </c>
      <c r="Q18" s="3">
        <v>0</v>
      </c>
      <c r="R18" s="5">
        <f t="shared" si="3"/>
        <v>0.6</v>
      </c>
      <c r="S18" s="5">
        <f t="shared" si="4"/>
        <v>0.6</v>
      </c>
      <c r="T18" s="3">
        <v>0</v>
      </c>
      <c r="U18" s="3">
        <v>0</v>
      </c>
      <c r="V18" s="3">
        <v>0</v>
      </c>
      <c r="W18" s="3">
        <v>0</v>
      </c>
    </row>
    <row r="19" spans="1:29" x14ac:dyDescent="0.3">
      <c r="A19" s="3">
        <v>132</v>
      </c>
      <c r="B19" s="3" t="s">
        <v>32</v>
      </c>
      <c r="C19" s="3" t="s">
        <v>25</v>
      </c>
      <c r="D19" s="3" t="s">
        <v>26</v>
      </c>
      <c r="E19" s="3" t="s">
        <v>30</v>
      </c>
      <c r="F19" s="3" t="s">
        <v>33</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row>
    <row r="20" spans="1:29" x14ac:dyDescent="0.3">
      <c r="A20" s="3">
        <v>143</v>
      </c>
      <c r="B20" s="3" t="s">
        <v>24</v>
      </c>
      <c r="C20" s="3" t="s">
        <v>30</v>
      </c>
      <c r="D20" s="3" t="s">
        <v>34</v>
      </c>
      <c r="E20" s="3" t="s">
        <v>27</v>
      </c>
      <c r="F20" s="3" t="s">
        <v>28</v>
      </c>
      <c r="G20" s="3">
        <v>3</v>
      </c>
      <c r="H20" s="3">
        <v>0</v>
      </c>
      <c r="I20" s="4">
        <f t="shared" si="0"/>
        <v>0</v>
      </c>
      <c r="J20" s="3">
        <v>1</v>
      </c>
      <c r="K20" s="5">
        <f t="shared" si="1"/>
        <v>0.33333333333333331</v>
      </c>
      <c r="L20" s="3">
        <f t="shared" si="2"/>
        <v>2</v>
      </c>
      <c r="M20" s="3">
        <v>0</v>
      </c>
      <c r="N20" s="3">
        <v>2</v>
      </c>
      <c r="O20" s="3">
        <v>0</v>
      </c>
      <c r="P20" s="3">
        <v>0</v>
      </c>
      <c r="Q20" s="3">
        <v>0</v>
      </c>
      <c r="R20" s="5">
        <f t="shared" si="3"/>
        <v>0</v>
      </c>
      <c r="S20" s="5">
        <f t="shared" si="4"/>
        <v>0</v>
      </c>
      <c r="T20" s="3">
        <v>0</v>
      </c>
      <c r="U20" s="3">
        <v>0</v>
      </c>
      <c r="V20" s="3">
        <v>0</v>
      </c>
      <c r="W20" s="3">
        <v>0</v>
      </c>
    </row>
    <row r="21" spans="1:29" x14ac:dyDescent="0.3">
      <c r="A21" s="3">
        <v>144</v>
      </c>
      <c r="B21" s="3" t="s">
        <v>32</v>
      </c>
      <c r="C21" s="3" t="s">
        <v>25</v>
      </c>
      <c r="D21" s="3" t="s">
        <v>26</v>
      </c>
      <c r="E21" s="3" t="s">
        <v>27</v>
      </c>
      <c r="F21" s="3" t="s">
        <v>33</v>
      </c>
      <c r="G21" s="3">
        <v>4</v>
      </c>
      <c r="H21" s="3">
        <v>5</v>
      </c>
      <c r="I21" s="4">
        <f t="shared" si="0"/>
        <v>1.25</v>
      </c>
      <c r="J21" s="3">
        <v>0</v>
      </c>
      <c r="K21" s="5">
        <f t="shared" si="1"/>
        <v>0</v>
      </c>
      <c r="L21" s="3">
        <f t="shared" si="2"/>
        <v>4</v>
      </c>
      <c r="M21" s="3">
        <v>2</v>
      </c>
      <c r="N21" s="3">
        <v>2</v>
      </c>
      <c r="O21" s="3">
        <v>1</v>
      </c>
      <c r="P21" s="3">
        <v>1</v>
      </c>
      <c r="Q21" s="3">
        <v>0</v>
      </c>
      <c r="R21" s="5">
        <f t="shared" si="3"/>
        <v>0.5</v>
      </c>
      <c r="S21" s="5">
        <f t="shared" si="4"/>
        <v>0.625</v>
      </c>
      <c r="T21" s="3">
        <v>1</v>
      </c>
      <c r="U21" s="3">
        <v>2</v>
      </c>
      <c r="V21" s="3">
        <v>0</v>
      </c>
      <c r="W21" s="3">
        <v>1</v>
      </c>
    </row>
    <row r="22" spans="1:29" x14ac:dyDescent="0.3">
      <c r="A22" s="3">
        <v>145</v>
      </c>
      <c r="B22" s="3" t="s">
        <v>29</v>
      </c>
      <c r="C22" s="3" t="s">
        <v>32</v>
      </c>
      <c r="D22" s="3" t="s">
        <v>26</v>
      </c>
      <c r="E22" s="3" t="s">
        <v>27</v>
      </c>
      <c r="F22" s="3" t="s">
        <v>30</v>
      </c>
      <c r="G22" s="3">
        <v>3</v>
      </c>
      <c r="H22" s="3">
        <v>3</v>
      </c>
      <c r="I22" s="4">
        <f t="shared" si="0"/>
        <v>1</v>
      </c>
      <c r="J22" s="3">
        <v>1</v>
      </c>
      <c r="K22" s="5">
        <f t="shared" si="1"/>
        <v>0.33333333333333331</v>
      </c>
      <c r="L22" s="3">
        <f t="shared" si="2"/>
        <v>1</v>
      </c>
      <c r="M22" s="3">
        <v>1</v>
      </c>
      <c r="N22" s="3">
        <v>0</v>
      </c>
      <c r="O22" s="3">
        <v>1</v>
      </c>
      <c r="P22" s="3">
        <v>2</v>
      </c>
      <c r="Q22" s="3">
        <v>1</v>
      </c>
      <c r="R22" s="5">
        <f t="shared" si="3"/>
        <v>1</v>
      </c>
      <c r="S22" s="5">
        <f t="shared" si="4"/>
        <v>1</v>
      </c>
      <c r="T22" s="3">
        <v>0</v>
      </c>
      <c r="U22" s="3">
        <v>0</v>
      </c>
      <c r="V22" s="3">
        <v>0</v>
      </c>
      <c r="W22" s="3">
        <v>1</v>
      </c>
    </row>
    <row r="23" spans="1:29" x14ac:dyDescent="0.3">
      <c r="A23" s="3">
        <v>146</v>
      </c>
      <c r="B23" s="3" t="s">
        <v>24</v>
      </c>
      <c r="C23" s="3" t="s">
        <v>33</v>
      </c>
      <c r="D23" s="3" t="s">
        <v>30</v>
      </c>
      <c r="E23" s="3" t="s">
        <v>27</v>
      </c>
      <c r="F23" s="3" t="s">
        <v>28</v>
      </c>
      <c r="G23" s="3">
        <v>2</v>
      </c>
      <c r="H23" s="3">
        <v>3</v>
      </c>
      <c r="I23" s="4">
        <f t="shared" si="0"/>
        <v>1.5</v>
      </c>
      <c r="J23" s="3">
        <v>1</v>
      </c>
      <c r="K23" s="5">
        <f t="shared" si="1"/>
        <v>0.5</v>
      </c>
      <c r="L23" s="3">
        <f t="shared" si="2"/>
        <v>1</v>
      </c>
      <c r="M23" s="3">
        <v>1</v>
      </c>
      <c r="N23" s="3">
        <v>0</v>
      </c>
      <c r="O23" s="3">
        <v>1</v>
      </c>
      <c r="P23" s="3">
        <v>1</v>
      </c>
      <c r="Q23" s="3">
        <v>1</v>
      </c>
      <c r="R23" s="5">
        <f t="shared" si="3"/>
        <v>1</v>
      </c>
      <c r="S23" s="5">
        <f t="shared" si="4"/>
        <v>1</v>
      </c>
      <c r="T23" s="3">
        <v>0</v>
      </c>
      <c r="U23" s="3">
        <v>0</v>
      </c>
      <c r="V23" s="3">
        <v>0</v>
      </c>
      <c r="W23" s="3">
        <v>1</v>
      </c>
    </row>
    <row r="24" spans="1:29" x14ac:dyDescent="0.3">
      <c r="I24" s="2"/>
      <c r="K24" s="1"/>
      <c r="R24" s="1"/>
      <c r="S24" s="1"/>
    </row>
    <row r="25" spans="1:29" x14ac:dyDescent="0.3">
      <c r="F25" s="9" t="s">
        <v>36</v>
      </c>
      <c r="G25">
        <f>SUM(G3:G23)</f>
        <v>99</v>
      </c>
      <c r="H25">
        <f>SUM(H3:H23)</f>
        <v>68</v>
      </c>
      <c r="I25" s="2">
        <f t="shared" ref="I25" si="5">H25/G25</f>
        <v>0.68686868686868685</v>
      </c>
      <c r="J25">
        <f>SUM(J3:J23)</f>
        <v>23</v>
      </c>
      <c r="K25" s="1">
        <f t="shared" ref="K25" si="6">J25/G25</f>
        <v>0.23232323232323232</v>
      </c>
      <c r="L25">
        <f t="shared" ref="L25:Q25" si="7">SUM(L3:L23)</f>
        <v>63</v>
      </c>
      <c r="M25">
        <f t="shared" si="7"/>
        <v>21</v>
      </c>
      <c r="N25">
        <f t="shared" si="7"/>
        <v>42</v>
      </c>
      <c r="O25">
        <f t="shared" si="7"/>
        <v>14</v>
      </c>
      <c r="P25">
        <f t="shared" si="7"/>
        <v>30</v>
      </c>
      <c r="Q25">
        <f t="shared" si="7"/>
        <v>24</v>
      </c>
      <c r="R25" s="1">
        <f t="shared" ref="R25" si="8">M25/(M25+N25)</f>
        <v>0.33333333333333331</v>
      </c>
      <c r="S25" s="1">
        <f>((0.5*T25)+M25)/L25</f>
        <v>0.34920634920634919</v>
      </c>
      <c r="T25">
        <f>SUM(T3:T23)</f>
        <v>2</v>
      </c>
      <c r="U25">
        <f>SUM(U3:U23)</f>
        <v>16</v>
      </c>
      <c r="V25">
        <f>SUM(V3:V23)</f>
        <v>1</v>
      </c>
      <c r="W25">
        <f>SUM(W3:W23)</f>
        <v>20</v>
      </c>
    </row>
    <row r="26" spans="1:29" x14ac:dyDescent="0.3">
      <c r="I26" s="2"/>
      <c r="K26" s="1"/>
      <c r="R26" s="1"/>
      <c r="S26" s="1"/>
    </row>
    <row r="27" spans="1:29" x14ac:dyDescent="0.3">
      <c r="I27" s="2"/>
      <c r="K27" s="1"/>
      <c r="R27" s="1"/>
      <c r="S27" s="1"/>
    </row>
    <row r="28" spans="1:29" x14ac:dyDescent="0.3">
      <c r="A28" s="49" t="s">
        <v>37</v>
      </c>
      <c r="B28" s="49"/>
      <c r="C28" s="49"/>
      <c r="D28" s="3"/>
      <c r="E28" s="3"/>
      <c r="F28" s="3"/>
      <c r="G28" s="3"/>
      <c r="H28" s="3"/>
      <c r="I28" s="4"/>
      <c r="J28" s="3"/>
      <c r="K28" s="5"/>
      <c r="L28" s="3"/>
      <c r="M28" s="3"/>
      <c r="N28" s="3"/>
      <c r="O28" s="3"/>
      <c r="P28" s="3"/>
      <c r="Q28" s="3"/>
      <c r="R28" s="5"/>
      <c r="S28" s="5"/>
      <c r="T28" s="3"/>
      <c r="U28" s="3"/>
      <c r="V28" s="3"/>
      <c r="W28" s="3"/>
      <c r="X28" s="3"/>
      <c r="Y28" s="3"/>
      <c r="Z28" s="3"/>
    </row>
    <row r="29" spans="1:29" x14ac:dyDescent="0.3">
      <c r="A29" s="6" t="s">
        <v>1</v>
      </c>
      <c r="B29" s="6" t="s">
        <v>2</v>
      </c>
      <c r="C29" s="6" t="s">
        <v>3</v>
      </c>
      <c r="D29" s="6" t="s">
        <v>4</v>
      </c>
      <c r="E29" s="6" t="s">
        <v>5</v>
      </c>
      <c r="F29" s="6" t="s">
        <v>6</v>
      </c>
      <c r="G29" s="6" t="s">
        <v>7</v>
      </c>
      <c r="H29" s="6" t="s">
        <v>8</v>
      </c>
      <c r="I29" s="7" t="s">
        <v>9</v>
      </c>
      <c r="J29" s="6" t="s">
        <v>10</v>
      </c>
      <c r="K29" s="8" t="s">
        <v>11</v>
      </c>
      <c r="L29" s="6" t="s">
        <v>12</v>
      </c>
      <c r="M29" s="6" t="s">
        <v>13</v>
      </c>
      <c r="N29" s="6" t="s">
        <v>14</v>
      </c>
      <c r="O29" s="6" t="s">
        <v>38</v>
      </c>
      <c r="P29" s="6" t="s">
        <v>16</v>
      </c>
      <c r="Q29" s="6" t="s">
        <v>17</v>
      </c>
      <c r="R29" s="8" t="s">
        <v>18</v>
      </c>
      <c r="S29" s="8" t="s">
        <v>19</v>
      </c>
      <c r="T29" s="6" t="s">
        <v>20</v>
      </c>
      <c r="U29" s="6" t="s">
        <v>39</v>
      </c>
      <c r="V29" s="6" t="s">
        <v>40</v>
      </c>
      <c r="W29" s="6" t="s">
        <v>41</v>
      </c>
      <c r="X29" s="6" t="s">
        <v>22</v>
      </c>
      <c r="Y29" s="6" t="s">
        <v>42</v>
      </c>
      <c r="Z29" s="9"/>
      <c r="AA29" s="6"/>
      <c r="AB29" s="6"/>
      <c r="AC29" s="9"/>
    </row>
    <row r="30" spans="1:29" x14ac:dyDescent="0.3">
      <c r="A30" s="3">
        <v>1</v>
      </c>
      <c r="B30" s="3" t="s">
        <v>24</v>
      </c>
      <c r="C30" s="3" t="s">
        <v>25</v>
      </c>
      <c r="D30" s="3" t="s">
        <v>26</v>
      </c>
      <c r="E30" s="3" t="s">
        <v>27</v>
      </c>
      <c r="F30" s="3" t="s">
        <v>28</v>
      </c>
      <c r="G30" s="3">
        <v>18</v>
      </c>
      <c r="H30" s="3">
        <v>8</v>
      </c>
      <c r="I30" s="4">
        <f t="shared" ref="I30:I50" si="9">H30/G30</f>
        <v>0.44444444444444442</v>
      </c>
      <c r="J30" s="3">
        <v>6</v>
      </c>
      <c r="K30" s="5">
        <f t="shared" ref="K30:K50" si="10">J30/G30</f>
        <v>0.33333333333333331</v>
      </c>
      <c r="L30" s="3">
        <f t="shared" ref="L30:L50" si="11">M30+N30</f>
        <v>13</v>
      </c>
      <c r="M30" s="3">
        <v>3</v>
      </c>
      <c r="N30" s="3">
        <v>10</v>
      </c>
      <c r="O30" s="3">
        <v>3</v>
      </c>
      <c r="P30" s="3">
        <v>3</v>
      </c>
      <c r="Q30" s="3">
        <v>2</v>
      </c>
      <c r="R30" s="5">
        <f t="shared" ref="R30:R50" si="12">M30/(M30+N30)</f>
        <v>0.23076923076923078</v>
      </c>
      <c r="S30" s="5">
        <f t="shared" ref="S30:S50" si="13">((0.5*T30)+M30)/L30</f>
        <v>0.23076923076923078</v>
      </c>
      <c r="T30" s="3">
        <v>0</v>
      </c>
      <c r="U30" s="3">
        <v>5</v>
      </c>
      <c r="V30" s="3">
        <v>5</v>
      </c>
      <c r="W30" s="3">
        <v>3</v>
      </c>
      <c r="X30" s="3">
        <v>2</v>
      </c>
      <c r="Y30" s="3">
        <v>0</v>
      </c>
    </row>
    <row r="31" spans="1:29" x14ac:dyDescent="0.3">
      <c r="A31" s="3">
        <v>2</v>
      </c>
      <c r="B31" s="3" t="s">
        <v>29</v>
      </c>
      <c r="C31" s="3" t="s">
        <v>30</v>
      </c>
      <c r="D31" s="3" t="s">
        <v>26</v>
      </c>
      <c r="E31" s="3" t="s">
        <v>27</v>
      </c>
      <c r="F31" s="3" t="s">
        <v>28</v>
      </c>
      <c r="G31" s="3">
        <v>5</v>
      </c>
      <c r="H31" s="3">
        <v>4</v>
      </c>
      <c r="I31" s="4">
        <f t="shared" si="9"/>
        <v>0.8</v>
      </c>
      <c r="J31" s="3">
        <v>0</v>
      </c>
      <c r="K31" s="5">
        <f t="shared" si="10"/>
        <v>0</v>
      </c>
      <c r="L31" s="3">
        <f t="shared" si="11"/>
        <v>5</v>
      </c>
      <c r="M31" s="3">
        <v>2</v>
      </c>
      <c r="N31" s="3">
        <v>3</v>
      </c>
      <c r="O31" s="3">
        <v>1</v>
      </c>
      <c r="P31" s="3">
        <v>0</v>
      </c>
      <c r="Q31" s="3">
        <v>0</v>
      </c>
      <c r="R31" s="5">
        <f t="shared" si="12"/>
        <v>0.4</v>
      </c>
      <c r="S31" s="5">
        <f t="shared" si="13"/>
        <v>0.4</v>
      </c>
      <c r="T31" s="3">
        <v>0</v>
      </c>
      <c r="U31" s="3">
        <v>0</v>
      </c>
      <c r="V31" s="3">
        <v>4</v>
      </c>
      <c r="W31" s="3">
        <v>0</v>
      </c>
      <c r="X31" s="3">
        <v>1</v>
      </c>
      <c r="Y31" s="3">
        <v>0</v>
      </c>
    </row>
    <row r="32" spans="1:29" x14ac:dyDescent="0.3">
      <c r="A32" s="3">
        <v>4</v>
      </c>
      <c r="B32" s="3" t="s">
        <v>24</v>
      </c>
      <c r="C32" s="3" t="s">
        <v>29</v>
      </c>
      <c r="D32" s="3" t="s">
        <v>26</v>
      </c>
      <c r="E32" s="3" t="s">
        <v>27</v>
      </c>
      <c r="F32" s="3" t="s">
        <v>28</v>
      </c>
      <c r="G32" s="3">
        <v>3</v>
      </c>
      <c r="H32" s="3">
        <v>1</v>
      </c>
      <c r="I32" s="4">
        <f t="shared" si="9"/>
        <v>0.33333333333333331</v>
      </c>
      <c r="J32" s="3">
        <v>1</v>
      </c>
      <c r="K32" s="5">
        <f t="shared" si="10"/>
        <v>0.33333333333333331</v>
      </c>
      <c r="L32" s="3">
        <f t="shared" si="11"/>
        <v>2</v>
      </c>
      <c r="M32" s="3">
        <v>0</v>
      </c>
      <c r="N32" s="3">
        <v>2</v>
      </c>
      <c r="O32" s="3">
        <v>0</v>
      </c>
      <c r="P32" s="3">
        <v>3</v>
      </c>
      <c r="Q32" s="3">
        <v>1</v>
      </c>
      <c r="R32" s="5">
        <f t="shared" si="12"/>
        <v>0</v>
      </c>
      <c r="S32" s="5">
        <f t="shared" si="13"/>
        <v>0</v>
      </c>
      <c r="T32" s="3">
        <v>0</v>
      </c>
      <c r="U32" s="3">
        <v>1</v>
      </c>
      <c r="V32" s="3">
        <v>0</v>
      </c>
      <c r="W32" s="3">
        <v>0</v>
      </c>
      <c r="X32" s="3">
        <v>2</v>
      </c>
      <c r="Y32" s="3">
        <v>0</v>
      </c>
    </row>
    <row r="33" spans="1:25" x14ac:dyDescent="0.3">
      <c r="A33" s="3">
        <v>7</v>
      </c>
      <c r="B33" s="3" t="s">
        <v>24</v>
      </c>
      <c r="C33" s="3" t="s">
        <v>30</v>
      </c>
      <c r="D33" s="3" t="s">
        <v>26</v>
      </c>
      <c r="E33" s="3" t="s">
        <v>27</v>
      </c>
      <c r="F33" s="3" t="s">
        <v>28</v>
      </c>
      <c r="G33" s="3">
        <v>6</v>
      </c>
      <c r="H33" s="3">
        <v>5</v>
      </c>
      <c r="I33" s="4">
        <f t="shared" si="9"/>
        <v>0.83333333333333337</v>
      </c>
      <c r="J33" s="3">
        <v>0</v>
      </c>
      <c r="K33" s="5">
        <f t="shared" si="10"/>
        <v>0</v>
      </c>
      <c r="L33" s="3">
        <f t="shared" si="11"/>
        <v>6</v>
      </c>
      <c r="M33" s="3">
        <v>2</v>
      </c>
      <c r="N33" s="3">
        <v>4</v>
      </c>
      <c r="O33" s="3">
        <v>2</v>
      </c>
      <c r="P33" s="3">
        <v>0</v>
      </c>
      <c r="Q33" s="3">
        <v>0</v>
      </c>
      <c r="R33" s="5">
        <f t="shared" si="12"/>
        <v>0.33333333333333331</v>
      </c>
      <c r="S33" s="5">
        <f t="shared" si="13"/>
        <v>0.41666666666666669</v>
      </c>
      <c r="T33" s="3">
        <v>1</v>
      </c>
      <c r="U33" s="3">
        <v>3</v>
      </c>
      <c r="V33" s="3">
        <v>1</v>
      </c>
      <c r="W33" s="3">
        <v>0</v>
      </c>
      <c r="X33" s="3">
        <v>0</v>
      </c>
      <c r="Y33" s="3">
        <v>0</v>
      </c>
    </row>
    <row r="34" spans="1:25" x14ac:dyDescent="0.3">
      <c r="A34" s="3">
        <v>13</v>
      </c>
      <c r="B34" s="3" t="s">
        <v>30</v>
      </c>
      <c r="C34" s="3" t="s">
        <v>25</v>
      </c>
      <c r="D34" s="3" t="s">
        <v>26</v>
      </c>
      <c r="E34" s="3" t="s">
        <v>27</v>
      </c>
      <c r="F34" s="3" t="s">
        <v>28</v>
      </c>
      <c r="G34" s="3">
        <v>8</v>
      </c>
      <c r="H34" s="3">
        <v>7</v>
      </c>
      <c r="I34" s="4">
        <f t="shared" si="9"/>
        <v>0.875</v>
      </c>
      <c r="J34" s="3">
        <v>2</v>
      </c>
      <c r="K34" s="5">
        <f t="shared" si="10"/>
        <v>0.25</v>
      </c>
      <c r="L34" s="3">
        <f t="shared" si="11"/>
        <v>6</v>
      </c>
      <c r="M34" s="3">
        <v>3</v>
      </c>
      <c r="N34" s="3">
        <v>3</v>
      </c>
      <c r="O34" s="3">
        <v>2</v>
      </c>
      <c r="P34" s="3">
        <v>0</v>
      </c>
      <c r="Q34" s="3">
        <v>0</v>
      </c>
      <c r="R34" s="5">
        <f t="shared" si="12"/>
        <v>0.5</v>
      </c>
      <c r="S34" s="5">
        <f t="shared" si="13"/>
        <v>0.58333333333333337</v>
      </c>
      <c r="T34" s="3">
        <v>1</v>
      </c>
      <c r="U34" s="3">
        <v>2</v>
      </c>
      <c r="V34" s="3">
        <v>1</v>
      </c>
      <c r="W34" s="3">
        <v>2</v>
      </c>
      <c r="X34" s="3">
        <v>1</v>
      </c>
      <c r="Y34" s="3">
        <v>0</v>
      </c>
    </row>
    <row r="35" spans="1:25" x14ac:dyDescent="0.3">
      <c r="A35" s="3">
        <v>26</v>
      </c>
      <c r="B35" s="3" t="s">
        <v>24</v>
      </c>
      <c r="C35" s="3" t="s">
        <v>29</v>
      </c>
      <c r="D35" s="3" t="s">
        <v>26</v>
      </c>
      <c r="E35" s="3" t="s">
        <v>30</v>
      </c>
      <c r="F35" s="3" t="s">
        <v>28</v>
      </c>
      <c r="G35" s="3">
        <v>16</v>
      </c>
      <c r="H35" s="3">
        <v>16</v>
      </c>
      <c r="I35" s="4">
        <f t="shared" si="9"/>
        <v>1</v>
      </c>
      <c r="J35" s="3">
        <v>5</v>
      </c>
      <c r="K35" s="5">
        <f t="shared" si="10"/>
        <v>0.3125</v>
      </c>
      <c r="L35" s="3">
        <f t="shared" si="11"/>
        <v>11</v>
      </c>
      <c r="M35" s="3">
        <v>6</v>
      </c>
      <c r="N35" s="3">
        <v>5</v>
      </c>
      <c r="O35" s="3">
        <v>2</v>
      </c>
      <c r="P35" s="3">
        <v>3</v>
      </c>
      <c r="Q35" s="3">
        <v>2</v>
      </c>
      <c r="R35" s="5">
        <f t="shared" si="12"/>
        <v>0.54545454545454541</v>
      </c>
      <c r="S35" s="5">
        <f t="shared" si="13"/>
        <v>0.63636363636363635</v>
      </c>
      <c r="T35" s="3">
        <v>2</v>
      </c>
      <c r="U35" s="3">
        <v>2</v>
      </c>
      <c r="V35" s="3">
        <v>3</v>
      </c>
      <c r="W35" s="3">
        <v>3</v>
      </c>
      <c r="X35" s="3">
        <v>2</v>
      </c>
      <c r="Y35" s="3">
        <v>0</v>
      </c>
    </row>
    <row r="36" spans="1:25" x14ac:dyDescent="0.3">
      <c r="A36" s="3">
        <v>27</v>
      </c>
      <c r="B36" s="3" t="s">
        <v>29</v>
      </c>
      <c r="C36" s="3" t="s">
        <v>25</v>
      </c>
      <c r="D36" s="3" t="s">
        <v>26</v>
      </c>
      <c r="E36" s="3" t="s">
        <v>30</v>
      </c>
      <c r="F36" s="3" t="s">
        <v>28</v>
      </c>
      <c r="G36" s="3">
        <v>0</v>
      </c>
      <c r="H36" s="3">
        <v>0</v>
      </c>
      <c r="I36" s="4" t="e">
        <f t="shared" si="9"/>
        <v>#DIV/0!</v>
      </c>
      <c r="J36" s="3">
        <v>0</v>
      </c>
      <c r="K36" s="5" t="e">
        <f t="shared" si="10"/>
        <v>#DIV/0!</v>
      </c>
      <c r="L36" s="3">
        <f t="shared" si="11"/>
        <v>0</v>
      </c>
      <c r="M36" s="3">
        <v>0</v>
      </c>
      <c r="N36" s="3">
        <v>0</v>
      </c>
      <c r="O36" s="3">
        <v>0</v>
      </c>
      <c r="P36" s="3">
        <v>0</v>
      </c>
      <c r="Q36" s="3">
        <v>0</v>
      </c>
      <c r="R36" s="5" t="e">
        <f t="shared" si="12"/>
        <v>#DIV/0!</v>
      </c>
      <c r="S36" s="5" t="e">
        <f t="shared" si="13"/>
        <v>#DIV/0!</v>
      </c>
      <c r="T36" s="3">
        <v>0</v>
      </c>
      <c r="U36" s="3">
        <v>0</v>
      </c>
      <c r="V36" s="3">
        <v>0</v>
      </c>
      <c r="W36" s="3">
        <v>0</v>
      </c>
      <c r="X36" s="3">
        <v>0</v>
      </c>
      <c r="Y36" s="3">
        <v>0</v>
      </c>
    </row>
    <row r="37" spans="1:25" x14ac:dyDescent="0.3">
      <c r="A37" s="3">
        <v>28</v>
      </c>
      <c r="B37" s="3" t="s">
        <v>29</v>
      </c>
      <c r="C37" s="3" t="s">
        <v>32</v>
      </c>
      <c r="D37" s="3" t="s">
        <v>26</v>
      </c>
      <c r="E37" s="3" t="s">
        <v>33</v>
      </c>
      <c r="F37" s="3" t="s">
        <v>30</v>
      </c>
      <c r="G37" s="3">
        <v>3</v>
      </c>
      <c r="H37" s="3">
        <v>3</v>
      </c>
      <c r="I37" s="4">
        <f t="shared" si="9"/>
        <v>1</v>
      </c>
      <c r="J37" s="3">
        <v>0</v>
      </c>
      <c r="K37" s="5">
        <f t="shared" si="10"/>
        <v>0</v>
      </c>
      <c r="L37" s="3">
        <f t="shared" si="11"/>
        <v>3</v>
      </c>
      <c r="M37" s="3">
        <v>1</v>
      </c>
      <c r="N37" s="3">
        <v>2</v>
      </c>
      <c r="O37" s="3">
        <v>1</v>
      </c>
      <c r="P37" s="3">
        <v>0</v>
      </c>
      <c r="Q37" s="3">
        <v>0</v>
      </c>
      <c r="R37" s="5">
        <f t="shared" si="12"/>
        <v>0.33333333333333331</v>
      </c>
      <c r="S37" s="5">
        <f t="shared" si="13"/>
        <v>0.5</v>
      </c>
      <c r="T37" s="3">
        <v>1</v>
      </c>
      <c r="U37" s="3">
        <v>0</v>
      </c>
      <c r="V37" s="3">
        <v>2</v>
      </c>
      <c r="W37" s="3">
        <v>0</v>
      </c>
      <c r="X37" s="3">
        <v>0</v>
      </c>
      <c r="Y37" s="3">
        <v>0</v>
      </c>
    </row>
    <row r="38" spans="1:25" x14ac:dyDescent="0.3">
      <c r="A38" s="3">
        <v>32</v>
      </c>
      <c r="B38" s="3" t="s">
        <v>29</v>
      </c>
      <c r="C38" s="3" t="s">
        <v>33</v>
      </c>
      <c r="D38" s="3" t="s">
        <v>26</v>
      </c>
      <c r="E38" s="3" t="s">
        <v>30</v>
      </c>
      <c r="F38" s="3" t="s">
        <v>28</v>
      </c>
      <c r="G38" s="3">
        <v>4</v>
      </c>
      <c r="H38" s="3">
        <v>2</v>
      </c>
      <c r="I38" s="4">
        <f t="shared" si="9"/>
        <v>0.5</v>
      </c>
      <c r="J38" s="3">
        <v>0</v>
      </c>
      <c r="K38" s="5">
        <f t="shared" si="10"/>
        <v>0</v>
      </c>
      <c r="L38" s="3">
        <f t="shared" si="11"/>
        <v>3</v>
      </c>
      <c r="M38" s="3">
        <v>0</v>
      </c>
      <c r="N38" s="3">
        <v>3</v>
      </c>
      <c r="O38" s="3">
        <v>0</v>
      </c>
      <c r="P38" s="3">
        <v>2</v>
      </c>
      <c r="Q38" s="3">
        <v>2</v>
      </c>
      <c r="R38" s="5">
        <f t="shared" si="12"/>
        <v>0</v>
      </c>
      <c r="S38" s="5">
        <f t="shared" si="13"/>
        <v>0</v>
      </c>
      <c r="T38" s="3">
        <v>0</v>
      </c>
      <c r="U38" s="3">
        <v>1</v>
      </c>
      <c r="V38" s="3">
        <v>2</v>
      </c>
      <c r="W38" s="3">
        <v>0</v>
      </c>
      <c r="X38" s="3">
        <v>1</v>
      </c>
      <c r="Y38" s="3">
        <v>0</v>
      </c>
    </row>
    <row r="39" spans="1:25" x14ac:dyDescent="0.3">
      <c r="A39" s="3">
        <v>33</v>
      </c>
      <c r="B39" s="3" t="s">
        <v>24</v>
      </c>
      <c r="C39" s="3" t="s">
        <v>25</v>
      </c>
      <c r="D39" s="3" t="s">
        <v>26</v>
      </c>
      <c r="E39" s="3" t="s">
        <v>30</v>
      </c>
      <c r="F39" s="3" t="s">
        <v>28</v>
      </c>
      <c r="G39" s="3">
        <v>3</v>
      </c>
      <c r="H39" s="3">
        <v>2</v>
      </c>
      <c r="I39" s="4">
        <f t="shared" si="9"/>
        <v>0.66666666666666663</v>
      </c>
      <c r="J39" s="3">
        <v>1</v>
      </c>
      <c r="K39" s="5">
        <f t="shared" si="10"/>
        <v>0.33333333333333331</v>
      </c>
      <c r="L39" s="3">
        <f t="shared" si="11"/>
        <v>1</v>
      </c>
      <c r="M39" s="3">
        <v>0</v>
      </c>
      <c r="N39" s="3">
        <v>1</v>
      </c>
      <c r="O39" s="3">
        <v>0</v>
      </c>
      <c r="P39" s="3">
        <v>2</v>
      </c>
      <c r="Q39" s="3">
        <v>2</v>
      </c>
      <c r="R39" s="5">
        <f t="shared" si="12"/>
        <v>0</v>
      </c>
      <c r="S39" s="5">
        <f t="shared" si="13"/>
        <v>0</v>
      </c>
      <c r="T39" s="3">
        <v>0</v>
      </c>
      <c r="U39" s="3">
        <v>0</v>
      </c>
      <c r="V39" s="3">
        <v>1</v>
      </c>
      <c r="W39" s="3">
        <v>0</v>
      </c>
      <c r="X39" s="3">
        <v>1</v>
      </c>
      <c r="Y39" s="3">
        <v>0</v>
      </c>
    </row>
    <row r="40" spans="1:25" x14ac:dyDescent="0.3">
      <c r="A40" s="3">
        <v>34</v>
      </c>
      <c r="B40" s="3" t="s">
        <v>24</v>
      </c>
      <c r="C40" s="3" t="s">
        <v>25</v>
      </c>
      <c r="D40" s="3" t="s">
        <v>29</v>
      </c>
      <c r="E40" s="3" t="s">
        <v>27</v>
      </c>
      <c r="F40" s="3" t="s">
        <v>28</v>
      </c>
      <c r="G40" s="3">
        <v>4</v>
      </c>
      <c r="H40" s="3">
        <v>4</v>
      </c>
      <c r="I40" s="4">
        <f t="shared" si="9"/>
        <v>1</v>
      </c>
      <c r="J40" s="3">
        <v>1</v>
      </c>
      <c r="K40" s="5">
        <f t="shared" si="10"/>
        <v>0.25</v>
      </c>
      <c r="L40" s="3">
        <f t="shared" si="11"/>
        <v>3</v>
      </c>
      <c r="M40" s="3">
        <v>2</v>
      </c>
      <c r="N40" s="3">
        <v>1</v>
      </c>
      <c r="O40" s="3">
        <v>0</v>
      </c>
      <c r="P40" s="3">
        <v>0</v>
      </c>
      <c r="Q40" s="3">
        <v>0</v>
      </c>
      <c r="R40" s="5">
        <f t="shared" si="12"/>
        <v>0.66666666666666663</v>
      </c>
      <c r="S40" s="5">
        <f t="shared" si="13"/>
        <v>0.66666666666666663</v>
      </c>
      <c r="T40" s="3">
        <v>0</v>
      </c>
      <c r="U40" s="3">
        <v>1</v>
      </c>
      <c r="V40" s="3">
        <v>0</v>
      </c>
      <c r="W40" s="3">
        <v>0</v>
      </c>
      <c r="X40" s="3">
        <v>0</v>
      </c>
      <c r="Y40" s="3">
        <v>0</v>
      </c>
    </row>
    <row r="41" spans="1:25" x14ac:dyDescent="0.3">
      <c r="A41" s="3">
        <v>40</v>
      </c>
      <c r="B41" s="3" t="s">
        <v>24</v>
      </c>
      <c r="C41" s="3" t="s">
        <v>25</v>
      </c>
      <c r="D41" s="3" t="s">
        <v>26</v>
      </c>
      <c r="E41" s="3" t="s">
        <v>27</v>
      </c>
      <c r="F41" s="3" t="s">
        <v>29</v>
      </c>
      <c r="G41" s="3">
        <v>4</v>
      </c>
      <c r="H41" s="3">
        <v>2</v>
      </c>
      <c r="I41" s="4">
        <f t="shared" si="9"/>
        <v>0.5</v>
      </c>
      <c r="J41" s="3">
        <v>2</v>
      </c>
      <c r="K41" s="5">
        <f t="shared" si="10"/>
        <v>0.5</v>
      </c>
      <c r="L41" s="3">
        <f t="shared" si="11"/>
        <v>2</v>
      </c>
      <c r="M41" s="3">
        <v>1</v>
      </c>
      <c r="N41" s="3">
        <v>1</v>
      </c>
      <c r="O41" s="3">
        <v>1</v>
      </c>
      <c r="P41" s="3">
        <v>0</v>
      </c>
      <c r="Q41" s="3">
        <v>0</v>
      </c>
      <c r="R41" s="5">
        <f t="shared" si="12"/>
        <v>0.5</v>
      </c>
      <c r="S41" s="5">
        <f t="shared" si="13"/>
        <v>0.5</v>
      </c>
      <c r="T41" s="3">
        <v>0</v>
      </c>
      <c r="U41" s="3">
        <v>0</v>
      </c>
      <c r="V41" s="3">
        <v>1</v>
      </c>
      <c r="W41" s="3">
        <v>2</v>
      </c>
      <c r="X41" s="3">
        <v>1</v>
      </c>
      <c r="Y41" s="3">
        <v>0</v>
      </c>
    </row>
    <row r="42" spans="1:25" x14ac:dyDescent="0.3">
      <c r="A42" s="3">
        <v>51</v>
      </c>
      <c r="B42" s="3" t="s">
        <v>33</v>
      </c>
      <c r="C42" s="3" t="s">
        <v>25</v>
      </c>
      <c r="D42" s="3" t="s">
        <v>26</v>
      </c>
      <c r="E42" s="3" t="s">
        <v>30</v>
      </c>
      <c r="F42" s="3" t="s">
        <v>28</v>
      </c>
      <c r="G42" s="3">
        <v>1</v>
      </c>
      <c r="H42" s="3">
        <v>0</v>
      </c>
      <c r="I42" s="4">
        <f t="shared" si="9"/>
        <v>0</v>
      </c>
      <c r="J42" s="3">
        <v>1</v>
      </c>
      <c r="K42" s="5">
        <f t="shared" si="10"/>
        <v>1</v>
      </c>
      <c r="L42" s="3">
        <f t="shared" si="11"/>
        <v>0</v>
      </c>
      <c r="M42" s="3">
        <v>0</v>
      </c>
      <c r="N42" s="3">
        <v>0</v>
      </c>
      <c r="O42" s="3">
        <v>0</v>
      </c>
      <c r="P42" s="3">
        <v>0</v>
      </c>
      <c r="Q42" s="3">
        <v>0</v>
      </c>
      <c r="R42" s="5" t="e">
        <f t="shared" si="12"/>
        <v>#DIV/0!</v>
      </c>
      <c r="S42" s="5" t="e">
        <f t="shared" si="13"/>
        <v>#DIV/0!</v>
      </c>
      <c r="T42" s="3">
        <v>0</v>
      </c>
      <c r="U42" s="3">
        <v>0</v>
      </c>
      <c r="V42" s="3">
        <v>0</v>
      </c>
      <c r="W42" s="3">
        <v>1</v>
      </c>
      <c r="X42" s="3">
        <v>0</v>
      </c>
      <c r="Y42" s="3">
        <v>0</v>
      </c>
    </row>
    <row r="43" spans="1:25" x14ac:dyDescent="0.3">
      <c r="A43" s="3">
        <v>54</v>
      </c>
      <c r="B43" s="3" t="s">
        <v>24</v>
      </c>
      <c r="C43" s="3" t="s">
        <v>25</v>
      </c>
      <c r="D43" s="3" t="s">
        <v>32</v>
      </c>
      <c r="E43" s="3" t="s">
        <v>30</v>
      </c>
      <c r="F43" s="3" t="s">
        <v>33</v>
      </c>
      <c r="G43" s="3">
        <v>5</v>
      </c>
      <c r="H43" s="3">
        <v>6</v>
      </c>
      <c r="I43" s="4">
        <f t="shared" si="9"/>
        <v>1.2</v>
      </c>
      <c r="J43" s="3">
        <v>0</v>
      </c>
      <c r="K43" s="5">
        <f t="shared" si="10"/>
        <v>0</v>
      </c>
      <c r="L43" s="3">
        <f t="shared" si="11"/>
        <v>5</v>
      </c>
      <c r="M43" s="3">
        <v>3</v>
      </c>
      <c r="N43" s="3">
        <v>2</v>
      </c>
      <c r="O43" s="3">
        <v>2</v>
      </c>
      <c r="P43" s="3">
        <v>0</v>
      </c>
      <c r="Q43" s="3">
        <v>0</v>
      </c>
      <c r="R43" s="5">
        <f t="shared" si="12"/>
        <v>0.6</v>
      </c>
      <c r="S43" s="5">
        <f t="shared" si="13"/>
        <v>0.6</v>
      </c>
      <c r="T43" s="3">
        <v>0</v>
      </c>
      <c r="U43" s="3">
        <v>1</v>
      </c>
      <c r="V43" s="3">
        <v>1</v>
      </c>
      <c r="W43" s="3">
        <v>0</v>
      </c>
      <c r="X43" s="3">
        <v>0</v>
      </c>
      <c r="Y43" s="3">
        <v>0</v>
      </c>
    </row>
    <row r="44" spans="1:25" x14ac:dyDescent="0.3">
      <c r="A44" s="3">
        <v>101</v>
      </c>
      <c r="B44" s="3" t="s">
        <v>24</v>
      </c>
      <c r="C44" s="3" t="s">
        <v>34</v>
      </c>
      <c r="D44" s="3" t="s">
        <v>26</v>
      </c>
      <c r="E44" s="3" t="s">
        <v>30</v>
      </c>
      <c r="F44" s="3" t="s">
        <v>28</v>
      </c>
      <c r="G44" s="3">
        <v>4</v>
      </c>
      <c r="H44" s="3">
        <v>2</v>
      </c>
      <c r="I44" s="4">
        <f t="shared" si="9"/>
        <v>0.5</v>
      </c>
      <c r="J44" s="3">
        <v>2</v>
      </c>
      <c r="K44" s="5">
        <f t="shared" si="10"/>
        <v>0.5</v>
      </c>
      <c r="L44" s="3">
        <f t="shared" si="11"/>
        <v>2</v>
      </c>
      <c r="M44" s="3">
        <v>1</v>
      </c>
      <c r="N44" s="3">
        <v>1</v>
      </c>
      <c r="O44" s="3">
        <v>0</v>
      </c>
      <c r="P44" s="3">
        <v>0</v>
      </c>
      <c r="Q44" s="3">
        <v>0</v>
      </c>
      <c r="R44" s="5">
        <f t="shared" si="12"/>
        <v>0.5</v>
      </c>
      <c r="S44" s="5">
        <f t="shared" si="13"/>
        <v>0.5</v>
      </c>
      <c r="T44" s="3">
        <v>0</v>
      </c>
      <c r="U44" s="3">
        <v>1</v>
      </c>
      <c r="V44" s="3">
        <v>1</v>
      </c>
      <c r="W44" s="3">
        <v>1</v>
      </c>
      <c r="X44" s="3">
        <v>0</v>
      </c>
      <c r="Y44" s="3">
        <v>0</v>
      </c>
    </row>
    <row r="45" spans="1:25" x14ac:dyDescent="0.3">
      <c r="A45" s="3">
        <v>120</v>
      </c>
      <c r="B45" s="3" t="s">
        <v>32</v>
      </c>
      <c r="C45" s="3" t="s">
        <v>25</v>
      </c>
      <c r="D45" s="3" t="s">
        <v>26</v>
      </c>
      <c r="E45" s="3" t="s">
        <v>27</v>
      </c>
      <c r="F45" s="3" t="s">
        <v>30</v>
      </c>
      <c r="G45" s="3">
        <v>3</v>
      </c>
      <c r="H45" s="3">
        <v>0</v>
      </c>
      <c r="I45" s="4">
        <f t="shared" si="9"/>
        <v>0</v>
      </c>
      <c r="J45" s="3">
        <v>0</v>
      </c>
      <c r="K45" s="5">
        <f t="shared" si="10"/>
        <v>0</v>
      </c>
      <c r="L45" s="3">
        <f t="shared" si="11"/>
        <v>3</v>
      </c>
      <c r="M45" s="3">
        <v>0</v>
      </c>
      <c r="N45" s="3">
        <v>3</v>
      </c>
      <c r="O45" s="3">
        <v>0</v>
      </c>
      <c r="P45" s="3">
        <v>0</v>
      </c>
      <c r="Q45" s="3">
        <v>0</v>
      </c>
      <c r="R45" s="5">
        <f t="shared" si="12"/>
        <v>0</v>
      </c>
      <c r="S45" s="5">
        <f t="shared" si="13"/>
        <v>0</v>
      </c>
      <c r="T45" s="3">
        <v>0</v>
      </c>
      <c r="U45" s="3">
        <v>0</v>
      </c>
      <c r="V45" s="3">
        <v>2</v>
      </c>
      <c r="W45" s="3">
        <v>0</v>
      </c>
      <c r="X45" s="3">
        <v>0</v>
      </c>
      <c r="Y45" s="3">
        <v>0</v>
      </c>
    </row>
    <row r="46" spans="1:25" x14ac:dyDescent="0.3">
      <c r="A46" s="3">
        <v>132</v>
      </c>
      <c r="B46" s="3" t="s">
        <v>32</v>
      </c>
      <c r="C46" s="3" t="s">
        <v>25</v>
      </c>
      <c r="D46" s="3" t="s">
        <v>26</v>
      </c>
      <c r="E46" s="3" t="s">
        <v>30</v>
      </c>
      <c r="F46" s="3" t="s">
        <v>33</v>
      </c>
      <c r="G46" s="3">
        <v>1</v>
      </c>
      <c r="H46" s="3">
        <v>0</v>
      </c>
      <c r="I46" s="4">
        <f t="shared" si="9"/>
        <v>0</v>
      </c>
      <c r="J46" s="3">
        <v>0</v>
      </c>
      <c r="K46" s="5">
        <f t="shared" si="10"/>
        <v>0</v>
      </c>
      <c r="L46" s="3">
        <f t="shared" si="11"/>
        <v>1</v>
      </c>
      <c r="M46" s="3">
        <v>0</v>
      </c>
      <c r="N46" s="3">
        <v>1</v>
      </c>
      <c r="O46" s="3">
        <v>0</v>
      </c>
      <c r="P46" s="3">
        <v>0</v>
      </c>
      <c r="Q46" s="3">
        <v>0</v>
      </c>
      <c r="R46" s="5">
        <f t="shared" si="12"/>
        <v>0</v>
      </c>
      <c r="S46" s="5">
        <f t="shared" si="13"/>
        <v>0</v>
      </c>
      <c r="T46" s="3">
        <v>0</v>
      </c>
      <c r="U46" s="3">
        <v>0</v>
      </c>
      <c r="V46" s="3">
        <v>1</v>
      </c>
      <c r="W46" s="3">
        <v>0</v>
      </c>
      <c r="X46" s="3">
        <v>0</v>
      </c>
      <c r="Y46" s="3">
        <v>0</v>
      </c>
    </row>
    <row r="47" spans="1:25" x14ac:dyDescent="0.3">
      <c r="A47" s="3">
        <v>143</v>
      </c>
      <c r="B47" s="3" t="s">
        <v>24</v>
      </c>
      <c r="C47" s="3" t="s">
        <v>30</v>
      </c>
      <c r="D47" s="3" t="s">
        <v>34</v>
      </c>
      <c r="E47" s="3" t="s">
        <v>27</v>
      </c>
      <c r="F47" s="3" t="s">
        <v>28</v>
      </c>
      <c r="G47" s="3">
        <v>3</v>
      </c>
      <c r="H47" s="3">
        <v>0</v>
      </c>
      <c r="I47" s="4">
        <f t="shared" si="9"/>
        <v>0</v>
      </c>
      <c r="J47" s="3">
        <v>1</v>
      </c>
      <c r="K47" s="5">
        <f t="shared" si="10"/>
        <v>0.33333333333333331</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5" x14ac:dyDescent="0.3">
      <c r="A48" s="3">
        <v>144</v>
      </c>
      <c r="B48" s="3" t="s">
        <v>32</v>
      </c>
      <c r="C48" s="3" t="s">
        <v>25</v>
      </c>
      <c r="D48" s="3" t="s">
        <v>26</v>
      </c>
      <c r="E48" s="3" t="s">
        <v>27</v>
      </c>
      <c r="F48" s="3" t="s">
        <v>33</v>
      </c>
      <c r="G48" s="3">
        <v>3</v>
      </c>
      <c r="H48" s="3">
        <v>0</v>
      </c>
      <c r="I48" s="4">
        <f t="shared" si="9"/>
        <v>0</v>
      </c>
      <c r="J48" s="3">
        <v>1</v>
      </c>
      <c r="K48" s="5">
        <f t="shared" si="10"/>
        <v>0.33333333333333331</v>
      </c>
      <c r="L48" s="3">
        <f t="shared" si="11"/>
        <v>2</v>
      </c>
      <c r="M48" s="3">
        <v>0</v>
      </c>
      <c r="N48" s="3">
        <v>2</v>
      </c>
      <c r="O48" s="3">
        <v>0</v>
      </c>
      <c r="P48" s="3">
        <v>0</v>
      </c>
      <c r="Q48" s="3">
        <v>0</v>
      </c>
      <c r="R48" s="5">
        <f t="shared" si="12"/>
        <v>0</v>
      </c>
      <c r="S48" s="5">
        <f t="shared" si="13"/>
        <v>0</v>
      </c>
      <c r="T48" s="3">
        <v>0</v>
      </c>
      <c r="U48" s="3">
        <v>0</v>
      </c>
      <c r="V48" s="3">
        <v>2</v>
      </c>
      <c r="W48" s="3">
        <v>1</v>
      </c>
      <c r="X48" s="3">
        <v>0</v>
      </c>
      <c r="Y48" s="3">
        <v>0</v>
      </c>
    </row>
    <row r="49" spans="1:25" x14ac:dyDescent="0.3">
      <c r="A49" s="3">
        <v>145</v>
      </c>
      <c r="B49" s="3" t="s">
        <v>29</v>
      </c>
      <c r="C49" s="3" t="s">
        <v>32</v>
      </c>
      <c r="D49" s="3" t="s">
        <v>26</v>
      </c>
      <c r="E49" s="3" t="s">
        <v>27</v>
      </c>
      <c r="F49" s="3" t="s">
        <v>30</v>
      </c>
      <c r="G49" s="3">
        <v>3</v>
      </c>
      <c r="H49" s="3">
        <v>2</v>
      </c>
      <c r="I49" s="4">
        <f t="shared" si="9"/>
        <v>0.66666666666666663</v>
      </c>
      <c r="J49" s="3">
        <v>1</v>
      </c>
      <c r="K49" s="5">
        <f t="shared" si="10"/>
        <v>0.33333333333333331</v>
      </c>
      <c r="L49" s="3">
        <f t="shared" si="11"/>
        <v>2</v>
      </c>
      <c r="M49" s="3">
        <v>1</v>
      </c>
      <c r="N49" s="3">
        <v>1</v>
      </c>
      <c r="O49" s="3">
        <v>0</v>
      </c>
      <c r="P49" s="3">
        <v>0</v>
      </c>
      <c r="Q49" s="3">
        <v>0</v>
      </c>
      <c r="R49" s="5">
        <f t="shared" si="12"/>
        <v>0.5</v>
      </c>
      <c r="S49" s="5">
        <f t="shared" si="13"/>
        <v>0.5</v>
      </c>
      <c r="T49" s="3">
        <v>0</v>
      </c>
      <c r="U49" s="3">
        <v>0</v>
      </c>
      <c r="V49" s="3">
        <v>1</v>
      </c>
      <c r="W49" s="3">
        <v>1</v>
      </c>
      <c r="X49" s="3">
        <v>0</v>
      </c>
      <c r="Y49" s="3">
        <v>0</v>
      </c>
    </row>
    <row r="50" spans="1:25" x14ac:dyDescent="0.3">
      <c r="A50" s="3">
        <v>146</v>
      </c>
      <c r="B50" s="3" t="s">
        <v>24</v>
      </c>
      <c r="C50" s="3" t="s">
        <v>33</v>
      </c>
      <c r="D50" s="3" t="s">
        <v>30</v>
      </c>
      <c r="E50" s="3" t="s">
        <v>27</v>
      </c>
      <c r="F50" s="3" t="s">
        <v>28</v>
      </c>
      <c r="G50" s="3">
        <v>1</v>
      </c>
      <c r="H50" s="3">
        <v>3</v>
      </c>
      <c r="I50" s="4">
        <f t="shared" si="9"/>
        <v>3</v>
      </c>
      <c r="J50" s="3">
        <v>0</v>
      </c>
      <c r="K50" s="5">
        <f t="shared" si="10"/>
        <v>0</v>
      </c>
      <c r="L50" s="3">
        <f t="shared" si="11"/>
        <v>1</v>
      </c>
      <c r="M50" s="3">
        <v>1</v>
      </c>
      <c r="N50" s="3">
        <v>0</v>
      </c>
      <c r="O50" s="3">
        <v>1</v>
      </c>
      <c r="P50" s="3">
        <v>0</v>
      </c>
      <c r="Q50" s="3">
        <v>0</v>
      </c>
      <c r="R50" s="5">
        <f t="shared" si="12"/>
        <v>1</v>
      </c>
      <c r="S50" s="5">
        <f t="shared" si="13"/>
        <v>1.5</v>
      </c>
      <c r="T50" s="3">
        <v>1</v>
      </c>
      <c r="U50" s="3">
        <v>0</v>
      </c>
      <c r="V50" s="3">
        <v>0</v>
      </c>
      <c r="W50" s="3">
        <v>0</v>
      </c>
      <c r="X50" s="3">
        <v>0</v>
      </c>
      <c r="Y50" s="3">
        <v>0</v>
      </c>
    </row>
    <row r="51" spans="1:25" x14ac:dyDescent="0.3">
      <c r="B51" s="3"/>
      <c r="C51" s="3"/>
      <c r="D51" s="3"/>
      <c r="E51" s="3"/>
      <c r="F51" s="3"/>
      <c r="I51" s="2"/>
      <c r="K51" s="1"/>
      <c r="R51" s="1"/>
      <c r="S51" s="1"/>
    </row>
    <row r="52" spans="1:25" x14ac:dyDescent="0.3">
      <c r="F52" s="9" t="s">
        <v>36</v>
      </c>
      <c r="G52">
        <f>SUM(G30:G50)</f>
        <v>98</v>
      </c>
      <c r="H52">
        <f>SUM(H30:H50)</f>
        <v>67</v>
      </c>
      <c r="I52" s="2">
        <f t="shared" ref="I52" si="14">H52/G52</f>
        <v>0.68367346938775508</v>
      </c>
      <c r="J52">
        <f>SUM(J30:J50)</f>
        <v>24</v>
      </c>
      <c r="K52" s="1">
        <f t="shared" ref="K52" si="15">J52/G52</f>
        <v>0.24489795918367346</v>
      </c>
      <c r="L52">
        <f t="shared" ref="L52:Q52" si="16">SUM(L30:L50)</f>
        <v>73</v>
      </c>
      <c r="M52">
        <f t="shared" si="16"/>
        <v>26</v>
      </c>
      <c r="N52">
        <f t="shared" si="16"/>
        <v>47</v>
      </c>
      <c r="O52">
        <f t="shared" si="16"/>
        <v>15</v>
      </c>
      <c r="P52">
        <f t="shared" si="16"/>
        <v>13</v>
      </c>
      <c r="Q52">
        <f t="shared" si="16"/>
        <v>9</v>
      </c>
      <c r="R52" s="1">
        <f t="shared" ref="R52" si="17">M52/(M52+N52)</f>
        <v>0.35616438356164382</v>
      </c>
      <c r="S52" s="1">
        <f t="shared" ref="S52" si="18">((0.5*T52)+M52)/L52</f>
        <v>0.39726027397260272</v>
      </c>
      <c r="T52">
        <f t="shared" ref="T52:Y52" si="19">SUM(T30:T50)</f>
        <v>6</v>
      </c>
      <c r="U52">
        <f t="shared" si="19"/>
        <v>17</v>
      </c>
      <c r="V52">
        <f t="shared" si="19"/>
        <v>30</v>
      </c>
      <c r="W52">
        <f t="shared" si="19"/>
        <v>14</v>
      </c>
      <c r="X52">
        <f t="shared" si="19"/>
        <v>12</v>
      </c>
      <c r="Y52">
        <f t="shared" si="19"/>
        <v>0</v>
      </c>
    </row>
  </sheetData>
  <sortState xmlns:xlrd2="http://schemas.microsoft.com/office/spreadsheetml/2017/richdata2" ref="A30:Y50">
    <sortCondition ref="A30:A50"/>
  </sortState>
  <mergeCells count="2">
    <mergeCell ref="A1:C1"/>
    <mergeCell ref="A28:C28"/>
  </mergeCells>
  <conditionalFormatting sqref="G3:G23">
    <cfRule type="colorScale" priority="629">
      <colorScale>
        <cfvo type="min"/>
        <cfvo type="max"/>
        <color rgb="FFFCFCFF"/>
        <color rgb="FF63BE7B"/>
      </colorScale>
    </cfRule>
  </conditionalFormatting>
  <conditionalFormatting sqref="G30:G50">
    <cfRule type="colorScale" priority="644">
      <colorScale>
        <cfvo type="min"/>
        <cfvo type="max"/>
        <color rgb="FFFCFCFF"/>
        <color rgb="FF63BE7B"/>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0256A-AE6B-4429-9661-ED4A9C2DEA03}">
  <dimension ref="A1:AB74"/>
  <sheetViews>
    <sheetView workbookViewId="0">
      <selection sqref="A1:C1"/>
    </sheetView>
  </sheetViews>
  <sheetFormatPr defaultRowHeight="14.4" x14ac:dyDescent="0.3"/>
  <cols>
    <col min="2" max="2" width="16.88671875" bestFit="1" customWidth="1"/>
    <col min="3" max="3" width="15.44140625" bestFit="1" customWidth="1"/>
    <col min="4" max="4" width="16.109375" bestFit="1" customWidth="1"/>
    <col min="5" max="6" width="16.88671875" bestFit="1" customWidth="1"/>
    <col min="7" max="7" width="10" bestFit="1" customWidth="1"/>
    <col min="9" max="9" width="8.88671875" style="2"/>
    <col min="11" max="11" width="8.88671875" style="1"/>
    <col min="18" max="19" width="8.88671875" style="1"/>
    <col min="23" max="23" width="11.33203125" bestFit="1" customWidth="1"/>
    <col min="25" max="25" width="19.6640625" bestFit="1" customWidth="1"/>
    <col min="26" max="26" width="17.5546875" bestFit="1" customWidth="1"/>
  </cols>
  <sheetData>
    <row r="1" spans="1:27" x14ac:dyDescent="0.3">
      <c r="A1" s="49" t="s">
        <v>0</v>
      </c>
      <c r="B1" s="49"/>
      <c r="C1" s="49"/>
      <c r="D1" s="3"/>
      <c r="E1" s="3"/>
      <c r="F1" s="3"/>
      <c r="G1" s="3"/>
      <c r="H1" s="3"/>
      <c r="I1" s="4"/>
      <c r="J1" s="3"/>
      <c r="K1" s="5"/>
      <c r="L1" s="3"/>
      <c r="M1" s="3"/>
      <c r="N1" s="3"/>
      <c r="O1" s="3"/>
      <c r="P1" s="3"/>
      <c r="Q1" s="3"/>
      <c r="R1" s="5"/>
      <c r="S1" s="5"/>
      <c r="T1" s="3"/>
      <c r="U1" s="3"/>
      <c r="V1" s="3"/>
      <c r="W1" s="3"/>
      <c r="X1" s="3"/>
    </row>
    <row r="2" spans="1:27" s="9"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16</v>
      </c>
      <c r="H3" s="3">
        <v>15</v>
      </c>
      <c r="I3" s="4">
        <f t="shared" ref="I3:I34" si="0">H3/G3</f>
        <v>0.9375</v>
      </c>
      <c r="J3" s="3">
        <v>2</v>
      </c>
      <c r="K3" s="5">
        <f t="shared" ref="K3:K34" si="1">J3/G3</f>
        <v>0.125</v>
      </c>
      <c r="L3" s="3">
        <f t="shared" ref="L3:L34" si="2">M3+N3</f>
        <v>13</v>
      </c>
      <c r="M3" s="3">
        <v>5</v>
      </c>
      <c r="N3" s="3">
        <v>8</v>
      </c>
      <c r="O3" s="3">
        <v>2</v>
      </c>
      <c r="P3" s="3">
        <v>2</v>
      </c>
      <c r="Q3" s="3">
        <v>1</v>
      </c>
      <c r="R3" s="5">
        <f t="shared" ref="R3:R34" si="3">M3/(M3+N3)</f>
        <v>0.38461538461538464</v>
      </c>
      <c r="S3" s="5">
        <f t="shared" ref="S3:S34" si="4">((0.5*T3)+M3)/L3</f>
        <v>0.46153846153846156</v>
      </c>
      <c r="T3" s="3">
        <v>2</v>
      </c>
      <c r="U3" s="3">
        <v>2</v>
      </c>
      <c r="V3" s="3">
        <v>0</v>
      </c>
      <c r="W3" s="3">
        <v>2</v>
      </c>
      <c r="Y3" s="3">
        <v>32</v>
      </c>
      <c r="Z3" s="3">
        <v>37</v>
      </c>
      <c r="AA3">
        <f>Z3/40</f>
        <v>0.92500000000000004</v>
      </c>
    </row>
    <row r="4" spans="1:27" x14ac:dyDescent="0.3">
      <c r="A4" s="3">
        <v>2</v>
      </c>
      <c r="B4" s="3" t="s">
        <v>29</v>
      </c>
      <c r="C4" s="3" t="s">
        <v>30</v>
      </c>
      <c r="D4" s="3" t="s">
        <v>26</v>
      </c>
      <c r="E4" s="3" t="s">
        <v>27</v>
      </c>
      <c r="F4" s="3" t="s">
        <v>28</v>
      </c>
      <c r="G4" s="3">
        <v>4</v>
      </c>
      <c r="H4" s="3">
        <v>6</v>
      </c>
      <c r="I4" s="4">
        <f t="shared" si="0"/>
        <v>1.5</v>
      </c>
      <c r="J4" s="3">
        <v>0</v>
      </c>
      <c r="K4" s="5">
        <f t="shared" si="1"/>
        <v>0</v>
      </c>
      <c r="L4" s="3">
        <f t="shared" si="2"/>
        <v>2</v>
      </c>
      <c r="M4" s="3">
        <v>2</v>
      </c>
      <c r="N4" s="3">
        <v>0</v>
      </c>
      <c r="O4" s="3">
        <v>2</v>
      </c>
      <c r="P4" s="3">
        <v>4</v>
      </c>
      <c r="Q4" s="3">
        <v>2</v>
      </c>
      <c r="R4" s="5">
        <f t="shared" si="3"/>
        <v>1</v>
      </c>
      <c r="S4" s="5">
        <f t="shared" si="4"/>
        <v>1</v>
      </c>
      <c r="T4" s="3">
        <v>0</v>
      </c>
      <c r="U4" s="3">
        <v>0</v>
      </c>
      <c r="V4" s="3">
        <v>0</v>
      </c>
      <c r="W4" s="3">
        <v>2</v>
      </c>
    </row>
    <row r="5" spans="1:27" x14ac:dyDescent="0.3">
      <c r="A5" s="3">
        <v>3</v>
      </c>
      <c r="B5" s="3" t="s">
        <v>29</v>
      </c>
      <c r="C5" s="3" t="s">
        <v>25</v>
      </c>
      <c r="D5" s="3" t="s">
        <v>26</v>
      </c>
      <c r="E5" s="3" t="s">
        <v>27</v>
      </c>
      <c r="F5" s="3" t="s">
        <v>31</v>
      </c>
      <c r="G5" s="3">
        <v>4</v>
      </c>
      <c r="H5" s="3">
        <v>0</v>
      </c>
      <c r="I5" s="4">
        <f t="shared" si="0"/>
        <v>0</v>
      </c>
      <c r="J5" s="3">
        <v>1</v>
      </c>
      <c r="K5" s="5">
        <f t="shared" si="1"/>
        <v>0.25</v>
      </c>
      <c r="L5" s="3">
        <f t="shared" si="2"/>
        <v>3</v>
      </c>
      <c r="M5" s="3">
        <v>0</v>
      </c>
      <c r="N5" s="3">
        <v>3</v>
      </c>
      <c r="O5" s="3">
        <v>0</v>
      </c>
      <c r="P5" s="3">
        <v>0</v>
      </c>
      <c r="Q5" s="3">
        <v>0</v>
      </c>
      <c r="R5" s="5">
        <f t="shared" si="3"/>
        <v>0</v>
      </c>
      <c r="S5" s="5">
        <f t="shared" si="4"/>
        <v>0</v>
      </c>
      <c r="T5" s="3">
        <v>0</v>
      </c>
      <c r="U5" s="3">
        <v>1</v>
      </c>
      <c r="V5" s="3">
        <v>0</v>
      </c>
      <c r="W5" s="3">
        <v>0</v>
      </c>
    </row>
    <row r="6" spans="1:27" x14ac:dyDescent="0.3">
      <c r="A6" s="3">
        <v>4</v>
      </c>
      <c r="B6" s="3" t="s">
        <v>24</v>
      </c>
      <c r="C6" s="3" t="s">
        <v>29</v>
      </c>
      <c r="D6" s="3" t="s">
        <v>26</v>
      </c>
      <c r="E6" s="3" t="s">
        <v>27</v>
      </c>
      <c r="F6" s="3" t="s">
        <v>28</v>
      </c>
      <c r="G6" s="3">
        <v>11</v>
      </c>
      <c r="H6" s="3">
        <v>5</v>
      </c>
      <c r="I6" s="4">
        <f t="shared" si="0"/>
        <v>0.45454545454545453</v>
      </c>
      <c r="J6" s="3">
        <v>4</v>
      </c>
      <c r="K6" s="5">
        <f t="shared" si="1"/>
        <v>0.36363636363636365</v>
      </c>
      <c r="L6" s="3">
        <f t="shared" si="2"/>
        <v>5</v>
      </c>
      <c r="M6" s="3">
        <v>1</v>
      </c>
      <c r="N6" s="3">
        <v>4</v>
      </c>
      <c r="O6" s="3">
        <v>0</v>
      </c>
      <c r="P6" s="3">
        <v>4</v>
      </c>
      <c r="Q6" s="3">
        <v>3</v>
      </c>
      <c r="R6" s="5">
        <f t="shared" si="3"/>
        <v>0.2</v>
      </c>
      <c r="S6" s="5">
        <f t="shared" si="4"/>
        <v>0.2</v>
      </c>
      <c r="T6" s="3">
        <v>0</v>
      </c>
      <c r="U6" s="3">
        <v>1</v>
      </c>
      <c r="V6" s="3">
        <v>0</v>
      </c>
      <c r="W6" s="3">
        <v>2</v>
      </c>
    </row>
    <row r="7" spans="1:27" x14ac:dyDescent="0.3">
      <c r="A7" s="3">
        <v>5</v>
      </c>
      <c r="B7" s="3" t="s">
        <v>24</v>
      </c>
      <c r="C7" s="3" t="s">
        <v>30</v>
      </c>
      <c r="D7" s="3" t="s">
        <v>29</v>
      </c>
      <c r="E7" s="3" t="s">
        <v>27</v>
      </c>
      <c r="F7" s="3" t="s">
        <v>28</v>
      </c>
      <c r="G7" s="3">
        <v>2</v>
      </c>
      <c r="H7" s="3">
        <v>2</v>
      </c>
      <c r="I7" s="4">
        <f t="shared" si="0"/>
        <v>1</v>
      </c>
      <c r="J7" s="3">
        <v>1</v>
      </c>
      <c r="K7" s="5">
        <f t="shared" si="1"/>
        <v>0.5</v>
      </c>
      <c r="L7" s="3">
        <f t="shared" si="2"/>
        <v>1</v>
      </c>
      <c r="M7" s="3">
        <v>1</v>
      </c>
      <c r="N7" s="3">
        <v>0</v>
      </c>
      <c r="O7" s="3">
        <v>1</v>
      </c>
      <c r="P7" s="3">
        <v>0</v>
      </c>
      <c r="Q7" s="3">
        <v>0</v>
      </c>
      <c r="R7" s="5">
        <f t="shared" si="3"/>
        <v>1</v>
      </c>
      <c r="S7" s="5">
        <f t="shared" si="4"/>
        <v>1</v>
      </c>
      <c r="T7" s="3">
        <v>0</v>
      </c>
      <c r="U7" s="3">
        <v>0</v>
      </c>
      <c r="V7" s="3">
        <v>0</v>
      </c>
      <c r="W7" s="3">
        <v>0</v>
      </c>
    </row>
    <row r="8" spans="1:27" x14ac:dyDescent="0.3">
      <c r="A8" s="3">
        <v>6</v>
      </c>
      <c r="B8" s="3" t="s">
        <v>29</v>
      </c>
      <c r="C8" s="3" t="s">
        <v>25</v>
      </c>
      <c r="D8" s="3" t="s">
        <v>26</v>
      </c>
      <c r="E8" s="3" t="s">
        <v>27</v>
      </c>
      <c r="F8" s="3" t="s">
        <v>28</v>
      </c>
      <c r="G8" s="3">
        <v>6</v>
      </c>
      <c r="H8" s="3">
        <v>0</v>
      </c>
      <c r="I8" s="4">
        <f t="shared" si="0"/>
        <v>0</v>
      </c>
      <c r="J8" s="3">
        <v>0</v>
      </c>
      <c r="K8" s="5">
        <f t="shared" si="1"/>
        <v>0</v>
      </c>
      <c r="L8" s="3">
        <f t="shared" si="2"/>
        <v>6</v>
      </c>
      <c r="M8" s="3">
        <v>0</v>
      </c>
      <c r="N8" s="3">
        <v>6</v>
      </c>
      <c r="O8" s="3">
        <v>0</v>
      </c>
      <c r="P8" s="3">
        <v>0</v>
      </c>
      <c r="Q8" s="3">
        <v>0</v>
      </c>
      <c r="R8" s="5">
        <f t="shared" si="3"/>
        <v>0</v>
      </c>
      <c r="S8" s="5">
        <f t="shared" si="4"/>
        <v>0</v>
      </c>
      <c r="T8" s="3">
        <v>0</v>
      </c>
      <c r="U8" s="3">
        <v>3</v>
      </c>
      <c r="V8" s="3">
        <v>0</v>
      </c>
      <c r="W8" s="3">
        <v>0</v>
      </c>
    </row>
    <row r="9" spans="1:27" x14ac:dyDescent="0.3">
      <c r="A9" s="3">
        <v>7</v>
      </c>
      <c r="B9" s="3" t="s">
        <v>24</v>
      </c>
      <c r="C9" s="3" t="s">
        <v>30</v>
      </c>
      <c r="D9" s="3" t="s">
        <v>26</v>
      </c>
      <c r="E9" s="3" t="s">
        <v>27</v>
      </c>
      <c r="F9" s="3" t="s">
        <v>28</v>
      </c>
      <c r="G9" s="3">
        <v>2</v>
      </c>
      <c r="H9" s="3">
        <v>0</v>
      </c>
      <c r="I9" s="4">
        <f t="shared" si="0"/>
        <v>0</v>
      </c>
      <c r="J9" s="3">
        <v>1</v>
      </c>
      <c r="K9" s="5">
        <f t="shared" si="1"/>
        <v>0.5</v>
      </c>
      <c r="L9" s="3">
        <f t="shared" si="2"/>
        <v>1</v>
      </c>
      <c r="M9" s="3">
        <v>0</v>
      </c>
      <c r="N9" s="3">
        <v>1</v>
      </c>
      <c r="O9" s="3">
        <v>0</v>
      </c>
      <c r="P9" s="3">
        <v>0</v>
      </c>
      <c r="Q9" s="3">
        <v>0</v>
      </c>
      <c r="R9" s="5">
        <f t="shared" si="3"/>
        <v>0</v>
      </c>
      <c r="S9" s="5">
        <f t="shared" si="4"/>
        <v>0</v>
      </c>
      <c r="T9" s="3">
        <v>0</v>
      </c>
      <c r="U9" s="3">
        <v>0</v>
      </c>
      <c r="V9" s="3">
        <v>0</v>
      </c>
      <c r="W9" s="3">
        <v>0</v>
      </c>
    </row>
    <row r="10" spans="1:27" x14ac:dyDescent="0.3">
      <c r="A10" s="3">
        <v>8</v>
      </c>
      <c r="B10" s="3" t="s">
        <v>24</v>
      </c>
      <c r="C10" s="3" t="s">
        <v>25</v>
      </c>
      <c r="D10" s="3" t="s">
        <v>29</v>
      </c>
      <c r="E10" s="3" t="s">
        <v>30</v>
      </c>
      <c r="F10" s="3" t="s">
        <v>28</v>
      </c>
      <c r="G10" s="3">
        <v>3</v>
      </c>
      <c r="H10" s="3">
        <v>3</v>
      </c>
      <c r="I10" s="4">
        <f t="shared" si="0"/>
        <v>1</v>
      </c>
      <c r="J10" s="3">
        <v>0</v>
      </c>
      <c r="K10" s="5">
        <f t="shared" si="1"/>
        <v>0</v>
      </c>
      <c r="L10" s="3">
        <f t="shared" si="2"/>
        <v>2</v>
      </c>
      <c r="M10" s="3">
        <v>1</v>
      </c>
      <c r="N10" s="3">
        <v>1</v>
      </c>
      <c r="O10" s="3">
        <v>0</v>
      </c>
      <c r="P10" s="3">
        <v>2</v>
      </c>
      <c r="Q10" s="3">
        <v>1</v>
      </c>
      <c r="R10" s="5">
        <f t="shared" si="3"/>
        <v>0.5</v>
      </c>
      <c r="S10" s="5">
        <f t="shared" si="4"/>
        <v>0.5</v>
      </c>
      <c r="T10" s="3">
        <v>0</v>
      </c>
      <c r="U10" s="3">
        <v>0</v>
      </c>
      <c r="V10" s="3">
        <v>0</v>
      </c>
      <c r="W10" s="3">
        <v>1</v>
      </c>
    </row>
    <row r="11" spans="1:27" x14ac:dyDescent="0.3">
      <c r="A11" s="3">
        <v>9</v>
      </c>
      <c r="B11" s="3" t="s">
        <v>32</v>
      </c>
      <c r="C11" s="3" t="s">
        <v>25</v>
      </c>
      <c r="D11" s="3" t="s">
        <v>26</v>
      </c>
      <c r="E11" s="3" t="s">
        <v>27</v>
      </c>
      <c r="F11" s="3" t="s">
        <v>28</v>
      </c>
      <c r="G11" s="3">
        <v>4</v>
      </c>
      <c r="H11" s="3">
        <v>0</v>
      </c>
      <c r="I11" s="4">
        <f t="shared" si="0"/>
        <v>0</v>
      </c>
      <c r="J11" s="3">
        <v>1</v>
      </c>
      <c r="K11" s="5">
        <f t="shared" si="1"/>
        <v>0.25</v>
      </c>
      <c r="L11" s="3">
        <f t="shared" si="2"/>
        <v>3</v>
      </c>
      <c r="M11" s="3">
        <v>0</v>
      </c>
      <c r="N11" s="3">
        <v>3</v>
      </c>
      <c r="O11" s="3">
        <v>0</v>
      </c>
      <c r="P11" s="3">
        <v>0</v>
      </c>
      <c r="Q11" s="3">
        <v>0</v>
      </c>
      <c r="R11" s="5">
        <f t="shared" si="3"/>
        <v>0</v>
      </c>
      <c r="S11" s="5">
        <f t="shared" si="4"/>
        <v>0</v>
      </c>
      <c r="T11" s="3">
        <v>0</v>
      </c>
      <c r="U11" s="3">
        <v>1</v>
      </c>
      <c r="V11" s="3">
        <v>0</v>
      </c>
      <c r="W11" s="3">
        <v>0</v>
      </c>
    </row>
    <row r="12" spans="1:27" x14ac:dyDescent="0.3">
      <c r="A12" s="3">
        <v>11</v>
      </c>
      <c r="B12" s="3" t="s">
        <v>32</v>
      </c>
      <c r="C12" s="3" t="s">
        <v>33</v>
      </c>
      <c r="D12" s="3" t="s">
        <v>26</v>
      </c>
      <c r="E12" s="3" t="s">
        <v>27</v>
      </c>
      <c r="F12" s="3" t="s">
        <v>28</v>
      </c>
      <c r="G12" s="3">
        <v>3</v>
      </c>
      <c r="H12" s="3">
        <v>3</v>
      </c>
      <c r="I12" s="4">
        <f t="shared" si="0"/>
        <v>1</v>
      </c>
      <c r="J12" s="3">
        <v>0</v>
      </c>
      <c r="K12" s="5">
        <f t="shared" si="1"/>
        <v>0</v>
      </c>
      <c r="L12" s="3">
        <f t="shared" si="2"/>
        <v>3</v>
      </c>
      <c r="M12" s="3">
        <v>1</v>
      </c>
      <c r="N12" s="3">
        <v>2</v>
      </c>
      <c r="O12" s="3">
        <v>0</v>
      </c>
      <c r="P12" s="3">
        <v>1</v>
      </c>
      <c r="Q12" s="3">
        <v>1</v>
      </c>
      <c r="R12" s="5">
        <f t="shared" si="3"/>
        <v>0.33333333333333331</v>
      </c>
      <c r="S12" s="5">
        <f t="shared" si="4"/>
        <v>0.33333333333333331</v>
      </c>
      <c r="T12" s="3">
        <v>0</v>
      </c>
      <c r="U12" s="3">
        <v>0</v>
      </c>
      <c r="V12" s="3">
        <v>0</v>
      </c>
      <c r="W12" s="3">
        <v>0</v>
      </c>
    </row>
    <row r="13" spans="1:27" x14ac:dyDescent="0.3">
      <c r="A13" s="3">
        <v>12</v>
      </c>
      <c r="B13" s="3" t="s">
        <v>24</v>
      </c>
      <c r="C13" s="3" t="s">
        <v>32</v>
      </c>
      <c r="D13" s="3" t="s">
        <v>33</v>
      </c>
      <c r="E13" s="3" t="s">
        <v>30</v>
      </c>
      <c r="F13" s="3" t="s">
        <v>28</v>
      </c>
      <c r="G13" s="3">
        <v>1</v>
      </c>
      <c r="H13" s="3">
        <v>3</v>
      </c>
      <c r="I13" s="4">
        <f t="shared" si="0"/>
        <v>3</v>
      </c>
      <c r="J13" s="3">
        <v>0</v>
      </c>
      <c r="K13" s="5">
        <f t="shared" si="1"/>
        <v>0</v>
      </c>
      <c r="L13" s="3">
        <f t="shared" si="2"/>
        <v>1</v>
      </c>
      <c r="M13" s="3">
        <v>1</v>
      </c>
      <c r="N13" s="3">
        <v>0</v>
      </c>
      <c r="O13" s="3">
        <v>1</v>
      </c>
      <c r="P13" s="3">
        <v>0</v>
      </c>
      <c r="Q13" s="3">
        <v>0</v>
      </c>
      <c r="R13" s="5">
        <f t="shared" si="3"/>
        <v>1</v>
      </c>
      <c r="S13" s="5">
        <f t="shared" si="4"/>
        <v>1.5</v>
      </c>
      <c r="T13" s="3">
        <v>1</v>
      </c>
      <c r="U13" s="3">
        <v>0</v>
      </c>
      <c r="V13" s="3">
        <v>0</v>
      </c>
      <c r="W13" s="3">
        <v>0</v>
      </c>
    </row>
    <row r="14" spans="1:27" x14ac:dyDescent="0.3">
      <c r="A14" s="3">
        <v>13</v>
      </c>
      <c r="B14" s="3" t="s">
        <v>30</v>
      </c>
      <c r="C14" s="3" t="s">
        <v>25</v>
      </c>
      <c r="D14" s="3" t="s">
        <v>26</v>
      </c>
      <c r="E14" s="3" t="s">
        <v>27</v>
      </c>
      <c r="F14" s="3" t="s">
        <v>28</v>
      </c>
      <c r="G14" s="3">
        <v>2</v>
      </c>
      <c r="H14" s="3">
        <v>0</v>
      </c>
      <c r="I14" s="4">
        <f t="shared" si="0"/>
        <v>0</v>
      </c>
      <c r="J14" s="3">
        <v>1</v>
      </c>
      <c r="K14" s="5">
        <f t="shared" si="1"/>
        <v>0.5</v>
      </c>
      <c r="L14" s="3">
        <f t="shared" si="2"/>
        <v>1</v>
      </c>
      <c r="M14" s="3">
        <v>0</v>
      </c>
      <c r="N14" s="3">
        <v>1</v>
      </c>
      <c r="O14" s="3">
        <v>0</v>
      </c>
      <c r="P14" s="3">
        <v>0</v>
      </c>
      <c r="Q14" s="3">
        <v>0</v>
      </c>
      <c r="R14" s="5">
        <f t="shared" si="3"/>
        <v>0</v>
      </c>
      <c r="S14" s="5">
        <f t="shared" si="4"/>
        <v>0</v>
      </c>
      <c r="T14" s="3">
        <v>0</v>
      </c>
      <c r="U14" s="3">
        <v>0</v>
      </c>
      <c r="V14" s="3">
        <v>0</v>
      </c>
      <c r="W14" s="3">
        <v>0</v>
      </c>
    </row>
    <row r="15" spans="1:27" x14ac:dyDescent="0.3">
      <c r="A15" s="3">
        <v>14</v>
      </c>
      <c r="B15" s="3" t="s">
        <v>24</v>
      </c>
      <c r="C15" s="3" t="s">
        <v>25</v>
      </c>
      <c r="D15" s="3" t="s">
        <v>26</v>
      </c>
      <c r="E15" s="3" t="s">
        <v>33</v>
      </c>
      <c r="F15" s="3" t="s">
        <v>28</v>
      </c>
      <c r="G15" s="3">
        <v>2</v>
      </c>
      <c r="H15" s="3">
        <v>0</v>
      </c>
      <c r="I15" s="4">
        <f t="shared" si="0"/>
        <v>0</v>
      </c>
      <c r="J15" s="3">
        <v>1</v>
      </c>
      <c r="K15" s="5">
        <f t="shared" si="1"/>
        <v>0.5</v>
      </c>
      <c r="L15" s="3">
        <f t="shared" si="2"/>
        <v>1</v>
      </c>
      <c r="M15" s="3">
        <v>0</v>
      </c>
      <c r="N15" s="3">
        <v>1</v>
      </c>
      <c r="O15" s="3">
        <v>0</v>
      </c>
      <c r="P15" s="3">
        <v>0</v>
      </c>
      <c r="Q15" s="3">
        <v>0</v>
      </c>
      <c r="R15" s="5">
        <f t="shared" si="3"/>
        <v>0</v>
      </c>
      <c r="S15" s="5">
        <f t="shared" si="4"/>
        <v>0</v>
      </c>
      <c r="T15" s="3">
        <v>0</v>
      </c>
      <c r="U15" s="3">
        <v>0</v>
      </c>
      <c r="V15" s="3">
        <v>0</v>
      </c>
      <c r="W15" s="3">
        <v>0</v>
      </c>
    </row>
    <row r="16" spans="1:27" x14ac:dyDescent="0.3">
      <c r="A16" s="3">
        <v>15</v>
      </c>
      <c r="B16" s="3" t="s">
        <v>29</v>
      </c>
      <c r="C16" s="3" t="s">
        <v>31</v>
      </c>
      <c r="D16" s="3" t="s">
        <v>26</v>
      </c>
      <c r="E16" s="3" t="s">
        <v>30</v>
      </c>
      <c r="F16" s="3" t="s">
        <v>28</v>
      </c>
      <c r="G16" s="3">
        <v>2</v>
      </c>
      <c r="H16" s="3">
        <v>5</v>
      </c>
      <c r="I16" s="4">
        <f t="shared" si="0"/>
        <v>2.5</v>
      </c>
      <c r="J16" s="3">
        <v>0</v>
      </c>
      <c r="K16" s="5">
        <f t="shared" si="1"/>
        <v>0</v>
      </c>
      <c r="L16" s="3">
        <f t="shared" si="2"/>
        <v>2</v>
      </c>
      <c r="M16" s="3">
        <v>2</v>
      </c>
      <c r="N16" s="3">
        <v>0</v>
      </c>
      <c r="O16" s="3">
        <v>2</v>
      </c>
      <c r="P16" s="3">
        <v>0</v>
      </c>
      <c r="Q16" s="3">
        <v>0</v>
      </c>
      <c r="R16" s="5">
        <f t="shared" si="3"/>
        <v>1</v>
      </c>
      <c r="S16" s="5">
        <f t="shared" si="4"/>
        <v>1.25</v>
      </c>
      <c r="T16" s="3">
        <v>1</v>
      </c>
      <c r="U16" s="3">
        <v>0</v>
      </c>
      <c r="V16" s="3">
        <v>0</v>
      </c>
      <c r="W16" s="3">
        <v>1</v>
      </c>
    </row>
    <row r="17" spans="1:23" x14ac:dyDescent="0.3">
      <c r="A17" s="3">
        <v>16</v>
      </c>
      <c r="B17" s="3" t="s">
        <v>32</v>
      </c>
      <c r="C17" s="3" t="s">
        <v>30</v>
      </c>
      <c r="D17" s="3" t="s">
        <v>26</v>
      </c>
      <c r="E17" s="3" t="s">
        <v>27</v>
      </c>
      <c r="F17" s="3" t="s">
        <v>28</v>
      </c>
      <c r="G17" s="3">
        <v>1</v>
      </c>
      <c r="H17" s="3">
        <v>2</v>
      </c>
      <c r="I17" s="4">
        <f t="shared" si="0"/>
        <v>2</v>
      </c>
      <c r="J17" s="3">
        <v>0</v>
      </c>
      <c r="K17" s="5">
        <f t="shared" si="1"/>
        <v>0</v>
      </c>
      <c r="L17" s="3">
        <f t="shared" si="2"/>
        <v>1</v>
      </c>
      <c r="M17" s="3">
        <v>1</v>
      </c>
      <c r="N17" s="3">
        <v>0</v>
      </c>
      <c r="O17" s="3">
        <v>1</v>
      </c>
      <c r="P17" s="3">
        <v>1</v>
      </c>
      <c r="Q17" s="3">
        <v>0</v>
      </c>
      <c r="R17" s="5">
        <f t="shared" si="3"/>
        <v>1</v>
      </c>
      <c r="S17" s="5">
        <f t="shared" si="4"/>
        <v>1</v>
      </c>
      <c r="T17" s="3">
        <v>0</v>
      </c>
      <c r="U17" s="3">
        <v>0</v>
      </c>
      <c r="V17" s="3">
        <v>0</v>
      </c>
      <c r="W17" s="3">
        <v>1</v>
      </c>
    </row>
    <row r="18" spans="1:23" x14ac:dyDescent="0.3">
      <c r="A18" s="3">
        <v>17</v>
      </c>
      <c r="B18" s="3" t="s">
        <v>32</v>
      </c>
      <c r="C18" s="3" t="s">
        <v>30</v>
      </c>
      <c r="D18" s="3" t="s">
        <v>26</v>
      </c>
      <c r="E18" s="3" t="s">
        <v>33</v>
      </c>
      <c r="F18" s="3" t="s">
        <v>28</v>
      </c>
      <c r="G18" s="3">
        <v>6</v>
      </c>
      <c r="H18" s="3">
        <v>9</v>
      </c>
      <c r="I18" s="4">
        <f t="shared" si="0"/>
        <v>1.5</v>
      </c>
      <c r="J18" s="3">
        <v>0</v>
      </c>
      <c r="K18" s="5">
        <f t="shared" si="1"/>
        <v>0</v>
      </c>
      <c r="L18" s="3">
        <f t="shared" si="2"/>
        <v>5</v>
      </c>
      <c r="M18" s="3">
        <v>3</v>
      </c>
      <c r="N18" s="3">
        <v>2</v>
      </c>
      <c r="O18" s="3">
        <v>2</v>
      </c>
      <c r="P18" s="3">
        <v>2</v>
      </c>
      <c r="Q18" s="3">
        <v>1</v>
      </c>
      <c r="R18" s="5">
        <f t="shared" si="3"/>
        <v>0.6</v>
      </c>
      <c r="S18" s="5">
        <f t="shared" si="4"/>
        <v>0.8</v>
      </c>
      <c r="T18" s="3">
        <v>2</v>
      </c>
      <c r="U18" s="3">
        <v>3</v>
      </c>
      <c r="V18" s="3">
        <v>0</v>
      </c>
      <c r="W18" s="3">
        <v>1</v>
      </c>
    </row>
    <row r="19" spans="1:23" x14ac:dyDescent="0.3">
      <c r="A19" s="3">
        <v>18</v>
      </c>
      <c r="B19" s="3" t="s">
        <v>32</v>
      </c>
      <c r="C19" s="3" t="s">
        <v>25</v>
      </c>
      <c r="D19" s="3" t="s">
        <v>26</v>
      </c>
      <c r="E19" s="3" t="s">
        <v>30</v>
      </c>
      <c r="F19" s="3" t="s">
        <v>28</v>
      </c>
      <c r="G19" s="3">
        <v>2</v>
      </c>
      <c r="H19" s="3">
        <v>1</v>
      </c>
      <c r="I19" s="4">
        <f t="shared" si="0"/>
        <v>0.5</v>
      </c>
      <c r="J19" s="3">
        <v>0</v>
      </c>
      <c r="K19" s="5">
        <f t="shared" si="1"/>
        <v>0</v>
      </c>
      <c r="L19" s="3">
        <f t="shared" si="2"/>
        <v>1</v>
      </c>
      <c r="M19" s="3">
        <v>0</v>
      </c>
      <c r="N19" s="3">
        <v>1</v>
      </c>
      <c r="O19" s="3">
        <v>0</v>
      </c>
      <c r="P19" s="3">
        <v>2</v>
      </c>
      <c r="Q19" s="3">
        <v>1</v>
      </c>
      <c r="R19" s="5">
        <f t="shared" si="3"/>
        <v>0</v>
      </c>
      <c r="S19" s="5">
        <f t="shared" si="4"/>
        <v>0</v>
      </c>
      <c r="T19" s="3">
        <v>0</v>
      </c>
      <c r="U19" s="3">
        <v>0</v>
      </c>
      <c r="V19" s="3">
        <v>0</v>
      </c>
      <c r="W19" s="3">
        <v>1</v>
      </c>
    </row>
    <row r="20" spans="1:23" x14ac:dyDescent="0.3">
      <c r="A20" s="3">
        <v>19</v>
      </c>
      <c r="B20" s="3" t="s">
        <v>29</v>
      </c>
      <c r="C20" s="3" t="s">
        <v>25</v>
      </c>
      <c r="D20" s="3" t="s">
        <v>26</v>
      </c>
      <c r="E20" s="3" t="s">
        <v>33</v>
      </c>
      <c r="F20" s="3" t="s">
        <v>28</v>
      </c>
      <c r="G20" s="3">
        <v>2</v>
      </c>
      <c r="H20" s="3">
        <v>0</v>
      </c>
      <c r="I20" s="4">
        <f t="shared" si="0"/>
        <v>0</v>
      </c>
      <c r="J20" s="3">
        <v>0</v>
      </c>
      <c r="K20" s="5">
        <f t="shared" si="1"/>
        <v>0</v>
      </c>
      <c r="L20" s="3">
        <f t="shared" si="2"/>
        <v>2</v>
      </c>
      <c r="M20" s="3">
        <v>0</v>
      </c>
      <c r="N20" s="3">
        <v>2</v>
      </c>
      <c r="O20" s="3">
        <v>0</v>
      </c>
      <c r="P20" s="3">
        <v>0</v>
      </c>
      <c r="Q20" s="3">
        <v>0</v>
      </c>
      <c r="R20" s="5">
        <f t="shared" si="3"/>
        <v>0</v>
      </c>
      <c r="S20" s="5">
        <f t="shared" si="4"/>
        <v>0</v>
      </c>
      <c r="T20" s="3">
        <v>0</v>
      </c>
      <c r="U20" s="3">
        <v>1</v>
      </c>
      <c r="V20" s="3">
        <v>0</v>
      </c>
      <c r="W20" s="3">
        <v>0</v>
      </c>
    </row>
    <row r="21" spans="1:23" x14ac:dyDescent="0.3">
      <c r="A21" s="3">
        <v>21</v>
      </c>
      <c r="B21" s="3" t="s">
        <v>29</v>
      </c>
      <c r="C21" s="3" t="s">
        <v>25</v>
      </c>
      <c r="D21" s="3" t="s">
        <v>26</v>
      </c>
      <c r="E21" s="3" t="s">
        <v>27</v>
      </c>
      <c r="F21" s="3" t="s">
        <v>34</v>
      </c>
      <c r="G21" s="3">
        <v>1</v>
      </c>
      <c r="H21" s="3">
        <v>0</v>
      </c>
      <c r="I21" s="4">
        <f t="shared" si="0"/>
        <v>0</v>
      </c>
      <c r="J21" s="3">
        <v>1</v>
      </c>
      <c r="K21" s="5">
        <f t="shared" si="1"/>
        <v>1</v>
      </c>
      <c r="L21" s="3">
        <f t="shared" si="2"/>
        <v>0</v>
      </c>
      <c r="M21" s="3">
        <v>0</v>
      </c>
      <c r="N21" s="3">
        <v>0</v>
      </c>
      <c r="O21" s="3">
        <v>0</v>
      </c>
      <c r="P21" s="3">
        <v>0</v>
      </c>
      <c r="Q21" s="3">
        <v>0</v>
      </c>
      <c r="R21" s="5" t="e">
        <f t="shared" si="3"/>
        <v>#DIV/0!</v>
      </c>
      <c r="S21" s="5" t="e">
        <f t="shared" si="4"/>
        <v>#DIV/0!</v>
      </c>
      <c r="T21" s="3">
        <v>0</v>
      </c>
      <c r="U21" s="3">
        <v>0</v>
      </c>
      <c r="V21" s="3">
        <v>0</v>
      </c>
      <c r="W21" s="3">
        <v>1</v>
      </c>
    </row>
    <row r="22" spans="1:23" x14ac:dyDescent="0.3">
      <c r="A22" s="3">
        <v>22</v>
      </c>
      <c r="B22" s="3" t="s">
        <v>24</v>
      </c>
      <c r="C22" s="3" t="s">
        <v>25</v>
      </c>
      <c r="D22" s="3" t="s">
        <v>26</v>
      </c>
      <c r="E22" s="3" t="s">
        <v>30</v>
      </c>
      <c r="F22" s="3" t="s">
        <v>29</v>
      </c>
      <c r="G22" s="3">
        <v>1</v>
      </c>
      <c r="H22" s="3">
        <v>0</v>
      </c>
      <c r="I22" s="4">
        <f t="shared" si="0"/>
        <v>0</v>
      </c>
      <c r="J22" s="3">
        <v>1</v>
      </c>
      <c r="K22" s="5">
        <f t="shared" si="1"/>
        <v>1</v>
      </c>
      <c r="L22" s="3">
        <f t="shared" si="2"/>
        <v>0</v>
      </c>
      <c r="M22" s="3">
        <v>0</v>
      </c>
      <c r="N22" s="3">
        <v>0</v>
      </c>
      <c r="O22" s="3">
        <v>0</v>
      </c>
      <c r="P22" s="3">
        <v>0</v>
      </c>
      <c r="Q22" s="3">
        <v>0</v>
      </c>
      <c r="R22" s="5" t="e">
        <f t="shared" si="3"/>
        <v>#DIV/0!</v>
      </c>
      <c r="S22" s="5" t="e">
        <f t="shared" si="4"/>
        <v>#DIV/0!</v>
      </c>
      <c r="T22" s="3">
        <v>0</v>
      </c>
      <c r="U22" s="3">
        <v>0</v>
      </c>
      <c r="V22" s="3">
        <v>0</v>
      </c>
      <c r="W22" s="3">
        <v>0</v>
      </c>
    </row>
    <row r="23" spans="1:23" x14ac:dyDescent="0.3">
      <c r="A23" s="3">
        <v>23</v>
      </c>
      <c r="B23" s="3" t="s">
        <v>24</v>
      </c>
      <c r="C23" s="3" t="s">
        <v>25</v>
      </c>
      <c r="D23" s="3" t="s">
        <v>32</v>
      </c>
      <c r="E23" s="3" t="s">
        <v>30</v>
      </c>
      <c r="F23" s="3" t="s">
        <v>28</v>
      </c>
      <c r="G23" s="3">
        <v>3</v>
      </c>
      <c r="H23" s="3">
        <v>2</v>
      </c>
      <c r="I23" s="4">
        <f t="shared" si="0"/>
        <v>0.66666666666666663</v>
      </c>
      <c r="J23" s="3">
        <v>0</v>
      </c>
      <c r="K23" s="5">
        <f t="shared" si="1"/>
        <v>0</v>
      </c>
      <c r="L23" s="3">
        <f t="shared" si="2"/>
        <v>3</v>
      </c>
      <c r="M23" s="3">
        <v>1</v>
      </c>
      <c r="N23" s="3">
        <v>2</v>
      </c>
      <c r="O23" s="3">
        <v>0</v>
      </c>
      <c r="P23" s="3">
        <v>0</v>
      </c>
      <c r="Q23" s="3">
        <v>0</v>
      </c>
      <c r="R23" s="5">
        <f t="shared" si="3"/>
        <v>0.33333333333333331</v>
      </c>
      <c r="S23" s="5">
        <f t="shared" si="4"/>
        <v>0.33333333333333331</v>
      </c>
      <c r="T23" s="3">
        <v>0</v>
      </c>
      <c r="U23" s="3">
        <v>1</v>
      </c>
      <c r="V23" s="3">
        <v>0</v>
      </c>
      <c r="W23" s="3">
        <v>1</v>
      </c>
    </row>
    <row r="24" spans="1:23" x14ac:dyDescent="0.3">
      <c r="A24" s="3">
        <v>24</v>
      </c>
      <c r="B24" s="3" t="s">
        <v>24</v>
      </c>
      <c r="C24" s="3" t="s">
        <v>29</v>
      </c>
      <c r="D24" s="3" t="s">
        <v>26</v>
      </c>
      <c r="E24" s="3" t="s">
        <v>33</v>
      </c>
      <c r="F24" s="3" t="s">
        <v>28</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1</v>
      </c>
      <c r="V24" s="3">
        <v>0</v>
      </c>
      <c r="W24" s="3">
        <v>1</v>
      </c>
    </row>
    <row r="25" spans="1:23" x14ac:dyDescent="0.3">
      <c r="A25" s="3">
        <v>25</v>
      </c>
      <c r="B25" s="3" t="s">
        <v>29</v>
      </c>
      <c r="C25" s="3" t="s">
        <v>33</v>
      </c>
      <c r="D25" s="3" t="s">
        <v>26</v>
      </c>
      <c r="E25" s="3" t="s">
        <v>27</v>
      </c>
      <c r="F25" s="3" t="s">
        <v>31</v>
      </c>
      <c r="G25" s="3">
        <v>1</v>
      </c>
      <c r="H25" s="3">
        <v>2</v>
      </c>
      <c r="I25" s="4">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1</v>
      </c>
    </row>
    <row r="26" spans="1:23" x14ac:dyDescent="0.3">
      <c r="A26" s="3">
        <v>26</v>
      </c>
      <c r="B26" s="3" t="s">
        <v>24</v>
      </c>
      <c r="C26" s="3" t="s">
        <v>29</v>
      </c>
      <c r="D26" s="3" t="s">
        <v>26</v>
      </c>
      <c r="E26" s="3" t="s">
        <v>30</v>
      </c>
      <c r="F26" s="3" t="s">
        <v>28</v>
      </c>
      <c r="G26" s="3">
        <v>1</v>
      </c>
      <c r="H26" s="3">
        <v>2</v>
      </c>
      <c r="I26" s="4">
        <f t="shared" si="0"/>
        <v>2</v>
      </c>
      <c r="J26" s="3">
        <v>0</v>
      </c>
      <c r="K26" s="5">
        <f t="shared" si="1"/>
        <v>0</v>
      </c>
      <c r="L26" s="3">
        <f t="shared" si="2"/>
        <v>0</v>
      </c>
      <c r="M26" s="3">
        <v>0</v>
      </c>
      <c r="N26" s="3">
        <v>0</v>
      </c>
      <c r="O26" s="3">
        <v>0</v>
      </c>
      <c r="P26" s="3">
        <v>2</v>
      </c>
      <c r="Q26" s="3">
        <v>2</v>
      </c>
      <c r="R26" s="5" t="e">
        <f t="shared" si="3"/>
        <v>#DIV/0!</v>
      </c>
      <c r="S26" s="5" t="e">
        <f t="shared" si="4"/>
        <v>#DIV/0!</v>
      </c>
      <c r="T26" s="3">
        <v>0</v>
      </c>
      <c r="U26" s="3">
        <v>0</v>
      </c>
      <c r="V26" s="3">
        <v>0</v>
      </c>
      <c r="W26" s="3">
        <v>2</v>
      </c>
    </row>
    <row r="27" spans="1:23" x14ac:dyDescent="0.3">
      <c r="A27" s="3">
        <v>29</v>
      </c>
      <c r="B27" s="3" t="s">
        <v>29</v>
      </c>
      <c r="C27" s="3" t="s">
        <v>32</v>
      </c>
      <c r="D27" s="3" t="s">
        <v>26</v>
      </c>
      <c r="E27" s="3" t="s">
        <v>30</v>
      </c>
      <c r="F27" s="3" t="s">
        <v>28</v>
      </c>
      <c r="G27" s="3">
        <v>3</v>
      </c>
      <c r="H27" s="3">
        <v>5</v>
      </c>
      <c r="I27" s="4">
        <f t="shared" si="0"/>
        <v>1.6666666666666667</v>
      </c>
      <c r="J27" s="3">
        <v>1</v>
      </c>
      <c r="K27" s="5">
        <f t="shared" si="1"/>
        <v>0.33333333333333331</v>
      </c>
      <c r="L27" s="3">
        <f t="shared" si="2"/>
        <v>2</v>
      </c>
      <c r="M27" s="3">
        <v>2</v>
      </c>
      <c r="N27" s="3">
        <v>0</v>
      </c>
      <c r="O27" s="3">
        <v>1</v>
      </c>
      <c r="P27" s="3">
        <v>1</v>
      </c>
      <c r="Q27" s="3">
        <v>1</v>
      </c>
      <c r="R27" s="5">
        <f t="shared" si="3"/>
        <v>1</v>
      </c>
      <c r="S27" s="5">
        <f t="shared" si="4"/>
        <v>1</v>
      </c>
      <c r="T27" s="3">
        <v>0</v>
      </c>
      <c r="U27" s="3">
        <v>0</v>
      </c>
      <c r="V27" s="3">
        <v>0</v>
      </c>
      <c r="W27" s="3">
        <v>1</v>
      </c>
    </row>
    <row r="28" spans="1:23" x14ac:dyDescent="0.3">
      <c r="A28" s="3">
        <v>39</v>
      </c>
      <c r="B28" s="3" t="s">
        <v>29</v>
      </c>
      <c r="C28" s="3" t="s">
        <v>25</v>
      </c>
      <c r="D28" s="3" t="s">
        <v>26</v>
      </c>
      <c r="E28" s="3" t="s">
        <v>27</v>
      </c>
      <c r="F28" s="3" t="s">
        <v>30</v>
      </c>
      <c r="G28" s="3">
        <v>1</v>
      </c>
      <c r="H28" s="3">
        <v>0</v>
      </c>
      <c r="I28" s="4">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0</v>
      </c>
    </row>
    <row r="29" spans="1:23" x14ac:dyDescent="0.3">
      <c r="A29" s="3">
        <v>73</v>
      </c>
      <c r="B29" s="3" t="s">
        <v>24</v>
      </c>
      <c r="C29" s="3" t="s">
        <v>25</v>
      </c>
      <c r="D29" s="3" t="s">
        <v>26</v>
      </c>
      <c r="E29" s="3" t="s">
        <v>27</v>
      </c>
      <c r="F29" s="3" t="s">
        <v>31</v>
      </c>
      <c r="G29" s="3">
        <v>2</v>
      </c>
      <c r="H29" s="3">
        <v>2</v>
      </c>
      <c r="I29" s="4">
        <f t="shared" si="0"/>
        <v>1</v>
      </c>
      <c r="J29" s="3">
        <v>0</v>
      </c>
      <c r="K29" s="5">
        <f t="shared" si="1"/>
        <v>0</v>
      </c>
      <c r="L29" s="3">
        <f t="shared" si="2"/>
        <v>2</v>
      </c>
      <c r="M29" s="3">
        <v>1</v>
      </c>
      <c r="N29" s="3">
        <v>1</v>
      </c>
      <c r="O29" s="3">
        <v>0</v>
      </c>
      <c r="P29" s="3">
        <v>0</v>
      </c>
      <c r="Q29" s="3">
        <v>0</v>
      </c>
      <c r="R29" s="5">
        <f t="shared" si="3"/>
        <v>0.5</v>
      </c>
      <c r="S29" s="5">
        <f t="shared" si="4"/>
        <v>0.5</v>
      </c>
      <c r="T29" s="3">
        <v>0</v>
      </c>
      <c r="U29" s="3">
        <v>0</v>
      </c>
      <c r="V29" s="3">
        <v>0</v>
      </c>
      <c r="W29" s="3">
        <v>0</v>
      </c>
    </row>
    <row r="30" spans="1:23" x14ac:dyDescent="0.3">
      <c r="A30" s="3">
        <v>86</v>
      </c>
      <c r="B30" s="3" t="s">
        <v>24</v>
      </c>
      <c r="C30" s="3" t="s">
        <v>25</v>
      </c>
      <c r="D30" s="3" t="s">
        <v>29</v>
      </c>
      <c r="E30" s="3" t="s">
        <v>27</v>
      </c>
      <c r="F30" s="3" t="s">
        <v>30</v>
      </c>
      <c r="G30" s="3">
        <v>3</v>
      </c>
      <c r="H30" s="3">
        <v>2</v>
      </c>
      <c r="I30" s="4">
        <f t="shared" si="0"/>
        <v>0.66666666666666663</v>
      </c>
      <c r="J30" s="3">
        <v>1</v>
      </c>
      <c r="K30" s="5">
        <f t="shared" si="1"/>
        <v>0.33333333333333331</v>
      </c>
      <c r="L30" s="3">
        <f t="shared" si="2"/>
        <v>2</v>
      </c>
      <c r="M30" s="3">
        <v>1</v>
      </c>
      <c r="N30" s="3">
        <v>1</v>
      </c>
      <c r="O30" s="3">
        <v>0</v>
      </c>
      <c r="P30" s="3">
        <v>0</v>
      </c>
      <c r="Q30" s="3">
        <v>0</v>
      </c>
      <c r="R30" s="5">
        <f t="shared" si="3"/>
        <v>0.5</v>
      </c>
      <c r="S30" s="5">
        <f t="shared" si="4"/>
        <v>0.5</v>
      </c>
      <c r="T30" s="3">
        <v>0</v>
      </c>
      <c r="U30" s="3">
        <v>0</v>
      </c>
      <c r="V30" s="3">
        <v>0</v>
      </c>
      <c r="W30" s="3">
        <v>0</v>
      </c>
    </row>
    <row r="31" spans="1:23" x14ac:dyDescent="0.3">
      <c r="A31" s="3">
        <v>87</v>
      </c>
      <c r="B31" s="3" t="s">
        <v>29</v>
      </c>
      <c r="C31" s="3" t="s">
        <v>25</v>
      </c>
      <c r="D31" s="3" t="s">
        <v>26</v>
      </c>
      <c r="E31" s="3" t="s">
        <v>33</v>
      </c>
      <c r="F31" s="3" t="s">
        <v>31</v>
      </c>
      <c r="G31" s="3">
        <v>0</v>
      </c>
      <c r="H31" s="3">
        <v>0</v>
      </c>
      <c r="I31" s="4" t="e">
        <f t="shared" si="0"/>
        <v>#DIV/0!</v>
      </c>
      <c r="J31" s="3">
        <v>0</v>
      </c>
      <c r="K31" s="5" t="e">
        <f t="shared" si="1"/>
        <v>#DIV/0!</v>
      </c>
      <c r="L31" s="3">
        <f t="shared" si="2"/>
        <v>0</v>
      </c>
      <c r="M31" s="3">
        <v>0</v>
      </c>
      <c r="N31" s="3">
        <v>0</v>
      </c>
      <c r="O31" s="3">
        <v>0</v>
      </c>
      <c r="P31" s="3">
        <v>0</v>
      </c>
      <c r="Q31" s="3">
        <v>0</v>
      </c>
      <c r="R31" s="5" t="e">
        <f t="shared" si="3"/>
        <v>#DIV/0!</v>
      </c>
      <c r="S31" s="5" t="e">
        <f t="shared" si="4"/>
        <v>#DIV/0!</v>
      </c>
      <c r="T31" s="3">
        <v>0</v>
      </c>
      <c r="U31" s="3">
        <v>0</v>
      </c>
      <c r="V31" s="3">
        <v>0</v>
      </c>
      <c r="W31" s="3">
        <v>0</v>
      </c>
    </row>
    <row r="32" spans="1:23" x14ac:dyDescent="0.3">
      <c r="A32" s="3">
        <v>88</v>
      </c>
      <c r="B32" s="3" t="s">
        <v>31</v>
      </c>
      <c r="C32" s="3" t="s">
        <v>33</v>
      </c>
      <c r="D32" s="3" t="s">
        <v>26</v>
      </c>
      <c r="E32" s="3" t="s">
        <v>27</v>
      </c>
      <c r="F32" s="3" t="s">
        <v>28</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8" x14ac:dyDescent="0.3">
      <c r="A33" s="3">
        <v>89</v>
      </c>
      <c r="B33" s="3" t="s">
        <v>31</v>
      </c>
      <c r="C33" s="3" t="s">
        <v>34</v>
      </c>
      <c r="D33" s="3" t="s">
        <v>26</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0</v>
      </c>
    </row>
    <row r="34" spans="1:28" x14ac:dyDescent="0.3">
      <c r="A34" s="3">
        <v>90</v>
      </c>
      <c r="B34" s="3" t="s">
        <v>24</v>
      </c>
      <c r="C34" s="3" t="s">
        <v>29</v>
      </c>
      <c r="D34" s="3" t="s">
        <v>26</v>
      </c>
      <c r="E34" s="3" t="s">
        <v>27</v>
      </c>
      <c r="F34" s="3" t="s">
        <v>30</v>
      </c>
      <c r="G34" s="3">
        <v>3</v>
      </c>
      <c r="H34" s="3">
        <v>3</v>
      </c>
      <c r="I34" s="4">
        <f t="shared" si="0"/>
        <v>1</v>
      </c>
      <c r="J34" s="3">
        <v>0</v>
      </c>
      <c r="K34" s="5">
        <f t="shared" si="1"/>
        <v>0</v>
      </c>
      <c r="L34" s="3">
        <f t="shared" si="2"/>
        <v>3</v>
      </c>
      <c r="M34" s="3">
        <v>1</v>
      </c>
      <c r="N34" s="3">
        <v>2</v>
      </c>
      <c r="O34" s="3">
        <v>1</v>
      </c>
      <c r="P34" s="3">
        <v>0</v>
      </c>
      <c r="Q34" s="3">
        <v>0</v>
      </c>
      <c r="R34" s="5">
        <f t="shared" si="3"/>
        <v>0.33333333333333331</v>
      </c>
      <c r="S34" s="5">
        <f t="shared" si="4"/>
        <v>0.5</v>
      </c>
      <c r="T34" s="3">
        <v>1</v>
      </c>
      <c r="U34" s="3">
        <v>1</v>
      </c>
      <c r="V34" s="3">
        <v>0</v>
      </c>
      <c r="W34" s="3">
        <v>0</v>
      </c>
    </row>
    <row r="36" spans="1:28" x14ac:dyDescent="0.3">
      <c r="F36" s="9" t="s">
        <v>36</v>
      </c>
      <c r="G36">
        <f>SUM(G3:G34)</f>
        <v>96</v>
      </c>
      <c r="H36">
        <f>SUM(H3:H34)</f>
        <v>72</v>
      </c>
      <c r="I36" s="2">
        <f t="shared" ref="I36" si="5">H36/G36</f>
        <v>0.75</v>
      </c>
      <c r="J36">
        <f>SUM(J3:J34)</f>
        <v>18</v>
      </c>
      <c r="K36" s="1">
        <f t="shared" ref="K36" si="6">J36/G36</f>
        <v>0.1875</v>
      </c>
      <c r="L36">
        <f t="shared" ref="L36:Q36" si="7">SUM(L3:L34)</f>
        <v>69</v>
      </c>
      <c r="M36">
        <f t="shared" si="7"/>
        <v>25</v>
      </c>
      <c r="N36">
        <f t="shared" si="7"/>
        <v>44</v>
      </c>
      <c r="O36">
        <f t="shared" si="7"/>
        <v>13</v>
      </c>
      <c r="P36">
        <f t="shared" si="7"/>
        <v>21</v>
      </c>
      <c r="Q36">
        <f t="shared" si="7"/>
        <v>13</v>
      </c>
      <c r="R36" s="1">
        <f t="shared" ref="R36" si="8">M36/(M36+N36)</f>
        <v>0.36231884057971014</v>
      </c>
      <c r="S36" s="1">
        <f>((0.5*T36)+M36)/L36</f>
        <v>0.41304347826086957</v>
      </c>
      <c r="T36">
        <f>SUM(T3:T34)</f>
        <v>7</v>
      </c>
      <c r="U36">
        <f>SUM(U3:U34)</f>
        <v>15</v>
      </c>
      <c r="V36">
        <f>SUM(V3:V34)</f>
        <v>0</v>
      </c>
      <c r="W36">
        <f>SUM(W3:W34)</f>
        <v>18</v>
      </c>
    </row>
    <row r="39" spans="1:28" x14ac:dyDescent="0.3">
      <c r="A39" s="49" t="s">
        <v>37</v>
      </c>
      <c r="B39" s="49"/>
      <c r="C39" s="49"/>
      <c r="D39" s="3"/>
      <c r="E39" s="3"/>
      <c r="F39" s="3"/>
      <c r="G39" s="3"/>
      <c r="H39" s="3"/>
      <c r="I39" s="4"/>
      <c r="J39" s="3"/>
      <c r="K39" s="5"/>
      <c r="L39" s="3"/>
      <c r="M39" s="3"/>
      <c r="N39" s="3"/>
      <c r="O39" s="3"/>
      <c r="P39" s="3"/>
      <c r="Q39" s="3"/>
      <c r="R39" s="5"/>
      <c r="S39" s="5"/>
      <c r="T39" s="3"/>
      <c r="U39" s="3"/>
      <c r="V39" s="3"/>
      <c r="W39" s="3"/>
      <c r="X39" s="3"/>
      <c r="Y39" s="3"/>
      <c r="Z39" s="3"/>
    </row>
    <row r="40" spans="1:28" s="9"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38</v>
      </c>
      <c r="P40" s="6" t="s">
        <v>16</v>
      </c>
      <c r="Q40" s="6" t="s">
        <v>17</v>
      </c>
      <c r="R40" s="8" t="s">
        <v>18</v>
      </c>
      <c r="S40" s="8" t="s">
        <v>19</v>
      </c>
      <c r="T40" s="6" t="s">
        <v>20</v>
      </c>
      <c r="U40" s="6" t="s">
        <v>39</v>
      </c>
      <c r="V40" s="6" t="s">
        <v>40</v>
      </c>
      <c r="W40" s="6" t="s">
        <v>41</v>
      </c>
      <c r="X40" s="6" t="s">
        <v>22</v>
      </c>
      <c r="Y40" s="6" t="s">
        <v>42</v>
      </c>
      <c r="AA40" s="6"/>
      <c r="AB40" s="6"/>
    </row>
    <row r="41" spans="1:28" x14ac:dyDescent="0.3">
      <c r="A41" s="3">
        <v>1</v>
      </c>
      <c r="B41" s="3" t="s">
        <v>24</v>
      </c>
      <c r="C41" s="3" t="s">
        <v>25</v>
      </c>
      <c r="D41" s="3" t="s">
        <v>26</v>
      </c>
      <c r="E41" s="3" t="s">
        <v>27</v>
      </c>
      <c r="F41" s="3" t="s">
        <v>28</v>
      </c>
      <c r="G41" s="3">
        <v>17</v>
      </c>
      <c r="H41" s="3">
        <v>10</v>
      </c>
      <c r="I41" s="4">
        <f t="shared" ref="I41:I72" si="9">H41/G41</f>
        <v>0.58823529411764708</v>
      </c>
      <c r="J41" s="3">
        <v>1</v>
      </c>
      <c r="K41" s="5">
        <f t="shared" ref="K41:K72" si="10">J41/G41</f>
        <v>5.8823529411764705E-2</v>
      </c>
      <c r="L41" s="3">
        <f t="shared" ref="L41:L72" si="11">M41+N41</f>
        <v>14</v>
      </c>
      <c r="M41" s="3">
        <v>4</v>
      </c>
      <c r="N41" s="3">
        <v>10</v>
      </c>
      <c r="O41" s="3">
        <v>1</v>
      </c>
      <c r="P41" s="3">
        <v>4</v>
      </c>
      <c r="Q41" s="3">
        <v>1</v>
      </c>
      <c r="R41" s="5">
        <f t="shared" ref="R41:R72" si="12">M41/(M41+N41)</f>
        <v>0.2857142857142857</v>
      </c>
      <c r="S41" s="5">
        <f t="shared" ref="S41:S72" si="13">((0.5*T41)+M41)/L41</f>
        <v>0.32142857142857145</v>
      </c>
      <c r="T41" s="3">
        <v>1</v>
      </c>
      <c r="U41" s="3">
        <v>4</v>
      </c>
      <c r="V41" s="3">
        <v>8</v>
      </c>
      <c r="W41" s="3">
        <v>1</v>
      </c>
      <c r="X41" s="3">
        <v>3</v>
      </c>
      <c r="Y41" s="3">
        <v>0</v>
      </c>
    </row>
    <row r="42" spans="1:28" x14ac:dyDescent="0.3">
      <c r="A42" s="3">
        <v>2</v>
      </c>
      <c r="B42" s="3" t="s">
        <v>29</v>
      </c>
      <c r="C42" s="3" t="s">
        <v>30</v>
      </c>
      <c r="D42" s="3" t="s">
        <v>26</v>
      </c>
      <c r="E42" s="3" t="s">
        <v>27</v>
      </c>
      <c r="F42" s="3" t="s">
        <v>28</v>
      </c>
      <c r="G42" s="3">
        <v>5</v>
      </c>
      <c r="H42" s="3">
        <v>6</v>
      </c>
      <c r="I42" s="4">
        <f t="shared" si="9"/>
        <v>1.2</v>
      </c>
      <c r="J42" s="3">
        <v>1</v>
      </c>
      <c r="K42" s="5">
        <f t="shared" si="10"/>
        <v>0.2</v>
      </c>
      <c r="L42" s="3">
        <f t="shared" si="11"/>
        <v>4</v>
      </c>
      <c r="M42" s="3">
        <v>3</v>
      </c>
      <c r="N42" s="3">
        <v>1</v>
      </c>
      <c r="O42" s="3">
        <v>1</v>
      </c>
      <c r="P42" s="3">
        <v>1</v>
      </c>
      <c r="Q42" s="3">
        <v>0</v>
      </c>
      <c r="R42" s="5">
        <f t="shared" si="12"/>
        <v>0.75</v>
      </c>
      <c r="S42" s="5">
        <f t="shared" si="13"/>
        <v>0.75</v>
      </c>
      <c r="T42" s="3">
        <v>0</v>
      </c>
      <c r="U42" s="3">
        <v>0</v>
      </c>
      <c r="V42" s="3">
        <v>1</v>
      </c>
      <c r="W42" s="3">
        <v>0</v>
      </c>
      <c r="X42" s="3">
        <v>1</v>
      </c>
      <c r="Y42" s="3">
        <v>0</v>
      </c>
    </row>
    <row r="43" spans="1:28" x14ac:dyDescent="0.3">
      <c r="A43" s="3">
        <v>3</v>
      </c>
      <c r="B43" s="3" t="s">
        <v>29</v>
      </c>
      <c r="C43" s="3" t="s">
        <v>25</v>
      </c>
      <c r="D43" s="3" t="s">
        <v>26</v>
      </c>
      <c r="E43" s="3" t="s">
        <v>27</v>
      </c>
      <c r="F43" s="3" t="s">
        <v>31</v>
      </c>
      <c r="G43" s="3">
        <v>0</v>
      </c>
      <c r="H43" s="3">
        <v>0</v>
      </c>
      <c r="I43" s="4" t="e">
        <f t="shared" si="9"/>
        <v>#DIV/0!</v>
      </c>
      <c r="J43" s="3">
        <v>0</v>
      </c>
      <c r="K43" s="5" t="e">
        <f t="shared" si="10"/>
        <v>#DIV/0!</v>
      </c>
      <c r="L43" s="3">
        <f t="shared" si="11"/>
        <v>0</v>
      </c>
      <c r="M43" s="3">
        <v>0</v>
      </c>
      <c r="N43" s="3">
        <v>0</v>
      </c>
      <c r="O43" s="3">
        <v>0</v>
      </c>
      <c r="P43" s="3">
        <v>0</v>
      </c>
      <c r="Q43" s="3">
        <v>0</v>
      </c>
      <c r="R43" s="5" t="e">
        <f t="shared" si="12"/>
        <v>#DIV/0!</v>
      </c>
      <c r="S43" s="5" t="e">
        <f t="shared" si="13"/>
        <v>#DIV/0!</v>
      </c>
      <c r="T43" s="3">
        <v>0</v>
      </c>
      <c r="U43" s="3">
        <v>0</v>
      </c>
      <c r="V43" s="3">
        <v>0</v>
      </c>
      <c r="W43" s="3">
        <v>0</v>
      </c>
      <c r="X43" s="3">
        <v>0</v>
      </c>
      <c r="Y43" s="3">
        <v>0</v>
      </c>
    </row>
    <row r="44" spans="1:28" x14ac:dyDescent="0.3">
      <c r="A44" s="3">
        <v>4</v>
      </c>
      <c r="B44" s="3" t="s">
        <v>24</v>
      </c>
      <c r="C44" s="3" t="s">
        <v>29</v>
      </c>
      <c r="D44" s="3" t="s">
        <v>26</v>
      </c>
      <c r="E44" s="3" t="s">
        <v>27</v>
      </c>
      <c r="F44" s="3" t="s">
        <v>28</v>
      </c>
      <c r="G44" s="3">
        <v>10</v>
      </c>
      <c r="H44" s="3">
        <v>5</v>
      </c>
      <c r="I44" s="4">
        <f t="shared" si="9"/>
        <v>0.5</v>
      </c>
      <c r="J44" s="3">
        <v>0</v>
      </c>
      <c r="K44" s="5">
        <f t="shared" si="10"/>
        <v>0</v>
      </c>
      <c r="L44" s="3">
        <f t="shared" si="11"/>
        <v>8</v>
      </c>
      <c r="M44" s="3">
        <v>2</v>
      </c>
      <c r="N44" s="3">
        <v>6</v>
      </c>
      <c r="O44" s="3">
        <v>1</v>
      </c>
      <c r="P44" s="3">
        <v>4</v>
      </c>
      <c r="Q44" s="3">
        <v>1</v>
      </c>
      <c r="R44" s="5">
        <f t="shared" si="12"/>
        <v>0.25</v>
      </c>
      <c r="S44" s="5">
        <f t="shared" si="13"/>
        <v>0.25</v>
      </c>
      <c r="T44" s="3">
        <v>0</v>
      </c>
      <c r="U44" s="3">
        <v>3</v>
      </c>
      <c r="V44" s="3">
        <v>7</v>
      </c>
      <c r="W44" s="3">
        <v>0</v>
      </c>
      <c r="X44" s="3">
        <v>2</v>
      </c>
      <c r="Y44" s="3">
        <v>0</v>
      </c>
    </row>
    <row r="45" spans="1:28" x14ac:dyDescent="0.3">
      <c r="A45" s="3">
        <v>5</v>
      </c>
      <c r="B45" s="3" t="s">
        <v>24</v>
      </c>
      <c r="C45" s="3" t="s">
        <v>30</v>
      </c>
      <c r="D45" s="3" t="s">
        <v>29</v>
      </c>
      <c r="E45" s="3" t="s">
        <v>27</v>
      </c>
      <c r="F45" s="3" t="s">
        <v>28</v>
      </c>
      <c r="G45" s="3">
        <v>2</v>
      </c>
      <c r="H45" s="3">
        <v>3</v>
      </c>
      <c r="I45" s="4">
        <f t="shared" si="9"/>
        <v>1.5</v>
      </c>
      <c r="J45" s="3">
        <v>0</v>
      </c>
      <c r="K45" s="5">
        <f t="shared" si="10"/>
        <v>0</v>
      </c>
      <c r="L45" s="3">
        <f t="shared" si="11"/>
        <v>2</v>
      </c>
      <c r="M45" s="3">
        <v>1</v>
      </c>
      <c r="N45" s="3">
        <v>1</v>
      </c>
      <c r="O45" s="3">
        <v>1</v>
      </c>
      <c r="P45" s="3">
        <v>0</v>
      </c>
      <c r="Q45" s="3">
        <v>0</v>
      </c>
      <c r="R45" s="5">
        <f t="shared" si="12"/>
        <v>0.5</v>
      </c>
      <c r="S45" s="5">
        <f t="shared" si="13"/>
        <v>0.75</v>
      </c>
      <c r="T45" s="3">
        <v>1</v>
      </c>
      <c r="U45" s="3">
        <v>0</v>
      </c>
      <c r="V45" s="3">
        <v>1</v>
      </c>
      <c r="W45" s="3">
        <v>0</v>
      </c>
      <c r="X45" s="3">
        <v>0</v>
      </c>
      <c r="Y45" s="3">
        <v>0</v>
      </c>
    </row>
    <row r="46" spans="1:28" x14ac:dyDescent="0.3">
      <c r="A46" s="3">
        <v>6</v>
      </c>
      <c r="B46" s="3" t="s">
        <v>29</v>
      </c>
      <c r="C46" s="3" t="s">
        <v>25</v>
      </c>
      <c r="D46" s="3" t="s">
        <v>26</v>
      </c>
      <c r="E46" s="3" t="s">
        <v>27</v>
      </c>
      <c r="F46" s="3" t="s">
        <v>28</v>
      </c>
      <c r="G46" s="3">
        <v>4</v>
      </c>
      <c r="H46" s="3">
        <v>4</v>
      </c>
      <c r="I46" s="4">
        <f t="shared" si="9"/>
        <v>1</v>
      </c>
      <c r="J46" s="3">
        <v>1</v>
      </c>
      <c r="K46" s="5">
        <f t="shared" si="10"/>
        <v>0.25</v>
      </c>
      <c r="L46" s="3">
        <f t="shared" si="11"/>
        <v>3</v>
      </c>
      <c r="M46" s="3">
        <v>2</v>
      </c>
      <c r="N46" s="3">
        <v>1</v>
      </c>
      <c r="O46" s="3">
        <v>1</v>
      </c>
      <c r="P46" s="3">
        <v>0</v>
      </c>
      <c r="Q46" s="3">
        <v>0</v>
      </c>
      <c r="R46" s="5">
        <f t="shared" si="12"/>
        <v>0.66666666666666663</v>
      </c>
      <c r="S46" s="5">
        <f t="shared" si="13"/>
        <v>0.66666666666666663</v>
      </c>
      <c r="T46" s="3">
        <v>0</v>
      </c>
      <c r="U46" s="3">
        <v>0</v>
      </c>
      <c r="V46" s="3">
        <v>1</v>
      </c>
      <c r="W46" s="3">
        <v>0</v>
      </c>
      <c r="X46" s="3">
        <v>0</v>
      </c>
      <c r="Y46" s="3">
        <v>0</v>
      </c>
    </row>
    <row r="47" spans="1:28" x14ac:dyDescent="0.3">
      <c r="A47" s="3">
        <v>7</v>
      </c>
      <c r="B47" s="3" t="s">
        <v>24</v>
      </c>
      <c r="C47" s="3" t="s">
        <v>30</v>
      </c>
      <c r="D47" s="3" t="s">
        <v>26</v>
      </c>
      <c r="E47" s="3" t="s">
        <v>27</v>
      </c>
      <c r="F47" s="3" t="s">
        <v>28</v>
      </c>
      <c r="G47" s="3">
        <v>2</v>
      </c>
      <c r="H47" s="3">
        <v>0</v>
      </c>
      <c r="I47" s="4">
        <f t="shared" si="9"/>
        <v>0</v>
      </c>
      <c r="J47" s="3">
        <v>0</v>
      </c>
      <c r="K47" s="5">
        <f t="shared" si="10"/>
        <v>0</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8" x14ac:dyDescent="0.3">
      <c r="A48" s="3">
        <v>8</v>
      </c>
      <c r="B48" s="3" t="s">
        <v>24</v>
      </c>
      <c r="C48" s="3" t="s">
        <v>25</v>
      </c>
      <c r="D48" s="3" t="s">
        <v>29</v>
      </c>
      <c r="E48" s="3" t="s">
        <v>30</v>
      </c>
      <c r="F48" s="3" t="s">
        <v>28</v>
      </c>
      <c r="G48" s="3">
        <v>2</v>
      </c>
      <c r="H48" s="3">
        <v>0</v>
      </c>
      <c r="I48" s="4">
        <f t="shared" si="9"/>
        <v>0</v>
      </c>
      <c r="J48" s="3">
        <v>1</v>
      </c>
      <c r="K48" s="5">
        <f t="shared" si="10"/>
        <v>0.5</v>
      </c>
      <c r="L48" s="3">
        <f t="shared" si="11"/>
        <v>1</v>
      </c>
      <c r="M48" s="3">
        <v>0</v>
      </c>
      <c r="N48" s="3">
        <v>1</v>
      </c>
      <c r="O48" s="3">
        <v>0</v>
      </c>
      <c r="P48" s="3">
        <v>0</v>
      </c>
      <c r="Q48" s="3">
        <v>0</v>
      </c>
      <c r="R48" s="5">
        <f t="shared" si="12"/>
        <v>0</v>
      </c>
      <c r="S48" s="5">
        <f t="shared" si="13"/>
        <v>0</v>
      </c>
      <c r="T48" s="3">
        <v>0</v>
      </c>
      <c r="U48" s="3">
        <v>1</v>
      </c>
      <c r="V48" s="3">
        <v>0</v>
      </c>
      <c r="W48" s="3">
        <v>1</v>
      </c>
      <c r="X48" s="3">
        <v>1</v>
      </c>
      <c r="Y48" s="3">
        <v>0</v>
      </c>
    </row>
    <row r="49" spans="1:25" x14ac:dyDescent="0.3">
      <c r="A49" s="3">
        <v>9</v>
      </c>
      <c r="B49" s="3" t="s">
        <v>32</v>
      </c>
      <c r="C49" s="3" t="s">
        <v>25</v>
      </c>
      <c r="D49" s="3" t="s">
        <v>26</v>
      </c>
      <c r="E49" s="3" t="s">
        <v>27</v>
      </c>
      <c r="F49" s="3" t="s">
        <v>28</v>
      </c>
      <c r="G49" s="3">
        <v>4</v>
      </c>
      <c r="H49" s="3">
        <v>2</v>
      </c>
      <c r="I49" s="4">
        <f t="shared" si="9"/>
        <v>0.5</v>
      </c>
      <c r="J49" s="3">
        <v>0</v>
      </c>
      <c r="K49" s="5">
        <f t="shared" si="10"/>
        <v>0</v>
      </c>
      <c r="L49" s="3">
        <f t="shared" si="11"/>
        <v>4</v>
      </c>
      <c r="M49" s="3">
        <v>1</v>
      </c>
      <c r="N49" s="3">
        <v>3</v>
      </c>
      <c r="O49" s="3">
        <v>1</v>
      </c>
      <c r="P49" s="3">
        <v>0</v>
      </c>
      <c r="Q49" s="3">
        <v>0</v>
      </c>
      <c r="R49" s="5">
        <f t="shared" si="12"/>
        <v>0.25</v>
      </c>
      <c r="S49" s="5">
        <f t="shared" si="13"/>
        <v>0.25</v>
      </c>
      <c r="T49" s="3">
        <v>0</v>
      </c>
      <c r="U49" s="3">
        <v>1</v>
      </c>
      <c r="V49" s="3">
        <v>1</v>
      </c>
      <c r="W49" s="3">
        <v>0</v>
      </c>
      <c r="X49" s="3">
        <v>0</v>
      </c>
      <c r="Y49" s="3">
        <v>0</v>
      </c>
    </row>
    <row r="50" spans="1:25" x14ac:dyDescent="0.3">
      <c r="A50" s="3">
        <v>11</v>
      </c>
      <c r="B50" s="3" t="s">
        <v>32</v>
      </c>
      <c r="C50" s="3" t="s">
        <v>33</v>
      </c>
      <c r="D50" s="3" t="s">
        <v>26</v>
      </c>
      <c r="E50" s="3" t="s">
        <v>27</v>
      </c>
      <c r="F50" s="3" t="s">
        <v>28</v>
      </c>
      <c r="G50" s="3">
        <v>2</v>
      </c>
      <c r="H50" s="3">
        <v>2</v>
      </c>
      <c r="I50" s="4">
        <f t="shared" si="9"/>
        <v>1</v>
      </c>
      <c r="J50" s="3">
        <v>0</v>
      </c>
      <c r="K50" s="5">
        <f t="shared" si="10"/>
        <v>0</v>
      </c>
      <c r="L50" s="3">
        <f t="shared" si="11"/>
        <v>2</v>
      </c>
      <c r="M50" s="3">
        <v>0</v>
      </c>
      <c r="N50" s="3">
        <v>2</v>
      </c>
      <c r="O50" s="3">
        <v>0</v>
      </c>
      <c r="P50" s="3">
        <v>2</v>
      </c>
      <c r="Q50" s="3">
        <v>2</v>
      </c>
      <c r="R50" s="5">
        <f t="shared" si="12"/>
        <v>0</v>
      </c>
      <c r="S50" s="5">
        <f t="shared" si="13"/>
        <v>0</v>
      </c>
      <c r="T50" s="3">
        <v>0</v>
      </c>
      <c r="U50" s="3">
        <v>0</v>
      </c>
      <c r="V50" s="3">
        <v>2</v>
      </c>
      <c r="W50" s="3">
        <v>0</v>
      </c>
      <c r="X50" s="3">
        <v>1</v>
      </c>
      <c r="Y50" s="3">
        <v>0</v>
      </c>
    </row>
    <row r="51" spans="1:25" x14ac:dyDescent="0.3">
      <c r="A51" s="3">
        <v>12</v>
      </c>
      <c r="B51" s="3" t="s">
        <v>24</v>
      </c>
      <c r="C51" s="3" t="s">
        <v>32</v>
      </c>
      <c r="D51" s="3" t="s">
        <v>33</v>
      </c>
      <c r="E51" s="3" t="s">
        <v>30</v>
      </c>
      <c r="F51" s="3" t="s">
        <v>28</v>
      </c>
      <c r="G51" s="3">
        <v>1</v>
      </c>
      <c r="H51" s="3">
        <v>0</v>
      </c>
      <c r="I51" s="4">
        <f t="shared" si="9"/>
        <v>0</v>
      </c>
      <c r="J51" s="3">
        <v>0</v>
      </c>
      <c r="K51" s="5">
        <f t="shared" si="10"/>
        <v>0</v>
      </c>
      <c r="L51" s="3">
        <f t="shared" si="11"/>
        <v>1</v>
      </c>
      <c r="M51" s="3">
        <v>0</v>
      </c>
      <c r="N51" s="3">
        <v>1</v>
      </c>
      <c r="O51" s="3">
        <v>0</v>
      </c>
      <c r="P51" s="3">
        <v>0</v>
      </c>
      <c r="Q51" s="3">
        <v>0</v>
      </c>
      <c r="R51" s="5">
        <f t="shared" si="12"/>
        <v>0</v>
      </c>
      <c r="S51" s="5">
        <f t="shared" si="13"/>
        <v>0</v>
      </c>
      <c r="T51" s="3">
        <v>0</v>
      </c>
      <c r="U51" s="3">
        <v>0</v>
      </c>
      <c r="V51" s="3">
        <v>1</v>
      </c>
      <c r="W51" s="3">
        <v>0</v>
      </c>
      <c r="X51" s="3">
        <v>0</v>
      </c>
      <c r="Y51" s="3">
        <v>0</v>
      </c>
    </row>
    <row r="52" spans="1:25" x14ac:dyDescent="0.3">
      <c r="A52" s="3">
        <v>13</v>
      </c>
      <c r="B52" s="3" t="s">
        <v>30</v>
      </c>
      <c r="C52" s="3" t="s">
        <v>25</v>
      </c>
      <c r="D52" s="3" t="s">
        <v>26</v>
      </c>
      <c r="E52" s="3" t="s">
        <v>27</v>
      </c>
      <c r="F52" s="3" t="s">
        <v>28</v>
      </c>
      <c r="G52" s="3">
        <v>5</v>
      </c>
      <c r="H52" s="3">
        <v>3</v>
      </c>
      <c r="I52" s="4">
        <f t="shared" si="9"/>
        <v>0.6</v>
      </c>
      <c r="J52" s="3">
        <v>1</v>
      </c>
      <c r="K52" s="5">
        <f t="shared" si="10"/>
        <v>0.2</v>
      </c>
      <c r="L52" s="3">
        <f t="shared" si="11"/>
        <v>3</v>
      </c>
      <c r="M52" s="3">
        <v>1</v>
      </c>
      <c r="N52" s="3">
        <v>2</v>
      </c>
      <c r="O52" s="3">
        <v>1</v>
      </c>
      <c r="P52" s="3">
        <v>2</v>
      </c>
      <c r="Q52" s="3">
        <v>1</v>
      </c>
      <c r="R52" s="5">
        <f t="shared" si="12"/>
        <v>0.33333333333333331</v>
      </c>
      <c r="S52" s="5">
        <f t="shared" si="13"/>
        <v>0.33333333333333331</v>
      </c>
      <c r="T52" s="3">
        <v>0</v>
      </c>
      <c r="U52" s="3">
        <v>2</v>
      </c>
      <c r="V52" s="3">
        <v>0</v>
      </c>
      <c r="W52" s="3">
        <v>1</v>
      </c>
      <c r="X52" s="3">
        <v>1</v>
      </c>
      <c r="Y52" s="3">
        <v>0</v>
      </c>
    </row>
    <row r="53" spans="1:25" x14ac:dyDescent="0.3">
      <c r="A53" s="3">
        <v>14</v>
      </c>
      <c r="B53" s="3" t="s">
        <v>24</v>
      </c>
      <c r="C53" s="3" t="s">
        <v>25</v>
      </c>
      <c r="D53" s="3" t="s">
        <v>26</v>
      </c>
      <c r="E53" s="3" t="s">
        <v>33</v>
      </c>
      <c r="F53" s="3" t="s">
        <v>28</v>
      </c>
      <c r="G53" s="3">
        <v>1</v>
      </c>
      <c r="H53" s="3">
        <v>2</v>
      </c>
      <c r="I53" s="4">
        <f t="shared" si="9"/>
        <v>2</v>
      </c>
      <c r="J53" s="3">
        <v>0</v>
      </c>
      <c r="K53" s="5">
        <f t="shared" si="10"/>
        <v>0</v>
      </c>
      <c r="L53" s="3">
        <f t="shared" si="11"/>
        <v>1</v>
      </c>
      <c r="M53" s="3">
        <v>1</v>
      </c>
      <c r="N53" s="3">
        <v>0</v>
      </c>
      <c r="O53" s="3">
        <v>1</v>
      </c>
      <c r="P53" s="3">
        <v>0</v>
      </c>
      <c r="Q53" s="3">
        <v>0</v>
      </c>
      <c r="R53" s="5">
        <f t="shared" si="12"/>
        <v>1</v>
      </c>
      <c r="S53" s="5">
        <f t="shared" si="13"/>
        <v>1</v>
      </c>
      <c r="T53" s="3">
        <v>0</v>
      </c>
      <c r="U53" s="3">
        <v>0</v>
      </c>
      <c r="V53" s="3">
        <v>1</v>
      </c>
      <c r="W53" s="3">
        <v>0</v>
      </c>
      <c r="X53" s="3">
        <v>1</v>
      </c>
      <c r="Y53" s="3">
        <v>0</v>
      </c>
    </row>
    <row r="54" spans="1:25" x14ac:dyDescent="0.3">
      <c r="A54" s="3">
        <v>15</v>
      </c>
      <c r="B54" s="3" t="s">
        <v>29</v>
      </c>
      <c r="C54" s="3" t="s">
        <v>31</v>
      </c>
      <c r="D54" s="3" t="s">
        <v>26</v>
      </c>
      <c r="E54" s="3" t="s">
        <v>30</v>
      </c>
      <c r="F54" s="3" t="s">
        <v>28</v>
      </c>
      <c r="G54" s="3">
        <v>3</v>
      </c>
      <c r="H54" s="3">
        <v>0</v>
      </c>
      <c r="I54" s="4">
        <f t="shared" si="9"/>
        <v>0</v>
      </c>
      <c r="J54" s="3">
        <v>1</v>
      </c>
      <c r="K54" s="5">
        <f t="shared" si="10"/>
        <v>0.33333333333333331</v>
      </c>
      <c r="L54" s="3">
        <f t="shared" si="11"/>
        <v>2</v>
      </c>
      <c r="M54" s="3">
        <v>0</v>
      </c>
      <c r="N54" s="3">
        <v>2</v>
      </c>
      <c r="O54" s="3">
        <v>0</v>
      </c>
      <c r="P54" s="3">
        <v>0</v>
      </c>
      <c r="Q54" s="3">
        <v>0</v>
      </c>
      <c r="R54" s="5">
        <f t="shared" si="12"/>
        <v>0</v>
      </c>
      <c r="S54" s="5">
        <f t="shared" si="13"/>
        <v>0</v>
      </c>
      <c r="T54" s="3">
        <v>0</v>
      </c>
      <c r="U54" s="3">
        <v>0</v>
      </c>
      <c r="V54" s="3">
        <v>2</v>
      </c>
      <c r="W54" s="3">
        <v>0</v>
      </c>
      <c r="X54" s="3">
        <v>0</v>
      </c>
      <c r="Y54" s="3">
        <v>0</v>
      </c>
    </row>
    <row r="55" spans="1:25" x14ac:dyDescent="0.3">
      <c r="A55" s="3">
        <v>16</v>
      </c>
      <c r="B55" s="3" t="s">
        <v>32</v>
      </c>
      <c r="C55" s="3" t="s">
        <v>30</v>
      </c>
      <c r="D55" s="3" t="s">
        <v>26</v>
      </c>
      <c r="E55" s="3" t="s">
        <v>27</v>
      </c>
      <c r="F55" s="3" t="s">
        <v>28</v>
      </c>
      <c r="G55" s="3">
        <v>2</v>
      </c>
      <c r="H55" s="3">
        <v>0</v>
      </c>
      <c r="I55" s="4">
        <f t="shared" si="9"/>
        <v>0</v>
      </c>
      <c r="J55" s="3">
        <v>0</v>
      </c>
      <c r="K55" s="5">
        <f t="shared" si="10"/>
        <v>0</v>
      </c>
      <c r="L55" s="3">
        <f t="shared" si="11"/>
        <v>2</v>
      </c>
      <c r="M55" s="3">
        <v>0</v>
      </c>
      <c r="N55" s="3">
        <v>2</v>
      </c>
      <c r="O55" s="3">
        <v>0</v>
      </c>
      <c r="P55" s="3">
        <v>0</v>
      </c>
      <c r="Q55" s="3">
        <v>0</v>
      </c>
      <c r="R55" s="5">
        <f t="shared" si="12"/>
        <v>0</v>
      </c>
      <c r="S55" s="5">
        <f t="shared" si="13"/>
        <v>0</v>
      </c>
      <c r="T55" s="3">
        <v>0</v>
      </c>
      <c r="U55" s="3">
        <v>1</v>
      </c>
      <c r="V55" s="3">
        <v>1</v>
      </c>
      <c r="W55" s="3">
        <v>0</v>
      </c>
      <c r="X55" s="3">
        <v>0</v>
      </c>
      <c r="Y55" s="3">
        <v>0</v>
      </c>
    </row>
    <row r="56" spans="1:25" x14ac:dyDescent="0.3">
      <c r="A56" s="3">
        <v>17</v>
      </c>
      <c r="B56" s="3" t="s">
        <v>32</v>
      </c>
      <c r="C56" s="3" t="s">
        <v>30</v>
      </c>
      <c r="D56" s="3" t="s">
        <v>26</v>
      </c>
      <c r="E56" s="3" t="s">
        <v>33</v>
      </c>
      <c r="F56" s="3" t="s">
        <v>28</v>
      </c>
      <c r="G56" s="3">
        <v>5</v>
      </c>
      <c r="H56" s="3">
        <v>2</v>
      </c>
      <c r="I56" s="4">
        <f t="shared" si="9"/>
        <v>0.4</v>
      </c>
      <c r="J56" s="3">
        <v>0</v>
      </c>
      <c r="K56" s="5">
        <f t="shared" si="10"/>
        <v>0</v>
      </c>
      <c r="L56" s="3">
        <f t="shared" si="11"/>
        <v>4</v>
      </c>
      <c r="M56" s="3">
        <v>0</v>
      </c>
      <c r="N56" s="3">
        <v>4</v>
      </c>
      <c r="O56" s="3">
        <v>0</v>
      </c>
      <c r="P56" s="3">
        <v>2</v>
      </c>
      <c r="Q56" s="3">
        <v>2</v>
      </c>
      <c r="R56" s="5">
        <f t="shared" si="12"/>
        <v>0</v>
      </c>
      <c r="S56" s="5">
        <f t="shared" si="13"/>
        <v>0</v>
      </c>
      <c r="T56" s="3">
        <v>0</v>
      </c>
      <c r="U56" s="3">
        <v>1</v>
      </c>
      <c r="V56" s="3">
        <v>3</v>
      </c>
      <c r="W56" s="3">
        <v>0</v>
      </c>
      <c r="X56" s="3">
        <v>2</v>
      </c>
      <c r="Y56" s="3">
        <v>0</v>
      </c>
    </row>
    <row r="57" spans="1:25" x14ac:dyDescent="0.3">
      <c r="A57" s="3">
        <v>18</v>
      </c>
      <c r="B57" s="3" t="s">
        <v>32</v>
      </c>
      <c r="C57" s="3" t="s">
        <v>25</v>
      </c>
      <c r="D57" s="3" t="s">
        <v>26</v>
      </c>
      <c r="E57" s="3" t="s">
        <v>30</v>
      </c>
      <c r="F57" s="3" t="s">
        <v>28</v>
      </c>
      <c r="G57" s="3">
        <v>1</v>
      </c>
      <c r="H57" s="3">
        <v>2</v>
      </c>
      <c r="I57" s="4">
        <f t="shared" si="9"/>
        <v>2</v>
      </c>
      <c r="J57" s="3">
        <v>0</v>
      </c>
      <c r="K57" s="5">
        <f t="shared" si="10"/>
        <v>0</v>
      </c>
      <c r="L57" s="3">
        <f t="shared" si="11"/>
        <v>1</v>
      </c>
      <c r="M57" s="3">
        <v>1</v>
      </c>
      <c r="N57" s="3">
        <v>0</v>
      </c>
      <c r="O57" s="3">
        <v>0</v>
      </c>
      <c r="P57" s="3">
        <v>0</v>
      </c>
      <c r="Q57" s="3">
        <v>0</v>
      </c>
      <c r="R57" s="5">
        <f t="shared" si="12"/>
        <v>1</v>
      </c>
      <c r="S57" s="5">
        <f t="shared" si="13"/>
        <v>1</v>
      </c>
      <c r="T57" s="3">
        <v>0</v>
      </c>
      <c r="U57" s="3">
        <v>0</v>
      </c>
      <c r="V57" s="3">
        <v>0</v>
      </c>
      <c r="W57" s="3">
        <v>0</v>
      </c>
      <c r="X57" s="3">
        <v>0</v>
      </c>
      <c r="Y57" s="3">
        <v>0</v>
      </c>
    </row>
    <row r="58" spans="1:25" x14ac:dyDescent="0.3">
      <c r="A58" s="3">
        <v>19</v>
      </c>
      <c r="B58" s="3" t="s">
        <v>29</v>
      </c>
      <c r="C58" s="3" t="s">
        <v>25</v>
      </c>
      <c r="D58" s="3" t="s">
        <v>26</v>
      </c>
      <c r="E58" s="3" t="s">
        <v>33</v>
      </c>
      <c r="F58" s="3" t="s">
        <v>28</v>
      </c>
      <c r="G58" s="3">
        <v>0</v>
      </c>
      <c r="H58" s="3">
        <v>0</v>
      </c>
      <c r="I58" s="4" t="e">
        <f t="shared" si="9"/>
        <v>#DIV/0!</v>
      </c>
      <c r="J58" s="3">
        <v>0</v>
      </c>
      <c r="K58" s="5" t="e">
        <f t="shared" si="10"/>
        <v>#DIV/0!</v>
      </c>
      <c r="L58" s="3">
        <f t="shared" si="11"/>
        <v>0</v>
      </c>
      <c r="M58" s="3">
        <v>0</v>
      </c>
      <c r="N58" s="3">
        <v>0</v>
      </c>
      <c r="O58" s="3">
        <v>0</v>
      </c>
      <c r="P58" s="3">
        <v>0</v>
      </c>
      <c r="Q58" s="3">
        <v>0</v>
      </c>
      <c r="R58" s="5" t="e">
        <f t="shared" si="12"/>
        <v>#DIV/0!</v>
      </c>
      <c r="S58" s="5" t="e">
        <f t="shared" si="13"/>
        <v>#DIV/0!</v>
      </c>
      <c r="T58" s="3">
        <v>0</v>
      </c>
      <c r="U58" s="3">
        <v>0</v>
      </c>
      <c r="V58" s="3">
        <v>0</v>
      </c>
      <c r="W58" s="3">
        <v>0</v>
      </c>
      <c r="X58" s="3">
        <v>1</v>
      </c>
      <c r="Y58" s="3">
        <v>0</v>
      </c>
    </row>
    <row r="59" spans="1:25" x14ac:dyDescent="0.3">
      <c r="A59" s="3">
        <v>21</v>
      </c>
      <c r="B59" s="3" t="s">
        <v>29</v>
      </c>
      <c r="C59" s="3" t="s">
        <v>25</v>
      </c>
      <c r="D59" s="3" t="s">
        <v>26</v>
      </c>
      <c r="E59" s="3" t="s">
        <v>27</v>
      </c>
      <c r="F59" s="3" t="s">
        <v>34</v>
      </c>
      <c r="G59" s="3">
        <v>2</v>
      </c>
      <c r="H59" s="3">
        <v>2</v>
      </c>
      <c r="I59" s="4">
        <f t="shared" si="9"/>
        <v>1</v>
      </c>
      <c r="J59" s="3">
        <v>1</v>
      </c>
      <c r="K59" s="5">
        <f t="shared" si="10"/>
        <v>0.5</v>
      </c>
      <c r="L59" s="3">
        <f t="shared" si="11"/>
        <v>1</v>
      </c>
      <c r="M59" s="3">
        <v>1</v>
      </c>
      <c r="N59" s="3">
        <v>0</v>
      </c>
      <c r="O59" s="3">
        <v>1</v>
      </c>
      <c r="P59" s="3">
        <v>0</v>
      </c>
      <c r="Q59" s="3">
        <v>0</v>
      </c>
      <c r="R59" s="5">
        <f t="shared" si="12"/>
        <v>1</v>
      </c>
      <c r="S59" s="5">
        <f t="shared" si="13"/>
        <v>1</v>
      </c>
      <c r="T59" s="3">
        <v>0</v>
      </c>
      <c r="U59" s="3">
        <v>0</v>
      </c>
      <c r="V59" s="3">
        <v>0</v>
      </c>
      <c r="W59" s="3">
        <v>1</v>
      </c>
      <c r="X59" s="3">
        <v>0</v>
      </c>
      <c r="Y59" s="3">
        <v>0</v>
      </c>
    </row>
    <row r="60" spans="1:25" x14ac:dyDescent="0.3">
      <c r="A60" s="3">
        <v>22</v>
      </c>
      <c r="B60" s="3" t="s">
        <v>24</v>
      </c>
      <c r="C60" s="3" t="s">
        <v>25</v>
      </c>
      <c r="D60" s="3" t="s">
        <v>26</v>
      </c>
      <c r="E60" s="3" t="s">
        <v>30</v>
      </c>
      <c r="F60" s="3" t="s">
        <v>29</v>
      </c>
      <c r="G60" s="3">
        <v>1</v>
      </c>
      <c r="H60" s="3">
        <v>0</v>
      </c>
      <c r="I60" s="4">
        <f t="shared" si="9"/>
        <v>0</v>
      </c>
      <c r="J60" s="3">
        <v>0</v>
      </c>
      <c r="K60" s="5">
        <f t="shared" si="10"/>
        <v>0</v>
      </c>
      <c r="L60" s="3">
        <f t="shared" si="11"/>
        <v>1</v>
      </c>
      <c r="M60" s="3">
        <v>0</v>
      </c>
      <c r="N60" s="3">
        <v>1</v>
      </c>
      <c r="O60" s="3">
        <v>0</v>
      </c>
      <c r="P60" s="3">
        <v>0</v>
      </c>
      <c r="Q60" s="3">
        <v>0</v>
      </c>
      <c r="R60" s="5">
        <f t="shared" si="12"/>
        <v>0</v>
      </c>
      <c r="S60" s="5">
        <f t="shared" si="13"/>
        <v>0</v>
      </c>
      <c r="T60" s="3">
        <v>0</v>
      </c>
      <c r="U60" s="3">
        <v>0</v>
      </c>
      <c r="V60" s="3">
        <v>1</v>
      </c>
      <c r="W60" s="3">
        <v>0</v>
      </c>
      <c r="X60" s="3">
        <v>0</v>
      </c>
      <c r="Y60" s="3">
        <v>0</v>
      </c>
    </row>
    <row r="61" spans="1:25" x14ac:dyDescent="0.3">
      <c r="A61" s="3">
        <v>23</v>
      </c>
      <c r="B61" s="3" t="s">
        <v>24</v>
      </c>
      <c r="C61" s="3" t="s">
        <v>25</v>
      </c>
      <c r="D61" s="3" t="s">
        <v>32</v>
      </c>
      <c r="E61" s="3" t="s">
        <v>30</v>
      </c>
      <c r="F61" s="3" t="s">
        <v>28</v>
      </c>
      <c r="G61" s="3">
        <v>3</v>
      </c>
      <c r="H61" s="3">
        <v>4</v>
      </c>
      <c r="I61" s="4">
        <f t="shared" si="9"/>
        <v>1.3333333333333333</v>
      </c>
      <c r="J61" s="3">
        <v>0</v>
      </c>
      <c r="K61" s="5">
        <f t="shared" si="10"/>
        <v>0</v>
      </c>
      <c r="L61" s="3">
        <f t="shared" si="11"/>
        <v>2</v>
      </c>
      <c r="M61" s="3">
        <v>2</v>
      </c>
      <c r="N61" s="3">
        <v>0</v>
      </c>
      <c r="O61" s="3">
        <v>2</v>
      </c>
      <c r="P61" s="3">
        <v>2</v>
      </c>
      <c r="Q61" s="3">
        <v>0</v>
      </c>
      <c r="R61" s="5">
        <f t="shared" si="12"/>
        <v>1</v>
      </c>
      <c r="S61" s="5">
        <f t="shared" si="13"/>
        <v>1</v>
      </c>
      <c r="T61" s="3">
        <v>0</v>
      </c>
      <c r="U61" s="3">
        <v>0</v>
      </c>
      <c r="V61" s="3">
        <v>1</v>
      </c>
      <c r="W61" s="3">
        <v>0</v>
      </c>
      <c r="X61" s="3">
        <v>1</v>
      </c>
      <c r="Y61" s="3">
        <v>0</v>
      </c>
    </row>
    <row r="62" spans="1:25" x14ac:dyDescent="0.3">
      <c r="A62" s="3">
        <v>24</v>
      </c>
      <c r="B62" s="3" t="s">
        <v>24</v>
      </c>
      <c r="C62" s="3" t="s">
        <v>29</v>
      </c>
      <c r="D62" s="3" t="s">
        <v>26</v>
      </c>
      <c r="E62" s="3" t="s">
        <v>33</v>
      </c>
      <c r="F62" s="3" t="s">
        <v>28</v>
      </c>
      <c r="G62" s="3">
        <v>2</v>
      </c>
      <c r="H62" s="3">
        <v>2</v>
      </c>
      <c r="I62" s="4">
        <f t="shared" si="9"/>
        <v>1</v>
      </c>
      <c r="J62" s="3">
        <v>1</v>
      </c>
      <c r="K62" s="5">
        <f t="shared" si="10"/>
        <v>0.5</v>
      </c>
      <c r="L62" s="3">
        <f t="shared" si="11"/>
        <v>1</v>
      </c>
      <c r="M62" s="3">
        <v>1</v>
      </c>
      <c r="N62" s="3">
        <v>0</v>
      </c>
      <c r="O62" s="3">
        <v>1</v>
      </c>
      <c r="P62" s="3">
        <v>0</v>
      </c>
      <c r="Q62" s="3">
        <v>0</v>
      </c>
      <c r="R62" s="5">
        <f t="shared" si="12"/>
        <v>1</v>
      </c>
      <c r="S62" s="5">
        <f t="shared" si="13"/>
        <v>1</v>
      </c>
      <c r="T62" s="3">
        <v>0</v>
      </c>
      <c r="U62" s="3">
        <v>0</v>
      </c>
      <c r="V62" s="3">
        <v>0</v>
      </c>
      <c r="W62" s="3">
        <v>0</v>
      </c>
      <c r="X62" s="3">
        <v>0</v>
      </c>
      <c r="Y62" s="3">
        <v>0</v>
      </c>
    </row>
    <row r="63" spans="1:25" x14ac:dyDescent="0.3">
      <c r="A63" s="3">
        <v>25</v>
      </c>
      <c r="B63" s="3" t="s">
        <v>29</v>
      </c>
      <c r="C63" s="3" t="s">
        <v>33</v>
      </c>
      <c r="D63" s="3" t="s">
        <v>26</v>
      </c>
      <c r="E63" s="3" t="s">
        <v>27</v>
      </c>
      <c r="F63" s="3" t="s">
        <v>31</v>
      </c>
      <c r="G63" s="3">
        <v>2</v>
      </c>
      <c r="H63" s="3">
        <v>0</v>
      </c>
      <c r="I63" s="4">
        <f t="shared" si="9"/>
        <v>0</v>
      </c>
      <c r="J63" s="3">
        <v>2</v>
      </c>
      <c r="K63" s="5">
        <f t="shared" si="10"/>
        <v>1</v>
      </c>
      <c r="L63" s="3">
        <f t="shared" si="11"/>
        <v>0</v>
      </c>
      <c r="M63" s="3">
        <v>0</v>
      </c>
      <c r="N63" s="3">
        <v>0</v>
      </c>
      <c r="O63" s="3">
        <v>0</v>
      </c>
      <c r="P63" s="3">
        <v>0</v>
      </c>
      <c r="Q63" s="3">
        <v>0</v>
      </c>
      <c r="R63" s="5" t="e">
        <f t="shared" si="12"/>
        <v>#DIV/0!</v>
      </c>
      <c r="S63" s="5" t="e">
        <f t="shared" si="13"/>
        <v>#DIV/0!</v>
      </c>
      <c r="T63" s="3">
        <v>0</v>
      </c>
      <c r="U63" s="3">
        <v>0</v>
      </c>
      <c r="V63" s="3">
        <v>0</v>
      </c>
      <c r="W63" s="3">
        <v>1</v>
      </c>
      <c r="X63" s="3">
        <v>0</v>
      </c>
      <c r="Y63" s="3">
        <v>0</v>
      </c>
    </row>
    <row r="64" spans="1:25" x14ac:dyDescent="0.3">
      <c r="A64" s="3">
        <v>26</v>
      </c>
      <c r="B64" s="3" t="s">
        <v>24</v>
      </c>
      <c r="C64" s="3" t="s">
        <v>29</v>
      </c>
      <c r="D64" s="3" t="s">
        <v>26</v>
      </c>
      <c r="E64" s="3" t="s">
        <v>30</v>
      </c>
      <c r="F64" s="3" t="s">
        <v>28</v>
      </c>
      <c r="G64" s="3">
        <v>0</v>
      </c>
      <c r="H64" s="3">
        <v>0</v>
      </c>
      <c r="I64" s="4" t="e">
        <f t="shared" si="9"/>
        <v>#DIV/0!</v>
      </c>
      <c r="J64" s="3">
        <v>0</v>
      </c>
      <c r="K64" s="5" t="e">
        <f t="shared" si="10"/>
        <v>#DIV/0!</v>
      </c>
      <c r="L64" s="3">
        <f t="shared" si="11"/>
        <v>0</v>
      </c>
      <c r="M64" s="3">
        <v>0</v>
      </c>
      <c r="N64" s="3">
        <v>0</v>
      </c>
      <c r="O64" s="3">
        <v>0</v>
      </c>
      <c r="P64" s="3">
        <v>0</v>
      </c>
      <c r="Q64" s="3">
        <v>0</v>
      </c>
      <c r="R64" s="5" t="e">
        <f t="shared" si="12"/>
        <v>#DIV/0!</v>
      </c>
      <c r="S64" s="5" t="e">
        <f t="shared" si="13"/>
        <v>#DIV/0!</v>
      </c>
      <c r="T64" s="3">
        <v>0</v>
      </c>
      <c r="U64" s="3">
        <v>0</v>
      </c>
      <c r="V64" s="3">
        <v>0</v>
      </c>
      <c r="W64" s="3">
        <v>0</v>
      </c>
      <c r="X64" s="3">
        <v>0</v>
      </c>
      <c r="Y64" s="3">
        <v>0</v>
      </c>
    </row>
    <row r="65" spans="1:25" x14ac:dyDescent="0.3">
      <c r="A65" s="3">
        <v>29</v>
      </c>
      <c r="B65" s="3" t="s">
        <v>29</v>
      </c>
      <c r="C65" s="3" t="s">
        <v>32</v>
      </c>
      <c r="D65" s="3" t="s">
        <v>26</v>
      </c>
      <c r="E65" s="3" t="s">
        <v>30</v>
      </c>
      <c r="F65" s="3" t="s">
        <v>28</v>
      </c>
      <c r="G65" s="3">
        <v>4</v>
      </c>
      <c r="H65" s="3">
        <v>1</v>
      </c>
      <c r="I65" s="4">
        <f t="shared" si="9"/>
        <v>0.25</v>
      </c>
      <c r="J65" s="3">
        <v>2</v>
      </c>
      <c r="K65" s="5">
        <f t="shared" si="10"/>
        <v>0.5</v>
      </c>
      <c r="L65" s="3">
        <f t="shared" si="11"/>
        <v>2</v>
      </c>
      <c r="M65" s="3">
        <v>0</v>
      </c>
      <c r="N65" s="3">
        <v>2</v>
      </c>
      <c r="O65" s="3">
        <v>0</v>
      </c>
      <c r="P65" s="3">
        <v>2</v>
      </c>
      <c r="Q65" s="3">
        <v>1</v>
      </c>
      <c r="R65" s="5">
        <f t="shared" si="12"/>
        <v>0</v>
      </c>
      <c r="S65" s="5">
        <f t="shared" si="13"/>
        <v>0</v>
      </c>
      <c r="T65" s="3">
        <v>0</v>
      </c>
      <c r="U65" s="3">
        <v>0</v>
      </c>
      <c r="V65" s="3">
        <v>2</v>
      </c>
      <c r="W65" s="3">
        <v>1</v>
      </c>
      <c r="X65" s="3">
        <v>1</v>
      </c>
      <c r="Y65" s="3">
        <v>0</v>
      </c>
    </row>
    <row r="66" spans="1:25" x14ac:dyDescent="0.3">
      <c r="A66" s="3">
        <v>39</v>
      </c>
      <c r="B66" s="3" t="s">
        <v>29</v>
      </c>
      <c r="C66" s="3" t="s">
        <v>25</v>
      </c>
      <c r="D66" s="3" t="s">
        <v>26</v>
      </c>
      <c r="E66" s="3" t="s">
        <v>27</v>
      </c>
      <c r="F66" s="3" t="s">
        <v>30</v>
      </c>
      <c r="G66" s="3">
        <v>1</v>
      </c>
      <c r="H66" s="3">
        <v>0</v>
      </c>
      <c r="I66" s="4">
        <f t="shared" si="9"/>
        <v>0</v>
      </c>
      <c r="J66" s="3">
        <v>1</v>
      </c>
      <c r="K66" s="5">
        <f t="shared" si="10"/>
        <v>1</v>
      </c>
      <c r="L66" s="3">
        <f t="shared" si="11"/>
        <v>0</v>
      </c>
      <c r="M66" s="3">
        <v>0</v>
      </c>
      <c r="N66" s="3">
        <v>0</v>
      </c>
      <c r="O66" s="3">
        <v>0</v>
      </c>
      <c r="P66" s="3">
        <v>0</v>
      </c>
      <c r="Q66" s="3">
        <v>0</v>
      </c>
      <c r="R66" s="5" t="e">
        <f t="shared" si="12"/>
        <v>#DIV/0!</v>
      </c>
      <c r="S66" s="5" t="e">
        <f t="shared" si="13"/>
        <v>#DIV/0!</v>
      </c>
      <c r="T66" s="3">
        <v>0</v>
      </c>
      <c r="U66" s="3">
        <v>0</v>
      </c>
      <c r="V66" s="3">
        <v>0</v>
      </c>
      <c r="W66" s="3">
        <v>0</v>
      </c>
      <c r="X66" s="3">
        <v>0</v>
      </c>
      <c r="Y66" s="3">
        <v>0</v>
      </c>
    </row>
    <row r="67" spans="1:25" x14ac:dyDescent="0.3">
      <c r="A67" s="3">
        <v>73</v>
      </c>
      <c r="B67" s="3" t="s">
        <v>24</v>
      </c>
      <c r="C67" s="3" t="s">
        <v>25</v>
      </c>
      <c r="D67" s="3" t="s">
        <v>26</v>
      </c>
      <c r="E67" s="3" t="s">
        <v>27</v>
      </c>
      <c r="F67" s="3" t="s">
        <v>31</v>
      </c>
      <c r="G67" s="3">
        <v>3</v>
      </c>
      <c r="H67" s="3">
        <v>4</v>
      </c>
      <c r="I67" s="4">
        <f t="shared" si="9"/>
        <v>1.3333333333333333</v>
      </c>
      <c r="J67" s="3">
        <v>1</v>
      </c>
      <c r="K67" s="5">
        <f t="shared" si="10"/>
        <v>0.33333333333333331</v>
      </c>
      <c r="L67" s="3">
        <f t="shared" si="11"/>
        <v>2</v>
      </c>
      <c r="M67" s="3">
        <v>2</v>
      </c>
      <c r="N67" s="3">
        <v>0</v>
      </c>
      <c r="O67" s="3">
        <v>1</v>
      </c>
      <c r="P67" s="3">
        <v>0</v>
      </c>
      <c r="Q67" s="3">
        <v>0</v>
      </c>
      <c r="R67" s="5">
        <f t="shared" si="12"/>
        <v>1</v>
      </c>
      <c r="S67" s="5">
        <f t="shared" si="13"/>
        <v>1</v>
      </c>
      <c r="T67" s="3">
        <v>0</v>
      </c>
      <c r="U67" s="3">
        <v>0</v>
      </c>
      <c r="V67" s="3">
        <v>0</v>
      </c>
      <c r="W67" s="3">
        <v>0</v>
      </c>
      <c r="X67" s="3">
        <v>0</v>
      </c>
      <c r="Y67" s="3">
        <v>1</v>
      </c>
    </row>
    <row r="68" spans="1:25" x14ac:dyDescent="0.3">
      <c r="A68" s="3">
        <v>86</v>
      </c>
      <c r="B68" s="3" t="s">
        <v>24</v>
      </c>
      <c r="C68" s="3" t="s">
        <v>25</v>
      </c>
      <c r="D68" s="3" t="s">
        <v>29</v>
      </c>
      <c r="E68" s="3" t="s">
        <v>27</v>
      </c>
      <c r="F68" s="3" t="s">
        <v>30</v>
      </c>
      <c r="G68" s="3">
        <v>4</v>
      </c>
      <c r="H68" s="3">
        <v>2</v>
      </c>
      <c r="I68" s="4">
        <f t="shared" si="9"/>
        <v>0.5</v>
      </c>
      <c r="J68" s="3">
        <v>1</v>
      </c>
      <c r="K68" s="5">
        <f t="shared" si="10"/>
        <v>0.25</v>
      </c>
      <c r="L68" s="3">
        <f t="shared" si="11"/>
        <v>3</v>
      </c>
      <c r="M68" s="3">
        <v>1</v>
      </c>
      <c r="N68" s="3">
        <v>2</v>
      </c>
      <c r="O68" s="3">
        <v>0</v>
      </c>
      <c r="P68" s="3">
        <v>1</v>
      </c>
      <c r="Q68" s="3">
        <v>0</v>
      </c>
      <c r="R68" s="5">
        <f t="shared" si="12"/>
        <v>0.33333333333333331</v>
      </c>
      <c r="S68" s="5">
        <f t="shared" si="13"/>
        <v>0.33333333333333331</v>
      </c>
      <c r="T68" s="3">
        <v>0</v>
      </c>
      <c r="U68" s="3">
        <v>1</v>
      </c>
      <c r="V68" s="3">
        <v>1</v>
      </c>
      <c r="W68" s="3">
        <v>0</v>
      </c>
      <c r="X68" s="3">
        <v>1</v>
      </c>
      <c r="Y68" s="3">
        <v>1</v>
      </c>
    </row>
    <row r="69" spans="1:25" x14ac:dyDescent="0.3">
      <c r="A69" s="3">
        <v>87</v>
      </c>
      <c r="B69" s="3" t="s">
        <v>29</v>
      </c>
      <c r="C69" s="3" t="s">
        <v>25</v>
      </c>
      <c r="D69" s="3" t="s">
        <v>26</v>
      </c>
      <c r="E69" s="3" t="s">
        <v>33</v>
      </c>
      <c r="F69" s="3" t="s">
        <v>31</v>
      </c>
      <c r="G69" s="3">
        <v>1</v>
      </c>
      <c r="H69" s="3">
        <v>0</v>
      </c>
      <c r="I69" s="4">
        <f t="shared" si="9"/>
        <v>0</v>
      </c>
      <c r="J69" s="3">
        <v>1</v>
      </c>
      <c r="K69" s="5">
        <f t="shared" si="10"/>
        <v>1</v>
      </c>
      <c r="L69" s="3">
        <f t="shared" si="11"/>
        <v>0</v>
      </c>
      <c r="M69" s="3">
        <v>0</v>
      </c>
      <c r="N69" s="3">
        <v>0</v>
      </c>
      <c r="O69" s="3">
        <v>0</v>
      </c>
      <c r="P69" s="3">
        <v>0</v>
      </c>
      <c r="Q69" s="3">
        <v>0</v>
      </c>
      <c r="R69" s="5" t="e">
        <f t="shared" si="12"/>
        <v>#DIV/0!</v>
      </c>
      <c r="S69" s="5" t="e">
        <f t="shared" si="13"/>
        <v>#DIV/0!</v>
      </c>
      <c r="T69" s="3">
        <v>0</v>
      </c>
      <c r="U69" s="3">
        <v>0</v>
      </c>
      <c r="V69" s="3">
        <v>0</v>
      </c>
      <c r="W69" s="3">
        <v>0</v>
      </c>
      <c r="X69" s="3">
        <v>0</v>
      </c>
      <c r="Y69" s="3">
        <v>0</v>
      </c>
    </row>
    <row r="70" spans="1:25" x14ac:dyDescent="0.3">
      <c r="A70" s="3">
        <v>88</v>
      </c>
      <c r="B70" s="3" t="s">
        <v>31</v>
      </c>
      <c r="C70" s="3" t="s">
        <v>33</v>
      </c>
      <c r="D70" s="3" t="s">
        <v>26</v>
      </c>
      <c r="E70" s="3" t="s">
        <v>27</v>
      </c>
      <c r="F70" s="3" t="s">
        <v>28</v>
      </c>
      <c r="G70" s="3">
        <v>1</v>
      </c>
      <c r="H70" s="3">
        <v>2</v>
      </c>
      <c r="I70" s="4">
        <f t="shared" si="9"/>
        <v>2</v>
      </c>
      <c r="J70" s="3">
        <v>0</v>
      </c>
      <c r="K70" s="5">
        <f t="shared" si="10"/>
        <v>0</v>
      </c>
      <c r="L70" s="3">
        <f t="shared" si="11"/>
        <v>0</v>
      </c>
      <c r="M70" s="3">
        <v>0</v>
      </c>
      <c r="N70" s="3">
        <v>0</v>
      </c>
      <c r="O70" s="3">
        <v>0</v>
      </c>
      <c r="P70" s="3">
        <v>2</v>
      </c>
      <c r="Q70" s="3">
        <v>2</v>
      </c>
      <c r="R70" s="5" t="e">
        <f t="shared" si="12"/>
        <v>#DIV/0!</v>
      </c>
      <c r="S70" s="5" t="e">
        <f t="shared" si="13"/>
        <v>#DIV/0!</v>
      </c>
      <c r="T70" s="3">
        <v>0</v>
      </c>
      <c r="U70" s="3">
        <v>0</v>
      </c>
      <c r="V70" s="3">
        <v>0</v>
      </c>
      <c r="W70" s="3">
        <v>0</v>
      </c>
      <c r="X70" s="3">
        <v>1</v>
      </c>
      <c r="Y70" s="3">
        <v>0</v>
      </c>
    </row>
    <row r="71" spans="1:25" x14ac:dyDescent="0.3">
      <c r="A71" s="3">
        <v>89</v>
      </c>
      <c r="B71" s="3" t="s">
        <v>31</v>
      </c>
      <c r="C71" s="3" t="s">
        <v>34</v>
      </c>
      <c r="D71" s="3" t="s">
        <v>26</v>
      </c>
      <c r="E71" s="3" t="s">
        <v>27</v>
      </c>
      <c r="F71" s="3" t="s">
        <v>28</v>
      </c>
      <c r="G71" s="3">
        <v>1</v>
      </c>
      <c r="H71" s="3">
        <v>2</v>
      </c>
      <c r="I71" s="4">
        <f t="shared" si="9"/>
        <v>2</v>
      </c>
      <c r="J71" s="3">
        <v>0</v>
      </c>
      <c r="K71" s="5">
        <f t="shared" si="10"/>
        <v>0</v>
      </c>
      <c r="L71" s="3">
        <f t="shared" si="11"/>
        <v>1</v>
      </c>
      <c r="M71" s="3">
        <v>1</v>
      </c>
      <c r="N71" s="3">
        <v>0</v>
      </c>
      <c r="O71" s="3">
        <v>0</v>
      </c>
      <c r="P71" s="3">
        <v>0</v>
      </c>
      <c r="Q71" s="3">
        <v>0</v>
      </c>
      <c r="R71" s="5">
        <f t="shared" si="12"/>
        <v>1</v>
      </c>
      <c r="S71" s="5">
        <f t="shared" si="13"/>
        <v>1</v>
      </c>
      <c r="T71" s="3">
        <v>0</v>
      </c>
      <c r="U71" s="3">
        <v>0</v>
      </c>
      <c r="V71" s="3">
        <v>0</v>
      </c>
      <c r="W71" s="3">
        <v>0</v>
      </c>
      <c r="X71" s="3">
        <v>0</v>
      </c>
      <c r="Y71" s="3">
        <v>0</v>
      </c>
    </row>
    <row r="72" spans="1:25" x14ac:dyDescent="0.3">
      <c r="A72" s="3">
        <v>90</v>
      </c>
      <c r="B72" s="3" t="s">
        <v>24</v>
      </c>
      <c r="C72" s="3" t="s">
        <v>29</v>
      </c>
      <c r="D72" s="3" t="s">
        <v>26</v>
      </c>
      <c r="E72" s="3" t="s">
        <v>27</v>
      </c>
      <c r="F72" s="3" t="s">
        <v>30</v>
      </c>
      <c r="G72" s="3">
        <v>2</v>
      </c>
      <c r="H72" s="3">
        <v>3</v>
      </c>
      <c r="I72" s="4">
        <f t="shared" si="9"/>
        <v>1.5</v>
      </c>
      <c r="J72" s="3">
        <v>0</v>
      </c>
      <c r="K72" s="5">
        <f t="shared" si="10"/>
        <v>0</v>
      </c>
      <c r="L72" s="3">
        <f t="shared" si="11"/>
        <v>1</v>
      </c>
      <c r="M72" s="3">
        <v>1</v>
      </c>
      <c r="N72" s="3">
        <v>0</v>
      </c>
      <c r="O72" s="3">
        <v>1</v>
      </c>
      <c r="P72" s="3">
        <v>2</v>
      </c>
      <c r="Q72" s="3">
        <v>1</v>
      </c>
      <c r="R72" s="5">
        <f t="shared" si="12"/>
        <v>1</v>
      </c>
      <c r="S72" s="5">
        <f t="shared" si="13"/>
        <v>1</v>
      </c>
      <c r="T72" s="3">
        <v>0</v>
      </c>
      <c r="U72" s="3">
        <v>0</v>
      </c>
      <c r="V72" s="3">
        <v>0</v>
      </c>
      <c r="W72" s="3">
        <v>0</v>
      </c>
      <c r="X72" s="3">
        <v>1</v>
      </c>
      <c r="Y72" s="3">
        <v>0</v>
      </c>
    </row>
    <row r="73" spans="1:25" x14ac:dyDescent="0.3">
      <c r="B73" s="3"/>
      <c r="C73" s="3"/>
      <c r="D73" s="3"/>
      <c r="E73" s="3"/>
      <c r="F73" s="3"/>
    </row>
    <row r="74" spans="1:25" x14ac:dyDescent="0.3">
      <c r="F74" s="9" t="s">
        <v>36</v>
      </c>
      <c r="G74">
        <f>SUM(G41:G72)</f>
        <v>93</v>
      </c>
      <c r="H74">
        <f>SUM(H41:H72)</f>
        <v>63</v>
      </c>
      <c r="I74" s="2">
        <f t="shared" ref="I74" si="14">H74/G74</f>
        <v>0.67741935483870963</v>
      </c>
      <c r="J74">
        <f>SUM(J41:J72)</f>
        <v>16</v>
      </c>
      <c r="K74" s="1">
        <f t="shared" ref="K74" si="15">J74/G74</f>
        <v>0.17204301075268819</v>
      </c>
      <c r="L74">
        <f t="shared" ref="L74:Q74" si="16">SUM(L41:L72)</f>
        <v>68</v>
      </c>
      <c r="M74">
        <f t="shared" si="16"/>
        <v>25</v>
      </c>
      <c r="N74">
        <f t="shared" si="16"/>
        <v>43</v>
      </c>
      <c r="O74">
        <f t="shared" si="16"/>
        <v>14</v>
      </c>
      <c r="P74">
        <f t="shared" si="16"/>
        <v>24</v>
      </c>
      <c r="Q74">
        <f t="shared" si="16"/>
        <v>11</v>
      </c>
      <c r="R74" s="1">
        <f t="shared" ref="R74" si="17">M74/(M74+N74)</f>
        <v>0.36764705882352944</v>
      </c>
      <c r="S74" s="1">
        <f t="shared" ref="S74" si="18">((0.5*T74)+M74)/L74</f>
        <v>0.38235294117647056</v>
      </c>
      <c r="T74">
        <f t="shared" ref="T74:Y74" si="19">SUM(T41:T72)</f>
        <v>2</v>
      </c>
      <c r="U74">
        <f t="shared" si="19"/>
        <v>14</v>
      </c>
      <c r="V74">
        <f t="shared" si="19"/>
        <v>36</v>
      </c>
      <c r="W74">
        <f t="shared" si="19"/>
        <v>6</v>
      </c>
      <c r="X74">
        <f t="shared" si="19"/>
        <v>19</v>
      </c>
      <c r="Y74">
        <f t="shared" si="19"/>
        <v>2</v>
      </c>
    </row>
  </sheetData>
  <sortState xmlns:xlrd2="http://schemas.microsoft.com/office/spreadsheetml/2017/richdata2" ref="A41:Y72">
    <sortCondition ref="A41:A72"/>
  </sortState>
  <mergeCells count="2">
    <mergeCell ref="A1:C1"/>
    <mergeCell ref="A39:C39"/>
  </mergeCells>
  <phoneticPr fontId="3" type="noConversion"/>
  <conditionalFormatting sqref="G3:G34">
    <cfRule type="colorScale" priority="652">
      <colorScale>
        <cfvo type="min"/>
        <cfvo type="max"/>
        <color rgb="FFFCFCFF"/>
        <color rgb="FF63BE7B"/>
      </colorScale>
    </cfRule>
  </conditionalFormatting>
  <conditionalFormatting sqref="G41:G72">
    <cfRule type="colorScale" priority="667">
      <colorScale>
        <cfvo type="min"/>
        <cfvo type="max"/>
        <color rgb="FFFCFCFF"/>
        <color rgb="FF63BE7B"/>
      </colorScale>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0E356-D027-4930-8C91-2F1926C68919}">
  <dimension ref="A1:AA78"/>
  <sheetViews>
    <sheetView workbookViewId="0">
      <selection sqref="A1:C1"/>
    </sheetView>
  </sheetViews>
  <sheetFormatPr defaultColWidth="8.88671875" defaultRowHeight="14.4" x14ac:dyDescent="0.3"/>
  <cols>
    <col min="1" max="1" width="8.33203125" style="3" bestFit="1" customWidth="1"/>
    <col min="2" max="2" width="15.33203125" style="3" bestFit="1" customWidth="1"/>
    <col min="3" max="4" width="15.5546875" style="3" bestFit="1" customWidth="1"/>
    <col min="5" max="5" width="15.5546875" style="3" customWidth="1"/>
    <col min="6" max="6" width="15.5546875" style="3" bestFit="1" customWidth="1"/>
    <col min="7" max="12" width="8.88671875" style="3"/>
    <col min="13" max="13" width="12.44140625" style="3" bestFit="1" customWidth="1"/>
    <col min="14" max="14" width="11.5546875" style="3" bestFit="1" customWidth="1"/>
    <col min="15" max="15" width="12.109375" style="3" bestFit="1" customWidth="1"/>
    <col min="16" max="19" width="8.88671875" style="3"/>
    <col min="20" max="20" width="8.88671875" style="25"/>
    <col min="21" max="21" width="8.88671875" style="3"/>
    <col min="22" max="22" width="10.88671875" style="3" bestFit="1" customWidth="1"/>
    <col min="23" max="23" width="15.5546875" style="3" bestFit="1" customWidth="1"/>
    <col min="24" max="24" width="10.88671875" style="3" bestFit="1" customWidth="1"/>
    <col min="25" max="25" width="19.44140625" style="3" bestFit="1" customWidth="1"/>
    <col min="26" max="26" width="17.44140625" style="3" bestFit="1" customWidth="1"/>
    <col min="27" max="27" width="12.109375" style="3" bestFit="1" customWidth="1"/>
    <col min="28" max="16384" width="8.88671875" style="3"/>
  </cols>
  <sheetData>
    <row r="1" spans="1:27" x14ac:dyDescent="0.3">
      <c r="A1" s="49" t="s">
        <v>0</v>
      </c>
      <c r="B1" s="49"/>
      <c r="C1" s="49"/>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27" t="s">
        <v>20</v>
      </c>
      <c r="U2" s="6" t="s">
        <v>21</v>
      </c>
      <c r="V2" s="6" t="s">
        <v>22</v>
      </c>
      <c r="W2" s="6" t="s">
        <v>23</v>
      </c>
      <c r="X2" s="6" t="s">
        <v>87</v>
      </c>
      <c r="Y2" s="9" t="s">
        <v>47</v>
      </c>
      <c r="Z2" s="9" t="s">
        <v>48</v>
      </c>
      <c r="AA2" s="9" t="s">
        <v>49</v>
      </c>
    </row>
    <row r="3" spans="1:27" x14ac:dyDescent="0.3">
      <c r="A3" s="3">
        <v>1</v>
      </c>
      <c r="B3" s="3" t="s">
        <v>24</v>
      </c>
      <c r="C3" s="3" t="s">
        <v>25</v>
      </c>
      <c r="D3" s="3" t="s">
        <v>26</v>
      </c>
      <c r="E3" s="3" t="s">
        <v>27</v>
      </c>
      <c r="F3" s="3" t="s">
        <v>28</v>
      </c>
      <c r="G3" s="3">
        <v>10</v>
      </c>
      <c r="H3" s="3">
        <v>0</v>
      </c>
      <c r="I3" s="4">
        <f>H3/((L3-U3)+J3+(0.44*P3))</f>
        <v>0</v>
      </c>
      <c r="J3" s="25">
        <v>4</v>
      </c>
      <c r="K3" s="5">
        <f t="shared" ref="K3:K33" si="0">J3/G3</f>
        <v>0.4</v>
      </c>
      <c r="L3" s="25">
        <f t="shared" ref="L3:L33" si="1">M3+N3</f>
        <v>6</v>
      </c>
      <c r="M3" s="25">
        <v>0</v>
      </c>
      <c r="N3" s="25">
        <v>6</v>
      </c>
      <c r="O3" s="25">
        <v>0</v>
      </c>
      <c r="P3" s="25">
        <v>0</v>
      </c>
      <c r="Q3" s="25">
        <v>0</v>
      </c>
      <c r="R3" s="5">
        <f t="shared" ref="R3:R33" si="2">M3/(M3+N3)</f>
        <v>0</v>
      </c>
      <c r="S3" s="5">
        <f t="shared" ref="S3:S33" si="3">((0.5*T3)+M3)/L3</f>
        <v>0</v>
      </c>
      <c r="T3" s="25">
        <v>0</v>
      </c>
      <c r="U3" s="3">
        <v>2</v>
      </c>
      <c r="V3" s="3">
        <v>0</v>
      </c>
      <c r="W3" s="3">
        <v>0</v>
      </c>
      <c r="X3" s="3">
        <f t="shared" ref="X3:X35" si="4">H3-H43</f>
        <v>-10</v>
      </c>
      <c r="Y3" s="3">
        <v>33</v>
      </c>
      <c r="Z3" s="3">
        <v>36</v>
      </c>
      <c r="AA3" s="4">
        <f>Z3/40</f>
        <v>0.9</v>
      </c>
    </row>
    <row r="4" spans="1:27" x14ac:dyDescent="0.3">
      <c r="A4" s="3">
        <v>4</v>
      </c>
      <c r="B4" s="3" t="s">
        <v>24</v>
      </c>
      <c r="C4" s="3" t="s">
        <v>29</v>
      </c>
      <c r="D4" s="3" t="s">
        <v>26</v>
      </c>
      <c r="E4" s="3" t="s">
        <v>27</v>
      </c>
      <c r="F4" s="3" t="s">
        <v>28</v>
      </c>
      <c r="G4" s="3">
        <v>6</v>
      </c>
      <c r="H4" s="3">
        <v>10</v>
      </c>
      <c r="I4" s="4">
        <f t="shared" ref="I4:I38" si="5">H4/((L4-U4)+J4+(0.44*P4))</f>
        <v>1.7361111111111112</v>
      </c>
      <c r="J4" s="25">
        <v>0</v>
      </c>
      <c r="K4" s="5">
        <f t="shared" si="0"/>
        <v>0</v>
      </c>
      <c r="L4" s="25">
        <f t="shared" si="1"/>
        <v>6</v>
      </c>
      <c r="M4" s="25">
        <v>3</v>
      </c>
      <c r="N4" s="25">
        <v>3</v>
      </c>
      <c r="O4" s="25">
        <v>1</v>
      </c>
      <c r="P4" s="25">
        <v>4</v>
      </c>
      <c r="Q4" s="25">
        <v>4</v>
      </c>
      <c r="R4" s="5">
        <f t="shared" si="2"/>
        <v>0.5</v>
      </c>
      <c r="S4" s="5">
        <f t="shared" si="3"/>
        <v>0.5</v>
      </c>
      <c r="T4" s="25">
        <v>0</v>
      </c>
      <c r="U4" s="3">
        <v>2</v>
      </c>
      <c r="V4" s="3">
        <v>1</v>
      </c>
      <c r="W4" s="3">
        <v>1</v>
      </c>
      <c r="X4" s="3">
        <f t="shared" si="4"/>
        <v>3</v>
      </c>
    </row>
    <row r="5" spans="1:27" x14ac:dyDescent="0.3">
      <c r="A5" s="3">
        <v>6</v>
      </c>
      <c r="B5" s="3" t="s">
        <v>29</v>
      </c>
      <c r="C5" s="3" t="s">
        <v>25</v>
      </c>
      <c r="D5" s="3" t="s">
        <v>26</v>
      </c>
      <c r="E5" s="3" t="s">
        <v>27</v>
      </c>
      <c r="F5" s="3" t="s">
        <v>28</v>
      </c>
      <c r="G5" s="3">
        <v>5</v>
      </c>
      <c r="H5" s="3">
        <v>4</v>
      </c>
      <c r="I5" s="4">
        <f t="shared" si="5"/>
        <v>0.81967213114754101</v>
      </c>
      <c r="J5" s="25">
        <v>2</v>
      </c>
      <c r="K5" s="5">
        <f t="shared" si="0"/>
        <v>0.4</v>
      </c>
      <c r="L5" s="25">
        <f t="shared" si="1"/>
        <v>2</v>
      </c>
      <c r="M5" s="25">
        <v>1</v>
      </c>
      <c r="N5" s="25">
        <v>1</v>
      </c>
      <c r="O5" s="25">
        <v>0</v>
      </c>
      <c r="P5" s="25">
        <v>2</v>
      </c>
      <c r="Q5" s="25">
        <v>2</v>
      </c>
      <c r="R5" s="5">
        <f t="shared" si="2"/>
        <v>0.5</v>
      </c>
      <c r="S5" s="5">
        <f t="shared" si="3"/>
        <v>0.5</v>
      </c>
      <c r="T5" s="25">
        <v>0</v>
      </c>
      <c r="U5" s="3">
        <v>0</v>
      </c>
      <c r="V5" s="3">
        <v>1</v>
      </c>
      <c r="W5" s="3">
        <v>3</v>
      </c>
      <c r="X5" s="3">
        <f t="shared" si="4"/>
        <v>-4</v>
      </c>
    </row>
    <row r="6" spans="1:27" x14ac:dyDescent="0.3">
      <c r="A6" s="3">
        <v>7</v>
      </c>
      <c r="B6" s="3" t="s">
        <v>24</v>
      </c>
      <c r="C6" s="3" t="s">
        <v>30</v>
      </c>
      <c r="D6" s="3" t="s">
        <v>26</v>
      </c>
      <c r="E6" s="3" t="s">
        <v>27</v>
      </c>
      <c r="F6" s="3" t="s">
        <v>28</v>
      </c>
      <c r="G6" s="3">
        <v>4</v>
      </c>
      <c r="H6" s="3">
        <v>5</v>
      </c>
      <c r="I6" s="4">
        <f t="shared" si="5"/>
        <v>1.25</v>
      </c>
      <c r="J6" s="25">
        <v>2</v>
      </c>
      <c r="K6" s="5">
        <f t="shared" si="0"/>
        <v>0.5</v>
      </c>
      <c r="L6" s="25">
        <f t="shared" si="1"/>
        <v>2</v>
      </c>
      <c r="M6" s="25">
        <v>2</v>
      </c>
      <c r="N6" s="25">
        <v>0</v>
      </c>
      <c r="O6" s="25">
        <v>2</v>
      </c>
      <c r="P6" s="25">
        <v>0</v>
      </c>
      <c r="Q6" s="25">
        <v>0</v>
      </c>
      <c r="R6" s="5">
        <f t="shared" si="2"/>
        <v>1</v>
      </c>
      <c r="S6" s="5">
        <f t="shared" si="3"/>
        <v>1.25</v>
      </c>
      <c r="T6" s="25">
        <v>1</v>
      </c>
      <c r="U6" s="3">
        <v>0</v>
      </c>
      <c r="V6" s="3">
        <v>1</v>
      </c>
      <c r="W6" s="3">
        <v>1</v>
      </c>
      <c r="X6" s="3">
        <f t="shared" si="4"/>
        <v>5</v>
      </c>
    </row>
    <row r="7" spans="1:27" x14ac:dyDescent="0.3">
      <c r="A7" s="3">
        <v>10</v>
      </c>
      <c r="B7" s="3" t="s">
        <v>29</v>
      </c>
      <c r="C7" s="3" t="s">
        <v>25</v>
      </c>
      <c r="D7" s="3" t="s">
        <v>30</v>
      </c>
      <c r="E7" s="3" t="s">
        <v>27</v>
      </c>
      <c r="F7" s="3" t="s">
        <v>28</v>
      </c>
      <c r="G7" s="3">
        <v>4</v>
      </c>
      <c r="H7" s="3">
        <v>4</v>
      </c>
      <c r="I7" s="4">
        <f t="shared" si="5"/>
        <v>1</v>
      </c>
      <c r="J7" s="25">
        <v>0</v>
      </c>
      <c r="K7" s="5">
        <f t="shared" si="0"/>
        <v>0</v>
      </c>
      <c r="L7" s="25">
        <f t="shared" si="1"/>
        <v>4</v>
      </c>
      <c r="M7" s="25">
        <v>2</v>
      </c>
      <c r="N7" s="25">
        <v>2</v>
      </c>
      <c r="O7" s="25">
        <v>1</v>
      </c>
      <c r="P7" s="25">
        <v>0</v>
      </c>
      <c r="Q7" s="25">
        <v>0</v>
      </c>
      <c r="R7" s="5">
        <f t="shared" si="2"/>
        <v>0.5</v>
      </c>
      <c r="S7" s="5">
        <f t="shared" si="3"/>
        <v>0.5</v>
      </c>
      <c r="T7" s="25">
        <v>0</v>
      </c>
      <c r="U7" s="3">
        <v>0</v>
      </c>
      <c r="V7" s="3">
        <v>0</v>
      </c>
      <c r="W7" s="3">
        <v>0</v>
      </c>
      <c r="X7" s="3">
        <f t="shared" si="4"/>
        <v>-2</v>
      </c>
    </row>
    <row r="8" spans="1:27" x14ac:dyDescent="0.3">
      <c r="A8" s="3">
        <v>13</v>
      </c>
      <c r="B8" s="3" t="s">
        <v>30</v>
      </c>
      <c r="C8" s="3" t="s">
        <v>25</v>
      </c>
      <c r="D8" s="3" t="s">
        <v>26</v>
      </c>
      <c r="E8" s="3" t="s">
        <v>27</v>
      </c>
      <c r="F8" s="3" t="s">
        <v>28</v>
      </c>
      <c r="G8" s="3">
        <v>3</v>
      </c>
      <c r="H8" s="3">
        <v>4</v>
      </c>
      <c r="I8" s="4">
        <f t="shared" si="5"/>
        <v>2.1276595744680851</v>
      </c>
      <c r="J8" s="25">
        <v>0</v>
      </c>
      <c r="K8" s="5">
        <f t="shared" si="0"/>
        <v>0</v>
      </c>
      <c r="L8" s="25">
        <f t="shared" si="1"/>
        <v>2</v>
      </c>
      <c r="M8" s="25">
        <v>1</v>
      </c>
      <c r="N8" s="25">
        <v>1</v>
      </c>
      <c r="O8" s="25">
        <v>0</v>
      </c>
      <c r="P8" s="25">
        <v>2</v>
      </c>
      <c r="Q8" s="25">
        <v>2</v>
      </c>
      <c r="R8" s="5">
        <f t="shared" si="2"/>
        <v>0.5</v>
      </c>
      <c r="S8" s="5">
        <f t="shared" si="3"/>
        <v>0.5</v>
      </c>
      <c r="T8" s="25">
        <v>0</v>
      </c>
      <c r="U8" s="3">
        <v>1</v>
      </c>
      <c r="V8" s="3">
        <v>0</v>
      </c>
      <c r="W8" s="3">
        <v>0</v>
      </c>
      <c r="X8" s="3">
        <f t="shared" si="4"/>
        <v>4</v>
      </c>
    </row>
    <row r="9" spans="1:27" x14ac:dyDescent="0.3">
      <c r="A9" s="3">
        <v>14</v>
      </c>
      <c r="B9" s="3" t="s">
        <v>24</v>
      </c>
      <c r="C9" s="3" t="s">
        <v>25</v>
      </c>
      <c r="D9" s="3" t="s">
        <v>26</v>
      </c>
      <c r="E9" s="3" t="s">
        <v>33</v>
      </c>
      <c r="F9" s="3" t="s">
        <v>28</v>
      </c>
      <c r="G9" s="3">
        <v>5</v>
      </c>
      <c r="H9" s="3">
        <v>4</v>
      </c>
      <c r="I9" s="4">
        <f t="shared" si="5"/>
        <v>0.8</v>
      </c>
      <c r="J9" s="25">
        <v>2</v>
      </c>
      <c r="K9" s="5">
        <f t="shared" si="0"/>
        <v>0.4</v>
      </c>
      <c r="L9" s="25">
        <f t="shared" si="1"/>
        <v>3</v>
      </c>
      <c r="M9" s="25">
        <v>2</v>
      </c>
      <c r="N9" s="25">
        <v>1</v>
      </c>
      <c r="O9" s="25">
        <v>0</v>
      </c>
      <c r="P9" s="25">
        <v>0</v>
      </c>
      <c r="Q9" s="25">
        <v>0</v>
      </c>
      <c r="R9" s="5">
        <f t="shared" si="2"/>
        <v>0.66666666666666663</v>
      </c>
      <c r="S9" s="5">
        <f t="shared" si="3"/>
        <v>0.66666666666666663</v>
      </c>
      <c r="T9" s="25">
        <v>0</v>
      </c>
      <c r="U9" s="3">
        <v>0</v>
      </c>
      <c r="V9" s="3">
        <v>0</v>
      </c>
      <c r="W9" s="3">
        <v>0</v>
      </c>
      <c r="X9" s="3">
        <f t="shared" si="4"/>
        <v>4</v>
      </c>
    </row>
    <row r="10" spans="1:27" x14ac:dyDescent="0.3">
      <c r="A10" s="3">
        <v>17</v>
      </c>
      <c r="B10" s="3" t="s">
        <v>32</v>
      </c>
      <c r="C10" s="3" t="s">
        <v>30</v>
      </c>
      <c r="D10" s="3" t="s">
        <v>26</v>
      </c>
      <c r="E10" s="3" t="s">
        <v>33</v>
      </c>
      <c r="F10" s="3" t="s">
        <v>28</v>
      </c>
      <c r="G10" s="3">
        <v>3</v>
      </c>
      <c r="H10" s="3">
        <v>3</v>
      </c>
      <c r="I10" s="4">
        <f t="shared" si="5"/>
        <v>1</v>
      </c>
      <c r="J10" s="25">
        <v>0</v>
      </c>
      <c r="K10" s="5">
        <f t="shared" si="0"/>
        <v>0</v>
      </c>
      <c r="L10" s="25">
        <f t="shared" si="1"/>
        <v>3</v>
      </c>
      <c r="M10" s="25">
        <v>1</v>
      </c>
      <c r="N10" s="25">
        <v>2</v>
      </c>
      <c r="O10" s="25">
        <v>1</v>
      </c>
      <c r="P10" s="25">
        <v>0</v>
      </c>
      <c r="Q10" s="25">
        <v>0</v>
      </c>
      <c r="R10" s="5">
        <f t="shared" si="2"/>
        <v>0.33333333333333331</v>
      </c>
      <c r="S10" s="5">
        <f t="shared" si="3"/>
        <v>0.33333333333333331</v>
      </c>
      <c r="T10" s="25">
        <v>0</v>
      </c>
      <c r="U10" s="3">
        <v>0</v>
      </c>
      <c r="V10" s="3">
        <v>0</v>
      </c>
      <c r="W10" s="3">
        <v>0</v>
      </c>
      <c r="X10" s="3">
        <f t="shared" si="4"/>
        <v>-1</v>
      </c>
    </row>
    <row r="11" spans="1:27" x14ac:dyDescent="0.3">
      <c r="A11" s="3">
        <v>18</v>
      </c>
      <c r="B11" s="3" t="s">
        <v>32</v>
      </c>
      <c r="C11" s="3" t="s">
        <v>25</v>
      </c>
      <c r="D11" s="3" t="s">
        <v>26</v>
      </c>
      <c r="E11" s="3" t="s">
        <v>30</v>
      </c>
      <c r="F11" s="3" t="s">
        <v>28</v>
      </c>
      <c r="G11" s="3">
        <v>2</v>
      </c>
      <c r="H11" s="3">
        <v>0</v>
      </c>
      <c r="I11" s="4">
        <f t="shared" si="5"/>
        <v>0</v>
      </c>
      <c r="J11" s="25">
        <v>0</v>
      </c>
      <c r="K11" s="5">
        <f t="shared" si="0"/>
        <v>0</v>
      </c>
      <c r="L11" s="25">
        <f t="shared" si="1"/>
        <v>2</v>
      </c>
      <c r="M11" s="25">
        <v>0</v>
      </c>
      <c r="N11" s="25">
        <v>2</v>
      </c>
      <c r="O11" s="25">
        <v>0</v>
      </c>
      <c r="P11" s="25">
        <v>0</v>
      </c>
      <c r="Q11" s="25">
        <v>0</v>
      </c>
      <c r="R11" s="5">
        <f t="shared" si="2"/>
        <v>0</v>
      </c>
      <c r="S11" s="5">
        <f t="shared" si="3"/>
        <v>0</v>
      </c>
      <c r="T11" s="25">
        <v>0</v>
      </c>
      <c r="U11" s="3">
        <v>1</v>
      </c>
      <c r="V11" s="3">
        <v>0</v>
      </c>
      <c r="W11" s="3">
        <v>0</v>
      </c>
      <c r="X11" s="3">
        <f t="shared" si="4"/>
        <v>-1</v>
      </c>
    </row>
    <row r="12" spans="1:27" x14ac:dyDescent="0.3">
      <c r="A12" s="3">
        <v>24</v>
      </c>
      <c r="B12" s="3" t="s">
        <v>24</v>
      </c>
      <c r="C12" s="3" t="s">
        <v>29</v>
      </c>
      <c r="D12" s="3" t="s">
        <v>26</v>
      </c>
      <c r="E12" s="3" t="s">
        <v>33</v>
      </c>
      <c r="F12" s="3" t="s">
        <v>28</v>
      </c>
      <c r="G12" s="3">
        <v>0</v>
      </c>
      <c r="H12" s="3">
        <v>0</v>
      </c>
      <c r="I12" s="4" t="e">
        <f t="shared" si="5"/>
        <v>#DIV/0!</v>
      </c>
      <c r="J12" s="25">
        <v>0</v>
      </c>
      <c r="K12" s="5" t="e">
        <f t="shared" si="0"/>
        <v>#DIV/0!</v>
      </c>
      <c r="L12" s="25">
        <f t="shared" si="1"/>
        <v>0</v>
      </c>
      <c r="M12" s="25">
        <v>0</v>
      </c>
      <c r="N12" s="25">
        <v>0</v>
      </c>
      <c r="O12" s="25">
        <v>0</v>
      </c>
      <c r="P12" s="25">
        <v>0</v>
      </c>
      <c r="Q12" s="25">
        <v>0</v>
      </c>
      <c r="R12" s="5" t="e">
        <f t="shared" si="2"/>
        <v>#DIV/0!</v>
      </c>
      <c r="S12" s="5" t="e">
        <f t="shared" si="3"/>
        <v>#DIV/0!</v>
      </c>
      <c r="T12" s="25">
        <v>0</v>
      </c>
      <c r="U12" s="3">
        <v>0</v>
      </c>
      <c r="V12" s="3">
        <v>0</v>
      </c>
      <c r="W12" s="3">
        <v>0</v>
      </c>
      <c r="X12" s="3">
        <f t="shared" si="4"/>
        <v>0</v>
      </c>
    </row>
    <row r="13" spans="1:27" x14ac:dyDescent="0.3">
      <c r="A13" s="3">
        <v>26</v>
      </c>
      <c r="B13" s="3" t="s">
        <v>24</v>
      </c>
      <c r="C13" s="3" t="s">
        <v>29</v>
      </c>
      <c r="D13" s="3" t="s">
        <v>26</v>
      </c>
      <c r="E13" s="3" t="s">
        <v>30</v>
      </c>
      <c r="F13" s="3" t="s">
        <v>28</v>
      </c>
      <c r="G13" s="3">
        <v>8</v>
      </c>
      <c r="H13" s="3">
        <v>6</v>
      </c>
      <c r="I13" s="4">
        <f t="shared" si="5"/>
        <v>0.77319587628865982</v>
      </c>
      <c r="J13" s="25">
        <v>5</v>
      </c>
      <c r="K13" s="5">
        <f t="shared" si="0"/>
        <v>0.625</v>
      </c>
      <c r="L13" s="25">
        <f t="shared" si="1"/>
        <v>1</v>
      </c>
      <c r="M13" s="25">
        <v>1</v>
      </c>
      <c r="N13" s="25">
        <v>0</v>
      </c>
      <c r="O13" s="25">
        <v>1</v>
      </c>
      <c r="P13" s="25">
        <v>4</v>
      </c>
      <c r="Q13" s="25">
        <v>4</v>
      </c>
      <c r="R13" s="5">
        <f t="shared" si="2"/>
        <v>1</v>
      </c>
      <c r="S13" s="5">
        <f t="shared" si="3"/>
        <v>1</v>
      </c>
      <c r="T13" s="25">
        <v>0</v>
      </c>
      <c r="U13" s="3">
        <v>0</v>
      </c>
      <c r="V13" s="3">
        <v>1</v>
      </c>
      <c r="W13" s="3">
        <v>2</v>
      </c>
      <c r="X13" s="3">
        <f t="shared" si="4"/>
        <v>3</v>
      </c>
    </row>
    <row r="14" spans="1:27" x14ac:dyDescent="0.3">
      <c r="A14" s="3">
        <v>27</v>
      </c>
      <c r="B14" s="3" t="s">
        <v>29</v>
      </c>
      <c r="C14" s="3" t="s">
        <v>25</v>
      </c>
      <c r="D14" s="3" t="s">
        <v>26</v>
      </c>
      <c r="E14" s="3" t="s">
        <v>30</v>
      </c>
      <c r="F14" s="3" t="s">
        <v>28</v>
      </c>
      <c r="G14" s="3">
        <v>5</v>
      </c>
      <c r="H14" s="3">
        <v>4</v>
      </c>
      <c r="I14" s="4">
        <f t="shared" si="5"/>
        <v>0.8</v>
      </c>
      <c r="J14" s="25">
        <v>3</v>
      </c>
      <c r="K14" s="5">
        <f t="shared" si="0"/>
        <v>0.6</v>
      </c>
      <c r="L14" s="25">
        <f t="shared" si="1"/>
        <v>2</v>
      </c>
      <c r="M14" s="25">
        <v>2</v>
      </c>
      <c r="N14" s="25">
        <v>0</v>
      </c>
      <c r="O14" s="25">
        <v>2</v>
      </c>
      <c r="P14" s="25">
        <v>0</v>
      </c>
      <c r="Q14" s="25">
        <v>0</v>
      </c>
      <c r="R14" s="5">
        <f t="shared" si="2"/>
        <v>1</v>
      </c>
      <c r="S14" s="5">
        <f t="shared" si="3"/>
        <v>1</v>
      </c>
      <c r="T14" s="25">
        <v>0</v>
      </c>
      <c r="U14" s="3">
        <v>0</v>
      </c>
      <c r="V14" s="3">
        <v>0</v>
      </c>
      <c r="W14" s="3">
        <v>0</v>
      </c>
      <c r="X14" s="3">
        <f t="shared" si="4"/>
        <v>0</v>
      </c>
    </row>
    <row r="15" spans="1:27" x14ac:dyDescent="0.3">
      <c r="A15" s="3">
        <v>29</v>
      </c>
      <c r="B15" s="3" t="s">
        <v>29</v>
      </c>
      <c r="C15" s="3" t="s">
        <v>32</v>
      </c>
      <c r="D15" s="3" t="s">
        <v>26</v>
      </c>
      <c r="E15" s="3" t="s">
        <v>30</v>
      </c>
      <c r="F15" s="3" t="s">
        <v>28</v>
      </c>
      <c r="G15" s="3">
        <v>4</v>
      </c>
      <c r="H15" s="3">
        <v>1</v>
      </c>
      <c r="I15" s="4">
        <f t="shared" si="5"/>
        <v>0.25773195876288663</v>
      </c>
      <c r="J15" s="25">
        <v>3</v>
      </c>
      <c r="K15" s="5">
        <f t="shared" si="0"/>
        <v>0.75</v>
      </c>
      <c r="L15" s="25">
        <f t="shared" si="1"/>
        <v>0</v>
      </c>
      <c r="M15" s="25">
        <v>0</v>
      </c>
      <c r="N15" s="25">
        <v>0</v>
      </c>
      <c r="O15" s="25">
        <v>0</v>
      </c>
      <c r="P15" s="25">
        <v>2</v>
      </c>
      <c r="Q15" s="25">
        <v>1</v>
      </c>
      <c r="R15" s="5" t="e">
        <f t="shared" si="2"/>
        <v>#DIV/0!</v>
      </c>
      <c r="S15" s="5" t="e">
        <f t="shared" si="3"/>
        <v>#DIV/0!</v>
      </c>
      <c r="T15" s="25">
        <v>0</v>
      </c>
      <c r="U15" s="3">
        <v>0</v>
      </c>
      <c r="V15" s="3">
        <v>0</v>
      </c>
      <c r="W15" s="3">
        <v>1</v>
      </c>
      <c r="X15" s="3">
        <f t="shared" si="4"/>
        <v>-5</v>
      </c>
    </row>
    <row r="16" spans="1:27" x14ac:dyDescent="0.3">
      <c r="A16" s="3">
        <v>30</v>
      </c>
      <c r="B16" s="3" t="s">
        <v>24</v>
      </c>
      <c r="C16" s="3" t="s">
        <v>25</v>
      </c>
      <c r="D16" s="3" t="s">
        <v>32</v>
      </c>
      <c r="E16" s="3" t="s">
        <v>33</v>
      </c>
      <c r="F16" s="3" t="s">
        <v>29</v>
      </c>
      <c r="G16" s="3">
        <v>3</v>
      </c>
      <c r="H16" s="3">
        <v>3</v>
      </c>
      <c r="I16" s="4">
        <f t="shared" si="5"/>
        <v>1</v>
      </c>
      <c r="J16" s="25">
        <v>1</v>
      </c>
      <c r="K16" s="5">
        <f t="shared" si="0"/>
        <v>0.33333333333333331</v>
      </c>
      <c r="L16" s="25">
        <f t="shared" si="1"/>
        <v>2</v>
      </c>
      <c r="M16" s="25">
        <v>1</v>
      </c>
      <c r="N16" s="25">
        <v>1</v>
      </c>
      <c r="O16" s="25">
        <v>1</v>
      </c>
      <c r="P16" s="25">
        <v>0</v>
      </c>
      <c r="Q16" s="25">
        <v>0</v>
      </c>
      <c r="R16" s="5">
        <f t="shared" si="2"/>
        <v>0.5</v>
      </c>
      <c r="S16" s="5">
        <f t="shared" si="3"/>
        <v>0.75</v>
      </c>
      <c r="T16" s="25">
        <v>1</v>
      </c>
      <c r="U16" s="3">
        <v>0</v>
      </c>
      <c r="V16" s="3">
        <v>0</v>
      </c>
      <c r="W16" s="3">
        <v>0</v>
      </c>
      <c r="X16" s="3">
        <f t="shared" si="4"/>
        <v>1</v>
      </c>
    </row>
    <row r="17" spans="1:24" x14ac:dyDescent="0.3">
      <c r="A17" s="3">
        <v>31</v>
      </c>
      <c r="B17" s="3" t="s">
        <v>24</v>
      </c>
      <c r="C17" s="3" t="s">
        <v>33</v>
      </c>
      <c r="D17" s="3" t="s">
        <v>26</v>
      </c>
      <c r="E17" s="3" t="s">
        <v>27</v>
      </c>
      <c r="F17" s="3" t="s">
        <v>28</v>
      </c>
      <c r="G17" s="3">
        <v>3</v>
      </c>
      <c r="H17" s="3">
        <v>6</v>
      </c>
      <c r="I17" s="4">
        <f t="shared" si="5"/>
        <v>2</v>
      </c>
      <c r="J17" s="25">
        <v>0</v>
      </c>
      <c r="K17" s="5">
        <f t="shared" si="0"/>
        <v>0</v>
      </c>
      <c r="L17" s="25">
        <f t="shared" si="1"/>
        <v>4</v>
      </c>
      <c r="M17" s="25">
        <v>3</v>
      </c>
      <c r="N17" s="25">
        <v>1</v>
      </c>
      <c r="O17" s="25">
        <v>1</v>
      </c>
      <c r="P17" s="25">
        <v>0</v>
      </c>
      <c r="Q17" s="25">
        <v>0</v>
      </c>
      <c r="R17" s="5">
        <f t="shared" si="2"/>
        <v>0.75</v>
      </c>
      <c r="S17" s="5">
        <f t="shared" si="3"/>
        <v>0.75</v>
      </c>
      <c r="T17" s="25">
        <v>0</v>
      </c>
      <c r="U17" s="3">
        <v>1</v>
      </c>
      <c r="V17" s="3">
        <v>0</v>
      </c>
      <c r="W17" s="3">
        <v>0</v>
      </c>
      <c r="X17" s="3">
        <f t="shared" si="4"/>
        <v>4</v>
      </c>
    </row>
    <row r="18" spans="1:24" x14ac:dyDescent="0.3">
      <c r="A18" s="3">
        <v>32</v>
      </c>
      <c r="B18" s="3" t="s">
        <v>29</v>
      </c>
      <c r="C18" s="3" t="s">
        <v>30</v>
      </c>
      <c r="D18" s="3" t="s">
        <v>26</v>
      </c>
      <c r="E18" s="3" t="s">
        <v>33</v>
      </c>
      <c r="F18" s="3" t="s">
        <v>28</v>
      </c>
      <c r="G18" s="3">
        <v>3</v>
      </c>
      <c r="H18" s="3">
        <v>2</v>
      </c>
      <c r="I18" s="4">
        <f t="shared" si="5"/>
        <v>1</v>
      </c>
      <c r="J18" s="25">
        <v>0</v>
      </c>
      <c r="K18" s="5">
        <f t="shared" si="0"/>
        <v>0</v>
      </c>
      <c r="L18" s="25">
        <f t="shared" si="1"/>
        <v>3</v>
      </c>
      <c r="M18" s="25">
        <v>1</v>
      </c>
      <c r="N18" s="25">
        <v>2</v>
      </c>
      <c r="O18" s="25">
        <v>0</v>
      </c>
      <c r="P18" s="25">
        <v>0</v>
      </c>
      <c r="Q18" s="25">
        <v>0</v>
      </c>
      <c r="R18" s="5">
        <f t="shared" si="2"/>
        <v>0.33333333333333331</v>
      </c>
      <c r="S18" s="5">
        <f t="shared" si="3"/>
        <v>0.33333333333333331</v>
      </c>
      <c r="T18" s="25">
        <v>0</v>
      </c>
      <c r="U18" s="3">
        <v>1</v>
      </c>
      <c r="V18" s="3">
        <v>0</v>
      </c>
      <c r="W18" s="3">
        <v>2</v>
      </c>
      <c r="X18" s="3">
        <f t="shared" si="4"/>
        <v>2</v>
      </c>
    </row>
    <row r="19" spans="1:24" x14ac:dyDescent="0.3">
      <c r="A19" s="3">
        <v>33</v>
      </c>
      <c r="B19" s="3" t="s">
        <v>24</v>
      </c>
      <c r="C19" s="3" t="s">
        <v>25</v>
      </c>
      <c r="D19" s="3" t="s">
        <v>26</v>
      </c>
      <c r="E19" s="3" t="s">
        <v>30</v>
      </c>
      <c r="F19" s="3" t="s">
        <v>28</v>
      </c>
      <c r="G19" s="3">
        <v>3</v>
      </c>
      <c r="H19" s="3">
        <v>4</v>
      </c>
      <c r="I19" s="4">
        <f t="shared" si="5"/>
        <v>2.1276595744680851</v>
      </c>
      <c r="J19" s="25">
        <v>0</v>
      </c>
      <c r="K19" s="5">
        <f t="shared" si="0"/>
        <v>0</v>
      </c>
      <c r="L19" s="25">
        <f t="shared" si="1"/>
        <v>2</v>
      </c>
      <c r="M19" s="25">
        <v>1</v>
      </c>
      <c r="N19" s="25">
        <v>1</v>
      </c>
      <c r="O19" s="25">
        <v>1</v>
      </c>
      <c r="P19" s="25">
        <v>2</v>
      </c>
      <c r="Q19" s="25">
        <v>1</v>
      </c>
      <c r="R19" s="5">
        <f t="shared" si="2"/>
        <v>0.5</v>
      </c>
      <c r="S19" s="5">
        <f t="shared" si="3"/>
        <v>0.75</v>
      </c>
      <c r="T19" s="25">
        <v>1</v>
      </c>
      <c r="U19" s="3">
        <v>1</v>
      </c>
      <c r="V19" s="3">
        <v>0</v>
      </c>
      <c r="W19" s="3">
        <v>1</v>
      </c>
      <c r="X19" s="3">
        <f t="shared" si="4"/>
        <v>3</v>
      </c>
    </row>
    <row r="20" spans="1:24" x14ac:dyDescent="0.3">
      <c r="A20" s="3">
        <v>34</v>
      </c>
      <c r="B20" s="3" t="s">
        <v>24</v>
      </c>
      <c r="C20" s="3" t="s">
        <v>25</v>
      </c>
      <c r="D20" s="3" t="s">
        <v>29</v>
      </c>
      <c r="E20" s="3" t="s">
        <v>27</v>
      </c>
      <c r="F20" s="3" t="s">
        <v>28</v>
      </c>
      <c r="G20" s="3">
        <v>3</v>
      </c>
      <c r="H20" s="3">
        <v>2</v>
      </c>
      <c r="I20" s="4">
        <f t="shared" si="5"/>
        <v>0.66666666666666663</v>
      </c>
      <c r="J20" s="25">
        <v>0</v>
      </c>
      <c r="K20" s="5">
        <f t="shared" si="0"/>
        <v>0</v>
      </c>
      <c r="L20" s="25">
        <f t="shared" si="1"/>
        <v>3</v>
      </c>
      <c r="M20" s="25">
        <v>1</v>
      </c>
      <c r="N20" s="25">
        <v>2</v>
      </c>
      <c r="O20" s="25">
        <v>0</v>
      </c>
      <c r="P20" s="25">
        <v>0</v>
      </c>
      <c r="Q20" s="25">
        <v>0</v>
      </c>
      <c r="R20" s="5">
        <f t="shared" si="2"/>
        <v>0.33333333333333331</v>
      </c>
      <c r="S20" s="5">
        <f t="shared" si="3"/>
        <v>0.33333333333333331</v>
      </c>
      <c r="T20" s="25">
        <v>0</v>
      </c>
      <c r="U20" s="3">
        <v>0</v>
      </c>
      <c r="V20" s="3">
        <v>0</v>
      </c>
      <c r="W20" s="3">
        <v>0</v>
      </c>
      <c r="X20" s="3">
        <f t="shared" si="4"/>
        <v>2</v>
      </c>
    </row>
    <row r="21" spans="1:24" x14ac:dyDescent="0.3">
      <c r="A21" s="3">
        <v>35</v>
      </c>
      <c r="B21" s="3" t="s">
        <v>24</v>
      </c>
      <c r="C21" s="3" t="s">
        <v>25</v>
      </c>
      <c r="D21" s="3" t="s">
        <v>32</v>
      </c>
      <c r="E21" s="3" t="s">
        <v>29</v>
      </c>
      <c r="F21" s="3" t="s">
        <v>28</v>
      </c>
      <c r="G21" s="3">
        <v>3</v>
      </c>
      <c r="H21" s="3">
        <v>3</v>
      </c>
      <c r="I21" s="4">
        <f t="shared" si="5"/>
        <v>1.2295081967213115</v>
      </c>
      <c r="J21" s="25">
        <v>1</v>
      </c>
      <c r="K21" s="5">
        <f t="shared" si="0"/>
        <v>0.33333333333333331</v>
      </c>
      <c r="L21" s="25">
        <f t="shared" si="1"/>
        <v>2</v>
      </c>
      <c r="M21" s="25">
        <v>1</v>
      </c>
      <c r="N21" s="25">
        <v>1</v>
      </c>
      <c r="O21" s="25">
        <v>0</v>
      </c>
      <c r="P21" s="25">
        <v>1</v>
      </c>
      <c r="Q21" s="25">
        <v>1</v>
      </c>
      <c r="R21" s="5">
        <f t="shared" si="2"/>
        <v>0.5</v>
      </c>
      <c r="S21" s="5">
        <f t="shared" si="3"/>
        <v>0.5</v>
      </c>
      <c r="T21" s="25">
        <v>0</v>
      </c>
      <c r="U21" s="3">
        <v>1</v>
      </c>
      <c r="V21" s="3">
        <v>0</v>
      </c>
      <c r="W21" s="3">
        <v>0</v>
      </c>
      <c r="X21" s="3">
        <f t="shared" si="4"/>
        <v>3</v>
      </c>
    </row>
    <row r="22" spans="1:24" x14ac:dyDescent="0.3">
      <c r="A22" s="3">
        <v>36</v>
      </c>
      <c r="B22" s="3" t="s">
        <v>24</v>
      </c>
      <c r="C22" s="3" t="s">
        <v>32</v>
      </c>
      <c r="D22" s="3" t="s">
        <v>26</v>
      </c>
      <c r="E22" s="3" t="s">
        <v>33</v>
      </c>
      <c r="F22" s="3" t="s">
        <v>28</v>
      </c>
      <c r="G22" s="3">
        <v>3</v>
      </c>
      <c r="H22" s="3">
        <v>0</v>
      </c>
      <c r="I22" s="4">
        <f t="shared" si="5"/>
        <v>0</v>
      </c>
      <c r="J22" s="25">
        <v>1</v>
      </c>
      <c r="K22" s="5">
        <f t="shared" si="0"/>
        <v>0.33333333333333331</v>
      </c>
      <c r="L22" s="25">
        <f t="shared" si="1"/>
        <v>2</v>
      </c>
      <c r="M22" s="25">
        <v>0</v>
      </c>
      <c r="N22" s="25">
        <v>2</v>
      </c>
      <c r="O22" s="25">
        <v>0</v>
      </c>
      <c r="P22" s="25">
        <v>0</v>
      </c>
      <c r="Q22" s="25">
        <v>0</v>
      </c>
      <c r="R22" s="5">
        <f t="shared" si="2"/>
        <v>0</v>
      </c>
      <c r="S22" s="5">
        <f t="shared" si="3"/>
        <v>0</v>
      </c>
      <c r="T22" s="25">
        <v>0</v>
      </c>
      <c r="U22" s="3">
        <v>0</v>
      </c>
      <c r="V22" s="3">
        <v>0</v>
      </c>
      <c r="W22" s="3">
        <v>1</v>
      </c>
      <c r="X22" s="3">
        <f t="shared" si="4"/>
        <v>-2</v>
      </c>
    </row>
    <row r="23" spans="1:24" x14ac:dyDescent="0.3">
      <c r="A23" s="3">
        <v>37</v>
      </c>
      <c r="B23" s="3" t="s">
        <v>24</v>
      </c>
      <c r="C23" s="3" t="s">
        <v>25</v>
      </c>
      <c r="D23" s="3" t="s">
        <v>26</v>
      </c>
      <c r="E23" s="3" t="s">
        <v>29</v>
      </c>
      <c r="F23" s="3" t="s">
        <v>28</v>
      </c>
      <c r="G23" s="3">
        <v>3</v>
      </c>
      <c r="H23" s="3">
        <v>5</v>
      </c>
      <c r="I23" s="4">
        <f t="shared" si="5"/>
        <v>1.4534883720930232</v>
      </c>
      <c r="J23" s="3">
        <v>0</v>
      </c>
      <c r="K23" s="5">
        <f t="shared" si="0"/>
        <v>0</v>
      </c>
      <c r="L23" s="25">
        <f t="shared" si="1"/>
        <v>3</v>
      </c>
      <c r="M23" s="25">
        <v>2</v>
      </c>
      <c r="N23" s="25">
        <v>1</v>
      </c>
      <c r="O23" s="25">
        <v>1</v>
      </c>
      <c r="P23" s="25">
        <v>1</v>
      </c>
      <c r="Q23" s="25">
        <v>1</v>
      </c>
      <c r="R23" s="5">
        <f t="shared" si="2"/>
        <v>0.66666666666666663</v>
      </c>
      <c r="S23" s="5">
        <f t="shared" si="3"/>
        <v>0.66666666666666663</v>
      </c>
      <c r="T23" s="25">
        <v>0</v>
      </c>
      <c r="U23" s="3">
        <v>0</v>
      </c>
      <c r="V23" s="3">
        <v>0</v>
      </c>
      <c r="W23" s="3">
        <v>0</v>
      </c>
      <c r="X23" s="3">
        <f t="shared" si="4"/>
        <v>2</v>
      </c>
    </row>
    <row r="24" spans="1:24" x14ac:dyDescent="0.3">
      <c r="A24" s="3">
        <v>38</v>
      </c>
      <c r="B24" s="3" t="s">
        <v>29</v>
      </c>
      <c r="C24" s="3" t="s">
        <v>30</v>
      </c>
      <c r="D24" s="3" t="s">
        <v>32</v>
      </c>
      <c r="E24" s="3" t="s">
        <v>33</v>
      </c>
      <c r="F24" s="3" t="s">
        <v>28</v>
      </c>
      <c r="G24" s="3">
        <v>2</v>
      </c>
      <c r="H24" s="3">
        <v>0</v>
      </c>
      <c r="I24" s="4">
        <f t="shared" si="5"/>
        <v>0</v>
      </c>
      <c r="J24" s="25">
        <v>0</v>
      </c>
      <c r="K24" s="5">
        <f t="shared" si="0"/>
        <v>0</v>
      </c>
      <c r="L24" s="25">
        <f t="shared" si="1"/>
        <v>2</v>
      </c>
      <c r="M24" s="25">
        <v>0</v>
      </c>
      <c r="N24" s="25">
        <v>2</v>
      </c>
      <c r="O24" s="25">
        <v>0</v>
      </c>
      <c r="P24" s="25">
        <v>0</v>
      </c>
      <c r="Q24" s="25">
        <v>0</v>
      </c>
      <c r="R24" s="5">
        <f t="shared" si="2"/>
        <v>0</v>
      </c>
      <c r="S24" s="5">
        <f t="shared" si="3"/>
        <v>0</v>
      </c>
      <c r="T24" s="25">
        <v>0</v>
      </c>
      <c r="U24" s="3">
        <v>0</v>
      </c>
      <c r="V24" s="3">
        <v>0</v>
      </c>
      <c r="W24" s="3">
        <v>0</v>
      </c>
      <c r="X24" s="3">
        <f t="shared" si="4"/>
        <v>0</v>
      </c>
    </row>
    <row r="25" spans="1:24" x14ac:dyDescent="0.3">
      <c r="A25" s="3">
        <v>39</v>
      </c>
      <c r="B25" s="3" t="s">
        <v>29</v>
      </c>
      <c r="C25" s="3" t="s">
        <v>25</v>
      </c>
      <c r="D25" s="3" t="s">
        <v>26</v>
      </c>
      <c r="E25" s="3" t="s">
        <v>27</v>
      </c>
      <c r="F25" s="16" t="s">
        <v>30</v>
      </c>
      <c r="G25" s="3">
        <v>2</v>
      </c>
      <c r="H25" s="3">
        <v>2</v>
      </c>
      <c r="I25" s="4">
        <f t="shared" si="5"/>
        <v>2</v>
      </c>
      <c r="J25" s="25">
        <v>0</v>
      </c>
      <c r="K25" s="5">
        <f t="shared" si="0"/>
        <v>0</v>
      </c>
      <c r="L25" s="25">
        <f t="shared" si="1"/>
        <v>2</v>
      </c>
      <c r="M25" s="25">
        <v>1</v>
      </c>
      <c r="N25" s="25">
        <v>1</v>
      </c>
      <c r="O25" s="25">
        <v>1</v>
      </c>
      <c r="P25" s="25">
        <v>0</v>
      </c>
      <c r="Q25" s="25">
        <v>0</v>
      </c>
      <c r="R25" s="5">
        <f t="shared" si="2"/>
        <v>0.5</v>
      </c>
      <c r="S25" s="5">
        <f t="shared" si="3"/>
        <v>0.5</v>
      </c>
      <c r="T25" s="25">
        <v>0</v>
      </c>
      <c r="U25" s="3">
        <v>1</v>
      </c>
      <c r="V25" s="3">
        <v>0</v>
      </c>
      <c r="W25" s="3">
        <v>0</v>
      </c>
      <c r="X25" s="3">
        <f t="shared" si="4"/>
        <v>2</v>
      </c>
    </row>
    <row r="26" spans="1:24" x14ac:dyDescent="0.3">
      <c r="A26" s="3">
        <v>40</v>
      </c>
      <c r="B26" s="3" t="s">
        <v>24</v>
      </c>
      <c r="C26" s="3" t="s">
        <v>25</v>
      </c>
      <c r="D26" s="3" t="s">
        <v>26</v>
      </c>
      <c r="E26" s="3" t="s">
        <v>27</v>
      </c>
      <c r="F26" s="3" t="s">
        <v>29</v>
      </c>
      <c r="G26" s="3">
        <v>2</v>
      </c>
      <c r="H26" s="3">
        <v>3</v>
      </c>
      <c r="I26" s="4">
        <f t="shared" si="5"/>
        <v>1.595744680851064</v>
      </c>
      <c r="J26" s="25">
        <v>0</v>
      </c>
      <c r="K26" s="5">
        <f t="shared" si="0"/>
        <v>0</v>
      </c>
      <c r="L26" s="25">
        <f t="shared" si="1"/>
        <v>1</v>
      </c>
      <c r="M26" s="25">
        <v>1</v>
      </c>
      <c r="N26" s="25">
        <v>0</v>
      </c>
      <c r="O26" s="25">
        <v>1</v>
      </c>
      <c r="P26" s="25">
        <v>2</v>
      </c>
      <c r="Q26" s="25">
        <v>1</v>
      </c>
      <c r="R26" s="5">
        <f t="shared" si="2"/>
        <v>1</v>
      </c>
      <c r="S26" s="5">
        <f t="shared" si="3"/>
        <v>1</v>
      </c>
      <c r="T26" s="25">
        <v>0</v>
      </c>
      <c r="U26" s="3">
        <v>0</v>
      </c>
      <c r="V26" s="3">
        <v>0</v>
      </c>
      <c r="W26" s="3">
        <v>1</v>
      </c>
      <c r="X26" s="3">
        <f t="shared" si="4"/>
        <v>3</v>
      </c>
    </row>
    <row r="27" spans="1:24" x14ac:dyDescent="0.3">
      <c r="A27" s="3">
        <v>41</v>
      </c>
      <c r="B27" s="3" t="s">
        <v>24</v>
      </c>
      <c r="C27" s="3" t="s">
        <v>29</v>
      </c>
      <c r="D27" s="3" t="s">
        <v>26</v>
      </c>
      <c r="E27" s="3" t="s">
        <v>34</v>
      </c>
      <c r="F27" s="11" t="s">
        <v>28</v>
      </c>
      <c r="G27" s="3">
        <v>2</v>
      </c>
      <c r="H27" s="3">
        <v>2</v>
      </c>
      <c r="I27" s="4">
        <f t="shared" si="5"/>
        <v>1</v>
      </c>
      <c r="J27" s="25">
        <v>0</v>
      </c>
      <c r="K27" s="5">
        <f t="shared" si="0"/>
        <v>0</v>
      </c>
      <c r="L27" s="25">
        <f t="shared" si="1"/>
        <v>2</v>
      </c>
      <c r="M27" s="25">
        <v>1</v>
      </c>
      <c r="N27" s="25">
        <v>1</v>
      </c>
      <c r="O27" s="25">
        <v>0</v>
      </c>
      <c r="P27" s="25">
        <v>0</v>
      </c>
      <c r="Q27" s="25">
        <v>0</v>
      </c>
      <c r="R27" s="5">
        <f t="shared" si="2"/>
        <v>0.5</v>
      </c>
      <c r="S27" s="5">
        <f t="shared" si="3"/>
        <v>0.5</v>
      </c>
      <c r="T27" s="25">
        <v>0</v>
      </c>
      <c r="U27" s="3">
        <v>0</v>
      </c>
      <c r="V27" s="3">
        <v>0</v>
      </c>
      <c r="W27" s="3">
        <v>1</v>
      </c>
      <c r="X27" s="3">
        <f t="shared" si="4"/>
        <v>-6</v>
      </c>
    </row>
    <row r="28" spans="1:24" x14ac:dyDescent="0.3">
      <c r="A28" s="3">
        <v>42</v>
      </c>
      <c r="B28" s="3" t="s">
        <v>24</v>
      </c>
      <c r="C28" s="3" t="s">
        <v>25</v>
      </c>
      <c r="D28" s="3" t="s">
        <v>26</v>
      </c>
      <c r="E28" s="3" t="s">
        <v>33</v>
      </c>
      <c r="F28" s="11" t="s">
        <v>29</v>
      </c>
      <c r="G28" s="3">
        <v>1</v>
      </c>
      <c r="H28" s="3">
        <v>0</v>
      </c>
      <c r="I28" s="4">
        <f t="shared" si="5"/>
        <v>0</v>
      </c>
      <c r="J28" s="25">
        <v>1</v>
      </c>
      <c r="K28" s="5">
        <f t="shared" si="0"/>
        <v>1</v>
      </c>
      <c r="L28" s="25">
        <f t="shared" si="1"/>
        <v>0</v>
      </c>
      <c r="M28" s="25">
        <v>0</v>
      </c>
      <c r="N28" s="25">
        <v>0</v>
      </c>
      <c r="O28" s="25">
        <v>0</v>
      </c>
      <c r="P28" s="25">
        <v>0</v>
      </c>
      <c r="Q28" s="25">
        <v>0</v>
      </c>
      <c r="R28" s="5" t="e">
        <f t="shared" si="2"/>
        <v>#DIV/0!</v>
      </c>
      <c r="S28" s="5" t="e">
        <f t="shared" si="3"/>
        <v>#DIV/0!</v>
      </c>
      <c r="T28" s="25">
        <v>0</v>
      </c>
      <c r="U28" s="3">
        <v>0</v>
      </c>
      <c r="V28" s="3">
        <v>0</v>
      </c>
      <c r="W28" s="3">
        <v>0</v>
      </c>
      <c r="X28" s="3">
        <f t="shared" si="4"/>
        <v>0</v>
      </c>
    </row>
    <row r="29" spans="1:24" x14ac:dyDescent="0.3">
      <c r="A29" s="3">
        <v>43</v>
      </c>
      <c r="B29" s="3" t="s">
        <v>24</v>
      </c>
      <c r="C29" s="3" t="s">
        <v>32</v>
      </c>
      <c r="D29" s="3" t="s">
        <v>26</v>
      </c>
      <c r="E29" s="3" t="s">
        <v>30</v>
      </c>
      <c r="F29" s="3" t="s">
        <v>28</v>
      </c>
      <c r="G29" s="3">
        <v>1</v>
      </c>
      <c r="H29" s="3">
        <v>0</v>
      </c>
      <c r="I29" s="4" t="e">
        <f t="shared" si="5"/>
        <v>#DIV/0!</v>
      </c>
      <c r="J29" s="25">
        <v>0</v>
      </c>
      <c r="K29" s="5">
        <f t="shared" si="0"/>
        <v>0</v>
      </c>
      <c r="L29" s="25">
        <f t="shared" si="1"/>
        <v>1</v>
      </c>
      <c r="M29" s="25">
        <v>0</v>
      </c>
      <c r="N29" s="25">
        <v>1</v>
      </c>
      <c r="O29" s="25">
        <v>0</v>
      </c>
      <c r="P29" s="25">
        <v>0</v>
      </c>
      <c r="Q29" s="25">
        <v>0</v>
      </c>
      <c r="R29" s="5">
        <f t="shared" si="2"/>
        <v>0</v>
      </c>
      <c r="S29" s="5">
        <f t="shared" si="3"/>
        <v>0</v>
      </c>
      <c r="T29" s="25">
        <v>0</v>
      </c>
      <c r="U29" s="3">
        <v>1</v>
      </c>
      <c r="V29" s="3">
        <v>0</v>
      </c>
      <c r="W29" s="3">
        <v>0</v>
      </c>
      <c r="X29" s="3">
        <f t="shared" si="4"/>
        <v>-2</v>
      </c>
    </row>
    <row r="30" spans="1:24" x14ac:dyDescent="0.3">
      <c r="A30" s="3">
        <v>44</v>
      </c>
      <c r="B30" s="3" t="s">
        <v>24</v>
      </c>
      <c r="C30" s="3" t="s">
        <v>25</v>
      </c>
      <c r="D30" s="3" t="s">
        <v>32</v>
      </c>
      <c r="E30" s="3" t="s">
        <v>33</v>
      </c>
      <c r="F30" s="11" t="s">
        <v>28</v>
      </c>
      <c r="G30" s="3">
        <v>1</v>
      </c>
      <c r="H30" s="3">
        <v>0</v>
      </c>
      <c r="I30" s="4" t="e">
        <f t="shared" si="5"/>
        <v>#DIV/0!</v>
      </c>
      <c r="J30" s="25">
        <v>0</v>
      </c>
      <c r="K30" s="5">
        <f t="shared" si="0"/>
        <v>0</v>
      </c>
      <c r="L30" s="25">
        <f t="shared" si="1"/>
        <v>1</v>
      </c>
      <c r="M30" s="25">
        <v>0</v>
      </c>
      <c r="N30" s="25">
        <v>1</v>
      </c>
      <c r="O30" s="25">
        <v>0</v>
      </c>
      <c r="P30" s="25">
        <v>0</v>
      </c>
      <c r="Q30" s="25">
        <v>0</v>
      </c>
      <c r="R30" s="5">
        <f t="shared" si="2"/>
        <v>0</v>
      </c>
      <c r="S30" s="5">
        <f t="shared" si="3"/>
        <v>0</v>
      </c>
      <c r="T30" s="25">
        <v>0</v>
      </c>
      <c r="U30" s="3">
        <v>1</v>
      </c>
      <c r="V30" s="3">
        <v>0</v>
      </c>
      <c r="W30" s="3">
        <v>0</v>
      </c>
      <c r="X30" s="3">
        <f t="shared" si="4"/>
        <v>0</v>
      </c>
    </row>
    <row r="31" spans="1:24" x14ac:dyDescent="0.3">
      <c r="A31" s="3">
        <v>45</v>
      </c>
      <c r="B31" s="3" t="s">
        <v>24</v>
      </c>
      <c r="C31" s="3" t="s">
        <v>25</v>
      </c>
      <c r="D31" s="3" t="s">
        <v>26</v>
      </c>
      <c r="E31" s="3" t="s">
        <v>27</v>
      </c>
      <c r="F31" s="3" t="s">
        <v>30</v>
      </c>
      <c r="G31" s="3">
        <v>0</v>
      </c>
      <c r="H31" s="3">
        <v>0</v>
      </c>
      <c r="I31" s="4" t="e">
        <f t="shared" si="5"/>
        <v>#DIV/0!</v>
      </c>
      <c r="J31" s="25">
        <v>0</v>
      </c>
      <c r="K31" s="5" t="e">
        <f t="shared" si="0"/>
        <v>#DIV/0!</v>
      </c>
      <c r="L31" s="25">
        <f t="shared" si="1"/>
        <v>0</v>
      </c>
      <c r="M31" s="25">
        <v>0</v>
      </c>
      <c r="N31" s="25">
        <v>0</v>
      </c>
      <c r="O31" s="25">
        <v>0</v>
      </c>
      <c r="P31" s="25">
        <v>0</v>
      </c>
      <c r="Q31" s="25">
        <v>0</v>
      </c>
      <c r="R31" s="5" t="e">
        <f t="shared" si="2"/>
        <v>#DIV/0!</v>
      </c>
      <c r="S31" s="5" t="e">
        <f t="shared" si="3"/>
        <v>#DIV/0!</v>
      </c>
      <c r="T31" s="25">
        <v>0</v>
      </c>
      <c r="U31" s="3">
        <v>0</v>
      </c>
      <c r="V31" s="3">
        <v>0</v>
      </c>
      <c r="W31" s="3">
        <v>0</v>
      </c>
      <c r="X31" s="3">
        <f t="shared" si="4"/>
        <v>0</v>
      </c>
    </row>
    <row r="32" spans="1:24" x14ac:dyDescent="0.3">
      <c r="A32" s="3">
        <v>46</v>
      </c>
      <c r="B32" s="3" t="s">
        <v>24</v>
      </c>
      <c r="C32" s="3" t="s">
        <v>30</v>
      </c>
      <c r="D32" s="3" t="s">
        <v>26</v>
      </c>
      <c r="E32" s="3" t="s">
        <v>33</v>
      </c>
      <c r="F32" s="3" t="s">
        <v>28</v>
      </c>
      <c r="G32" s="3">
        <v>1</v>
      </c>
      <c r="H32" s="3">
        <v>0</v>
      </c>
      <c r="I32" s="4" t="e">
        <f t="shared" si="5"/>
        <v>#DIV/0!</v>
      </c>
      <c r="J32" s="25">
        <v>0</v>
      </c>
      <c r="K32" s="5">
        <f t="shared" si="0"/>
        <v>0</v>
      </c>
      <c r="L32" s="25">
        <f t="shared" si="1"/>
        <v>1</v>
      </c>
      <c r="M32" s="25">
        <v>0</v>
      </c>
      <c r="N32" s="25">
        <v>1</v>
      </c>
      <c r="O32" s="25">
        <v>0</v>
      </c>
      <c r="P32" s="25">
        <v>0</v>
      </c>
      <c r="Q32" s="25">
        <v>0</v>
      </c>
      <c r="R32" s="5">
        <f t="shared" si="2"/>
        <v>0</v>
      </c>
      <c r="S32" s="5">
        <f t="shared" si="3"/>
        <v>0</v>
      </c>
      <c r="T32" s="25">
        <v>0</v>
      </c>
      <c r="U32" s="3">
        <v>1</v>
      </c>
      <c r="V32" s="3">
        <v>0</v>
      </c>
      <c r="W32" s="3">
        <v>0</v>
      </c>
      <c r="X32" s="3">
        <f t="shared" si="4"/>
        <v>-2</v>
      </c>
    </row>
    <row r="33" spans="1:25" x14ac:dyDescent="0.3">
      <c r="A33" s="3">
        <v>47</v>
      </c>
      <c r="B33" s="3" t="s">
        <v>29</v>
      </c>
      <c r="C33" s="3" t="s">
        <v>30</v>
      </c>
      <c r="D33" s="3" t="s">
        <v>32</v>
      </c>
      <c r="E33" s="3" t="s">
        <v>27</v>
      </c>
      <c r="F33" s="3" t="s">
        <v>28</v>
      </c>
      <c r="G33" s="3">
        <v>0</v>
      </c>
      <c r="H33" s="3">
        <v>0</v>
      </c>
      <c r="I33" s="4" t="e">
        <f t="shared" si="5"/>
        <v>#DIV/0!</v>
      </c>
      <c r="J33" s="25">
        <v>0</v>
      </c>
      <c r="K33" s="5" t="e">
        <f t="shared" si="0"/>
        <v>#DIV/0!</v>
      </c>
      <c r="L33" s="25">
        <f t="shared" si="1"/>
        <v>0</v>
      </c>
      <c r="M33" s="25">
        <v>0</v>
      </c>
      <c r="N33" s="25">
        <v>0</v>
      </c>
      <c r="O33" s="25">
        <v>0</v>
      </c>
      <c r="P33" s="25">
        <v>0</v>
      </c>
      <c r="Q33" s="25">
        <v>0</v>
      </c>
      <c r="R33" s="5" t="e">
        <f t="shared" si="2"/>
        <v>#DIV/0!</v>
      </c>
      <c r="S33" s="5" t="e">
        <f t="shared" si="3"/>
        <v>#DIV/0!</v>
      </c>
      <c r="T33" s="25">
        <v>0</v>
      </c>
      <c r="U33" s="3">
        <v>0</v>
      </c>
      <c r="V33" s="3">
        <v>0</v>
      </c>
      <c r="W33" s="3">
        <v>1</v>
      </c>
      <c r="X33" s="3">
        <f t="shared" si="4"/>
        <v>0</v>
      </c>
    </row>
    <row r="34" spans="1:25" x14ac:dyDescent="0.3">
      <c r="A34" s="3">
        <v>90</v>
      </c>
      <c r="B34" s="3" t="s">
        <v>24</v>
      </c>
      <c r="C34" s="3" t="s">
        <v>29</v>
      </c>
      <c r="D34" s="3" t="s">
        <v>26</v>
      </c>
      <c r="E34" s="3" t="s">
        <v>27</v>
      </c>
      <c r="F34" s="3" t="s">
        <v>30</v>
      </c>
      <c r="G34" s="3">
        <v>1</v>
      </c>
      <c r="H34" s="3">
        <v>0</v>
      </c>
      <c r="I34" s="4">
        <f t="shared" si="5"/>
        <v>0</v>
      </c>
      <c r="J34" s="3">
        <v>1</v>
      </c>
      <c r="K34" s="5">
        <v>0</v>
      </c>
      <c r="L34" s="3">
        <v>0</v>
      </c>
      <c r="M34" s="25">
        <v>0</v>
      </c>
      <c r="N34" s="25">
        <v>0</v>
      </c>
      <c r="O34" s="25">
        <v>0</v>
      </c>
      <c r="P34" s="25">
        <v>0</v>
      </c>
      <c r="Q34" s="25">
        <v>0</v>
      </c>
      <c r="R34" s="5">
        <v>0</v>
      </c>
      <c r="S34" s="5">
        <v>0</v>
      </c>
      <c r="T34" s="25">
        <v>0</v>
      </c>
      <c r="U34" s="3">
        <v>0</v>
      </c>
      <c r="V34" s="3">
        <v>0</v>
      </c>
      <c r="W34" s="3">
        <v>1</v>
      </c>
      <c r="X34" s="3">
        <f t="shared" si="4"/>
        <v>0</v>
      </c>
    </row>
    <row r="35" spans="1:25" x14ac:dyDescent="0.3">
      <c r="A35" s="3">
        <v>106</v>
      </c>
      <c r="B35" s="3" t="s">
        <v>29</v>
      </c>
      <c r="C35" s="3" t="s">
        <v>25</v>
      </c>
      <c r="D35" s="3" t="s">
        <v>26</v>
      </c>
      <c r="E35" s="3" t="s">
        <v>33</v>
      </c>
      <c r="F35" s="3" t="s">
        <v>32</v>
      </c>
      <c r="G35" s="3">
        <v>1</v>
      </c>
      <c r="H35" s="3">
        <v>0</v>
      </c>
      <c r="I35" s="4">
        <f t="shared" si="5"/>
        <v>0</v>
      </c>
      <c r="J35" s="3">
        <v>1</v>
      </c>
      <c r="K35" s="5">
        <f>J35/G35</f>
        <v>1</v>
      </c>
      <c r="L35" s="25">
        <f>M35+N35</f>
        <v>0</v>
      </c>
      <c r="M35" s="25">
        <v>0</v>
      </c>
      <c r="N35" s="25">
        <v>0</v>
      </c>
      <c r="O35" s="25">
        <v>0</v>
      </c>
      <c r="P35" s="25">
        <v>0</v>
      </c>
      <c r="Q35" s="25">
        <v>0</v>
      </c>
      <c r="R35" s="5" t="e">
        <f>M35/(M35+N35)</f>
        <v>#DIV/0!</v>
      </c>
      <c r="S35" s="5" t="e">
        <f>((0.5*T35)+M35)/L35</f>
        <v>#DIV/0!</v>
      </c>
      <c r="T35" s="25">
        <v>0</v>
      </c>
      <c r="U35" s="3">
        <v>0</v>
      </c>
      <c r="V35" s="3">
        <v>0</v>
      </c>
      <c r="W35" s="3">
        <v>0</v>
      </c>
      <c r="X35" s="3">
        <f t="shared" si="4"/>
        <v>0</v>
      </c>
    </row>
    <row r="36" spans="1:25" x14ac:dyDescent="0.3">
      <c r="I36" s="4"/>
      <c r="K36" s="5"/>
      <c r="L36" s="25"/>
      <c r="M36" s="25"/>
      <c r="N36" s="25"/>
      <c r="O36" s="25"/>
      <c r="P36" s="25"/>
      <c r="Q36" s="25"/>
      <c r="R36" s="5"/>
      <c r="S36" s="5"/>
    </row>
    <row r="37" spans="1:25" x14ac:dyDescent="0.3">
      <c r="G37" s="6" t="s">
        <v>7</v>
      </c>
      <c r="H37" s="6" t="s">
        <v>8</v>
      </c>
      <c r="I37" s="7" t="s">
        <v>9</v>
      </c>
      <c r="J37" s="6" t="s">
        <v>10</v>
      </c>
      <c r="K37" s="8" t="s">
        <v>11</v>
      </c>
      <c r="L37" s="6" t="s">
        <v>12</v>
      </c>
      <c r="M37" s="6" t="s">
        <v>13</v>
      </c>
      <c r="N37" s="6" t="s">
        <v>14</v>
      </c>
      <c r="O37" s="6" t="s">
        <v>38</v>
      </c>
      <c r="P37" s="6" t="s">
        <v>16</v>
      </c>
      <c r="Q37" s="6" t="s">
        <v>17</v>
      </c>
      <c r="R37" s="8" t="s">
        <v>18</v>
      </c>
      <c r="S37" s="8" t="s">
        <v>19</v>
      </c>
      <c r="T37" s="27" t="s">
        <v>20</v>
      </c>
      <c r="U37" s="6" t="s">
        <v>21</v>
      </c>
      <c r="V37" s="6" t="s">
        <v>22</v>
      </c>
      <c r="W37" s="6" t="s">
        <v>23</v>
      </c>
    </row>
    <row r="38" spans="1:25" x14ac:dyDescent="0.3">
      <c r="F38" s="6" t="s">
        <v>36</v>
      </c>
      <c r="G38" s="3">
        <f>SUM(G3:G35)</f>
        <v>97</v>
      </c>
      <c r="H38" s="3">
        <f>SUM(H3:H35)</f>
        <v>77</v>
      </c>
      <c r="I38" s="4">
        <f t="shared" si="5"/>
        <v>0.89743589743589747</v>
      </c>
      <c r="J38" s="25">
        <f>SUM(J3:J35)</f>
        <v>27</v>
      </c>
      <c r="K38" s="5">
        <f t="shared" ref="K38" si="6">J38/G38</f>
        <v>0.27835051546391754</v>
      </c>
      <c r="L38" s="25">
        <f t="shared" ref="L38:Q38" si="7">SUM(L3:L35)</f>
        <v>64</v>
      </c>
      <c r="M38" s="25">
        <f t="shared" si="7"/>
        <v>28</v>
      </c>
      <c r="N38" s="25">
        <f t="shared" si="7"/>
        <v>36</v>
      </c>
      <c r="O38" s="25">
        <f t="shared" si="7"/>
        <v>14</v>
      </c>
      <c r="P38" s="25">
        <f t="shared" si="7"/>
        <v>20</v>
      </c>
      <c r="Q38" s="25">
        <f t="shared" si="7"/>
        <v>17</v>
      </c>
      <c r="R38" s="5">
        <f t="shared" ref="R38" si="8">M38/(M38+N38)</f>
        <v>0.4375</v>
      </c>
      <c r="S38" s="5">
        <f t="shared" ref="S38" si="9">((0.5*T38)+M38)/L38</f>
        <v>0.4609375</v>
      </c>
      <c r="T38" s="25">
        <f>SUM(T3:T35)</f>
        <v>3</v>
      </c>
      <c r="U38" s="25">
        <f>SUM(U3:U35)</f>
        <v>14</v>
      </c>
      <c r="V38" s="25">
        <f>SUM(V3:V35)</f>
        <v>4</v>
      </c>
      <c r="W38" s="25">
        <f>SUM(W3:W35)</f>
        <v>16</v>
      </c>
    </row>
    <row r="39" spans="1:25" x14ac:dyDescent="0.3">
      <c r="I39" s="4"/>
      <c r="K39" s="5"/>
      <c r="R39" s="5"/>
      <c r="S39" s="5"/>
    </row>
    <row r="40" spans="1:25" x14ac:dyDescent="0.3">
      <c r="I40" s="4"/>
      <c r="K40" s="5"/>
      <c r="R40" s="5"/>
      <c r="S40" s="5"/>
    </row>
    <row r="41" spans="1:25" x14ac:dyDescent="0.3">
      <c r="A41" s="49" t="s">
        <v>37</v>
      </c>
      <c r="B41" s="49"/>
      <c r="C41" s="49"/>
      <c r="I41" s="4"/>
      <c r="K41" s="5"/>
      <c r="R41" s="5"/>
      <c r="S41" s="5"/>
    </row>
    <row r="42" spans="1:25"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27" t="s">
        <v>20</v>
      </c>
      <c r="U42" s="6" t="s">
        <v>39</v>
      </c>
      <c r="V42" s="6" t="s">
        <v>40</v>
      </c>
      <c r="W42" s="6" t="s">
        <v>41</v>
      </c>
      <c r="X42" s="6" t="s">
        <v>22</v>
      </c>
      <c r="Y42" s="6" t="s">
        <v>42</v>
      </c>
    </row>
    <row r="43" spans="1:25" x14ac:dyDescent="0.3">
      <c r="A43" s="3">
        <v>1</v>
      </c>
      <c r="B43" s="3" t="s">
        <v>24</v>
      </c>
      <c r="C43" s="3" t="s">
        <v>25</v>
      </c>
      <c r="D43" s="3" t="s">
        <v>26</v>
      </c>
      <c r="E43" s="3" t="s">
        <v>27</v>
      </c>
      <c r="F43" s="3" t="s">
        <v>28</v>
      </c>
      <c r="G43" s="3">
        <v>12</v>
      </c>
      <c r="H43" s="3">
        <v>10</v>
      </c>
      <c r="I43" s="4">
        <f t="shared" ref="I43:I78" si="10">H43/((L43-U43)+J43+(0.44*P43))</f>
        <v>1.1261261261261259</v>
      </c>
      <c r="J43" s="3">
        <v>2</v>
      </c>
      <c r="K43" s="5">
        <f t="shared" ref="K43:K73" si="11">J43/G43</f>
        <v>0.16666666666666666</v>
      </c>
      <c r="L43" s="3">
        <f t="shared" ref="L43:L73" si="12">M43+N43</f>
        <v>9</v>
      </c>
      <c r="M43" s="3">
        <v>4</v>
      </c>
      <c r="N43" s="3">
        <v>5</v>
      </c>
      <c r="O43" s="3">
        <v>3</v>
      </c>
      <c r="P43" s="3">
        <v>2</v>
      </c>
      <c r="Q43" s="3">
        <v>2</v>
      </c>
      <c r="R43" s="5">
        <f t="shared" ref="R43:R73" si="13">M43/(M43+N43)</f>
        <v>0.44444444444444442</v>
      </c>
      <c r="S43" s="5">
        <f t="shared" ref="S43:S73" si="14">((0.5*T43)+M43)/L43</f>
        <v>0.44444444444444442</v>
      </c>
      <c r="T43" s="3">
        <v>0</v>
      </c>
      <c r="U43" s="3">
        <v>3</v>
      </c>
      <c r="V43" s="3">
        <v>2</v>
      </c>
      <c r="W43" s="3">
        <v>2</v>
      </c>
      <c r="X43" s="3">
        <v>2</v>
      </c>
      <c r="Y43" s="3">
        <v>0</v>
      </c>
    </row>
    <row r="44" spans="1:25" x14ac:dyDescent="0.3">
      <c r="A44" s="3">
        <v>4</v>
      </c>
      <c r="B44" s="3" t="s">
        <v>24</v>
      </c>
      <c r="C44" s="3" t="s">
        <v>29</v>
      </c>
      <c r="D44" s="3" t="s">
        <v>26</v>
      </c>
      <c r="E44" s="3" t="s">
        <v>27</v>
      </c>
      <c r="F44" s="3" t="s">
        <v>28</v>
      </c>
      <c r="G44" s="3">
        <v>5</v>
      </c>
      <c r="H44" s="3">
        <v>7</v>
      </c>
      <c r="I44" s="4">
        <f t="shared" si="10"/>
        <v>1.2152777777777779</v>
      </c>
      <c r="J44" s="3">
        <v>1</v>
      </c>
      <c r="K44" s="5">
        <f t="shared" si="11"/>
        <v>0.2</v>
      </c>
      <c r="L44" s="3">
        <f t="shared" si="12"/>
        <v>3</v>
      </c>
      <c r="M44" s="3">
        <v>2</v>
      </c>
      <c r="N44" s="3">
        <v>1</v>
      </c>
      <c r="O44" s="3">
        <v>1</v>
      </c>
      <c r="P44" s="3">
        <v>4</v>
      </c>
      <c r="Q44" s="3">
        <v>2</v>
      </c>
      <c r="R44" s="5">
        <f t="shared" si="13"/>
        <v>0.66666666666666663</v>
      </c>
      <c r="S44" s="5">
        <f t="shared" si="14"/>
        <v>0.83333333333333337</v>
      </c>
      <c r="T44" s="3">
        <v>1</v>
      </c>
      <c r="U44" s="3">
        <v>0</v>
      </c>
      <c r="V44" s="3">
        <v>1</v>
      </c>
      <c r="W44" s="3">
        <v>1</v>
      </c>
      <c r="X44" s="3">
        <v>2</v>
      </c>
      <c r="Y44" s="3">
        <v>0</v>
      </c>
    </row>
    <row r="45" spans="1:25" x14ac:dyDescent="0.3">
      <c r="A45" s="3">
        <v>6</v>
      </c>
      <c r="B45" s="3" t="s">
        <v>29</v>
      </c>
      <c r="C45" s="3" t="s">
        <v>25</v>
      </c>
      <c r="D45" s="3" t="s">
        <v>26</v>
      </c>
      <c r="E45" s="3" t="s">
        <v>27</v>
      </c>
      <c r="F45" s="3" t="s">
        <v>28</v>
      </c>
      <c r="G45" s="3">
        <v>7</v>
      </c>
      <c r="H45" s="3">
        <v>8</v>
      </c>
      <c r="I45" s="4">
        <f t="shared" si="10"/>
        <v>2</v>
      </c>
      <c r="J45" s="3">
        <v>0</v>
      </c>
      <c r="K45" s="5">
        <f t="shared" si="11"/>
        <v>0</v>
      </c>
      <c r="L45" s="3">
        <f t="shared" si="12"/>
        <v>6</v>
      </c>
      <c r="M45" s="3">
        <v>4</v>
      </c>
      <c r="N45" s="3">
        <v>2</v>
      </c>
      <c r="O45" s="3">
        <v>3</v>
      </c>
      <c r="P45" s="3">
        <v>0</v>
      </c>
      <c r="Q45" s="3">
        <v>0</v>
      </c>
      <c r="R45" s="5">
        <f t="shared" si="13"/>
        <v>0.66666666666666663</v>
      </c>
      <c r="S45" s="5">
        <f t="shared" si="14"/>
        <v>0.66666666666666663</v>
      </c>
      <c r="T45" s="3">
        <v>0</v>
      </c>
      <c r="U45" s="3">
        <v>2</v>
      </c>
      <c r="V45" s="3">
        <v>1</v>
      </c>
      <c r="W45" s="3">
        <v>0</v>
      </c>
      <c r="X45" s="3">
        <v>0</v>
      </c>
      <c r="Y45" s="3">
        <v>0</v>
      </c>
    </row>
    <row r="46" spans="1:25" x14ac:dyDescent="0.3">
      <c r="A46" s="3">
        <v>7</v>
      </c>
      <c r="B46" s="3" t="s">
        <v>24</v>
      </c>
      <c r="C46" s="3" t="s">
        <v>30</v>
      </c>
      <c r="D46" s="3" t="s">
        <v>26</v>
      </c>
      <c r="E46" s="3" t="s">
        <v>27</v>
      </c>
      <c r="F46" s="3" t="s">
        <v>28</v>
      </c>
      <c r="G46" s="3">
        <v>3</v>
      </c>
      <c r="H46" s="3">
        <v>0</v>
      </c>
      <c r="I46" s="4">
        <f t="shared" si="10"/>
        <v>0</v>
      </c>
      <c r="J46" s="3">
        <v>0</v>
      </c>
      <c r="K46" s="5">
        <f t="shared" si="11"/>
        <v>0</v>
      </c>
      <c r="L46" s="3">
        <f t="shared" si="12"/>
        <v>3</v>
      </c>
      <c r="M46" s="3">
        <v>0</v>
      </c>
      <c r="N46" s="3">
        <v>3</v>
      </c>
      <c r="O46" s="3">
        <v>0</v>
      </c>
      <c r="P46" s="3">
        <v>0</v>
      </c>
      <c r="Q46" s="3">
        <v>0</v>
      </c>
      <c r="R46" s="5">
        <f t="shared" si="13"/>
        <v>0</v>
      </c>
      <c r="S46" s="5">
        <f t="shared" si="14"/>
        <v>0</v>
      </c>
      <c r="T46" s="3">
        <v>0</v>
      </c>
      <c r="U46" s="3">
        <v>0</v>
      </c>
      <c r="V46" s="3">
        <v>3</v>
      </c>
      <c r="W46" s="3">
        <v>0</v>
      </c>
      <c r="X46" s="3">
        <v>0</v>
      </c>
      <c r="Y46" s="3">
        <v>0</v>
      </c>
    </row>
    <row r="47" spans="1:25" x14ac:dyDescent="0.3">
      <c r="A47" s="3">
        <v>10</v>
      </c>
      <c r="B47" s="3" t="s">
        <v>29</v>
      </c>
      <c r="C47" s="3" t="s">
        <v>25</v>
      </c>
      <c r="D47" s="3" t="s">
        <v>30</v>
      </c>
      <c r="E47" s="3" t="s">
        <v>27</v>
      </c>
      <c r="F47" s="3" t="s">
        <v>28</v>
      </c>
      <c r="G47" s="3">
        <v>5</v>
      </c>
      <c r="H47" s="3">
        <v>6</v>
      </c>
      <c r="I47" s="4">
        <f t="shared" si="10"/>
        <v>1.2295081967213115</v>
      </c>
      <c r="J47" s="3">
        <v>1</v>
      </c>
      <c r="K47" s="5">
        <f t="shared" si="11"/>
        <v>0.2</v>
      </c>
      <c r="L47" s="3">
        <f t="shared" si="12"/>
        <v>3</v>
      </c>
      <c r="M47" s="3">
        <v>2</v>
      </c>
      <c r="N47" s="3">
        <v>1</v>
      </c>
      <c r="O47" s="3">
        <v>2</v>
      </c>
      <c r="P47" s="3">
        <v>2</v>
      </c>
      <c r="Q47" s="3">
        <v>2</v>
      </c>
      <c r="R47" s="5">
        <f t="shared" si="13"/>
        <v>0.66666666666666663</v>
      </c>
      <c r="S47" s="5">
        <f t="shared" si="14"/>
        <v>0.66666666666666663</v>
      </c>
      <c r="T47" s="3">
        <v>0</v>
      </c>
      <c r="U47" s="3">
        <v>0</v>
      </c>
      <c r="V47" s="3">
        <v>1</v>
      </c>
      <c r="W47" s="3">
        <v>1</v>
      </c>
      <c r="X47" s="3">
        <v>1</v>
      </c>
      <c r="Y47" s="3">
        <v>0</v>
      </c>
    </row>
    <row r="48" spans="1:25" x14ac:dyDescent="0.3">
      <c r="A48" s="3">
        <v>13</v>
      </c>
      <c r="B48" s="3" t="s">
        <v>30</v>
      </c>
      <c r="C48" s="3" t="s">
        <v>25</v>
      </c>
      <c r="D48" s="3" t="s">
        <v>26</v>
      </c>
      <c r="E48" s="3" t="s">
        <v>27</v>
      </c>
      <c r="F48" s="3" t="s">
        <v>28</v>
      </c>
      <c r="G48" s="3">
        <v>1</v>
      </c>
      <c r="H48" s="3">
        <v>0</v>
      </c>
      <c r="I48" s="4">
        <f t="shared" si="10"/>
        <v>0</v>
      </c>
      <c r="J48" s="3">
        <v>1</v>
      </c>
      <c r="K48" s="5">
        <f t="shared" si="11"/>
        <v>1</v>
      </c>
      <c r="L48" s="3">
        <f t="shared" si="12"/>
        <v>0</v>
      </c>
      <c r="M48" s="3">
        <v>0</v>
      </c>
      <c r="N48" s="3">
        <v>0</v>
      </c>
      <c r="O48" s="3">
        <v>0</v>
      </c>
      <c r="P48" s="3">
        <v>0</v>
      </c>
      <c r="Q48" s="3">
        <v>0</v>
      </c>
      <c r="R48" s="5" t="e">
        <f t="shared" si="13"/>
        <v>#DIV/0!</v>
      </c>
      <c r="S48" s="5" t="e">
        <f t="shared" si="14"/>
        <v>#DIV/0!</v>
      </c>
      <c r="T48" s="3">
        <v>0</v>
      </c>
      <c r="U48" s="3">
        <v>0</v>
      </c>
      <c r="V48" s="3">
        <v>0</v>
      </c>
      <c r="W48" s="3">
        <v>1</v>
      </c>
      <c r="X48" s="3">
        <v>0</v>
      </c>
      <c r="Y48" s="3">
        <v>0</v>
      </c>
    </row>
    <row r="49" spans="1:25" x14ac:dyDescent="0.3">
      <c r="A49" s="3">
        <v>14</v>
      </c>
      <c r="B49" s="3" t="s">
        <v>24</v>
      </c>
      <c r="C49" s="3" t="s">
        <v>25</v>
      </c>
      <c r="D49" s="3" t="s">
        <v>26</v>
      </c>
      <c r="E49" s="3" t="s">
        <v>33</v>
      </c>
      <c r="F49" s="3" t="s">
        <v>28</v>
      </c>
      <c r="G49" s="3">
        <v>4</v>
      </c>
      <c r="H49" s="3">
        <v>0</v>
      </c>
      <c r="I49" s="4">
        <f t="shared" si="10"/>
        <v>0</v>
      </c>
      <c r="J49" s="3">
        <v>1</v>
      </c>
      <c r="K49" s="5">
        <f t="shared" si="11"/>
        <v>0.25</v>
      </c>
      <c r="L49" s="3">
        <f t="shared" si="12"/>
        <v>2</v>
      </c>
      <c r="M49" s="3">
        <v>0</v>
      </c>
      <c r="N49" s="3">
        <v>2</v>
      </c>
      <c r="O49" s="3">
        <v>0</v>
      </c>
      <c r="P49" s="3">
        <v>0</v>
      </c>
      <c r="Q49" s="3">
        <v>0</v>
      </c>
      <c r="R49" s="5">
        <f t="shared" si="13"/>
        <v>0</v>
      </c>
      <c r="S49" s="5">
        <f t="shared" si="14"/>
        <v>0</v>
      </c>
      <c r="T49" s="3">
        <v>0</v>
      </c>
      <c r="U49" s="3">
        <v>0</v>
      </c>
      <c r="V49" s="3">
        <v>3</v>
      </c>
      <c r="W49" s="3">
        <v>1</v>
      </c>
      <c r="X49" s="3">
        <v>0</v>
      </c>
      <c r="Y49" s="3">
        <v>2</v>
      </c>
    </row>
    <row r="50" spans="1:25" x14ac:dyDescent="0.3">
      <c r="A50" s="3">
        <v>17</v>
      </c>
      <c r="B50" s="3" t="s">
        <v>32</v>
      </c>
      <c r="C50" s="3" t="s">
        <v>30</v>
      </c>
      <c r="D50" s="3" t="s">
        <v>26</v>
      </c>
      <c r="E50" s="3" t="s">
        <v>33</v>
      </c>
      <c r="F50" s="11" t="s">
        <v>28</v>
      </c>
      <c r="G50" s="3">
        <v>3</v>
      </c>
      <c r="H50" s="3">
        <v>4</v>
      </c>
      <c r="I50" s="4">
        <f t="shared" si="10"/>
        <v>1.3333333333333333</v>
      </c>
      <c r="J50" s="3">
        <v>0</v>
      </c>
      <c r="K50" s="5">
        <f t="shared" si="11"/>
        <v>0</v>
      </c>
      <c r="L50" s="3">
        <f t="shared" si="12"/>
        <v>3</v>
      </c>
      <c r="M50" s="3">
        <v>2</v>
      </c>
      <c r="N50" s="3">
        <v>1</v>
      </c>
      <c r="O50" s="3">
        <v>2</v>
      </c>
      <c r="P50" s="3">
        <v>0</v>
      </c>
      <c r="Q50" s="3">
        <v>0</v>
      </c>
      <c r="R50" s="5">
        <f t="shared" si="13"/>
        <v>0.66666666666666663</v>
      </c>
      <c r="S50" s="5">
        <f t="shared" si="14"/>
        <v>0.66666666666666663</v>
      </c>
      <c r="T50" s="3">
        <v>0</v>
      </c>
      <c r="U50" s="3">
        <v>0</v>
      </c>
      <c r="V50" s="3">
        <v>1</v>
      </c>
      <c r="W50" s="3">
        <v>0</v>
      </c>
      <c r="X50" s="3">
        <v>2</v>
      </c>
      <c r="Y50" s="3">
        <v>0</v>
      </c>
    </row>
    <row r="51" spans="1:25" x14ac:dyDescent="0.3">
      <c r="A51" s="3">
        <v>18</v>
      </c>
      <c r="B51" s="3" t="s">
        <v>32</v>
      </c>
      <c r="C51" s="3" t="s">
        <v>25</v>
      </c>
      <c r="D51" s="3" t="s">
        <v>26</v>
      </c>
      <c r="E51" s="3" t="s">
        <v>30</v>
      </c>
      <c r="F51" s="16" t="s">
        <v>28</v>
      </c>
      <c r="G51" s="3">
        <v>2</v>
      </c>
      <c r="H51" s="3">
        <v>1</v>
      </c>
      <c r="I51" s="4">
        <f t="shared" si="10"/>
        <v>1.1363636363636365</v>
      </c>
      <c r="J51" s="3">
        <v>0</v>
      </c>
      <c r="K51" s="5">
        <f t="shared" si="11"/>
        <v>0</v>
      </c>
      <c r="L51" s="3">
        <f t="shared" si="12"/>
        <v>1</v>
      </c>
      <c r="M51" s="3">
        <v>0</v>
      </c>
      <c r="N51" s="3">
        <v>1</v>
      </c>
      <c r="O51" s="3">
        <v>0</v>
      </c>
      <c r="P51" s="3">
        <v>2</v>
      </c>
      <c r="Q51" s="3">
        <v>1</v>
      </c>
      <c r="R51" s="5">
        <f t="shared" si="13"/>
        <v>0</v>
      </c>
      <c r="S51" s="5">
        <f t="shared" si="14"/>
        <v>0</v>
      </c>
      <c r="T51" s="3">
        <v>0</v>
      </c>
      <c r="U51" s="3">
        <v>1</v>
      </c>
      <c r="V51" s="3">
        <v>0</v>
      </c>
      <c r="W51" s="3">
        <v>0</v>
      </c>
      <c r="X51" s="3">
        <v>1</v>
      </c>
      <c r="Y51" s="3">
        <v>0</v>
      </c>
    </row>
    <row r="52" spans="1:25" x14ac:dyDescent="0.3">
      <c r="A52" s="3">
        <v>24</v>
      </c>
      <c r="B52" s="3" t="s">
        <v>24</v>
      </c>
      <c r="C52" s="3" t="s">
        <v>29</v>
      </c>
      <c r="D52" s="3" t="s">
        <v>26</v>
      </c>
      <c r="E52" s="3" t="s">
        <v>33</v>
      </c>
      <c r="F52" s="3" t="s">
        <v>28</v>
      </c>
      <c r="G52" s="3">
        <v>0</v>
      </c>
      <c r="H52" s="3">
        <v>0</v>
      </c>
      <c r="I52" s="4" t="e">
        <f t="shared" si="10"/>
        <v>#DIV/0!</v>
      </c>
      <c r="J52" s="3">
        <v>0</v>
      </c>
      <c r="K52" s="5" t="e">
        <f t="shared" si="11"/>
        <v>#DIV/0!</v>
      </c>
      <c r="L52" s="3">
        <f t="shared" si="12"/>
        <v>0</v>
      </c>
      <c r="M52" s="3">
        <v>0</v>
      </c>
      <c r="N52" s="3">
        <v>0</v>
      </c>
      <c r="O52" s="3">
        <v>0</v>
      </c>
      <c r="P52" s="3">
        <v>0</v>
      </c>
      <c r="Q52" s="3">
        <v>0</v>
      </c>
      <c r="R52" s="5" t="e">
        <f t="shared" si="13"/>
        <v>#DIV/0!</v>
      </c>
      <c r="S52" s="5" t="e">
        <f t="shared" si="14"/>
        <v>#DIV/0!</v>
      </c>
      <c r="T52" s="3">
        <v>0</v>
      </c>
      <c r="U52" s="3">
        <v>0</v>
      </c>
      <c r="V52" s="3">
        <v>0</v>
      </c>
      <c r="W52" s="3">
        <v>0</v>
      </c>
      <c r="X52" s="3">
        <v>0</v>
      </c>
      <c r="Y52" s="3">
        <v>0</v>
      </c>
    </row>
    <row r="53" spans="1:25" x14ac:dyDescent="0.3">
      <c r="A53" s="3">
        <v>26</v>
      </c>
      <c r="B53" s="3" t="s">
        <v>24</v>
      </c>
      <c r="C53" s="3" t="s">
        <v>29</v>
      </c>
      <c r="D53" s="3" t="s">
        <v>26</v>
      </c>
      <c r="E53" s="3" t="s">
        <v>30</v>
      </c>
      <c r="F53" s="3" t="s">
        <v>28</v>
      </c>
      <c r="G53" s="3">
        <v>11</v>
      </c>
      <c r="H53" s="3">
        <v>3</v>
      </c>
      <c r="I53" s="4">
        <f t="shared" si="10"/>
        <v>0.43604651162790697</v>
      </c>
      <c r="J53" s="3">
        <v>1</v>
      </c>
      <c r="K53" s="5">
        <f t="shared" si="11"/>
        <v>9.0909090909090912E-2</v>
      </c>
      <c r="L53" s="3">
        <f t="shared" si="12"/>
        <v>10</v>
      </c>
      <c r="M53" s="3">
        <v>1</v>
      </c>
      <c r="N53" s="3">
        <v>9</v>
      </c>
      <c r="O53" s="3">
        <v>0</v>
      </c>
      <c r="P53" s="3">
        <v>2</v>
      </c>
      <c r="Q53" s="3">
        <v>1</v>
      </c>
      <c r="R53" s="5">
        <f t="shared" si="13"/>
        <v>0.1</v>
      </c>
      <c r="S53" s="5">
        <f t="shared" si="14"/>
        <v>0.1</v>
      </c>
      <c r="T53" s="3">
        <v>0</v>
      </c>
      <c r="U53" s="3">
        <v>5</v>
      </c>
      <c r="V53" s="3">
        <v>3</v>
      </c>
      <c r="W53" s="3">
        <v>1</v>
      </c>
      <c r="X53" s="3">
        <v>1</v>
      </c>
      <c r="Y53" s="3">
        <v>1</v>
      </c>
    </row>
    <row r="54" spans="1:25" x14ac:dyDescent="0.3">
      <c r="A54" s="3">
        <v>27</v>
      </c>
      <c r="B54" s="3" t="s">
        <v>29</v>
      </c>
      <c r="C54" s="3" t="s">
        <v>25</v>
      </c>
      <c r="D54" s="3" t="s">
        <v>26</v>
      </c>
      <c r="E54" s="3" t="s">
        <v>30</v>
      </c>
      <c r="F54" s="3" t="s">
        <v>28</v>
      </c>
      <c r="G54" s="3">
        <v>4</v>
      </c>
      <c r="H54" s="3">
        <v>4</v>
      </c>
      <c r="I54" s="4">
        <f t="shared" si="10"/>
        <v>1.0309278350515465</v>
      </c>
      <c r="J54" s="3">
        <v>1</v>
      </c>
      <c r="K54" s="5">
        <f t="shared" si="11"/>
        <v>0.25</v>
      </c>
      <c r="L54" s="3">
        <f t="shared" si="12"/>
        <v>2</v>
      </c>
      <c r="M54" s="3">
        <v>2</v>
      </c>
      <c r="N54" s="3">
        <v>0</v>
      </c>
      <c r="O54" s="3">
        <v>2</v>
      </c>
      <c r="P54" s="3">
        <v>2</v>
      </c>
      <c r="Q54" s="3">
        <v>0</v>
      </c>
      <c r="R54" s="5">
        <f t="shared" si="13"/>
        <v>1</v>
      </c>
      <c r="S54" s="5">
        <f t="shared" si="14"/>
        <v>1</v>
      </c>
      <c r="T54" s="3">
        <v>0</v>
      </c>
      <c r="U54" s="3">
        <v>0</v>
      </c>
      <c r="V54" s="3">
        <v>1</v>
      </c>
      <c r="W54" s="3">
        <v>1</v>
      </c>
      <c r="X54" s="3">
        <v>2</v>
      </c>
      <c r="Y54" s="3">
        <v>0</v>
      </c>
    </row>
    <row r="55" spans="1:25" x14ac:dyDescent="0.3">
      <c r="A55" s="3">
        <v>29</v>
      </c>
      <c r="B55" s="3" t="s">
        <v>29</v>
      </c>
      <c r="C55" s="3" t="s">
        <v>32</v>
      </c>
      <c r="D55" s="3" t="s">
        <v>26</v>
      </c>
      <c r="E55" s="3" t="s">
        <v>30</v>
      </c>
      <c r="F55" s="3" t="s">
        <v>28</v>
      </c>
      <c r="G55" s="3">
        <v>4</v>
      </c>
      <c r="H55" s="3">
        <v>6</v>
      </c>
      <c r="I55" s="4">
        <f t="shared" si="10"/>
        <v>1.5</v>
      </c>
      <c r="J55" s="3">
        <v>1</v>
      </c>
      <c r="K55" s="5">
        <f t="shared" si="11"/>
        <v>0.25</v>
      </c>
      <c r="L55" s="3">
        <f t="shared" si="12"/>
        <v>3</v>
      </c>
      <c r="M55" s="3">
        <v>3</v>
      </c>
      <c r="N55" s="3">
        <v>0</v>
      </c>
      <c r="O55" s="3">
        <v>2</v>
      </c>
      <c r="P55" s="3">
        <v>0</v>
      </c>
      <c r="Q55" s="3">
        <v>0</v>
      </c>
      <c r="R55" s="5">
        <f t="shared" si="13"/>
        <v>1</v>
      </c>
      <c r="S55" s="5">
        <f t="shared" si="14"/>
        <v>1</v>
      </c>
      <c r="T55" s="3">
        <v>0</v>
      </c>
      <c r="U55" s="3">
        <v>0</v>
      </c>
      <c r="V55" s="3">
        <v>0</v>
      </c>
      <c r="W55" s="3">
        <v>0</v>
      </c>
      <c r="X55" s="3">
        <v>0</v>
      </c>
      <c r="Y55" s="3">
        <v>0</v>
      </c>
    </row>
    <row r="56" spans="1:25" x14ac:dyDescent="0.3">
      <c r="A56" s="3">
        <v>30</v>
      </c>
      <c r="B56" s="3" t="s">
        <v>24</v>
      </c>
      <c r="C56" s="3" t="s">
        <v>25</v>
      </c>
      <c r="D56" s="3" t="s">
        <v>32</v>
      </c>
      <c r="E56" s="3" t="s">
        <v>33</v>
      </c>
      <c r="F56" s="3" t="s">
        <v>29</v>
      </c>
      <c r="G56" s="3">
        <v>4</v>
      </c>
      <c r="H56" s="3">
        <v>2</v>
      </c>
      <c r="I56" s="4">
        <f t="shared" si="10"/>
        <v>0.66666666666666663</v>
      </c>
      <c r="J56" s="3">
        <v>2</v>
      </c>
      <c r="K56" s="5">
        <f t="shared" si="11"/>
        <v>0.5</v>
      </c>
      <c r="L56" s="3">
        <f t="shared" si="12"/>
        <v>2</v>
      </c>
      <c r="M56" s="3">
        <v>1</v>
      </c>
      <c r="N56" s="3">
        <v>1</v>
      </c>
      <c r="O56" s="3">
        <v>0</v>
      </c>
      <c r="P56" s="3">
        <v>0</v>
      </c>
      <c r="Q56" s="3">
        <v>0</v>
      </c>
      <c r="R56" s="5">
        <f t="shared" si="13"/>
        <v>0.5</v>
      </c>
      <c r="S56" s="5">
        <f t="shared" si="14"/>
        <v>0.5</v>
      </c>
      <c r="T56" s="3">
        <v>0</v>
      </c>
      <c r="U56" s="3">
        <v>1</v>
      </c>
      <c r="V56" s="3">
        <v>0</v>
      </c>
      <c r="W56" s="3">
        <v>0</v>
      </c>
      <c r="X56" s="3">
        <v>1</v>
      </c>
      <c r="Y56" s="3">
        <v>0</v>
      </c>
    </row>
    <row r="57" spans="1:25" x14ac:dyDescent="0.3">
      <c r="A57" s="3">
        <v>31</v>
      </c>
      <c r="B57" s="3" t="s">
        <v>24</v>
      </c>
      <c r="C57" s="3" t="s">
        <v>33</v>
      </c>
      <c r="D57" s="3" t="s">
        <v>26</v>
      </c>
      <c r="E57" s="3" t="s">
        <v>27</v>
      </c>
      <c r="F57" s="3" t="s">
        <v>28</v>
      </c>
      <c r="G57" s="3">
        <v>4</v>
      </c>
      <c r="H57" s="3">
        <v>2</v>
      </c>
      <c r="I57" s="4">
        <f t="shared" si="10"/>
        <v>0.69444444444444442</v>
      </c>
      <c r="J57" s="3">
        <v>0</v>
      </c>
      <c r="K57" s="5">
        <f t="shared" si="11"/>
        <v>0</v>
      </c>
      <c r="L57" s="3">
        <f t="shared" si="12"/>
        <v>3</v>
      </c>
      <c r="M57" s="3">
        <v>1</v>
      </c>
      <c r="N57" s="3">
        <v>2</v>
      </c>
      <c r="O57" s="3">
        <v>0</v>
      </c>
      <c r="P57" s="3">
        <v>2</v>
      </c>
      <c r="Q57" s="3">
        <v>0</v>
      </c>
      <c r="R57" s="5">
        <f t="shared" si="13"/>
        <v>0.33333333333333331</v>
      </c>
      <c r="S57" s="5">
        <f t="shared" si="14"/>
        <v>0.33333333333333331</v>
      </c>
      <c r="T57" s="3">
        <v>0</v>
      </c>
      <c r="U57" s="3">
        <v>1</v>
      </c>
      <c r="V57" s="3">
        <v>2</v>
      </c>
      <c r="W57" s="3">
        <v>0</v>
      </c>
      <c r="X57" s="3">
        <v>1</v>
      </c>
      <c r="Y57" s="3">
        <v>0</v>
      </c>
    </row>
    <row r="58" spans="1:25" x14ac:dyDescent="0.3">
      <c r="A58" s="3">
        <v>32</v>
      </c>
      <c r="B58" s="3" t="s">
        <v>29</v>
      </c>
      <c r="C58" s="3" t="s">
        <v>30</v>
      </c>
      <c r="D58" s="3" t="s">
        <v>26</v>
      </c>
      <c r="E58" s="3" t="s">
        <v>33</v>
      </c>
      <c r="F58" s="3" t="s">
        <v>28</v>
      </c>
      <c r="G58" s="3">
        <v>1</v>
      </c>
      <c r="H58" s="3">
        <v>0</v>
      </c>
      <c r="I58" s="4">
        <f t="shared" si="10"/>
        <v>0</v>
      </c>
      <c r="J58" s="3">
        <v>0</v>
      </c>
      <c r="K58" s="5">
        <f t="shared" si="11"/>
        <v>0</v>
      </c>
      <c r="L58" s="3">
        <f t="shared" si="12"/>
        <v>1</v>
      </c>
      <c r="M58" s="3">
        <v>0</v>
      </c>
      <c r="N58" s="3">
        <v>1</v>
      </c>
      <c r="O58" s="3">
        <v>0</v>
      </c>
      <c r="P58" s="3">
        <v>0</v>
      </c>
      <c r="Q58" s="3">
        <v>0</v>
      </c>
      <c r="R58" s="5">
        <f t="shared" si="13"/>
        <v>0</v>
      </c>
      <c r="S58" s="5">
        <f t="shared" si="14"/>
        <v>0</v>
      </c>
      <c r="T58" s="3">
        <v>0</v>
      </c>
      <c r="U58" s="3">
        <v>0</v>
      </c>
      <c r="V58" s="3">
        <v>1</v>
      </c>
      <c r="W58" s="3">
        <v>0</v>
      </c>
      <c r="X58" s="3">
        <v>0</v>
      </c>
      <c r="Y58" s="3">
        <v>0</v>
      </c>
    </row>
    <row r="59" spans="1:25" x14ac:dyDescent="0.3">
      <c r="A59" s="3">
        <v>33</v>
      </c>
      <c r="B59" s="3" t="s">
        <v>24</v>
      </c>
      <c r="C59" s="3" t="s">
        <v>25</v>
      </c>
      <c r="D59" s="3" t="s">
        <v>26</v>
      </c>
      <c r="E59" s="3" t="s">
        <v>30</v>
      </c>
      <c r="F59" s="3" t="s">
        <v>28</v>
      </c>
      <c r="G59" s="3">
        <v>5</v>
      </c>
      <c r="H59" s="3">
        <v>1</v>
      </c>
      <c r="I59" s="4">
        <f t="shared" si="10"/>
        <v>0.34722222222222221</v>
      </c>
      <c r="J59" s="3">
        <v>2</v>
      </c>
      <c r="K59" s="5">
        <f t="shared" si="11"/>
        <v>0.4</v>
      </c>
      <c r="L59" s="3">
        <f t="shared" si="12"/>
        <v>2</v>
      </c>
      <c r="M59" s="3">
        <v>0</v>
      </c>
      <c r="N59" s="3">
        <v>2</v>
      </c>
      <c r="O59" s="3">
        <v>0</v>
      </c>
      <c r="P59" s="3">
        <v>2</v>
      </c>
      <c r="Q59" s="3">
        <v>1</v>
      </c>
      <c r="R59" s="5">
        <f t="shared" si="13"/>
        <v>0</v>
      </c>
      <c r="S59" s="5">
        <f t="shared" si="14"/>
        <v>0</v>
      </c>
      <c r="T59" s="3">
        <v>0</v>
      </c>
      <c r="U59" s="3">
        <v>2</v>
      </c>
      <c r="V59" s="3">
        <v>1</v>
      </c>
      <c r="W59" s="3">
        <v>0</v>
      </c>
      <c r="X59" s="3">
        <v>1</v>
      </c>
      <c r="Y59" s="3">
        <v>0</v>
      </c>
    </row>
    <row r="60" spans="1:25" x14ac:dyDescent="0.3">
      <c r="A60" s="3">
        <v>34</v>
      </c>
      <c r="B60" s="3" t="s">
        <v>24</v>
      </c>
      <c r="C60" s="3" t="s">
        <v>25</v>
      </c>
      <c r="D60" s="3" t="s">
        <v>29</v>
      </c>
      <c r="E60" s="3" t="s">
        <v>27</v>
      </c>
      <c r="F60" s="3" t="s">
        <v>28</v>
      </c>
      <c r="G60" s="3">
        <v>2</v>
      </c>
      <c r="H60" s="3">
        <v>0</v>
      </c>
      <c r="I60" s="4">
        <f t="shared" si="10"/>
        <v>0</v>
      </c>
      <c r="J60" s="3">
        <v>0</v>
      </c>
      <c r="K60" s="5">
        <f t="shared" si="11"/>
        <v>0</v>
      </c>
      <c r="L60" s="3">
        <f t="shared" si="12"/>
        <v>2</v>
      </c>
      <c r="M60" s="3">
        <v>0</v>
      </c>
      <c r="N60" s="3">
        <v>2</v>
      </c>
      <c r="O60" s="3">
        <v>0</v>
      </c>
      <c r="P60" s="3">
        <v>0</v>
      </c>
      <c r="Q60" s="3">
        <v>0</v>
      </c>
      <c r="R60" s="5">
        <f t="shared" si="13"/>
        <v>0</v>
      </c>
      <c r="S60" s="5">
        <f t="shared" si="14"/>
        <v>0</v>
      </c>
      <c r="T60" s="3">
        <v>0</v>
      </c>
      <c r="U60" s="3">
        <v>0</v>
      </c>
      <c r="V60" s="3">
        <v>2</v>
      </c>
      <c r="W60" s="3">
        <v>0</v>
      </c>
      <c r="X60" s="3">
        <v>0</v>
      </c>
      <c r="Y60" s="3">
        <v>0</v>
      </c>
    </row>
    <row r="61" spans="1:25" x14ac:dyDescent="0.3">
      <c r="A61" s="3">
        <v>35</v>
      </c>
      <c r="B61" s="3" t="s">
        <v>24</v>
      </c>
      <c r="C61" s="3" t="s">
        <v>25</v>
      </c>
      <c r="D61" s="3" t="s">
        <v>32</v>
      </c>
      <c r="E61" s="3" t="s">
        <v>29</v>
      </c>
      <c r="F61" s="3" t="s">
        <v>28</v>
      </c>
      <c r="G61" s="3">
        <v>1</v>
      </c>
      <c r="H61" s="3">
        <v>0</v>
      </c>
      <c r="I61" s="4">
        <f t="shared" si="10"/>
        <v>0</v>
      </c>
      <c r="J61" s="3">
        <v>0</v>
      </c>
      <c r="K61" s="5">
        <f t="shared" si="11"/>
        <v>0</v>
      </c>
      <c r="L61" s="3">
        <f t="shared" si="12"/>
        <v>1</v>
      </c>
      <c r="M61" s="3">
        <v>0</v>
      </c>
      <c r="N61" s="3">
        <v>1</v>
      </c>
      <c r="O61" s="3">
        <v>0</v>
      </c>
      <c r="P61" s="3">
        <v>0</v>
      </c>
      <c r="Q61" s="3">
        <v>0</v>
      </c>
      <c r="R61" s="5">
        <f t="shared" si="13"/>
        <v>0</v>
      </c>
      <c r="S61" s="5">
        <f t="shared" si="14"/>
        <v>0</v>
      </c>
      <c r="T61" s="3">
        <v>0</v>
      </c>
      <c r="U61" s="3">
        <v>0</v>
      </c>
      <c r="V61" s="3">
        <v>1</v>
      </c>
      <c r="W61" s="3">
        <v>0</v>
      </c>
      <c r="X61" s="3">
        <v>0</v>
      </c>
      <c r="Y61" s="3">
        <v>1</v>
      </c>
    </row>
    <row r="62" spans="1:25" x14ac:dyDescent="0.3">
      <c r="A62" s="3">
        <v>36</v>
      </c>
      <c r="B62" s="3" t="s">
        <v>24</v>
      </c>
      <c r="C62" s="3" t="s">
        <v>32</v>
      </c>
      <c r="D62" s="3" t="s">
        <v>26</v>
      </c>
      <c r="E62" s="3" t="s">
        <v>33</v>
      </c>
      <c r="F62" s="11" t="s">
        <v>28</v>
      </c>
      <c r="G62" s="3">
        <v>5</v>
      </c>
      <c r="H62" s="3">
        <v>2</v>
      </c>
      <c r="I62" s="4">
        <f t="shared" si="10"/>
        <v>0.4098360655737705</v>
      </c>
      <c r="J62" s="3">
        <v>1</v>
      </c>
      <c r="K62" s="5">
        <f t="shared" si="11"/>
        <v>0.2</v>
      </c>
      <c r="L62" s="3">
        <f t="shared" si="12"/>
        <v>3</v>
      </c>
      <c r="M62" s="3">
        <v>1</v>
      </c>
      <c r="N62" s="3">
        <v>2</v>
      </c>
      <c r="O62" s="3">
        <v>0</v>
      </c>
      <c r="P62" s="3">
        <v>2</v>
      </c>
      <c r="Q62" s="3">
        <v>0</v>
      </c>
      <c r="R62" s="5">
        <f t="shared" si="13"/>
        <v>0.33333333333333331</v>
      </c>
      <c r="S62" s="5">
        <f t="shared" si="14"/>
        <v>0.33333333333333331</v>
      </c>
      <c r="T62" s="3">
        <v>0</v>
      </c>
      <c r="U62" s="3">
        <v>0</v>
      </c>
      <c r="V62" s="3">
        <v>1</v>
      </c>
      <c r="W62" s="3">
        <v>1</v>
      </c>
      <c r="X62" s="3">
        <v>2</v>
      </c>
      <c r="Y62" s="3">
        <v>0</v>
      </c>
    </row>
    <row r="63" spans="1:25" x14ac:dyDescent="0.3">
      <c r="A63" s="3">
        <v>37</v>
      </c>
      <c r="B63" s="3" t="s">
        <v>24</v>
      </c>
      <c r="C63" s="3" t="s">
        <v>25</v>
      </c>
      <c r="D63" s="3" t="s">
        <v>26</v>
      </c>
      <c r="E63" s="3" t="s">
        <v>29</v>
      </c>
      <c r="F63" s="3" t="s">
        <v>28</v>
      </c>
      <c r="G63" s="3">
        <v>3</v>
      </c>
      <c r="H63" s="3">
        <v>3</v>
      </c>
      <c r="I63" s="4">
        <f t="shared" si="10"/>
        <v>0.87209302325581395</v>
      </c>
      <c r="J63" s="3">
        <v>0</v>
      </c>
      <c r="K63" s="5">
        <f t="shared" si="11"/>
        <v>0</v>
      </c>
      <c r="L63" s="3">
        <f t="shared" si="12"/>
        <v>3</v>
      </c>
      <c r="M63" s="3">
        <v>1</v>
      </c>
      <c r="N63" s="3">
        <v>2</v>
      </c>
      <c r="O63" s="3">
        <v>0</v>
      </c>
      <c r="P63" s="3">
        <v>1</v>
      </c>
      <c r="Q63" s="3">
        <v>1</v>
      </c>
      <c r="R63" s="5">
        <f t="shared" si="13"/>
        <v>0.33333333333333331</v>
      </c>
      <c r="S63" s="5">
        <f t="shared" si="14"/>
        <v>0.33333333333333331</v>
      </c>
      <c r="T63" s="25">
        <v>0</v>
      </c>
      <c r="U63" s="3">
        <v>0</v>
      </c>
      <c r="V63" s="3">
        <v>2</v>
      </c>
      <c r="W63" s="3">
        <v>0</v>
      </c>
      <c r="X63" s="3">
        <v>1</v>
      </c>
      <c r="Y63" s="3">
        <v>0</v>
      </c>
    </row>
    <row r="64" spans="1:25" x14ac:dyDescent="0.3">
      <c r="A64" s="3">
        <v>38</v>
      </c>
      <c r="B64" s="3" t="s">
        <v>29</v>
      </c>
      <c r="C64" s="3" t="s">
        <v>30</v>
      </c>
      <c r="D64" s="3" t="s">
        <v>32</v>
      </c>
      <c r="E64" s="3" t="s">
        <v>33</v>
      </c>
      <c r="F64" s="3" t="s">
        <v>28</v>
      </c>
      <c r="G64" s="3">
        <v>3</v>
      </c>
      <c r="H64" s="3">
        <v>0</v>
      </c>
      <c r="I64" s="4">
        <f t="shared" si="10"/>
        <v>0</v>
      </c>
      <c r="J64" s="3">
        <v>0</v>
      </c>
      <c r="K64" s="5">
        <f t="shared" si="11"/>
        <v>0</v>
      </c>
      <c r="L64" s="3">
        <f t="shared" si="12"/>
        <v>2</v>
      </c>
      <c r="M64" s="3">
        <v>0</v>
      </c>
      <c r="N64" s="3">
        <v>2</v>
      </c>
      <c r="O64" s="3">
        <v>0</v>
      </c>
      <c r="P64" s="3">
        <v>2</v>
      </c>
      <c r="Q64" s="3">
        <v>0</v>
      </c>
      <c r="R64" s="5">
        <f t="shared" si="13"/>
        <v>0</v>
      </c>
      <c r="S64" s="5">
        <f t="shared" si="14"/>
        <v>0</v>
      </c>
      <c r="T64" s="3">
        <v>0</v>
      </c>
      <c r="U64" s="3">
        <v>1</v>
      </c>
      <c r="V64" s="3">
        <v>1</v>
      </c>
      <c r="W64" s="3">
        <v>0</v>
      </c>
      <c r="X64" s="3">
        <v>1</v>
      </c>
      <c r="Y64" s="3">
        <v>1</v>
      </c>
    </row>
    <row r="65" spans="1:25" x14ac:dyDescent="0.3">
      <c r="A65" s="3">
        <v>39</v>
      </c>
      <c r="B65" s="3" t="s">
        <v>29</v>
      </c>
      <c r="C65" s="3" t="s">
        <v>25</v>
      </c>
      <c r="D65" s="3" t="s">
        <v>26</v>
      </c>
      <c r="E65" s="3" t="s">
        <v>27</v>
      </c>
      <c r="F65" s="3" t="s">
        <v>30</v>
      </c>
      <c r="G65" s="3">
        <v>1</v>
      </c>
      <c r="H65" s="3">
        <v>0</v>
      </c>
      <c r="I65" s="4">
        <f t="shared" si="10"/>
        <v>0</v>
      </c>
      <c r="J65" s="3">
        <v>0</v>
      </c>
      <c r="K65" s="5">
        <f t="shared" si="11"/>
        <v>0</v>
      </c>
      <c r="L65" s="3">
        <f t="shared" si="12"/>
        <v>1</v>
      </c>
      <c r="M65" s="3">
        <v>0</v>
      </c>
      <c r="N65" s="3">
        <v>1</v>
      </c>
      <c r="O65" s="3">
        <v>0</v>
      </c>
      <c r="P65" s="3">
        <v>0</v>
      </c>
      <c r="Q65" s="3">
        <v>0</v>
      </c>
      <c r="R65" s="5">
        <f t="shared" si="13"/>
        <v>0</v>
      </c>
      <c r="S65" s="5">
        <f t="shared" si="14"/>
        <v>0</v>
      </c>
      <c r="T65" s="3">
        <v>0</v>
      </c>
      <c r="U65" s="3">
        <v>0</v>
      </c>
      <c r="V65" s="3">
        <v>1</v>
      </c>
      <c r="W65" s="3">
        <v>0</v>
      </c>
      <c r="X65" s="3">
        <v>1</v>
      </c>
      <c r="Y65" s="3">
        <v>0</v>
      </c>
    </row>
    <row r="66" spans="1:25" x14ac:dyDescent="0.3">
      <c r="A66" s="3">
        <v>40</v>
      </c>
      <c r="B66" s="3" t="s">
        <v>24</v>
      </c>
      <c r="C66" s="3" t="s">
        <v>25</v>
      </c>
      <c r="D66" s="3" t="s">
        <v>26</v>
      </c>
      <c r="E66" s="3" t="s">
        <v>27</v>
      </c>
      <c r="F66" s="3" t="s">
        <v>29</v>
      </c>
      <c r="G66" s="3">
        <v>3</v>
      </c>
      <c r="H66" s="3">
        <v>0</v>
      </c>
      <c r="I66" s="4">
        <f t="shared" si="10"/>
        <v>0</v>
      </c>
      <c r="J66" s="3">
        <v>1</v>
      </c>
      <c r="K66" s="5">
        <f t="shared" si="11"/>
        <v>0.33333333333333331</v>
      </c>
      <c r="L66" s="3">
        <f t="shared" si="12"/>
        <v>1</v>
      </c>
      <c r="M66" s="3">
        <v>0</v>
      </c>
      <c r="N66" s="3">
        <v>1</v>
      </c>
      <c r="O66" s="3">
        <v>0</v>
      </c>
      <c r="P66" s="3">
        <v>2</v>
      </c>
      <c r="Q66" s="3">
        <v>0</v>
      </c>
      <c r="R66" s="5">
        <f t="shared" si="13"/>
        <v>0</v>
      </c>
      <c r="S66" s="5">
        <f t="shared" si="14"/>
        <v>0</v>
      </c>
      <c r="T66" s="3">
        <v>0</v>
      </c>
      <c r="U66" s="3">
        <v>1</v>
      </c>
      <c r="V66" s="3">
        <v>1</v>
      </c>
      <c r="W66" s="3">
        <v>0</v>
      </c>
      <c r="X66" s="3">
        <v>1</v>
      </c>
      <c r="Y66" s="3">
        <v>0</v>
      </c>
    </row>
    <row r="67" spans="1:25" x14ac:dyDescent="0.3">
      <c r="A67" s="3">
        <v>41</v>
      </c>
      <c r="B67" s="3" t="s">
        <v>24</v>
      </c>
      <c r="C67" s="3" t="s">
        <v>29</v>
      </c>
      <c r="D67" s="3" t="s">
        <v>26</v>
      </c>
      <c r="E67" s="3" t="s">
        <v>34</v>
      </c>
      <c r="F67" s="3" t="s">
        <v>28</v>
      </c>
      <c r="G67" s="3">
        <v>3</v>
      </c>
      <c r="H67" s="3">
        <v>8</v>
      </c>
      <c r="I67" s="4">
        <f t="shared" si="10"/>
        <v>2.6666666666666665</v>
      </c>
      <c r="J67" s="3">
        <v>0</v>
      </c>
      <c r="K67" s="5">
        <f t="shared" si="11"/>
        <v>0</v>
      </c>
      <c r="L67" s="3">
        <f t="shared" si="12"/>
        <v>3</v>
      </c>
      <c r="M67" s="3">
        <v>3</v>
      </c>
      <c r="N67" s="3">
        <v>0</v>
      </c>
      <c r="O67" s="3">
        <v>2</v>
      </c>
      <c r="P67" s="3">
        <v>0</v>
      </c>
      <c r="Q67" s="3">
        <v>0</v>
      </c>
      <c r="R67" s="5">
        <f t="shared" si="13"/>
        <v>1</v>
      </c>
      <c r="S67" s="5">
        <f t="shared" si="14"/>
        <v>1.3333333333333333</v>
      </c>
      <c r="T67" s="3">
        <v>2</v>
      </c>
      <c r="U67" s="3">
        <v>0</v>
      </c>
      <c r="V67" s="3">
        <v>0</v>
      </c>
      <c r="W67" s="3">
        <v>0</v>
      </c>
      <c r="X67" s="3">
        <v>0</v>
      </c>
      <c r="Y67" s="3">
        <v>0</v>
      </c>
    </row>
    <row r="68" spans="1:25" x14ac:dyDescent="0.3">
      <c r="A68" s="3">
        <v>42</v>
      </c>
      <c r="B68" s="3" t="s">
        <v>24</v>
      </c>
      <c r="C68" s="3" t="s">
        <v>25</v>
      </c>
      <c r="D68" s="3" t="s">
        <v>26</v>
      </c>
      <c r="E68" s="3" t="s">
        <v>33</v>
      </c>
      <c r="F68" s="3" t="s">
        <v>29</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0</v>
      </c>
      <c r="V68" s="3">
        <v>0</v>
      </c>
      <c r="W68" s="3">
        <v>0</v>
      </c>
      <c r="X68" s="3">
        <v>1</v>
      </c>
      <c r="Y68" s="3">
        <v>0</v>
      </c>
    </row>
    <row r="69" spans="1:25" x14ac:dyDescent="0.3">
      <c r="A69" s="3">
        <v>43</v>
      </c>
      <c r="B69" s="3" t="s">
        <v>24</v>
      </c>
      <c r="C69" s="3" t="s">
        <v>32</v>
      </c>
      <c r="D69" s="3" t="s">
        <v>26</v>
      </c>
      <c r="E69" s="3" t="s">
        <v>30</v>
      </c>
      <c r="F69" s="3" t="s">
        <v>28</v>
      </c>
      <c r="G69" s="3">
        <v>1</v>
      </c>
      <c r="H69" s="3">
        <v>2</v>
      </c>
      <c r="I69" s="4">
        <f t="shared" si="10"/>
        <v>2</v>
      </c>
      <c r="J69" s="3">
        <v>0</v>
      </c>
      <c r="K69" s="5">
        <f t="shared" si="11"/>
        <v>0</v>
      </c>
      <c r="L69" s="3">
        <f t="shared" si="12"/>
        <v>1</v>
      </c>
      <c r="M69" s="3">
        <v>1</v>
      </c>
      <c r="N69" s="3">
        <v>0</v>
      </c>
      <c r="O69" s="3">
        <v>1</v>
      </c>
      <c r="P69" s="3">
        <v>0</v>
      </c>
      <c r="Q69" s="3">
        <v>0</v>
      </c>
      <c r="R69" s="5">
        <f t="shared" si="13"/>
        <v>1</v>
      </c>
      <c r="S69" s="5">
        <f t="shared" si="14"/>
        <v>1</v>
      </c>
      <c r="T69" s="3">
        <v>0</v>
      </c>
      <c r="U69" s="3">
        <v>0</v>
      </c>
      <c r="V69" s="3">
        <v>0</v>
      </c>
      <c r="W69" s="3">
        <v>0</v>
      </c>
      <c r="X69" s="3">
        <v>0</v>
      </c>
      <c r="Y69" s="3">
        <v>0</v>
      </c>
    </row>
    <row r="70" spans="1:25" x14ac:dyDescent="0.3">
      <c r="A70" s="3">
        <v>44</v>
      </c>
      <c r="B70" s="3" t="s">
        <v>24</v>
      </c>
      <c r="C70" s="3" t="s">
        <v>25</v>
      </c>
      <c r="D70" s="3" t="s">
        <v>32</v>
      </c>
      <c r="E70" s="3" t="s">
        <v>33</v>
      </c>
      <c r="F70" s="11" t="s">
        <v>28</v>
      </c>
      <c r="G70" s="3">
        <v>3</v>
      </c>
      <c r="H70" s="3">
        <v>0</v>
      </c>
      <c r="I70" s="4">
        <f t="shared" si="10"/>
        <v>0</v>
      </c>
      <c r="J70" s="3">
        <v>0</v>
      </c>
      <c r="K70" s="5">
        <f t="shared" si="11"/>
        <v>0</v>
      </c>
      <c r="L70" s="3">
        <f t="shared" si="12"/>
        <v>2</v>
      </c>
      <c r="M70" s="3">
        <v>0</v>
      </c>
      <c r="N70" s="3">
        <v>2</v>
      </c>
      <c r="O70" s="3">
        <v>0</v>
      </c>
      <c r="P70" s="3">
        <v>2</v>
      </c>
      <c r="Q70" s="3">
        <v>0</v>
      </c>
      <c r="R70" s="5">
        <f t="shared" si="13"/>
        <v>0</v>
      </c>
      <c r="S70" s="5">
        <f t="shared" si="14"/>
        <v>0</v>
      </c>
      <c r="T70" s="3">
        <v>0</v>
      </c>
      <c r="U70" s="3">
        <v>2</v>
      </c>
      <c r="V70" s="3">
        <v>1</v>
      </c>
      <c r="W70" s="3">
        <v>0</v>
      </c>
      <c r="X70" s="3">
        <v>1</v>
      </c>
      <c r="Y70" s="3">
        <v>0</v>
      </c>
    </row>
    <row r="71" spans="1:25" x14ac:dyDescent="0.3">
      <c r="A71" s="3">
        <v>45</v>
      </c>
      <c r="B71" s="3" t="s">
        <v>24</v>
      </c>
      <c r="C71" s="3" t="s">
        <v>25</v>
      </c>
      <c r="D71" s="3" t="s">
        <v>26</v>
      </c>
      <c r="E71" s="3" t="s">
        <v>27</v>
      </c>
      <c r="F71" s="3" t="s">
        <v>30</v>
      </c>
      <c r="G71" s="3">
        <v>0</v>
      </c>
      <c r="H71" s="3">
        <v>0</v>
      </c>
      <c r="I71" s="4" t="e">
        <f t="shared" si="10"/>
        <v>#DIV/0!</v>
      </c>
      <c r="J71" s="3">
        <v>0</v>
      </c>
      <c r="K71" s="5" t="e">
        <f t="shared" si="11"/>
        <v>#DIV/0!</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5" x14ac:dyDescent="0.3">
      <c r="A72" s="3">
        <v>46</v>
      </c>
      <c r="B72" s="3" t="s">
        <v>24</v>
      </c>
      <c r="C72" s="3" t="s">
        <v>30</v>
      </c>
      <c r="D72" s="3" t="s">
        <v>26</v>
      </c>
      <c r="E72" s="3" t="s">
        <v>33</v>
      </c>
      <c r="F72" s="3" t="s">
        <v>28</v>
      </c>
      <c r="G72" s="3">
        <v>1</v>
      </c>
      <c r="H72" s="3">
        <v>2</v>
      </c>
      <c r="I72" s="4">
        <f t="shared" si="10"/>
        <v>2</v>
      </c>
      <c r="J72" s="3">
        <v>0</v>
      </c>
      <c r="K72" s="5">
        <f t="shared" si="11"/>
        <v>0</v>
      </c>
      <c r="L72" s="3">
        <f t="shared" si="12"/>
        <v>1</v>
      </c>
      <c r="M72" s="3">
        <v>1</v>
      </c>
      <c r="N72" s="3">
        <v>0</v>
      </c>
      <c r="O72" s="3">
        <v>1</v>
      </c>
      <c r="P72" s="3">
        <v>0</v>
      </c>
      <c r="Q72" s="3">
        <v>0</v>
      </c>
      <c r="R72" s="5">
        <f t="shared" si="13"/>
        <v>1</v>
      </c>
      <c r="S72" s="5">
        <f t="shared" si="14"/>
        <v>1</v>
      </c>
      <c r="T72" s="3">
        <v>0</v>
      </c>
      <c r="U72" s="3">
        <v>0</v>
      </c>
      <c r="V72" s="3">
        <v>0</v>
      </c>
      <c r="W72" s="3">
        <v>0</v>
      </c>
      <c r="X72" s="3">
        <v>0</v>
      </c>
      <c r="Y72" s="3">
        <v>0</v>
      </c>
    </row>
    <row r="73" spans="1:25" x14ac:dyDescent="0.3">
      <c r="A73" s="3">
        <v>47</v>
      </c>
      <c r="B73" s="3" t="s">
        <v>29</v>
      </c>
      <c r="C73" s="3" t="s">
        <v>30</v>
      </c>
      <c r="D73" s="3" t="s">
        <v>32</v>
      </c>
      <c r="E73" s="3" t="s">
        <v>27</v>
      </c>
      <c r="F73" s="3" t="s">
        <v>28</v>
      </c>
      <c r="G73" s="3">
        <v>0</v>
      </c>
      <c r="H73" s="3">
        <v>0</v>
      </c>
      <c r="I73" s="4" t="e">
        <f t="shared" si="10"/>
        <v>#DIV/0!</v>
      </c>
      <c r="J73" s="3">
        <v>0</v>
      </c>
      <c r="K73" s="5" t="e">
        <f t="shared" si="11"/>
        <v>#DIV/0!</v>
      </c>
      <c r="L73" s="3">
        <f t="shared" si="12"/>
        <v>0</v>
      </c>
      <c r="M73" s="3">
        <v>0</v>
      </c>
      <c r="N73" s="3">
        <v>0</v>
      </c>
      <c r="O73" s="3">
        <v>0</v>
      </c>
      <c r="P73" s="3">
        <v>0</v>
      </c>
      <c r="Q73" s="3">
        <v>0</v>
      </c>
      <c r="R73" s="5" t="e">
        <f t="shared" si="13"/>
        <v>#DIV/0!</v>
      </c>
      <c r="S73" s="5" t="e">
        <f t="shared" si="14"/>
        <v>#DIV/0!</v>
      </c>
      <c r="T73" s="3">
        <v>0</v>
      </c>
      <c r="U73" s="3">
        <v>0</v>
      </c>
      <c r="V73" s="3">
        <v>1</v>
      </c>
      <c r="W73" s="3">
        <v>0</v>
      </c>
      <c r="X73" s="3">
        <v>0</v>
      </c>
      <c r="Y73" s="3">
        <v>0</v>
      </c>
    </row>
    <row r="74" spans="1:25" x14ac:dyDescent="0.3">
      <c r="A74" s="3">
        <v>90</v>
      </c>
      <c r="B74" s="3" t="s">
        <v>24</v>
      </c>
      <c r="C74" s="3" t="s">
        <v>29</v>
      </c>
      <c r="D74" s="3" t="s">
        <v>26</v>
      </c>
      <c r="E74" s="3" t="s">
        <v>27</v>
      </c>
      <c r="F74" s="3" t="s">
        <v>30</v>
      </c>
      <c r="G74" s="3">
        <v>1</v>
      </c>
      <c r="H74" s="3">
        <v>0</v>
      </c>
      <c r="I74" s="4">
        <f t="shared" si="10"/>
        <v>0</v>
      </c>
      <c r="J74" s="3">
        <v>1</v>
      </c>
      <c r="K74" s="5">
        <v>0</v>
      </c>
      <c r="L74" s="3">
        <v>0</v>
      </c>
      <c r="M74" s="3">
        <v>0</v>
      </c>
      <c r="N74" s="3">
        <v>0</v>
      </c>
      <c r="O74" s="3">
        <v>0</v>
      </c>
      <c r="P74" s="3">
        <v>0</v>
      </c>
      <c r="Q74" s="3">
        <v>0</v>
      </c>
      <c r="R74" s="5">
        <v>0</v>
      </c>
      <c r="S74" s="5">
        <v>0</v>
      </c>
      <c r="T74" s="25">
        <v>0</v>
      </c>
      <c r="U74" s="3">
        <v>0</v>
      </c>
      <c r="V74" s="3">
        <v>0</v>
      </c>
      <c r="W74" s="3">
        <v>1</v>
      </c>
      <c r="X74" s="3">
        <v>0</v>
      </c>
      <c r="Y74" s="3">
        <v>0</v>
      </c>
    </row>
    <row r="75" spans="1:25" x14ac:dyDescent="0.3">
      <c r="A75" s="3">
        <v>106</v>
      </c>
      <c r="B75" s="3" t="s">
        <v>29</v>
      </c>
      <c r="C75" s="3" t="s">
        <v>25</v>
      </c>
      <c r="D75" s="3" t="s">
        <v>26</v>
      </c>
      <c r="E75" s="3" t="s">
        <v>33</v>
      </c>
      <c r="F75" s="3" t="s">
        <v>32</v>
      </c>
      <c r="G75" s="3">
        <v>0</v>
      </c>
      <c r="H75" s="3">
        <v>0</v>
      </c>
      <c r="I75" s="4" t="e">
        <f t="shared" si="10"/>
        <v>#DIV/0!</v>
      </c>
      <c r="J75" s="3">
        <v>0</v>
      </c>
      <c r="K75" s="5" t="e">
        <f>J75/G75</f>
        <v>#DIV/0!</v>
      </c>
      <c r="L75" s="3">
        <f>M75+N75</f>
        <v>0</v>
      </c>
      <c r="M75" s="3">
        <v>0</v>
      </c>
      <c r="N75" s="3">
        <v>0</v>
      </c>
      <c r="O75" s="3">
        <v>0</v>
      </c>
      <c r="P75" s="3">
        <v>0</v>
      </c>
      <c r="Q75" s="3">
        <v>0</v>
      </c>
      <c r="R75" s="5" t="e">
        <f>M75/(M75+N75)</f>
        <v>#DIV/0!</v>
      </c>
      <c r="S75" s="5" t="e">
        <f>((0.5*T75)+M75)/L75</f>
        <v>#DIV/0!</v>
      </c>
      <c r="T75" s="25">
        <v>0</v>
      </c>
      <c r="U75" s="3">
        <v>0</v>
      </c>
      <c r="V75" s="3">
        <v>0</v>
      </c>
      <c r="W75" s="3">
        <v>0</v>
      </c>
      <c r="X75" s="3">
        <v>0</v>
      </c>
      <c r="Y75" s="3">
        <v>0</v>
      </c>
    </row>
    <row r="76" spans="1:25" x14ac:dyDescent="0.3">
      <c r="I76" s="4"/>
      <c r="K76" s="5"/>
      <c r="R76" s="5"/>
      <c r="S76" s="5"/>
    </row>
    <row r="77" spans="1:25" x14ac:dyDescent="0.3">
      <c r="G77" s="6" t="s">
        <v>7</v>
      </c>
      <c r="H77" s="6" t="s">
        <v>8</v>
      </c>
      <c r="I77" s="7" t="s">
        <v>9</v>
      </c>
      <c r="J77" s="6" t="s">
        <v>10</v>
      </c>
      <c r="K77" s="8" t="s">
        <v>11</v>
      </c>
      <c r="L77" s="6" t="s">
        <v>12</v>
      </c>
      <c r="M77" s="6" t="s">
        <v>13</v>
      </c>
      <c r="N77" s="6" t="s">
        <v>14</v>
      </c>
      <c r="O77" s="6" t="s">
        <v>38</v>
      </c>
      <c r="P77" s="6" t="s">
        <v>16</v>
      </c>
      <c r="Q77" s="6" t="s">
        <v>17</v>
      </c>
      <c r="R77" s="8" t="s">
        <v>18</v>
      </c>
      <c r="S77" s="8" t="s">
        <v>19</v>
      </c>
      <c r="T77" s="27" t="s">
        <v>20</v>
      </c>
      <c r="U77" s="6" t="s">
        <v>39</v>
      </c>
      <c r="V77" s="6" t="s">
        <v>40</v>
      </c>
      <c r="W77" s="6" t="s">
        <v>41</v>
      </c>
      <c r="X77" s="6" t="s">
        <v>22</v>
      </c>
      <c r="Y77" s="6" t="s">
        <v>42</v>
      </c>
    </row>
    <row r="78" spans="1:25" x14ac:dyDescent="0.3">
      <c r="F78" s="6" t="s">
        <v>36</v>
      </c>
      <c r="G78" s="3">
        <f>SUM(G43:G75)</f>
        <v>103</v>
      </c>
      <c r="H78" s="3">
        <f>SUM(H43:H75)</f>
        <v>71</v>
      </c>
      <c r="I78" s="4">
        <f t="shared" si="10"/>
        <v>0.85666023166023175</v>
      </c>
      <c r="J78" s="3">
        <f>SUM(J43:J75)</f>
        <v>16</v>
      </c>
      <c r="K78" s="5">
        <f t="shared" ref="K78" si="15">J78/G78</f>
        <v>0.1553398058252427</v>
      </c>
      <c r="L78" s="3">
        <f t="shared" ref="L78:Q78" si="16">SUM(L43:L75)</f>
        <v>74</v>
      </c>
      <c r="M78" s="3">
        <f t="shared" si="16"/>
        <v>29</v>
      </c>
      <c r="N78" s="3">
        <f t="shared" si="16"/>
        <v>45</v>
      </c>
      <c r="O78" s="3">
        <f t="shared" si="16"/>
        <v>19</v>
      </c>
      <c r="P78" s="3">
        <f t="shared" si="16"/>
        <v>27</v>
      </c>
      <c r="Q78" s="3">
        <f t="shared" si="16"/>
        <v>10</v>
      </c>
      <c r="R78" s="5">
        <f t="shared" ref="R78" si="17">M78/(M78+N78)</f>
        <v>0.39189189189189189</v>
      </c>
      <c r="S78" s="5">
        <f t="shared" ref="S78" si="18">((0.5*T78)+M78)/L78</f>
        <v>0.41216216216216217</v>
      </c>
      <c r="T78" s="25">
        <f t="shared" ref="T78:Y78" si="19">SUM(T43:T75)</f>
        <v>3</v>
      </c>
      <c r="U78" s="25">
        <f t="shared" si="19"/>
        <v>19</v>
      </c>
      <c r="V78" s="25">
        <f t="shared" si="19"/>
        <v>31</v>
      </c>
      <c r="W78" s="25">
        <f t="shared" si="19"/>
        <v>10</v>
      </c>
      <c r="X78" s="25">
        <f t="shared" si="19"/>
        <v>22</v>
      </c>
      <c r="Y78" s="25">
        <f t="shared" si="19"/>
        <v>5</v>
      </c>
    </row>
  </sheetData>
  <sortState xmlns:xlrd2="http://schemas.microsoft.com/office/spreadsheetml/2017/richdata2" ref="A42:Y74">
    <sortCondition ref="A42:A74"/>
  </sortState>
  <mergeCells count="2">
    <mergeCell ref="A1:C1"/>
    <mergeCell ref="A41:C41"/>
  </mergeCells>
  <conditionalFormatting sqref="G3:G36">
    <cfRule type="colorScale" priority="1">
      <colorScale>
        <cfvo type="min"/>
        <cfvo type="max"/>
        <color rgb="FFFCFCFF"/>
        <color rgb="FF63BE7B"/>
      </colorScale>
    </cfRule>
  </conditionalFormatting>
  <conditionalFormatting sqref="G64:G65 G43:G62 G67:G74">
    <cfRule type="colorScale" priority="2">
      <colorScale>
        <cfvo type="min"/>
        <cfvo type="max"/>
        <color rgb="FFFCFCFF"/>
        <color rgb="FF63BE7B"/>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1C16-FD85-4D52-A9FF-DE48F67F04A9}">
  <dimension ref="A1:AA89"/>
  <sheetViews>
    <sheetView workbookViewId="0">
      <selection sqref="A1:C1"/>
    </sheetView>
  </sheetViews>
  <sheetFormatPr defaultRowHeight="14.4" x14ac:dyDescent="0.3"/>
  <cols>
    <col min="1" max="1" width="8.33203125" style="3" bestFit="1" customWidth="1"/>
    <col min="2" max="6" width="15.554687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3" width="10.6640625" bestFit="1" customWidth="1"/>
    <col min="24" max="24" width="11" bestFit="1" customWidth="1"/>
    <col min="25" max="25" width="19.44140625" bestFit="1" customWidth="1"/>
    <col min="26" max="26" width="17.44140625" bestFit="1" customWidth="1"/>
    <col min="27" max="27" width="9.33203125" bestFit="1" customWidth="1"/>
  </cols>
  <sheetData>
    <row r="1" spans="1:27" s="3" customFormat="1" x14ac:dyDescent="0.3">
      <c r="A1" s="49" t="s">
        <v>0</v>
      </c>
      <c r="B1" s="49"/>
      <c r="C1" s="49"/>
      <c r="I1" s="4"/>
      <c r="K1" s="5"/>
      <c r="R1" s="5"/>
      <c r="S1" s="5"/>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6" t="s">
        <v>47</v>
      </c>
      <c r="Z2" s="6" t="s">
        <v>48</v>
      </c>
      <c r="AA2" s="6" t="s">
        <v>49</v>
      </c>
    </row>
    <row r="3" spans="1:27" s="3" customFormat="1" x14ac:dyDescent="0.3">
      <c r="A3" s="3">
        <v>1</v>
      </c>
      <c r="B3" s="3" t="s">
        <v>24</v>
      </c>
      <c r="C3" s="3" t="s">
        <v>25</v>
      </c>
      <c r="D3" s="3" t="s">
        <v>26</v>
      </c>
      <c r="E3" s="3" t="s">
        <v>27</v>
      </c>
      <c r="F3" s="3" t="s">
        <v>28</v>
      </c>
      <c r="G3" s="3">
        <v>11</v>
      </c>
      <c r="H3" s="3">
        <v>9</v>
      </c>
      <c r="I3" s="4">
        <f>H3/((L3-U3)+J3+(0.44*P3))</f>
        <v>1.8</v>
      </c>
      <c r="J3" s="3">
        <v>1</v>
      </c>
      <c r="K3" s="5">
        <f t="shared" ref="K3:K40" si="0">J3/G3</f>
        <v>9.0909090909090912E-2</v>
      </c>
      <c r="L3" s="3">
        <f t="shared" ref="L3:L9" si="1">M3+N3</f>
        <v>10</v>
      </c>
      <c r="M3" s="3">
        <v>4</v>
      </c>
      <c r="N3" s="3">
        <v>6</v>
      </c>
      <c r="O3" s="3">
        <v>2</v>
      </c>
      <c r="P3" s="3">
        <v>0</v>
      </c>
      <c r="Q3" s="3">
        <v>0</v>
      </c>
      <c r="R3" s="5">
        <f t="shared" ref="R3:R40" si="2">M3/(M3+N3)</f>
        <v>0.4</v>
      </c>
      <c r="S3" s="5">
        <f t="shared" ref="S3:S40" si="3">((0.5*T3)+M3)/L3</f>
        <v>0.45</v>
      </c>
      <c r="T3" s="3">
        <v>1</v>
      </c>
      <c r="U3" s="3">
        <v>6</v>
      </c>
      <c r="V3" s="3">
        <v>0</v>
      </c>
      <c r="W3" s="3">
        <v>1</v>
      </c>
      <c r="X3" s="3">
        <f>H3-H48</f>
        <v>6</v>
      </c>
      <c r="Y3" s="3">
        <v>37</v>
      </c>
      <c r="Z3" s="3">
        <v>39</v>
      </c>
      <c r="AA3" s="3">
        <f>Z3/40</f>
        <v>0.97499999999999998</v>
      </c>
    </row>
    <row r="4" spans="1:27" s="3" customFormat="1" x14ac:dyDescent="0.3">
      <c r="A4" s="3">
        <v>2</v>
      </c>
      <c r="B4" s="3" t="s">
        <v>29</v>
      </c>
      <c r="C4" s="3" t="s">
        <v>30</v>
      </c>
      <c r="D4" s="3" t="s">
        <v>26</v>
      </c>
      <c r="E4" s="3" t="s">
        <v>27</v>
      </c>
      <c r="F4" s="3" t="s">
        <v>28</v>
      </c>
      <c r="G4" s="3">
        <v>2</v>
      </c>
      <c r="H4" s="3">
        <v>0</v>
      </c>
      <c r="I4" s="4">
        <f t="shared" ref="I4:I43" si="4">H4/((L4-U4)+J4+(0.44*P4))</f>
        <v>0</v>
      </c>
      <c r="J4" s="3">
        <v>1</v>
      </c>
      <c r="K4" s="5">
        <f t="shared" si="0"/>
        <v>0.5</v>
      </c>
      <c r="L4" s="3">
        <f t="shared" si="1"/>
        <v>1</v>
      </c>
      <c r="M4" s="3">
        <v>0</v>
      </c>
      <c r="N4" s="3">
        <v>1</v>
      </c>
      <c r="O4" s="3">
        <v>0</v>
      </c>
      <c r="P4" s="3">
        <v>0</v>
      </c>
      <c r="Q4" s="3">
        <v>0</v>
      </c>
      <c r="R4" s="5">
        <f t="shared" si="2"/>
        <v>0</v>
      </c>
      <c r="S4" s="5">
        <f t="shared" si="3"/>
        <v>0</v>
      </c>
      <c r="T4" s="3">
        <v>0</v>
      </c>
      <c r="U4" s="3">
        <v>0</v>
      </c>
      <c r="V4" s="3">
        <v>0</v>
      </c>
      <c r="W4" s="3">
        <v>0</v>
      </c>
      <c r="X4" s="3">
        <f t="shared" ref="X4:X40" si="5">H4-H49</f>
        <v>0</v>
      </c>
    </row>
    <row r="5" spans="1:27" s="3" customFormat="1" x14ac:dyDescent="0.3">
      <c r="A5" s="3">
        <v>3</v>
      </c>
      <c r="B5" s="3" t="s">
        <v>29</v>
      </c>
      <c r="C5" s="3" t="s">
        <v>25</v>
      </c>
      <c r="D5" s="3" t="s">
        <v>26</v>
      </c>
      <c r="E5" s="3" t="s">
        <v>27</v>
      </c>
      <c r="F5" s="3" t="s">
        <v>31</v>
      </c>
      <c r="G5" s="3">
        <v>4</v>
      </c>
      <c r="H5" s="3">
        <v>4</v>
      </c>
      <c r="I5" s="4">
        <f t="shared" si="4"/>
        <v>1.0638297872340425</v>
      </c>
      <c r="J5" s="3">
        <v>0</v>
      </c>
      <c r="K5" s="5">
        <f t="shared" si="0"/>
        <v>0</v>
      </c>
      <c r="L5" s="3">
        <f t="shared" si="1"/>
        <v>2</v>
      </c>
      <c r="M5" s="3">
        <v>0</v>
      </c>
      <c r="N5" s="3">
        <v>2</v>
      </c>
      <c r="O5" s="3">
        <v>0</v>
      </c>
      <c r="P5" s="3">
        <v>4</v>
      </c>
      <c r="Q5" s="3">
        <v>4</v>
      </c>
      <c r="R5" s="5">
        <f t="shared" si="2"/>
        <v>0</v>
      </c>
      <c r="S5" s="5">
        <f t="shared" si="3"/>
        <v>0</v>
      </c>
      <c r="T5" s="3">
        <v>0</v>
      </c>
      <c r="U5" s="3">
        <v>0</v>
      </c>
      <c r="V5" s="3">
        <v>0</v>
      </c>
      <c r="W5" s="3">
        <v>2</v>
      </c>
      <c r="X5" s="3">
        <f t="shared" si="5"/>
        <v>1</v>
      </c>
    </row>
    <row r="6" spans="1:27" s="3" customFormat="1" x14ac:dyDescent="0.3">
      <c r="A6" s="3">
        <v>5</v>
      </c>
      <c r="B6" s="3" t="s">
        <v>24</v>
      </c>
      <c r="C6" s="3" t="s">
        <v>29</v>
      </c>
      <c r="D6" s="3" t="s">
        <v>30</v>
      </c>
      <c r="E6" s="3" t="s">
        <v>27</v>
      </c>
      <c r="F6" s="3" t="s">
        <v>28</v>
      </c>
      <c r="G6" s="3">
        <v>4</v>
      </c>
      <c r="H6" s="3">
        <v>2</v>
      </c>
      <c r="I6" s="4">
        <f t="shared" si="4"/>
        <v>0.7246376811594204</v>
      </c>
      <c r="J6" s="3">
        <v>1</v>
      </c>
      <c r="K6" s="5">
        <f t="shared" si="0"/>
        <v>0.25</v>
      </c>
      <c r="L6" s="3">
        <f t="shared" si="1"/>
        <v>1</v>
      </c>
      <c r="M6" s="3">
        <v>0</v>
      </c>
      <c r="N6" s="3">
        <v>1</v>
      </c>
      <c r="O6" s="3">
        <v>0</v>
      </c>
      <c r="P6" s="3">
        <v>4</v>
      </c>
      <c r="Q6" s="3">
        <v>2</v>
      </c>
      <c r="R6" s="5">
        <f t="shared" si="2"/>
        <v>0</v>
      </c>
      <c r="S6" s="5">
        <f t="shared" si="3"/>
        <v>0</v>
      </c>
      <c r="T6" s="3">
        <v>0</v>
      </c>
      <c r="U6" s="3">
        <v>1</v>
      </c>
      <c r="V6" s="3">
        <v>0</v>
      </c>
      <c r="W6" s="3">
        <v>3</v>
      </c>
      <c r="X6" s="3">
        <f t="shared" si="5"/>
        <v>0</v>
      </c>
    </row>
    <row r="7" spans="1:27" s="3" customFormat="1" x14ac:dyDescent="0.3">
      <c r="A7" s="3">
        <v>8</v>
      </c>
      <c r="B7" s="3" t="s">
        <v>24</v>
      </c>
      <c r="C7" s="3" t="s">
        <v>25</v>
      </c>
      <c r="D7" s="3" t="s">
        <v>29</v>
      </c>
      <c r="E7" s="3" t="s">
        <v>30</v>
      </c>
      <c r="F7" s="3" t="s">
        <v>28</v>
      </c>
      <c r="G7" s="3">
        <v>1</v>
      </c>
      <c r="H7" s="3">
        <v>0</v>
      </c>
      <c r="I7" s="4">
        <f t="shared" si="4"/>
        <v>0</v>
      </c>
      <c r="J7" s="3">
        <v>1</v>
      </c>
      <c r="K7" s="5">
        <f t="shared" si="0"/>
        <v>1</v>
      </c>
      <c r="L7" s="3">
        <f t="shared" si="1"/>
        <v>0</v>
      </c>
      <c r="M7" s="3">
        <v>0</v>
      </c>
      <c r="N7" s="3">
        <v>0</v>
      </c>
      <c r="O7" s="3">
        <v>0</v>
      </c>
      <c r="P7" s="3">
        <v>0</v>
      </c>
      <c r="Q7" s="3">
        <v>0</v>
      </c>
      <c r="R7" s="5" t="e">
        <f t="shared" si="2"/>
        <v>#DIV/0!</v>
      </c>
      <c r="S7" s="5" t="e">
        <f t="shared" si="3"/>
        <v>#DIV/0!</v>
      </c>
      <c r="T7" s="3">
        <v>0</v>
      </c>
      <c r="U7" s="3">
        <v>0</v>
      </c>
      <c r="V7" s="3">
        <v>0</v>
      </c>
      <c r="W7" s="3">
        <v>2</v>
      </c>
      <c r="X7" s="3">
        <f t="shared" si="5"/>
        <v>0</v>
      </c>
    </row>
    <row r="8" spans="1:27" s="3" customFormat="1" x14ac:dyDescent="0.3">
      <c r="A8" s="3">
        <v>9</v>
      </c>
      <c r="B8" s="3" t="s">
        <v>32</v>
      </c>
      <c r="C8" s="3" t="s">
        <v>25</v>
      </c>
      <c r="D8" s="3" t="s">
        <v>26</v>
      </c>
      <c r="E8" s="3" t="s">
        <v>27</v>
      </c>
      <c r="F8" s="3" t="s">
        <v>28</v>
      </c>
      <c r="G8" s="3">
        <v>2</v>
      </c>
      <c r="H8" s="3">
        <v>3</v>
      </c>
      <c r="I8" s="4">
        <f t="shared" si="4"/>
        <v>1.5</v>
      </c>
      <c r="J8" s="3">
        <v>0</v>
      </c>
      <c r="K8" s="5">
        <f t="shared" si="0"/>
        <v>0</v>
      </c>
      <c r="L8" s="3">
        <f t="shared" si="1"/>
        <v>2</v>
      </c>
      <c r="M8" s="3">
        <v>1</v>
      </c>
      <c r="N8" s="3">
        <v>1</v>
      </c>
      <c r="O8" s="3">
        <v>1</v>
      </c>
      <c r="P8" s="3">
        <v>0</v>
      </c>
      <c r="Q8" s="3">
        <v>0</v>
      </c>
      <c r="R8" s="5">
        <f t="shared" si="2"/>
        <v>0.5</v>
      </c>
      <c r="S8" s="5">
        <f t="shared" si="3"/>
        <v>0.75</v>
      </c>
      <c r="T8" s="3">
        <v>1</v>
      </c>
      <c r="U8" s="3">
        <v>0</v>
      </c>
      <c r="V8" s="3">
        <v>0</v>
      </c>
      <c r="W8" s="3">
        <v>0</v>
      </c>
      <c r="X8" s="3">
        <f t="shared" si="5"/>
        <v>1</v>
      </c>
    </row>
    <row r="9" spans="1:27" s="3" customFormat="1" x14ac:dyDescent="0.3">
      <c r="A9" s="3">
        <v>13</v>
      </c>
      <c r="B9" s="3" t="s">
        <v>30</v>
      </c>
      <c r="C9" s="3" t="s">
        <v>25</v>
      </c>
      <c r="D9" s="3" t="s">
        <v>26</v>
      </c>
      <c r="E9" s="3" t="s">
        <v>27</v>
      </c>
      <c r="F9" s="3" t="s">
        <v>28</v>
      </c>
      <c r="G9" s="3">
        <v>3</v>
      </c>
      <c r="H9" s="3">
        <v>4</v>
      </c>
      <c r="I9" s="4">
        <f t="shared" si="4"/>
        <v>2</v>
      </c>
      <c r="J9" s="3">
        <v>0</v>
      </c>
      <c r="K9" s="5">
        <f t="shared" si="0"/>
        <v>0</v>
      </c>
      <c r="L9" s="3">
        <f t="shared" si="1"/>
        <v>3</v>
      </c>
      <c r="M9" s="3">
        <v>2</v>
      </c>
      <c r="N9" s="3">
        <v>1</v>
      </c>
      <c r="O9" s="3">
        <v>0</v>
      </c>
      <c r="P9" s="3">
        <v>0</v>
      </c>
      <c r="Q9" s="3">
        <v>0</v>
      </c>
      <c r="R9" s="5">
        <f t="shared" si="2"/>
        <v>0.66666666666666663</v>
      </c>
      <c r="S9" s="5">
        <f t="shared" si="3"/>
        <v>0.66666666666666663</v>
      </c>
      <c r="T9" s="3">
        <v>0</v>
      </c>
      <c r="U9" s="3">
        <v>1</v>
      </c>
      <c r="V9" s="3">
        <v>0</v>
      </c>
      <c r="W9" s="3">
        <v>0</v>
      </c>
      <c r="X9" s="3">
        <f t="shared" si="5"/>
        <v>4</v>
      </c>
    </row>
    <row r="10" spans="1:27" s="3" customFormat="1" x14ac:dyDescent="0.3">
      <c r="A10" s="3">
        <v>27</v>
      </c>
      <c r="B10" s="3" t="s">
        <v>29</v>
      </c>
      <c r="C10" s="3" t="s">
        <v>25</v>
      </c>
      <c r="D10" s="3" t="s">
        <v>26</v>
      </c>
      <c r="E10" s="3" t="s">
        <v>30</v>
      </c>
      <c r="F10" s="3" t="s">
        <v>28</v>
      </c>
      <c r="G10" s="3">
        <v>10</v>
      </c>
      <c r="H10" s="3">
        <v>2</v>
      </c>
      <c r="I10" s="4">
        <f t="shared" si="4"/>
        <v>0.33333333333333331</v>
      </c>
      <c r="J10" s="3">
        <v>4</v>
      </c>
      <c r="K10" s="5">
        <f t="shared" si="0"/>
        <v>0.4</v>
      </c>
      <c r="L10" s="3">
        <v>6</v>
      </c>
      <c r="M10" s="3">
        <v>1</v>
      </c>
      <c r="N10" s="3">
        <v>5</v>
      </c>
      <c r="O10" s="3">
        <v>1</v>
      </c>
      <c r="P10" s="3">
        <v>0</v>
      </c>
      <c r="Q10" s="3">
        <v>0</v>
      </c>
      <c r="R10" s="5">
        <f t="shared" si="2"/>
        <v>0.16666666666666666</v>
      </c>
      <c r="S10" s="5">
        <f t="shared" si="3"/>
        <v>0.16666666666666666</v>
      </c>
      <c r="T10" s="3">
        <v>0</v>
      </c>
      <c r="U10" s="3">
        <v>4</v>
      </c>
      <c r="V10" s="3">
        <v>0</v>
      </c>
      <c r="W10" s="3">
        <v>0</v>
      </c>
      <c r="X10" s="3">
        <f t="shared" si="5"/>
        <v>0</v>
      </c>
    </row>
    <row r="11" spans="1:27" s="3" customFormat="1" x14ac:dyDescent="0.3">
      <c r="A11" s="3">
        <v>29</v>
      </c>
      <c r="B11" s="3" t="s">
        <v>29</v>
      </c>
      <c r="C11" s="3" t="s">
        <v>32</v>
      </c>
      <c r="D11" s="3" t="s">
        <v>26</v>
      </c>
      <c r="E11" s="3" t="s">
        <v>30</v>
      </c>
      <c r="F11" s="3" t="s">
        <v>28</v>
      </c>
      <c r="G11" s="3">
        <v>0</v>
      </c>
      <c r="H11" s="3">
        <v>0</v>
      </c>
      <c r="I11" s="4" t="e">
        <f t="shared" si="4"/>
        <v>#DIV/0!</v>
      </c>
      <c r="J11" s="3">
        <v>0</v>
      </c>
      <c r="K11" s="5" t="e">
        <f t="shared" si="0"/>
        <v>#DIV/0!</v>
      </c>
      <c r="L11" s="3">
        <f t="shared" ref="L11:L39" si="6">M11+N11</f>
        <v>0</v>
      </c>
      <c r="M11" s="3">
        <v>0</v>
      </c>
      <c r="N11" s="3">
        <v>0</v>
      </c>
      <c r="O11" s="3">
        <v>0</v>
      </c>
      <c r="P11" s="3">
        <v>0</v>
      </c>
      <c r="Q11" s="3">
        <v>0</v>
      </c>
      <c r="R11" s="5" t="e">
        <f t="shared" si="2"/>
        <v>#DIV/0!</v>
      </c>
      <c r="S11" s="5" t="e">
        <f t="shared" si="3"/>
        <v>#DIV/0!</v>
      </c>
      <c r="T11" s="3">
        <v>0</v>
      </c>
      <c r="U11" s="3">
        <v>0</v>
      </c>
      <c r="V11" s="3">
        <v>0</v>
      </c>
      <c r="W11" s="3">
        <v>0</v>
      </c>
      <c r="X11" s="3">
        <f t="shared" si="5"/>
        <v>0</v>
      </c>
    </row>
    <row r="12" spans="1:27" s="3" customFormat="1" x14ac:dyDescent="0.3">
      <c r="A12" s="3">
        <v>31</v>
      </c>
      <c r="B12" s="3" t="s">
        <v>24</v>
      </c>
      <c r="C12" s="3" t="s">
        <v>33</v>
      </c>
      <c r="D12" s="3" t="s">
        <v>26</v>
      </c>
      <c r="E12" s="3" t="s">
        <v>27</v>
      </c>
      <c r="F12" s="3" t="s">
        <v>28</v>
      </c>
      <c r="G12" s="3">
        <v>1</v>
      </c>
      <c r="H12" s="3">
        <v>1</v>
      </c>
      <c r="I12" s="4">
        <f t="shared" si="4"/>
        <v>1.1363636363636365</v>
      </c>
      <c r="J12" s="3">
        <v>0</v>
      </c>
      <c r="K12" s="5">
        <f t="shared" si="0"/>
        <v>0</v>
      </c>
      <c r="L12" s="3">
        <f t="shared" si="6"/>
        <v>0</v>
      </c>
      <c r="M12" s="3">
        <v>0</v>
      </c>
      <c r="N12" s="3">
        <v>0</v>
      </c>
      <c r="O12" s="3">
        <v>0</v>
      </c>
      <c r="P12" s="3">
        <v>2</v>
      </c>
      <c r="Q12" s="3">
        <v>1</v>
      </c>
      <c r="R12" s="5" t="e">
        <f t="shared" si="2"/>
        <v>#DIV/0!</v>
      </c>
      <c r="S12" s="5" t="e">
        <f t="shared" si="3"/>
        <v>#DIV/0!</v>
      </c>
      <c r="T12" s="3">
        <v>0</v>
      </c>
      <c r="U12" s="3">
        <v>0</v>
      </c>
      <c r="V12" s="3">
        <v>0</v>
      </c>
      <c r="W12" s="3">
        <v>1</v>
      </c>
      <c r="X12" s="3">
        <f t="shared" si="5"/>
        <v>1</v>
      </c>
    </row>
    <row r="13" spans="1:27" s="3" customFormat="1" x14ac:dyDescent="0.3">
      <c r="A13" s="3">
        <v>32</v>
      </c>
      <c r="B13" s="3" t="s">
        <v>29</v>
      </c>
      <c r="C13" s="3" t="s">
        <v>33</v>
      </c>
      <c r="D13" s="3" t="s">
        <v>26</v>
      </c>
      <c r="E13" s="3" t="s">
        <v>30</v>
      </c>
      <c r="F13" s="3" t="s">
        <v>28</v>
      </c>
      <c r="G13" s="3">
        <v>2</v>
      </c>
      <c r="H13" s="3">
        <v>2</v>
      </c>
      <c r="I13" s="4">
        <f t="shared" si="4"/>
        <v>1</v>
      </c>
      <c r="J13" s="3">
        <v>0</v>
      </c>
      <c r="K13" s="5">
        <f t="shared" si="0"/>
        <v>0</v>
      </c>
      <c r="L13" s="3">
        <f t="shared" si="6"/>
        <v>2</v>
      </c>
      <c r="M13" s="3">
        <v>1</v>
      </c>
      <c r="N13" s="3">
        <v>1</v>
      </c>
      <c r="O13" s="3">
        <v>1</v>
      </c>
      <c r="P13" s="3">
        <v>0</v>
      </c>
      <c r="Q13" s="3">
        <v>0</v>
      </c>
      <c r="R13" s="5">
        <f t="shared" si="2"/>
        <v>0.5</v>
      </c>
      <c r="S13" s="5">
        <f t="shared" si="3"/>
        <v>0.5</v>
      </c>
      <c r="T13" s="3">
        <v>0</v>
      </c>
      <c r="U13" s="3">
        <v>0</v>
      </c>
      <c r="V13" s="3">
        <v>0</v>
      </c>
      <c r="W13" s="3">
        <v>0</v>
      </c>
      <c r="X13" s="3">
        <f t="shared" si="5"/>
        <v>-3</v>
      </c>
    </row>
    <row r="14" spans="1:27" s="3" customFormat="1" x14ac:dyDescent="0.3">
      <c r="A14" s="3">
        <v>34</v>
      </c>
      <c r="B14" s="3" t="s">
        <v>24</v>
      </c>
      <c r="C14" s="3" t="s">
        <v>25</v>
      </c>
      <c r="D14" s="3" t="s">
        <v>50</v>
      </c>
      <c r="E14" s="3" t="s">
        <v>27</v>
      </c>
      <c r="F14" s="3" t="s">
        <v>28</v>
      </c>
      <c r="G14" s="3">
        <v>2</v>
      </c>
      <c r="H14" s="3">
        <v>5</v>
      </c>
      <c r="I14" s="4">
        <f t="shared" si="4"/>
        <v>2.5</v>
      </c>
      <c r="J14" s="3">
        <v>0</v>
      </c>
      <c r="K14" s="5">
        <f t="shared" si="0"/>
        <v>0</v>
      </c>
      <c r="L14" s="3">
        <f t="shared" si="6"/>
        <v>2</v>
      </c>
      <c r="M14" s="3">
        <v>2</v>
      </c>
      <c r="N14" s="3">
        <v>0</v>
      </c>
      <c r="O14" s="3">
        <v>1</v>
      </c>
      <c r="P14" s="3">
        <v>0</v>
      </c>
      <c r="Q14" s="3">
        <v>0</v>
      </c>
      <c r="R14" s="5">
        <f t="shared" si="2"/>
        <v>1</v>
      </c>
      <c r="S14" s="5">
        <f t="shared" si="3"/>
        <v>1.25</v>
      </c>
      <c r="T14" s="3">
        <v>1</v>
      </c>
      <c r="U14" s="3">
        <v>0</v>
      </c>
      <c r="V14" s="3">
        <v>0</v>
      </c>
      <c r="W14" s="3">
        <v>1</v>
      </c>
      <c r="X14" s="3">
        <f t="shared" si="5"/>
        <v>5</v>
      </c>
    </row>
    <row r="15" spans="1:27" s="3" customFormat="1" x14ac:dyDescent="0.3">
      <c r="A15" s="3">
        <v>37</v>
      </c>
      <c r="B15" s="3" t="s">
        <v>24</v>
      </c>
      <c r="C15" s="3" t="s">
        <v>25</v>
      </c>
      <c r="D15" s="3" t="s">
        <v>26</v>
      </c>
      <c r="E15" s="3" t="s">
        <v>29</v>
      </c>
      <c r="F15" s="3" t="s">
        <v>28</v>
      </c>
      <c r="G15" s="3">
        <v>2</v>
      </c>
      <c r="H15" s="3">
        <v>3</v>
      </c>
      <c r="I15" s="4">
        <f t="shared" si="4"/>
        <v>1.5</v>
      </c>
      <c r="J15" s="3">
        <v>0</v>
      </c>
      <c r="K15" s="5">
        <f t="shared" si="0"/>
        <v>0</v>
      </c>
      <c r="L15" s="3">
        <f t="shared" si="6"/>
        <v>2</v>
      </c>
      <c r="M15" s="3">
        <v>1</v>
      </c>
      <c r="N15" s="3">
        <v>1</v>
      </c>
      <c r="O15" s="3">
        <v>1</v>
      </c>
      <c r="P15" s="3">
        <v>0</v>
      </c>
      <c r="Q15" s="3">
        <v>0</v>
      </c>
      <c r="R15" s="5">
        <f t="shared" si="2"/>
        <v>0.5</v>
      </c>
      <c r="S15" s="5">
        <f t="shared" si="3"/>
        <v>0.75</v>
      </c>
      <c r="T15" s="3">
        <v>1</v>
      </c>
      <c r="U15" s="3">
        <v>0</v>
      </c>
      <c r="V15" s="3">
        <v>0</v>
      </c>
      <c r="W15" s="3">
        <v>0</v>
      </c>
      <c r="X15" s="3">
        <f t="shared" si="5"/>
        <v>3</v>
      </c>
    </row>
    <row r="16" spans="1:27" s="3" customFormat="1" x14ac:dyDescent="0.3">
      <c r="A16" s="3">
        <v>38</v>
      </c>
      <c r="B16" s="3" t="s">
        <v>29</v>
      </c>
      <c r="C16" s="3" t="s">
        <v>32</v>
      </c>
      <c r="D16" s="3" t="s">
        <v>33</v>
      </c>
      <c r="E16" s="3" t="s">
        <v>30</v>
      </c>
      <c r="F16" s="3" t="s">
        <v>28</v>
      </c>
      <c r="G16" s="3">
        <v>2</v>
      </c>
      <c r="H16" s="3">
        <v>4</v>
      </c>
      <c r="I16" s="4">
        <f t="shared" si="4"/>
        <v>2</v>
      </c>
      <c r="J16" s="3">
        <v>0</v>
      </c>
      <c r="K16" s="5">
        <f t="shared" si="0"/>
        <v>0</v>
      </c>
      <c r="L16" s="3">
        <f t="shared" si="6"/>
        <v>2</v>
      </c>
      <c r="M16" s="3">
        <v>2</v>
      </c>
      <c r="N16" s="3">
        <v>0</v>
      </c>
      <c r="O16" s="3">
        <v>2</v>
      </c>
      <c r="P16" s="3">
        <v>0</v>
      </c>
      <c r="Q16" s="3">
        <v>0</v>
      </c>
      <c r="R16" s="5">
        <f t="shared" si="2"/>
        <v>1</v>
      </c>
      <c r="S16" s="5">
        <f t="shared" si="3"/>
        <v>1</v>
      </c>
      <c r="T16" s="3">
        <v>0</v>
      </c>
      <c r="U16" s="3">
        <v>0</v>
      </c>
      <c r="V16" s="3">
        <v>0</v>
      </c>
      <c r="W16" s="3">
        <v>1</v>
      </c>
      <c r="X16" s="3">
        <f t="shared" si="5"/>
        <v>1</v>
      </c>
    </row>
    <row r="17" spans="1:24" s="3" customFormat="1" x14ac:dyDescent="0.3">
      <c r="A17" s="3">
        <v>40</v>
      </c>
      <c r="B17" s="3" t="s">
        <v>24</v>
      </c>
      <c r="C17" s="3" t="s">
        <v>25</v>
      </c>
      <c r="D17" s="3" t="s">
        <v>26</v>
      </c>
      <c r="E17" s="3" t="s">
        <v>27</v>
      </c>
      <c r="F17" s="3" t="s">
        <v>29</v>
      </c>
      <c r="G17" s="3">
        <v>1</v>
      </c>
      <c r="H17" s="3">
        <v>0</v>
      </c>
      <c r="I17" s="4">
        <f t="shared" si="4"/>
        <v>0</v>
      </c>
      <c r="J17" s="3">
        <v>1</v>
      </c>
      <c r="K17" s="5">
        <f t="shared" si="0"/>
        <v>1</v>
      </c>
      <c r="L17" s="3">
        <f t="shared" si="6"/>
        <v>0</v>
      </c>
      <c r="M17" s="3">
        <v>0</v>
      </c>
      <c r="N17" s="3">
        <v>0</v>
      </c>
      <c r="O17" s="3">
        <v>0</v>
      </c>
      <c r="P17" s="3">
        <v>0</v>
      </c>
      <c r="Q17" s="3">
        <v>0</v>
      </c>
      <c r="R17" s="5" t="e">
        <f t="shared" si="2"/>
        <v>#DIV/0!</v>
      </c>
      <c r="S17" s="5" t="e">
        <f t="shared" si="3"/>
        <v>#DIV/0!</v>
      </c>
      <c r="T17" s="3">
        <v>0</v>
      </c>
      <c r="U17" s="3">
        <v>0</v>
      </c>
      <c r="V17" s="3">
        <v>0</v>
      </c>
      <c r="W17" s="3">
        <v>0</v>
      </c>
      <c r="X17" s="3">
        <f t="shared" si="5"/>
        <v>0</v>
      </c>
    </row>
    <row r="18" spans="1:24" s="3" customFormat="1" x14ac:dyDescent="0.3">
      <c r="A18" s="3">
        <v>43</v>
      </c>
      <c r="B18" s="3" t="s">
        <v>24</v>
      </c>
      <c r="C18" s="3" t="s">
        <v>32</v>
      </c>
      <c r="D18" s="3" t="s">
        <v>26</v>
      </c>
      <c r="E18" s="3" t="s">
        <v>30</v>
      </c>
      <c r="F18" s="3" t="s">
        <v>28</v>
      </c>
      <c r="G18" s="3">
        <v>5</v>
      </c>
      <c r="H18" s="3">
        <v>6</v>
      </c>
      <c r="I18" s="4">
        <f t="shared" si="4"/>
        <v>1.3513513513513513</v>
      </c>
      <c r="J18" s="3">
        <v>1</v>
      </c>
      <c r="K18" s="5">
        <f t="shared" si="0"/>
        <v>0.2</v>
      </c>
      <c r="L18" s="3">
        <f t="shared" si="6"/>
        <v>4</v>
      </c>
      <c r="M18" s="3">
        <v>2</v>
      </c>
      <c r="N18" s="3">
        <v>2</v>
      </c>
      <c r="O18" s="3">
        <v>1</v>
      </c>
      <c r="P18" s="3">
        <v>1</v>
      </c>
      <c r="Q18" s="3">
        <v>1</v>
      </c>
      <c r="R18" s="5">
        <f t="shared" si="2"/>
        <v>0.5</v>
      </c>
      <c r="S18" s="5">
        <f t="shared" si="3"/>
        <v>0.625</v>
      </c>
      <c r="T18" s="3">
        <v>1</v>
      </c>
      <c r="U18" s="3">
        <v>1</v>
      </c>
      <c r="V18" s="3">
        <v>0</v>
      </c>
      <c r="W18" s="3">
        <v>1</v>
      </c>
      <c r="X18" s="3">
        <f t="shared" si="5"/>
        <v>4</v>
      </c>
    </row>
    <row r="19" spans="1:24" s="3" customFormat="1" x14ac:dyDescent="0.3">
      <c r="A19" s="3">
        <v>45</v>
      </c>
      <c r="B19" s="3" t="s">
        <v>24</v>
      </c>
      <c r="C19" s="3" t="s">
        <v>25</v>
      </c>
      <c r="D19" s="3" t="s">
        <v>26</v>
      </c>
      <c r="E19" s="3" t="s">
        <v>27</v>
      </c>
      <c r="F19" s="3" t="s">
        <v>30</v>
      </c>
      <c r="G19" s="3">
        <v>4</v>
      </c>
      <c r="H19" s="3">
        <v>3</v>
      </c>
      <c r="I19" s="4">
        <f t="shared" si="4"/>
        <v>0.87209302325581395</v>
      </c>
      <c r="J19" s="3">
        <v>1</v>
      </c>
      <c r="K19" s="5">
        <f t="shared" si="0"/>
        <v>0.25</v>
      </c>
      <c r="L19" s="3">
        <f t="shared" si="6"/>
        <v>3</v>
      </c>
      <c r="M19" s="3">
        <v>1</v>
      </c>
      <c r="N19" s="3">
        <v>2</v>
      </c>
      <c r="O19" s="3">
        <v>0</v>
      </c>
      <c r="P19" s="3">
        <v>1</v>
      </c>
      <c r="Q19" s="3">
        <v>1</v>
      </c>
      <c r="R19" s="5">
        <f t="shared" si="2"/>
        <v>0.33333333333333331</v>
      </c>
      <c r="S19" s="5">
        <f t="shared" si="3"/>
        <v>0.33333333333333331</v>
      </c>
      <c r="T19" s="3">
        <v>0</v>
      </c>
      <c r="U19" s="3">
        <v>1</v>
      </c>
      <c r="V19" s="3">
        <v>0</v>
      </c>
      <c r="W19" s="3">
        <v>1</v>
      </c>
      <c r="X19" s="3">
        <f t="shared" si="5"/>
        <v>3</v>
      </c>
    </row>
    <row r="20" spans="1:24" s="3" customFormat="1" x14ac:dyDescent="0.3">
      <c r="A20" s="3">
        <v>48</v>
      </c>
      <c r="B20" s="3" t="s">
        <v>24</v>
      </c>
      <c r="C20" s="3" t="s">
        <v>25</v>
      </c>
      <c r="D20" s="3" t="s">
        <v>26</v>
      </c>
      <c r="E20" s="3" t="s">
        <v>30</v>
      </c>
      <c r="F20" s="14" t="s">
        <v>32</v>
      </c>
      <c r="G20" s="10">
        <v>5</v>
      </c>
      <c r="H20" s="10">
        <v>3</v>
      </c>
      <c r="I20" s="4">
        <f t="shared" si="4"/>
        <v>0.75</v>
      </c>
      <c r="J20" s="3">
        <v>2</v>
      </c>
      <c r="K20" s="5">
        <f t="shared" si="0"/>
        <v>0.4</v>
      </c>
      <c r="L20" s="3">
        <f t="shared" si="6"/>
        <v>3</v>
      </c>
      <c r="M20" s="3">
        <v>1</v>
      </c>
      <c r="N20" s="3">
        <v>2</v>
      </c>
      <c r="O20" s="3">
        <v>1</v>
      </c>
      <c r="P20" s="3">
        <v>0</v>
      </c>
      <c r="Q20" s="3">
        <v>0</v>
      </c>
      <c r="R20" s="5">
        <f t="shared" si="2"/>
        <v>0.33333333333333331</v>
      </c>
      <c r="S20" s="5">
        <f t="shared" si="3"/>
        <v>0.5</v>
      </c>
      <c r="T20" s="3">
        <v>1</v>
      </c>
      <c r="U20" s="3">
        <v>1</v>
      </c>
      <c r="V20" s="3">
        <v>0</v>
      </c>
      <c r="W20" s="3">
        <v>0</v>
      </c>
      <c r="X20" s="3">
        <f t="shared" si="5"/>
        <v>-2</v>
      </c>
    </row>
    <row r="21" spans="1:24" s="3" customFormat="1" x14ac:dyDescent="0.3">
      <c r="A21" s="3">
        <v>50</v>
      </c>
      <c r="B21" s="3" t="s">
        <v>29</v>
      </c>
      <c r="C21" s="3" t="s">
        <v>25</v>
      </c>
      <c r="D21" s="3" t="s">
        <v>33</v>
      </c>
      <c r="E21" s="3" t="s">
        <v>30</v>
      </c>
      <c r="F21" s="12" t="s">
        <v>28</v>
      </c>
      <c r="G21" s="12">
        <v>4</v>
      </c>
      <c r="H21" s="12">
        <v>0</v>
      </c>
      <c r="I21" s="4">
        <f t="shared" si="4"/>
        <v>0</v>
      </c>
      <c r="J21" s="3">
        <v>0</v>
      </c>
      <c r="K21" s="5">
        <f t="shared" si="0"/>
        <v>0</v>
      </c>
      <c r="L21" s="3">
        <f t="shared" si="6"/>
        <v>3</v>
      </c>
      <c r="M21" s="3">
        <v>0</v>
      </c>
      <c r="N21" s="3">
        <v>3</v>
      </c>
      <c r="O21" s="3">
        <v>0</v>
      </c>
      <c r="P21" s="3">
        <v>2</v>
      </c>
      <c r="Q21" s="3">
        <v>0</v>
      </c>
      <c r="R21" s="5">
        <f t="shared" si="2"/>
        <v>0</v>
      </c>
      <c r="S21" s="5">
        <f t="shared" si="3"/>
        <v>0</v>
      </c>
      <c r="T21" s="3">
        <v>0</v>
      </c>
      <c r="U21" s="3">
        <v>2</v>
      </c>
      <c r="V21" s="3">
        <v>0</v>
      </c>
      <c r="W21" s="3">
        <v>1</v>
      </c>
      <c r="X21" s="3">
        <f t="shared" si="5"/>
        <v>0</v>
      </c>
    </row>
    <row r="22" spans="1:24" s="3" customFormat="1" x14ac:dyDescent="0.3">
      <c r="A22" s="3">
        <v>51</v>
      </c>
      <c r="B22" s="3" t="s">
        <v>33</v>
      </c>
      <c r="C22" s="3" t="s">
        <v>25</v>
      </c>
      <c r="D22" s="3" t="s">
        <v>26</v>
      </c>
      <c r="E22" s="3" t="s">
        <v>30</v>
      </c>
      <c r="F22" s="12" t="s">
        <v>28</v>
      </c>
      <c r="G22" s="12">
        <v>4</v>
      </c>
      <c r="H22" s="12">
        <v>5</v>
      </c>
      <c r="I22" s="4">
        <f t="shared" si="4"/>
        <v>1.6666666666666667</v>
      </c>
      <c r="J22" s="3">
        <v>1</v>
      </c>
      <c r="K22" s="5">
        <f t="shared" si="0"/>
        <v>0.25</v>
      </c>
      <c r="L22" s="3">
        <f t="shared" si="6"/>
        <v>3</v>
      </c>
      <c r="M22" s="3">
        <v>2</v>
      </c>
      <c r="N22" s="3">
        <v>1</v>
      </c>
      <c r="O22" s="3">
        <v>1</v>
      </c>
      <c r="P22" s="3">
        <v>0</v>
      </c>
      <c r="Q22" s="3">
        <v>0</v>
      </c>
      <c r="R22" s="5">
        <f t="shared" si="2"/>
        <v>0.66666666666666663</v>
      </c>
      <c r="S22" s="5">
        <f t="shared" si="3"/>
        <v>0.83333333333333337</v>
      </c>
      <c r="T22" s="3">
        <v>1</v>
      </c>
      <c r="U22" s="3">
        <v>1</v>
      </c>
      <c r="V22" s="3">
        <v>0</v>
      </c>
      <c r="W22" s="3">
        <v>0</v>
      </c>
      <c r="X22" s="3">
        <f t="shared" si="5"/>
        <v>0</v>
      </c>
    </row>
    <row r="23" spans="1:24" s="3" customFormat="1" x14ac:dyDescent="0.3">
      <c r="A23" s="3">
        <v>52</v>
      </c>
      <c r="B23" s="3" t="s">
        <v>24</v>
      </c>
      <c r="C23" s="3" t="s">
        <v>25</v>
      </c>
      <c r="D23" s="3" t="s">
        <v>26</v>
      </c>
      <c r="E23" s="3" t="s">
        <v>34</v>
      </c>
      <c r="F23" s="16" t="s">
        <v>32</v>
      </c>
      <c r="G23" s="21">
        <v>3</v>
      </c>
      <c r="H23" s="3">
        <v>2</v>
      </c>
      <c r="I23" s="4">
        <f t="shared" si="4"/>
        <v>0.66666666666666663</v>
      </c>
      <c r="J23" s="3">
        <v>0</v>
      </c>
      <c r="K23" s="5">
        <f t="shared" si="0"/>
        <v>0</v>
      </c>
      <c r="L23" s="3">
        <f t="shared" si="6"/>
        <v>3</v>
      </c>
      <c r="M23" s="3">
        <v>1</v>
      </c>
      <c r="N23" s="3">
        <v>2</v>
      </c>
      <c r="O23" s="3">
        <v>1</v>
      </c>
      <c r="P23" s="3">
        <v>0</v>
      </c>
      <c r="Q23" s="3">
        <v>0</v>
      </c>
      <c r="R23" s="5">
        <f t="shared" si="2"/>
        <v>0.33333333333333331</v>
      </c>
      <c r="S23" s="5">
        <f t="shared" si="3"/>
        <v>0.33333333333333331</v>
      </c>
      <c r="T23" s="3">
        <v>0</v>
      </c>
      <c r="U23" s="3">
        <v>0</v>
      </c>
      <c r="V23" s="3">
        <v>0</v>
      </c>
      <c r="W23" s="3">
        <v>0</v>
      </c>
      <c r="X23" s="3">
        <f t="shared" si="5"/>
        <v>-1</v>
      </c>
    </row>
    <row r="24" spans="1:24" s="3" customFormat="1" x14ac:dyDescent="0.3">
      <c r="A24" s="3">
        <v>53</v>
      </c>
      <c r="B24" s="3" t="s">
        <v>29</v>
      </c>
      <c r="C24" s="3" t="s">
        <v>34</v>
      </c>
      <c r="D24" s="3" t="s">
        <v>26</v>
      </c>
      <c r="E24" s="3" t="s">
        <v>27</v>
      </c>
      <c r="F24" s="16" t="s">
        <v>28</v>
      </c>
      <c r="G24" s="13">
        <v>3</v>
      </c>
      <c r="H24" s="3">
        <v>5</v>
      </c>
      <c r="I24" s="4">
        <f t="shared" si="4"/>
        <v>1.7361111111111112</v>
      </c>
      <c r="J24" s="3">
        <v>0</v>
      </c>
      <c r="K24" s="5">
        <f t="shared" si="0"/>
        <v>0</v>
      </c>
      <c r="L24" s="3">
        <f t="shared" si="6"/>
        <v>2</v>
      </c>
      <c r="M24" s="3">
        <v>1</v>
      </c>
      <c r="N24" s="3">
        <v>1</v>
      </c>
      <c r="O24" s="3">
        <v>1</v>
      </c>
      <c r="P24" s="3">
        <v>2</v>
      </c>
      <c r="Q24" s="3">
        <v>2</v>
      </c>
      <c r="R24" s="5">
        <f t="shared" si="2"/>
        <v>0.5</v>
      </c>
      <c r="S24" s="5">
        <f t="shared" si="3"/>
        <v>0.75</v>
      </c>
      <c r="T24" s="3">
        <v>1</v>
      </c>
      <c r="U24" s="3">
        <v>0</v>
      </c>
      <c r="V24" s="3">
        <v>0</v>
      </c>
      <c r="W24" s="3">
        <v>1</v>
      </c>
      <c r="X24" s="3">
        <f t="shared" si="5"/>
        <v>-2</v>
      </c>
    </row>
    <row r="25" spans="1:24" s="3" customFormat="1" x14ac:dyDescent="0.3">
      <c r="A25" s="3">
        <v>54</v>
      </c>
      <c r="B25" s="3" t="s">
        <v>24</v>
      </c>
      <c r="C25" s="3" t="s">
        <v>25</v>
      </c>
      <c r="D25" s="3" t="s">
        <v>32</v>
      </c>
      <c r="E25" s="3" t="s">
        <v>33</v>
      </c>
      <c r="F25" s="11" t="s">
        <v>30</v>
      </c>
      <c r="G25" s="12">
        <v>3</v>
      </c>
      <c r="H25" s="23">
        <v>0</v>
      </c>
      <c r="I25" s="4">
        <f t="shared" si="4"/>
        <v>0</v>
      </c>
      <c r="J25" s="3">
        <v>3</v>
      </c>
      <c r="K25" s="5">
        <f t="shared" si="0"/>
        <v>1</v>
      </c>
      <c r="L25" s="3">
        <f t="shared" si="6"/>
        <v>0</v>
      </c>
      <c r="M25" s="3">
        <v>0</v>
      </c>
      <c r="N25" s="3">
        <v>0</v>
      </c>
      <c r="O25" s="3">
        <v>0</v>
      </c>
      <c r="P25" s="3">
        <v>0</v>
      </c>
      <c r="Q25" s="3">
        <v>0</v>
      </c>
      <c r="R25" s="5" t="e">
        <f t="shared" si="2"/>
        <v>#DIV/0!</v>
      </c>
      <c r="S25" s="5" t="e">
        <f t="shared" si="3"/>
        <v>#DIV/0!</v>
      </c>
      <c r="T25" s="3">
        <v>0</v>
      </c>
      <c r="U25" s="3">
        <v>0</v>
      </c>
      <c r="V25" s="3">
        <v>0</v>
      </c>
      <c r="W25" s="3">
        <v>0</v>
      </c>
      <c r="X25" s="3">
        <f t="shared" si="5"/>
        <v>0</v>
      </c>
    </row>
    <row r="26" spans="1:24" s="3" customFormat="1" x14ac:dyDescent="0.3">
      <c r="A26" s="3">
        <v>55</v>
      </c>
      <c r="B26" s="3" t="s">
        <v>29</v>
      </c>
      <c r="C26" s="3" t="s">
        <v>25</v>
      </c>
      <c r="D26" s="3" t="s">
        <v>26</v>
      </c>
      <c r="E26" s="3" t="s">
        <v>30</v>
      </c>
      <c r="F26" s="18" t="s">
        <v>31</v>
      </c>
      <c r="G26" s="12">
        <v>3</v>
      </c>
      <c r="H26" s="24">
        <v>2</v>
      </c>
      <c r="I26" s="4">
        <f t="shared" si="4"/>
        <v>0.66666666666666663</v>
      </c>
      <c r="J26" s="3">
        <v>1</v>
      </c>
      <c r="K26" s="5">
        <f t="shared" si="0"/>
        <v>0.33333333333333331</v>
      </c>
      <c r="L26" s="3">
        <f t="shared" si="6"/>
        <v>2</v>
      </c>
      <c r="M26" s="3">
        <v>1</v>
      </c>
      <c r="N26" s="3">
        <v>1</v>
      </c>
      <c r="O26" s="3">
        <v>1</v>
      </c>
      <c r="P26" s="3">
        <v>0</v>
      </c>
      <c r="Q26" s="3">
        <v>0</v>
      </c>
      <c r="R26" s="5">
        <f t="shared" si="2"/>
        <v>0.5</v>
      </c>
      <c r="S26" s="5">
        <f t="shared" si="3"/>
        <v>0.5</v>
      </c>
      <c r="T26" s="3">
        <v>0</v>
      </c>
      <c r="U26" s="3">
        <v>0</v>
      </c>
      <c r="V26" s="3">
        <v>0</v>
      </c>
      <c r="W26" s="3">
        <v>2</v>
      </c>
      <c r="X26" s="3">
        <f t="shared" si="5"/>
        <v>-1</v>
      </c>
    </row>
    <row r="27" spans="1:24" s="3" customFormat="1" x14ac:dyDescent="0.3">
      <c r="A27" s="3">
        <v>56</v>
      </c>
      <c r="B27" s="3" t="s">
        <v>24</v>
      </c>
      <c r="C27" s="3" t="s">
        <v>29</v>
      </c>
      <c r="D27" s="3" t="s">
        <v>32</v>
      </c>
      <c r="E27" s="3" t="s">
        <v>30</v>
      </c>
      <c r="F27" s="16" t="s">
        <v>28</v>
      </c>
      <c r="G27" s="13">
        <v>3</v>
      </c>
      <c r="H27" s="3">
        <v>4</v>
      </c>
      <c r="I27" s="4">
        <f t="shared" si="4"/>
        <v>1.1627906976744187</v>
      </c>
      <c r="J27" s="3">
        <v>0</v>
      </c>
      <c r="K27" s="5">
        <f t="shared" si="0"/>
        <v>0</v>
      </c>
      <c r="L27" s="3">
        <f t="shared" si="6"/>
        <v>3</v>
      </c>
      <c r="M27" s="3">
        <v>2</v>
      </c>
      <c r="N27" s="3">
        <v>1</v>
      </c>
      <c r="O27" s="3">
        <v>1</v>
      </c>
      <c r="P27" s="3">
        <v>1</v>
      </c>
      <c r="Q27" s="3">
        <v>0</v>
      </c>
      <c r="R27" s="5">
        <f t="shared" si="2"/>
        <v>0.66666666666666663</v>
      </c>
      <c r="S27" s="5">
        <f t="shared" si="3"/>
        <v>0.66666666666666663</v>
      </c>
      <c r="T27" s="3">
        <v>0</v>
      </c>
      <c r="U27" s="3">
        <v>0</v>
      </c>
      <c r="V27" s="3">
        <v>0</v>
      </c>
      <c r="W27" s="3">
        <v>4</v>
      </c>
      <c r="X27" s="3">
        <f t="shared" si="5"/>
        <v>-2</v>
      </c>
    </row>
    <row r="28" spans="1:24" s="3" customFormat="1" x14ac:dyDescent="0.3">
      <c r="A28" s="3">
        <v>57</v>
      </c>
      <c r="B28" s="3" t="s">
        <v>29</v>
      </c>
      <c r="C28" s="3" t="s">
        <v>32</v>
      </c>
      <c r="D28" s="3" t="s">
        <v>30</v>
      </c>
      <c r="E28" s="3" t="s">
        <v>33</v>
      </c>
      <c r="F28" s="11" t="s">
        <v>31</v>
      </c>
      <c r="G28" s="12">
        <v>3</v>
      </c>
      <c r="H28" s="30">
        <v>3</v>
      </c>
      <c r="I28" s="4">
        <f t="shared" si="4"/>
        <v>1.0869565217391306</v>
      </c>
      <c r="J28" s="23">
        <v>1</v>
      </c>
      <c r="K28" s="5">
        <f t="shared" si="0"/>
        <v>0.33333333333333331</v>
      </c>
      <c r="L28" s="3">
        <f t="shared" si="6"/>
        <v>0</v>
      </c>
      <c r="M28" s="3">
        <v>0</v>
      </c>
      <c r="N28" s="3">
        <v>0</v>
      </c>
      <c r="O28" s="3">
        <v>0</v>
      </c>
      <c r="P28" s="3">
        <v>4</v>
      </c>
      <c r="Q28" s="3">
        <v>3</v>
      </c>
      <c r="R28" s="5" t="e">
        <f t="shared" si="2"/>
        <v>#DIV/0!</v>
      </c>
      <c r="S28" s="5" t="e">
        <f t="shared" si="3"/>
        <v>#DIV/0!</v>
      </c>
      <c r="T28" s="3">
        <v>0</v>
      </c>
      <c r="U28" s="3">
        <v>0</v>
      </c>
      <c r="V28" s="3">
        <v>0</v>
      </c>
      <c r="W28" s="3">
        <v>3</v>
      </c>
      <c r="X28" s="3">
        <f t="shared" si="5"/>
        <v>0</v>
      </c>
    </row>
    <row r="29" spans="1:24" s="3" customFormat="1" x14ac:dyDescent="0.3">
      <c r="A29" s="3">
        <v>58</v>
      </c>
      <c r="B29" s="3" t="s">
        <v>24</v>
      </c>
      <c r="C29" s="3" t="s">
        <v>25</v>
      </c>
      <c r="D29" s="3" t="s">
        <v>32</v>
      </c>
      <c r="E29" s="3" t="s">
        <v>27</v>
      </c>
      <c r="F29" s="18" t="s">
        <v>28</v>
      </c>
      <c r="G29" s="21">
        <v>2</v>
      </c>
      <c r="H29" s="19">
        <v>3</v>
      </c>
      <c r="I29" s="4">
        <f t="shared" si="4"/>
        <v>1.5</v>
      </c>
      <c r="J29" s="3">
        <v>0</v>
      </c>
      <c r="K29" s="5">
        <f t="shared" si="0"/>
        <v>0</v>
      </c>
      <c r="L29" s="3">
        <f t="shared" si="6"/>
        <v>2</v>
      </c>
      <c r="M29" s="3">
        <v>1</v>
      </c>
      <c r="N29" s="3">
        <v>1</v>
      </c>
      <c r="O29" s="3">
        <v>1</v>
      </c>
      <c r="P29" s="3">
        <v>0</v>
      </c>
      <c r="Q29" s="3">
        <v>0</v>
      </c>
      <c r="R29" s="5">
        <f t="shared" si="2"/>
        <v>0.5</v>
      </c>
      <c r="S29" s="5">
        <f t="shared" si="3"/>
        <v>0.75</v>
      </c>
      <c r="T29" s="3">
        <v>1</v>
      </c>
      <c r="U29" s="3">
        <v>0</v>
      </c>
      <c r="V29" s="3">
        <v>0</v>
      </c>
      <c r="W29" s="3">
        <v>0</v>
      </c>
      <c r="X29" s="3">
        <f t="shared" si="5"/>
        <v>1</v>
      </c>
    </row>
    <row r="30" spans="1:24" s="3" customFormat="1" x14ac:dyDescent="0.3">
      <c r="A30" s="3">
        <v>59</v>
      </c>
      <c r="B30" s="3" t="s">
        <v>29</v>
      </c>
      <c r="C30" s="3" t="s">
        <v>25</v>
      </c>
      <c r="D30" s="3" t="s">
        <v>26</v>
      </c>
      <c r="E30" s="3" t="s">
        <v>34</v>
      </c>
      <c r="F30" s="3" t="s">
        <v>28</v>
      </c>
      <c r="G30" s="13">
        <v>2</v>
      </c>
      <c r="H30" s="3">
        <v>0</v>
      </c>
      <c r="I30" s="4">
        <f t="shared" si="4"/>
        <v>0</v>
      </c>
      <c r="J30" s="3">
        <v>1</v>
      </c>
      <c r="K30" s="5">
        <f t="shared" si="0"/>
        <v>0.5</v>
      </c>
      <c r="L30" s="3">
        <f t="shared" si="6"/>
        <v>1</v>
      </c>
      <c r="M30" s="3">
        <v>0</v>
      </c>
      <c r="N30" s="3">
        <v>1</v>
      </c>
      <c r="O30" s="3">
        <v>0</v>
      </c>
      <c r="P30" s="3">
        <v>0</v>
      </c>
      <c r="Q30" s="3">
        <v>0</v>
      </c>
      <c r="R30" s="5">
        <f t="shared" si="2"/>
        <v>0</v>
      </c>
      <c r="S30" s="5">
        <f t="shared" si="3"/>
        <v>0</v>
      </c>
      <c r="T30" s="3">
        <v>0</v>
      </c>
      <c r="U30" s="3">
        <v>1</v>
      </c>
      <c r="V30" s="3">
        <v>0</v>
      </c>
      <c r="W30" s="3">
        <v>0</v>
      </c>
      <c r="X30" s="3">
        <f t="shared" si="5"/>
        <v>-2</v>
      </c>
    </row>
    <row r="31" spans="1:24" s="3" customFormat="1" x14ac:dyDescent="0.3">
      <c r="A31" s="3">
        <v>60</v>
      </c>
      <c r="B31" s="3" t="s">
        <v>29</v>
      </c>
      <c r="C31" s="3" t="s">
        <v>25</v>
      </c>
      <c r="D31" s="3" t="s">
        <v>32</v>
      </c>
      <c r="E31" s="3" t="s">
        <v>33</v>
      </c>
      <c r="F31" s="11" t="s">
        <v>31</v>
      </c>
      <c r="G31" s="12">
        <v>2</v>
      </c>
      <c r="H31" s="30">
        <v>2</v>
      </c>
      <c r="I31" s="4">
        <f t="shared" si="4"/>
        <v>1.0638297872340425</v>
      </c>
      <c r="J31" s="3">
        <v>0</v>
      </c>
      <c r="K31" s="5">
        <f t="shared" si="0"/>
        <v>0</v>
      </c>
      <c r="L31" s="3">
        <f t="shared" si="6"/>
        <v>1</v>
      </c>
      <c r="M31" s="3">
        <v>0</v>
      </c>
      <c r="N31" s="3">
        <v>1</v>
      </c>
      <c r="O31" s="3">
        <v>0</v>
      </c>
      <c r="P31" s="3">
        <v>2</v>
      </c>
      <c r="Q31" s="3">
        <v>2</v>
      </c>
      <c r="R31" s="5">
        <f t="shared" si="2"/>
        <v>0</v>
      </c>
      <c r="S31" s="5">
        <f t="shared" si="3"/>
        <v>0</v>
      </c>
      <c r="T31" s="3">
        <v>0</v>
      </c>
      <c r="U31" s="3">
        <v>0</v>
      </c>
      <c r="V31" s="3">
        <v>0</v>
      </c>
      <c r="W31" s="3">
        <v>1</v>
      </c>
      <c r="X31" s="3">
        <f t="shared" si="5"/>
        <v>1</v>
      </c>
    </row>
    <row r="32" spans="1:24" s="3" customFormat="1" x14ac:dyDescent="0.3">
      <c r="A32" s="3">
        <v>61</v>
      </c>
      <c r="B32" s="3" t="s">
        <v>24</v>
      </c>
      <c r="C32" s="3" t="s">
        <v>25</v>
      </c>
      <c r="D32" s="3" t="s">
        <v>33</v>
      </c>
      <c r="E32" s="3" t="s">
        <v>30</v>
      </c>
      <c r="F32" s="11" t="s">
        <v>29</v>
      </c>
      <c r="G32" s="21">
        <v>1</v>
      </c>
      <c r="H32" s="3">
        <v>0</v>
      </c>
      <c r="I32" s="4">
        <f t="shared" si="4"/>
        <v>0</v>
      </c>
      <c r="J32" s="3">
        <v>0</v>
      </c>
      <c r="K32" s="5">
        <f t="shared" si="0"/>
        <v>0</v>
      </c>
      <c r="L32" s="3">
        <f t="shared" si="6"/>
        <v>1</v>
      </c>
      <c r="M32" s="3">
        <v>0</v>
      </c>
      <c r="N32" s="3">
        <v>1</v>
      </c>
      <c r="O32" s="3">
        <v>0</v>
      </c>
      <c r="P32" s="3">
        <v>0</v>
      </c>
      <c r="Q32" s="3">
        <v>0</v>
      </c>
      <c r="R32" s="5">
        <f t="shared" si="2"/>
        <v>0</v>
      </c>
      <c r="S32" s="5">
        <f t="shared" si="3"/>
        <v>0</v>
      </c>
      <c r="T32" s="3">
        <v>0</v>
      </c>
      <c r="U32" s="3">
        <v>0</v>
      </c>
      <c r="V32" s="3">
        <v>0</v>
      </c>
      <c r="W32" s="3">
        <v>0</v>
      </c>
      <c r="X32" s="3">
        <f t="shared" si="5"/>
        <v>-1</v>
      </c>
    </row>
    <row r="33" spans="1:26" s="3" customFormat="1" x14ac:dyDescent="0.3">
      <c r="A33" s="3">
        <v>62</v>
      </c>
      <c r="B33" s="3" t="s">
        <v>24</v>
      </c>
      <c r="C33" s="3" t="s">
        <v>25</v>
      </c>
      <c r="D33" s="3" t="s">
        <v>26</v>
      </c>
      <c r="E33" s="3" t="s">
        <v>27</v>
      </c>
      <c r="F33" s="3" t="s">
        <v>34</v>
      </c>
      <c r="G33" s="21">
        <v>1</v>
      </c>
      <c r="H33" s="3">
        <v>2</v>
      </c>
      <c r="I33" s="4">
        <f t="shared" si="4"/>
        <v>2</v>
      </c>
      <c r="J33" s="3">
        <v>0</v>
      </c>
      <c r="K33" s="5">
        <f t="shared" si="0"/>
        <v>0</v>
      </c>
      <c r="L33" s="3">
        <f t="shared" si="6"/>
        <v>1</v>
      </c>
      <c r="M33" s="3">
        <v>1</v>
      </c>
      <c r="N33" s="3">
        <v>0</v>
      </c>
      <c r="O33" s="3">
        <v>1</v>
      </c>
      <c r="P33" s="3">
        <v>0</v>
      </c>
      <c r="Q33" s="3">
        <v>0</v>
      </c>
      <c r="R33" s="5">
        <f t="shared" si="2"/>
        <v>1</v>
      </c>
      <c r="S33" s="5">
        <f t="shared" si="3"/>
        <v>1</v>
      </c>
      <c r="T33" s="3">
        <v>0</v>
      </c>
      <c r="U33" s="3">
        <v>0</v>
      </c>
      <c r="V33" s="3">
        <v>0</v>
      </c>
      <c r="W33" s="3">
        <v>0</v>
      </c>
      <c r="X33" s="3">
        <f t="shared" si="5"/>
        <v>2</v>
      </c>
    </row>
    <row r="34" spans="1:26" s="3" customFormat="1" x14ac:dyDescent="0.3">
      <c r="A34" s="3">
        <v>63</v>
      </c>
      <c r="B34" s="3" t="s">
        <v>24</v>
      </c>
      <c r="C34" s="3" t="s">
        <v>33</v>
      </c>
      <c r="D34" s="3" t="s">
        <v>26</v>
      </c>
      <c r="E34" s="3" t="s">
        <v>34</v>
      </c>
      <c r="F34" s="3" t="s">
        <v>29</v>
      </c>
      <c r="G34" s="21">
        <v>1</v>
      </c>
      <c r="H34" s="3">
        <v>3</v>
      </c>
      <c r="I34" s="4">
        <f t="shared" si="4"/>
        <v>3</v>
      </c>
      <c r="J34" s="3">
        <v>0</v>
      </c>
      <c r="K34" s="5">
        <f t="shared" si="0"/>
        <v>0</v>
      </c>
      <c r="L34" s="3">
        <f t="shared" si="6"/>
        <v>1</v>
      </c>
      <c r="M34" s="3">
        <v>1</v>
      </c>
      <c r="N34" s="3">
        <v>0</v>
      </c>
      <c r="O34" s="3">
        <v>1</v>
      </c>
      <c r="P34" s="3">
        <v>0</v>
      </c>
      <c r="Q34" s="3">
        <v>0</v>
      </c>
      <c r="R34" s="5">
        <f t="shared" si="2"/>
        <v>1</v>
      </c>
      <c r="S34" s="5">
        <f t="shared" si="3"/>
        <v>1.5</v>
      </c>
      <c r="T34" s="3">
        <v>1</v>
      </c>
      <c r="U34" s="3">
        <v>0</v>
      </c>
      <c r="V34" s="3">
        <v>0</v>
      </c>
      <c r="W34" s="3">
        <v>0</v>
      </c>
      <c r="X34" s="3">
        <f t="shared" si="5"/>
        <v>3</v>
      </c>
    </row>
    <row r="35" spans="1:26" s="3" customFormat="1" x14ac:dyDescent="0.3">
      <c r="A35" s="3">
        <v>64</v>
      </c>
      <c r="B35" s="3" t="s">
        <v>32</v>
      </c>
      <c r="C35" s="3" t="s">
        <v>25</v>
      </c>
      <c r="D35" s="3" t="s">
        <v>30</v>
      </c>
      <c r="E35" s="3" t="s">
        <v>33</v>
      </c>
      <c r="F35" s="3" t="s">
        <v>28</v>
      </c>
      <c r="G35" s="21">
        <v>1</v>
      </c>
      <c r="H35" s="3">
        <v>0</v>
      </c>
      <c r="I35" s="4">
        <f t="shared" si="4"/>
        <v>0</v>
      </c>
      <c r="J35" s="3">
        <v>0</v>
      </c>
      <c r="K35" s="5">
        <f t="shared" si="0"/>
        <v>0</v>
      </c>
      <c r="L35" s="3">
        <f t="shared" si="6"/>
        <v>1</v>
      </c>
      <c r="M35" s="3">
        <v>0</v>
      </c>
      <c r="N35" s="3">
        <v>1</v>
      </c>
      <c r="O35" s="3">
        <v>0</v>
      </c>
      <c r="P35" s="3">
        <v>0</v>
      </c>
      <c r="Q35" s="3">
        <v>0</v>
      </c>
      <c r="R35" s="5">
        <f t="shared" si="2"/>
        <v>0</v>
      </c>
      <c r="S35" s="5">
        <f t="shared" si="3"/>
        <v>0</v>
      </c>
      <c r="T35" s="3">
        <v>0</v>
      </c>
      <c r="U35" s="3">
        <v>0</v>
      </c>
      <c r="V35" s="3">
        <v>0</v>
      </c>
      <c r="W35" s="3">
        <v>0</v>
      </c>
      <c r="X35" s="3">
        <f t="shared" si="5"/>
        <v>0</v>
      </c>
    </row>
    <row r="36" spans="1:26" s="3" customFormat="1" x14ac:dyDescent="0.3">
      <c r="A36" s="3">
        <v>65</v>
      </c>
      <c r="B36" s="3" t="s">
        <v>33</v>
      </c>
      <c r="C36" s="3" t="s">
        <v>25</v>
      </c>
      <c r="D36" s="3" t="s">
        <v>26</v>
      </c>
      <c r="E36" s="3" t="s">
        <v>27</v>
      </c>
      <c r="F36" s="3" t="s">
        <v>28</v>
      </c>
      <c r="G36" s="21">
        <v>1</v>
      </c>
      <c r="H36" s="3">
        <v>0</v>
      </c>
      <c r="I36" s="4">
        <f t="shared" si="4"/>
        <v>0</v>
      </c>
      <c r="J36" s="3">
        <v>0</v>
      </c>
      <c r="K36" s="5">
        <f t="shared" si="0"/>
        <v>0</v>
      </c>
      <c r="L36" s="3">
        <f t="shared" si="6"/>
        <v>1</v>
      </c>
      <c r="M36" s="3">
        <v>0</v>
      </c>
      <c r="N36" s="3">
        <v>1</v>
      </c>
      <c r="O36" s="3">
        <v>0</v>
      </c>
      <c r="P36" s="3">
        <v>0</v>
      </c>
      <c r="Q36" s="3">
        <v>0</v>
      </c>
      <c r="R36" s="5">
        <f t="shared" si="2"/>
        <v>0</v>
      </c>
      <c r="S36" s="5">
        <f t="shared" si="3"/>
        <v>0</v>
      </c>
      <c r="T36" s="3">
        <v>0</v>
      </c>
      <c r="U36" s="3">
        <v>0</v>
      </c>
      <c r="V36" s="3">
        <v>1</v>
      </c>
      <c r="W36" s="3">
        <v>0</v>
      </c>
      <c r="X36" s="3">
        <f t="shared" si="5"/>
        <v>-1</v>
      </c>
    </row>
    <row r="37" spans="1:26" s="3" customFormat="1" x14ac:dyDescent="0.3">
      <c r="A37" s="3">
        <v>66</v>
      </c>
      <c r="B37" s="3" t="s">
        <v>24</v>
      </c>
      <c r="C37" s="3" t="s">
        <v>32</v>
      </c>
      <c r="D37" s="3" t="s">
        <v>26</v>
      </c>
      <c r="E37" s="3" t="s">
        <v>29</v>
      </c>
      <c r="F37" s="3" t="s">
        <v>28</v>
      </c>
      <c r="G37" s="21">
        <v>1</v>
      </c>
      <c r="H37" s="3">
        <v>2</v>
      </c>
      <c r="I37" s="4">
        <f t="shared" si="4"/>
        <v>2.2727272727272729</v>
      </c>
      <c r="J37" s="3">
        <v>0</v>
      </c>
      <c r="K37" s="5">
        <f t="shared" si="0"/>
        <v>0</v>
      </c>
      <c r="L37" s="3">
        <f t="shared" si="6"/>
        <v>0</v>
      </c>
      <c r="M37" s="3">
        <v>0</v>
      </c>
      <c r="N37" s="3">
        <v>0</v>
      </c>
      <c r="O37" s="3">
        <v>0</v>
      </c>
      <c r="P37" s="3">
        <v>2</v>
      </c>
      <c r="Q37" s="3">
        <v>2</v>
      </c>
      <c r="R37" s="5" t="e">
        <f t="shared" si="2"/>
        <v>#DIV/0!</v>
      </c>
      <c r="S37" s="5" t="e">
        <f t="shared" si="3"/>
        <v>#DIV/0!</v>
      </c>
      <c r="T37" s="3">
        <v>0</v>
      </c>
      <c r="U37" s="3">
        <v>0</v>
      </c>
      <c r="V37" s="3">
        <v>0</v>
      </c>
      <c r="W37" s="3">
        <v>1</v>
      </c>
      <c r="X37" s="3">
        <f t="shared" si="5"/>
        <v>0</v>
      </c>
    </row>
    <row r="38" spans="1:26" s="3" customFormat="1" x14ac:dyDescent="0.3">
      <c r="A38" s="3">
        <v>67</v>
      </c>
      <c r="B38" s="3" t="s">
        <v>24</v>
      </c>
      <c r="C38" s="3" t="s">
        <v>25</v>
      </c>
      <c r="D38" s="3" t="s">
        <v>26</v>
      </c>
      <c r="E38" s="3" t="s">
        <v>29</v>
      </c>
      <c r="F38" s="3" t="s">
        <v>32</v>
      </c>
      <c r="G38" s="21">
        <v>1</v>
      </c>
      <c r="H38" s="3">
        <v>0</v>
      </c>
      <c r="I38" s="4">
        <f t="shared" si="4"/>
        <v>0</v>
      </c>
      <c r="J38" s="3">
        <v>1</v>
      </c>
      <c r="K38" s="5">
        <f t="shared" si="0"/>
        <v>1</v>
      </c>
      <c r="L38" s="3">
        <f t="shared" si="6"/>
        <v>0</v>
      </c>
      <c r="M38" s="3">
        <v>0</v>
      </c>
      <c r="N38" s="3">
        <v>0</v>
      </c>
      <c r="O38" s="3">
        <v>0</v>
      </c>
      <c r="P38" s="3">
        <v>0</v>
      </c>
      <c r="Q38" s="3">
        <v>0</v>
      </c>
      <c r="R38" s="5" t="e">
        <f t="shared" si="2"/>
        <v>#DIV/0!</v>
      </c>
      <c r="S38" s="5" t="e">
        <f t="shared" si="3"/>
        <v>#DIV/0!</v>
      </c>
      <c r="T38" s="3">
        <v>0</v>
      </c>
      <c r="U38" s="3">
        <v>0</v>
      </c>
      <c r="V38" s="3">
        <v>0</v>
      </c>
      <c r="W38" s="3">
        <v>0</v>
      </c>
      <c r="X38" s="3">
        <f t="shared" si="5"/>
        <v>0</v>
      </c>
    </row>
    <row r="39" spans="1:26" s="3" customFormat="1" x14ac:dyDescent="0.3">
      <c r="A39" s="3">
        <v>68</v>
      </c>
      <c r="B39" s="3" t="s">
        <v>24</v>
      </c>
      <c r="C39" s="3" t="s">
        <v>25</v>
      </c>
      <c r="D39" s="3" t="s">
        <v>26</v>
      </c>
      <c r="E39" s="3" t="s">
        <v>30</v>
      </c>
      <c r="F39" s="3" t="s">
        <v>33</v>
      </c>
      <c r="G39" s="13">
        <v>1</v>
      </c>
      <c r="H39" s="3">
        <v>0</v>
      </c>
      <c r="I39" s="4">
        <f t="shared" si="4"/>
        <v>0</v>
      </c>
      <c r="J39" s="3">
        <v>1</v>
      </c>
      <c r="K39" s="5">
        <f t="shared" si="0"/>
        <v>1</v>
      </c>
      <c r="L39" s="3">
        <f t="shared" si="6"/>
        <v>0</v>
      </c>
      <c r="M39" s="3">
        <v>0</v>
      </c>
      <c r="N39" s="3">
        <v>0</v>
      </c>
      <c r="O39" s="3">
        <v>0</v>
      </c>
      <c r="P39" s="3">
        <v>0</v>
      </c>
      <c r="Q39" s="3">
        <v>0</v>
      </c>
      <c r="R39" s="5" t="e">
        <f t="shared" si="2"/>
        <v>#DIV/0!</v>
      </c>
      <c r="S39" s="5" t="e">
        <f t="shared" si="3"/>
        <v>#DIV/0!</v>
      </c>
      <c r="T39" s="3">
        <v>0</v>
      </c>
      <c r="U39" s="3">
        <v>0</v>
      </c>
      <c r="V39" s="3">
        <v>0</v>
      </c>
      <c r="W39" s="3">
        <v>1</v>
      </c>
      <c r="X39" s="3">
        <f t="shared" si="5"/>
        <v>-1</v>
      </c>
    </row>
    <row r="40" spans="1:26" s="3" customFormat="1" x14ac:dyDescent="0.3">
      <c r="A40" s="3">
        <v>91</v>
      </c>
      <c r="B40" s="3" t="s">
        <v>29</v>
      </c>
      <c r="C40" s="3" t="s">
        <v>25</v>
      </c>
      <c r="D40" s="3" t="s">
        <v>32</v>
      </c>
      <c r="E40" s="3" t="s">
        <v>27</v>
      </c>
      <c r="F40" s="3" t="s">
        <v>31</v>
      </c>
      <c r="G40" s="13">
        <v>0</v>
      </c>
      <c r="H40" s="3">
        <v>0</v>
      </c>
      <c r="I40" s="4" t="e">
        <f t="shared" si="4"/>
        <v>#DIV/0!</v>
      </c>
      <c r="J40" s="3">
        <v>0</v>
      </c>
      <c r="K40" s="5" t="e">
        <f t="shared" si="0"/>
        <v>#DIV/0!</v>
      </c>
      <c r="L40" s="3">
        <v>0</v>
      </c>
      <c r="M40" s="3">
        <v>0</v>
      </c>
      <c r="N40" s="3">
        <v>0</v>
      </c>
      <c r="O40" s="3">
        <v>0</v>
      </c>
      <c r="P40" s="3">
        <v>0</v>
      </c>
      <c r="Q40" s="3">
        <v>0</v>
      </c>
      <c r="R40" s="5" t="e">
        <f t="shared" si="2"/>
        <v>#DIV/0!</v>
      </c>
      <c r="S40" s="5" t="e">
        <f t="shared" si="3"/>
        <v>#DIV/0!</v>
      </c>
      <c r="T40" s="3">
        <v>0</v>
      </c>
      <c r="U40" s="3">
        <v>0</v>
      </c>
      <c r="V40" s="3">
        <v>0</v>
      </c>
      <c r="W40" s="3">
        <v>0</v>
      </c>
      <c r="X40" s="3">
        <f t="shared" si="5"/>
        <v>0</v>
      </c>
    </row>
    <row r="41" spans="1:26" s="3" customFormat="1" x14ac:dyDescent="0.3">
      <c r="I41" s="4"/>
      <c r="K41" s="5"/>
      <c r="R41" s="5"/>
      <c r="S41" s="5"/>
    </row>
    <row r="42" spans="1:26" s="3" customFormat="1" x14ac:dyDescent="0.3">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21</v>
      </c>
      <c r="V42" s="6" t="s">
        <v>22</v>
      </c>
      <c r="W42" s="6" t="s">
        <v>23</v>
      </c>
    </row>
    <row r="43" spans="1:26" s="3" customFormat="1" x14ac:dyDescent="0.3">
      <c r="F43" s="6" t="s">
        <v>36</v>
      </c>
      <c r="G43" s="3">
        <f>SUM(G3:G39)</f>
        <v>101</v>
      </c>
      <c r="H43" s="3">
        <f>SUM(H3:H39)</f>
        <v>84</v>
      </c>
      <c r="I43" s="4">
        <f t="shared" si="4"/>
        <v>1.024390243902439</v>
      </c>
      <c r="J43" s="3">
        <f>SUM(J3:J39)</f>
        <v>22</v>
      </c>
      <c r="K43" s="5">
        <f t="shared" ref="K43" si="7">J43/G43</f>
        <v>0.21782178217821782</v>
      </c>
      <c r="L43" s="3">
        <f t="shared" ref="L43:Q43" si="8">SUM(L3:L39)</f>
        <v>68</v>
      </c>
      <c r="M43" s="3">
        <f t="shared" si="8"/>
        <v>28</v>
      </c>
      <c r="N43" s="3">
        <f t="shared" si="8"/>
        <v>40</v>
      </c>
      <c r="O43" s="3">
        <f t="shared" si="8"/>
        <v>19</v>
      </c>
      <c r="P43" s="3">
        <f t="shared" si="8"/>
        <v>25</v>
      </c>
      <c r="Q43" s="3">
        <f t="shared" si="8"/>
        <v>18</v>
      </c>
      <c r="R43" s="5">
        <f t="shared" ref="R43" si="9">M43/(M43+N43)</f>
        <v>0.41176470588235292</v>
      </c>
      <c r="S43" s="5">
        <f t="shared" ref="S43" si="10">((0.5*T43)+M43)/L43</f>
        <v>0.48529411764705882</v>
      </c>
      <c r="T43" s="3">
        <f>SUM(T3:T39)</f>
        <v>10</v>
      </c>
      <c r="U43" s="3">
        <f>SUM(U3:U39)</f>
        <v>19</v>
      </c>
      <c r="V43" s="3">
        <f>SUM(V3:V39)</f>
        <v>1</v>
      </c>
      <c r="W43" s="3">
        <f>SUM(W3:W39)</f>
        <v>27</v>
      </c>
    </row>
    <row r="44" spans="1:26" s="3" customFormat="1" x14ac:dyDescent="0.3">
      <c r="I44" s="4"/>
      <c r="K44" s="5"/>
      <c r="R44" s="5"/>
      <c r="S44" s="5"/>
    </row>
    <row r="45" spans="1:26" s="3" customFormat="1" x14ac:dyDescent="0.3">
      <c r="I45" s="4"/>
      <c r="K45" s="5"/>
      <c r="R45" s="5"/>
      <c r="S45" s="5"/>
    </row>
    <row r="46" spans="1:26" s="3" customFormat="1" x14ac:dyDescent="0.3">
      <c r="A46" s="49" t="s">
        <v>37</v>
      </c>
      <c r="B46" s="49"/>
      <c r="C46" s="49"/>
      <c r="I46" s="4"/>
      <c r="K46" s="5"/>
      <c r="R46" s="5"/>
      <c r="S46" s="5"/>
    </row>
    <row r="47" spans="1:26" s="3" customFormat="1" x14ac:dyDescent="0.3">
      <c r="A47" s="6" t="s">
        <v>1</v>
      </c>
      <c r="B47" s="6" t="s">
        <v>2</v>
      </c>
      <c r="C47" s="6" t="s">
        <v>3</v>
      </c>
      <c r="D47" s="6" t="s">
        <v>4</v>
      </c>
      <c r="E47" s="6" t="s">
        <v>5</v>
      </c>
      <c r="F47" s="6" t="s">
        <v>6</v>
      </c>
      <c r="G47" s="6" t="s">
        <v>7</v>
      </c>
      <c r="H47" s="6" t="s">
        <v>8</v>
      </c>
      <c r="I47" s="7" t="s">
        <v>9</v>
      </c>
      <c r="J47" s="6" t="s">
        <v>10</v>
      </c>
      <c r="K47" s="8" t="s">
        <v>11</v>
      </c>
      <c r="L47" s="6" t="s">
        <v>12</v>
      </c>
      <c r="M47" s="6" t="s">
        <v>13</v>
      </c>
      <c r="N47" s="6" t="s">
        <v>14</v>
      </c>
      <c r="O47" s="6" t="s">
        <v>38</v>
      </c>
      <c r="P47" s="6" t="s">
        <v>16</v>
      </c>
      <c r="Q47" s="6" t="s">
        <v>17</v>
      </c>
      <c r="R47" s="8" t="s">
        <v>18</v>
      </c>
      <c r="S47" s="8" t="s">
        <v>19</v>
      </c>
      <c r="T47" s="6" t="s">
        <v>20</v>
      </c>
      <c r="U47" s="6" t="s">
        <v>39</v>
      </c>
      <c r="V47" s="6" t="s">
        <v>40</v>
      </c>
      <c r="W47" s="6" t="s">
        <v>41</v>
      </c>
      <c r="X47" s="6" t="s">
        <v>22</v>
      </c>
      <c r="Y47" s="6" t="s">
        <v>42</v>
      </c>
      <c r="Z47" s="6"/>
    </row>
    <row r="48" spans="1:26" s="3" customFormat="1" x14ac:dyDescent="0.3">
      <c r="A48" s="3">
        <v>1</v>
      </c>
      <c r="B48" s="3" t="s">
        <v>24</v>
      </c>
      <c r="C48" s="3" t="s">
        <v>25</v>
      </c>
      <c r="D48" s="3" t="s">
        <v>26</v>
      </c>
      <c r="E48" s="3" t="s">
        <v>27</v>
      </c>
      <c r="F48" s="3" t="s">
        <v>28</v>
      </c>
      <c r="G48" s="3">
        <v>6</v>
      </c>
      <c r="H48" s="3">
        <v>3</v>
      </c>
      <c r="I48" s="4">
        <f t="shared" ref="I48:I88" si="11">H48/((L48-U48)+J48+(0.44*P48))</f>
        <v>0.5</v>
      </c>
      <c r="J48" s="3">
        <v>3</v>
      </c>
      <c r="K48" s="5">
        <f t="shared" ref="K48" si="12">J48/G48</f>
        <v>0.5</v>
      </c>
      <c r="L48" s="3">
        <v>3</v>
      </c>
      <c r="M48" s="3">
        <v>1</v>
      </c>
      <c r="N48" s="3">
        <v>2</v>
      </c>
      <c r="O48" s="3">
        <v>1</v>
      </c>
      <c r="P48" s="3">
        <v>0</v>
      </c>
      <c r="Q48" s="3">
        <v>0</v>
      </c>
      <c r="R48" s="5">
        <f t="shared" ref="R48" si="13">M48/(M48+N48)</f>
        <v>0.33333333333333331</v>
      </c>
      <c r="S48" s="5">
        <f t="shared" ref="S48" si="14">((0.5*T48)+M48)/L48</f>
        <v>0.5</v>
      </c>
      <c r="T48" s="3">
        <v>1</v>
      </c>
      <c r="U48" s="3">
        <v>0</v>
      </c>
      <c r="V48" s="3">
        <v>2</v>
      </c>
      <c r="W48" s="3">
        <v>2</v>
      </c>
      <c r="X48" s="3">
        <v>3</v>
      </c>
      <c r="Y48" s="3">
        <v>0</v>
      </c>
    </row>
    <row r="49" spans="1:25" s="3" customFormat="1" x14ac:dyDescent="0.3">
      <c r="A49" s="3">
        <v>2</v>
      </c>
      <c r="B49" s="3" t="s">
        <v>29</v>
      </c>
      <c r="C49" s="3" t="s">
        <v>30</v>
      </c>
      <c r="D49" s="3" t="s">
        <v>26</v>
      </c>
      <c r="E49" s="3" t="s">
        <v>27</v>
      </c>
      <c r="F49" s="3" t="s">
        <v>28</v>
      </c>
      <c r="G49" s="3">
        <v>0</v>
      </c>
      <c r="H49" s="3">
        <v>0</v>
      </c>
      <c r="I49" s="4" t="e">
        <f t="shared" si="11"/>
        <v>#DIV/0!</v>
      </c>
      <c r="J49" s="3">
        <v>0</v>
      </c>
      <c r="K49" s="5" t="e">
        <f t="shared" ref="K49:K85" si="15">J49/G49</f>
        <v>#DIV/0!</v>
      </c>
      <c r="L49" s="3">
        <v>0</v>
      </c>
      <c r="M49" s="3">
        <v>0</v>
      </c>
      <c r="N49" s="3">
        <v>0</v>
      </c>
      <c r="O49" s="3">
        <v>0</v>
      </c>
      <c r="P49" s="3">
        <v>0</v>
      </c>
      <c r="Q49" s="3">
        <v>0</v>
      </c>
      <c r="R49" s="5" t="e">
        <f t="shared" ref="R49:R85" si="16">M49/(M49+N49)</f>
        <v>#DIV/0!</v>
      </c>
      <c r="S49" s="5" t="e">
        <f t="shared" ref="S49:S85" si="17">((0.5*T49)+M49)/L49</f>
        <v>#DIV/0!</v>
      </c>
      <c r="T49" s="3">
        <v>0</v>
      </c>
      <c r="U49" s="3">
        <v>0</v>
      </c>
      <c r="V49" s="3">
        <v>0</v>
      </c>
      <c r="W49" s="3">
        <v>0</v>
      </c>
      <c r="X49" s="3">
        <v>0</v>
      </c>
      <c r="Y49" s="3">
        <v>0</v>
      </c>
    </row>
    <row r="50" spans="1:25" s="3" customFormat="1" x14ac:dyDescent="0.3">
      <c r="A50" s="3">
        <v>3</v>
      </c>
      <c r="B50" s="3" t="s">
        <v>29</v>
      </c>
      <c r="C50" s="3" t="s">
        <v>25</v>
      </c>
      <c r="D50" s="3" t="s">
        <v>26</v>
      </c>
      <c r="E50" s="3" t="s">
        <v>27</v>
      </c>
      <c r="F50" s="3" t="s">
        <v>31</v>
      </c>
      <c r="G50" s="3">
        <v>2</v>
      </c>
      <c r="H50" s="3">
        <v>3</v>
      </c>
      <c r="I50" s="4">
        <f t="shared" si="11"/>
        <v>1.5</v>
      </c>
      <c r="J50" s="3">
        <v>0</v>
      </c>
      <c r="K50" s="5">
        <f t="shared" si="15"/>
        <v>0</v>
      </c>
      <c r="L50" s="3">
        <v>2</v>
      </c>
      <c r="M50" s="3">
        <v>1</v>
      </c>
      <c r="N50" s="3">
        <v>1</v>
      </c>
      <c r="O50" s="3">
        <v>1</v>
      </c>
      <c r="P50" s="3">
        <v>0</v>
      </c>
      <c r="Q50" s="3">
        <v>0</v>
      </c>
      <c r="R50" s="5">
        <f t="shared" si="16"/>
        <v>0.5</v>
      </c>
      <c r="S50" s="5">
        <f t="shared" si="17"/>
        <v>0.75</v>
      </c>
      <c r="T50" s="3">
        <v>1</v>
      </c>
      <c r="U50" s="3">
        <v>0</v>
      </c>
      <c r="V50" s="3">
        <v>1</v>
      </c>
      <c r="W50" s="3">
        <v>0</v>
      </c>
      <c r="X50" s="3">
        <v>0</v>
      </c>
      <c r="Y50" s="3">
        <v>0</v>
      </c>
    </row>
    <row r="51" spans="1:25" s="3" customFormat="1" x14ac:dyDescent="0.3">
      <c r="A51" s="3">
        <v>5</v>
      </c>
      <c r="B51" s="3" t="s">
        <v>24</v>
      </c>
      <c r="C51" s="3" t="s">
        <v>29</v>
      </c>
      <c r="D51" s="3" t="s">
        <v>30</v>
      </c>
      <c r="E51" s="3" t="s">
        <v>27</v>
      </c>
      <c r="F51" s="3" t="s">
        <v>28</v>
      </c>
      <c r="G51" s="3">
        <v>6</v>
      </c>
      <c r="H51" s="3">
        <v>2</v>
      </c>
      <c r="I51" s="4">
        <f t="shared" si="11"/>
        <v>1</v>
      </c>
      <c r="J51" s="3">
        <v>1</v>
      </c>
      <c r="K51" s="5">
        <f t="shared" si="15"/>
        <v>0.16666666666666666</v>
      </c>
      <c r="L51" s="3">
        <v>3</v>
      </c>
      <c r="M51" s="3">
        <v>1</v>
      </c>
      <c r="N51" s="3">
        <v>2</v>
      </c>
      <c r="O51" s="3">
        <v>0</v>
      </c>
      <c r="P51" s="3">
        <v>0</v>
      </c>
      <c r="Q51" s="3">
        <v>0</v>
      </c>
      <c r="R51" s="5">
        <f t="shared" si="16"/>
        <v>0.33333333333333331</v>
      </c>
      <c r="S51" s="5">
        <f t="shared" si="17"/>
        <v>0.33333333333333331</v>
      </c>
      <c r="T51" s="3">
        <v>0</v>
      </c>
      <c r="U51" s="3">
        <v>2</v>
      </c>
      <c r="V51" s="3">
        <v>2</v>
      </c>
      <c r="W51" s="3">
        <v>1</v>
      </c>
      <c r="X51" s="3">
        <v>0</v>
      </c>
      <c r="Y51" s="3">
        <v>0</v>
      </c>
    </row>
    <row r="52" spans="1:25" s="3" customFormat="1" x14ac:dyDescent="0.3">
      <c r="A52" s="3">
        <v>8</v>
      </c>
      <c r="B52" s="3" t="s">
        <v>24</v>
      </c>
      <c r="C52" s="3" t="s">
        <v>25</v>
      </c>
      <c r="D52" s="3" t="s">
        <v>29</v>
      </c>
      <c r="E52" s="3" t="s">
        <v>30</v>
      </c>
      <c r="F52" s="3" t="s">
        <v>28</v>
      </c>
      <c r="G52" s="3">
        <v>1</v>
      </c>
      <c r="H52" s="3">
        <v>0</v>
      </c>
      <c r="I52" s="4">
        <f t="shared" si="11"/>
        <v>0</v>
      </c>
      <c r="J52" s="3">
        <v>1</v>
      </c>
      <c r="K52" s="5">
        <f t="shared" si="15"/>
        <v>1</v>
      </c>
      <c r="L52" s="3">
        <v>0</v>
      </c>
      <c r="M52" s="3">
        <v>0</v>
      </c>
      <c r="N52" s="3">
        <v>0</v>
      </c>
      <c r="O52" s="3">
        <v>0</v>
      </c>
      <c r="P52" s="3">
        <v>0</v>
      </c>
      <c r="Q52" s="3">
        <v>0</v>
      </c>
      <c r="R52" s="5" t="e">
        <f t="shared" si="16"/>
        <v>#DIV/0!</v>
      </c>
      <c r="S52" s="5" t="e">
        <f t="shared" si="17"/>
        <v>#DIV/0!</v>
      </c>
      <c r="T52" s="3">
        <v>0</v>
      </c>
      <c r="U52" s="3">
        <v>0</v>
      </c>
      <c r="V52" s="3">
        <v>0</v>
      </c>
      <c r="W52" s="3">
        <v>1</v>
      </c>
      <c r="X52" s="3">
        <v>0</v>
      </c>
      <c r="Y52" s="3">
        <v>0</v>
      </c>
    </row>
    <row r="53" spans="1:25" s="3" customFormat="1" x14ac:dyDescent="0.3">
      <c r="A53" s="3">
        <v>9</v>
      </c>
      <c r="B53" s="3" t="s">
        <v>32</v>
      </c>
      <c r="C53" s="3" t="s">
        <v>25</v>
      </c>
      <c r="D53" s="3" t="s">
        <v>26</v>
      </c>
      <c r="E53" s="3" t="s">
        <v>27</v>
      </c>
      <c r="F53" s="3" t="s">
        <v>28</v>
      </c>
      <c r="G53" s="3">
        <v>3</v>
      </c>
      <c r="H53" s="3">
        <v>2</v>
      </c>
      <c r="I53" s="4">
        <f t="shared" si="11"/>
        <v>0.66666666666666663</v>
      </c>
      <c r="J53" s="3">
        <v>2</v>
      </c>
      <c r="K53" s="5">
        <f t="shared" si="15"/>
        <v>0.66666666666666663</v>
      </c>
      <c r="L53" s="3">
        <v>1</v>
      </c>
      <c r="M53" s="3">
        <v>1</v>
      </c>
      <c r="N53" s="3">
        <v>0</v>
      </c>
      <c r="O53" s="3">
        <v>1</v>
      </c>
      <c r="P53" s="3">
        <v>0</v>
      </c>
      <c r="Q53" s="3">
        <v>0</v>
      </c>
      <c r="R53" s="5">
        <f t="shared" si="16"/>
        <v>1</v>
      </c>
      <c r="S53" s="5">
        <f t="shared" si="17"/>
        <v>1</v>
      </c>
      <c r="T53" s="3">
        <v>0</v>
      </c>
      <c r="U53" s="3">
        <v>0</v>
      </c>
      <c r="V53" s="3">
        <v>0</v>
      </c>
      <c r="W53" s="3">
        <v>1</v>
      </c>
      <c r="X53" s="3">
        <v>0</v>
      </c>
      <c r="Y53" s="3">
        <v>0</v>
      </c>
    </row>
    <row r="54" spans="1:25" s="3" customFormat="1" x14ac:dyDescent="0.3">
      <c r="A54" s="3">
        <v>13</v>
      </c>
      <c r="B54" s="3" t="s">
        <v>30</v>
      </c>
      <c r="C54" s="3" t="s">
        <v>25</v>
      </c>
      <c r="D54" s="3" t="s">
        <v>26</v>
      </c>
      <c r="E54" s="3" t="s">
        <v>27</v>
      </c>
      <c r="F54" s="3" t="s">
        <v>28</v>
      </c>
      <c r="G54" s="3">
        <v>1</v>
      </c>
      <c r="H54" s="3">
        <v>0</v>
      </c>
      <c r="I54" s="4">
        <f t="shared" si="11"/>
        <v>0</v>
      </c>
      <c r="J54" s="3">
        <v>0</v>
      </c>
      <c r="K54" s="5">
        <f t="shared" si="15"/>
        <v>0</v>
      </c>
      <c r="L54" s="3">
        <v>1</v>
      </c>
      <c r="M54" s="3">
        <v>0</v>
      </c>
      <c r="N54" s="3">
        <v>1</v>
      </c>
      <c r="O54" s="3">
        <v>0</v>
      </c>
      <c r="P54" s="3">
        <v>0</v>
      </c>
      <c r="Q54" s="3">
        <v>0</v>
      </c>
      <c r="R54" s="5">
        <f t="shared" si="16"/>
        <v>0</v>
      </c>
      <c r="S54" s="5">
        <f t="shared" si="17"/>
        <v>0</v>
      </c>
      <c r="T54" s="3">
        <v>0</v>
      </c>
      <c r="U54" s="3">
        <v>0</v>
      </c>
      <c r="V54" s="3">
        <v>1</v>
      </c>
      <c r="W54" s="3">
        <v>0</v>
      </c>
      <c r="X54" s="3">
        <v>0</v>
      </c>
      <c r="Y54" s="3">
        <v>1</v>
      </c>
    </row>
    <row r="55" spans="1:25" s="3" customFormat="1" x14ac:dyDescent="0.3">
      <c r="A55" s="3">
        <v>27</v>
      </c>
      <c r="B55" s="3" t="s">
        <v>29</v>
      </c>
      <c r="C55" s="3" t="s">
        <v>25</v>
      </c>
      <c r="D55" s="3" t="s">
        <v>26</v>
      </c>
      <c r="E55" s="3" t="s">
        <v>30</v>
      </c>
      <c r="F55" s="3" t="s">
        <v>28</v>
      </c>
      <c r="G55" s="3">
        <v>5</v>
      </c>
      <c r="H55" s="3">
        <v>2</v>
      </c>
      <c r="I55" s="4">
        <f t="shared" si="11"/>
        <v>0.66666666666666663</v>
      </c>
      <c r="J55" s="3">
        <v>1</v>
      </c>
      <c r="K55" s="5">
        <f t="shared" si="15"/>
        <v>0.2</v>
      </c>
      <c r="L55" s="3">
        <v>2</v>
      </c>
      <c r="M55" s="3">
        <v>1</v>
      </c>
      <c r="N55" s="3">
        <v>3</v>
      </c>
      <c r="O55" s="3">
        <v>1</v>
      </c>
      <c r="P55" s="3">
        <v>0</v>
      </c>
      <c r="Q55" s="3">
        <v>0</v>
      </c>
      <c r="R55" s="5">
        <f t="shared" si="16"/>
        <v>0.25</v>
      </c>
      <c r="S55" s="5">
        <f t="shared" si="17"/>
        <v>0.5</v>
      </c>
      <c r="T55" s="3">
        <v>0</v>
      </c>
      <c r="U55" s="3">
        <v>0</v>
      </c>
      <c r="V55" s="3">
        <v>2</v>
      </c>
      <c r="W55" s="3">
        <v>0</v>
      </c>
      <c r="X55" s="3">
        <v>1</v>
      </c>
      <c r="Y55" s="3">
        <v>0</v>
      </c>
    </row>
    <row r="56" spans="1:25" s="3" customFormat="1" x14ac:dyDescent="0.3">
      <c r="A56" s="3">
        <v>29</v>
      </c>
      <c r="B56" s="3" t="s">
        <v>29</v>
      </c>
      <c r="C56" s="3" t="s">
        <v>32</v>
      </c>
      <c r="D56" s="3" t="s">
        <v>26</v>
      </c>
      <c r="E56" s="3" t="s">
        <v>30</v>
      </c>
      <c r="F56" s="3" t="s">
        <v>28</v>
      </c>
      <c r="G56" s="3">
        <v>1</v>
      </c>
      <c r="H56" s="3">
        <v>0</v>
      </c>
      <c r="I56" s="4" t="e">
        <f t="shared" si="11"/>
        <v>#DIV/0!</v>
      </c>
      <c r="J56" s="3">
        <v>0</v>
      </c>
      <c r="K56" s="5">
        <f t="shared" si="15"/>
        <v>0</v>
      </c>
      <c r="L56" s="3">
        <v>1</v>
      </c>
      <c r="M56" s="3">
        <v>0</v>
      </c>
      <c r="N56" s="3">
        <v>1</v>
      </c>
      <c r="O56" s="3">
        <v>0</v>
      </c>
      <c r="P56" s="3">
        <v>0</v>
      </c>
      <c r="Q56" s="3">
        <v>0</v>
      </c>
      <c r="R56" s="5">
        <f t="shared" si="16"/>
        <v>0</v>
      </c>
      <c r="S56" s="5">
        <f t="shared" si="17"/>
        <v>0</v>
      </c>
      <c r="T56" s="3">
        <v>0</v>
      </c>
      <c r="U56" s="3">
        <v>1</v>
      </c>
      <c r="V56" s="3">
        <v>0</v>
      </c>
      <c r="W56" s="3">
        <v>0</v>
      </c>
      <c r="X56" s="3">
        <v>2</v>
      </c>
      <c r="Y56" s="3">
        <v>0</v>
      </c>
    </row>
    <row r="57" spans="1:25" s="3" customFormat="1" x14ac:dyDescent="0.3">
      <c r="A57" s="3">
        <v>31</v>
      </c>
      <c r="B57" s="3" t="s">
        <v>24</v>
      </c>
      <c r="C57" s="3" t="s">
        <v>33</v>
      </c>
      <c r="D57" s="3" t="s">
        <v>26</v>
      </c>
      <c r="E57" s="3" t="s">
        <v>27</v>
      </c>
      <c r="F57" s="3" t="s">
        <v>28</v>
      </c>
      <c r="G57" s="3">
        <v>2</v>
      </c>
      <c r="H57" s="3">
        <v>0</v>
      </c>
      <c r="I57" s="4">
        <f t="shared" si="11"/>
        <v>0</v>
      </c>
      <c r="J57" s="3">
        <v>0</v>
      </c>
      <c r="K57" s="5">
        <f t="shared" si="15"/>
        <v>0</v>
      </c>
      <c r="L57" s="3">
        <v>2</v>
      </c>
      <c r="M57" s="3">
        <v>0</v>
      </c>
      <c r="N57" s="3">
        <v>2</v>
      </c>
      <c r="O57" s="3">
        <v>0</v>
      </c>
      <c r="P57" s="3">
        <v>0</v>
      </c>
      <c r="Q57" s="3">
        <v>0</v>
      </c>
      <c r="R57" s="5">
        <f t="shared" si="16"/>
        <v>0</v>
      </c>
      <c r="S57" s="5">
        <f t="shared" si="17"/>
        <v>0</v>
      </c>
      <c r="T57" s="3">
        <v>0</v>
      </c>
      <c r="U57" s="3">
        <v>1</v>
      </c>
      <c r="V57" s="3">
        <v>1</v>
      </c>
      <c r="W57" s="3">
        <v>0</v>
      </c>
      <c r="X57" s="3">
        <v>0</v>
      </c>
      <c r="Y57" s="3">
        <v>0</v>
      </c>
    </row>
    <row r="58" spans="1:25" s="3" customFormat="1" x14ac:dyDescent="0.3">
      <c r="A58" s="3">
        <v>32</v>
      </c>
      <c r="B58" s="3" t="s">
        <v>29</v>
      </c>
      <c r="C58" s="3" t="s">
        <v>33</v>
      </c>
      <c r="D58" s="3" t="s">
        <v>26</v>
      </c>
      <c r="E58" s="3" t="s">
        <v>30</v>
      </c>
      <c r="F58" s="3" t="s">
        <v>28</v>
      </c>
      <c r="G58" s="12">
        <v>3</v>
      </c>
      <c r="H58" s="3">
        <v>5</v>
      </c>
      <c r="I58" s="4">
        <f t="shared" si="11"/>
        <v>1.7361111111111112</v>
      </c>
      <c r="J58" s="3">
        <v>1</v>
      </c>
      <c r="K58" s="5">
        <f t="shared" si="15"/>
        <v>0.33333333333333331</v>
      </c>
      <c r="L58" s="3">
        <v>1</v>
      </c>
      <c r="M58" s="3">
        <v>1</v>
      </c>
      <c r="N58" s="3">
        <v>0</v>
      </c>
      <c r="O58" s="3">
        <v>1</v>
      </c>
      <c r="P58" s="3">
        <v>2</v>
      </c>
      <c r="Q58" s="3">
        <v>2</v>
      </c>
      <c r="R58" s="5">
        <f t="shared" si="16"/>
        <v>1</v>
      </c>
      <c r="S58" s="5">
        <f t="shared" si="17"/>
        <v>1.5</v>
      </c>
      <c r="T58" s="3">
        <v>1</v>
      </c>
      <c r="U58" s="3">
        <v>0</v>
      </c>
      <c r="V58" s="3">
        <v>0</v>
      </c>
      <c r="W58" s="3">
        <v>0</v>
      </c>
      <c r="X58" s="3">
        <v>1</v>
      </c>
      <c r="Y58" s="3">
        <v>0</v>
      </c>
    </row>
    <row r="59" spans="1:25" s="3" customFormat="1" x14ac:dyDescent="0.3">
      <c r="A59" s="3">
        <v>34</v>
      </c>
      <c r="B59" s="3" t="s">
        <v>24</v>
      </c>
      <c r="C59" s="3" t="s">
        <v>25</v>
      </c>
      <c r="D59" s="3" t="s">
        <v>29</v>
      </c>
      <c r="E59" s="3" t="s">
        <v>27</v>
      </c>
      <c r="F59" s="3" t="s">
        <v>28</v>
      </c>
      <c r="G59" s="12">
        <v>2</v>
      </c>
      <c r="H59" s="3">
        <v>0</v>
      </c>
      <c r="I59" s="4">
        <f t="shared" si="11"/>
        <v>0</v>
      </c>
      <c r="J59" s="3">
        <v>2</v>
      </c>
      <c r="K59" s="5">
        <f t="shared" si="15"/>
        <v>1</v>
      </c>
      <c r="L59" s="3">
        <v>0</v>
      </c>
      <c r="M59" s="3">
        <v>0</v>
      </c>
      <c r="N59" s="3">
        <v>0</v>
      </c>
      <c r="O59" s="3">
        <v>0</v>
      </c>
      <c r="P59" s="3">
        <v>0</v>
      </c>
      <c r="Q59" s="3">
        <v>0</v>
      </c>
      <c r="R59" s="5" t="e">
        <f t="shared" si="16"/>
        <v>#DIV/0!</v>
      </c>
      <c r="S59" s="5" t="e">
        <f t="shared" si="17"/>
        <v>#DIV/0!</v>
      </c>
      <c r="T59" s="3">
        <v>0</v>
      </c>
      <c r="U59" s="3">
        <v>0</v>
      </c>
      <c r="V59" s="3">
        <v>0</v>
      </c>
      <c r="W59" s="3">
        <v>0</v>
      </c>
      <c r="X59" s="3">
        <v>0</v>
      </c>
      <c r="Y59" s="3">
        <v>0</v>
      </c>
    </row>
    <row r="60" spans="1:25" s="3" customFormat="1" x14ac:dyDescent="0.3">
      <c r="A60" s="3">
        <v>37</v>
      </c>
      <c r="B60" s="3" t="s">
        <v>24</v>
      </c>
      <c r="C60" s="3" t="s">
        <v>25</v>
      </c>
      <c r="D60" s="3" t="s">
        <v>26</v>
      </c>
      <c r="E60" s="3" t="s">
        <v>29</v>
      </c>
      <c r="F60" s="3" t="s">
        <v>28</v>
      </c>
      <c r="G60" s="12">
        <v>2</v>
      </c>
      <c r="H60" s="3">
        <v>0</v>
      </c>
      <c r="I60" s="4">
        <f t="shared" si="11"/>
        <v>0</v>
      </c>
      <c r="J60" s="3">
        <v>0</v>
      </c>
      <c r="K60" s="5">
        <f t="shared" si="15"/>
        <v>0</v>
      </c>
      <c r="L60" s="3">
        <v>2</v>
      </c>
      <c r="M60" s="3">
        <v>0</v>
      </c>
      <c r="N60" s="3">
        <v>2</v>
      </c>
      <c r="O60" s="3">
        <v>0</v>
      </c>
      <c r="P60" s="3">
        <v>0</v>
      </c>
      <c r="Q60" s="3">
        <v>0</v>
      </c>
      <c r="R60" s="5">
        <f t="shared" si="16"/>
        <v>0</v>
      </c>
      <c r="S60" s="5">
        <f t="shared" si="17"/>
        <v>0</v>
      </c>
      <c r="T60" s="3">
        <v>0</v>
      </c>
      <c r="U60" s="3">
        <v>1</v>
      </c>
      <c r="V60" s="3">
        <v>1</v>
      </c>
      <c r="W60" s="3">
        <v>0</v>
      </c>
      <c r="X60" s="3">
        <v>0</v>
      </c>
      <c r="Y60" s="3">
        <v>0</v>
      </c>
    </row>
    <row r="61" spans="1:25" s="3" customFormat="1" x14ac:dyDescent="0.3">
      <c r="A61" s="3">
        <v>38</v>
      </c>
      <c r="B61" s="3" t="s">
        <v>29</v>
      </c>
      <c r="C61" s="3" t="s">
        <v>32</v>
      </c>
      <c r="D61" s="3" t="s">
        <v>33</v>
      </c>
      <c r="E61" s="3" t="s">
        <v>30</v>
      </c>
      <c r="F61" s="3" t="s">
        <v>28</v>
      </c>
      <c r="G61" s="12">
        <v>3</v>
      </c>
      <c r="H61" s="3">
        <v>3</v>
      </c>
      <c r="I61" s="4">
        <f t="shared" si="11"/>
        <v>1</v>
      </c>
      <c r="J61" s="3">
        <v>2</v>
      </c>
      <c r="K61" s="5">
        <f t="shared" si="15"/>
        <v>0.66666666666666663</v>
      </c>
      <c r="L61" s="3">
        <v>1</v>
      </c>
      <c r="M61" s="3">
        <v>1</v>
      </c>
      <c r="N61" s="3">
        <v>0</v>
      </c>
      <c r="O61" s="3">
        <v>1</v>
      </c>
      <c r="P61" s="3">
        <v>0</v>
      </c>
      <c r="Q61" s="3">
        <v>0</v>
      </c>
      <c r="R61" s="5">
        <f t="shared" si="16"/>
        <v>1</v>
      </c>
      <c r="S61" s="5">
        <f t="shared" si="17"/>
        <v>1.5</v>
      </c>
      <c r="T61" s="3">
        <v>1</v>
      </c>
      <c r="U61" s="3">
        <v>0</v>
      </c>
      <c r="V61" s="3">
        <v>0</v>
      </c>
      <c r="W61" s="3">
        <v>2</v>
      </c>
      <c r="X61" s="3">
        <v>1</v>
      </c>
      <c r="Y61" s="3">
        <v>0</v>
      </c>
    </row>
    <row r="62" spans="1:25" s="3" customFormat="1" x14ac:dyDescent="0.3">
      <c r="A62" s="3">
        <v>40</v>
      </c>
      <c r="B62" s="3" t="s">
        <v>24</v>
      </c>
      <c r="C62" s="3" t="s">
        <v>25</v>
      </c>
      <c r="D62" s="3" t="s">
        <v>26</v>
      </c>
      <c r="E62" s="3" t="s">
        <v>27</v>
      </c>
      <c r="F62" s="3" t="s">
        <v>29</v>
      </c>
      <c r="G62" s="12">
        <v>1</v>
      </c>
      <c r="H62" s="3">
        <v>0</v>
      </c>
      <c r="I62" s="4">
        <f t="shared" si="11"/>
        <v>0</v>
      </c>
      <c r="J62" s="3">
        <v>1</v>
      </c>
      <c r="K62" s="5">
        <f t="shared" si="15"/>
        <v>1</v>
      </c>
      <c r="L62" s="3">
        <v>0</v>
      </c>
      <c r="M62" s="3">
        <v>0</v>
      </c>
      <c r="N62" s="3">
        <v>0</v>
      </c>
      <c r="O62" s="3">
        <v>0</v>
      </c>
      <c r="P62" s="3">
        <v>0</v>
      </c>
      <c r="Q62" s="3">
        <v>0</v>
      </c>
      <c r="R62" s="5" t="e">
        <f t="shared" si="16"/>
        <v>#DIV/0!</v>
      </c>
      <c r="S62" s="5" t="e">
        <f t="shared" si="17"/>
        <v>#DIV/0!</v>
      </c>
      <c r="T62" s="3">
        <v>0</v>
      </c>
      <c r="U62" s="3">
        <v>0</v>
      </c>
      <c r="V62" s="3">
        <v>0</v>
      </c>
      <c r="W62" s="3">
        <v>0</v>
      </c>
      <c r="X62" s="3">
        <v>0</v>
      </c>
      <c r="Y62" s="3">
        <v>0</v>
      </c>
    </row>
    <row r="63" spans="1:25" s="3" customFormat="1" x14ac:dyDescent="0.3">
      <c r="A63" s="3">
        <v>43</v>
      </c>
      <c r="B63" s="3" t="s">
        <v>24</v>
      </c>
      <c r="C63" s="3" t="s">
        <v>32</v>
      </c>
      <c r="D63" s="3" t="s">
        <v>26</v>
      </c>
      <c r="E63" s="3" t="s">
        <v>30</v>
      </c>
      <c r="F63" s="3" t="s">
        <v>28</v>
      </c>
      <c r="G63" s="12">
        <v>3</v>
      </c>
      <c r="H63" s="3">
        <v>2</v>
      </c>
      <c r="I63" s="4">
        <f t="shared" si="11"/>
        <v>0.69444444444444442</v>
      </c>
      <c r="J63" s="3">
        <v>0</v>
      </c>
      <c r="K63" s="5">
        <f t="shared" si="15"/>
        <v>0</v>
      </c>
      <c r="L63" s="3">
        <v>2</v>
      </c>
      <c r="M63" s="3">
        <v>0</v>
      </c>
      <c r="N63" s="3">
        <v>2</v>
      </c>
      <c r="O63" s="3">
        <v>0</v>
      </c>
      <c r="P63" s="3">
        <v>2</v>
      </c>
      <c r="Q63" s="3">
        <v>2</v>
      </c>
      <c r="R63" s="5">
        <f t="shared" si="16"/>
        <v>0</v>
      </c>
      <c r="S63" s="5">
        <f t="shared" si="17"/>
        <v>0</v>
      </c>
      <c r="T63" s="3">
        <v>0</v>
      </c>
      <c r="U63" s="3">
        <v>0</v>
      </c>
      <c r="V63" s="3">
        <v>2</v>
      </c>
      <c r="W63" s="3">
        <v>0</v>
      </c>
      <c r="X63" s="3">
        <v>1</v>
      </c>
      <c r="Y63" s="3">
        <v>1</v>
      </c>
    </row>
    <row r="64" spans="1:25" s="3" customFormat="1" x14ac:dyDescent="0.3">
      <c r="A64" s="3">
        <v>45</v>
      </c>
      <c r="B64" s="3" t="s">
        <v>24</v>
      </c>
      <c r="C64" s="3" t="s">
        <v>25</v>
      </c>
      <c r="D64" s="3" t="s">
        <v>26</v>
      </c>
      <c r="E64" s="3" t="s">
        <v>27</v>
      </c>
      <c r="F64" s="3" t="s">
        <v>30</v>
      </c>
      <c r="G64" s="12">
        <v>1</v>
      </c>
      <c r="H64" s="3">
        <v>0</v>
      </c>
      <c r="I64" s="4">
        <f t="shared" si="11"/>
        <v>0</v>
      </c>
      <c r="J64" s="3">
        <v>1</v>
      </c>
      <c r="K64" s="5">
        <f t="shared" si="15"/>
        <v>1</v>
      </c>
      <c r="L64" s="3">
        <v>0</v>
      </c>
      <c r="M64" s="3">
        <v>0</v>
      </c>
      <c r="N64" s="3">
        <v>0</v>
      </c>
      <c r="O64" s="3">
        <v>0</v>
      </c>
      <c r="P64" s="3">
        <v>0</v>
      </c>
      <c r="Q64" s="3">
        <v>0</v>
      </c>
      <c r="R64" s="5" t="e">
        <f t="shared" si="16"/>
        <v>#DIV/0!</v>
      </c>
      <c r="S64" s="5" t="e">
        <f t="shared" si="17"/>
        <v>#DIV/0!</v>
      </c>
      <c r="T64" s="3">
        <v>0</v>
      </c>
      <c r="U64" s="3">
        <v>0</v>
      </c>
      <c r="V64" s="3">
        <v>0</v>
      </c>
      <c r="W64" s="3">
        <v>0</v>
      </c>
      <c r="X64" s="3">
        <v>0</v>
      </c>
      <c r="Y64" s="3">
        <v>0</v>
      </c>
    </row>
    <row r="65" spans="1:25" s="3" customFormat="1" x14ac:dyDescent="0.3">
      <c r="A65" s="3">
        <v>48</v>
      </c>
      <c r="B65" s="3" t="s">
        <v>24</v>
      </c>
      <c r="C65" s="3" t="s">
        <v>25</v>
      </c>
      <c r="D65" s="3" t="s">
        <v>26</v>
      </c>
      <c r="E65" s="3" t="s">
        <v>30</v>
      </c>
      <c r="F65" s="3" t="s">
        <v>32</v>
      </c>
      <c r="G65" s="12">
        <v>6</v>
      </c>
      <c r="H65" s="3">
        <v>5</v>
      </c>
      <c r="I65" s="4">
        <f t="shared" si="11"/>
        <v>1.25</v>
      </c>
      <c r="J65" s="3">
        <v>1</v>
      </c>
      <c r="K65" s="5">
        <f t="shared" si="15"/>
        <v>0.16666666666666666</v>
      </c>
      <c r="L65" s="3">
        <v>5</v>
      </c>
      <c r="M65" s="3">
        <v>2</v>
      </c>
      <c r="N65" s="3">
        <v>3</v>
      </c>
      <c r="O65" s="3">
        <v>1</v>
      </c>
      <c r="P65" s="3">
        <v>0</v>
      </c>
      <c r="Q65" s="3">
        <v>0</v>
      </c>
      <c r="R65" s="5">
        <f t="shared" si="16"/>
        <v>0.4</v>
      </c>
      <c r="S65" s="5">
        <f t="shared" si="17"/>
        <v>0.5</v>
      </c>
      <c r="T65" s="3">
        <v>1</v>
      </c>
      <c r="U65" s="3">
        <v>2</v>
      </c>
      <c r="V65" s="3">
        <v>1</v>
      </c>
      <c r="W65" s="3">
        <v>0</v>
      </c>
      <c r="X65" s="3">
        <v>0</v>
      </c>
      <c r="Y65" s="3">
        <v>0</v>
      </c>
    </row>
    <row r="66" spans="1:25" s="3" customFormat="1" x14ac:dyDescent="0.3">
      <c r="A66" s="3">
        <v>50</v>
      </c>
      <c r="B66" s="3" t="s">
        <v>29</v>
      </c>
      <c r="C66" s="3" t="s">
        <v>25</v>
      </c>
      <c r="D66" s="3" t="s">
        <v>33</v>
      </c>
      <c r="E66" s="3" t="s">
        <v>30</v>
      </c>
      <c r="F66" s="3" t="s">
        <v>28</v>
      </c>
      <c r="G66" s="12">
        <v>2</v>
      </c>
      <c r="H66" s="3">
        <v>0</v>
      </c>
      <c r="I66" s="4">
        <f t="shared" si="11"/>
        <v>0</v>
      </c>
      <c r="J66" s="3">
        <v>0</v>
      </c>
      <c r="K66" s="5">
        <f t="shared" si="15"/>
        <v>0</v>
      </c>
      <c r="L66" s="3">
        <v>1</v>
      </c>
      <c r="M66" s="3">
        <v>0</v>
      </c>
      <c r="N66" s="3">
        <v>1</v>
      </c>
      <c r="O66" s="3">
        <v>0</v>
      </c>
      <c r="P66" s="3">
        <v>0</v>
      </c>
      <c r="Q66" s="3">
        <v>0</v>
      </c>
      <c r="R66" s="5">
        <f t="shared" si="16"/>
        <v>0</v>
      </c>
      <c r="S66" s="5">
        <f t="shared" si="17"/>
        <v>0</v>
      </c>
      <c r="T66" s="3">
        <v>0</v>
      </c>
      <c r="U66" s="3">
        <v>0</v>
      </c>
      <c r="V66" s="3">
        <v>1</v>
      </c>
      <c r="W66" s="3">
        <v>0</v>
      </c>
      <c r="X66" s="3">
        <v>1</v>
      </c>
      <c r="Y66" s="3">
        <v>0</v>
      </c>
    </row>
    <row r="67" spans="1:25" s="3" customFormat="1" x14ac:dyDescent="0.3">
      <c r="A67" s="3">
        <v>51</v>
      </c>
      <c r="B67" s="3" t="s">
        <v>44</v>
      </c>
      <c r="C67" s="3" t="s">
        <v>25</v>
      </c>
      <c r="D67" s="3" t="s">
        <v>26</v>
      </c>
      <c r="E67" s="3" t="s">
        <v>30</v>
      </c>
      <c r="F67" s="3" t="s">
        <v>28</v>
      </c>
      <c r="G67" s="12">
        <v>3</v>
      </c>
      <c r="H67" s="3">
        <v>5</v>
      </c>
      <c r="I67" s="4">
        <f t="shared" si="11"/>
        <v>1.6666666666666667</v>
      </c>
      <c r="J67" s="3">
        <v>0</v>
      </c>
      <c r="K67" s="5">
        <f t="shared" si="15"/>
        <v>0</v>
      </c>
      <c r="L67" s="3">
        <v>3</v>
      </c>
      <c r="M67" s="3">
        <v>2</v>
      </c>
      <c r="N67" s="3">
        <v>1</v>
      </c>
      <c r="O67" s="3">
        <v>1</v>
      </c>
      <c r="P67" s="3">
        <v>0</v>
      </c>
      <c r="Q67" s="3">
        <v>0</v>
      </c>
      <c r="R67" s="5">
        <f t="shared" si="16"/>
        <v>0.66666666666666663</v>
      </c>
      <c r="S67" s="5">
        <f t="shared" si="17"/>
        <v>0.83333333333333337</v>
      </c>
      <c r="T67" s="3">
        <v>1</v>
      </c>
      <c r="U67" s="3">
        <v>0</v>
      </c>
      <c r="V67" s="3">
        <v>2</v>
      </c>
      <c r="W67" s="3">
        <v>0</v>
      </c>
      <c r="X67" s="3">
        <v>0</v>
      </c>
      <c r="Y67" s="3">
        <v>0</v>
      </c>
    </row>
    <row r="68" spans="1:25" s="3" customFormat="1" x14ac:dyDescent="0.3">
      <c r="A68" s="3">
        <v>52</v>
      </c>
      <c r="B68" s="3" t="s">
        <v>24</v>
      </c>
      <c r="C68" s="3" t="s">
        <v>25</v>
      </c>
      <c r="D68" s="3" t="s">
        <v>26</v>
      </c>
      <c r="E68" s="3" t="s">
        <v>34</v>
      </c>
      <c r="F68" s="3" t="s">
        <v>32</v>
      </c>
      <c r="G68" s="12">
        <v>5</v>
      </c>
      <c r="H68" s="3">
        <v>3</v>
      </c>
      <c r="I68" s="4">
        <f t="shared" si="11"/>
        <v>0.75</v>
      </c>
      <c r="J68" s="3">
        <v>2</v>
      </c>
      <c r="K68" s="5">
        <f t="shared" si="15"/>
        <v>0.4</v>
      </c>
      <c r="L68" s="3">
        <v>3</v>
      </c>
      <c r="M68" s="3">
        <v>1</v>
      </c>
      <c r="N68" s="3">
        <v>2</v>
      </c>
      <c r="O68" s="3">
        <v>1</v>
      </c>
      <c r="P68" s="3">
        <v>0</v>
      </c>
      <c r="Q68" s="3">
        <v>0</v>
      </c>
      <c r="R68" s="5">
        <f t="shared" si="16"/>
        <v>0.33333333333333331</v>
      </c>
      <c r="S68" s="5">
        <f t="shared" si="17"/>
        <v>0.5</v>
      </c>
      <c r="T68" s="3">
        <v>1</v>
      </c>
      <c r="U68" s="3">
        <v>1</v>
      </c>
      <c r="V68" s="3">
        <v>1</v>
      </c>
      <c r="W68" s="3">
        <v>0</v>
      </c>
      <c r="X68" s="3">
        <v>0</v>
      </c>
      <c r="Y68" s="3">
        <v>0</v>
      </c>
    </row>
    <row r="69" spans="1:25" s="3" customFormat="1" x14ac:dyDescent="0.3">
      <c r="A69" s="3">
        <v>53</v>
      </c>
      <c r="B69" s="3" t="s">
        <v>29</v>
      </c>
      <c r="C69" s="3" t="s">
        <v>34</v>
      </c>
      <c r="D69" s="3" t="s">
        <v>26</v>
      </c>
      <c r="E69" s="3" t="s">
        <v>27</v>
      </c>
      <c r="F69" s="3" t="s">
        <v>28</v>
      </c>
      <c r="G69" s="12">
        <v>3</v>
      </c>
      <c r="H69" s="3">
        <v>7</v>
      </c>
      <c r="I69" s="4">
        <f t="shared" si="11"/>
        <v>2.3333333333333335</v>
      </c>
      <c r="J69" s="3">
        <v>0</v>
      </c>
      <c r="K69" s="5">
        <f t="shared" si="15"/>
        <v>0</v>
      </c>
      <c r="L69" s="3">
        <v>3</v>
      </c>
      <c r="M69" s="3">
        <v>3</v>
      </c>
      <c r="N69" s="3">
        <v>0</v>
      </c>
      <c r="O69" s="3">
        <v>2</v>
      </c>
      <c r="P69" s="3">
        <v>0</v>
      </c>
      <c r="Q69" s="3">
        <v>0</v>
      </c>
      <c r="R69" s="5">
        <f t="shared" si="16"/>
        <v>1</v>
      </c>
      <c r="S69" s="5">
        <f t="shared" si="17"/>
        <v>1.1666666666666667</v>
      </c>
      <c r="T69" s="3">
        <v>1</v>
      </c>
      <c r="U69" s="3">
        <v>0</v>
      </c>
      <c r="V69" s="3">
        <v>0</v>
      </c>
      <c r="W69" s="3">
        <v>0</v>
      </c>
      <c r="X69" s="3">
        <v>0</v>
      </c>
      <c r="Y69" s="3">
        <v>0</v>
      </c>
    </row>
    <row r="70" spans="1:25" s="3" customFormat="1" x14ac:dyDescent="0.3">
      <c r="A70" s="3">
        <v>54</v>
      </c>
      <c r="B70" s="3" t="s">
        <v>24</v>
      </c>
      <c r="C70" s="3" t="s">
        <v>25</v>
      </c>
      <c r="D70" s="3" t="s">
        <v>32</v>
      </c>
      <c r="E70" s="3" t="s">
        <v>33</v>
      </c>
      <c r="F70" s="3" t="s">
        <v>30</v>
      </c>
      <c r="G70" s="12">
        <v>2</v>
      </c>
      <c r="H70" s="3">
        <v>0</v>
      </c>
      <c r="I70" s="4">
        <f t="shared" si="11"/>
        <v>0</v>
      </c>
      <c r="J70" s="3">
        <v>0</v>
      </c>
      <c r="K70" s="5">
        <f t="shared" si="15"/>
        <v>0</v>
      </c>
      <c r="L70" s="3">
        <v>2</v>
      </c>
      <c r="M70" s="3">
        <v>0</v>
      </c>
      <c r="N70" s="3">
        <v>2</v>
      </c>
      <c r="O70" s="3">
        <v>0</v>
      </c>
      <c r="P70" s="3">
        <v>0</v>
      </c>
      <c r="Q70" s="3">
        <v>0</v>
      </c>
      <c r="R70" s="5">
        <f t="shared" si="16"/>
        <v>0</v>
      </c>
      <c r="S70" s="5">
        <f t="shared" si="17"/>
        <v>0</v>
      </c>
      <c r="T70" s="3">
        <v>0</v>
      </c>
      <c r="U70" s="3">
        <v>0</v>
      </c>
      <c r="V70" s="3">
        <v>2</v>
      </c>
      <c r="W70" s="3">
        <v>0</v>
      </c>
      <c r="X70" s="3">
        <v>0</v>
      </c>
      <c r="Y70" s="3">
        <v>0</v>
      </c>
    </row>
    <row r="71" spans="1:25" s="3" customFormat="1" x14ac:dyDescent="0.3">
      <c r="A71" s="3">
        <v>55</v>
      </c>
      <c r="B71" s="3" t="s">
        <v>29</v>
      </c>
      <c r="C71" s="3" t="s">
        <v>25</v>
      </c>
      <c r="D71" s="3" t="s">
        <v>26</v>
      </c>
      <c r="E71" s="3" t="s">
        <v>30</v>
      </c>
      <c r="F71" s="3" t="s">
        <v>31</v>
      </c>
      <c r="G71" s="12">
        <v>4</v>
      </c>
      <c r="H71" s="3">
        <v>3</v>
      </c>
      <c r="I71" s="4">
        <f t="shared" si="11"/>
        <v>0.77319587628865982</v>
      </c>
      <c r="J71" s="3">
        <v>1</v>
      </c>
      <c r="K71" s="5">
        <f t="shared" si="15"/>
        <v>0.25</v>
      </c>
      <c r="L71" s="3">
        <v>2</v>
      </c>
      <c r="M71" s="3">
        <v>1</v>
      </c>
      <c r="N71" s="3">
        <v>1</v>
      </c>
      <c r="O71" s="3">
        <v>1</v>
      </c>
      <c r="P71" s="3">
        <v>2</v>
      </c>
      <c r="Q71" s="3">
        <v>0</v>
      </c>
      <c r="R71" s="5">
        <f t="shared" si="16"/>
        <v>0.5</v>
      </c>
      <c r="S71" s="5">
        <f t="shared" si="17"/>
        <v>0.75</v>
      </c>
      <c r="T71" s="3">
        <v>1</v>
      </c>
      <c r="U71" s="3">
        <v>0</v>
      </c>
      <c r="V71" s="3">
        <v>2</v>
      </c>
      <c r="W71" s="3">
        <v>1</v>
      </c>
      <c r="X71" s="3">
        <v>3</v>
      </c>
      <c r="Y71" s="3">
        <v>0</v>
      </c>
    </row>
    <row r="72" spans="1:25" s="3" customFormat="1" x14ac:dyDescent="0.3">
      <c r="A72" s="3">
        <v>56</v>
      </c>
      <c r="B72" s="3" t="s">
        <v>24</v>
      </c>
      <c r="C72" s="3" t="s">
        <v>29</v>
      </c>
      <c r="D72" s="3" t="s">
        <v>32</v>
      </c>
      <c r="E72" s="3" t="s">
        <v>30</v>
      </c>
      <c r="F72" s="3" t="s">
        <v>28</v>
      </c>
      <c r="G72" s="12">
        <v>5</v>
      </c>
      <c r="H72" s="3">
        <v>6</v>
      </c>
      <c r="I72" s="4">
        <f t="shared" si="11"/>
        <v>2.0833333333333335</v>
      </c>
      <c r="J72" s="3">
        <v>1</v>
      </c>
      <c r="K72" s="5">
        <f t="shared" si="15"/>
        <v>0.2</v>
      </c>
      <c r="L72" s="3">
        <v>3</v>
      </c>
      <c r="M72" s="3">
        <v>2</v>
      </c>
      <c r="N72" s="3">
        <v>1</v>
      </c>
      <c r="O72" s="3">
        <v>1</v>
      </c>
      <c r="P72" s="3">
        <v>2</v>
      </c>
      <c r="Q72" s="3">
        <v>1</v>
      </c>
      <c r="R72" s="5">
        <f t="shared" si="16"/>
        <v>0.66666666666666663</v>
      </c>
      <c r="S72" s="5">
        <f t="shared" si="17"/>
        <v>0.83333333333333337</v>
      </c>
      <c r="T72" s="3">
        <v>1</v>
      </c>
      <c r="U72" s="3">
        <v>2</v>
      </c>
      <c r="V72" s="3">
        <v>0</v>
      </c>
      <c r="W72" s="3">
        <v>1</v>
      </c>
      <c r="X72" s="3">
        <v>2</v>
      </c>
      <c r="Y72" s="3">
        <v>0</v>
      </c>
    </row>
    <row r="73" spans="1:25" s="3" customFormat="1" x14ac:dyDescent="0.3">
      <c r="A73" s="3">
        <v>57</v>
      </c>
      <c r="B73" s="3" t="s">
        <v>29</v>
      </c>
      <c r="C73" s="3" t="s">
        <v>32</v>
      </c>
      <c r="D73" s="3" t="s">
        <v>30</v>
      </c>
      <c r="E73" s="3" t="s">
        <v>33</v>
      </c>
      <c r="F73" s="3" t="s">
        <v>31</v>
      </c>
      <c r="G73" s="12">
        <v>4</v>
      </c>
      <c r="H73" s="3">
        <v>3</v>
      </c>
      <c r="I73" s="4">
        <f t="shared" si="11"/>
        <v>0.75</v>
      </c>
      <c r="J73" s="3">
        <v>1</v>
      </c>
      <c r="K73" s="5">
        <f t="shared" si="15"/>
        <v>0.25</v>
      </c>
      <c r="L73" s="3">
        <v>4</v>
      </c>
      <c r="M73" s="3">
        <v>1</v>
      </c>
      <c r="N73" s="3">
        <v>3</v>
      </c>
      <c r="O73" s="3">
        <v>1</v>
      </c>
      <c r="P73" s="3">
        <v>0</v>
      </c>
      <c r="Q73" s="3">
        <v>0</v>
      </c>
      <c r="R73" s="5">
        <f t="shared" si="16"/>
        <v>0.25</v>
      </c>
      <c r="S73" s="5">
        <f t="shared" si="17"/>
        <v>0.375</v>
      </c>
      <c r="T73" s="3">
        <v>1</v>
      </c>
      <c r="U73" s="3">
        <v>1</v>
      </c>
      <c r="V73" s="3">
        <v>2</v>
      </c>
      <c r="W73" s="3">
        <v>0</v>
      </c>
      <c r="X73" s="3">
        <v>0</v>
      </c>
      <c r="Y73" s="3">
        <v>0</v>
      </c>
    </row>
    <row r="74" spans="1:25" s="3" customFormat="1" x14ac:dyDescent="0.3">
      <c r="A74" s="3">
        <v>58</v>
      </c>
      <c r="B74" s="3" t="s">
        <v>24</v>
      </c>
      <c r="C74" s="3" t="s">
        <v>25</v>
      </c>
      <c r="D74" s="3" t="s">
        <v>32</v>
      </c>
      <c r="E74" s="3" t="s">
        <v>27</v>
      </c>
      <c r="F74" s="3" t="s">
        <v>28</v>
      </c>
      <c r="G74" s="12">
        <v>2</v>
      </c>
      <c r="H74" s="3">
        <v>2</v>
      </c>
      <c r="I74" s="4">
        <f t="shared" si="11"/>
        <v>1.0638297872340425</v>
      </c>
      <c r="J74" s="3">
        <v>1</v>
      </c>
      <c r="K74" s="5">
        <f t="shared" si="15"/>
        <v>0.5</v>
      </c>
      <c r="L74" s="3">
        <v>0</v>
      </c>
      <c r="M74" s="3">
        <v>0</v>
      </c>
      <c r="N74" s="3">
        <v>0</v>
      </c>
      <c r="O74" s="3">
        <v>0</v>
      </c>
      <c r="P74" s="3">
        <v>2</v>
      </c>
      <c r="Q74" s="3">
        <v>2</v>
      </c>
      <c r="R74" s="5" t="e">
        <f t="shared" si="16"/>
        <v>#DIV/0!</v>
      </c>
      <c r="S74" s="5" t="e">
        <f t="shared" si="17"/>
        <v>#DIV/0!</v>
      </c>
      <c r="T74" s="3">
        <v>0</v>
      </c>
      <c r="U74" s="3">
        <v>0</v>
      </c>
      <c r="V74" s="3">
        <v>0</v>
      </c>
      <c r="W74" s="3">
        <v>0</v>
      </c>
      <c r="X74" s="3">
        <v>2</v>
      </c>
      <c r="Y74" s="3">
        <v>0</v>
      </c>
    </row>
    <row r="75" spans="1:25" s="3" customFormat="1" x14ac:dyDescent="0.3">
      <c r="A75" s="3">
        <v>59</v>
      </c>
      <c r="B75" s="3" t="s">
        <v>29</v>
      </c>
      <c r="C75" s="3" t="s">
        <v>25</v>
      </c>
      <c r="D75" s="3" t="s">
        <v>26</v>
      </c>
      <c r="E75" s="3" t="s">
        <v>34</v>
      </c>
      <c r="F75" s="3" t="s">
        <v>28</v>
      </c>
      <c r="G75" s="12">
        <v>2</v>
      </c>
      <c r="H75" s="3">
        <v>2</v>
      </c>
      <c r="I75" s="4">
        <f t="shared" si="11"/>
        <v>1</v>
      </c>
      <c r="J75" s="3">
        <v>0</v>
      </c>
      <c r="K75" s="5">
        <f t="shared" si="15"/>
        <v>0</v>
      </c>
      <c r="L75" s="3">
        <v>2</v>
      </c>
      <c r="M75" s="3">
        <v>1</v>
      </c>
      <c r="N75" s="3">
        <v>1</v>
      </c>
      <c r="O75" s="3">
        <v>1</v>
      </c>
      <c r="P75" s="3">
        <v>0</v>
      </c>
      <c r="Q75" s="3">
        <v>0</v>
      </c>
      <c r="R75" s="5">
        <f t="shared" si="16"/>
        <v>0.5</v>
      </c>
      <c r="S75" s="5">
        <f t="shared" si="17"/>
        <v>0.5</v>
      </c>
      <c r="T75" s="3">
        <v>0</v>
      </c>
      <c r="U75" s="3">
        <v>0</v>
      </c>
      <c r="V75" s="3">
        <v>1</v>
      </c>
      <c r="W75" s="3">
        <v>0</v>
      </c>
      <c r="X75" s="3">
        <v>0</v>
      </c>
      <c r="Y75" s="3">
        <v>0</v>
      </c>
    </row>
    <row r="76" spans="1:25" s="3" customFormat="1" x14ac:dyDescent="0.3">
      <c r="A76" s="3">
        <v>60</v>
      </c>
      <c r="B76" s="3" t="s">
        <v>29</v>
      </c>
      <c r="C76" s="3" t="s">
        <v>25</v>
      </c>
      <c r="D76" s="3" t="s">
        <v>32</v>
      </c>
      <c r="E76" s="3" t="s">
        <v>33</v>
      </c>
      <c r="F76" s="3" t="s">
        <v>31</v>
      </c>
      <c r="G76" s="12">
        <v>3</v>
      </c>
      <c r="H76" s="3">
        <v>1</v>
      </c>
      <c r="I76" s="4">
        <f t="shared" si="11"/>
        <v>0.53191489361702127</v>
      </c>
      <c r="J76" s="3">
        <v>0</v>
      </c>
      <c r="K76" s="5">
        <f t="shared" si="15"/>
        <v>0</v>
      </c>
      <c r="L76" s="3">
        <v>2</v>
      </c>
      <c r="M76" s="3">
        <v>1</v>
      </c>
      <c r="N76" s="3">
        <v>1</v>
      </c>
      <c r="O76" s="3">
        <v>0</v>
      </c>
      <c r="P76" s="3">
        <v>2</v>
      </c>
      <c r="Q76" s="3">
        <v>1</v>
      </c>
      <c r="R76" s="5">
        <f t="shared" si="16"/>
        <v>0.5</v>
      </c>
      <c r="S76" s="5">
        <f t="shared" si="17"/>
        <v>0.5</v>
      </c>
      <c r="T76" s="3">
        <v>0</v>
      </c>
      <c r="U76" s="3">
        <v>1</v>
      </c>
      <c r="V76" s="3">
        <v>1</v>
      </c>
      <c r="W76" s="3">
        <v>0</v>
      </c>
      <c r="X76" s="3">
        <v>1</v>
      </c>
      <c r="Y76" s="3">
        <v>0</v>
      </c>
    </row>
    <row r="77" spans="1:25" s="3" customFormat="1" x14ac:dyDescent="0.3">
      <c r="A77" s="3">
        <v>61</v>
      </c>
      <c r="B77" s="3" t="s">
        <v>24</v>
      </c>
      <c r="C77" s="3" t="s">
        <v>25</v>
      </c>
      <c r="D77" s="3" t="s">
        <v>33</v>
      </c>
      <c r="E77" s="3" t="s">
        <v>30</v>
      </c>
      <c r="F77" s="11" t="s">
        <v>29</v>
      </c>
      <c r="G77" s="13">
        <v>2</v>
      </c>
      <c r="H77" s="3">
        <v>1</v>
      </c>
      <c r="I77" s="4">
        <f t="shared" si="11"/>
        <v>1.1363636363636365</v>
      </c>
      <c r="J77" s="3">
        <v>1</v>
      </c>
      <c r="K77" s="5">
        <f t="shared" si="15"/>
        <v>0.5</v>
      </c>
      <c r="L77" s="3">
        <v>0</v>
      </c>
      <c r="M77" s="3">
        <v>0</v>
      </c>
      <c r="N77" s="3">
        <v>0</v>
      </c>
      <c r="O77" s="3">
        <v>0</v>
      </c>
      <c r="P77" s="3">
        <v>2</v>
      </c>
      <c r="Q77" s="3">
        <v>1</v>
      </c>
      <c r="R77" s="5" t="e">
        <f t="shared" si="16"/>
        <v>#DIV/0!</v>
      </c>
      <c r="S77" s="5" t="e">
        <f t="shared" si="17"/>
        <v>#DIV/0!</v>
      </c>
      <c r="T77" s="3">
        <v>0</v>
      </c>
      <c r="U77" s="3">
        <v>1</v>
      </c>
      <c r="V77" s="3">
        <v>0</v>
      </c>
      <c r="W77" s="3">
        <v>0</v>
      </c>
      <c r="X77" s="3">
        <v>1</v>
      </c>
      <c r="Y77" s="3">
        <v>0</v>
      </c>
    </row>
    <row r="78" spans="1:25" s="3" customFormat="1" x14ac:dyDescent="0.3">
      <c r="A78" s="3">
        <v>62</v>
      </c>
      <c r="B78" s="3" t="s">
        <v>24</v>
      </c>
      <c r="C78" s="3" t="s">
        <v>25</v>
      </c>
      <c r="D78" s="3" t="s">
        <v>26</v>
      </c>
      <c r="E78" s="3" t="s">
        <v>27</v>
      </c>
      <c r="F78" s="3" t="s">
        <v>34</v>
      </c>
      <c r="G78" s="13">
        <v>2</v>
      </c>
      <c r="H78" s="3">
        <v>0</v>
      </c>
      <c r="I78" s="4">
        <f t="shared" si="11"/>
        <v>0</v>
      </c>
      <c r="J78" s="3">
        <v>0</v>
      </c>
      <c r="K78" s="5">
        <f t="shared" si="15"/>
        <v>0</v>
      </c>
      <c r="L78" s="3">
        <v>2</v>
      </c>
      <c r="M78" s="3">
        <v>0</v>
      </c>
      <c r="N78" s="3">
        <v>2</v>
      </c>
      <c r="O78" s="3">
        <v>0</v>
      </c>
      <c r="P78" s="3">
        <v>0</v>
      </c>
      <c r="Q78" s="3">
        <v>0</v>
      </c>
      <c r="R78" s="5">
        <f t="shared" si="16"/>
        <v>0</v>
      </c>
      <c r="S78" s="5">
        <f t="shared" si="17"/>
        <v>0</v>
      </c>
      <c r="T78" s="3">
        <v>0</v>
      </c>
      <c r="U78" s="3">
        <v>1</v>
      </c>
      <c r="V78" s="3">
        <v>1</v>
      </c>
      <c r="W78" s="3">
        <v>0</v>
      </c>
      <c r="X78" s="3">
        <v>0</v>
      </c>
      <c r="Y78" s="3">
        <v>0</v>
      </c>
    </row>
    <row r="79" spans="1:25" s="3" customFormat="1" x14ac:dyDescent="0.3">
      <c r="A79" s="3">
        <v>63</v>
      </c>
      <c r="B79" s="3" t="s">
        <v>24</v>
      </c>
      <c r="C79" s="3" t="s">
        <v>33</v>
      </c>
      <c r="D79" s="3" t="s">
        <v>26</v>
      </c>
      <c r="E79" s="3" t="s">
        <v>34</v>
      </c>
      <c r="F79" s="3" t="s">
        <v>29</v>
      </c>
      <c r="G79" s="13">
        <v>1</v>
      </c>
      <c r="H79" s="3">
        <v>0</v>
      </c>
      <c r="I79" s="4">
        <f t="shared" si="11"/>
        <v>0</v>
      </c>
      <c r="J79" s="3">
        <v>0</v>
      </c>
      <c r="K79" s="5">
        <f t="shared" si="15"/>
        <v>0</v>
      </c>
      <c r="L79" s="3">
        <v>1</v>
      </c>
      <c r="M79" s="3">
        <v>0</v>
      </c>
      <c r="N79" s="3">
        <v>1</v>
      </c>
      <c r="O79" s="3">
        <v>0</v>
      </c>
      <c r="P79" s="3">
        <v>0</v>
      </c>
      <c r="Q79" s="3">
        <v>0</v>
      </c>
      <c r="R79" s="5">
        <f t="shared" si="16"/>
        <v>0</v>
      </c>
      <c r="S79" s="5">
        <f t="shared" si="17"/>
        <v>0</v>
      </c>
      <c r="T79" s="3">
        <v>0</v>
      </c>
      <c r="U79" s="3">
        <v>0</v>
      </c>
      <c r="V79" s="3">
        <v>1</v>
      </c>
      <c r="W79" s="3">
        <v>0</v>
      </c>
      <c r="X79" s="3">
        <v>0</v>
      </c>
      <c r="Y79" s="3">
        <v>0</v>
      </c>
    </row>
    <row r="80" spans="1:25" s="3" customFormat="1" x14ac:dyDescent="0.3">
      <c r="A80" s="3">
        <v>64</v>
      </c>
      <c r="B80" s="3" t="s">
        <v>32</v>
      </c>
      <c r="C80" s="3" t="s">
        <v>25</v>
      </c>
      <c r="D80" s="3" t="s">
        <v>45</v>
      </c>
      <c r="E80" s="3" t="s">
        <v>33</v>
      </c>
      <c r="F80" s="3" t="s">
        <v>28</v>
      </c>
      <c r="G80" s="13">
        <v>1</v>
      </c>
      <c r="H80" s="3">
        <v>0</v>
      </c>
      <c r="I80" s="4">
        <f t="shared" si="11"/>
        <v>0</v>
      </c>
      <c r="J80" s="3">
        <v>1</v>
      </c>
      <c r="K80" s="5">
        <f t="shared" si="15"/>
        <v>1</v>
      </c>
      <c r="L80" s="3">
        <v>0</v>
      </c>
      <c r="M80" s="3">
        <v>0</v>
      </c>
      <c r="N80" s="3">
        <v>0</v>
      </c>
      <c r="O80" s="3">
        <v>0</v>
      </c>
      <c r="P80" s="3">
        <v>0</v>
      </c>
      <c r="Q80" s="3">
        <v>0</v>
      </c>
      <c r="R80" s="5" t="e">
        <f t="shared" si="16"/>
        <v>#DIV/0!</v>
      </c>
      <c r="S80" s="5" t="e">
        <f t="shared" si="17"/>
        <v>#DIV/0!</v>
      </c>
      <c r="T80" s="3">
        <v>0</v>
      </c>
      <c r="U80" s="3">
        <v>0</v>
      </c>
      <c r="V80" s="3">
        <v>0</v>
      </c>
      <c r="W80" s="3">
        <v>0</v>
      </c>
      <c r="X80" s="3">
        <v>0</v>
      </c>
      <c r="Y80" s="3">
        <v>0</v>
      </c>
    </row>
    <row r="81" spans="1:25" s="3" customFormat="1" x14ac:dyDescent="0.3">
      <c r="A81" s="3">
        <v>65</v>
      </c>
      <c r="B81" s="3" t="s">
        <v>33</v>
      </c>
      <c r="C81" s="3" t="s">
        <v>25</v>
      </c>
      <c r="D81" s="3" t="s">
        <v>26</v>
      </c>
      <c r="E81" s="3" t="s">
        <v>27</v>
      </c>
      <c r="F81" s="3" t="s">
        <v>28</v>
      </c>
      <c r="G81" s="13">
        <v>2</v>
      </c>
      <c r="H81" s="3">
        <v>1</v>
      </c>
      <c r="I81" s="4">
        <f t="shared" si="11"/>
        <v>0.53191489361702127</v>
      </c>
      <c r="J81" s="3">
        <v>0</v>
      </c>
      <c r="K81" s="5">
        <f t="shared" si="15"/>
        <v>0</v>
      </c>
      <c r="L81" s="3">
        <v>1</v>
      </c>
      <c r="M81" s="3">
        <v>0</v>
      </c>
      <c r="N81" s="3">
        <v>1</v>
      </c>
      <c r="O81" s="3">
        <v>0</v>
      </c>
      <c r="P81" s="3">
        <v>2</v>
      </c>
      <c r="Q81" s="3">
        <v>1</v>
      </c>
      <c r="R81" s="5">
        <f t="shared" si="16"/>
        <v>0</v>
      </c>
      <c r="S81" s="5">
        <f t="shared" si="17"/>
        <v>0</v>
      </c>
      <c r="T81" s="3">
        <v>0</v>
      </c>
      <c r="U81" s="3">
        <v>0</v>
      </c>
      <c r="V81" s="3">
        <v>1</v>
      </c>
      <c r="W81" s="3">
        <v>0</v>
      </c>
      <c r="X81" s="3">
        <v>0</v>
      </c>
      <c r="Y81" s="3">
        <v>0</v>
      </c>
    </row>
    <row r="82" spans="1:25" s="3" customFormat="1" x14ac:dyDescent="0.3">
      <c r="A82" s="3">
        <v>66</v>
      </c>
      <c r="B82" s="3" t="s">
        <v>24</v>
      </c>
      <c r="C82" s="3" t="s">
        <v>32</v>
      </c>
      <c r="D82" s="3" t="s">
        <v>26</v>
      </c>
      <c r="E82" s="3" t="s">
        <v>29</v>
      </c>
      <c r="F82" s="3" t="s">
        <v>28</v>
      </c>
      <c r="G82" s="13">
        <v>2</v>
      </c>
      <c r="H82" s="3">
        <v>2</v>
      </c>
      <c r="I82" s="4">
        <f t="shared" si="11"/>
        <v>2</v>
      </c>
      <c r="J82" s="3">
        <v>0</v>
      </c>
      <c r="K82" s="5">
        <f t="shared" si="15"/>
        <v>0</v>
      </c>
      <c r="L82" s="3">
        <v>2</v>
      </c>
      <c r="M82" s="3">
        <v>1</v>
      </c>
      <c r="N82" s="3">
        <v>1</v>
      </c>
      <c r="O82" s="3">
        <v>0</v>
      </c>
      <c r="P82" s="3">
        <v>0</v>
      </c>
      <c r="Q82" s="3">
        <v>0</v>
      </c>
      <c r="R82" s="5">
        <f t="shared" si="16"/>
        <v>0.5</v>
      </c>
      <c r="S82" s="5">
        <f t="shared" si="17"/>
        <v>0.5</v>
      </c>
      <c r="T82" s="3">
        <v>0</v>
      </c>
      <c r="U82" s="3">
        <v>1</v>
      </c>
      <c r="V82" s="3">
        <v>0</v>
      </c>
      <c r="W82" s="3">
        <v>0</v>
      </c>
      <c r="X82" s="3">
        <v>0</v>
      </c>
      <c r="Y82" s="3">
        <v>0</v>
      </c>
    </row>
    <row r="83" spans="1:25" s="3" customFormat="1" x14ac:dyDescent="0.3">
      <c r="A83" s="3">
        <v>67</v>
      </c>
      <c r="B83" s="3" t="s">
        <v>24</v>
      </c>
      <c r="C83" s="3" t="s">
        <v>25</v>
      </c>
      <c r="D83" s="3" t="s">
        <v>26</v>
      </c>
      <c r="E83" s="3" t="s">
        <v>29</v>
      </c>
      <c r="F83" s="3" t="s">
        <v>32</v>
      </c>
      <c r="G83" s="13">
        <v>1</v>
      </c>
      <c r="H83" s="3">
        <v>0</v>
      </c>
      <c r="I83" s="4">
        <f t="shared" si="11"/>
        <v>0</v>
      </c>
      <c r="J83" s="3">
        <v>0</v>
      </c>
      <c r="K83" s="5">
        <f t="shared" si="15"/>
        <v>0</v>
      </c>
      <c r="L83" s="3">
        <v>1</v>
      </c>
      <c r="M83" s="3">
        <v>0</v>
      </c>
      <c r="N83" s="3">
        <v>1</v>
      </c>
      <c r="O83" s="3">
        <v>0</v>
      </c>
      <c r="P83" s="3">
        <v>0</v>
      </c>
      <c r="Q83" s="3">
        <v>0</v>
      </c>
      <c r="R83" s="5">
        <f t="shared" si="16"/>
        <v>0</v>
      </c>
      <c r="S83" s="5">
        <f t="shared" si="17"/>
        <v>0</v>
      </c>
      <c r="T83" s="3">
        <v>0</v>
      </c>
      <c r="U83" s="3">
        <v>0</v>
      </c>
      <c r="V83" s="3">
        <v>1</v>
      </c>
      <c r="W83" s="3">
        <v>0</v>
      </c>
      <c r="X83" s="3">
        <v>0</v>
      </c>
      <c r="Y83" s="3">
        <v>1</v>
      </c>
    </row>
    <row r="84" spans="1:25" s="3" customFormat="1" x14ac:dyDescent="0.3">
      <c r="A84" s="3">
        <v>68</v>
      </c>
      <c r="B84" s="3" t="s">
        <v>24</v>
      </c>
      <c r="C84" s="3" t="s">
        <v>25</v>
      </c>
      <c r="D84" s="3" t="s">
        <v>26</v>
      </c>
      <c r="E84" s="3" t="s">
        <v>33</v>
      </c>
      <c r="F84" s="3" t="s">
        <v>30</v>
      </c>
      <c r="G84" s="13">
        <v>2</v>
      </c>
      <c r="H84" s="3">
        <v>1</v>
      </c>
      <c r="I84" s="4">
        <f t="shared" si="11"/>
        <v>0.53191489361702127</v>
      </c>
      <c r="J84" s="3">
        <v>0</v>
      </c>
      <c r="K84" s="5">
        <f t="shared" si="15"/>
        <v>0</v>
      </c>
      <c r="L84" s="3">
        <v>1</v>
      </c>
      <c r="M84" s="3">
        <v>0</v>
      </c>
      <c r="N84" s="3">
        <v>1</v>
      </c>
      <c r="O84" s="3">
        <v>0</v>
      </c>
      <c r="P84" s="3">
        <v>2</v>
      </c>
      <c r="Q84" s="3">
        <v>1</v>
      </c>
      <c r="R84" s="5">
        <f t="shared" si="16"/>
        <v>0</v>
      </c>
      <c r="S84" s="5">
        <f t="shared" si="17"/>
        <v>0</v>
      </c>
      <c r="T84" s="3">
        <v>0</v>
      </c>
      <c r="U84" s="3">
        <v>0</v>
      </c>
      <c r="V84" s="3">
        <v>2</v>
      </c>
      <c r="W84" s="3">
        <v>0</v>
      </c>
      <c r="X84" s="3">
        <v>1</v>
      </c>
      <c r="Y84" s="3">
        <v>0</v>
      </c>
    </row>
    <row r="85" spans="1:25" s="3" customFormat="1" x14ac:dyDescent="0.3">
      <c r="A85" s="3">
        <v>91</v>
      </c>
      <c r="B85" s="3" t="s">
        <v>29</v>
      </c>
      <c r="C85" s="3" t="s">
        <v>25</v>
      </c>
      <c r="D85" s="3" t="s">
        <v>32</v>
      </c>
      <c r="E85" s="3" t="s">
        <v>27</v>
      </c>
      <c r="F85" s="3" t="s">
        <v>31</v>
      </c>
      <c r="G85" s="13">
        <v>0</v>
      </c>
      <c r="H85" s="3">
        <v>0</v>
      </c>
      <c r="I85" s="4" t="e">
        <f t="shared" si="11"/>
        <v>#DIV/0!</v>
      </c>
      <c r="J85" s="3">
        <v>0</v>
      </c>
      <c r="K85" s="5" t="e">
        <f t="shared" si="15"/>
        <v>#DIV/0!</v>
      </c>
      <c r="L85" s="3">
        <v>0</v>
      </c>
      <c r="M85" s="3">
        <v>0</v>
      </c>
      <c r="N85" s="3">
        <v>0</v>
      </c>
      <c r="O85" s="3">
        <v>0</v>
      </c>
      <c r="P85" s="3">
        <v>0</v>
      </c>
      <c r="Q85" s="3">
        <v>0</v>
      </c>
      <c r="R85" s="5" t="e">
        <f t="shared" si="16"/>
        <v>#DIV/0!</v>
      </c>
      <c r="S85" s="5" t="e">
        <f t="shared" si="17"/>
        <v>#DIV/0!</v>
      </c>
      <c r="T85" s="3">
        <v>0</v>
      </c>
      <c r="U85" s="3">
        <v>0</v>
      </c>
      <c r="V85" s="3">
        <v>0</v>
      </c>
      <c r="W85" s="3">
        <v>0</v>
      </c>
      <c r="X85" s="3">
        <v>1</v>
      </c>
      <c r="Y85" s="3">
        <v>0</v>
      </c>
    </row>
    <row r="86" spans="1:25" s="3" customFormat="1" x14ac:dyDescent="0.3">
      <c r="I86" s="4"/>
      <c r="K86" s="5"/>
      <c r="R86" s="5"/>
      <c r="S86" s="5"/>
    </row>
    <row r="87" spans="1:25" s="3" customFormat="1" x14ac:dyDescent="0.3">
      <c r="G87" s="6" t="s">
        <v>7</v>
      </c>
      <c r="H87" s="6" t="s">
        <v>8</v>
      </c>
      <c r="I87" s="7" t="s">
        <v>9</v>
      </c>
      <c r="J87" s="6" t="s">
        <v>10</v>
      </c>
      <c r="K87" s="8" t="s">
        <v>11</v>
      </c>
      <c r="L87" s="6" t="s">
        <v>12</v>
      </c>
      <c r="M87" s="6" t="s">
        <v>13</v>
      </c>
      <c r="N87" s="6" t="s">
        <v>14</v>
      </c>
      <c r="O87" s="6" t="s">
        <v>38</v>
      </c>
      <c r="P87" s="6" t="s">
        <v>16</v>
      </c>
      <c r="Q87" s="6" t="s">
        <v>17</v>
      </c>
      <c r="R87" s="8" t="s">
        <v>18</v>
      </c>
      <c r="S87" s="8" t="s">
        <v>19</v>
      </c>
      <c r="T87" s="6" t="s">
        <v>20</v>
      </c>
      <c r="U87" s="6" t="s">
        <v>39</v>
      </c>
      <c r="V87" s="6" t="s">
        <v>40</v>
      </c>
      <c r="W87" s="6" t="s">
        <v>41</v>
      </c>
      <c r="X87" s="6" t="s">
        <v>22</v>
      </c>
      <c r="Y87" s="6" t="s">
        <v>42</v>
      </c>
    </row>
    <row r="88" spans="1:25" s="3" customFormat="1" x14ac:dyDescent="0.3">
      <c r="F88" s="6" t="s">
        <v>36</v>
      </c>
      <c r="G88" s="3">
        <f>SUM(G48:G85)</f>
        <v>96</v>
      </c>
      <c r="H88" s="3">
        <f>SUM(H48:H85)</f>
        <v>64</v>
      </c>
      <c r="I88" s="4">
        <f t="shared" si="11"/>
        <v>0.84299262381454165</v>
      </c>
      <c r="J88" s="3">
        <f>SUM(J48:J85)</f>
        <v>24</v>
      </c>
      <c r="K88" s="5">
        <f t="shared" ref="K88" si="18">J88/G88</f>
        <v>0.25</v>
      </c>
      <c r="L88" s="3">
        <f t="shared" ref="L88:Q88" si="19">SUM(L48:L85)</f>
        <v>59</v>
      </c>
      <c r="M88" s="3">
        <f t="shared" si="19"/>
        <v>22</v>
      </c>
      <c r="N88" s="3">
        <f t="shared" si="19"/>
        <v>39</v>
      </c>
      <c r="O88" s="3">
        <f t="shared" si="19"/>
        <v>15</v>
      </c>
      <c r="P88" s="3">
        <f t="shared" si="19"/>
        <v>18</v>
      </c>
      <c r="Q88" s="3">
        <f t="shared" si="19"/>
        <v>11</v>
      </c>
      <c r="R88" s="5">
        <f t="shared" ref="R88" si="20">M88/(M88+N88)</f>
        <v>0.36065573770491804</v>
      </c>
      <c r="S88" s="5">
        <f t="shared" ref="S88" si="21">((0.5*T88)+M88)/L88</f>
        <v>0.46610169491525422</v>
      </c>
      <c r="T88" s="3">
        <f t="shared" ref="T88:Y88" si="22">SUM(T48:T85)</f>
        <v>11</v>
      </c>
      <c r="U88" s="3">
        <f t="shared" si="22"/>
        <v>15</v>
      </c>
      <c r="V88" s="3">
        <f t="shared" si="22"/>
        <v>31</v>
      </c>
      <c r="W88" s="3">
        <f t="shared" si="22"/>
        <v>9</v>
      </c>
      <c r="X88" s="3">
        <f t="shared" si="22"/>
        <v>21</v>
      </c>
      <c r="Y88" s="3">
        <f t="shared" si="22"/>
        <v>3</v>
      </c>
    </row>
    <row r="89" spans="1:25" s="3" customFormat="1" x14ac:dyDescent="0.3"/>
  </sheetData>
  <sortState xmlns:xlrd2="http://schemas.microsoft.com/office/spreadsheetml/2017/richdata2" ref="A49:Y85">
    <sortCondition ref="A48:A85"/>
  </sortState>
  <mergeCells count="2">
    <mergeCell ref="A1:C1"/>
    <mergeCell ref="A46:C46"/>
  </mergeCells>
  <conditionalFormatting sqref="G3:G40">
    <cfRule type="colorScale" priority="941">
      <colorScale>
        <cfvo type="min"/>
        <cfvo type="max"/>
        <color rgb="FFFCFCFF"/>
        <color rgb="FF63BE7B"/>
      </colorScale>
    </cfRule>
  </conditionalFormatting>
  <conditionalFormatting sqref="G41">
    <cfRule type="colorScale" priority="400">
      <colorScale>
        <cfvo type="min"/>
        <cfvo type="max"/>
        <color rgb="FFFCFCFF"/>
        <color rgb="FF63BE7B"/>
      </colorScale>
    </cfRule>
    <cfRule type="colorScale" priority="405">
      <colorScale>
        <cfvo type="min"/>
        <cfvo type="max"/>
        <color rgb="FFFCFCFF"/>
        <color rgb="FF63BE7B"/>
      </colorScale>
    </cfRule>
  </conditionalFormatting>
  <conditionalFormatting sqref="G48:G85">
    <cfRule type="colorScale" priority="1002">
      <colorScale>
        <cfvo type="min"/>
        <cfvo type="max"/>
        <color rgb="FFFCFCFF"/>
        <color rgb="FF63BE7B"/>
      </colorScale>
    </cfRule>
  </conditionalFormatting>
  <conditionalFormatting sqref="G56">
    <cfRule type="colorScale" priority="980">
      <colorScale>
        <cfvo type="min"/>
        <cfvo type="max"/>
        <color rgb="FFFCFCFF"/>
        <color rgb="FF63BE7B"/>
      </colorScale>
    </cfRule>
  </conditionalFormatting>
  <conditionalFormatting sqref="G77:G85 G48:G55 G57:G75">
    <cfRule type="colorScale" priority="947">
      <colorScale>
        <cfvo type="min"/>
        <cfvo type="max"/>
        <color rgb="FFFCFCFF"/>
        <color rgb="FF63BE7B"/>
      </colorScale>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5D927-CA1B-4BF6-842D-64255E10B228}">
  <dimension ref="A1:AA70"/>
  <sheetViews>
    <sheetView workbookViewId="0">
      <selection sqref="A1:C1"/>
    </sheetView>
  </sheetViews>
  <sheetFormatPr defaultColWidth="8.88671875" defaultRowHeight="14.4" x14ac:dyDescent="0.3"/>
  <cols>
    <col min="1" max="1" width="8.44140625" style="3" bestFit="1" customWidth="1"/>
    <col min="2" max="2" width="15.5546875" style="3" bestFit="1" customWidth="1"/>
    <col min="3" max="3" width="14.6640625" style="3" bestFit="1" customWidth="1"/>
    <col min="4" max="6" width="15.5546875" style="3" bestFit="1" customWidth="1"/>
    <col min="7" max="22" width="8.88671875" style="3"/>
    <col min="23" max="23" width="11.33203125" style="3" bestFit="1" customWidth="1"/>
    <col min="24" max="24" width="8.88671875" style="3"/>
    <col min="25" max="25" width="19.44140625" style="3" bestFit="1" customWidth="1"/>
    <col min="26" max="26" width="17.44140625" style="3" bestFit="1" customWidth="1"/>
    <col min="27" max="27" width="9.33203125" style="3" bestFit="1" customWidth="1"/>
    <col min="28" max="16384" width="8.88671875" style="3"/>
  </cols>
  <sheetData>
    <row r="1" spans="1:27" x14ac:dyDescent="0.3">
      <c r="A1" s="49" t="s">
        <v>0</v>
      </c>
      <c r="B1" s="49"/>
      <c r="C1" s="49"/>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12</v>
      </c>
      <c r="H3" s="3">
        <v>10</v>
      </c>
      <c r="I3" s="4">
        <f t="shared" ref="I3:I32" si="0">H3/G3</f>
        <v>0.83333333333333337</v>
      </c>
      <c r="J3" s="3">
        <v>2</v>
      </c>
      <c r="K3" s="5">
        <f t="shared" ref="K3:K32" si="1">J3/G3</f>
        <v>0.16666666666666666</v>
      </c>
      <c r="L3" s="3">
        <f t="shared" ref="L3:L32" si="2">M3+N3</f>
        <v>9</v>
      </c>
      <c r="M3" s="3">
        <v>4</v>
      </c>
      <c r="N3" s="3">
        <v>5</v>
      </c>
      <c r="O3" s="3">
        <v>3</v>
      </c>
      <c r="P3" s="3">
        <v>2</v>
      </c>
      <c r="Q3" s="3">
        <v>1</v>
      </c>
      <c r="R3" s="5">
        <f t="shared" ref="R3:R32" si="3">M3/(M3+N3)</f>
        <v>0.44444444444444442</v>
      </c>
      <c r="S3" s="5">
        <f t="shared" ref="S3:S32" si="4">((0.5*T3)+M3)/L3</f>
        <v>0.5</v>
      </c>
      <c r="T3" s="3">
        <v>1</v>
      </c>
      <c r="U3" s="3">
        <v>3</v>
      </c>
      <c r="V3" s="3">
        <v>1</v>
      </c>
      <c r="W3" s="3">
        <v>1</v>
      </c>
      <c r="Y3" s="3">
        <v>30</v>
      </c>
      <c r="Z3" s="3">
        <v>36</v>
      </c>
      <c r="AA3" s="3">
        <f>Z3/40</f>
        <v>0.9</v>
      </c>
    </row>
    <row r="4" spans="1:27" x14ac:dyDescent="0.3">
      <c r="A4" s="3">
        <v>2</v>
      </c>
      <c r="B4" s="3" t="s">
        <v>29</v>
      </c>
      <c r="C4" s="3" t="s">
        <v>30</v>
      </c>
      <c r="D4" s="3" t="s">
        <v>26</v>
      </c>
      <c r="E4" s="3" t="s">
        <v>27</v>
      </c>
      <c r="F4" s="3" t="s">
        <v>28</v>
      </c>
      <c r="G4" s="3">
        <v>2</v>
      </c>
      <c r="H4" s="3">
        <v>3</v>
      </c>
      <c r="I4" s="4">
        <f t="shared" si="0"/>
        <v>1.5</v>
      </c>
      <c r="J4" s="3">
        <v>0</v>
      </c>
      <c r="K4" s="5">
        <f t="shared" si="1"/>
        <v>0</v>
      </c>
      <c r="L4" s="3">
        <f t="shared" si="2"/>
        <v>2</v>
      </c>
      <c r="M4" s="3">
        <v>1</v>
      </c>
      <c r="N4" s="3">
        <v>1</v>
      </c>
      <c r="O4" s="3">
        <v>0</v>
      </c>
      <c r="P4" s="3">
        <v>1</v>
      </c>
      <c r="Q4" s="3">
        <v>1</v>
      </c>
      <c r="R4" s="5">
        <f t="shared" si="3"/>
        <v>0.5</v>
      </c>
      <c r="S4" s="5">
        <f t="shared" si="4"/>
        <v>0.5</v>
      </c>
      <c r="T4" s="3">
        <v>0</v>
      </c>
      <c r="U4" s="3">
        <v>1</v>
      </c>
      <c r="V4" s="3">
        <v>0</v>
      </c>
      <c r="W4" s="3">
        <v>1</v>
      </c>
    </row>
    <row r="5" spans="1:27" x14ac:dyDescent="0.3">
      <c r="A5" s="3">
        <v>3</v>
      </c>
      <c r="B5" s="3" t="s">
        <v>29</v>
      </c>
      <c r="C5" s="3" t="s">
        <v>25</v>
      </c>
      <c r="D5" s="3" t="s">
        <v>26</v>
      </c>
      <c r="E5" s="3" t="s">
        <v>27</v>
      </c>
      <c r="F5" s="3" t="s">
        <v>31</v>
      </c>
      <c r="G5" s="3">
        <v>3</v>
      </c>
      <c r="H5" s="3">
        <v>5</v>
      </c>
      <c r="I5" s="4">
        <f t="shared" si="0"/>
        <v>1.6666666666666667</v>
      </c>
      <c r="J5" s="3">
        <v>0</v>
      </c>
      <c r="K5" s="5">
        <f t="shared" si="1"/>
        <v>0</v>
      </c>
      <c r="L5" s="3">
        <f t="shared" si="2"/>
        <v>3</v>
      </c>
      <c r="M5" s="3">
        <v>2</v>
      </c>
      <c r="N5" s="3">
        <v>1</v>
      </c>
      <c r="O5" s="3">
        <v>1</v>
      </c>
      <c r="P5" s="3">
        <v>0</v>
      </c>
      <c r="Q5" s="3">
        <v>0</v>
      </c>
      <c r="R5" s="5">
        <f t="shared" si="3"/>
        <v>0.66666666666666663</v>
      </c>
      <c r="S5" s="5">
        <f t="shared" si="4"/>
        <v>0.83333333333333337</v>
      </c>
      <c r="T5" s="3">
        <v>1</v>
      </c>
      <c r="U5" s="3">
        <v>0</v>
      </c>
      <c r="V5" s="3">
        <v>0</v>
      </c>
      <c r="W5" s="3">
        <v>0</v>
      </c>
    </row>
    <row r="6" spans="1:27" x14ac:dyDescent="0.3">
      <c r="A6" s="3">
        <v>4</v>
      </c>
      <c r="B6" s="3" t="s">
        <v>24</v>
      </c>
      <c r="C6" s="3" t="s">
        <v>29</v>
      </c>
      <c r="D6" s="3" t="s">
        <v>26</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13</v>
      </c>
      <c r="B7" s="3" t="s">
        <v>30</v>
      </c>
      <c r="C7" s="3" t="s">
        <v>25</v>
      </c>
      <c r="D7" s="3" t="s">
        <v>26</v>
      </c>
      <c r="E7" s="3" t="s">
        <v>27</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1</v>
      </c>
    </row>
    <row r="8" spans="1:27" x14ac:dyDescent="0.3">
      <c r="A8" s="3">
        <v>14</v>
      </c>
      <c r="B8" s="3" t="s">
        <v>24</v>
      </c>
      <c r="C8" s="3" t="s">
        <v>25</v>
      </c>
      <c r="D8" s="3" t="s">
        <v>26</v>
      </c>
      <c r="E8" s="3" t="s">
        <v>33</v>
      </c>
      <c r="F8" s="3" t="s">
        <v>28</v>
      </c>
      <c r="G8" s="3">
        <v>4</v>
      </c>
      <c r="H8" s="3">
        <v>2</v>
      </c>
      <c r="I8" s="4">
        <f t="shared" si="0"/>
        <v>0.5</v>
      </c>
      <c r="J8" s="3">
        <v>1</v>
      </c>
      <c r="K8" s="5">
        <f t="shared" si="1"/>
        <v>0.25</v>
      </c>
      <c r="L8" s="3">
        <f t="shared" si="2"/>
        <v>3</v>
      </c>
      <c r="M8" s="3">
        <v>1</v>
      </c>
      <c r="N8" s="3">
        <v>2</v>
      </c>
      <c r="O8" s="3">
        <v>0</v>
      </c>
      <c r="P8" s="3">
        <v>0</v>
      </c>
      <c r="Q8" s="3">
        <v>0</v>
      </c>
      <c r="R8" s="5">
        <f t="shared" si="3"/>
        <v>0.33333333333333331</v>
      </c>
      <c r="S8" s="5">
        <f t="shared" si="4"/>
        <v>0.33333333333333331</v>
      </c>
      <c r="T8" s="3">
        <v>0</v>
      </c>
      <c r="U8" s="3">
        <v>1</v>
      </c>
      <c r="V8" s="3">
        <v>0</v>
      </c>
      <c r="W8" s="3">
        <v>0</v>
      </c>
    </row>
    <row r="9" spans="1:27" x14ac:dyDescent="0.3">
      <c r="A9" s="3">
        <v>20</v>
      </c>
      <c r="B9" s="3" t="s">
        <v>31</v>
      </c>
      <c r="C9" s="3" t="s">
        <v>25</v>
      </c>
      <c r="D9" s="3" t="s">
        <v>26</v>
      </c>
      <c r="E9" s="3" t="s">
        <v>27</v>
      </c>
      <c r="F9" s="3" t="s">
        <v>28</v>
      </c>
      <c r="G9" s="3">
        <v>3</v>
      </c>
      <c r="H9" s="3">
        <v>2</v>
      </c>
      <c r="I9" s="4">
        <f t="shared" si="0"/>
        <v>0.66666666666666663</v>
      </c>
      <c r="J9" s="3">
        <v>2</v>
      </c>
      <c r="K9" s="5">
        <f t="shared" si="1"/>
        <v>0.66666666666666663</v>
      </c>
      <c r="L9" s="3">
        <f t="shared" si="2"/>
        <v>1</v>
      </c>
      <c r="M9" s="3">
        <v>1</v>
      </c>
      <c r="N9" s="3">
        <v>0</v>
      </c>
      <c r="O9" s="3">
        <v>0</v>
      </c>
      <c r="P9" s="3">
        <v>0</v>
      </c>
      <c r="Q9" s="3">
        <v>0</v>
      </c>
      <c r="R9" s="5">
        <f t="shared" si="3"/>
        <v>1</v>
      </c>
      <c r="S9" s="5">
        <f t="shared" si="4"/>
        <v>1</v>
      </c>
      <c r="T9" s="3">
        <v>0</v>
      </c>
      <c r="U9" s="3">
        <v>0</v>
      </c>
      <c r="V9" s="3">
        <v>1</v>
      </c>
      <c r="W9" s="3">
        <v>0</v>
      </c>
    </row>
    <row r="10" spans="1:27" x14ac:dyDescent="0.3">
      <c r="A10" s="3">
        <v>32</v>
      </c>
      <c r="B10" s="3" t="s">
        <v>29</v>
      </c>
      <c r="C10" s="3" t="s">
        <v>30</v>
      </c>
      <c r="D10" s="3" t="s">
        <v>26</v>
      </c>
      <c r="E10" s="3" t="s">
        <v>33</v>
      </c>
      <c r="F10" s="3" t="s">
        <v>28</v>
      </c>
      <c r="G10" s="3">
        <v>0</v>
      </c>
      <c r="H10" s="3">
        <v>0</v>
      </c>
      <c r="I10" s="4" t="e">
        <f t="shared" si="0"/>
        <v>#DIV/0!</v>
      </c>
      <c r="J10" s="3">
        <v>0</v>
      </c>
      <c r="K10" s="5" t="e">
        <f t="shared" si="1"/>
        <v>#DIV/0!</v>
      </c>
      <c r="L10" s="3">
        <f t="shared" si="2"/>
        <v>0</v>
      </c>
      <c r="M10" s="3">
        <v>0</v>
      </c>
      <c r="N10" s="3">
        <v>0</v>
      </c>
      <c r="O10" s="3">
        <v>0</v>
      </c>
      <c r="P10" s="3">
        <v>0</v>
      </c>
      <c r="Q10" s="3">
        <v>0</v>
      </c>
      <c r="R10" s="5" t="e">
        <f t="shared" si="3"/>
        <v>#DIV/0!</v>
      </c>
      <c r="S10" s="5" t="e">
        <f t="shared" si="4"/>
        <v>#DIV/0!</v>
      </c>
      <c r="T10" s="3">
        <v>0</v>
      </c>
      <c r="U10" s="3">
        <v>0</v>
      </c>
      <c r="V10" s="3">
        <v>0</v>
      </c>
      <c r="W10" s="3">
        <v>0</v>
      </c>
    </row>
    <row r="11" spans="1:27" x14ac:dyDescent="0.3">
      <c r="A11" s="3">
        <v>38</v>
      </c>
      <c r="B11" s="3" t="s">
        <v>29</v>
      </c>
      <c r="C11" s="3" t="s">
        <v>32</v>
      </c>
      <c r="D11" s="3" t="s">
        <v>33</v>
      </c>
      <c r="E11" s="3" t="s">
        <v>30</v>
      </c>
      <c r="F11" s="3" t="s">
        <v>28</v>
      </c>
      <c r="G11" s="3">
        <v>5</v>
      </c>
      <c r="H11" s="3">
        <v>1</v>
      </c>
      <c r="I11" s="4">
        <f t="shared" si="0"/>
        <v>0.2</v>
      </c>
      <c r="J11" s="3">
        <v>1</v>
      </c>
      <c r="K11" s="5">
        <f t="shared" si="1"/>
        <v>0.2</v>
      </c>
      <c r="L11" s="3">
        <f t="shared" si="2"/>
        <v>3</v>
      </c>
      <c r="M11" s="3">
        <v>0</v>
      </c>
      <c r="N11" s="3">
        <v>3</v>
      </c>
      <c r="O11" s="3">
        <v>0</v>
      </c>
      <c r="P11" s="3">
        <v>2</v>
      </c>
      <c r="Q11" s="3">
        <v>1</v>
      </c>
      <c r="R11" s="5">
        <f t="shared" si="3"/>
        <v>0</v>
      </c>
      <c r="S11" s="5">
        <f t="shared" si="4"/>
        <v>0</v>
      </c>
      <c r="T11" s="3">
        <v>0</v>
      </c>
      <c r="U11" s="3">
        <v>2</v>
      </c>
      <c r="V11" s="3">
        <v>0</v>
      </c>
      <c r="W11" s="3">
        <v>0</v>
      </c>
    </row>
    <row r="12" spans="1:27" x14ac:dyDescent="0.3">
      <c r="A12" s="3">
        <v>39</v>
      </c>
      <c r="B12" s="3" t="s">
        <v>29</v>
      </c>
      <c r="C12" s="3" t="s">
        <v>25</v>
      </c>
      <c r="D12" s="3" t="s">
        <v>26</v>
      </c>
      <c r="E12" s="3" t="s">
        <v>27</v>
      </c>
      <c r="F12" s="3" t="s">
        <v>30</v>
      </c>
      <c r="G12" s="3">
        <v>2</v>
      </c>
      <c r="H12" s="3">
        <v>2</v>
      </c>
      <c r="I12" s="4">
        <f t="shared" si="0"/>
        <v>1</v>
      </c>
      <c r="J12" s="3">
        <v>1</v>
      </c>
      <c r="K12" s="5">
        <f t="shared" si="1"/>
        <v>0.5</v>
      </c>
      <c r="L12" s="3">
        <f t="shared" si="2"/>
        <v>1</v>
      </c>
      <c r="M12" s="3">
        <v>1</v>
      </c>
      <c r="N12" s="3">
        <v>0</v>
      </c>
      <c r="O12" s="3">
        <v>0</v>
      </c>
      <c r="P12" s="3">
        <v>0</v>
      </c>
      <c r="Q12" s="3">
        <v>0</v>
      </c>
      <c r="R12" s="5">
        <f t="shared" si="3"/>
        <v>1</v>
      </c>
      <c r="S12" s="5">
        <f t="shared" si="4"/>
        <v>1</v>
      </c>
      <c r="T12" s="3">
        <v>0</v>
      </c>
      <c r="U12" s="3">
        <v>0</v>
      </c>
      <c r="V12" s="3">
        <v>0</v>
      </c>
      <c r="W12" s="3">
        <v>0</v>
      </c>
    </row>
    <row r="13" spans="1:27" x14ac:dyDescent="0.3">
      <c r="A13" s="3">
        <v>43</v>
      </c>
      <c r="B13" s="3" t="s">
        <v>24</v>
      </c>
      <c r="C13" s="3" t="s">
        <v>32</v>
      </c>
      <c r="D13" s="3" t="s">
        <v>26</v>
      </c>
      <c r="E13" s="3" t="s">
        <v>30</v>
      </c>
      <c r="F13" s="3" t="s">
        <v>28</v>
      </c>
      <c r="G13" s="3">
        <v>2</v>
      </c>
      <c r="H13" s="3">
        <v>4</v>
      </c>
      <c r="I13" s="4">
        <f t="shared" si="0"/>
        <v>2</v>
      </c>
      <c r="J13" s="3">
        <v>0</v>
      </c>
      <c r="K13" s="5">
        <f t="shared" si="1"/>
        <v>0</v>
      </c>
      <c r="L13" s="3">
        <f t="shared" si="2"/>
        <v>2</v>
      </c>
      <c r="M13" s="3">
        <v>2</v>
      </c>
      <c r="N13" s="3">
        <v>0</v>
      </c>
      <c r="O13" s="3">
        <v>0</v>
      </c>
      <c r="P13" s="3">
        <v>0</v>
      </c>
      <c r="Q13" s="3">
        <v>0</v>
      </c>
      <c r="R13" s="5">
        <f t="shared" si="3"/>
        <v>1</v>
      </c>
      <c r="S13" s="5">
        <f t="shared" si="4"/>
        <v>1</v>
      </c>
      <c r="T13" s="3">
        <v>0</v>
      </c>
      <c r="U13" s="3">
        <v>0</v>
      </c>
      <c r="V13" s="3">
        <v>0</v>
      </c>
      <c r="W13" s="3">
        <v>0</v>
      </c>
    </row>
    <row r="14" spans="1:27" x14ac:dyDescent="0.3">
      <c r="A14" s="3">
        <v>50</v>
      </c>
      <c r="B14" s="3" t="s">
        <v>29</v>
      </c>
      <c r="C14" s="3" t="s">
        <v>25</v>
      </c>
      <c r="D14" s="3" t="s">
        <v>30</v>
      </c>
      <c r="E14" s="3" t="s">
        <v>33</v>
      </c>
      <c r="F14" s="3" t="s">
        <v>28</v>
      </c>
      <c r="G14" s="3">
        <v>3</v>
      </c>
      <c r="H14" s="3">
        <v>0</v>
      </c>
      <c r="I14" s="4">
        <f t="shared" si="0"/>
        <v>0</v>
      </c>
      <c r="J14" s="3">
        <v>0</v>
      </c>
      <c r="K14" s="5">
        <f t="shared" si="1"/>
        <v>0</v>
      </c>
      <c r="L14" s="3">
        <f t="shared" si="2"/>
        <v>3</v>
      </c>
      <c r="M14" s="3">
        <v>0</v>
      </c>
      <c r="N14" s="3">
        <v>3</v>
      </c>
      <c r="O14" s="3">
        <v>0</v>
      </c>
      <c r="P14" s="3">
        <v>0</v>
      </c>
      <c r="Q14" s="3">
        <v>0</v>
      </c>
      <c r="R14" s="5">
        <f t="shared" si="3"/>
        <v>0</v>
      </c>
      <c r="S14" s="5">
        <f t="shared" si="4"/>
        <v>0</v>
      </c>
      <c r="T14" s="3">
        <v>0</v>
      </c>
      <c r="U14" s="3">
        <v>1</v>
      </c>
      <c r="V14" s="3">
        <v>0</v>
      </c>
      <c r="W14" s="3">
        <v>0</v>
      </c>
    </row>
    <row r="15" spans="1:27" x14ac:dyDescent="0.3">
      <c r="A15" s="3">
        <v>55</v>
      </c>
      <c r="B15" s="3" t="s">
        <v>29</v>
      </c>
      <c r="C15" s="3" t="s">
        <v>25</v>
      </c>
      <c r="D15" s="3" t="s">
        <v>26</v>
      </c>
      <c r="E15" s="3" t="s">
        <v>30</v>
      </c>
      <c r="F15" s="3" t="s">
        <v>31</v>
      </c>
      <c r="G15" s="3">
        <v>1</v>
      </c>
      <c r="H15" s="3">
        <v>3</v>
      </c>
      <c r="I15" s="4">
        <f t="shared" si="0"/>
        <v>3</v>
      </c>
      <c r="J15" s="3">
        <v>0</v>
      </c>
      <c r="K15" s="5">
        <f t="shared" si="1"/>
        <v>0</v>
      </c>
      <c r="L15" s="3">
        <f t="shared" si="2"/>
        <v>1</v>
      </c>
      <c r="M15" s="3">
        <v>1</v>
      </c>
      <c r="N15" s="3">
        <v>0</v>
      </c>
      <c r="O15" s="3">
        <v>1</v>
      </c>
      <c r="P15" s="3">
        <v>0</v>
      </c>
      <c r="Q15" s="3">
        <v>0</v>
      </c>
      <c r="R15" s="5">
        <f t="shared" si="3"/>
        <v>1</v>
      </c>
      <c r="S15" s="5">
        <f t="shared" si="4"/>
        <v>1.5</v>
      </c>
      <c r="T15" s="3">
        <v>1</v>
      </c>
      <c r="U15" s="3">
        <v>0</v>
      </c>
      <c r="V15" s="3">
        <v>0</v>
      </c>
      <c r="W15" s="3">
        <v>0</v>
      </c>
    </row>
    <row r="16" spans="1:27" x14ac:dyDescent="0.3">
      <c r="A16" s="3">
        <v>68</v>
      </c>
      <c r="B16" s="3" t="s">
        <v>24</v>
      </c>
      <c r="C16" s="3" t="s">
        <v>25</v>
      </c>
      <c r="D16" s="3" t="s">
        <v>26</v>
      </c>
      <c r="E16" s="3" t="s">
        <v>33</v>
      </c>
      <c r="F16" s="3" t="s">
        <v>30</v>
      </c>
      <c r="G16" s="3">
        <v>5</v>
      </c>
      <c r="H16" s="3">
        <v>9</v>
      </c>
      <c r="I16" s="4">
        <f t="shared" si="0"/>
        <v>1.8</v>
      </c>
      <c r="J16" s="3">
        <v>0</v>
      </c>
      <c r="K16" s="5">
        <f t="shared" si="1"/>
        <v>0</v>
      </c>
      <c r="L16" s="3">
        <f t="shared" si="2"/>
        <v>5</v>
      </c>
      <c r="M16" s="3">
        <v>4</v>
      </c>
      <c r="N16" s="3">
        <v>1</v>
      </c>
      <c r="O16" s="3">
        <v>2</v>
      </c>
      <c r="P16" s="3">
        <v>0</v>
      </c>
      <c r="Q16" s="3">
        <v>0</v>
      </c>
      <c r="R16" s="5">
        <f t="shared" si="3"/>
        <v>0.8</v>
      </c>
      <c r="S16" s="5">
        <f t="shared" si="4"/>
        <v>0.9</v>
      </c>
      <c r="T16" s="3">
        <v>1</v>
      </c>
      <c r="U16" s="3">
        <v>0</v>
      </c>
      <c r="V16" s="3">
        <v>0</v>
      </c>
      <c r="W16" s="3">
        <v>0</v>
      </c>
      <c r="Y16" s="3" t="s">
        <v>51</v>
      </c>
    </row>
    <row r="17" spans="1:25" x14ac:dyDescent="0.3">
      <c r="A17" s="3">
        <v>69</v>
      </c>
      <c r="B17" s="3" t="s">
        <v>29</v>
      </c>
      <c r="C17" s="3" t="s">
        <v>32</v>
      </c>
      <c r="D17" s="3" t="s">
        <v>31</v>
      </c>
      <c r="E17" s="3" t="s">
        <v>33</v>
      </c>
      <c r="F17" s="3" t="s">
        <v>34</v>
      </c>
      <c r="G17" s="3">
        <v>6</v>
      </c>
      <c r="H17" s="3">
        <v>2</v>
      </c>
      <c r="I17" s="4">
        <f t="shared" si="0"/>
        <v>0.33333333333333331</v>
      </c>
      <c r="J17" s="3">
        <v>0</v>
      </c>
      <c r="K17" s="5">
        <f t="shared" si="1"/>
        <v>0</v>
      </c>
      <c r="L17" s="3">
        <f t="shared" si="2"/>
        <v>6</v>
      </c>
      <c r="M17" s="3">
        <v>1</v>
      </c>
      <c r="N17" s="3">
        <v>5</v>
      </c>
      <c r="O17" s="3">
        <v>0</v>
      </c>
      <c r="P17" s="3">
        <v>0</v>
      </c>
      <c r="Q17" s="3">
        <v>0</v>
      </c>
      <c r="R17" s="5">
        <f t="shared" si="3"/>
        <v>0.16666666666666666</v>
      </c>
      <c r="S17" s="5">
        <f t="shared" si="4"/>
        <v>0.16666666666666666</v>
      </c>
      <c r="T17" s="3">
        <v>0</v>
      </c>
      <c r="U17" s="3">
        <v>1</v>
      </c>
      <c r="V17" s="3">
        <v>0</v>
      </c>
      <c r="W17" s="3">
        <v>0</v>
      </c>
    </row>
    <row r="18" spans="1:25" x14ac:dyDescent="0.3">
      <c r="A18" s="3">
        <v>70</v>
      </c>
      <c r="B18" s="3" t="s">
        <v>29</v>
      </c>
      <c r="C18" s="3" t="s">
        <v>34</v>
      </c>
      <c r="D18" s="3" t="s">
        <v>31</v>
      </c>
      <c r="E18" s="3" t="s">
        <v>27</v>
      </c>
      <c r="F18" s="3" t="s">
        <v>28</v>
      </c>
      <c r="G18" s="3">
        <v>5</v>
      </c>
      <c r="H18" s="3">
        <v>8</v>
      </c>
      <c r="I18" s="4">
        <f t="shared" si="0"/>
        <v>1.6</v>
      </c>
      <c r="J18" s="3">
        <v>0</v>
      </c>
      <c r="K18" s="5">
        <f t="shared" si="1"/>
        <v>0</v>
      </c>
      <c r="L18" s="3">
        <f t="shared" si="2"/>
        <v>5</v>
      </c>
      <c r="M18" s="3">
        <v>4</v>
      </c>
      <c r="N18" s="3">
        <v>1</v>
      </c>
      <c r="O18" s="3">
        <v>2</v>
      </c>
      <c r="P18" s="3">
        <v>0</v>
      </c>
      <c r="Q18" s="3">
        <v>0</v>
      </c>
      <c r="R18" s="5">
        <f t="shared" si="3"/>
        <v>0.8</v>
      </c>
      <c r="S18" s="5">
        <f t="shared" si="4"/>
        <v>0.8</v>
      </c>
      <c r="T18" s="3">
        <v>0</v>
      </c>
      <c r="U18" s="3">
        <v>1</v>
      </c>
      <c r="V18" s="3">
        <v>0</v>
      </c>
      <c r="W18" s="3">
        <v>0</v>
      </c>
    </row>
    <row r="19" spans="1:25" x14ac:dyDescent="0.3">
      <c r="A19" s="3">
        <v>71</v>
      </c>
      <c r="B19" s="3" t="s">
        <v>29</v>
      </c>
      <c r="C19" s="3" t="s">
        <v>25</v>
      </c>
      <c r="D19" s="3" t="s">
        <v>31</v>
      </c>
      <c r="E19" s="3" t="s">
        <v>30</v>
      </c>
      <c r="F19" s="3" t="s">
        <v>28</v>
      </c>
      <c r="G19" s="3">
        <v>4</v>
      </c>
      <c r="H19" s="3">
        <v>0</v>
      </c>
      <c r="I19" s="4">
        <f t="shared" si="0"/>
        <v>0</v>
      </c>
      <c r="J19" s="3">
        <v>0</v>
      </c>
      <c r="K19" s="5">
        <f t="shared" si="1"/>
        <v>0</v>
      </c>
      <c r="L19" s="3">
        <f t="shared" si="2"/>
        <v>4</v>
      </c>
      <c r="M19" s="3">
        <v>0</v>
      </c>
      <c r="N19" s="3">
        <v>4</v>
      </c>
      <c r="O19" s="3">
        <v>0</v>
      </c>
      <c r="P19" s="3">
        <v>0</v>
      </c>
      <c r="Q19" s="3">
        <v>0</v>
      </c>
      <c r="R19" s="5">
        <f t="shared" si="3"/>
        <v>0</v>
      </c>
      <c r="S19" s="5">
        <f t="shared" si="4"/>
        <v>0</v>
      </c>
      <c r="T19" s="3">
        <v>0</v>
      </c>
      <c r="U19" s="3">
        <v>2</v>
      </c>
      <c r="V19" s="3">
        <v>0</v>
      </c>
      <c r="W19" s="3">
        <v>0</v>
      </c>
    </row>
    <row r="20" spans="1:25" x14ac:dyDescent="0.3">
      <c r="A20" s="3">
        <v>72</v>
      </c>
      <c r="B20" s="3" t="s">
        <v>24</v>
      </c>
      <c r="C20" s="3" t="s">
        <v>25</v>
      </c>
      <c r="D20" s="3" t="s">
        <v>26</v>
      </c>
      <c r="E20" s="3" t="s">
        <v>33</v>
      </c>
      <c r="F20" s="3" t="s">
        <v>34</v>
      </c>
      <c r="G20" s="3">
        <v>4</v>
      </c>
      <c r="H20" s="3">
        <v>3</v>
      </c>
      <c r="I20" s="4">
        <f t="shared" si="0"/>
        <v>0.75</v>
      </c>
      <c r="J20" s="3">
        <v>2</v>
      </c>
      <c r="K20" s="5">
        <f t="shared" si="1"/>
        <v>0.5</v>
      </c>
      <c r="L20" s="3">
        <f t="shared" si="2"/>
        <v>1</v>
      </c>
      <c r="M20" s="3">
        <v>1</v>
      </c>
      <c r="N20" s="3">
        <v>0</v>
      </c>
      <c r="O20" s="3">
        <v>1</v>
      </c>
      <c r="P20" s="3">
        <v>2</v>
      </c>
      <c r="Q20" s="3">
        <v>1</v>
      </c>
      <c r="R20" s="5">
        <f t="shared" si="3"/>
        <v>1</v>
      </c>
      <c r="S20" s="5">
        <f t="shared" si="4"/>
        <v>1</v>
      </c>
      <c r="T20" s="3">
        <v>0</v>
      </c>
      <c r="U20" s="3">
        <v>0</v>
      </c>
      <c r="V20" s="3">
        <v>1</v>
      </c>
      <c r="W20" s="3">
        <v>1</v>
      </c>
    </row>
    <row r="21" spans="1:25" x14ac:dyDescent="0.3">
      <c r="A21" s="3">
        <v>73</v>
      </c>
      <c r="B21" s="3" t="s">
        <v>24</v>
      </c>
      <c r="C21" s="3" t="s">
        <v>25</v>
      </c>
      <c r="D21" s="3" t="s">
        <v>26</v>
      </c>
      <c r="E21" s="3" t="s">
        <v>27</v>
      </c>
      <c r="F21" s="3" t="s">
        <v>31</v>
      </c>
      <c r="G21" s="3">
        <v>4</v>
      </c>
      <c r="H21" s="3">
        <v>5</v>
      </c>
      <c r="I21" s="4">
        <f t="shared" si="0"/>
        <v>1.25</v>
      </c>
      <c r="J21" s="3">
        <v>0</v>
      </c>
      <c r="K21" s="5">
        <f t="shared" si="1"/>
        <v>0</v>
      </c>
      <c r="L21" s="3">
        <f t="shared" si="2"/>
        <v>4</v>
      </c>
      <c r="M21" s="3">
        <v>2</v>
      </c>
      <c r="N21" s="3">
        <v>2</v>
      </c>
      <c r="O21" s="3">
        <v>1</v>
      </c>
      <c r="P21" s="3">
        <v>0</v>
      </c>
      <c r="Q21" s="3">
        <v>0</v>
      </c>
      <c r="R21" s="5">
        <f t="shared" si="3"/>
        <v>0.5</v>
      </c>
      <c r="S21" s="5">
        <f t="shared" si="4"/>
        <v>0.625</v>
      </c>
      <c r="T21" s="3">
        <v>1</v>
      </c>
      <c r="U21" s="3">
        <v>2</v>
      </c>
      <c r="V21" s="3">
        <v>0</v>
      </c>
      <c r="W21" s="3">
        <v>0</v>
      </c>
    </row>
    <row r="22" spans="1:25" x14ac:dyDescent="0.3">
      <c r="A22" s="3">
        <v>74</v>
      </c>
      <c r="B22" s="3" t="s">
        <v>24</v>
      </c>
      <c r="C22" s="3" t="s">
        <v>32</v>
      </c>
      <c r="D22" s="3" t="s">
        <v>26</v>
      </c>
      <c r="E22" s="3" t="s">
        <v>27</v>
      </c>
      <c r="F22" s="3" t="s">
        <v>28</v>
      </c>
      <c r="G22" s="3">
        <v>3</v>
      </c>
      <c r="H22" s="3">
        <v>0</v>
      </c>
      <c r="I22" s="15">
        <f t="shared" si="0"/>
        <v>0</v>
      </c>
      <c r="J22" s="3">
        <v>1</v>
      </c>
      <c r="K22" s="5">
        <f t="shared" si="1"/>
        <v>0.33333333333333331</v>
      </c>
      <c r="L22" s="3">
        <f t="shared" si="2"/>
        <v>3</v>
      </c>
      <c r="M22" s="3">
        <v>0</v>
      </c>
      <c r="N22" s="3">
        <v>3</v>
      </c>
      <c r="O22" s="3">
        <v>0</v>
      </c>
      <c r="P22" s="3">
        <v>0</v>
      </c>
      <c r="Q22" s="3">
        <v>0</v>
      </c>
      <c r="R22" s="5">
        <f t="shared" si="3"/>
        <v>0</v>
      </c>
      <c r="S22" s="5">
        <f t="shared" si="4"/>
        <v>0</v>
      </c>
      <c r="T22" s="3">
        <v>0</v>
      </c>
      <c r="U22" s="3">
        <v>2</v>
      </c>
      <c r="V22" s="3">
        <v>1</v>
      </c>
      <c r="W22" s="3">
        <v>1</v>
      </c>
    </row>
    <row r="23" spans="1:25" x14ac:dyDescent="0.3">
      <c r="A23" s="3">
        <v>75</v>
      </c>
      <c r="B23" s="3" t="s">
        <v>29</v>
      </c>
      <c r="C23" s="3" t="s">
        <v>32</v>
      </c>
      <c r="D23" s="3" t="s">
        <v>31</v>
      </c>
      <c r="E23" s="3" t="s">
        <v>30</v>
      </c>
      <c r="F23" s="12" t="s">
        <v>28</v>
      </c>
      <c r="G23" s="3">
        <v>3</v>
      </c>
      <c r="H23" s="3">
        <v>4</v>
      </c>
      <c r="I23" s="17">
        <f t="shared" si="0"/>
        <v>1.3333333333333333</v>
      </c>
      <c r="J23" s="3">
        <v>0</v>
      </c>
      <c r="K23" s="5">
        <f t="shared" si="1"/>
        <v>0</v>
      </c>
      <c r="L23" s="3">
        <f t="shared" si="2"/>
        <v>3</v>
      </c>
      <c r="M23" s="3">
        <v>2</v>
      </c>
      <c r="N23" s="3">
        <v>1</v>
      </c>
      <c r="O23" s="3">
        <v>1</v>
      </c>
      <c r="P23" s="3">
        <v>0</v>
      </c>
      <c r="Q23" s="3">
        <v>0</v>
      </c>
      <c r="R23" s="5">
        <f t="shared" si="3"/>
        <v>0.66666666666666663</v>
      </c>
      <c r="S23" s="5">
        <f t="shared" si="4"/>
        <v>0.66666666666666663</v>
      </c>
      <c r="T23" s="3">
        <v>0</v>
      </c>
      <c r="U23" s="3">
        <v>0</v>
      </c>
      <c r="V23" s="3">
        <v>0</v>
      </c>
      <c r="W23" s="3">
        <v>1</v>
      </c>
    </row>
    <row r="24" spans="1:25" x14ac:dyDescent="0.3">
      <c r="A24" s="3">
        <v>76</v>
      </c>
      <c r="B24" s="3" t="s">
        <v>29</v>
      </c>
      <c r="C24" s="3" t="s">
        <v>34</v>
      </c>
      <c r="D24" s="3" t="s">
        <v>32</v>
      </c>
      <c r="E24" s="3" t="s">
        <v>30</v>
      </c>
      <c r="F24" s="12" t="s">
        <v>28</v>
      </c>
      <c r="G24" s="3">
        <v>3</v>
      </c>
      <c r="H24" s="3">
        <v>2</v>
      </c>
      <c r="I24" s="17">
        <f t="shared" si="0"/>
        <v>0.66666666666666663</v>
      </c>
      <c r="J24" s="3">
        <v>0</v>
      </c>
      <c r="K24" s="5">
        <f t="shared" si="1"/>
        <v>0</v>
      </c>
      <c r="L24" s="3">
        <f t="shared" si="2"/>
        <v>3</v>
      </c>
      <c r="M24" s="3">
        <v>1</v>
      </c>
      <c r="N24" s="3">
        <v>2</v>
      </c>
      <c r="O24" s="3">
        <v>1</v>
      </c>
      <c r="P24" s="3">
        <v>0</v>
      </c>
      <c r="Q24" s="3">
        <v>0</v>
      </c>
      <c r="R24" s="5">
        <f t="shared" si="3"/>
        <v>0.33333333333333331</v>
      </c>
      <c r="S24" s="5">
        <f t="shared" si="4"/>
        <v>0.33333333333333331</v>
      </c>
      <c r="T24" s="3">
        <v>0</v>
      </c>
      <c r="U24" s="3">
        <v>0</v>
      </c>
      <c r="V24" s="3">
        <v>0</v>
      </c>
      <c r="W24" s="3">
        <v>0</v>
      </c>
    </row>
    <row r="25" spans="1:25" x14ac:dyDescent="0.3">
      <c r="A25" s="3">
        <v>77</v>
      </c>
      <c r="B25" s="3" t="s">
        <v>24</v>
      </c>
      <c r="C25" s="3" t="s">
        <v>29</v>
      </c>
      <c r="D25" s="3" t="s">
        <v>26</v>
      </c>
      <c r="E25" s="3" t="s">
        <v>27</v>
      </c>
      <c r="F25" s="12" t="s">
        <v>33</v>
      </c>
      <c r="G25" s="3">
        <v>3</v>
      </c>
      <c r="H25" s="3">
        <v>0</v>
      </c>
      <c r="I25" s="17">
        <f t="shared" si="0"/>
        <v>0</v>
      </c>
      <c r="J25" s="3">
        <v>0</v>
      </c>
      <c r="K25" s="5">
        <f t="shared" si="1"/>
        <v>0</v>
      </c>
      <c r="L25" s="3">
        <f t="shared" si="2"/>
        <v>3</v>
      </c>
      <c r="M25" s="3">
        <v>0</v>
      </c>
      <c r="N25" s="3">
        <v>3</v>
      </c>
      <c r="O25" s="3">
        <v>0</v>
      </c>
      <c r="P25" s="3">
        <v>0</v>
      </c>
      <c r="Q25" s="3">
        <v>0</v>
      </c>
      <c r="R25" s="5">
        <f t="shared" si="3"/>
        <v>0</v>
      </c>
      <c r="S25" s="5">
        <f t="shared" si="4"/>
        <v>0</v>
      </c>
      <c r="T25" s="3">
        <v>0</v>
      </c>
      <c r="U25" s="3">
        <v>0</v>
      </c>
      <c r="V25" s="3">
        <v>0</v>
      </c>
      <c r="W25" s="3">
        <v>0</v>
      </c>
    </row>
    <row r="26" spans="1:25" x14ac:dyDescent="0.3">
      <c r="A26" s="3">
        <v>78</v>
      </c>
      <c r="B26" s="3" t="s">
        <v>24</v>
      </c>
      <c r="C26" s="3" t="s">
        <v>32</v>
      </c>
      <c r="D26" s="3" t="s">
        <v>29</v>
      </c>
      <c r="E26" s="3" t="s">
        <v>27</v>
      </c>
      <c r="F26" s="12" t="s">
        <v>28</v>
      </c>
      <c r="G26" s="3">
        <v>2</v>
      </c>
      <c r="H26" s="3">
        <v>4</v>
      </c>
      <c r="I26" s="17">
        <f t="shared" si="0"/>
        <v>2</v>
      </c>
      <c r="J26" s="3">
        <v>0</v>
      </c>
      <c r="K26" s="5">
        <f t="shared" si="1"/>
        <v>0</v>
      </c>
      <c r="L26" s="3">
        <f t="shared" si="2"/>
        <v>1</v>
      </c>
      <c r="M26" s="3">
        <v>1</v>
      </c>
      <c r="N26" s="3">
        <v>0</v>
      </c>
      <c r="O26" s="3">
        <v>1</v>
      </c>
      <c r="P26" s="3">
        <v>2</v>
      </c>
      <c r="Q26" s="3">
        <v>2</v>
      </c>
      <c r="R26" s="5">
        <f t="shared" si="3"/>
        <v>1</v>
      </c>
      <c r="S26" s="5">
        <f t="shared" si="4"/>
        <v>1</v>
      </c>
      <c r="T26" s="3">
        <v>0</v>
      </c>
      <c r="U26" s="3">
        <v>0</v>
      </c>
      <c r="V26" s="3">
        <v>0</v>
      </c>
      <c r="W26" s="3">
        <v>1</v>
      </c>
    </row>
    <row r="27" spans="1:25" x14ac:dyDescent="0.3">
      <c r="A27" s="3">
        <v>79</v>
      </c>
      <c r="B27" s="3" t="s">
        <v>29</v>
      </c>
      <c r="C27" s="3" t="s">
        <v>25</v>
      </c>
      <c r="D27" s="3" t="s">
        <v>26</v>
      </c>
      <c r="E27" s="3" t="s">
        <v>33</v>
      </c>
      <c r="F27" s="12" t="s">
        <v>30</v>
      </c>
      <c r="G27" s="3">
        <v>2</v>
      </c>
      <c r="H27" s="3">
        <v>3</v>
      </c>
      <c r="I27" s="17">
        <f t="shared" si="0"/>
        <v>1.5</v>
      </c>
      <c r="J27" s="3">
        <v>0</v>
      </c>
      <c r="K27" s="5">
        <f t="shared" si="1"/>
        <v>0</v>
      </c>
      <c r="L27" s="3">
        <f t="shared" si="2"/>
        <v>2</v>
      </c>
      <c r="M27" s="3">
        <v>1</v>
      </c>
      <c r="N27" s="3">
        <v>1</v>
      </c>
      <c r="O27" s="3">
        <v>1</v>
      </c>
      <c r="P27" s="3">
        <v>0</v>
      </c>
      <c r="Q27" s="3">
        <v>0</v>
      </c>
      <c r="R27" s="5">
        <f t="shared" si="3"/>
        <v>0.5</v>
      </c>
      <c r="S27" s="5">
        <f t="shared" si="4"/>
        <v>0.75</v>
      </c>
      <c r="T27" s="3">
        <v>1</v>
      </c>
      <c r="U27" s="3">
        <v>0</v>
      </c>
      <c r="V27" s="3">
        <v>0</v>
      </c>
      <c r="W27" s="3">
        <v>1</v>
      </c>
      <c r="Y27" s="3" t="s">
        <v>51</v>
      </c>
    </row>
    <row r="28" spans="1:25" x14ac:dyDescent="0.3">
      <c r="A28" s="3">
        <v>80</v>
      </c>
      <c r="B28" s="3" t="s">
        <v>29</v>
      </c>
      <c r="C28" s="3" t="s">
        <v>25</v>
      </c>
      <c r="D28" s="3" t="s">
        <v>31</v>
      </c>
      <c r="E28" s="3" t="s">
        <v>30</v>
      </c>
      <c r="F28" s="3" t="s">
        <v>34</v>
      </c>
      <c r="G28" s="3">
        <v>2</v>
      </c>
      <c r="H28" s="3">
        <v>0</v>
      </c>
      <c r="I28" s="17">
        <f t="shared" si="0"/>
        <v>0</v>
      </c>
      <c r="J28" s="3">
        <v>1</v>
      </c>
      <c r="K28" s="5">
        <f t="shared" si="1"/>
        <v>0.5</v>
      </c>
      <c r="L28" s="3">
        <f t="shared" si="2"/>
        <v>1</v>
      </c>
      <c r="M28" s="3">
        <v>0</v>
      </c>
      <c r="N28" s="3">
        <v>1</v>
      </c>
      <c r="O28" s="3">
        <v>0</v>
      </c>
      <c r="P28" s="3">
        <v>0</v>
      </c>
      <c r="Q28" s="3">
        <v>0</v>
      </c>
      <c r="R28" s="5">
        <f t="shared" si="3"/>
        <v>0</v>
      </c>
      <c r="S28" s="5">
        <f t="shared" si="4"/>
        <v>0</v>
      </c>
      <c r="T28" s="3">
        <v>0</v>
      </c>
      <c r="U28" s="3">
        <v>0</v>
      </c>
      <c r="V28" s="3">
        <v>1</v>
      </c>
      <c r="W28" s="3">
        <v>0</v>
      </c>
    </row>
    <row r="29" spans="1:25" x14ac:dyDescent="0.3">
      <c r="A29" s="3">
        <v>81</v>
      </c>
      <c r="B29" s="3" t="s">
        <v>29</v>
      </c>
      <c r="C29" s="3" t="s">
        <v>32</v>
      </c>
      <c r="D29" s="3" t="s">
        <v>31</v>
      </c>
      <c r="E29" s="3" t="s">
        <v>27</v>
      </c>
      <c r="F29" s="3" t="s">
        <v>28</v>
      </c>
      <c r="G29" s="3">
        <v>1</v>
      </c>
      <c r="H29" s="3">
        <v>0</v>
      </c>
      <c r="I29" s="17">
        <f t="shared" si="0"/>
        <v>0</v>
      </c>
      <c r="J29" s="3">
        <v>0</v>
      </c>
      <c r="K29" s="5">
        <f t="shared" si="1"/>
        <v>0</v>
      </c>
      <c r="L29" s="3">
        <f t="shared" si="2"/>
        <v>1</v>
      </c>
      <c r="M29" s="3">
        <v>0</v>
      </c>
      <c r="N29" s="3">
        <v>1</v>
      </c>
      <c r="O29" s="3">
        <v>0</v>
      </c>
      <c r="P29" s="3">
        <v>0</v>
      </c>
      <c r="Q29" s="3">
        <v>0</v>
      </c>
      <c r="R29" s="5">
        <f t="shared" si="3"/>
        <v>0</v>
      </c>
      <c r="S29" s="5">
        <f t="shared" si="4"/>
        <v>0</v>
      </c>
      <c r="T29" s="3">
        <v>0</v>
      </c>
      <c r="U29" s="3">
        <v>0</v>
      </c>
      <c r="V29" s="3">
        <v>0</v>
      </c>
      <c r="W29" s="3">
        <v>1</v>
      </c>
    </row>
    <row r="30" spans="1:25" x14ac:dyDescent="0.3">
      <c r="A30" s="3">
        <v>82</v>
      </c>
      <c r="B30" s="3" t="s">
        <v>29</v>
      </c>
      <c r="C30" s="3" t="s">
        <v>25</v>
      </c>
      <c r="D30" s="3" t="s">
        <v>32</v>
      </c>
      <c r="E30" s="3" t="s">
        <v>33</v>
      </c>
      <c r="F30" s="3" t="s">
        <v>28</v>
      </c>
      <c r="G30" s="3">
        <v>1</v>
      </c>
      <c r="H30" s="3">
        <v>1</v>
      </c>
      <c r="I30" s="22">
        <f t="shared" si="0"/>
        <v>1</v>
      </c>
      <c r="J30" s="3">
        <v>0</v>
      </c>
      <c r="K30" s="5">
        <f t="shared" si="1"/>
        <v>0</v>
      </c>
      <c r="L30" s="3">
        <f t="shared" si="2"/>
        <v>0</v>
      </c>
      <c r="M30" s="3">
        <v>0</v>
      </c>
      <c r="N30" s="3">
        <v>0</v>
      </c>
      <c r="O30" s="3">
        <v>0</v>
      </c>
      <c r="P30" s="3">
        <v>2</v>
      </c>
      <c r="Q30" s="3">
        <v>1</v>
      </c>
      <c r="R30" s="5" t="e">
        <f t="shared" si="3"/>
        <v>#DIV/0!</v>
      </c>
      <c r="S30" s="5" t="e">
        <f t="shared" si="4"/>
        <v>#DIV/0!</v>
      </c>
      <c r="T30" s="3">
        <v>0</v>
      </c>
      <c r="U30" s="3">
        <v>0</v>
      </c>
      <c r="V30" s="3">
        <v>0</v>
      </c>
      <c r="W30" s="3">
        <v>1</v>
      </c>
    </row>
    <row r="31" spans="1:25" x14ac:dyDescent="0.3">
      <c r="A31" s="3">
        <v>83</v>
      </c>
      <c r="B31" s="3" t="s">
        <v>29</v>
      </c>
      <c r="C31" s="3" t="s">
        <v>34</v>
      </c>
      <c r="D31" s="3" t="s">
        <v>32</v>
      </c>
      <c r="E31" s="3" t="s">
        <v>33</v>
      </c>
      <c r="F31" s="3" t="s">
        <v>28</v>
      </c>
      <c r="G31" s="3">
        <v>1</v>
      </c>
      <c r="H31" s="3">
        <v>0</v>
      </c>
      <c r="I31" s="20">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5" x14ac:dyDescent="0.3">
      <c r="A32" s="3">
        <v>85</v>
      </c>
      <c r="B32" s="3" t="s">
        <v>29</v>
      </c>
      <c r="C32" s="3" t="s">
        <v>32</v>
      </c>
      <c r="D32" s="3" t="s">
        <v>26</v>
      </c>
      <c r="E32" s="3" t="s">
        <v>33</v>
      </c>
      <c r="F32" s="3" t="s">
        <v>34</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5" x14ac:dyDescent="0.3">
      <c r="I33" s="4"/>
      <c r="K33" s="5"/>
      <c r="R33" s="5"/>
      <c r="S33" s="5"/>
    </row>
    <row r="34" spans="1:25" x14ac:dyDescent="0.3">
      <c r="F34" s="6" t="s">
        <v>36</v>
      </c>
      <c r="G34" s="3">
        <f>SUM(G3:G32)</f>
        <v>88</v>
      </c>
      <c r="H34" s="3">
        <f>SUM(H3:H32)</f>
        <v>73</v>
      </c>
      <c r="I34" s="4">
        <f t="shared" ref="I34" si="5">H34/G34</f>
        <v>0.82954545454545459</v>
      </c>
      <c r="J34" s="3">
        <f>SUM(J3:J32)</f>
        <v>12</v>
      </c>
      <c r="K34" s="5">
        <f t="shared" ref="K34" si="6">J34/G34</f>
        <v>0.13636363636363635</v>
      </c>
      <c r="L34" s="3">
        <f t="shared" ref="L34:Q34" si="7">SUM(L3:L32)</f>
        <v>72</v>
      </c>
      <c r="M34" s="3">
        <f t="shared" si="7"/>
        <v>30</v>
      </c>
      <c r="N34" s="3">
        <f t="shared" si="7"/>
        <v>42</v>
      </c>
      <c r="O34" s="3">
        <f t="shared" si="7"/>
        <v>15</v>
      </c>
      <c r="P34" s="3">
        <f t="shared" si="7"/>
        <v>11</v>
      </c>
      <c r="Q34" s="3">
        <f t="shared" si="7"/>
        <v>7</v>
      </c>
      <c r="R34" s="5">
        <f t="shared" ref="R34" si="8">M34/(M34+N34)</f>
        <v>0.41666666666666669</v>
      </c>
      <c r="S34" s="5">
        <f t="shared" ref="S34" si="9">((0.5*T34)+M34)/L34</f>
        <v>0.45833333333333331</v>
      </c>
      <c r="T34" s="3">
        <f>SUM(T3:T32)</f>
        <v>6</v>
      </c>
      <c r="U34" s="3">
        <f>SUM(U3:U32)</f>
        <v>16</v>
      </c>
      <c r="V34" s="3">
        <f>SUM(V3:V32)</f>
        <v>5</v>
      </c>
      <c r="W34" s="3">
        <f>SUM(W3:W32)</f>
        <v>10</v>
      </c>
    </row>
    <row r="35" spans="1:25" x14ac:dyDescent="0.3">
      <c r="I35" s="4"/>
      <c r="K35" s="5"/>
      <c r="R35" s="5"/>
      <c r="S35" s="5"/>
    </row>
    <row r="36" spans="1:25" x14ac:dyDescent="0.3">
      <c r="I36" s="4"/>
      <c r="K36" s="5"/>
      <c r="R36" s="5"/>
      <c r="S36" s="5"/>
    </row>
    <row r="37" spans="1:25" x14ac:dyDescent="0.3">
      <c r="A37" s="49" t="s">
        <v>37</v>
      </c>
      <c r="B37" s="49"/>
      <c r="C37" s="49"/>
      <c r="I37" s="4"/>
      <c r="K37" s="5"/>
      <c r="R37" s="5"/>
      <c r="S37" s="5"/>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3</v>
      </c>
      <c r="I39" s="4">
        <f t="shared" ref="I39:I68" si="10">H39/G39</f>
        <v>0.33333333333333331</v>
      </c>
      <c r="J39" s="3">
        <v>2</v>
      </c>
      <c r="K39" s="5">
        <f t="shared" ref="K39:K68" si="11">J39/G39</f>
        <v>0.22222222222222221</v>
      </c>
      <c r="L39" s="3">
        <f t="shared" ref="L39:L68" si="12">M39+N39</f>
        <v>7</v>
      </c>
      <c r="M39" s="3">
        <v>1</v>
      </c>
      <c r="N39" s="3">
        <v>6</v>
      </c>
      <c r="O39" s="3">
        <v>1</v>
      </c>
      <c r="P39" s="3">
        <v>0</v>
      </c>
      <c r="Q39" s="3">
        <v>0</v>
      </c>
      <c r="R39" s="5">
        <f t="shared" ref="R39:R68" si="13">M39/(M39+N39)</f>
        <v>0.14285714285714285</v>
      </c>
      <c r="S39" s="5">
        <f t="shared" ref="S39:S68" si="14">((0.5*T39)+M39)/L39</f>
        <v>0.21428571428571427</v>
      </c>
      <c r="T39" s="3">
        <v>1</v>
      </c>
      <c r="U39" s="3">
        <v>2</v>
      </c>
      <c r="V39" s="3">
        <v>4</v>
      </c>
      <c r="W39" s="3">
        <v>2</v>
      </c>
      <c r="X39" s="3">
        <v>0</v>
      </c>
      <c r="Y39" s="3">
        <v>0</v>
      </c>
    </row>
    <row r="40" spans="1:25" x14ac:dyDescent="0.3">
      <c r="A40" s="3">
        <v>2</v>
      </c>
      <c r="B40" s="3" t="s">
        <v>29</v>
      </c>
      <c r="C40" s="3" t="s">
        <v>30</v>
      </c>
      <c r="D40" s="3" t="s">
        <v>26</v>
      </c>
      <c r="E40" s="3" t="s">
        <v>27</v>
      </c>
      <c r="F40" s="3" t="s">
        <v>28</v>
      </c>
      <c r="G40" s="3">
        <v>1</v>
      </c>
      <c r="H40" s="3">
        <v>0</v>
      </c>
      <c r="I40" s="4">
        <f t="shared" si="10"/>
        <v>0</v>
      </c>
      <c r="J40" s="3">
        <v>1</v>
      </c>
      <c r="K40" s="5">
        <f t="shared" si="11"/>
        <v>1</v>
      </c>
      <c r="L40" s="3">
        <f t="shared" si="12"/>
        <v>0</v>
      </c>
      <c r="M40" s="3">
        <v>0</v>
      </c>
      <c r="N40" s="3">
        <v>0</v>
      </c>
      <c r="O40" s="3">
        <v>0</v>
      </c>
      <c r="P40" s="3">
        <v>0</v>
      </c>
      <c r="Q40" s="3">
        <v>0</v>
      </c>
      <c r="R40" s="5" t="e">
        <f t="shared" si="13"/>
        <v>#DIV/0!</v>
      </c>
      <c r="S40" s="5" t="e">
        <f t="shared" si="14"/>
        <v>#DIV/0!</v>
      </c>
      <c r="T40" s="3">
        <v>0</v>
      </c>
      <c r="U40" s="3">
        <v>0</v>
      </c>
      <c r="V40" s="3">
        <v>0</v>
      </c>
      <c r="W40" s="3">
        <v>0</v>
      </c>
      <c r="X40" s="3">
        <v>0</v>
      </c>
      <c r="Y40" s="3">
        <v>0</v>
      </c>
    </row>
    <row r="41" spans="1:25" x14ac:dyDescent="0.3">
      <c r="A41" s="3">
        <v>3</v>
      </c>
      <c r="B41" s="3" t="s">
        <v>29</v>
      </c>
      <c r="C41" s="3" t="s">
        <v>25</v>
      </c>
      <c r="D41" s="3" t="s">
        <v>26</v>
      </c>
      <c r="E41" s="3" t="s">
        <v>27</v>
      </c>
      <c r="F41" s="3" t="s">
        <v>31</v>
      </c>
      <c r="G41" s="3">
        <v>4</v>
      </c>
      <c r="H41" s="3">
        <v>0</v>
      </c>
      <c r="I41" s="4">
        <f t="shared" si="10"/>
        <v>0</v>
      </c>
      <c r="J41" s="3">
        <v>1</v>
      </c>
      <c r="K41" s="5">
        <f t="shared" si="11"/>
        <v>0.25</v>
      </c>
      <c r="L41" s="3">
        <f t="shared" si="12"/>
        <v>3</v>
      </c>
      <c r="M41" s="3">
        <v>0</v>
      </c>
      <c r="N41" s="3">
        <v>3</v>
      </c>
      <c r="O41" s="3">
        <v>0</v>
      </c>
      <c r="P41" s="3">
        <v>0</v>
      </c>
      <c r="Q41" s="3">
        <v>0</v>
      </c>
      <c r="R41" s="5">
        <f t="shared" si="13"/>
        <v>0</v>
      </c>
      <c r="S41" s="5">
        <f t="shared" si="14"/>
        <v>0</v>
      </c>
      <c r="T41" s="3">
        <v>0</v>
      </c>
      <c r="U41" s="3">
        <v>0</v>
      </c>
      <c r="V41" s="3">
        <v>2</v>
      </c>
      <c r="W41" s="3">
        <v>0</v>
      </c>
      <c r="X41" s="3">
        <v>0</v>
      </c>
      <c r="Y41" s="3">
        <v>0</v>
      </c>
    </row>
    <row r="42" spans="1:25" x14ac:dyDescent="0.3">
      <c r="A42" s="3">
        <v>4</v>
      </c>
      <c r="B42" s="3" t="s">
        <v>24</v>
      </c>
      <c r="C42" s="3" t="s">
        <v>29</v>
      </c>
      <c r="D42" s="3" t="s">
        <v>26</v>
      </c>
      <c r="E42" s="3" t="s">
        <v>27</v>
      </c>
      <c r="F42" s="3" t="s">
        <v>28</v>
      </c>
      <c r="G42" s="3">
        <v>1</v>
      </c>
      <c r="H42" s="3">
        <v>0</v>
      </c>
      <c r="I42" s="4">
        <f t="shared" si="10"/>
        <v>0</v>
      </c>
      <c r="J42" s="3">
        <v>0</v>
      </c>
      <c r="K42" s="5">
        <f t="shared" si="11"/>
        <v>0</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13</v>
      </c>
      <c r="B43" s="3" t="s">
        <v>30</v>
      </c>
      <c r="C43" s="3" t="s">
        <v>25</v>
      </c>
      <c r="D43" s="3" t="s">
        <v>26</v>
      </c>
      <c r="E43" s="3" t="s">
        <v>27</v>
      </c>
      <c r="F43" s="3" t="s">
        <v>28</v>
      </c>
      <c r="G43" s="3">
        <v>1</v>
      </c>
      <c r="H43" s="3">
        <v>0</v>
      </c>
      <c r="I43" s="4">
        <f t="shared" si="10"/>
        <v>0</v>
      </c>
      <c r="J43" s="3">
        <v>0</v>
      </c>
      <c r="K43" s="5">
        <f t="shared" si="11"/>
        <v>0</v>
      </c>
      <c r="L43" s="3">
        <f t="shared" si="12"/>
        <v>1</v>
      </c>
      <c r="M43" s="3">
        <v>0</v>
      </c>
      <c r="N43" s="3">
        <v>1</v>
      </c>
      <c r="O43" s="3">
        <v>0</v>
      </c>
      <c r="P43" s="3">
        <v>0</v>
      </c>
      <c r="Q43" s="3">
        <v>0</v>
      </c>
      <c r="R43" s="5">
        <f t="shared" si="13"/>
        <v>0</v>
      </c>
      <c r="S43" s="5">
        <f t="shared" si="14"/>
        <v>0</v>
      </c>
      <c r="T43" s="3">
        <v>0</v>
      </c>
      <c r="U43" s="3">
        <v>0</v>
      </c>
      <c r="V43" s="3">
        <v>1</v>
      </c>
      <c r="W43" s="3">
        <v>0</v>
      </c>
      <c r="X43" s="3">
        <v>0</v>
      </c>
      <c r="Y43" s="3">
        <v>0</v>
      </c>
    </row>
    <row r="44" spans="1:25" x14ac:dyDescent="0.3">
      <c r="A44" s="3">
        <v>14</v>
      </c>
      <c r="B44" s="3" t="s">
        <v>24</v>
      </c>
      <c r="C44" s="3" t="s">
        <v>25</v>
      </c>
      <c r="D44" s="3" t="s">
        <v>26</v>
      </c>
      <c r="E44" s="3" t="s">
        <v>33</v>
      </c>
      <c r="F44" s="3" t="s">
        <v>28</v>
      </c>
      <c r="G44" s="3">
        <v>3</v>
      </c>
      <c r="H44" s="3">
        <v>5</v>
      </c>
      <c r="I44" s="4">
        <f t="shared" si="10"/>
        <v>1.6666666666666667</v>
      </c>
      <c r="J44" s="3">
        <v>0</v>
      </c>
      <c r="K44" s="5">
        <f t="shared" si="11"/>
        <v>0</v>
      </c>
      <c r="L44" s="3">
        <f t="shared" si="12"/>
        <v>3</v>
      </c>
      <c r="M44" s="3">
        <v>2</v>
      </c>
      <c r="N44" s="3">
        <v>1</v>
      </c>
      <c r="O44" s="3">
        <v>1</v>
      </c>
      <c r="P44" s="3">
        <v>0</v>
      </c>
      <c r="Q44" s="3">
        <v>0</v>
      </c>
      <c r="R44" s="5">
        <f t="shared" si="13"/>
        <v>0.66666666666666663</v>
      </c>
      <c r="S44" s="5">
        <f t="shared" si="14"/>
        <v>0.83333333333333337</v>
      </c>
      <c r="T44" s="3">
        <v>1</v>
      </c>
      <c r="U44" s="3">
        <v>0</v>
      </c>
      <c r="V44" s="3">
        <v>1</v>
      </c>
      <c r="W44" s="3">
        <v>0</v>
      </c>
      <c r="X44" s="3">
        <v>0</v>
      </c>
      <c r="Y44" s="3">
        <v>0</v>
      </c>
    </row>
    <row r="45" spans="1:25" x14ac:dyDescent="0.3">
      <c r="A45" s="3">
        <v>20</v>
      </c>
      <c r="B45" s="3" t="s">
        <v>31</v>
      </c>
      <c r="C45" s="3" t="s">
        <v>25</v>
      </c>
      <c r="D45" s="3" t="s">
        <v>26</v>
      </c>
      <c r="E45" s="3" t="s">
        <v>27</v>
      </c>
      <c r="F45" s="3" t="s">
        <v>28</v>
      </c>
      <c r="G45" s="3">
        <v>3</v>
      </c>
      <c r="H45" s="3">
        <v>2</v>
      </c>
      <c r="I45" s="4">
        <f t="shared" si="10"/>
        <v>0.66666666666666663</v>
      </c>
      <c r="J45" s="3">
        <v>1</v>
      </c>
      <c r="K45" s="5">
        <f t="shared" si="11"/>
        <v>0.33333333333333331</v>
      </c>
      <c r="L45" s="3">
        <f t="shared" si="12"/>
        <v>2</v>
      </c>
      <c r="M45" s="3">
        <v>1</v>
      </c>
      <c r="N45" s="3">
        <v>1</v>
      </c>
      <c r="O45" s="3">
        <v>1</v>
      </c>
      <c r="P45" s="3">
        <v>0</v>
      </c>
      <c r="Q45" s="3">
        <v>0</v>
      </c>
      <c r="R45" s="5">
        <f t="shared" si="13"/>
        <v>0.5</v>
      </c>
      <c r="S45" s="5">
        <f t="shared" si="14"/>
        <v>0.5</v>
      </c>
      <c r="T45" s="3">
        <v>0</v>
      </c>
      <c r="U45" s="3">
        <v>0</v>
      </c>
      <c r="V45" s="3">
        <v>1</v>
      </c>
      <c r="W45" s="3">
        <v>1</v>
      </c>
      <c r="X45" s="3">
        <v>0</v>
      </c>
      <c r="Y45" s="3">
        <v>0</v>
      </c>
    </row>
    <row r="46" spans="1:25" x14ac:dyDescent="0.3">
      <c r="A46" s="3">
        <v>32</v>
      </c>
      <c r="B46" s="3" t="s">
        <v>29</v>
      </c>
      <c r="C46" s="3" t="s">
        <v>30</v>
      </c>
      <c r="D46" s="3" t="s">
        <v>26</v>
      </c>
      <c r="E46" s="3" t="s">
        <v>33</v>
      </c>
      <c r="F46" s="3" t="s">
        <v>28</v>
      </c>
      <c r="G46" s="3">
        <v>0</v>
      </c>
      <c r="H46" s="3">
        <v>0</v>
      </c>
      <c r="I46" s="4" t="e">
        <f t="shared" si="10"/>
        <v>#DIV/0!</v>
      </c>
      <c r="J46" s="3">
        <v>0</v>
      </c>
      <c r="K46" s="5" t="e">
        <f t="shared" si="11"/>
        <v>#DIV/0!</v>
      </c>
      <c r="L46" s="3">
        <f t="shared" si="12"/>
        <v>0</v>
      </c>
      <c r="M46" s="3">
        <v>0</v>
      </c>
      <c r="N46" s="3">
        <v>0</v>
      </c>
      <c r="O46" s="3">
        <v>0</v>
      </c>
      <c r="P46" s="3">
        <v>0</v>
      </c>
      <c r="Q46" s="3">
        <v>0</v>
      </c>
      <c r="R46" s="5" t="e">
        <f t="shared" si="13"/>
        <v>#DIV/0!</v>
      </c>
      <c r="S46" s="5" t="e">
        <f t="shared" si="14"/>
        <v>#DIV/0!</v>
      </c>
      <c r="T46" s="3">
        <v>0</v>
      </c>
      <c r="U46" s="3">
        <v>0</v>
      </c>
      <c r="V46" s="3">
        <v>0</v>
      </c>
      <c r="W46" s="3">
        <v>0</v>
      </c>
      <c r="X46" s="3">
        <v>1</v>
      </c>
      <c r="Y46" s="3">
        <v>0</v>
      </c>
    </row>
    <row r="47" spans="1:25" x14ac:dyDescent="0.3">
      <c r="A47" s="3">
        <v>38</v>
      </c>
      <c r="B47" s="3" t="s">
        <v>29</v>
      </c>
      <c r="C47" s="3" t="s">
        <v>32</v>
      </c>
      <c r="D47" s="3" t="s">
        <v>33</v>
      </c>
      <c r="E47" s="3" t="s">
        <v>30</v>
      </c>
      <c r="F47" s="3" t="s">
        <v>28</v>
      </c>
      <c r="G47" s="3">
        <v>3</v>
      </c>
      <c r="H47" s="3">
        <v>0</v>
      </c>
      <c r="I47" s="4">
        <f t="shared" si="10"/>
        <v>0</v>
      </c>
      <c r="J47" s="3">
        <v>0</v>
      </c>
      <c r="K47" s="5">
        <f t="shared" si="11"/>
        <v>0</v>
      </c>
      <c r="L47" s="3">
        <f t="shared" si="12"/>
        <v>3</v>
      </c>
      <c r="M47" s="3">
        <v>0</v>
      </c>
      <c r="N47" s="3">
        <v>3</v>
      </c>
      <c r="O47" s="3">
        <v>0</v>
      </c>
      <c r="P47" s="3">
        <v>0</v>
      </c>
      <c r="Q47" s="3">
        <v>0</v>
      </c>
      <c r="R47" s="5">
        <f t="shared" si="13"/>
        <v>0</v>
      </c>
      <c r="S47" s="5">
        <f t="shared" si="14"/>
        <v>0</v>
      </c>
      <c r="T47" s="3">
        <v>0</v>
      </c>
      <c r="U47" s="3">
        <v>0</v>
      </c>
      <c r="V47" s="3">
        <v>3</v>
      </c>
      <c r="W47" s="3">
        <v>0</v>
      </c>
      <c r="X47" s="3">
        <v>1</v>
      </c>
      <c r="Y47" s="3">
        <v>1</v>
      </c>
    </row>
    <row r="48" spans="1:25" x14ac:dyDescent="0.3">
      <c r="A48" s="3">
        <v>39</v>
      </c>
      <c r="B48" s="3" t="s">
        <v>29</v>
      </c>
      <c r="C48" s="3" t="s">
        <v>25</v>
      </c>
      <c r="D48" s="3" t="s">
        <v>26</v>
      </c>
      <c r="E48" s="3" t="s">
        <v>27</v>
      </c>
      <c r="F48" s="3" t="s">
        <v>30</v>
      </c>
      <c r="G48" s="3">
        <v>2</v>
      </c>
      <c r="H48" s="3">
        <v>0</v>
      </c>
      <c r="I48" s="4">
        <f t="shared" si="10"/>
        <v>0</v>
      </c>
      <c r="J48" s="3">
        <v>1</v>
      </c>
      <c r="K48" s="5">
        <f t="shared" si="11"/>
        <v>0.5</v>
      </c>
      <c r="L48" s="3">
        <f t="shared" si="12"/>
        <v>1</v>
      </c>
      <c r="M48" s="3">
        <v>0</v>
      </c>
      <c r="N48" s="3">
        <v>1</v>
      </c>
      <c r="O48" s="3">
        <v>0</v>
      </c>
      <c r="P48" s="3">
        <v>0</v>
      </c>
      <c r="Q48" s="3">
        <v>0</v>
      </c>
      <c r="R48" s="5">
        <f t="shared" si="13"/>
        <v>0</v>
      </c>
      <c r="S48" s="5">
        <f t="shared" si="14"/>
        <v>0</v>
      </c>
      <c r="T48" s="3">
        <v>0</v>
      </c>
      <c r="U48" s="3">
        <v>1</v>
      </c>
      <c r="V48" s="3">
        <v>0</v>
      </c>
      <c r="W48" s="3">
        <v>1</v>
      </c>
      <c r="X48" s="3">
        <v>0</v>
      </c>
      <c r="Y48" s="3">
        <v>0</v>
      </c>
    </row>
    <row r="49" spans="1:27" x14ac:dyDescent="0.3">
      <c r="A49" s="3">
        <v>43</v>
      </c>
      <c r="B49" s="3" t="s">
        <v>24</v>
      </c>
      <c r="C49" s="3" t="s">
        <v>32</v>
      </c>
      <c r="D49" s="3" t="s">
        <v>26</v>
      </c>
      <c r="E49" s="3" t="s">
        <v>30</v>
      </c>
      <c r="F49" s="3" t="s">
        <v>28</v>
      </c>
      <c r="G49" s="3">
        <v>3</v>
      </c>
      <c r="H49" s="3">
        <v>0</v>
      </c>
      <c r="I49" s="4">
        <f t="shared" si="10"/>
        <v>0</v>
      </c>
      <c r="J49" s="3">
        <v>3</v>
      </c>
      <c r="K49" s="5">
        <f t="shared" si="11"/>
        <v>1</v>
      </c>
      <c r="L49" s="3">
        <f t="shared" si="12"/>
        <v>0</v>
      </c>
      <c r="M49" s="3">
        <v>0</v>
      </c>
      <c r="N49" s="3">
        <v>0</v>
      </c>
      <c r="O49" s="3">
        <v>0</v>
      </c>
      <c r="P49" s="3">
        <v>0</v>
      </c>
      <c r="Q49" s="3">
        <v>0</v>
      </c>
      <c r="R49" s="5" t="e">
        <f t="shared" si="13"/>
        <v>#DIV/0!</v>
      </c>
      <c r="S49" s="5" t="e">
        <f t="shared" si="14"/>
        <v>#DIV/0!</v>
      </c>
      <c r="T49" s="3">
        <v>0</v>
      </c>
      <c r="U49" s="3">
        <v>0</v>
      </c>
      <c r="V49" s="3">
        <v>0</v>
      </c>
      <c r="W49" s="3">
        <v>2</v>
      </c>
      <c r="X49" s="3">
        <v>0</v>
      </c>
      <c r="Y49" s="3">
        <v>0</v>
      </c>
    </row>
    <row r="50" spans="1:27" x14ac:dyDescent="0.3">
      <c r="A50" s="3">
        <v>50</v>
      </c>
      <c r="B50" s="3" t="s">
        <v>29</v>
      </c>
      <c r="C50" s="3" t="s">
        <v>25</v>
      </c>
      <c r="D50" s="3" t="s">
        <v>30</v>
      </c>
      <c r="E50" s="3" t="s">
        <v>33</v>
      </c>
      <c r="F50" s="3" t="s">
        <v>28</v>
      </c>
      <c r="G50" s="3">
        <v>4</v>
      </c>
      <c r="H50" s="3">
        <v>0</v>
      </c>
      <c r="I50" s="4">
        <f t="shared" si="10"/>
        <v>0</v>
      </c>
      <c r="J50" s="3">
        <v>1</v>
      </c>
      <c r="K50" s="5">
        <f t="shared" si="11"/>
        <v>0.25</v>
      </c>
      <c r="L50" s="3">
        <f t="shared" si="12"/>
        <v>3</v>
      </c>
      <c r="M50" s="3">
        <v>0</v>
      </c>
      <c r="N50" s="3">
        <v>3</v>
      </c>
      <c r="O50" s="3">
        <v>0</v>
      </c>
      <c r="P50" s="3">
        <v>0</v>
      </c>
      <c r="Q50" s="3">
        <v>0</v>
      </c>
      <c r="R50" s="5">
        <f t="shared" si="13"/>
        <v>0</v>
      </c>
      <c r="S50" s="5">
        <f t="shared" si="14"/>
        <v>0</v>
      </c>
      <c r="T50" s="3">
        <v>0</v>
      </c>
      <c r="U50" s="3">
        <v>2</v>
      </c>
      <c r="V50" s="3">
        <v>1</v>
      </c>
      <c r="W50" s="3">
        <v>0</v>
      </c>
      <c r="X50" s="3">
        <v>0</v>
      </c>
      <c r="Y50" s="3">
        <v>1</v>
      </c>
    </row>
    <row r="51" spans="1:27" x14ac:dyDescent="0.3">
      <c r="A51" s="3">
        <v>55</v>
      </c>
      <c r="B51" s="3" t="s">
        <v>29</v>
      </c>
      <c r="C51" s="3" t="s">
        <v>25</v>
      </c>
      <c r="D51" s="3" t="s">
        <v>26</v>
      </c>
      <c r="E51" s="3" t="s">
        <v>30</v>
      </c>
      <c r="F51" s="3" t="s">
        <v>31</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7" x14ac:dyDescent="0.3">
      <c r="A52" s="3">
        <v>68</v>
      </c>
      <c r="B52" s="3" t="s">
        <v>24</v>
      </c>
      <c r="C52" s="3" t="s">
        <v>25</v>
      </c>
      <c r="D52" s="3" t="s">
        <v>26</v>
      </c>
      <c r="E52" s="3" t="s">
        <v>33</v>
      </c>
      <c r="F52" s="3" t="s">
        <v>30</v>
      </c>
      <c r="G52" s="3">
        <v>5</v>
      </c>
      <c r="H52" s="3">
        <v>2</v>
      </c>
      <c r="I52" s="4">
        <f t="shared" si="10"/>
        <v>0.4</v>
      </c>
      <c r="J52" s="3">
        <v>2</v>
      </c>
      <c r="K52" s="5">
        <f t="shared" si="11"/>
        <v>0.4</v>
      </c>
      <c r="L52" s="3">
        <f t="shared" si="12"/>
        <v>3</v>
      </c>
      <c r="M52" s="3">
        <v>1</v>
      </c>
      <c r="N52" s="3">
        <v>2</v>
      </c>
      <c r="O52" s="3">
        <v>0</v>
      </c>
      <c r="P52" s="3">
        <v>0</v>
      </c>
      <c r="Q52" s="3">
        <v>0</v>
      </c>
      <c r="R52" s="5">
        <f t="shared" si="13"/>
        <v>0.33333333333333331</v>
      </c>
      <c r="S52" s="5">
        <f t="shared" si="14"/>
        <v>0.33333333333333331</v>
      </c>
      <c r="T52" s="3">
        <v>0</v>
      </c>
      <c r="U52" s="3">
        <v>1</v>
      </c>
      <c r="V52" s="3">
        <v>1</v>
      </c>
      <c r="W52" s="3">
        <v>2</v>
      </c>
      <c r="X52" s="3">
        <v>0</v>
      </c>
      <c r="Y52" s="3">
        <v>0</v>
      </c>
      <c r="AA52" s="3" t="s">
        <v>51</v>
      </c>
    </row>
    <row r="53" spans="1:27" x14ac:dyDescent="0.3">
      <c r="A53" s="3">
        <v>69</v>
      </c>
      <c r="B53" s="3" t="s">
        <v>29</v>
      </c>
      <c r="C53" s="3" t="s">
        <v>32</v>
      </c>
      <c r="D53" s="3" t="s">
        <v>34</v>
      </c>
      <c r="E53" s="3" t="s">
        <v>33</v>
      </c>
      <c r="F53" s="3" t="s">
        <v>31</v>
      </c>
      <c r="G53" s="3">
        <v>6</v>
      </c>
      <c r="H53" s="3">
        <v>5</v>
      </c>
      <c r="I53" s="4">
        <f t="shared" si="10"/>
        <v>0.83333333333333337</v>
      </c>
      <c r="J53" s="3">
        <v>4</v>
      </c>
      <c r="K53" s="5">
        <f t="shared" si="11"/>
        <v>0.66666666666666663</v>
      </c>
      <c r="L53" s="3">
        <f t="shared" si="12"/>
        <v>2</v>
      </c>
      <c r="M53" s="3">
        <v>2</v>
      </c>
      <c r="N53" s="3">
        <v>0</v>
      </c>
      <c r="O53" s="3">
        <v>2</v>
      </c>
      <c r="P53" s="3">
        <v>0</v>
      </c>
      <c r="Q53" s="3">
        <v>0</v>
      </c>
      <c r="R53" s="5">
        <f t="shared" si="13"/>
        <v>1</v>
      </c>
      <c r="S53" s="5">
        <f t="shared" si="14"/>
        <v>1.25</v>
      </c>
      <c r="T53" s="3">
        <v>1</v>
      </c>
      <c r="U53" s="3">
        <v>0</v>
      </c>
      <c r="V53" s="3">
        <v>0</v>
      </c>
      <c r="W53" s="3">
        <v>0</v>
      </c>
      <c r="X53" s="3">
        <v>1</v>
      </c>
      <c r="Y53" s="3">
        <v>0</v>
      </c>
    </row>
    <row r="54" spans="1:27" x14ac:dyDescent="0.3">
      <c r="A54" s="3">
        <v>70</v>
      </c>
      <c r="B54" s="3" t="s">
        <v>29</v>
      </c>
      <c r="C54" s="3" t="s">
        <v>34</v>
      </c>
      <c r="D54" s="3" t="s">
        <v>31</v>
      </c>
      <c r="E54" s="3" t="s">
        <v>27</v>
      </c>
      <c r="F54" s="3" t="s">
        <v>28</v>
      </c>
      <c r="G54" s="3">
        <v>4</v>
      </c>
      <c r="H54" s="3">
        <v>3</v>
      </c>
      <c r="I54" s="4">
        <f t="shared" si="10"/>
        <v>0.75</v>
      </c>
      <c r="J54" s="3">
        <v>1</v>
      </c>
      <c r="K54" s="5">
        <f t="shared" si="11"/>
        <v>0.25</v>
      </c>
      <c r="L54" s="3">
        <f t="shared" si="12"/>
        <v>2</v>
      </c>
      <c r="M54" s="3">
        <v>1</v>
      </c>
      <c r="N54" s="3">
        <v>1</v>
      </c>
      <c r="O54" s="3">
        <v>1</v>
      </c>
      <c r="P54" s="3">
        <v>2</v>
      </c>
      <c r="Q54" s="3">
        <v>1</v>
      </c>
      <c r="R54" s="5">
        <f t="shared" si="13"/>
        <v>0.5</v>
      </c>
      <c r="S54" s="5">
        <f t="shared" si="14"/>
        <v>0.5</v>
      </c>
      <c r="T54" s="3">
        <v>0</v>
      </c>
      <c r="U54" s="3">
        <v>0</v>
      </c>
      <c r="V54" s="3">
        <v>1</v>
      </c>
      <c r="W54" s="3">
        <v>1</v>
      </c>
      <c r="X54" s="3">
        <v>1</v>
      </c>
      <c r="Y54" s="3">
        <v>0</v>
      </c>
    </row>
    <row r="55" spans="1:27" x14ac:dyDescent="0.3">
      <c r="A55" s="3">
        <v>71</v>
      </c>
      <c r="B55" s="3" t="s">
        <v>29</v>
      </c>
      <c r="C55" s="3" t="s">
        <v>25</v>
      </c>
      <c r="D55" s="3" t="s">
        <v>31</v>
      </c>
      <c r="E55" s="3" t="s">
        <v>30</v>
      </c>
      <c r="F55" s="3" t="s">
        <v>28</v>
      </c>
      <c r="G55" s="3">
        <v>1</v>
      </c>
      <c r="H55" s="3">
        <v>0</v>
      </c>
      <c r="I55" s="4">
        <f t="shared" si="10"/>
        <v>0</v>
      </c>
      <c r="J55" s="3">
        <v>1</v>
      </c>
      <c r="K55" s="5">
        <f t="shared" si="11"/>
        <v>1</v>
      </c>
      <c r="L55" s="3">
        <f t="shared" si="12"/>
        <v>0</v>
      </c>
      <c r="M55" s="3">
        <v>0</v>
      </c>
      <c r="N55" s="3">
        <v>0</v>
      </c>
      <c r="O55" s="3">
        <v>0</v>
      </c>
      <c r="P55" s="3">
        <v>0</v>
      </c>
      <c r="Q55" s="3">
        <v>0</v>
      </c>
      <c r="R55" s="5" t="e">
        <f t="shared" si="13"/>
        <v>#DIV/0!</v>
      </c>
      <c r="S55" s="5" t="e">
        <f t="shared" si="14"/>
        <v>#DIV/0!</v>
      </c>
      <c r="T55" s="3">
        <v>0</v>
      </c>
      <c r="U55" s="3">
        <v>0</v>
      </c>
      <c r="V55" s="3">
        <v>0</v>
      </c>
      <c r="W55" s="3">
        <v>1</v>
      </c>
      <c r="X55" s="3">
        <v>0</v>
      </c>
      <c r="Y55" s="3">
        <v>0</v>
      </c>
    </row>
    <row r="56" spans="1:27" x14ac:dyDescent="0.3">
      <c r="A56" s="3">
        <v>72</v>
      </c>
      <c r="B56" s="3" t="s">
        <v>24</v>
      </c>
      <c r="C56" s="3" t="s">
        <v>25</v>
      </c>
      <c r="D56" s="3" t="s">
        <v>26</v>
      </c>
      <c r="E56" s="3" t="s">
        <v>33</v>
      </c>
      <c r="F56" s="3" t="s">
        <v>34</v>
      </c>
      <c r="G56" s="3">
        <v>4</v>
      </c>
      <c r="H56" s="3">
        <v>3</v>
      </c>
      <c r="I56" s="4">
        <f t="shared" si="10"/>
        <v>0.75</v>
      </c>
      <c r="J56" s="3">
        <v>2</v>
      </c>
      <c r="K56" s="5">
        <f t="shared" si="11"/>
        <v>0.5</v>
      </c>
      <c r="L56" s="3">
        <f t="shared" si="12"/>
        <v>2</v>
      </c>
      <c r="M56" s="3">
        <v>1</v>
      </c>
      <c r="N56" s="3">
        <v>1</v>
      </c>
      <c r="O56" s="3">
        <v>1</v>
      </c>
      <c r="P56" s="3">
        <v>0</v>
      </c>
      <c r="Q56" s="3">
        <v>0</v>
      </c>
      <c r="R56" s="5">
        <f t="shared" si="13"/>
        <v>0.5</v>
      </c>
      <c r="S56" s="5">
        <f t="shared" si="14"/>
        <v>0.75</v>
      </c>
      <c r="T56" s="3">
        <v>1</v>
      </c>
      <c r="U56" s="3">
        <v>0</v>
      </c>
      <c r="V56" s="3">
        <v>2</v>
      </c>
      <c r="W56" s="3">
        <v>2</v>
      </c>
      <c r="X56" s="3">
        <v>0</v>
      </c>
      <c r="Y56" s="3">
        <v>0</v>
      </c>
    </row>
    <row r="57" spans="1:27" x14ac:dyDescent="0.3">
      <c r="A57" s="3">
        <v>73</v>
      </c>
      <c r="B57" s="3" t="s">
        <v>24</v>
      </c>
      <c r="C57" s="3" t="s">
        <v>25</v>
      </c>
      <c r="D57" s="3" t="s">
        <v>26</v>
      </c>
      <c r="E57" s="3" t="s">
        <v>27</v>
      </c>
      <c r="F57" s="3" t="s">
        <v>31</v>
      </c>
      <c r="G57" s="3">
        <v>3</v>
      </c>
      <c r="H57" s="3">
        <v>4</v>
      </c>
      <c r="I57" s="4">
        <f t="shared" si="10"/>
        <v>1.3333333333333333</v>
      </c>
      <c r="J57" s="3">
        <v>0</v>
      </c>
      <c r="K57" s="5">
        <f t="shared" si="11"/>
        <v>0</v>
      </c>
      <c r="L57" s="3">
        <f t="shared" si="12"/>
        <v>2</v>
      </c>
      <c r="M57" s="3">
        <v>1</v>
      </c>
      <c r="N57" s="3">
        <v>1</v>
      </c>
      <c r="O57" s="3">
        <v>1</v>
      </c>
      <c r="P57" s="3">
        <v>2</v>
      </c>
      <c r="Q57" s="3">
        <v>1</v>
      </c>
      <c r="R57" s="5">
        <f t="shared" si="13"/>
        <v>0.5</v>
      </c>
      <c r="S57" s="5">
        <f t="shared" si="14"/>
        <v>0.75</v>
      </c>
      <c r="T57" s="3">
        <v>1</v>
      </c>
      <c r="U57" s="3">
        <v>1</v>
      </c>
      <c r="V57" s="3">
        <v>1</v>
      </c>
      <c r="W57" s="3">
        <v>0</v>
      </c>
      <c r="X57" s="3">
        <v>1</v>
      </c>
      <c r="Y57" s="3">
        <v>0</v>
      </c>
    </row>
    <row r="58" spans="1:27" x14ac:dyDescent="0.3">
      <c r="A58" s="3">
        <v>74</v>
      </c>
      <c r="B58" s="3" t="s">
        <v>24</v>
      </c>
      <c r="C58" s="3" t="s">
        <v>32</v>
      </c>
      <c r="D58" s="3" t="s">
        <v>26</v>
      </c>
      <c r="E58" s="3" t="s">
        <v>27</v>
      </c>
      <c r="F58" s="3" t="s">
        <v>28</v>
      </c>
      <c r="G58" s="3">
        <v>3</v>
      </c>
      <c r="H58" s="3">
        <v>2</v>
      </c>
      <c r="I58" s="4">
        <f t="shared" si="10"/>
        <v>0.66666666666666663</v>
      </c>
      <c r="J58" s="3">
        <v>1</v>
      </c>
      <c r="K58" s="5">
        <f t="shared" si="11"/>
        <v>0.33333333333333331</v>
      </c>
      <c r="L58" s="3">
        <f t="shared" si="12"/>
        <v>2</v>
      </c>
      <c r="M58" s="3">
        <v>1</v>
      </c>
      <c r="N58" s="3">
        <v>1</v>
      </c>
      <c r="O58" s="3">
        <v>0</v>
      </c>
      <c r="P58" s="3">
        <v>0</v>
      </c>
      <c r="Q58" s="3">
        <v>0</v>
      </c>
      <c r="R58" s="5">
        <f t="shared" si="13"/>
        <v>0.5</v>
      </c>
      <c r="S58" s="5">
        <f t="shared" si="14"/>
        <v>0.5</v>
      </c>
      <c r="T58" s="3">
        <v>0</v>
      </c>
      <c r="U58" s="3">
        <v>1</v>
      </c>
      <c r="V58" s="3">
        <v>0</v>
      </c>
      <c r="W58" s="3">
        <v>0</v>
      </c>
      <c r="X58" s="3">
        <v>0</v>
      </c>
      <c r="Y58" s="3">
        <v>0</v>
      </c>
    </row>
    <row r="59" spans="1:27" x14ac:dyDescent="0.3">
      <c r="A59" s="3">
        <v>75</v>
      </c>
      <c r="B59" s="3" t="s">
        <v>29</v>
      </c>
      <c r="C59" s="3" t="s">
        <v>32</v>
      </c>
      <c r="D59" s="3" t="s">
        <v>31</v>
      </c>
      <c r="E59" s="3" t="s">
        <v>45</v>
      </c>
      <c r="F59" s="12" t="s">
        <v>28</v>
      </c>
      <c r="G59" s="3">
        <v>2</v>
      </c>
      <c r="H59" s="3">
        <v>0</v>
      </c>
      <c r="I59" s="4">
        <f t="shared" si="10"/>
        <v>0</v>
      </c>
      <c r="J59" s="3">
        <v>1</v>
      </c>
      <c r="K59" s="5">
        <f t="shared" si="11"/>
        <v>0.5</v>
      </c>
      <c r="L59" s="3">
        <f t="shared" si="12"/>
        <v>0</v>
      </c>
      <c r="M59" s="3">
        <v>0</v>
      </c>
      <c r="N59" s="3">
        <v>0</v>
      </c>
      <c r="O59" s="3">
        <v>0</v>
      </c>
      <c r="P59" s="3">
        <v>2</v>
      </c>
      <c r="Q59" s="3">
        <v>0</v>
      </c>
      <c r="R59" s="5" t="e">
        <f t="shared" si="13"/>
        <v>#DIV/0!</v>
      </c>
      <c r="S59" s="5" t="e">
        <f t="shared" si="14"/>
        <v>#DIV/0!</v>
      </c>
      <c r="T59" s="3">
        <v>0</v>
      </c>
      <c r="U59" s="3">
        <v>0</v>
      </c>
      <c r="V59" s="3">
        <v>1</v>
      </c>
      <c r="W59" s="3">
        <v>0</v>
      </c>
      <c r="X59" s="3">
        <v>1</v>
      </c>
      <c r="Y59" s="3">
        <v>0</v>
      </c>
    </row>
    <row r="60" spans="1:27" x14ac:dyDescent="0.3">
      <c r="A60" s="3">
        <v>76</v>
      </c>
      <c r="B60" s="3" t="s">
        <v>29</v>
      </c>
      <c r="C60" s="3" t="s">
        <v>34</v>
      </c>
      <c r="D60" s="3" t="s">
        <v>32</v>
      </c>
      <c r="E60" s="3" t="s">
        <v>30</v>
      </c>
      <c r="F60" s="12" t="s">
        <v>28</v>
      </c>
      <c r="G60" s="3">
        <v>6</v>
      </c>
      <c r="H60" s="3">
        <v>6</v>
      </c>
      <c r="I60" s="4">
        <f t="shared" si="10"/>
        <v>1</v>
      </c>
      <c r="J60" s="3">
        <v>0</v>
      </c>
      <c r="K60" s="5">
        <f t="shared" si="11"/>
        <v>0</v>
      </c>
      <c r="L60" s="3">
        <f t="shared" si="12"/>
        <v>5</v>
      </c>
      <c r="M60" s="3">
        <v>2</v>
      </c>
      <c r="N60" s="3">
        <v>3</v>
      </c>
      <c r="O60" s="3">
        <v>2</v>
      </c>
      <c r="P60" s="3">
        <v>0</v>
      </c>
      <c r="Q60" s="3">
        <v>0</v>
      </c>
      <c r="R60" s="5">
        <f t="shared" si="13"/>
        <v>0.4</v>
      </c>
      <c r="S60" s="5">
        <f t="shared" si="14"/>
        <v>0.6</v>
      </c>
      <c r="T60" s="3">
        <v>2</v>
      </c>
      <c r="U60" s="3">
        <v>2</v>
      </c>
      <c r="V60" s="3">
        <v>1</v>
      </c>
      <c r="W60" s="3">
        <v>0</v>
      </c>
      <c r="X60" s="3">
        <v>1</v>
      </c>
      <c r="Y60" s="3">
        <v>0</v>
      </c>
    </row>
    <row r="61" spans="1:27" x14ac:dyDescent="0.3">
      <c r="A61" s="3">
        <v>77</v>
      </c>
      <c r="B61" s="3" t="s">
        <v>24</v>
      </c>
      <c r="C61" s="3" t="s">
        <v>29</v>
      </c>
      <c r="D61" s="3" t="s">
        <v>26</v>
      </c>
      <c r="E61" s="3" t="s">
        <v>27</v>
      </c>
      <c r="F61" s="12" t="s">
        <v>33</v>
      </c>
      <c r="G61" s="3">
        <v>3</v>
      </c>
      <c r="H61" s="3">
        <v>2</v>
      </c>
      <c r="I61" s="4">
        <f t="shared" si="10"/>
        <v>0.66666666666666663</v>
      </c>
      <c r="J61" s="3">
        <v>1</v>
      </c>
      <c r="K61" s="5">
        <f t="shared" si="11"/>
        <v>0.33333333333333331</v>
      </c>
      <c r="L61" s="3">
        <f t="shared" si="12"/>
        <v>2</v>
      </c>
      <c r="M61" s="3">
        <v>1</v>
      </c>
      <c r="N61" s="3">
        <v>1</v>
      </c>
      <c r="O61" s="3">
        <v>1</v>
      </c>
      <c r="P61" s="3">
        <v>0</v>
      </c>
      <c r="Q61" s="3">
        <v>0</v>
      </c>
      <c r="R61" s="5">
        <f t="shared" si="13"/>
        <v>0.5</v>
      </c>
      <c r="S61" s="5">
        <f t="shared" si="14"/>
        <v>0.5</v>
      </c>
      <c r="T61" s="3">
        <v>0</v>
      </c>
      <c r="U61" s="3">
        <v>0</v>
      </c>
      <c r="V61" s="3">
        <v>1</v>
      </c>
      <c r="W61" s="3">
        <v>1</v>
      </c>
      <c r="X61" s="3">
        <v>1</v>
      </c>
      <c r="Y61" s="3">
        <v>0</v>
      </c>
    </row>
    <row r="62" spans="1:27" x14ac:dyDescent="0.3">
      <c r="A62" s="3">
        <v>78</v>
      </c>
      <c r="B62" s="3" t="s">
        <v>24</v>
      </c>
      <c r="C62" s="3" t="s">
        <v>32</v>
      </c>
      <c r="D62" s="3" t="s">
        <v>29</v>
      </c>
      <c r="E62" s="3" t="s">
        <v>27</v>
      </c>
      <c r="F62" s="12" t="s">
        <v>28</v>
      </c>
      <c r="G62" s="3">
        <v>2</v>
      </c>
      <c r="H62" s="3">
        <v>3</v>
      </c>
      <c r="I62" s="4">
        <f t="shared" si="10"/>
        <v>1.5</v>
      </c>
      <c r="J62" s="3">
        <v>1</v>
      </c>
      <c r="K62" s="5">
        <f t="shared" si="11"/>
        <v>0.5</v>
      </c>
      <c r="L62" s="3">
        <f t="shared" si="12"/>
        <v>1</v>
      </c>
      <c r="M62" s="3">
        <v>1</v>
      </c>
      <c r="N62" s="3">
        <v>0</v>
      </c>
      <c r="O62" s="3">
        <v>1</v>
      </c>
      <c r="P62" s="3">
        <v>0</v>
      </c>
      <c r="Q62" s="3">
        <v>0</v>
      </c>
      <c r="R62" s="5">
        <f t="shared" si="13"/>
        <v>1</v>
      </c>
      <c r="S62" s="5">
        <f t="shared" si="14"/>
        <v>1.5</v>
      </c>
      <c r="T62" s="3">
        <v>1</v>
      </c>
      <c r="U62" s="3">
        <v>0</v>
      </c>
      <c r="V62" s="3">
        <v>0</v>
      </c>
      <c r="W62" s="3">
        <v>1</v>
      </c>
      <c r="X62" s="3">
        <v>0</v>
      </c>
      <c r="Y62" s="3">
        <v>0</v>
      </c>
    </row>
    <row r="63" spans="1:27" x14ac:dyDescent="0.3">
      <c r="A63" s="3">
        <v>79</v>
      </c>
      <c r="B63" s="3" t="s">
        <v>29</v>
      </c>
      <c r="C63" s="3" t="s">
        <v>25</v>
      </c>
      <c r="D63" s="3" t="s">
        <v>26</v>
      </c>
      <c r="E63" s="3" t="s">
        <v>33</v>
      </c>
      <c r="F63" s="12" t="s">
        <v>30</v>
      </c>
      <c r="G63" s="3">
        <v>3</v>
      </c>
      <c r="H63" s="3">
        <v>2</v>
      </c>
      <c r="I63" s="4">
        <f t="shared" si="10"/>
        <v>0.66666666666666663</v>
      </c>
      <c r="J63" s="3">
        <v>1</v>
      </c>
      <c r="K63" s="5">
        <f t="shared" si="11"/>
        <v>0.33333333333333331</v>
      </c>
      <c r="L63" s="3">
        <f t="shared" si="12"/>
        <v>2</v>
      </c>
      <c r="M63" s="3">
        <v>1</v>
      </c>
      <c r="N63" s="3">
        <v>1</v>
      </c>
      <c r="O63" s="3">
        <v>1</v>
      </c>
      <c r="P63" s="3">
        <v>0</v>
      </c>
      <c r="Q63" s="3">
        <v>0</v>
      </c>
      <c r="R63" s="5">
        <f t="shared" si="13"/>
        <v>0.5</v>
      </c>
      <c r="S63" s="5">
        <f t="shared" si="14"/>
        <v>0.5</v>
      </c>
      <c r="T63" s="3">
        <v>0</v>
      </c>
      <c r="U63" s="3">
        <v>1</v>
      </c>
      <c r="V63" s="3">
        <v>0</v>
      </c>
      <c r="W63" s="3">
        <v>0</v>
      </c>
      <c r="X63" s="3">
        <v>0</v>
      </c>
      <c r="Y63" s="3">
        <v>0</v>
      </c>
      <c r="AA63" s="3" t="s">
        <v>51</v>
      </c>
    </row>
    <row r="64" spans="1:27" x14ac:dyDescent="0.3">
      <c r="A64" s="3">
        <v>80</v>
      </c>
      <c r="B64" s="3" t="s">
        <v>29</v>
      </c>
      <c r="C64" s="3" t="s">
        <v>25</v>
      </c>
      <c r="D64" s="3" t="s">
        <v>34</v>
      </c>
      <c r="E64" s="3" t="s">
        <v>30</v>
      </c>
      <c r="F64" s="3" t="s">
        <v>31</v>
      </c>
      <c r="G64" s="3">
        <v>4</v>
      </c>
      <c r="H64" s="3">
        <v>2</v>
      </c>
      <c r="I64" s="4">
        <f t="shared" si="10"/>
        <v>0.5</v>
      </c>
      <c r="J64" s="3">
        <v>1</v>
      </c>
      <c r="K64" s="5">
        <f t="shared" si="11"/>
        <v>0.25</v>
      </c>
      <c r="L64" s="3">
        <f t="shared" si="12"/>
        <v>3</v>
      </c>
      <c r="M64" s="3">
        <v>1</v>
      </c>
      <c r="N64" s="3">
        <v>2</v>
      </c>
      <c r="O64" s="3">
        <v>1</v>
      </c>
      <c r="P64" s="3">
        <v>0</v>
      </c>
      <c r="Q64" s="3">
        <v>0</v>
      </c>
      <c r="R64" s="5">
        <f t="shared" si="13"/>
        <v>0.33333333333333331</v>
      </c>
      <c r="S64" s="5">
        <f t="shared" si="14"/>
        <v>0.33333333333333331</v>
      </c>
      <c r="T64" s="3">
        <v>0</v>
      </c>
      <c r="U64" s="3">
        <v>0</v>
      </c>
      <c r="V64" s="3">
        <v>2</v>
      </c>
      <c r="W64" s="3">
        <v>0</v>
      </c>
      <c r="X64" s="3">
        <v>0</v>
      </c>
      <c r="Y64" s="3">
        <v>0</v>
      </c>
    </row>
    <row r="65" spans="1:25" x14ac:dyDescent="0.3">
      <c r="A65" s="3">
        <v>81</v>
      </c>
      <c r="B65" s="3" t="s">
        <v>29</v>
      </c>
      <c r="C65" s="3" t="s">
        <v>32</v>
      </c>
      <c r="D65" s="3" t="s">
        <v>31</v>
      </c>
      <c r="E65" s="3" t="s">
        <v>27</v>
      </c>
      <c r="F65" s="3" t="s">
        <v>28</v>
      </c>
      <c r="G65" s="3">
        <v>3</v>
      </c>
      <c r="H65" s="3">
        <v>0</v>
      </c>
      <c r="I65" s="4">
        <f t="shared" si="10"/>
        <v>0</v>
      </c>
      <c r="J65" s="3">
        <v>0</v>
      </c>
      <c r="K65" s="5">
        <f t="shared" si="11"/>
        <v>0</v>
      </c>
      <c r="L65" s="3">
        <f t="shared" si="12"/>
        <v>3</v>
      </c>
      <c r="M65" s="3">
        <v>0</v>
      </c>
      <c r="N65" s="3">
        <v>3</v>
      </c>
      <c r="O65" s="3">
        <v>0</v>
      </c>
      <c r="P65" s="3">
        <v>0</v>
      </c>
      <c r="Q65" s="3">
        <v>0</v>
      </c>
      <c r="R65" s="5">
        <f t="shared" si="13"/>
        <v>0</v>
      </c>
      <c r="S65" s="5">
        <f t="shared" si="14"/>
        <v>0</v>
      </c>
      <c r="T65" s="3">
        <v>0</v>
      </c>
      <c r="U65" s="3">
        <v>1</v>
      </c>
      <c r="V65" s="3">
        <v>2</v>
      </c>
      <c r="W65" s="3">
        <v>0</v>
      </c>
      <c r="X65" s="3">
        <v>0</v>
      </c>
      <c r="Y65" s="3">
        <v>0</v>
      </c>
    </row>
    <row r="66" spans="1:25" x14ac:dyDescent="0.3">
      <c r="A66" s="3">
        <v>82</v>
      </c>
      <c r="B66" s="3" t="s">
        <v>29</v>
      </c>
      <c r="C66" s="3" t="s">
        <v>25</v>
      </c>
      <c r="D66" s="3" t="s">
        <v>32</v>
      </c>
      <c r="E66" s="3" t="s">
        <v>33</v>
      </c>
      <c r="F66" s="3" t="s">
        <v>28</v>
      </c>
      <c r="G66" s="3">
        <v>1</v>
      </c>
      <c r="H66" s="3">
        <v>0</v>
      </c>
      <c r="I66" s="4">
        <f t="shared" si="10"/>
        <v>0</v>
      </c>
      <c r="J66" s="3">
        <v>0</v>
      </c>
      <c r="K66" s="5">
        <f t="shared" si="11"/>
        <v>0</v>
      </c>
      <c r="L66" s="3">
        <f t="shared" si="12"/>
        <v>1</v>
      </c>
      <c r="M66" s="3">
        <v>0</v>
      </c>
      <c r="N66" s="3">
        <v>1</v>
      </c>
      <c r="O66" s="3">
        <v>0</v>
      </c>
      <c r="P66" s="3">
        <v>0</v>
      </c>
      <c r="Q66" s="3">
        <v>0</v>
      </c>
      <c r="R66" s="5">
        <f t="shared" si="13"/>
        <v>0</v>
      </c>
      <c r="S66" s="5">
        <f t="shared" si="14"/>
        <v>0</v>
      </c>
      <c r="T66" s="3">
        <v>0</v>
      </c>
      <c r="U66" s="3">
        <v>1</v>
      </c>
      <c r="V66" s="3">
        <v>0</v>
      </c>
      <c r="W66" s="3">
        <v>0</v>
      </c>
      <c r="X66" s="3">
        <v>0</v>
      </c>
      <c r="Y66" s="3">
        <v>0</v>
      </c>
    </row>
    <row r="67" spans="1:25" x14ac:dyDescent="0.3">
      <c r="A67" s="3">
        <v>83</v>
      </c>
      <c r="B67" s="3" t="s">
        <v>29</v>
      </c>
      <c r="C67" s="3" t="s">
        <v>34</v>
      </c>
      <c r="D67" s="3" t="s">
        <v>32</v>
      </c>
      <c r="E67" s="3" t="s">
        <v>33</v>
      </c>
      <c r="F67" s="3" t="s">
        <v>28</v>
      </c>
      <c r="G67" s="3">
        <v>3</v>
      </c>
      <c r="H67" s="3">
        <v>2</v>
      </c>
      <c r="I67" s="4">
        <f t="shared" si="10"/>
        <v>0.66666666666666663</v>
      </c>
      <c r="J67" s="3">
        <v>0</v>
      </c>
      <c r="K67" s="5">
        <f t="shared" si="11"/>
        <v>0</v>
      </c>
      <c r="L67" s="3">
        <f t="shared" si="12"/>
        <v>2</v>
      </c>
      <c r="M67" s="3">
        <v>0</v>
      </c>
      <c r="N67" s="3">
        <v>2</v>
      </c>
      <c r="O67" s="3">
        <v>0</v>
      </c>
      <c r="P67" s="3">
        <v>2</v>
      </c>
      <c r="Q67" s="3">
        <v>2</v>
      </c>
      <c r="R67" s="5">
        <f t="shared" si="13"/>
        <v>0</v>
      </c>
      <c r="S67" s="5">
        <f t="shared" si="14"/>
        <v>0</v>
      </c>
      <c r="T67" s="3">
        <v>0</v>
      </c>
      <c r="U67" s="3">
        <v>2</v>
      </c>
      <c r="V67" s="3">
        <v>0</v>
      </c>
      <c r="W67" s="3">
        <v>0</v>
      </c>
      <c r="X67" s="3">
        <v>1</v>
      </c>
      <c r="Y67" s="3">
        <v>0</v>
      </c>
    </row>
    <row r="68" spans="1:25" x14ac:dyDescent="0.3">
      <c r="A68" s="3">
        <v>85</v>
      </c>
      <c r="B68" s="3" t="s">
        <v>29</v>
      </c>
      <c r="C68" s="3" t="s">
        <v>32</v>
      </c>
      <c r="D68" s="3" t="s">
        <v>26</v>
      </c>
      <c r="E68" s="3" t="s">
        <v>33</v>
      </c>
      <c r="F68" s="3" t="s">
        <v>34</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1</v>
      </c>
      <c r="V68" s="3">
        <v>0</v>
      </c>
      <c r="W68" s="3">
        <v>0</v>
      </c>
      <c r="X68" s="3">
        <v>0</v>
      </c>
      <c r="Y68" s="3">
        <v>0</v>
      </c>
    </row>
    <row r="69" spans="1:25" x14ac:dyDescent="0.3">
      <c r="I69" s="4"/>
      <c r="K69" s="5"/>
      <c r="R69" s="5"/>
      <c r="S69" s="5"/>
    </row>
    <row r="70" spans="1:25" x14ac:dyDescent="0.3">
      <c r="F70" s="6" t="s">
        <v>36</v>
      </c>
      <c r="G70" s="3">
        <f>SUM(G39:G68)</f>
        <v>89</v>
      </c>
      <c r="H70" s="3">
        <f>SUM(H39:H68)</f>
        <v>46</v>
      </c>
      <c r="I70" s="4">
        <f t="shared" ref="I70" si="15">H70/G70</f>
        <v>0.5168539325842697</v>
      </c>
      <c r="J70" s="3">
        <f>SUM(J39:J68)</f>
        <v>26</v>
      </c>
      <c r="K70" s="5">
        <f t="shared" ref="K70" si="16">J70/G70</f>
        <v>0.29213483146067415</v>
      </c>
      <c r="L70" s="3">
        <f t="shared" ref="L70:Q70" si="17">SUM(L39:L68)</f>
        <v>58</v>
      </c>
      <c r="M70" s="3">
        <f t="shared" si="17"/>
        <v>17</v>
      </c>
      <c r="N70" s="3">
        <f t="shared" si="17"/>
        <v>41</v>
      </c>
      <c r="O70" s="3">
        <f t="shared" si="17"/>
        <v>14</v>
      </c>
      <c r="P70" s="3">
        <f t="shared" si="17"/>
        <v>8</v>
      </c>
      <c r="Q70" s="3">
        <f t="shared" si="17"/>
        <v>4</v>
      </c>
      <c r="R70" s="5">
        <f t="shared" ref="R70" si="18">M70/(M70+N70)</f>
        <v>0.29310344827586204</v>
      </c>
      <c r="S70" s="5">
        <f t="shared" ref="S70" si="19">((0.5*T70)+M70)/L70</f>
        <v>0.36206896551724138</v>
      </c>
      <c r="T70" s="3">
        <f t="shared" ref="T70:Y70" si="20">SUM(T39:T68)</f>
        <v>8</v>
      </c>
      <c r="U70" s="3">
        <f t="shared" si="20"/>
        <v>16</v>
      </c>
      <c r="V70" s="3">
        <f t="shared" si="20"/>
        <v>27</v>
      </c>
      <c r="W70" s="3">
        <f t="shared" si="20"/>
        <v>14</v>
      </c>
      <c r="X70" s="3">
        <f t="shared" si="20"/>
        <v>9</v>
      </c>
      <c r="Y70" s="3">
        <f t="shared" si="20"/>
        <v>2</v>
      </c>
    </row>
  </sheetData>
  <sortState xmlns:xlrd2="http://schemas.microsoft.com/office/spreadsheetml/2017/richdata2" ref="A39:Y68">
    <sortCondition ref="A39:A68"/>
  </sortState>
  <mergeCells count="2">
    <mergeCell ref="A1:C1"/>
    <mergeCell ref="A37:C37"/>
  </mergeCells>
  <conditionalFormatting sqref="G3:G33">
    <cfRule type="colorScale" priority="1010">
      <colorScale>
        <cfvo type="min"/>
        <cfvo type="max"/>
        <color rgb="FFFCFCFF"/>
        <color rgb="FF63BE7B"/>
      </colorScale>
    </cfRule>
  </conditionalFormatting>
  <conditionalFormatting sqref="G39:G68">
    <cfRule type="colorScale" priority="1018">
      <colorScale>
        <cfvo type="min"/>
        <cfvo type="max"/>
        <color rgb="FFFCFCFF"/>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1F4C0-C087-4131-8D3D-6FA143083604}">
  <dimension ref="A1:AB76"/>
  <sheetViews>
    <sheetView workbookViewId="0">
      <selection sqref="A1:C1"/>
    </sheetView>
  </sheetViews>
  <sheetFormatPr defaultRowHeight="14.4" x14ac:dyDescent="0.3"/>
  <cols>
    <col min="1" max="1" width="11.5546875" style="3" bestFit="1" customWidth="1"/>
    <col min="2" max="2" width="17.5546875" customWidth="1"/>
    <col min="3" max="3" width="16" bestFit="1" customWidth="1"/>
    <col min="4" max="4" width="16.88671875" bestFit="1" customWidth="1"/>
    <col min="5" max="5" width="15.5546875" bestFit="1" customWidth="1"/>
    <col min="6" max="6" width="17.5546875" bestFit="1" customWidth="1"/>
    <col min="13" max="13" width="12.44140625" bestFit="1" customWidth="1"/>
    <col min="14" max="14" width="11.5546875" bestFit="1" customWidth="1"/>
    <col min="15" max="15" width="11.5546875" customWidth="1"/>
    <col min="21" max="21" width="12.6640625" bestFit="1" customWidth="1"/>
    <col min="23" max="23" width="15.5546875" bestFit="1" customWidth="1"/>
    <col min="24" max="24" width="15.5546875" customWidth="1"/>
    <col min="25" max="25" width="11.6640625" bestFit="1" customWidth="1"/>
    <col min="26" max="26" width="26.33203125" bestFit="1" customWidth="1"/>
    <col min="27" max="27" width="23.33203125" bestFit="1" customWidth="1"/>
    <col min="28" max="28" width="12.109375" bestFit="1" customWidth="1"/>
  </cols>
  <sheetData>
    <row r="1" spans="1:28" x14ac:dyDescent="0.3">
      <c r="A1" s="49" t="s">
        <v>0</v>
      </c>
      <c r="B1" s="49"/>
      <c r="C1" s="49"/>
      <c r="D1" s="51" t="s">
        <v>52</v>
      </c>
      <c r="E1" s="51"/>
      <c r="F1" s="51"/>
      <c r="G1" s="3"/>
      <c r="H1" s="3"/>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18</v>
      </c>
      <c r="H3" s="3">
        <v>17</v>
      </c>
      <c r="I3" s="4">
        <f t="shared" ref="I3:I35" si="0">H3/G3</f>
        <v>0.94444444444444442</v>
      </c>
      <c r="J3" s="3">
        <v>0</v>
      </c>
      <c r="K3" s="5">
        <f t="shared" ref="K3:K35" si="1">J3/G3</f>
        <v>0</v>
      </c>
      <c r="L3" s="3">
        <f t="shared" ref="L3:L35" si="2">M3+N3</f>
        <v>17</v>
      </c>
      <c r="M3" s="3">
        <v>6</v>
      </c>
      <c r="N3" s="3">
        <v>11</v>
      </c>
      <c r="O3" s="3">
        <v>5</v>
      </c>
      <c r="P3" s="3">
        <v>4</v>
      </c>
      <c r="Q3" s="3">
        <v>3</v>
      </c>
      <c r="R3" s="5">
        <f t="shared" ref="R3:R35" si="3">M3/(M3+N3)</f>
        <v>0.35294117647058826</v>
      </c>
      <c r="S3" s="5">
        <f t="shared" ref="S3:S35" si="4">((0.5*T3)+M3)/L3</f>
        <v>0.41176470588235292</v>
      </c>
      <c r="T3" s="3">
        <v>2</v>
      </c>
      <c r="U3" s="3">
        <v>3</v>
      </c>
      <c r="V3" s="3">
        <v>0</v>
      </c>
      <c r="W3" s="3">
        <v>5</v>
      </c>
      <c r="X3" s="3"/>
      <c r="Z3" s="3">
        <v>34</v>
      </c>
      <c r="AA3" s="3">
        <v>39</v>
      </c>
      <c r="AB3">
        <f>AA3/40</f>
        <v>0.97499999999999998</v>
      </c>
    </row>
    <row r="4" spans="1:28" x14ac:dyDescent="0.3">
      <c r="A4" s="3">
        <v>4</v>
      </c>
      <c r="B4" s="3" t="s">
        <v>24</v>
      </c>
      <c r="C4" s="3" t="s">
        <v>29</v>
      </c>
      <c r="D4" s="3" t="s">
        <v>26</v>
      </c>
      <c r="E4" s="3" t="s">
        <v>27</v>
      </c>
      <c r="F4" s="3" t="s">
        <v>28</v>
      </c>
      <c r="G4" s="3">
        <v>1</v>
      </c>
      <c r="H4" s="3">
        <v>2</v>
      </c>
      <c r="I4" s="4">
        <f t="shared" si="0"/>
        <v>2</v>
      </c>
      <c r="J4" s="3">
        <v>0</v>
      </c>
      <c r="K4" s="5">
        <f t="shared" si="1"/>
        <v>0</v>
      </c>
      <c r="L4" s="3">
        <f t="shared" si="2"/>
        <v>1</v>
      </c>
      <c r="M4" s="3">
        <v>1</v>
      </c>
      <c r="N4" s="3">
        <v>0</v>
      </c>
      <c r="O4" s="3">
        <v>0</v>
      </c>
      <c r="P4" s="3">
        <v>1</v>
      </c>
      <c r="Q4" s="3">
        <v>0</v>
      </c>
      <c r="R4" s="5">
        <f t="shared" si="3"/>
        <v>1</v>
      </c>
      <c r="S4" s="5">
        <f t="shared" si="4"/>
        <v>1</v>
      </c>
      <c r="T4" s="3">
        <v>0</v>
      </c>
      <c r="U4" s="3">
        <v>0</v>
      </c>
      <c r="V4" s="3">
        <v>0</v>
      </c>
      <c r="W4" s="3">
        <v>1</v>
      </c>
      <c r="X4" s="3"/>
    </row>
    <row r="5" spans="1:28" x14ac:dyDescent="0.3">
      <c r="A5" s="3">
        <v>6</v>
      </c>
      <c r="B5" s="3" t="s">
        <v>29</v>
      </c>
      <c r="C5" s="3" t="s">
        <v>25</v>
      </c>
      <c r="D5" s="3" t="s">
        <v>26</v>
      </c>
      <c r="E5" s="3" t="s">
        <v>27</v>
      </c>
      <c r="F5" s="3" t="s">
        <v>28</v>
      </c>
      <c r="G5" s="3">
        <v>10</v>
      </c>
      <c r="H5" s="3">
        <v>9</v>
      </c>
      <c r="I5" s="4">
        <f t="shared" si="0"/>
        <v>0.9</v>
      </c>
      <c r="J5" s="3">
        <v>0</v>
      </c>
      <c r="K5" s="5">
        <f t="shared" si="1"/>
        <v>0</v>
      </c>
      <c r="L5" s="3">
        <f t="shared" si="2"/>
        <v>7</v>
      </c>
      <c r="M5" s="3">
        <v>3</v>
      </c>
      <c r="N5" s="3">
        <v>4</v>
      </c>
      <c r="O5" s="3">
        <v>2</v>
      </c>
      <c r="P5" s="3">
        <v>6</v>
      </c>
      <c r="Q5" s="3">
        <v>3</v>
      </c>
      <c r="R5" s="5">
        <f t="shared" si="3"/>
        <v>0.42857142857142855</v>
      </c>
      <c r="S5" s="5">
        <f t="shared" si="4"/>
        <v>0.42857142857142855</v>
      </c>
      <c r="T5" s="3">
        <v>0</v>
      </c>
      <c r="U5" s="3">
        <v>6</v>
      </c>
      <c r="V5" s="3">
        <v>0</v>
      </c>
      <c r="W5" s="3">
        <v>3</v>
      </c>
      <c r="X5" s="3"/>
    </row>
    <row r="6" spans="1:28" x14ac:dyDescent="0.3">
      <c r="A6" s="3">
        <v>14</v>
      </c>
      <c r="B6" s="3" t="s">
        <v>24</v>
      </c>
      <c r="C6" s="3" t="s">
        <v>25</v>
      </c>
      <c r="D6" s="3" t="s">
        <v>26</v>
      </c>
      <c r="E6" s="3" t="s">
        <v>33</v>
      </c>
      <c r="F6" s="3" t="s">
        <v>28</v>
      </c>
      <c r="G6" s="3">
        <v>2</v>
      </c>
      <c r="H6" s="3">
        <v>0</v>
      </c>
      <c r="I6" s="4">
        <f t="shared" si="0"/>
        <v>0</v>
      </c>
      <c r="J6" s="3">
        <v>0</v>
      </c>
      <c r="K6" s="5">
        <f t="shared" si="1"/>
        <v>0</v>
      </c>
      <c r="L6" s="3">
        <f t="shared" si="2"/>
        <v>2</v>
      </c>
      <c r="M6" s="3">
        <v>0</v>
      </c>
      <c r="N6" s="3">
        <v>2</v>
      </c>
      <c r="O6" s="3">
        <v>0</v>
      </c>
      <c r="P6" s="3">
        <v>0</v>
      </c>
      <c r="Q6" s="3">
        <v>0</v>
      </c>
      <c r="R6" s="5">
        <f t="shared" si="3"/>
        <v>0</v>
      </c>
      <c r="S6" s="5">
        <f t="shared" si="4"/>
        <v>0</v>
      </c>
      <c r="T6" s="3">
        <v>0</v>
      </c>
      <c r="U6" s="3">
        <v>0</v>
      </c>
      <c r="V6" s="3">
        <v>0</v>
      </c>
      <c r="W6" s="3">
        <v>0</v>
      </c>
      <c r="X6" s="3"/>
    </row>
    <row r="7" spans="1:28" x14ac:dyDescent="0.3">
      <c r="A7" s="3">
        <v>19</v>
      </c>
      <c r="B7" s="3" t="s">
        <v>29</v>
      </c>
      <c r="C7" s="3" t="s">
        <v>25</v>
      </c>
      <c r="D7" s="3" t="s">
        <v>26</v>
      </c>
      <c r="E7" s="3" t="s">
        <v>33</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1</v>
      </c>
      <c r="V7" s="3">
        <v>0</v>
      </c>
      <c r="W7" s="3">
        <v>0</v>
      </c>
      <c r="X7" s="3"/>
    </row>
    <row r="8" spans="1:28" x14ac:dyDescent="0.3">
      <c r="A8" s="3">
        <v>21</v>
      </c>
      <c r="B8" s="3" t="s">
        <v>29</v>
      </c>
      <c r="C8" s="3" t="s">
        <v>25</v>
      </c>
      <c r="D8" s="3" t="s">
        <v>26</v>
      </c>
      <c r="E8" s="3" t="s">
        <v>27</v>
      </c>
      <c r="F8" s="3" t="s">
        <v>34</v>
      </c>
      <c r="G8" s="3">
        <v>6</v>
      </c>
      <c r="H8" s="3">
        <v>7</v>
      </c>
      <c r="I8" s="4">
        <f t="shared" si="0"/>
        <v>1.1666666666666667</v>
      </c>
      <c r="J8" s="3">
        <v>0</v>
      </c>
      <c r="K8" s="5">
        <f t="shared" si="1"/>
        <v>0</v>
      </c>
      <c r="L8" s="3">
        <f t="shared" si="2"/>
        <v>6</v>
      </c>
      <c r="M8" s="3">
        <v>2</v>
      </c>
      <c r="N8" s="3">
        <v>4</v>
      </c>
      <c r="O8" s="3">
        <v>2</v>
      </c>
      <c r="P8" s="3">
        <v>2</v>
      </c>
      <c r="Q8" s="3">
        <v>2</v>
      </c>
      <c r="R8" s="5">
        <f t="shared" si="3"/>
        <v>0.33333333333333331</v>
      </c>
      <c r="S8" s="5">
        <f t="shared" si="4"/>
        <v>0.33333333333333331</v>
      </c>
      <c r="T8" s="3">
        <v>0</v>
      </c>
      <c r="U8" s="3">
        <v>4</v>
      </c>
      <c r="V8" s="3">
        <v>0</v>
      </c>
      <c r="W8" s="3">
        <v>1</v>
      </c>
      <c r="X8" s="3"/>
    </row>
    <row r="9" spans="1:28" x14ac:dyDescent="0.3">
      <c r="A9" s="3">
        <v>26</v>
      </c>
      <c r="B9" s="3" t="s">
        <v>24</v>
      </c>
      <c r="C9" s="3" t="s">
        <v>29</v>
      </c>
      <c r="D9" s="3" t="s">
        <v>26</v>
      </c>
      <c r="E9" s="3" t="s">
        <v>30</v>
      </c>
      <c r="F9" s="3" t="s">
        <v>28</v>
      </c>
      <c r="G9" s="3">
        <v>2</v>
      </c>
      <c r="H9" s="3">
        <v>0</v>
      </c>
      <c r="I9" s="4">
        <f t="shared" si="0"/>
        <v>0</v>
      </c>
      <c r="J9" s="3">
        <v>2</v>
      </c>
      <c r="K9" s="5">
        <f t="shared" si="1"/>
        <v>1</v>
      </c>
      <c r="L9" s="3">
        <f t="shared" si="2"/>
        <v>0</v>
      </c>
      <c r="M9" s="3">
        <v>0</v>
      </c>
      <c r="N9" s="3">
        <v>0</v>
      </c>
      <c r="O9" s="3">
        <v>0</v>
      </c>
      <c r="P9" s="3">
        <v>0</v>
      </c>
      <c r="Q9" s="3">
        <v>0</v>
      </c>
      <c r="R9" s="5" t="e">
        <f t="shared" si="3"/>
        <v>#DIV/0!</v>
      </c>
      <c r="S9" s="5" t="e">
        <f t="shared" si="4"/>
        <v>#DIV/0!</v>
      </c>
      <c r="T9" s="3">
        <v>0</v>
      </c>
      <c r="U9" s="3">
        <v>0</v>
      </c>
      <c r="V9" s="3">
        <v>0</v>
      </c>
      <c r="W9" s="3">
        <v>0</v>
      </c>
      <c r="X9" s="3"/>
    </row>
    <row r="10" spans="1:28" x14ac:dyDescent="0.3">
      <c r="A10" s="3">
        <v>27</v>
      </c>
      <c r="B10" s="3" t="s">
        <v>29</v>
      </c>
      <c r="C10" s="3" t="s">
        <v>25</v>
      </c>
      <c r="D10" s="3" t="s">
        <v>26</v>
      </c>
      <c r="E10" s="3" t="s">
        <v>30</v>
      </c>
      <c r="F10" s="3" t="s">
        <v>28</v>
      </c>
      <c r="G10" s="3">
        <v>7</v>
      </c>
      <c r="H10" s="3">
        <v>5</v>
      </c>
      <c r="I10" s="4">
        <f t="shared" si="0"/>
        <v>0.7142857142857143</v>
      </c>
      <c r="J10" s="3">
        <v>1</v>
      </c>
      <c r="K10" s="5">
        <f t="shared" si="1"/>
        <v>0.14285714285714285</v>
      </c>
      <c r="L10" s="3">
        <f t="shared" si="2"/>
        <v>6</v>
      </c>
      <c r="M10" s="3">
        <v>2</v>
      </c>
      <c r="N10" s="3">
        <v>4</v>
      </c>
      <c r="O10" s="3">
        <v>1</v>
      </c>
      <c r="P10" s="3">
        <v>0</v>
      </c>
      <c r="Q10" s="3">
        <v>0</v>
      </c>
      <c r="R10" s="5">
        <f t="shared" si="3"/>
        <v>0.33333333333333331</v>
      </c>
      <c r="S10" s="5">
        <f t="shared" si="4"/>
        <v>0.41666666666666669</v>
      </c>
      <c r="T10" s="3">
        <v>1</v>
      </c>
      <c r="U10" s="3">
        <v>2</v>
      </c>
      <c r="V10" s="3">
        <v>0</v>
      </c>
      <c r="W10" s="3">
        <v>0</v>
      </c>
      <c r="X10" s="3"/>
    </row>
    <row r="11" spans="1:28" x14ac:dyDescent="0.3">
      <c r="A11" s="3">
        <v>33</v>
      </c>
      <c r="B11" s="3" t="s">
        <v>24</v>
      </c>
      <c r="C11" s="3" t="s">
        <v>25</v>
      </c>
      <c r="D11" s="3" t="s">
        <v>26</v>
      </c>
      <c r="E11" s="3" t="s">
        <v>30</v>
      </c>
      <c r="F11" s="3" t="s">
        <v>28</v>
      </c>
      <c r="G11" s="3">
        <v>4</v>
      </c>
      <c r="H11" s="3">
        <v>0</v>
      </c>
      <c r="I11" s="4">
        <f t="shared" si="0"/>
        <v>0</v>
      </c>
      <c r="J11" s="3">
        <v>4</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c r="X11" s="3"/>
    </row>
    <row r="12" spans="1:28" x14ac:dyDescent="0.3">
      <c r="A12" s="3">
        <v>37</v>
      </c>
      <c r="B12" s="3" t="s">
        <v>24</v>
      </c>
      <c r="C12" s="3" t="s">
        <v>25</v>
      </c>
      <c r="D12" s="3" t="s">
        <v>26</v>
      </c>
      <c r="E12" s="3" t="s">
        <v>29</v>
      </c>
      <c r="F12" s="3" t="s">
        <v>28</v>
      </c>
      <c r="G12" s="3">
        <v>1</v>
      </c>
      <c r="H12" s="3">
        <v>0</v>
      </c>
      <c r="I12" s="4">
        <f t="shared" si="0"/>
        <v>0</v>
      </c>
      <c r="J12" s="3">
        <v>1</v>
      </c>
      <c r="K12" s="5">
        <f t="shared" si="1"/>
        <v>1</v>
      </c>
      <c r="L12" s="3">
        <f t="shared" si="2"/>
        <v>0</v>
      </c>
      <c r="M12" s="3">
        <v>0</v>
      </c>
      <c r="N12" s="3">
        <v>0</v>
      </c>
      <c r="O12" s="3">
        <v>0</v>
      </c>
      <c r="P12" s="3">
        <v>0</v>
      </c>
      <c r="Q12" s="3">
        <v>0</v>
      </c>
      <c r="R12" s="5" t="e">
        <f t="shared" si="3"/>
        <v>#DIV/0!</v>
      </c>
      <c r="S12" s="5" t="e">
        <f t="shared" si="4"/>
        <v>#DIV/0!</v>
      </c>
      <c r="T12" s="3">
        <v>0</v>
      </c>
      <c r="U12" s="3">
        <v>0</v>
      </c>
      <c r="V12" s="3">
        <v>0</v>
      </c>
      <c r="W12" s="3">
        <v>0</v>
      </c>
      <c r="X12" s="3"/>
    </row>
    <row r="13" spans="1:28" x14ac:dyDescent="0.3">
      <c r="A13" s="3">
        <v>38</v>
      </c>
      <c r="B13" s="3" t="s">
        <v>29</v>
      </c>
      <c r="C13" s="3" t="s">
        <v>32</v>
      </c>
      <c r="D13" s="3" t="s">
        <v>33</v>
      </c>
      <c r="E13" s="3" t="s">
        <v>30</v>
      </c>
      <c r="F13" s="3" t="s">
        <v>28</v>
      </c>
      <c r="G13" s="3">
        <v>1</v>
      </c>
      <c r="H13" s="3">
        <v>0</v>
      </c>
      <c r="I13" s="4">
        <f t="shared" si="0"/>
        <v>0</v>
      </c>
      <c r="J13" s="3">
        <v>0</v>
      </c>
      <c r="K13" s="5">
        <f t="shared" si="1"/>
        <v>0</v>
      </c>
      <c r="L13" s="3">
        <f t="shared" si="2"/>
        <v>1</v>
      </c>
      <c r="M13" s="3">
        <v>0</v>
      </c>
      <c r="N13" s="3">
        <v>1</v>
      </c>
      <c r="O13" s="3">
        <v>0</v>
      </c>
      <c r="P13" s="3">
        <v>0</v>
      </c>
      <c r="Q13" s="3">
        <v>0</v>
      </c>
      <c r="R13" s="5">
        <f t="shared" si="3"/>
        <v>0</v>
      </c>
      <c r="S13" s="5">
        <f t="shared" si="4"/>
        <v>0</v>
      </c>
      <c r="T13" s="3">
        <v>0</v>
      </c>
      <c r="U13" s="3">
        <v>0</v>
      </c>
      <c r="V13" s="3">
        <v>0</v>
      </c>
      <c r="W13" s="3">
        <v>1</v>
      </c>
      <c r="X13" s="3"/>
    </row>
    <row r="14" spans="1:28" x14ac:dyDescent="0.3">
      <c r="A14" s="3">
        <v>39</v>
      </c>
      <c r="B14" s="3" t="s">
        <v>29</v>
      </c>
      <c r="C14" s="3" t="s">
        <v>25</v>
      </c>
      <c r="D14" s="3" t="s">
        <v>26</v>
      </c>
      <c r="E14" s="3" t="s">
        <v>27</v>
      </c>
      <c r="F14" s="3" t="s">
        <v>30</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s="3"/>
    </row>
    <row r="15" spans="1:28" x14ac:dyDescent="0.3">
      <c r="A15" s="3">
        <v>44</v>
      </c>
      <c r="B15" s="3" t="s">
        <v>24</v>
      </c>
      <c r="C15" s="3" t="s">
        <v>25</v>
      </c>
      <c r="D15" s="3" t="s">
        <v>32</v>
      </c>
      <c r="E15" s="3" t="s">
        <v>33</v>
      </c>
      <c r="F15" s="3" t="s">
        <v>28</v>
      </c>
      <c r="G15" s="3">
        <v>4</v>
      </c>
      <c r="H15" s="3">
        <v>2</v>
      </c>
      <c r="I15" s="4">
        <f t="shared" si="0"/>
        <v>0.5</v>
      </c>
      <c r="J15" s="3">
        <v>0</v>
      </c>
      <c r="K15" s="5">
        <f t="shared" si="1"/>
        <v>0</v>
      </c>
      <c r="L15" s="3">
        <f t="shared" si="2"/>
        <v>4</v>
      </c>
      <c r="M15" s="3">
        <v>1</v>
      </c>
      <c r="N15" s="3">
        <v>3</v>
      </c>
      <c r="O15" s="3">
        <v>1</v>
      </c>
      <c r="P15" s="3">
        <v>0</v>
      </c>
      <c r="Q15" s="3">
        <v>0</v>
      </c>
      <c r="R15" s="5">
        <f t="shared" si="3"/>
        <v>0.25</v>
      </c>
      <c r="S15" s="5">
        <f t="shared" si="4"/>
        <v>0.25</v>
      </c>
      <c r="T15" s="3">
        <v>0</v>
      </c>
      <c r="U15" s="3">
        <v>1</v>
      </c>
      <c r="V15" s="3">
        <v>0</v>
      </c>
      <c r="W15" s="3">
        <v>0</v>
      </c>
      <c r="X15" s="3"/>
    </row>
    <row r="16" spans="1:28" x14ac:dyDescent="0.3">
      <c r="A16" s="3">
        <v>49</v>
      </c>
      <c r="B16" s="3" t="s">
        <v>29</v>
      </c>
      <c r="C16" s="3" t="s">
        <v>32</v>
      </c>
      <c r="D16" s="3" t="s">
        <v>33</v>
      </c>
      <c r="E16" s="3" t="s">
        <v>27</v>
      </c>
      <c r="F16" s="3" t="s">
        <v>28</v>
      </c>
      <c r="G16" s="3">
        <v>2</v>
      </c>
      <c r="H16" s="3">
        <v>4</v>
      </c>
      <c r="I16" s="4">
        <f t="shared" si="0"/>
        <v>2</v>
      </c>
      <c r="J16" s="3">
        <v>0</v>
      </c>
      <c r="K16" s="5">
        <f t="shared" si="1"/>
        <v>0</v>
      </c>
      <c r="L16" s="3">
        <f t="shared" si="2"/>
        <v>2</v>
      </c>
      <c r="M16" s="3">
        <v>2</v>
      </c>
      <c r="N16" s="3">
        <v>0</v>
      </c>
      <c r="O16" s="3">
        <v>1</v>
      </c>
      <c r="P16" s="3">
        <v>0</v>
      </c>
      <c r="Q16" s="3">
        <v>0</v>
      </c>
      <c r="R16" s="5">
        <f t="shared" si="3"/>
        <v>1</v>
      </c>
      <c r="S16" s="5">
        <f t="shared" si="4"/>
        <v>1</v>
      </c>
      <c r="T16" s="3">
        <v>0</v>
      </c>
      <c r="U16" s="3">
        <v>0</v>
      </c>
      <c r="V16" s="3">
        <v>0</v>
      </c>
      <c r="W16" s="3">
        <v>0</v>
      </c>
      <c r="X16" s="3"/>
    </row>
    <row r="17" spans="1:27" x14ac:dyDescent="0.3">
      <c r="A17" s="3">
        <v>56</v>
      </c>
      <c r="B17" s="3" t="s">
        <v>24</v>
      </c>
      <c r="C17" s="3" t="s">
        <v>29</v>
      </c>
      <c r="D17" s="3" t="s">
        <v>32</v>
      </c>
      <c r="E17" s="3" t="s">
        <v>30</v>
      </c>
      <c r="F17" s="3" t="s">
        <v>28</v>
      </c>
      <c r="G17" s="3">
        <v>1</v>
      </c>
      <c r="H17" s="3">
        <v>0</v>
      </c>
      <c r="I17" s="4">
        <f t="shared" si="0"/>
        <v>0</v>
      </c>
      <c r="J17" s="3">
        <v>0</v>
      </c>
      <c r="K17" s="5">
        <f t="shared" si="1"/>
        <v>0</v>
      </c>
      <c r="L17" s="3">
        <f t="shared" si="2"/>
        <v>1</v>
      </c>
      <c r="M17" s="3">
        <v>0</v>
      </c>
      <c r="N17" s="3">
        <v>1</v>
      </c>
      <c r="O17" s="3">
        <v>0</v>
      </c>
      <c r="P17" s="3">
        <v>0</v>
      </c>
      <c r="Q17" s="3">
        <v>0</v>
      </c>
      <c r="R17" s="5">
        <f t="shared" si="3"/>
        <v>0</v>
      </c>
      <c r="S17" s="5">
        <f t="shared" si="4"/>
        <v>0</v>
      </c>
      <c r="T17" s="3">
        <v>0</v>
      </c>
      <c r="U17" s="3">
        <v>1</v>
      </c>
      <c r="V17" s="3">
        <v>0</v>
      </c>
      <c r="W17" s="3">
        <v>0</v>
      </c>
      <c r="X17" s="3"/>
    </row>
    <row r="18" spans="1:27" x14ac:dyDescent="0.3">
      <c r="A18" s="3">
        <v>79</v>
      </c>
      <c r="B18" s="3" t="s">
        <v>29</v>
      </c>
      <c r="C18" s="3" t="s">
        <v>25</v>
      </c>
      <c r="D18" s="3" t="s">
        <v>26</v>
      </c>
      <c r="E18" s="3" t="s">
        <v>30</v>
      </c>
      <c r="F18" s="3" t="s">
        <v>33</v>
      </c>
      <c r="G18" s="3">
        <v>1</v>
      </c>
      <c r="H18" s="3">
        <v>0</v>
      </c>
      <c r="I18" s="4">
        <f t="shared" si="0"/>
        <v>0</v>
      </c>
      <c r="J18" s="3">
        <v>0</v>
      </c>
      <c r="K18" s="5">
        <f t="shared" si="1"/>
        <v>0</v>
      </c>
      <c r="L18" s="3">
        <f t="shared" si="2"/>
        <v>1</v>
      </c>
      <c r="M18" s="3">
        <v>0</v>
      </c>
      <c r="N18" s="3">
        <v>1</v>
      </c>
      <c r="O18" s="3">
        <v>0</v>
      </c>
      <c r="P18" s="3">
        <v>0</v>
      </c>
      <c r="Q18" s="3">
        <v>0</v>
      </c>
      <c r="R18" s="5">
        <f t="shared" si="3"/>
        <v>0</v>
      </c>
      <c r="S18" s="5">
        <f t="shared" si="4"/>
        <v>0</v>
      </c>
      <c r="T18" s="3">
        <v>0</v>
      </c>
      <c r="U18" s="3">
        <v>0</v>
      </c>
      <c r="V18" s="3">
        <v>0</v>
      </c>
      <c r="W18" s="3">
        <v>0</v>
      </c>
      <c r="X18" s="3"/>
    </row>
    <row r="19" spans="1:27" x14ac:dyDescent="0.3">
      <c r="A19" s="3">
        <v>92</v>
      </c>
      <c r="B19" s="3" t="s">
        <v>29</v>
      </c>
      <c r="C19" s="3" t="s">
        <v>32</v>
      </c>
      <c r="D19" s="3" t="s">
        <v>26</v>
      </c>
      <c r="E19" s="3" t="s">
        <v>27</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c r="X19" s="3"/>
    </row>
    <row r="20" spans="1:27" x14ac:dyDescent="0.3">
      <c r="A20" s="3">
        <v>93</v>
      </c>
      <c r="B20" s="3" t="s">
        <v>32</v>
      </c>
      <c r="C20" s="3" t="s">
        <v>25</v>
      </c>
      <c r="D20" s="3" t="s">
        <v>26</v>
      </c>
      <c r="E20" s="3" t="s">
        <v>30</v>
      </c>
      <c r="F20" s="3" t="s">
        <v>31</v>
      </c>
      <c r="G20" s="3">
        <v>0</v>
      </c>
      <c r="H20" s="3">
        <v>0</v>
      </c>
      <c r="I20" s="4" t="e">
        <f t="shared" si="0"/>
        <v>#DIV/0!</v>
      </c>
      <c r="J20" s="3">
        <v>0</v>
      </c>
      <c r="K20" s="5" t="e">
        <f t="shared" si="1"/>
        <v>#DIV/0!</v>
      </c>
      <c r="L20" s="3">
        <f t="shared" si="2"/>
        <v>0</v>
      </c>
      <c r="M20" s="3">
        <v>0</v>
      </c>
      <c r="N20" s="3">
        <v>0</v>
      </c>
      <c r="O20" s="3">
        <v>0</v>
      </c>
      <c r="P20" s="3">
        <v>0</v>
      </c>
      <c r="Q20" s="3">
        <v>0</v>
      </c>
      <c r="R20" s="5" t="e">
        <f t="shared" si="3"/>
        <v>#DIV/0!</v>
      </c>
      <c r="S20" s="5" t="e">
        <f t="shared" si="4"/>
        <v>#DIV/0!</v>
      </c>
      <c r="T20" s="3">
        <v>0</v>
      </c>
      <c r="U20" s="3">
        <v>0</v>
      </c>
      <c r="V20" s="3">
        <v>0</v>
      </c>
      <c r="W20" s="3">
        <v>1</v>
      </c>
      <c r="X20" s="3"/>
    </row>
    <row r="21" spans="1:27" x14ac:dyDescent="0.3">
      <c r="A21" s="3">
        <v>94</v>
      </c>
      <c r="B21" s="3" t="s">
        <v>24</v>
      </c>
      <c r="C21" s="3" t="s">
        <v>25</v>
      </c>
      <c r="D21" s="3" t="s">
        <v>26</v>
      </c>
      <c r="E21" s="3" t="s">
        <v>30</v>
      </c>
      <c r="F21" s="3" t="s">
        <v>31</v>
      </c>
      <c r="G21" s="3">
        <v>2</v>
      </c>
      <c r="H21" s="3">
        <v>0</v>
      </c>
      <c r="I21" s="15">
        <f t="shared" si="0"/>
        <v>0</v>
      </c>
      <c r="J21" s="3">
        <v>2</v>
      </c>
      <c r="K21" s="5">
        <f t="shared" si="1"/>
        <v>1</v>
      </c>
      <c r="L21" s="3">
        <f t="shared" si="2"/>
        <v>0</v>
      </c>
      <c r="M21" s="3">
        <v>0</v>
      </c>
      <c r="N21" s="3">
        <v>0</v>
      </c>
      <c r="O21" s="3">
        <v>0</v>
      </c>
      <c r="P21" s="3">
        <v>0</v>
      </c>
      <c r="Q21" s="3">
        <v>0</v>
      </c>
      <c r="R21" s="5" t="e">
        <f t="shared" si="3"/>
        <v>#DIV/0!</v>
      </c>
      <c r="S21" s="5" t="e">
        <f t="shared" si="4"/>
        <v>#DIV/0!</v>
      </c>
      <c r="T21" s="3">
        <v>0</v>
      </c>
      <c r="U21" s="3">
        <v>0</v>
      </c>
      <c r="V21" s="3">
        <v>0</v>
      </c>
      <c r="W21" s="3">
        <v>0</v>
      </c>
      <c r="X21" s="3"/>
    </row>
    <row r="22" spans="1:27" x14ac:dyDescent="0.3">
      <c r="A22" s="3">
        <v>95</v>
      </c>
      <c r="B22" s="3" t="s">
        <v>29</v>
      </c>
      <c r="C22" s="3" t="s">
        <v>25</v>
      </c>
      <c r="D22" s="3" t="s">
        <v>26</v>
      </c>
      <c r="E22" s="3" t="s">
        <v>27</v>
      </c>
      <c r="F22" s="3" t="s">
        <v>33</v>
      </c>
      <c r="G22" s="3">
        <v>1</v>
      </c>
      <c r="H22" s="3">
        <v>0</v>
      </c>
      <c r="I22" s="17">
        <f t="shared" si="0"/>
        <v>0</v>
      </c>
      <c r="J22" s="3">
        <v>0</v>
      </c>
      <c r="K22" s="5">
        <f t="shared" si="1"/>
        <v>0</v>
      </c>
      <c r="L22" s="3">
        <f t="shared" si="2"/>
        <v>1</v>
      </c>
      <c r="M22" s="3">
        <v>0</v>
      </c>
      <c r="N22" s="3">
        <v>1</v>
      </c>
      <c r="O22" s="3">
        <v>0</v>
      </c>
      <c r="P22" s="3">
        <v>0</v>
      </c>
      <c r="Q22" s="3">
        <v>0</v>
      </c>
      <c r="R22" s="5">
        <f t="shared" si="3"/>
        <v>0</v>
      </c>
      <c r="S22" s="5">
        <f t="shared" si="4"/>
        <v>0</v>
      </c>
      <c r="T22" s="3">
        <v>0</v>
      </c>
      <c r="U22" s="3">
        <v>0</v>
      </c>
      <c r="V22" s="3">
        <v>0</v>
      </c>
      <c r="W22" s="3">
        <v>0</v>
      </c>
      <c r="X22" s="3"/>
    </row>
    <row r="23" spans="1:27" x14ac:dyDescent="0.3">
      <c r="A23" s="3">
        <v>96</v>
      </c>
      <c r="B23" s="3" t="s">
        <v>24</v>
      </c>
      <c r="C23" s="3" t="s">
        <v>29</v>
      </c>
      <c r="D23" s="3" t="s">
        <v>26</v>
      </c>
      <c r="E23" s="3" t="s">
        <v>33</v>
      </c>
      <c r="F23" s="3" t="s">
        <v>28</v>
      </c>
      <c r="G23" s="3">
        <v>4</v>
      </c>
      <c r="H23" s="3">
        <v>3</v>
      </c>
      <c r="I23" s="17">
        <f t="shared" si="0"/>
        <v>0.75</v>
      </c>
      <c r="J23" s="3">
        <v>1</v>
      </c>
      <c r="K23" s="5">
        <f t="shared" si="1"/>
        <v>0.25</v>
      </c>
      <c r="L23" s="3">
        <f t="shared" si="2"/>
        <v>2</v>
      </c>
      <c r="M23" s="3">
        <v>1</v>
      </c>
      <c r="N23" s="3">
        <v>1</v>
      </c>
      <c r="O23" s="3">
        <v>1</v>
      </c>
      <c r="P23" s="3">
        <v>2</v>
      </c>
      <c r="Q23" s="3">
        <v>1</v>
      </c>
      <c r="R23" s="5">
        <f t="shared" si="3"/>
        <v>0.5</v>
      </c>
      <c r="S23" s="5">
        <f t="shared" si="4"/>
        <v>0.5</v>
      </c>
      <c r="T23" s="3">
        <v>0</v>
      </c>
      <c r="U23" s="3">
        <v>1</v>
      </c>
      <c r="V23" s="3">
        <v>0</v>
      </c>
      <c r="W23" s="3">
        <v>1</v>
      </c>
      <c r="X23" s="3"/>
    </row>
    <row r="24" spans="1:27" x14ac:dyDescent="0.3">
      <c r="A24" s="3">
        <v>97</v>
      </c>
      <c r="B24" s="3" t="s">
        <v>24</v>
      </c>
      <c r="C24" s="3" t="s">
        <v>29</v>
      </c>
      <c r="D24" s="3" t="s">
        <v>32</v>
      </c>
      <c r="E24" s="3" t="s">
        <v>33</v>
      </c>
      <c r="F24" s="3" t="s">
        <v>28</v>
      </c>
      <c r="G24" s="3">
        <v>1</v>
      </c>
      <c r="H24" s="3">
        <v>2</v>
      </c>
      <c r="I24" s="17">
        <f t="shared" si="0"/>
        <v>2</v>
      </c>
      <c r="J24" s="3">
        <v>0</v>
      </c>
      <c r="K24" s="5">
        <f t="shared" si="1"/>
        <v>0</v>
      </c>
      <c r="L24" s="3">
        <f t="shared" si="2"/>
        <v>1</v>
      </c>
      <c r="M24" s="3">
        <v>1</v>
      </c>
      <c r="N24" s="3">
        <v>0</v>
      </c>
      <c r="O24" s="3">
        <v>0</v>
      </c>
      <c r="P24" s="3">
        <v>0</v>
      </c>
      <c r="Q24" s="3">
        <v>0</v>
      </c>
      <c r="R24" s="5">
        <f t="shared" si="3"/>
        <v>1</v>
      </c>
      <c r="S24" s="5">
        <f t="shared" si="4"/>
        <v>1</v>
      </c>
      <c r="T24" s="3">
        <v>0</v>
      </c>
      <c r="U24" s="3">
        <v>0</v>
      </c>
      <c r="V24" s="3">
        <v>0</v>
      </c>
      <c r="W24" s="3">
        <v>1</v>
      </c>
      <c r="X24" s="3"/>
    </row>
    <row r="25" spans="1:27" x14ac:dyDescent="0.3">
      <c r="A25" s="3">
        <v>98</v>
      </c>
      <c r="B25" s="3" t="s">
        <v>29</v>
      </c>
      <c r="C25" s="3" t="s">
        <v>25</v>
      </c>
      <c r="D25" s="3" t="s">
        <v>26</v>
      </c>
      <c r="E25" s="3" t="s">
        <v>27</v>
      </c>
      <c r="F25" s="3" t="s">
        <v>32</v>
      </c>
      <c r="G25" s="3">
        <v>2</v>
      </c>
      <c r="H25" s="3">
        <v>2</v>
      </c>
      <c r="I25" s="17">
        <f t="shared" si="0"/>
        <v>1</v>
      </c>
      <c r="J25" s="3">
        <v>0</v>
      </c>
      <c r="K25" s="5">
        <f t="shared" si="1"/>
        <v>0</v>
      </c>
      <c r="L25" s="3">
        <f t="shared" si="2"/>
        <v>1</v>
      </c>
      <c r="M25" s="3">
        <v>0</v>
      </c>
      <c r="N25" s="3">
        <v>1</v>
      </c>
      <c r="O25" s="3">
        <v>0</v>
      </c>
      <c r="P25" s="3">
        <v>2</v>
      </c>
      <c r="Q25" s="3">
        <v>2</v>
      </c>
      <c r="R25" s="5">
        <f t="shared" si="3"/>
        <v>0</v>
      </c>
      <c r="S25" s="5">
        <f t="shared" si="4"/>
        <v>0</v>
      </c>
      <c r="T25" s="3">
        <v>0</v>
      </c>
      <c r="U25" s="3">
        <v>1</v>
      </c>
      <c r="V25" s="3">
        <v>0</v>
      </c>
      <c r="W25" s="3">
        <v>1</v>
      </c>
      <c r="X25" s="3"/>
    </row>
    <row r="26" spans="1:27" x14ac:dyDescent="0.3">
      <c r="A26" s="3">
        <v>99</v>
      </c>
      <c r="B26" s="3" t="s">
        <v>29</v>
      </c>
      <c r="C26" s="3" t="s">
        <v>25</v>
      </c>
      <c r="D26" s="3" t="s">
        <v>32</v>
      </c>
      <c r="E26" s="3" t="s">
        <v>27</v>
      </c>
      <c r="F26" s="11" t="s">
        <v>28</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1</v>
      </c>
      <c r="X26" s="3"/>
    </row>
    <row r="27" spans="1:27" x14ac:dyDescent="0.3">
      <c r="A27" s="3">
        <v>100</v>
      </c>
      <c r="B27" s="3" t="s">
        <v>29</v>
      </c>
      <c r="C27" s="3" t="s">
        <v>25</v>
      </c>
      <c r="D27" s="3" t="s">
        <v>32</v>
      </c>
      <c r="E27" s="3" t="s">
        <v>30</v>
      </c>
      <c r="F27" s="11" t="s">
        <v>28</v>
      </c>
      <c r="G27" s="3">
        <v>1</v>
      </c>
      <c r="H27" s="3">
        <v>1</v>
      </c>
      <c r="I27" s="17">
        <f t="shared" si="0"/>
        <v>1</v>
      </c>
      <c r="J27" s="3">
        <v>0</v>
      </c>
      <c r="K27" s="5">
        <f t="shared" si="1"/>
        <v>0</v>
      </c>
      <c r="L27" s="3">
        <f t="shared" si="2"/>
        <v>0</v>
      </c>
      <c r="M27" s="3">
        <v>0</v>
      </c>
      <c r="N27" s="3">
        <v>0</v>
      </c>
      <c r="O27" s="3">
        <v>0</v>
      </c>
      <c r="P27" s="3">
        <v>2</v>
      </c>
      <c r="Q27" s="3">
        <v>1</v>
      </c>
      <c r="R27" s="5" t="e">
        <f t="shared" si="3"/>
        <v>#DIV/0!</v>
      </c>
      <c r="S27" s="5" t="e">
        <f t="shared" si="4"/>
        <v>#DIV/0!</v>
      </c>
      <c r="T27" s="3">
        <v>0</v>
      </c>
      <c r="U27" s="3">
        <v>0</v>
      </c>
      <c r="V27" s="3">
        <v>0</v>
      </c>
      <c r="W27" s="3">
        <v>1</v>
      </c>
      <c r="X27" s="3"/>
    </row>
    <row r="28" spans="1:27" x14ac:dyDescent="0.3">
      <c r="A28" s="3">
        <v>101</v>
      </c>
      <c r="B28" s="3" t="s">
        <v>24</v>
      </c>
      <c r="C28" s="3" t="s">
        <v>34</v>
      </c>
      <c r="D28" s="3" t="s">
        <v>26</v>
      </c>
      <c r="E28" s="3" t="s">
        <v>30</v>
      </c>
      <c r="F28" s="11" t="s">
        <v>28</v>
      </c>
      <c r="G28" s="3">
        <v>1</v>
      </c>
      <c r="H28" s="3">
        <v>0</v>
      </c>
      <c r="I28" s="17">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1</v>
      </c>
      <c r="X28" s="3"/>
      <c r="Y28" s="3"/>
      <c r="Z28" s="3"/>
      <c r="AA28" s="3"/>
    </row>
    <row r="29" spans="1:27" x14ac:dyDescent="0.3">
      <c r="A29" s="3">
        <v>102</v>
      </c>
      <c r="B29" s="3" t="s">
        <v>24</v>
      </c>
      <c r="C29" s="3" t="s">
        <v>34</v>
      </c>
      <c r="D29" s="3" t="s">
        <v>26</v>
      </c>
      <c r="E29" s="3" t="s">
        <v>27</v>
      </c>
      <c r="F29" s="11" t="s">
        <v>28</v>
      </c>
      <c r="G29" s="3">
        <v>4</v>
      </c>
      <c r="H29" s="3">
        <v>3</v>
      </c>
      <c r="I29" s="22">
        <f t="shared" si="0"/>
        <v>0.75</v>
      </c>
      <c r="J29" s="3">
        <v>1</v>
      </c>
      <c r="K29" s="5">
        <f t="shared" si="1"/>
        <v>0.25</v>
      </c>
      <c r="L29" s="3">
        <f t="shared" si="2"/>
        <v>2</v>
      </c>
      <c r="M29" s="3">
        <v>1</v>
      </c>
      <c r="N29" s="3">
        <v>1</v>
      </c>
      <c r="O29" s="3">
        <v>1</v>
      </c>
      <c r="P29" s="3">
        <v>2</v>
      </c>
      <c r="Q29" s="3">
        <v>0</v>
      </c>
      <c r="R29" s="5">
        <f t="shared" si="3"/>
        <v>0.5</v>
      </c>
      <c r="S29" s="5">
        <f t="shared" si="4"/>
        <v>0.75</v>
      </c>
      <c r="T29" s="3">
        <v>1</v>
      </c>
      <c r="U29" s="3">
        <v>1</v>
      </c>
      <c r="V29" s="3">
        <v>0</v>
      </c>
      <c r="W29" s="3">
        <v>1</v>
      </c>
      <c r="X29" s="3"/>
      <c r="Y29" s="3"/>
      <c r="Z29" s="3"/>
      <c r="AA29" s="3"/>
    </row>
    <row r="30" spans="1:27" x14ac:dyDescent="0.3">
      <c r="A30" s="3">
        <v>103</v>
      </c>
      <c r="B30" s="3" t="s">
        <v>24</v>
      </c>
      <c r="C30" s="3" t="s">
        <v>25</v>
      </c>
      <c r="D30" s="3" t="s">
        <v>33</v>
      </c>
      <c r="E30" s="3" t="s">
        <v>27</v>
      </c>
      <c r="F30" s="18" t="s">
        <v>28</v>
      </c>
      <c r="G30" s="3">
        <v>0</v>
      </c>
      <c r="H30" s="3">
        <v>0</v>
      </c>
      <c r="I30" s="20" t="e">
        <f t="shared" si="0"/>
        <v>#DIV/0!</v>
      </c>
      <c r="J30" s="3">
        <v>0</v>
      </c>
      <c r="K30" s="5" t="e">
        <f t="shared" si="1"/>
        <v>#DIV/0!</v>
      </c>
      <c r="L30" s="3">
        <f t="shared" si="2"/>
        <v>0</v>
      </c>
      <c r="M30" s="3">
        <v>0</v>
      </c>
      <c r="N30" s="3">
        <v>0</v>
      </c>
      <c r="O30" s="3">
        <v>0</v>
      </c>
      <c r="P30" s="3">
        <v>0</v>
      </c>
      <c r="Q30" s="3">
        <v>0</v>
      </c>
      <c r="R30" s="5" t="e">
        <f t="shared" si="3"/>
        <v>#DIV/0!</v>
      </c>
      <c r="S30" s="5" t="e">
        <f t="shared" si="4"/>
        <v>#DIV/0!</v>
      </c>
      <c r="T30" s="3">
        <v>0</v>
      </c>
      <c r="U30" s="3">
        <v>0</v>
      </c>
      <c r="V30" s="3">
        <v>0</v>
      </c>
      <c r="W30" s="3">
        <v>1</v>
      </c>
      <c r="X30" s="3"/>
      <c r="Y30" s="3"/>
      <c r="Z30" s="3"/>
      <c r="AA30" s="3"/>
    </row>
    <row r="31" spans="1:27" x14ac:dyDescent="0.3">
      <c r="A31" s="3">
        <v>104</v>
      </c>
      <c r="B31" s="3" t="s">
        <v>24</v>
      </c>
      <c r="C31" s="3" t="s">
        <v>29</v>
      </c>
      <c r="D31" s="3" t="s">
        <v>33</v>
      </c>
      <c r="E31" s="3" t="s">
        <v>27</v>
      </c>
      <c r="F31" s="3" t="s">
        <v>28</v>
      </c>
      <c r="G31" s="3">
        <v>2</v>
      </c>
      <c r="H31" s="3">
        <v>0</v>
      </c>
      <c r="I31" s="4">
        <f t="shared" si="0"/>
        <v>0</v>
      </c>
      <c r="J31" s="3">
        <v>0</v>
      </c>
      <c r="K31" s="5">
        <f t="shared" si="1"/>
        <v>0</v>
      </c>
      <c r="L31" s="3">
        <f t="shared" si="2"/>
        <v>2</v>
      </c>
      <c r="M31" s="3">
        <v>0</v>
      </c>
      <c r="N31" s="3">
        <v>2</v>
      </c>
      <c r="O31" s="3">
        <v>0</v>
      </c>
      <c r="P31" s="3">
        <v>0</v>
      </c>
      <c r="Q31" s="3">
        <v>0</v>
      </c>
      <c r="R31" s="5">
        <f t="shared" si="3"/>
        <v>0</v>
      </c>
      <c r="S31" s="5">
        <f t="shared" si="4"/>
        <v>0</v>
      </c>
      <c r="T31" s="3">
        <v>0</v>
      </c>
      <c r="U31" s="3">
        <v>0</v>
      </c>
      <c r="V31" s="3">
        <v>0</v>
      </c>
      <c r="W31" s="3">
        <v>1</v>
      </c>
      <c r="X31" s="3"/>
    </row>
    <row r="32" spans="1:27" x14ac:dyDescent="0.3">
      <c r="A32" s="3">
        <v>105</v>
      </c>
      <c r="B32" s="3" t="s">
        <v>24</v>
      </c>
      <c r="C32" s="3" t="s">
        <v>29</v>
      </c>
      <c r="D32" s="3" t="s">
        <v>26</v>
      </c>
      <c r="E32" s="3" t="s">
        <v>33</v>
      </c>
      <c r="F32" s="11" t="s">
        <v>32</v>
      </c>
      <c r="G32" s="3">
        <v>4</v>
      </c>
      <c r="H32" s="3">
        <v>3</v>
      </c>
      <c r="I32" s="22">
        <f t="shared" si="0"/>
        <v>0.75</v>
      </c>
      <c r="J32" s="3">
        <v>0</v>
      </c>
      <c r="K32" s="5">
        <f t="shared" si="1"/>
        <v>0</v>
      </c>
      <c r="L32" s="3">
        <f t="shared" si="2"/>
        <v>4</v>
      </c>
      <c r="M32" s="3">
        <v>1</v>
      </c>
      <c r="N32" s="3">
        <v>3</v>
      </c>
      <c r="O32" s="3">
        <v>1</v>
      </c>
      <c r="P32" s="3">
        <v>0</v>
      </c>
      <c r="Q32" s="3">
        <v>0</v>
      </c>
      <c r="R32" s="5">
        <f t="shared" si="3"/>
        <v>0.25</v>
      </c>
      <c r="S32" s="5">
        <f t="shared" si="4"/>
        <v>0.375</v>
      </c>
      <c r="T32" s="3">
        <v>1</v>
      </c>
      <c r="U32" s="3">
        <v>3</v>
      </c>
      <c r="V32" s="3">
        <v>0</v>
      </c>
      <c r="W32" s="3">
        <v>0</v>
      </c>
      <c r="X32" s="3"/>
    </row>
    <row r="33" spans="1:25" x14ac:dyDescent="0.3">
      <c r="A33" s="3">
        <v>106</v>
      </c>
      <c r="B33" s="3" t="s">
        <v>29</v>
      </c>
      <c r="C33" s="3" t="s">
        <v>25</v>
      </c>
      <c r="D33" s="3" t="s">
        <v>26</v>
      </c>
      <c r="E33" s="3" t="s">
        <v>33</v>
      </c>
      <c r="F33" s="3" t="s">
        <v>32</v>
      </c>
      <c r="G33" s="3">
        <v>1</v>
      </c>
      <c r="H33" s="3">
        <v>2</v>
      </c>
      <c r="I33" s="4">
        <f t="shared" si="0"/>
        <v>2</v>
      </c>
      <c r="J33" s="3">
        <v>0</v>
      </c>
      <c r="K33" s="5">
        <f t="shared" si="1"/>
        <v>0</v>
      </c>
      <c r="L33" s="3">
        <f t="shared" si="2"/>
        <v>1</v>
      </c>
      <c r="M33" s="3">
        <v>1</v>
      </c>
      <c r="N33" s="3">
        <v>0</v>
      </c>
      <c r="O33" s="3">
        <v>1</v>
      </c>
      <c r="P33" s="3">
        <v>0</v>
      </c>
      <c r="Q33" s="3">
        <v>0</v>
      </c>
      <c r="R33" s="5">
        <f t="shared" si="3"/>
        <v>1</v>
      </c>
      <c r="S33" s="5">
        <f t="shared" si="4"/>
        <v>1</v>
      </c>
      <c r="T33" s="3">
        <v>0</v>
      </c>
      <c r="U33" s="3">
        <v>0</v>
      </c>
      <c r="V33" s="3">
        <v>0</v>
      </c>
      <c r="W33" s="3">
        <v>0</v>
      </c>
      <c r="X33" s="3"/>
    </row>
    <row r="34" spans="1:25" x14ac:dyDescent="0.3">
      <c r="A34" s="3">
        <v>108</v>
      </c>
      <c r="B34" s="3" t="s">
        <v>31</v>
      </c>
      <c r="C34" s="3" t="s">
        <v>25</v>
      </c>
      <c r="D34" s="3" t="s">
        <v>26</v>
      </c>
      <c r="E34" s="3" t="s">
        <v>30</v>
      </c>
      <c r="F34" s="3" t="s">
        <v>28</v>
      </c>
      <c r="G34" s="3">
        <v>2</v>
      </c>
      <c r="H34" s="3">
        <v>0</v>
      </c>
      <c r="I34" s="4">
        <f t="shared" si="0"/>
        <v>0</v>
      </c>
      <c r="J34" s="3">
        <v>2</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c r="X34" s="3"/>
    </row>
    <row r="35" spans="1:25" x14ac:dyDescent="0.3">
      <c r="A35" s="3">
        <v>109</v>
      </c>
      <c r="B35" s="3" t="s">
        <v>24</v>
      </c>
      <c r="C35" s="3" t="s">
        <v>29</v>
      </c>
      <c r="D35" s="3" t="s">
        <v>33</v>
      </c>
      <c r="E35" s="3" t="s">
        <v>30</v>
      </c>
      <c r="F35" s="3" t="s">
        <v>32</v>
      </c>
      <c r="G35" s="3">
        <v>1</v>
      </c>
      <c r="H35" s="3">
        <v>2</v>
      </c>
      <c r="I35" s="4">
        <f t="shared" si="0"/>
        <v>2</v>
      </c>
      <c r="J35" s="3">
        <v>0</v>
      </c>
      <c r="K35" s="5">
        <f t="shared" si="1"/>
        <v>0</v>
      </c>
      <c r="L35" s="3">
        <f t="shared" si="2"/>
        <v>0</v>
      </c>
      <c r="M35" s="3">
        <v>0</v>
      </c>
      <c r="N35" s="3">
        <v>0</v>
      </c>
      <c r="O35" s="3">
        <v>0</v>
      </c>
      <c r="P35" s="3">
        <v>2</v>
      </c>
      <c r="Q35" s="3">
        <v>2</v>
      </c>
      <c r="R35" s="5" t="e">
        <f t="shared" si="3"/>
        <v>#DIV/0!</v>
      </c>
      <c r="S35" s="5" t="e">
        <f t="shared" si="4"/>
        <v>#DIV/0!</v>
      </c>
      <c r="T35" s="3">
        <v>0</v>
      </c>
      <c r="U35" s="3">
        <v>0</v>
      </c>
      <c r="V35" s="3">
        <v>0</v>
      </c>
      <c r="W35" s="3">
        <v>1</v>
      </c>
      <c r="X35" s="3"/>
      <c r="Y35" t="s">
        <v>51</v>
      </c>
    </row>
    <row r="36" spans="1:25" x14ac:dyDescent="0.3">
      <c r="I36" s="2"/>
      <c r="K36" s="1"/>
      <c r="R36" s="1"/>
      <c r="S36" s="1"/>
    </row>
    <row r="37" spans="1:25" x14ac:dyDescent="0.3">
      <c r="F37" s="9" t="s">
        <v>36</v>
      </c>
      <c r="G37">
        <f>SUM(G3:G35)</f>
        <v>93</v>
      </c>
      <c r="H37">
        <f>SUM(H3:H35)</f>
        <v>66</v>
      </c>
      <c r="I37" s="2">
        <f t="shared" ref="I37" si="5">H37/G37</f>
        <v>0.70967741935483875</v>
      </c>
      <c r="J37">
        <f>SUM(J3:J35)</f>
        <v>16</v>
      </c>
      <c r="K37" s="1">
        <f t="shared" ref="K37" si="6">J37/G37</f>
        <v>0.17204301075268819</v>
      </c>
      <c r="L37">
        <f t="shared" ref="L37:Q37" si="7">SUM(L3:L35)</f>
        <v>68</v>
      </c>
      <c r="M37">
        <f t="shared" si="7"/>
        <v>23</v>
      </c>
      <c r="N37">
        <f t="shared" si="7"/>
        <v>45</v>
      </c>
      <c r="O37">
        <f t="shared" si="7"/>
        <v>16</v>
      </c>
      <c r="P37">
        <f t="shared" si="7"/>
        <v>23</v>
      </c>
      <c r="Q37">
        <f t="shared" si="7"/>
        <v>14</v>
      </c>
      <c r="R37" s="1">
        <f t="shared" ref="R37" si="8">M37/(M37+N37)</f>
        <v>0.33823529411764708</v>
      </c>
      <c r="S37" s="1">
        <f t="shared" ref="S37" si="9">((0.5*T37)+M37)/L37</f>
        <v>0.375</v>
      </c>
      <c r="T37">
        <f>SUM(T3:T35)</f>
        <v>5</v>
      </c>
      <c r="U37">
        <f>SUM(U3:U35)</f>
        <v>24</v>
      </c>
      <c r="V37">
        <f>SUM(V3:V35)</f>
        <v>0</v>
      </c>
      <c r="W37">
        <f>SUM(W3:W35)</f>
        <v>22</v>
      </c>
    </row>
    <row r="38" spans="1:25" x14ac:dyDescent="0.3">
      <c r="I38" s="2"/>
      <c r="K38" s="1"/>
      <c r="R38" s="1"/>
      <c r="S38" s="1"/>
    </row>
    <row r="39" spans="1:25" x14ac:dyDescent="0.3">
      <c r="I39" s="2"/>
      <c r="K39" s="1"/>
      <c r="R39" s="1"/>
      <c r="S39" s="1"/>
    </row>
    <row r="40" spans="1:25" x14ac:dyDescent="0.3">
      <c r="A40" s="49" t="s">
        <v>37</v>
      </c>
      <c r="B40" s="49"/>
      <c r="C40" s="49"/>
      <c r="I40" s="2"/>
      <c r="K40" s="1"/>
      <c r="R40" s="1"/>
      <c r="S40" s="1"/>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38</v>
      </c>
      <c r="P41" s="6" t="s">
        <v>16</v>
      </c>
      <c r="Q41" s="6" t="s">
        <v>17</v>
      </c>
      <c r="R41" s="8" t="s">
        <v>18</v>
      </c>
      <c r="S41" s="8" t="s">
        <v>19</v>
      </c>
      <c r="T41" s="6" t="s">
        <v>20</v>
      </c>
      <c r="U41" s="6" t="s">
        <v>39</v>
      </c>
      <c r="V41" s="6" t="s">
        <v>40</v>
      </c>
      <c r="W41" s="6" t="s">
        <v>41</v>
      </c>
      <c r="X41" s="6" t="s">
        <v>22</v>
      </c>
      <c r="Y41" s="6" t="s">
        <v>42</v>
      </c>
    </row>
    <row r="42" spans="1:25" x14ac:dyDescent="0.3">
      <c r="A42" s="3">
        <v>1</v>
      </c>
      <c r="B42" s="3" t="s">
        <v>24</v>
      </c>
      <c r="C42" s="3" t="s">
        <v>25</v>
      </c>
      <c r="D42" s="3" t="s">
        <v>26</v>
      </c>
      <c r="E42" s="3" t="s">
        <v>27</v>
      </c>
      <c r="F42" s="3" t="s">
        <v>28</v>
      </c>
      <c r="G42" s="3">
        <v>18</v>
      </c>
      <c r="H42" s="3">
        <v>4</v>
      </c>
      <c r="I42" s="4">
        <f t="shared" ref="I42:I74" si="10">H42/G42</f>
        <v>0.22222222222222221</v>
      </c>
      <c r="J42" s="3">
        <v>8</v>
      </c>
      <c r="K42" s="5">
        <f t="shared" ref="K42:K74" si="11">J42/G42</f>
        <v>0.44444444444444442</v>
      </c>
      <c r="L42" s="3">
        <f t="shared" ref="L42:L74" si="12">M42+N42</f>
        <v>8</v>
      </c>
      <c r="M42" s="3">
        <v>0</v>
      </c>
      <c r="N42" s="3">
        <v>8</v>
      </c>
      <c r="O42" s="3">
        <v>0</v>
      </c>
      <c r="P42" s="3">
        <v>4</v>
      </c>
      <c r="Q42" s="3">
        <v>4</v>
      </c>
      <c r="R42" s="5">
        <f t="shared" ref="R42:R74" si="13">M42/(M42+N42)</f>
        <v>0</v>
      </c>
      <c r="S42" s="5">
        <f t="shared" ref="S42:S74" si="14">((0.5*T42)+M42)/L42</f>
        <v>0</v>
      </c>
      <c r="T42" s="3">
        <v>0</v>
      </c>
      <c r="U42" s="3">
        <v>3</v>
      </c>
      <c r="V42" s="3">
        <v>6</v>
      </c>
      <c r="W42" s="3">
        <v>6</v>
      </c>
      <c r="X42" s="3">
        <v>4</v>
      </c>
      <c r="Y42" s="3">
        <v>0</v>
      </c>
    </row>
    <row r="43" spans="1:25" x14ac:dyDescent="0.3">
      <c r="A43" s="3">
        <v>4</v>
      </c>
      <c r="B43" s="3" t="s">
        <v>24</v>
      </c>
      <c r="C43" s="3" t="s">
        <v>29</v>
      </c>
      <c r="D43" s="3" t="s">
        <v>26</v>
      </c>
      <c r="E43" s="3" t="s">
        <v>27</v>
      </c>
      <c r="F43" s="3" t="s">
        <v>28</v>
      </c>
      <c r="G43" s="3">
        <v>1</v>
      </c>
      <c r="H43" s="3">
        <v>0</v>
      </c>
      <c r="I43" s="2">
        <f t="shared" si="10"/>
        <v>0</v>
      </c>
      <c r="J43" s="3">
        <v>0</v>
      </c>
      <c r="K43" s="1">
        <f t="shared" si="11"/>
        <v>0</v>
      </c>
      <c r="L43" s="3">
        <f t="shared" si="12"/>
        <v>1</v>
      </c>
      <c r="M43" s="3">
        <v>0</v>
      </c>
      <c r="N43" s="3">
        <v>1</v>
      </c>
      <c r="O43" s="3">
        <v>0</v>
      </c>
      <c r="P43" s="3">
        <v>0</v>
      </c>
      <c r="Q43" s="3">
        <v>0</v>
      </c>
      <c r="R43" s="1">
        <f t="shared" si="13"/>
        <v>0</v>
      </c>
      <c r="S43" s="1">
        <f t="shared" si="14"/>
        <v>0</v>
      </c>
      <c r="T43" s="3">
        <v>0</v>
      </c>
      <c r="U43" s="3">
        <v>1</v>
      </c>
      <c r="V43" s="3">
        <v>0</v>
      </c>
      <c r="W43" s="3">
        <v>0</v>
      </c>
      <c r="X43" s="3">
        <v>0</v>
      </c>
      <c r="Y43" s="3">
        <v>0</v>
      </c>
    </row>
    <row r="44" spans="1:25" x14ac:dyDescent="0.3">
      <c r="A44" s="3">
        <v>6</v>
      </c>
      <c r="B44" s="3" t="s">
        <v>29</v>
      </c>
      <c r="C44" s="3" t="s">
        <v>25</v>
      </c>
      <c r="D44" s="3" t="s">
        <v>26</v>
      </c>
      <c r="E44" s="3" t="s">
        <v>27</v>
      </c>
      <c r="F44" s="3" t="s">
        <v>28</v>
      </c>
      <c r="G44" s="3">
        <v>6</v>
      </c>
      <c r="H44" s="3">
        <v>6</v>
      </c>
      <c r="I44" s="4">
        <f t="shared" si="10"/>
        <v>1</v>
      </c>
      <c r="J44" s="3">
        <v>1</v>
      </c>
      <c r="K44" s="5">
        <f t="shared" si="11"/>
        <v>0.16666666666666666</v>
      </c>
      <c r="L44" s="3">
        <f t="shared" si="12"/>
        <v>4</v>
      </c>
      <c r="M44" s="3">
        <v>2</v>
      </c>
      <c r="N44" s="3">
        <v>2</v>
      </c>
      <c r="O44" s="3">
        <v>2</v>
      </c>
      <c r="P44" s="3">
        <v>2</v>
      </c>
      <c r="Q44" s="3">
        <v>1</v>
      </c>
      <c r="R44" s="5">
        <f t="shared" si="13"/>
        <v>0.5</v>
      </c>
      <c r="S44" s="5">
        <f t="shared" si="14"/>
        <v>0.625</v>
      </c>
      <c r="T44" s="3">
        <v>1</v>
      </c>
      <c r="U44" s="3">
        <v>1</v>
      </c>
      <c r="V44" s="3">
        <v>1</v>
      </c>
      <c r="W44" s="3">
        <v>1</v>
      </c>
      <c r="X44" s="3">
        <v>2</v>
      </c>
      <c r="Y44" s="3">
        <v>0</v>
      </c>
    </row>
    <row r="45" spans="1:25" x14ac:dyDescent="0.3">
      <c r="A45" s="3">
        <v>14</v>
      </c>
      <c r="B45" s="3" t="s">
        <v>24</v>
      </c>
      <c r="C45" s="3" t="s">
        <v>25</v>
      </c>
      <c r="D45" s="3" t="s">
        <v>26</v>
      </c>
      <c r="E45" s="3" t="s">
        <v>33</v>
      </c>
      <c r="F45" s="3" t="s">
        <v>28</v>
      </c>
      <c r="G45" s="3">
        <v>1</v>
      </c>
      <c r="H45" s="3">
        <v>2</v>
      </c>
      <c r="I45" s="4">
        <f t="shared" si="10"/>
        <v>2</v>
      </c>
      <c r="J45" s="3">
        <v>0</v>
      </c>
      <c r="K45" s="5">
        <f t="shared" si="11"/>
        <v>0</v>
      </c>
      <c r="L45" s="3">
        <f t="shared" si="12"/>
        <v>1</v>
      </c>
      <c r="M45" s="3">
        <v>1</v>
      </c>
      <c r="N45" s="3">
        <v>0</v>
      </c>
      <c r="O45" s="3">
        <v>1</v>
      </c>
      <c r="P45" s="3">
        <v>0</v>
      </c>
      <c r="Q45" s="3">
        <v>0</v>
      </c>
      <c r="R45" s="5">
        <f t="shared" si="13"/>
        <v>1</v>
      </c>
      <c r="S45" s="5">
        <f t="shared" si="14"/>
        <v>1</v>
      </c>
      <c r="T45" s="3">
        <v>0</v>
      </c>
      <c r="U45" s="3">
        <v>0</v>
      </c>
      <c r="V45" s="3">
        <v>0</v>
      </c>
      <c r="W45" s="3">
        <v>0</v>
      </c>
      <c r="X45" s="3">
        <v>0</v>
      </c>
      <c r="Y45" s="3">
        <v>0</v>
      </c>
    </row>
    <row r="46" spans="1:25" x14ac:dyDescent="0.3">
      <c r="A46" s="3">
        <v>19</v>
      </c>
      <c r="B46" s="3" t="s">
        <v>29</v>
      </c>
      <c r="C46" s="3" t="s">
        <v>25</v>
      </c>
      <c r="D46" s="3" t="s">
        <v>26</v>
      </c>
      <c r="E46" s="3" t="s">
        <v>33</v>
      </c>
      <c r="F46" s="3" t="s">
        <v>28</v>
      </c>
      <c r="G46" s="3">
        <v>2</v>
      </c>
      <c r="H46" s="3">
        <v>3</v>
      </c>
      <c r="I46" s="4">
        <f t="shared" si="10"/>
        <v>1.5</v>
      </c>
      <c r="J46" s="3">
        <v>1</v>
      </c>
      <c r="K46" s="5">
        <f t="shared" si="11"/>
        <v>0.5</v>
      </c>
      <c r="L46" s="3">
        <f t="shared" si="12"/>
        <v>2</v>
      </c>
      <c r="M46" s="3">
        <v>0</v>
      </c>
      <c r="N46" s="3">
        <v>2</v>
      </c>
      <c r="O46" s="3">
        <v>1</v>
      </c>
      <c r="P46" s="3">
        <v>0</v>
      </c>
      <c r="Q46" s="3">
        <v>0</v>
      </c>
      <c r="R46" s="5">
        <f t="shared" si="13"/>
        <v>0</v>
      </c>
      <c r="S46" s="5">
        <f t="shared" si="14"/>
        <v>0.25</v>
      </c>
      <c r="T46" s="3">
        <v>1</v>
      </c>
      <c r="U46" s="3">
        <v>1</v>
      </c>
      <c r="V46" s="3">
        <v>0</v>
      </c>
      <c r="W46" s="3">
        <v>1</v>
      </c>
      <c r="X46" s="3">
        <v>1</v>
      </c>
      <c r="Y46" s="3">
        <v>0</v>
      </c>
    </row>
    <row r="47" spans="1:25" x14ac:dyDescent="0.3">
      <c r="A47" s="3">
        <v>21</v>
      </c>
      <c r="B47" s="3" t="s">
        <v>29</v>
      </c>
      <c r="C47" s="3" t="s">
        <v>25</v>
      </c>
      <c r="D47" s="3" t="s">
        <v>26</v>
      </c>
      <c r="E47" s="3" t="s">
        <v>27</v>
      </c>
      <c r="F47" s="3" t="s">
        <v>34</v>
      </c>
      <c r="G47" s="3">
        <v>2</v>
      </c>
      <c r="H47" s="3">
        <v>2</v>
      </c>
      <c r="I47" s="4">
        <f t="shared" si="10"/>
        <v>1</v>
      </c>
      <c r="J47" s="3">
        <v>0</v>
      </c>
      <c r="K47" s="5">
        <f t="shared" si="11"/>
        <v>0</v>
      </c>
      <c r="L47" s="3">
        <f t="shared" si="12"/>
        <v>2</v>
      </c>
      <c r="M47" s="3">
        <v>1</v>
      </c>
      <c r="N47" s="3">
        <v>1</v>
      </c>
      <c r="O47" s="3">
        <v>1</v>
      </c>
      <c r="P47" s="3">
        <v>0</v>
      </c>
      <c r="Q47" s="3">
        <v>0</v>
      </c>
      <c r="R47" s="5">
        <f t="shared" si="13"/>
        <v>0.5</v>
      </c>
      <c r="S47" s="5">
        <f t="shared" si="14"/>
        <v>0.5</v>
      </c>
      <c r="T47" s="3">
        <v>0</v>
      </c>
      <c r="U47" s="3">
        <v>0</v>
      </c>
      <c r="V47" s="3">
        <v>0</v>
      </c>
      <c r="W47" s="3">
        <v>0</v>
      </c>
      <c r="X47" s="3">
        <v>0</v>
      </c>
      <c r="Y47" s="3">
        <v>0</v>
      </c>
    </row>
    <row r="48" spans="1:25" ht="15" customHeight="1" x14ac:dyDescent="0.3">
      <c r="A48" s="3">
        <v>26</v>
      </c>
      <c r="B48" s="3" t="s">
        <v>24</v>
      </c>
      <c r="C48" s="3" t="s">
        <v>29</v>
      </c>
      <c r="D48" s="3" t="s">
        <v>26</v>
      </c>
      <c r="E48" s="3" t="s">
        <v>30</v>
      </c>
      <c r="F48" s="3" t="s">
        <v>28</v>
      </c>
      <c r="G48" s="3">
        <v>2</v>
      </c>
      <c r="H48" s="3">
        <v>2</v>
      </c>
      <c r="I48" s="4">
        <f t="shared" si="10"/>
        <v>1</v>
      </c>
      <c r="J48" s="3">
        <v>0</v>
      </c>
      <c r="K48" s="5">
        <f t="shared" si="11"/>
        <v>0</v>
      </c>
      <c r="L48" s="3">
        <f t="shared" si="12"/>
        <v>2</v>
      </c>
      <c r="M48" s="3">
        <v>1</v>
      </c>
      <c r="N48" s="3">
        <v>1</v>
      </c>
      <c r="O48" s="3">
        <v>1</v>
      </c>
      <c r="P48" s="3">
        <v>0</v>
      </c>
      <c r="Q48" s="3">
        <v>0</v>
      </c>
      <c r="R48" s="5">
        <f t="shared" si="13"/>
        <v>0.5</v>
      </c>
      <c r="S48" s="5">
        <f t="shared" si="14"/>
        <v>0.5</v>
      </c>
      <c r="T48" s="3">
        <v>0</v>
      </c>
      <c r="U48" s="3">
        <v>0</v>
      </c>
      <c r="V48" s="3">
        <v>1</v>
      </c>
      <c r="W48" s="3">
        <v>0</v>
      </c>
      <c r="X48" s="3">
        <v>0</v>
      </c>
      <c r="Y48" s="3">
        <v>0</v>
      </c>
    </row>
    <row r="49" spans="1:25" x14ac:dyDescent="0.3">
      <c r="A49" s="3">
        <v>27</v>
      </c>
      <c r="B49" s="3" t="s">
        <v>29</v>
      </c>
      <c r="C49" s="3" t="s">
        <v>25</v>
      </c>
      <c r="D49" s="3" t="s">
        <v>26</v>
      </c>
      <c r="E49" s="3" t="s">
        <v>30</v>
      </c>
      <c r="F49" s="3" t="s">
        <v>28</v>
      </c>
      <c r="G49" s="3">
        <v>6</v>
      </c>
      <c r="H49" s="3">
        <v>11</v>
      </c>
      <c r="I49" s="4">
        <f t="shared" si="10"/>
        <v>1.8333333333333333</v>
      </c>
      <c r="J49" s="3">
        <v>1</v>
      </c>
      <c r="K49" s="5">
        <f t="shared" si="11"/>
        <v>0.16666666666666666</v>
      </c>
      <c r="L49" s="3">
        <f t="shared" si="12"/>
        <v>5</v>
      </c>
      <c r="M49" s="3">
        <v>5</v>
      </c>
      <c r="N49" s="3">
        <v>0</v>
      </c>
      <c r="O49" s="3">
        <v>3</v>
      </c>
      <c r="P49" s="3">
        <v>0</v>
      </c>
      <c r="Q49" s="3">
        <v>0</v>
      </c>
      <c r="R49" s="5">
        <f t="shared" si="13"/>
        <v>1</v>
      </c>
      <c r="S49" s="5">
        <f t="shared" si="14"/>
        <v>1.3</v>
      </c>
      <c r="T49" s="3">
        <v>3</v>
      </c>
      <c r="U49" s="3">
        <v>0</v>
      </c>
      <c r="V49" s="3">
        <v>1</v>
      </c>
      <c r="W49" s="3">
        <v>0</v>
      </c>
      <c r="X49" s="3">
        <v>0</v>
      </c>
      <c r="Y49" s="3">
        <v>0</v>
      </c>
    </row>
    <row r="50" spans="1:25" x14ac:dyDescent="0.3">
      <c r="A50" s="3">
        <v>33</v>
      </c>
      <c r="B50" s="3" t="s">
        <v>24</v>
      </c>
      <c r="C50" s="3" t="s">
        <v>25</v>
      </c>
      <c r="D50" s="3" t="s">
        <v>26</v>
      </c>
      <c r="E50" s="3" t="s">
        <v>30</v>
      </c>
      <c r="F50" s="3" t="s">
        <v>28</v>
      </c>
      <c r="G50" s="3">
        <v>5</v>
      </c>
      <c r="H50" s="3">
        <v>2</v>
      </c>
      <c r="I50" s="4">
        <f t="shared" si="10"/>
        <v>0.4</v>
      </c>
      <c r="J50" s="3">
        <v>1</v>
      </c>
      <c r="K50" s="5">
        <f t="shared" si="11"/>
        <v>0.2</v>
      </c>
      <c r="L50" s="3">
        <f t="shared" si="12"/>
        <v>4</v>
      </c>
      <c r="M50" s="3">
        <v>1</v>
      </c>
      <c r="N50" s="3">
        <v>3</v>
      </c>
      <c r="O50" s="3">
        <v>1</v>
      </c>
      <c r="P50" s="3">
        <v>0</v>
      </c>
      <c r="Q50" s="3">
        <v>0</v>
      </c>
      <c r="R50" s="5">
        <f t="shared" si="13"/>
        <v>0.25</v>
      </c>
      <c r="S50" s="5">
        <f t="shared" si="14"/>
        <v>0.25</v>
      </c>
      <c r="T50" s="3">
        <v>0</v>
      </c>
      <c r="U50" s="3">
        <v>1</v>
      </c>
      <c r="V50" s="3">
        <v>2</v>
      </c>
      <c r="W50" s="3">
        <v>0</v>
      </c>
      <c r="X50" s="3">
        <v>0</v>
      </c>
      <c r="Y50" s="3">
        <v>0</v>
      </c>
    </row>
    <row r="51" spans="1:25" x14ac:dyDescent="0.3">
      <c r="A51" s="3">
        <v>37</v>
      </c>
      <c r="B51" s="3" t="s">
        <v>24</v>
      </c>
      <c r="C51" s="3" t="s">
        <v>25</v>
      </c>
      <c r="D51" s="3" t="s">
        <v>26</v>
      </c>
      <c r="E51" s="3" t="s">
        <v>29</v>
      </c>
      <c r="F51" s="3" t="s">
        <v>28</v>
      </c>
      <c r="G51" s="3">
        <v>0</v>
      </c>
      <c r="H51" s="3">
        <v>0</v>
      </c>
      <c r="I51" s="2" t="e">
        <f t="shared" si="10"/>
        <v>#DIV/0!</v>
      </c>
      <c r="J51" s="3">
        <v>0</v>
      </c>
      <c r="K51" s="1" t="e">
        <f t="shared" si="11"/>
        <v>#DIV/0!</v>
      </c>
      <c r="L51" s="3">
        <f t="shared" si="12"/>
        <v>0</v>
      </c>
      <c r="M51" s="3">
        <v>0</v>
      </c>
      <c r="N51" s="3">
        <v>0</v>
      </c>
      <c r="O51" s="3">
        <v>0</v>
      </c>
      <c r="P51" s="3">
        <v>0</v>
      </c>
      <c r="Q51" s="3">
        <v>0</v>
      </c>
      <c r="R51" s="1" t="e">
        <f t="shared" si="13"/>
        <v>#DIV/0!</v>
      </c>
      <c r="S51" s="1" t="e">
        <f t="shared" si="14"/>
        <v>#DIV/0!</v>
      </c>
      <c r="T51" s="3">
        <v>0</v>
      </c>
      <c r="U51" s="3">
        <v>0</v>
      </c>
      <c r="V51" s="3">
        <v>0</v>
      </c>
      <c r="W51" s="3">
        <v>0</v>
      </c>
      <c r="X51" s="3">
        <v>0</v>
      </c>
      <c r="Y51" s="3">
        <v>0</v>
      </c>
    </row>
    <row r="52" spans="1:25" x14ac:dyDescent="0.3">
      <c r="A52" s="3">
        <v>38</v>
      </c>
      <c r="B52" s="3" t="s">
        <v>29</v>
      </c>
      <c r="C52" s="3" t="s">
        <v>32</v>
      </c>
      <c r="D52" s="3" t="s">
        <v>33</v>
      </c>
      <c r="E52" s="3" t="s">
        <v>30</v>
      </c>
      <c r="F52" s="3" t="s">
        <v>28</v>
      </c>
      <c r="G52" s="3">
        <v>2</v>
      </c>
      <c r="H52" s="3">
        <v>0</v>
      </c>
      <c r="I52" s="4">
        <f t="shared" si="10"/>
        <v>0</v>
      </c>
      <c r="J52" s="3">
        <v>1</v>
      </c>
      <c r="K52" s="5">
        <f t="shared" si="11"/>
        <v>0.5</v>
      </c>
      <c r="L52" s="3">
        <f t="shared" si="12"/>
        <v>1</v>
      </c>
      <c r="M52" s="3">
        <v>0</v>
      </c>
      <c r="N52" s="3">
        <v>1</v>
      </c>
      <c r="O52" s="3">
        <v>0</v>
      </c>
      <c r="P52" s="3">
        <v>0</v>
      </c>
      <c r="Q52" s="3">
        <v>0</v>
      </c>
      <c r="R52" s="5">
        <f t="shared" si="13"/>
        <v>0</v>
      </c>
      <c r="S52" s="5">
        <f t="shared" si="14"/>
        <v>0</v>
      </c>
      <c r="T52" s="3">
        <v>0</v>
      </c>
      <c r="U52" s="3">
        <v>0</v>
      </c>
      <c r="V52" s="3">
        <v>1</v>
      </c>
      <c r="W52" s="3">
        <v>0</v>
      </c>
      <c r="X52" s="3">
        <v>0</v>
      </c>
      <c r="Y52" s="3">
        <v>1</v>
      </c>
    </row>
    <row r="53" spans="1:25" x14ac:dyDescent="0.3">
      <c r="A53" s="3">
        <v>39</v>
      </c>
      <c r="B53" s="3" t="s">
        <v>29</v>
      </c>
      <c r="C53" s="3" t="s">
        <v>25</v>
      </c>
      <c r="D53" s="3" t="s">
        <v>26</v>
      </c>
      <c r="E53" s="3" t="s">
        <v>27</v>
      </c>
      <c r="F53" s="3" t="s">
        <v>30</v>
      </c>
      <c r="G53" s="3">
        <v>1</v>
      </c>
      <c r="H53" s="3">
        <v>2</v>
      </c>
      <c r="I53" s="4">
        <f t="shared" si="10"/>
        <v>2</v>
      </c>
      <c r="J53" s="3">
        <v>0</v>
      </c>
      <c r="K53" s="5">
        <f t="shared" si="11"/>
        <v>0</v>
      </c>
      <c r="L53" s="3">
        <f t="shared" si="12"/>
        <v>1</v>
      </c>
      <c r="M53" s="3">
        <v>1</v>
      </c>
      <c r="N53" s="3">
        <v>0</v>
      </c>
      <c r="O53" s="3">
        <v>1</v>
      </c>
      <c r="P53" s="3">
        <v>0</v>
      </c>
      <c r="Q53" s="3">
        <v>0</v>
      </c>
      <c r="R53" s="5">
        <f t="shared" si="13"/>
        <v>1</v>
      </c>
      <c r="S53" s="5">
        <f t="shared" si="14"/>
        <v>1</v>
      </c>
      <c r="T53" s="3">
        <v>0</v>
      </c>
      <c r="U53" s="3">
        <v>0</v>
      </c>
      <c r="V53" s="3">
        <v>0</v>
      </c>
      <c r="W53" s="3">
        <v>0</v>
      </c>
      <c r="X53" s="3">
        <v>0</v>
      </c>
      <c r="Y53" s="3">
        <v>0</v>
      </c>
    </row>
    <row r="54" spans="1:25" x14ac:dyDescent="0.3">
      <c r="A54" s="3">
        <v>44</v>
      </c>
      <c r="B54" s="3" t="s">
        <v>24</v>
      </c>
      <c r="C54" s="3" t="s">
        <v>25</v>
      </c>
      <c r="D54" s="3" t="s">
        <v>32</v>
      </c>
      <c r="E54" s="3" t="s">
        <v>33</v>
      </c>
      <c r="F54" s="3" t="s">
        <v>28</v>
      </c>
      <c r="G54" s="3">
        <v>3</v>
      </c>
      <c r="H54" s="3">
        <v>2</v>
      </c>
      <c r="I54" s="4">
        <f t="shared" si="10"/>
        <v>0.66666666666666663</v>
      </c>
      <c r="J54" s="3">
        <v>0</v>
      </c>
      <c r="K54" s="5">
        <f t="shared" si="11"/>
        <v>0</v>
      </c>
      <c r="L54" s="3">
        <f t="shared" si="12"/>
        <v>3</v>
      </c>
      <c r="M54" s="3">
        <v>1</v>
      </c>
      <c r="N54" s="3">
        <v>2</v>
      </c>
      <c r="O54" s="3">
        <v>1</v>
      </c>
      <c r="P54" s="3">
        <v>0</v>
      </c>
      <c r="Q54" s="3">
        <v>0</v>
      </c>
      <c r="R54" s="5">
        <f t="shared" si="13"/>
        <v>0.33333333333333331</v>
      </c>
      <c r="S54" s="5">
        <f t="shared" si="14"/>
        <v>0.33333333333333331</v>
      </c>
      <c r="T54" s="3">
        <v>0</v>
      </c>
      <c r="U54" s="3">
        <v>0</v>
      </c>
      <c r="V54" s="3">
        <v>2</v>
      </c>
      <c r="W54" s="3">
        <v>0</v>
      </c>
      <c r="X54" s="3">
        <v>0</v>
      </c>
      <c r="Y54" s="3">
        <v>1</v>
      </c>
    </row>
    <row r="55" spans="1:25" x14ac:dyDescent="0.3">
      <c r="A55" s="3">
        <v>49</v>
      </c>
      <c r="B55" s="3" t="s">
        <v>29</v>
      </c>
      <c r="C55" s="3" t="s">
        <v>32</v>
      </c>
      <c r="D55" s="3" t="s">
        <v>33</v>
      </c>
      <c r="E55" s="3" t="s">
        <v>27</v>
      </c>
      <c r="F55" s="3" t="s">
        <v>28</v>
      </c>
      <c r="G55" s="3">
        <v>3</v>
      </c>
      <c r="H55" s="3">
        <v>1</v>
      </c>
      <c r="I55" s="4">
        <f t="shared" si="10"/>
        <v>0.33333333333333331</v>
      </c>
      <c r="J55" s="3">
        <v>0</v>
      </c>
      <c r="K55" s="5">
        <f t="shared" si="11"/>
        <v>0</v>
      </c>
      <c r="L55" s="3">
        <f t="shared" si="12"/>
        <v>2</v>
      </c>
      <c r="M55" s="3">
        <v>0</v>
      </c>
      <c r="N55" s="3">
        <v>2</v>
      </c>
      <c r="O55" s="3">
        <v>0</v>
      </c>
      <c r="P55" s="3">
        <v>2</v>
      </c>
      <c r="Q55" s="3">
        <v>1</v>
      </c>
      <c r="R55" s="5">
        <f t="shared" si="13"/>
        <v>0</v>
      </c>
      <c r="S55" s="5">
        <f t="shared" si="14"/>
        <v>0</v>
      </c>
      <c r="T55" s="3">
        <v>0</v>
      </c>
      <c r="U55" s="3">
        <v>1</v>
      </c>
      <c r="V55" s="3">
        <v>1</v>
      </c>
      <c r="W55" s="3">
        <v>0</v>
      </c>
      <c r="X55" s="3">
        <v>1</v>
      </c>
      <c r="Y55" s="3">
        <v>0</v>
      </c>
    </row>
    <row r="56" spans="1:25" x14ac:dyDescent="0.3">
      <c r="A56" s="3">
        <v>56</v>
      </c>
      <c r="B56" s="3" t="s">
        <v>24</v>
      </c>
      <c r="C56" s="3" t="s">
        <v>29</v>
      </c>
      <c r="D56" s="3" t="s">
        <v>32</v>
      </c>
      <c r="E56" s="3" t="s">
        <v>30</v>
      </c>
      <c r="F56" s="3" t="s">
        <v>28</v>
      </c>
      <c r="G56" s="3">
        <v>1</v>
      </c>
      <c r="H56" s="3">
        <v>0</v>
      </c>
      <c r="I56" s="2">
        <f t="shared" si="10"/>
        <v>0</v>
      </c>
      <c r="J56" s="3">
        <v>0</v>
      </c>
      <c r="K56" s="1">
        <f t="shared" si="11"/>
        <v>0</v>
      </c>
      <c r="L56" s="3">
        <f t="shared" si="12"/>
        <v>1</v>
      </c>
      <c r="M56" s="3">
        <v>0</v>
      </c>
      <c r="N56" s="3">
        <v>1</v>
      </c>
      <c r="O56" s="3">
        <v>0</v>
      </c>
      <c r="P56" s="3">
        <v>0</v>
      </c>
      <c r="Q56" s="3">
        <v>0</v>
      </c>
      <c r="R56" s="1">
        <f t="shared" si="13"/>
        <v>0</v>
      </c>
      <c r="S56" s="1">
        <f t="shared" si="14"/>
        <v>0</v>
      </c>
      <c r="T56" s="3">
        <v>0</v>
      </c>
      <c r="U56" s="3">
        <v>1</v>
      </c>
      <c r="V56" s="3">
        <v>0</v>
      </c>
      <c r="W56" s="3">
        <v>0</v>
      </c>
      <c r="X56" s="3">
        <v>1</v>
      </c>
      <c r="Y56" s="3">
        <v>0</v>
      </c>
    </row>
    <row r="57" spans="1:25" x14ac:dyDescent="0.3">
      <c r="A57" s="3">
        <v>79</v>
      </c>
      <c r="B57" s="3" t="s">
        <v>29</v>
      </c>
      <c r="C57" s="3" t="s">
        <v>25</v>
      </c>
      <c r="D57" s="3" t="s">
        <v>26</v>
      </c>
      <c r="E57" s="3" t="s">
        <v>30</v>
      </c>
      <c r="F57" s="3" t="s">
        <v>33</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1</v>
      </c>
    </row>
    <row r="58" spans="1:25" x14ac:dyDescent="0.3">
      <c r="A58" s="3">
        <v>92</v>
      </c>
      <c r="B58" s="3" t="s">
        <v>29</v>
      </c>
      <c r="C58" s="3" t="s">
        <v>32</v>
      </c>
      <c r="D58" s="3" t="s">
        <v>26</v>
      </c>
      <c r="E58" s="3" t="s">
        <v>27</v>
      </c>
      <c r="F58" s="3" t="s">
        <v>31</v>
      </c>
      <c r="G58" s="3">
        <v>0</v>
      </c>
      <c r="H58" s="3">
        <v>0</v>
      </c>
      <c r="I58" s="4" t="e">
        <f t="shared" si="10"/>
        <v>#DIV/0!</v>
      </c>
      <c r="J58" s="3">
        <v>0</v>
      </c>
      <c r="K58" s="5" t="e">
        <f t="shared" si="11"/>
        <v>#DIV/0!</v>
      </c>
      <c r="L58" s="3">
        <f t="shared" si="12"/>
        <v>0</v>
      </c>
      <c r="M58" s="3">
        <v>0</v>
      </c>
      <c r="N58" s="3">
        <v>0</v>
      </c>
      <c r="O58" s="3">
        <v>0</v>
      </c>
      <c r="P58" s="3">
        <v>0</v>
      </c>
      <c r="Q58" s="3">
        <v>0</v>
      </c>
      <c r="R58" s="5" t="e">
        <f t="shared" si="13"/>
        <v>#DIV/0!</v>
      </c>
      <c r="S58" s="5" t="e">
        <f t="shared" si="14"/>
        <v>#DIV/0!</v>
      </c>
      <c r="T58" s="3">
        <v>0</v>
      </c>
      <c r="U58" s="3">
        <v>0</v>
      </c>
      <c r="V58" s="3">
        <v>1</v>
      </c>
      <c r="W58" s="3">
        <v>0</v>
      </c>
      <c r="X58" s="3">
        <v>1</v>
      </c>
      <c r="Y58" s="3">
        <v>0</v>
      </c>
    </row>
    <row r="59" spans="1:25" x14ac:dyDescent="0.3">
      <c r="A59" s="3">
        <v>93</v>
      </c>
      <c r="B59" s="3" t="s">
        <v>32</v>
      </c>
      <c r="C59" s="3" t="s">
        <v>25</v>
      </c>
      <c r="D59" s="3" t="s">
        <v>26</v>
      </c>
      <c r="E59" s="3" t="s">
        <v>30</v>
      </c>
      <c r="F59" s="3" t="s">
        <v>31</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0</v>
      </c>
      <c r="W59" s="3">
        <v>0</v>
      </c>
      <c r="X59" s="3">
        <v>0</v>
      </c>
      <c r="Y59" s="3">
        <v>0</v>
      </c>
    </row>
    <row r="60" spans="1:25" x14ac:dyDescent="0.3">
      <c r="A60" s="3">
        <v>94</v>
      </c>
      <c r="B60" s="3" t="s">
        <v>24</v>
      </c>
      <c r="C60" s="3" t="s">
        <v>25</v>
      </c>
      <c r="D60" s="3" t="s">
        <v>26</v>
      </c>
      <c r="E60" s="3" t="s">
        <v>30</v>
      </c>
      <c r="F60" s="3" t="s">
        <v>31</v>
      </c>
      <c r="G60" s="3">
        <v>4</v>
      </c>
      <c r="H60" s="3">
        <v>2</v>
      </c>
      <c r="I60" s="4">
        <f t="shared" si="10"/>
        <v>0.5</v>
      </c>
      <c r="J60" s="3">
        <v>1</v>
      </c>
      <c r="K60" s="5">
        <f t="shared" si="11"/>
        <v>0.25</v>
      </c>
      <c r="L60" s="3">
        <f t="shared" si="12"/>
        <v>3</v>
      </c>
      <c r="M60" s="3">
        <v>1</v>
      </c>
      <c r="N60" s="3">
        <v>2</v>
      </c>
      <c r="O60" s="3">
        <v>0</v>
      </c>
      <c r="P60" s="3">
        <v>0</v>
      </c>
      <c r="Q60" s="3">
        <v>0</v>
      </c>
      <c r="R60" s="5">
        <f t="shared" si="13"/>
        <v>0.33333333333333331</v>
      </c>
      <c r="S60" s="5">
        <f t="shared" si="14"/>
        <v>0.33333333333333331</v>
      </c>
      <c r="T60" s="3">
        <v>0</v>
      </c>
      <c r="U60" s="3">
        <v>2</v>
      </c>
      <c r="V60" s="3">
        <v>0</v>
      </c>
      <c r="W60" s="3">
        <v>1</v>
      </c>
      <c r="X60" s="3">
        <v>0</v>
      </c>
      <c r="Y60" s="3">
        <v>0</v>
      </c>
    </row>
    <row r="61" spans="1:25" x14ac:dyDescent="0.3">
      <c r="A61" s="3">
        <v>95</v>
      </c>
      <c r="B61" s="3" t="s">
        <v>29</v>
      </c>
      <c r="C61" s="3" t="s">
        <v>25</v>
      </c>
      <c r="D61" s="3" t="s">
        <v>26</v>
      </c>
      <c r="E61" s="3" t="s">
        <v>27</v>
      </c>
      <c r="F61" s="3" t="s">
        <v>33</v>
      </c>
      <c r="G61" s="3">
        <v>0</v>
      </c>
      <c r="H61" s="3">
        <v>0</v>
      </c>
      <c r="I61" s="4" t="e">
        <f t="shared" si="10"/>
        <v>#DIV/0!</v>
      </c>
      <c r="J61" s="3">
        <v>0</v>
      </c>
      <c r="K61" s="5" t="e">
        <f t="shared" si="11"/>
        <v>#DIV/0!</v>
      </c>
      <c r="L61" s="3">
        <f t="shared" si="12"/>
        <v>0</v>
      </c>
      <c r="M61" s="3">
        <v>0</v>
      </c>
      <c r="N61" s="3">
        <v>0</v>
      </c>
      <c r="O61" s="3">
        <v>0</v>
      </c>
      <c r="P61" s="3">
        <v>0</v>
      </c>
      <c r="Q61" s="3">
        <v>0</v>
      </c>
      <c r="R61" s="5" t="e">
        <f t="shared" si="13"/>
        <v>#DIV/0!</v>
      </c>
      <c r="S61" s="5" t="e">
        <f t="shared" si="14"/>
        <v>#DIV/0!</v>
      </c>
      <c r="T61" s="3">
        <v>0</v>
      </c>
      <c r="U61" s="3">
        <v>0</v>
      </c>
      <c r="V61" s="3">
        <v>0</v>
      </c>
      <c r="W61" s="3">
        <v>0</v>
      </c>
      <c r="X61" s="3">
        <v>0</v>
      </c>
      <c r="Y61" s="3">
        <v>0</v>
      </c>
    </row>
    <row r="62" spans="1:25" x14ac:dyDescent="0.3">
      <c r="A62" s="3">
        <v>96</v>
      </c>
      <c r="B62" s="3" t="s">
        <v>24</v>
      </c>
      <c r="C62" s="3" t="s">
        <v>29</v>
      </c>
      <c r="D62" s="3" t="s">
        <v>26</v>
      </c>
      <c r="E62" s="3" t="s">
        <v>33</v>
      </c>
      <c r="F62" s="3" t="s">
        <v>28</v>
      </c>
      <c r="G62" s="3">
        <v>4</v>
      </c>
      <c r="H62" s="3">
        <v>0</v>
      </c>
      <c r="I62" s="4">
        <f t="shared" si="10"/>
        <v>0</v>
      </c>
      <c r="J62" s="3">
        <v>1</v>
      </c>
      <c r="K62" s="5">
        <f t="shared" si="11"/>
        <v>0.25</v>
      </c>
      <c r="L62" s="3">
        <f t="shared" si="12"/>
        <v>3</v>
      </c>
      <c r="M62" s="3">
        <v>0</v>
      </c>
      <c r="N62" s="3">
        <v>3</v>
      </c>
      <c r="O62" s="3">
        <v>0</v>
      </c>
      <c r="P62" s="3">
        <v>0</v>
      </c>
      <c r="Q62" s="3">
        <v>0</v>
      </c>
      <c r="R62" s="5">
        <f t="shared" si="13"/>
        <v>0</v>
      </c>
      <c r="S62" s="5">
        <f t="shared" si="14"/>
        <v>0</v>
      </c>
      <c r="T62" s="3">
        <v>0</v>
      </c>
      <c r="U62" s="3">
        <v>0</v>
      </c>
      <c r="V62" s="3">
        <v>3</v>
      </c>
      <c r="W62" s="3">
        <v>0</v>
      </c>
      <c r="X62" s="3">
        <v>0</v>
      </c>
      <c r="Y62" s="3">
        <v>0</v>
      </c>
    </row>
    <row r="63" spans="1:25" x14ac:dyDescent="0.3">
      <c r="A63" s="3">
        <v>97</v>
      </c>
      <c r="B63" s="3" t="s">
        <v>24</v>
      </c>
      <c r="C63" s="3" t="s">
        <v>29</v>
      </c>
      <c r="D63" s="3" t="s">
        <v>32</v>
      </c>
      <c r="E63" s="3" t="s">
        <v>33</v>
      </c>
      <c r="F63" s="3" t="s">
        <v>28</v>
      </c>
      <c r="G63" s="3">
        <v>4</v>
      </c>
      <c r="H63" s="3">
        <v>3</v>
      </c>
      <c r="I63" s="4">
        <f t="shared" si="10"/>
        <v>0.75</v>
      </c>
      <c r="J63" s="3">
        <v>0</v>
      </c>
      <c r="K63" s="5">
        <f t="shared" si="11"/>
        <v>0</v>
      </c>
      <c r="L63" s="3">
        <f t="shared" si="12"/>
        <v>3</v>
      </c>
      <c r="M63" s="3">
        <v>1</v>
      </c>
      <c r="N63" s="3">
        <v>2</v>
      </c>
      <c r="O63" s="3">
        <v>0</v>
      </c>
      <c r="P63" s="3">
        <v>2</v>
      </c>
      <c r="Q63" s="3">
        <v>1</v>
      </c>
      <c r="R63" s="5">
        <f t="shared" si="13"/>
        <v>0.33333333333333331</v>
      </c>
      <c r="S63" s="5">
        <f t="shared" si="14"/>
        <v>0.33333333333333331</v>
      </c>
      <c r="T63" s="3">
        <v>0</v>
      </c>
      <c r="U63" s="3">
        <v>2</v>
      </c>
      <c r="V63" s="3">
        <v>0</v>
      </c>
      <c r="W63" s="3">
        <v>0</v>
      </c>
      <c r="X63" s="3">
        <v>1</v>
      </c>
      <c r="Y63" s="3">
        <v>0</v>
      </c>
    </row>
    <row r="64" spans="1:25" x14ac:dyDescent="0.3">
      <c r="A64" s="3">
        <v>98</v>
      </c>
      <c r="B64" s="3" t="s">
        <v>29</v>
      </c>
      <c r="C64" s="3" t="s">
        <v>25</v>
      </c>
      <c r="D64" s="3" t="s">
        <v>26</v>
      </c>
      <c r="E64" s="3" t="s">
        <v>27</v>
      </c>
      <c r="F64" s="3" t="s">
        <v>32</v>
      </c>
      <c r="G64" s="3">
        <v>0</v>
      </c>
      <c r="H64" s="3">
        <v>0</v>
      </c>
      <c r="I64" s="4" t="e">
        <f t="shared" si="10"/>
        <v>#DIV/0!</v>
      </c>
      <c r="J64" s="3">
        <v>0</v>
      </c>
      <c r="K64" s="5" t="e">
        <f t="shared" si="11"/>
        <v>#DIV/0!</v>
      </c>
      <c r="L64" s="3">
        <f t="shared" si="12"/>
        <v>0</v>
      </c>
      <c r="M64" s="3">
        <v>0</v>
      </c>
      <c r="N64" s="3">
        <v>0</v>
      </c>
      <c r="O64" s="3">
        <v>0</v>
      </c>
      <c r="P64" s="3">
        <v>0</v>
      </c>
      <c r="Q64" s="3">
        <v>0</v>
      </c>
      <c r="R64" s="5" t="e">
        <f t="shared" si="13"/>
        <v>#DIV/0!</v>
      </c>
      <c r="S64" s="5" t="e">
        <f t="shared" si="14"/>
        <v>#DIV/0!</v>
      </c>
      <c r="T64" s="3">
        <v>0</v>
      </c>
      <c r="U64" s="3">
        <v>0</v>
      </c>
      <c r="V64" s="3">
        <v>0</v>
      </c>
      <c r="W64" s="3">
        <v>0</v>
      </c>
      <c r="X64" s="3">
        <v>0</v>
      </c>
      <c r="Y64" s="3">
        <v>0</v>
      </c>
    </row>
    <row r="65" spans="1:26" x14ac:dyDescent="0.3">
      <c r="A65" s="3">
        <v>99</v>
      </c>
      <c r="B65" s="3" t="s">
        <v>29</v>
      </c>
      <c r="C65" s="3" t="s">
        <v>25</v>
      </c>
      <c r="D65" s="3" t="s">
        <v>32</v>
      </c>
      <c r="E65" s="3" t="s">
        <v>27</v>
      </c>
      <c r="F65" s="3" t="s">
        <v>28</v>
      </c>
      <c r="G65" s="3">
        <v>1</v>
      </c>
      <c r="H65" s="3">
        <v>1</v>
      </c>
      <c r="I65" s="4">
        <f t="shared" si="10"/>
        <v>1</v>
      </c>
      <c r="J65" s="3">
        <v>0</v>
      </c>
      <c r="K65" s="5">
        <f t="shared" si="11"/>
        <v>0</v>
      </c>
      <c r="L65" s="3">
        <f t="shared" si="12"/>
        <v>0</v>
      </c>
      <c r="M65" s="3">
        <v>0</v>
      </c>
      <c r="N65" s="3">
        <v>0</v>
      </c>
      <c r="O65" s="3">
        <v>0</v>
      </c>
      <c r="P65" s="3">
        <v>2</v>
      </c>
      <c r="Q65" s="3">
        <v>1</v>
      </c>
      <c r="R65" s="5" t="e">
        <f t="shared" si="13"/>
        <v>#DIV/0!</v>
      </c>
      <c r="S65" s="5" t="e">
        <f t="shared" si="14"/>
        <v>#DIV/0!</v>
      </c>
      <c r="T65" s="3">
        <v>0</v>
      </c>
      <c r="U65" s="3">
        <v>0</v>
      </c>
      <c r="V65" s="3">
        <v>1</v>
      </c>
      <c r="W65" s="3">
        <v>0</v>
      </c>
      <c r="X65" s="3">
        <v>2</v>
      </c>
      <c r="Y65" s="3">
        <v>0</v>
      </c>
    </row>
    <row r="66" spans="1:26" x14ac:dyDescent="0.3">
      <c r="A66" s="3">
        <v>100</v>
      </c>
      <c r="B66" s="3" t="s">
        <v>29</v>
      </c>
      <c r="C66" s="3" t="s">
        <v>25</v>
      </c>
      <c r="D66" s="3" t="s">
        <v>32</v>
      </c>
      <c r="E66" s="3" t="s">
        <v>30</v>
      </c>
      <c r="F66" s="11" t="s">
        <v>28</v>
      </c>
      <c r="G66" s="3">
        <v>0</v>
      </c>
      <c r="H66" s="3">
        <v>0</v>
      </c>
      <c r="I66" s="4" t="e">
        <f t="shared" si="10"/>
        <v>#DIV/0!</v>
      </c>
      <c r="J66" s="3">
        <v>0</v>
      </c>
      <c r="K66" s="5" t="e">
        <f t="shared" si="11"/>
        <v>#DIV/0!</v>
      </c>
      <c r="L66" s="3">
        <f t="shared" si="12"/>
        <v>0</v>
      </c>
      <c r="M66" s="3">
        <v>0</v>
      </c>
      <c r="N66" s="3">
        <v>0</v>
      </c>
      <c r="O66" s="3">
        <v>0</v>
      </c>
      <c r="P66" s="3">
        <v>0</v>
      </c>
      <c r="Q66" s="3">
        <v>0</v>
      </c>
      <c r="R66" s="5" t="e">
        <f t="shared" si="13"/>
        <v>#DIV/0!</v>
      </c>
      <c r="S66" s="5" t="e">
        <f t="shared" si="14"/>
        <v>#DIV/0!</v>
      </c>
      <c r="T66" s="3">
        <v>0</v>
      </c>
      <c r="U66" s="3">
        <v>0</v>
      </c>
      <c r="V66" s="3">
        <v>1</v>
      </c>
      <c r="W66" s="3">
        <v>0</v>
      </c>
      <c r="X66" s="3">
        <v>0</v>
      </c>
      <c r="Y66" s="3">
        <v>0</v>
      </c>
    </row>
    <row r="67" spans="1:26" x14ac:dyDescent="0.3">
      <c r="A67" s="3">
        <v>101</v>
      </c>
      <c r="B67" s="3" t="s">
        <v>24</v>
      </c>
      <c r="C67" s="3" t="s">
        <v>34</v>
      </c>
      <c r="D67" s="3" t="s">
        <v>26</v>
      </c>
      <c r="E67" s="3" t="s">
        <v>30</v>
      </c>
      <c r="F67" s="11" t="s">
        <v>28</v>
      </c>
      <c r="G67" s="3">
        <v>2</v>
      </c>
      <c r="H67" s="3">
        <v>2</v>
      </c>
      <c r="I67" s="4">
        <f t="shared" si="10"/>
        <v>1</v>
      </c>
      <c r="J67" s="3">
        <v>1</v>
      </c>
      <c r="K67" s="5">
        <f t="shared" si="11"/>
        <v>0.5</v>
      </c>
      <c r="L67" s="3">
        <f t="shared" si="12"/>
        <v>1</v>
      </c>
      <c r="M67" s="3">
        <v>1</v>
      </c>
      <c r="N67" s="3">
        <v>0</v>
      </c>
      <c r="O67" s="3">
        <v>1</v>
      </c>
      <c r="P67" s="3">
        <v>0</v>
      </c>
      <c r="Q67" s="3">
        <v>0</v>
      </c>
      <c r="R67" s="5">
        <f t="shared" si="13"/>
        <v>1</v>
      </c>
      <c r="S67" s="5">
        <f t="shared" si="14"/>
        <v>1</v>
      </c>
      <c r="T67" s="3">
        <v>0</v>
      </c>
      <c r="U67" s="3">
        <v>0</v>
      </c>
      <c r="V67" s="3">
        <v>0</v>
      </c>
      <c r="W67" s="3">
        <v>1</v>
      </c>
      <c r="X67" s="3">
        <v>0</v>
      </c>
      <c r="Y67" s="3">
        <v>0</v>
      </c>
    </row>
    <row r="68" spans="1:26" x14ac:dyDescent="0.3">
      <c r="A68" s="3">
        <v>102</v>
      </c>
      <c r="B68" s="3" t="s">
        <v>24</v>
      </c>
      <c r="C68" s="3" t="s">
        <v>34</v>
      </c>
      <c r="D68" s="3" t="s">
        <v>26</v>
      </c>
      <c r="E68" s="3" t="s">
        <v>27</v>
      </c>
      <c r="F68" s="11"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6" x14ac:dyDescent="0.3">
      <c r="A69" s="3">
        <v>103</v>
      </c>
      <c r="B69" s="3" t="s">
        <v>24</v>
      </c>
      <c r="C69" s="3" t="s">
        <v>25</v>
      </c>
      <c r="D69" s="3" t="s">
        <v>33</v>
      </c>
      <c r="E69" s="3" t="s">
        <v>27</v>
      </c>
      <c r="F69" s="18" t="s">
        <v>28</v>
      </c>
      <c r="G69" s="3">
        <v>2</v>
      </c>
      <c r="H69" s="3">
        <v>3</v>
      </c>
      <c r="I69" s="4">
        <f t="shared" si="10"/>
        <v>1.5</v>
      </c>
      <c r="J69" s="3">
        <v>0</v>
      </c>
      <c r="K69" s="5">
        <f t="shared" si="11"/>
        <v>0</v>
      </c>
      <c r="L69" s="3">
        <f t="shared" si="12"/>
        <v>2</v>
      </c>
      <c r="M69" s="3">
        <v>1</v>
      </c>
      <c r="N69" s="3">
        <v>1</v>
      </c>
      <c r="O69" s="3">
        <v>1</v>
      </c>
      <c r="P69" s="3">
        <v>0</v>
      </c>
      <c r="Q69" s="3">
        <v>0</v>
      </c>
      <c r="R69" s="5">
        <f t="shared" si="13"/>
        <v>0.5</v>
      </c>
      <c r="S69" s="5">
        <f t="shared" si="14"/>
        <v>0.75</v>
      </c>
      <c r="T69" s="3">
        <v>1</v>
      </c>
      <c r="U69" s="3">
        <v>1</v>
      </c>
      <c r="V69" s="3">
        <v>0</v>
      </c>
      <c r="W69" s="3">
        <v>0</v>
      </c>
      <c r="X69" s="3">
        <v>0</v>
      </c>
      <c r="Y69" s="3">
        <v>0</v>
      </c>
    </row>
    <row r="70" spans="1:26" x14ac:dyDescent="0.3">
      <c r="A70" s="3">
        <v>104</v>
      </c>
      <c r="B70" s="3" t="s">
        <v>24</v>
      </c>
      <c r="C70" s="3" t="s">
        <v>29</v>
      </c>
      <c r="D70" s="3" t="s">
        <v>33</v>
      </c>
      <c r="E70" s="3" t="s">
        <v>27</v>
      </c>
      <c r="F70" s="3" t="s">
        <v>28</v>
      </c>
      <c r="G70" s="3">
        <v>1</v>
      </c>
      <c r="H70" s="3">
        <v>0</v>
      </c>
      <c r="I70" s="4">
        <f t="shared" si="10"/>
        <v>0</v>
      </c>
      <c r="J70" s="3">
        <v>0</v>
      </c>
      <c r="K70" s="5">
        <f t="shared" si="11"/>
        <v>0</v>
      </c>
      <c r="L70" s="3">
        <f t="shared" si="12"/>
        <v>1</v>
      </c>
      <c r="M70" s="3">
        <v>0</v>
      </c>
      <c r="N70" s="3">
        <v>1</v>
      </c>
      <c r="O70" s="3">
        <v>0</v>
      </c>
      <c r="P70" s="3">
        <v>0</v>
      </c>
      <c r="Q70" s="3">
        <v>0</v>
      </c>
      <c r="R70" s="5">
        <f t="shared" si="13"/>
        <v>0</v>
      </c>
      <c r="S70" s="5">
        <f t="shared" si="14"/>
        <v>0</v>
      </c>
      <c r="T70" s="3">
        <v>0</v>
      </c>
      <c r="U70" s="3">
        <v>1</v>
      </c>
      <c r="V70" s="3">
        <v>0</v>
      </c>
      <c r="W70" s="3">
        <v>0</v>
      </c>
      <c r="X70" s="3">
        <v>0</v>
      </c>
      <c r="Y70" s="3">
        <v>0</v>
      </c>
    </row>
    <row r="71" spans="1:26" x14ac:dyDescent="0.3">
      <c r="A71" s="3">
        <v>105</v>
      </c>
      <c r="B71" s="3" t="s">
        <v>24</v>
      </c>
      <c r="C71" s="3" t="s">
        <v>29</v>
      </c>
      <c r="D71" s="3" t="s">
        <v>26</v>
      </c>
      <c r="E71" s="3" t="s">
        <v>33</v>
      </c>
      <c r="F71" s="11" t="s">
        <v>32</v>
      </c>
      <c r="G71" s="3">
        <v>1</v>
      </c>
      <c r="H71" s="3">
        <v>0</v>
      </c>
      <c r="I71" s="4">
        <f t="shared" si="10"/>
        <v>0</v>
      </c>
      <c r="J71" s="3">
        <v>1</v>
      </c>
      <c r="K71" s="5">
        <f t="shared" si="11"/>
        <v>1</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6" x14ac:dyDescent="0.3">
      <c r="A72" s="3">
        <v>106</v>
      </c>
      <c r="B72" s="3" t="s">
        <v>29</v>
      </c>
      <c r="C72" s="3" t="s">
        <v>25</v>
      </c>
      <c r="D72" s="3" t="s">
        <v>26</v>
      </c>
      <c r="E72" s="3" t="s">
        <v>33</v>
      </c>
      <c r="F72" s="3" t="s">
        <v>32</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0</v>
      </c>
      <c r="W72" s="3">
        <v>0</v>
      </c>
      <c r="X72" s="3">
        <v>1</v>
      </c>
      <c r="Y72" s="3">
        <v>0</v>
      </c>
    </row>
    <row r="73" spans="1:26" x14ac:dyDescent="0.3">
      <c r="A73" s="3">
        <v>108</v>
      </c>
      <c r="B73" s="3" t="s">
        <v>31</v>
      </c>
      <c r="C73" s="3" t="s">
        <v>25</v>
      </c>
      <c r="D73" s="3" t="s">
        <v>26</v>
      </c>
      <c r="E73" s="3" t="s">
        <v>30</v>
      </c>
      <c r="F73" s="3" t="s">
        <v>28</v>
      </c>
      <c r="G73" s="3">
        <v>4</v>
      </c>
      <c r="H73" s="3">
        <v>2</v>
      </c>
      <c r="I73" s="2">
        <f t="shared" si="10"/>
        <v>0.5</v>
      </c>
      <c r="J73" s="3">
        <v>1</v>
      </c>
      <c r="K73" s="1">
        <f t="shared" si="11"/>
        <v>0.25</v>
      </c>
      <c r="L73" s="3">
        <f t="shared" si="12"/>
        <v>1</v>
      </c>
      <c r="M73" s="3">
        <v>0</v>
      </c>
      <c r="N73" s="3">
        <v>1</v>
      </c>
      <c r="O73" s="3">
        <v>0</v>
      </c>
      <c r="P73" s="3">
        <v>4</v>
      </c>
      <c r="Q73" s="3">
        <v>2</v>
      </c>
      <c r="R73" s="1">
        <f t="shared" si="13"/>
        <v>0</v>
      </c>
      <c r="S73" s="1">
        <f t="shared" si="14"/>
        <v>0</v>
      </c>
      <c r="T73" s="3">
        <v>0</v>
      </c>
      <c r="U73" s="3">
        <v>1</v>
      </c>
      <c r="V73" s="3">
        <v>1</v>
      </c>
      <c r="W73" s="3">
        <v>1</v>
      </c>
      <c r="X73" s="3">
        <v>2</v>
      </c>
      <c r="Y73" s="3">
        <v>0</v>
      </c>
      <c r="Z73" t="s">
        <v>51</v>
      </c>
    </row>
    <row r="74" spans="1:26" x14ac:dyDescent="0.3">
      <c r="A74" s="3">
        <v>109</v>
      </c>
      <c r="B74" s="3" t="s">
        <v>24</v>
      </c>
      <c r="C74" s="3" t="s">
        <v>29</v>
      </c>
      <c r="D74" s="3" t="s">
        <v>33</v>
      </c>
      <c r="E74" s="3" t="s">
        <v>30</v>
      </c>
      <c r="F74" s="3" t="s">
        <v>32</v>
      </c>
      <c r="G74" s="3">
        <v>3</v>
      </c>
      <c r="H74" s="3">
        <v>1</v>
      </c>
      <c r="I74" s="2">
        <f t="shared" si="10"/>
        <v>0.33333333333333331</v>
      </c>
      <c r="J74" s="3">
        <v>0</v>
      </c>
      <c r="K74" s="1">
        <f t="shared" si="11"/>
        <v>0</v>
      </c>
      <c r="L74" s="3">
        <f t="shared" si="12"/>
        <v>2</v>
      </c>
      <c r="M74" s="3">
        <v>0</v>
      </c>
      <c r="N74" s="3">
        <v>2</v>
      </c>
      <c r="O74" s="3">
        <v>0</v>
      </c>
      <c r="P74" s="3">
        <v>2</v>
      </c>
      <c r="Q74" s="3">
        <v>1</v>
      </c>
      <c r="R74" s="1">
        <f t="shared" si="13"/>
        <v>0</v>
      </c>
      <c r="S74" s="1">
        <f t="shared" si="14"/>
        <v>0</v>
      </c>
      <c r="T74" s="3">
        <v>0</v>
      </c>
      <c r="U74" s="3">
        <v>1</v>
      </c>
      <c r="V74" s="3">
        <v>1</v>
      </c>
      <c r="W74" s="3">
        <v>0</v>
      </c>
      <c r="X74" s="3">
        <v>1</v>
      </c>
      <c r="Y74" s="3">
        <v>0</v>
      </c>
      <c r="Z74" t="s">
        <v>51</v>
      </c>
    </row>
    <row r="75" spans="1:26" x14ac:dyDescent="0.3">
      <c r="I75" s="2"/>
      <c r="K75" s="1"/>
      <c r="R75" s="1"/>
      <c r="S75" s="1"/>
    </row>
    <row r="76" spans="1:26" x14ac:dyDescent="0.3">
      <c r="F76" s="9" t="s">
        <v>36</v>
      </c>
      <c r="G76">
        <f>SUM(G42:G74)</f>
        <v>84</v>
      </c>
      <c r="H76">
        <f>SUM(H42:H74)</f>
        <v>51</v>
      </c>
      <c r="I76" s="2">
        <f t="shared" ref="I76" si="15">H76/G76</f>
        <v>0.6071428571428571</v>
      </c>
      <c r="J76">
        <f>SUM(J42:J74)</f>
        <v>18</v>
      </c>
      <c r="K76" s="1">
        <f t="shared" ref="K76" si="16">J76/G76</f>
        <v>0.21428571428571427</v>
      </c>
      <c r="L76">
        <f t="shared" ref="L76:Q76" si="17">SUM(L42:L74)</f>
        <v>58</v>
      </c>
      <c r="M76">
        <f t="shared" si="17"/>
        <v>17</v>
      </c>
      <c r="N76">
        <f t="shared" si="17"/>
        <v>41</v>
      </c>
      <c r="O76">
        <f t="shared" si="17"/>
        <v>14</v>
      </c>
      <c r="P76">
        <f t="shared" si="17"/>
        <v>18</v>
      </c>
      <c r="Q76">
        <f t="shared" si="17"/>
        <v>11</v>
      </c>
      <c r="R76" s="1">
        <f t="shared" ref="R76" si="18">M76/(M76+N76)</f>
        <v>0.29310344827586204</v>
      </c>
      <c r="S76" s="1">
        <f t="shared" ref="S76" si="19">((0.5*T76)+M76)/L76</f>
        <v>0.34482758620689657</v>
      </c>
      <c r="T76">
        <f t="shared" ref="T76:Y76" si="20">SUM(T42:T74)</f>
        <v>6</v>
      </c>
      <c r="U76">
        <f t="shared" si="20"/>
        <v>18</v>
      </c>
      <c r="V76">
        <f t="shared" si="20"/>
        <v>26</v>
      </c>
      <c r="W76">
        <f t="shared" si="20"/>
        <v>11</v>
      </c>
      <c r="X76">
        <f t="shared" si="20"/>
        <v>17</v>
      </c>
      <c r="Y76">
        <f t="shared" si="20"/>
        <v>3</v>
      </c>
    </row>
  </sheetData>
  <sortState xmlns:xlrd2="http://schemas.microsoft.com/office/spreadsheetml/2017/richdata2" ref="A42:Z74">
    <sortCondition ref="A42:A74"/>
  </sortState>
  <mergeCells count="3">
    <mergeCell ref="A1:C1"/>
    <mergeCell ref="A40:C40"/>
    <mergeCell ref="D1:F1"/>
  </mergeCells>
  <conditionalFormatting sqref="G3:G36">
    <cfRule type="colorScale" priority="1031">
      <colorScale>
        <cfvo type="min"/>
        <cfvo type="max"/>
        <color rgb="FFFCFCFF"/>
        <color rgb="FF63BE7B"/>
      </colorScale>
    </cfRule>
  </conditionalFormatting>
  <conditionalFormatting sqref="G42:G74">
    <cfRule type="colorScale" priority="1044">
      <colorScale>
        <cfvo type="min"/>
        <cfvo type="max"/>
        <color rgb="FFFCFCFF"/>
        <color rgb="FF63BE7B"/>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DE77B-3343-4ED7-9754-60BE9FFC32A3}">
  <dimension ref="A1:AB78"/>
  <sheetViews>
    <sheetView workbookViewId="0">
      <selection sqref="A1:C1"/>
    </sheetView>
  </sheetViews>
  <sheetFormatPr defaultRowHeight="14.4" x14ac:dyDescent="0.3"/>
  <cols>
    <col min="1" max="1" width="8.109375" style="3" bestFit="1" customWidth="1"/>
    <col min="2" max="3" width="15.88671875" bestFit="1" customWidth="1"/>
    <col min="4" max="4" width="17.44140625" bestFit="1" customWidth="1"/>
    <col min="5" max="6" width="15.88671875" bestFit="1" customWidth="1"/>
    <col min="18" max="19" width="9.44140625" bestFit="1" customWidth="1"/>
    <col min="23" max="23" width="10.5546875" bestFit="1" customWidth="1"/>
    <col min="26" max="26" width="18.88671875" bestFit="1" customWidth="1"/>
    <col min="27" max="27" width="16.6640625" bestFit="1" customWidth="1"/>
  </cols>
  <sheetData>
    <row r="1" spans="1:28" x14ac:dyDescent="0.3">
      <c r="A1" s="49" t="s">
        <v>0</v>
      </c>
      <c r="B1" s="49"/>
      <c r="C1" s="49"/>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8</v>
      </c>
      <c r="H3" s="3">
        <v>4</v>
      </c>
      <c r="I3" s="4">
        <f t="shared" ref="I3:I36" si="0">H3/G3</f>
        <v>0.5</v>
      </c>
      <c r="J3" s="3">
        <v>0</v>
      </c>
      <c r="K3" s="5">
        <f t="shared" ref="K3:K36" si="1">J3/G3</f>
        <v>0</v>
      </c>
      <c r="L3" s="3">
        <f t="shared" ref="L3:L36" si="2">M3+N3</f>
        <v>7</v>
      </c>
      <c r="M3" s="3">
        <v>1</v>
      </c>
      <c r="N3" s="3">
        <v>6</v>
      </c>
      <c r="O3" s="3">
        <v>1</v>
      </c>
      <c r="P3" s="3">
        <v>2</v>
      </c>
      <c r="Q3" s="3">
        <v>2</v>
      </c>
      <c r="R3" s="5">
        <f t="shared" ref="R3:R36" si="3">M3/(M3+N3)</f>
        <v>0.14285714285714285</v>
      </c>
      <c r="S3" s="5">
        <f t="shared" ref="S3:S36" si="4">((0.5*T3)+M3)/L3</f>
        <v>0.14285714285714285</v>
      </c>
      <c r="T3" s="3">
        <v>0</v>
      </c>
      <c r="U3" s="3">
        <v>1</v>
      </c>
      <c r="V3" s="3">
        <v>0</v>
      </c>
      <c r="W3" s="3">
        <v>1</v>
      </c>
      <c r="X3" s="3"/>
      <c r="Z3" s="3">
        <v>34</v>
      </c>
      <c r="AA3" s="3">
        <v>36</v>
      </c>
      <c r="AB3">
        <f>AA3/40</f>
        <v>0.9</v>
      </c>
    </row>
    <row r="4" spans="1:28" x14ac:dyDescent="0.3">
      <c r="A4" s="3">
        <v>2</v>
      </c>
      <c r="B4" s="3" t="s">
        <v>29</v>
      </c>
      <c r="C4" s="3" t="s">
        <v>30</v>
      </c>
      <c r="D4" s="3" t="s">
        <v>26</v>
      </c>
      <c r="E4" s="3" t="s">
        <v>27</v>
      </c>
      <c r="F4" s="3" t="s">
        <v>28</v>
      </c>
      <c r="G4" s="3">
        <v>1</v>
      </c>
      <c r="H4" s="3">
        <v>2</v>
      </c>
      <c r="I4" s="4">
        <f t="shared" si="0"/>
        <v>2</v>
      </c>
      <c r="J4" s="3">
        <v>0</v>
      </c>
      <c r="K4" s="5">
        <f t="shared" si="1"/>
        <v>0</v>
      </c>
      <c r="L4" s="3">
        <f t="shared" si="2"/>
        <v>1</v>
      </c>
      <c r="M4" s="3">
        <v>1</v>
      </c>
      <c r="N4" s="3">
        <v>0</v>
      </c>
      <c r="O4" s="3">
        <v>0</v>
      </c>
      <c r="P4" s="3">
        <v>0</v>
      </c>
      <c r="Q4" s="3">
        <v>0</v>
      </c>
      <c r="R4" s="5">
        <f t="shared" si="3"/>
        <v>1</v>
      </c>
      <c r="S4" s="5">
        <f t="shared" si="4"/>
        <v>1</v>
      </c>
      <c r="T4" s="3">
        <v>0</v>
      </c>
      <c r="U4" s="3">
        <v>0</v>
      </c>
      <c r="V4" s="3">
        <v>0</v>
      </c>
      <c r="W4" s="3">
        <v>0</v>
      </c>
      <c r="X4" s="3"/>
    </row>
    <row r="5" spans="1:28" x14ac:dyDescent="0.3">
      <c r="A5" s="3">
        <v>4</v>
      </c>
      <c r="B5" s="3" t="s">
        <v>24</v>
      </c>
      <c r="C5" s="3" t="s">
        <v>29</v>
      </c>
      <c r="D5" s="3" t="s">
        <v>26</v>
      </c>
      <c r="E5" s="3" t="s">
        <v>27</v>
      </c>
      <c r="F5" s="3" t="s">
        <v>28</v>
      </c>
      <c r="G5" s="3">
        <v>5</v>
      </c>
      <c r="H5" s="3">
        <v>4</v>
      </c>
      <c r="I5" s="4">
        <f t="shared" si="0"/>
        <v>0.8</v>
      </c>
      <c r="J5" s="3">
        <v>0</v>
      </c>
      <c r="K5" s="5">
        <f t="shared" si="1"/>
        <v>0</v>
      </c>
      <c r="L5" s="3">
        <f t="shared" si="2"/>
        <v>5</v>
      </c>
      <c r="M5" s="3">
        <v>2</v>
      </c>
      <c r="N5" s="3">
        <v>3</v>
      </c>
      <c r="O5" s="3">
        <v>2</v>
      </c>
      <c r="P5" s="3">
        <v>1</v>
      </c>
      <c r="Q5" s="3">
        <v>0</v>
      </c>
      <c r="R5" s="5">
        <f t="shared" si="3"/>
        <v>0.4</v>
      </c>
      <c r="S5" s="5">
        <f t="shared" si="4"/>
        <v>0.4</v>
      </c>
      <c r="T5" s="3">
        <v>0</v>
      </c>
      <c r="U5" s="3">
        <v>2</v>
      </c>
      <c r="V5" s="3">
        <v>0</v>
      </c>
      <c r="W5" s="3">
        <v>1</v>
      </c>
      <c r="X5" s="3"/>
    </row>
    <row r="6" spans="1:28" x14ac:dyDescent="0.3">
      <c r="A6" s="3">
        <v>6</v>
      </c>
      <c r="B6" s="3" t="s">
        <v>29</v>
      </c>
      <c r="C6" s="3" t="s">
        <v>25</v>
      </c>
      <c r="D6" s="3" t="s">
        <v>26</v>
      </c>
      <c r="E6" s="3" t="s">
        <v>27</v>
      </c>
      <c r="F6" s="12" t="s">
        <v>28</v>
      </c>
      <c r="G6" s="3">
        <v>2</v>
      </c>
      <c r="H6" s="3">
        <v>2</v>
      </c>
      <c r="I6" s="17">
        <f t="shared" si="0"/>
        <v>1</v>
      </c>
      <c r="J6" s="3">
        <v>1</v>
      </c>
      <c r="K6" s="5">
        <f t="shared" si="1"/>
        <v>0.5</v>
      </c>
      <c r="L6" s="3">
        <f t="shared" si="2"/>
        <v>1</v>
      </c>
      <c r="M6" s="3">
        <v>1</v>
      </c>
      <c r="N6" s="3">
        <v>0</v>
      </c>
      <c r="O6" s="3">
        <v>0</v>
      </c>
      <c r="P6" s="3">
        <v>0</v>
      </c>
      <c r="Q6" s="3">
        <v>0</v>
      </c>
      <c r="R6" s="5">
        <f t="shared" si="3"/>
        <v>1</v>
      </c>
      <c r="S6" s="5">
        <f t="shared" si="4"/>
        <v>1</v>
      </c>
      <c r="T6" s="3">
        <v>0</v>
      </c>
      <c r="U6" s="3">
        <v>0</v>
      </c>
      <c r="V6" s="3">
        <v>0</v>
      </c>
      <c r="W6" s="3">
        <v>0</v>
      </c>
      <c r="X6" s="3"/>
    </row>
    <row r="7" spans="1:28" x14ac:dyDescent="0.3">
      <c r="A7" s="3">
        <v>9</v>
      </c>
      <c r="B7" s="3" t="s">
        <v>32</v>
      </c>
      <c r="C7" s="3" t="s">
        <v>25</v>
      </c>
      <c r="D7" s="3" t="s">
        <v>26</v>
      </c>
      <c r="E7" s="3" t="s">
        <v>27</v>
      </c>
      <c r="F7" s="3" t="s">
        <v>28</v>
      </c>
      <c r="G7" s="3">
        <v>2</v>
      </c>
      <c r="H7" s="3">
        <v>2</v>
      </c>
      <c r="I7" s="4">
        <f t="shared" si="0"/>
        <v>1</v>
      </c>
      <c r="J7" s="3">
        <v>0</v>
      </c>
      <c r="K7" s="5">
        <f t="shared" si="1"/>
        <v>0</v>
      </c>
      <c r="L7" s="3">
        <f t="shared" si="2"/>
        <v>2</v>
      </c>
      <c r="M7" s="3">
        <v>1</v>
      </c>
      <c r="N7" s="3">
        <v>1</v>
      </c>
      <c r="O7" s="3">
        <v>1</v>
      </c>
      <c r="P7" s="3">
        <v>0</v>
      </c>
      <c r="Q7" s="3">
        <v>0</v>
      </c>
      <c r="R7" s="5">
        <f t="shared" si="3"/>
        <v>0.5</v>
      </c>
      <c r="S7" s="5">
        <f t="shared" si="4"/>
        <v>0.5</v>
      </c>
      <c r="T7" s="3">
        <v>0</v>
      </c>
      <c r="U7" s="3">
        <v>0</v>
      </c>
      <c r="V7" s="3">
        <v>0</v>
      </c>
      <c r="W7" s="3">
        <v>1</v>
      </c>
      <c r="X7" s="3" t="s">
        <v>51</v>
      </c>
    </row>
    <row r="8" spans="1:28" x14ac:dyDescent="0.3">
      <c r="A8" s="3">
        <v>17</v>
      </c>
      <c r="B8" s="3" t="s">
        <v>32</v>
      </c>
      <c r="C8" s="3" t="s">
        <v>30</v>
      </c>
      <c r="D8" s="3" t="s">
        <v>26</v>
      </c>
      <c r="E8" s="3" t="s">
        <v>33</v>
      </c>
      <c r="F8" s="3" t="s">
        <v>28</v>
      </c>
      <c r="G8" s="3">
        <v>1</v>
      </c>
      <c r="H8" s="3">
        <v>2</v>
      </c>
      <c r="I8" s="4">
        <f t="shared" si="0"/>
        <v>2</v>
      </c>
      <c r="J8" s="3">
        <v>0</v>
      </c>
      <c r="K8" s="5">
        <f t="shared" si="1"/>
        <v>0</v>
      </c>
      <c r="L8" s="3">
        <f t="shared" si="2"/>
        <v>0</v>
      </c>
      <c r="M8" s="3">
        <v>0</v>
      </c>
      <c r="N8" s="3">
        <v>0</v>
      </c>
      <c r="O8" s="3">
        <v>0</v>
      </c>
      <c r="P8" s="3">
        <v>2</v>
      </c>
      <c r="Q8" s="3">
        <v>2</v>
      </c>
      <c r="R8" s="5" t="e">
        <f t="shared" si="3"/>
        <v>#DIV/0!</v>
      </c>
      <c r="S8" s="5" t="e">
        <f t="shared" si="4"/>
        <v>#DIV/0!</v>
      </c>
      <c r="T8" s="3">
        <v>0</v>
      </c>
      <c r="U8" s="3">
        <v>0</v>
      </c>
      <c r="V8" s="3">
        <v>0</v>
      </c>
      <c r="W8" s="3">
        <v>1</v>
      </c>
    </row>
    <row r="9" spans="1:28" x14ac:dyDescent="0.3">
      <c r="A9" s="3">
        <v>24</v>
      </c>
      <c r="B9" s="3" t="s">
        <v>24</v>
      </c>
      <c r="C9" s="3" t="s">
        <v>29</v>
      </c>
      <c r="D9" s="3" t="s">
        <v>26</v>
      </c>
      <c r="E9" s="3" t="s">
        <v>33</v>
      </c>
      <c r="F9" s="3" t="s">
        <v>28</v>
      </c>
      <c r="G9" s="3">
        <v>3</v>
      </c>
      <c r="H9" s="3">
        <v>7</v>
      </c>
      <c r="I9" s="4">
        <f t="shared" si="0"/>
        <v>2.3333333333333335</v>
      </c>
      <c r="J9" s="3">
        <v>0</v>
      </c>
      <c r="K9" s="5">
        <f t="shared" si="1"/>
        <v>0</v>
      </c>
      <c r="L9" s="3">
        <f t="shared" si="2"/>
        <v>3</v>
      </c>
      <c r="M9" s="3">
        <v>3</v>
      </c>
      <c r="N9" s="3">
        <v>0</v>
      </c>
      <c r="O9" s="3">
        <v>1</v>
      </c>
      <c r="P9" s="3">
        <v>0</v>
      </c>
      <c r="Q9" s="3">
        <v>0</v>
      </c>
      <c r="R9" s="5">
        <f t="shared" si="3"/>
        <v>1</v>
      </c>
      <c r="S9" s="5">
        <f t="shared" si="4"/>
        <v>1.1666666666666667</v>
      </c>
      <c r="T9" s="3">
        <v>1</v>
      </c>
      <c r="U9" s="3">
        <v>0</v>
      </c>
      <c r="V9" s="3">
        <v>0</v>
      </c>
      <c r="W9" s="3">
        <v>1</v>
      </c>
    </row>
    <row r="10" spans="1:28" x14ac:dyDescent="0.3">
      <c r="A10" s="3">
        <v>34</v>
      </c>
      <c r="B10" s="3" t="s">
        <v>24</v>
      </c>
      <c r="C10" s="3" t="s">
        <v>25</v>
      </c>
      <c r="D10" s="3" t="s">
        <v>29</v>
      </c>
      <c r="E10" s="3" t="s">
        <v>27</v>
      </c>
      <c r="F10" s="3" t="s">
        <v>28</v>
      </c>
      <c r="G10" s="3">
        <v>4</v>
      </c>
      <c r="H10" s="3">
        <v>4</v>
      </c>
      <c r="I10" s="4">
        <f t="shared" si="0"/>
        <v>1</v>
      </c>
      <c r="J10" s="3">
        <v>1</v>
      </c>
      <c r="K10" s="5">
        <f t="shared" si="1"/>
        <v>0.25</v>
      </c>
      <c r="L10" s="3">
        <f t="shared" si="2"/>
        <v>2</v>
      </c>
      <c r="M10" s="3">
        <v>1</v>
      </c>
      <c r="N10" s="3">
        <v>1</v>
      </c>
      <c r="O10" s="3">
        <v>1</v>
      </c>
      <c r="P10" s="3">
        <v>2</v>
      </c>
      <c r="Q10" s="3">
        <v>1</v>
      </c>
      <c r="R10" s="5">
        <f t="shared" si="3"/>
        <v>0.5</v>
      </c>
      <c r="S10" s="5">
        <f t="shared" si="4"/>
        <v>0.75</v>
      </c>
      <c r="T10" s="3">
        <v>1</v>
      </c>
      <c r="U10" s="3">
        <v>0</v>
      </c>
      <c r="V10" s="3">
        <v>0</v>
      </c>
      <c r="W10" s="3">
        <v>2</v>
      </c>
    </row>
    <row r="11" spans="1:28" x14ac:dyDescent="0.3">
      <c r="A11" s="3">
        <v>45</v>
      </c>
      <c r="B11" s="3" t="s">
        <v>24</v>
      </c>
      <c r="C11" s="3" t="s">
        <v>25</v>
      </c>
      <c r="D11" s="3" t="s">
        <v>26</v>
      </c>
      <c r="E11" s="3" t="s">
        <v>27</v>
      </c>
      <c r="F11" s="3" t="s">
        <v>30</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1</v>
      </c>
      <c r="V11" s="3">
        <v>0</v>
      </c>
      <c r="W11" s="3">
        <v>0</v>
      </c>
    </row>
    <row r="12" spans="1:28" x14ac:dyDescent="0.3">
      <c r="A12" s="3">
        <v>48</v>
      </c>
      <c r="B12" s="3" t="s">
        <v>24</v>
      </c>
      <c r="C12" s="3" t="s">
        <v>25</v>
      </c>
      <c r="D12" s="3" t="s">
        <v>26</v>
      </c>
      <c r="E12" s="3" t="s">
        <v>30</v>
      </c>
      <c r="F12" s="3" t="s">
        <v>32</v>
      </c>
      <c r="G12" s="3">
        <v>2</v>
      </c>
      <c r="H12" s="3">
        <v>3</v>
      </c>
      <c r="I12" s="4">
        <f t="shared" si="0"/>
        <v>1.5</v>
      </c>
      <c r="J12" s="3">
        <v>0</v>
      </c>
      <c r="K12" s="5">
        <f t="shared" si="1"/>
        <v>0</v>
      </c>
      <c r="L12" s="3">
        <f t="shared" si="2"/>
        <v>3</v>
      </c>
      <c r="M12" s="3">
        <v>1</v>
      </c>
      <c r="N12" s="3">
        <v>2</v>
      </c>
      <c r="O12" s="3">
        <v>1</v>
      </c>
      <c r="P12" s="3">
        <v>0</v>
      </c>
      <c r="Q12" s="3">
        <v>0</v>
      </c>
      <c r="R12" s="5">
        <f t="shared" si="3"/>
        <v>0.33333333333333331</v>
      </c>
      <c r="S12" s="5">
        <f t="shared" si="4"/>
        <v>0.5</v>
      </c>
      <c r="T12" s="3">
        <v>1</v>
      </c>
      <c r="U12" s="3">
        <v>2</v>
      </c>
      <c r="V12" s="3">
        <v>0</v>
      </c>
      <c r="W12" s="3">
        <v>0</v>
      </c>
    </row>
    <row r="13" spans="1:28" x14ac:dyDescent="0.3">
      <c r="A13" s="3">
        <v>50</v>
      </c>
      <c r="B13" s="3" t="s">
        <v>29</v>
      </c>
      <c r="C13" s="3" t="s">
        <v>25</v>
      </c>
      <c r="D13" s="3" t="s">
        <v>30</v>
      </c>
      <c r="E13" s="3" t="s">
        <v>33</v>
      </c>
      <c r="F13" s="3" t="s">
        <v>28</v>
      </c>
      <c r="G13" s="3">
        <v>2</v>
      </c>
      <c r="H13" s="3">
        <v>0</v>
      </c>
      <c r="I13" s="4">
        <f t="shared" si="0"/>
        <v>0</v>
      </c>
      <c r="J13" s="3">
        <v>1</v>
      </c>
      <c r="K13" s="5">
        <f t="shared" si="1"/>
        <v>0.5</v>
      </c>
      <c r="L13" s="3">
        <f t="shared" si="2"/>
        <v>1</v>
      </c>
      <c r="M13" s="3">
        <v>0</v>
      </c>
      <c r="N13" s="3">
        <v>1</v>
      </c>
      <c r="O13" s="3">
        <v>0</v>
      </c>
      <c r="P13" s="3">
        <v>0</v>
      </c>
      <c r="Q13" s="3">
        <v>0</v>
      </c>
      <c r="R13" s="5">
        <f t="shared" si="3"/>
        <v>0</v>
      </c>
      <c r="S13" s="5">
        <f t="shared" si="4"/>
        <v>0</v>
      </c>
      <c r="T13" s="3">
        <v>0</v>
      </c>
      <c r="U13" s="3">
        <v>0</v>
      </c>
      <c r="V13" s="3">
        <v>0</v>
      </c>
      <c r="W13" s="3">
        <v>0</v>
      </c>
    </row>
    <row r="14" spans="1:28" x14ac:dyDescent="0.3">
      <c r="A14" s="3">
        <v>57</v>
      </c>
      <c r="B14" s="3" t="s">
        <v>29</v>
      </c>
      <c r="C14" s="3" t="s">
        <v>32</v>
      </c>
      <c r="D14" s="3" t="s">
        <v>33</v>
      </c>
      <c r="E14" s="3" t="s">
        <v>30</v>
      </c>
      <c r="F14" s="3" t="s">
        <v>31</v>
      </c>
      <c r="G14" s="3">
        <v>3</v>
      </c>
      <c r="H14" s="3">
        <v>0</v>
      </c>
      <c r="I14" s="4">
        <f t="shared" si="0"/>
        <v>0</v>
      </c>
      <c r="J14" s="3">
        <v>0</v>
      </c>
      <c r="K14" s="5">
        <f t="shared" si="1"/>
        <v>0</v>
      </c>
      <c r="L14" s="3">
        <f t="shared" si="2"/>
        <v>2</v>
      </c>
      <c r="M14" s="3">
        <v>0</v>
      </c>
      <c r="N14" s="3">
        <v>2</v>
      </c>
      <c r="O14" s="3">
        <v>0</v>
      </c>
      <c r="P14" s="3">
        <v>2</v>
      </c>
      <c r="Q14" s="3">
        <v>0</v>
      </c>
      <c r="R14" s="5">
        <f t="shared" si="3"/>
        <v>0</v>
      </c>
      <c r="S14" s="5">
        <f t="shared" si="4"/>
        <v>0</v>
      </c>
      <c r="T14" s="3">
        <v>0</v>
      </c>
      <c r="U14" s="3">
        <v>1</v>
      </c>
      <c r="V14" s="3">
        <v>0</v>
      </c>
      <c r="W14" s="3">
        <v>1</v>
      </c>
    </row>
    <row r="15" spans="1:28" x14ac:dyDescent="0.3">
      <c r="A15" s="3">
        <v>94</v>
      </c>
      <c r="B15" s="3" t="s">
        <v>24</v>
      </c>
      <c r="C15" s="3" t="s">
        <v>25</v>
      </c>
      <c r="D15" s="3" t="s">
        <v>26</v>
      </c>
      <c r="E15" s="3" t="s">
        <v>30</v>
      </c>
      <c r="F15" s="3" t="s">
        <v>31</v>
      </c>
      <c r="G15" s="3">
        <v>3</v>
      </c>
      <c r="H15" s="3">
        <v>0</v>
      </c>
      <c r="I15" s="4">
        <f t="shared" si="0"/>
        <v>0</v>
      </c>
      <c r="J15" s="3">
        <v>2</v>
      </c>
      <c r="K15" s="5">
        <f t="shared" si="1"/>
        <v>0.66666666666666663</v>
      </c>
      <c r="L15" s="3">
        <f t="shared" si="2"/>
        <v>1</v>
      </c>
      <c r="M15" s="3">
        <v>0</v>
      </c>
      <c r="N15" s="3">
        <v>1</v>
      </c>
      <c r="O15" s="3">
        <v>0</v>
      </c>
      <c r="P15" s="3">
        <v>0</v>
      </c>
      <c r="Q15" s="3">
        <v>0</v>
      </c>
      <c r="R15" s="5">
        <f t="shared" si="3"/>
        <v>0</v>
      </c>
      <c r="S15" s="5">
        <f t="shared" si="4"/>
        <v>0</v>
      </c>
      <c r="T15" s="3">
        <v>0</v>
      </c>
      <c r="U15" s="3">
        <v>1</v>
      </c>
      <c r="V15" s="3">
        <v>0</v>
      </c>
      <c r="W15" s="3">
        <v>0</v>
      </c>
    </row>
    <row r="16" spans="1:28" x14ac:dyDescent="0.3">
      <c r="A16" s="3">
        <v>97</v>
      </c>
      <c r="B16" s="3" t="s">
        <v>24</v>
      </c>
      <c r="C16" s="3" t="s">
        <v>29</v>
      </c>
      <c r="D16" s="3" t="s">
        <v>32</v>
      </c>
      <c r="E16" s="3" t="s">
        <v>33</v>
      </c>
      <c r="F16" s="3" t="s">
        <v>28</v>
      </c>
      <c r="G16" s="3">
        <v>5</v>
      </c>
      <c r="H16" s="3">
        <v>0</v>
      </c>
      <c r="I16" s="4">
        <f t="shared" si="0"/>
        <v>0</v>
      </c>
      <c r="J16" s="3">
        <v>2</v>
      </c>
      <c r="K16" s="5">
        <f t="shared" si="1"/>
        <v>0.4</v>
      </c>
      <c r="L16" s="3">
        <f t="shared" si="2"/>
        <v>3</v>
      </c>
      <c r="M16" s="3">
        <v>0</v>
      </c>
      <c r="N16" s="3">
        <v>3</v>
      </c>
      <c r="O16" s="3">
        <v>0</v>
      </c>
      <c r="P16" s="3">
        <v>0</v>
      </c>
      <c r="Q16" s="3">
        <v>0</v>
      </c>
      <c r="R16" s="5">
        <f t="shared" si="3"/>
        <v>0</v>
      </c>
      <c r="S16" s="5">
        <f t="shared" si="4"/>
        <v>0</v>
      </c>
      <c r="T16" s="3">
        <v>0</v>
      </c>
      <c r="U16" s="3">
        <v>2</v>
      </c>
      <c r="V16" s="3">
        <v>0</v>
      </c>
      <c r="W16" s="3">
        <v>1</v>
      </c>
    </row>
    <row r="17" spans="1:27" x14ac:dyDescent="0.3">
      <c r="A17" s="3">
        <v>98</v>
      </c>
      <c r="B17" s="3" t="s">
        <v>29</v>
      </c>
      <c r="C17" s="3" t="s">
        <v>25</v>
      </c>
      <c r="D17" s="3" t="s">
        <v>26</v>
      </c>
      <c r="E17" s="3" t="s">
        <v>27</v>
      </c>
      <c r="F17" s="3" t="s">
        <v>32</v>
      </c>
      <c r="G17" s="3">
        <v>0</v>
      </c>
      <c r="H17" s="3">
        <v>0</v>
      </c>
      <c r="I17" s="4" t="e">
        <f t="shared" si="0"/>
        <v>#DIV/0!</v>
      </c>
      <c r="J17" s="3">
        <v>0</v>
      </c>
      <c r="K17" s="5" t="e">
        <f t="shared" si="1"/>
        <v>#DIV/0!</v>
      </c>
      <c r="L17" s="3">
        <f t="shared" si="2"/>
        <v>0</v>
      </c>
      <c r="M17" s="3">
        <v>0</v>
      </c>
      <c r="N17" s="3">
        <v>0</v>
      </c>
      <c r="O17" s="3">
        <v>0</v>
      </c>
      <c r="P17" s="3">
        <v>0</v>
      </c>
      <c r="Q17" s="3">
        <v>0</v>
      </c>
      <c r="R17" s="5" t="e">
        <f t="shared" si="3"/>
        <v>#DIV/0!</v>
      </c>
      <c r="S17" s="5" t="e">
        <f t="shared" si="4"/>
        <v>#DIV/0!</v>
      </c>
      <c r="T17" s="3">
        <v>0</v>
      </c>
      <c r="U17" s="3">
        <v>0</v>
      </c>
      <c r="V17" s="3">
        <v>0</v>
      </c>
      <c r="W17" s="3">
        <v>0</v>
      </c>
    </row>
    <row r="18" spans="1:27" x14ac:dyDescent="0.3">
      <c r="A18" s="3">
        <v>128</v>
      </c>
      <c r="B18" s="3" t="s">
        <v>30</v>
      </c>
      <c r="C18" s="3" t="s">
        <v>25</v>
      </c>
      <c r="D18" s="3" t="s">
        <v>26</v>
      </c>
      <c r="E18" s="3" t="s">
        <v>27</v>
      </c>
      <c r="F18" s="3" t="s">
        <v>28</v>
      </c>
      <c r="G18" s="3">
        <v>5</v>
      </c>
      <c r="H18" s="3">
        <v>5</v>
      </c>
      <c r="I18" s="4">
        <f t="shared" si="0"/>
        <v>1</v>
      </c>
      <c r="J18" s="3">
        <v>1</v>
      </c>
      <c r="K18" s="5">
        <f t="shared" si="1"/>
        <v>0.2</v>
      </c>
      <c r="L18" s="3">
        <f t="shared" si="2"/>
        <v>4</v>
      </c>
      <c r="M18" s="3">
        <v>2</v>
      </c>
      <c r="N18" s="3">
        <v>2</v>
      </c>
      <c r="O18" s="3">
        <v>1</v>
      </c>
      <c r="P18" s="3">
        <v>2</v>
      </c>
      <c r="Q18" s="3">
        <v>0</v>
      </c>
      <c r="R18" s="5">
        <f t="shared" si="3"/>
        <v>0.5</v>
      </c>
      <c r="S18" s="5">
        <f t="shared" si="4"/>
        <v>0.625</v>
      </c>
      <c r="T18" s="3">
        <v>1</v>
      </c>
      <c r="U18" s="3">
        <v>1</v>
      </c>
      <c r="V18" s="3">
        <v>0</v>
      </c>
      <c r="W18" s="3">
        <v>1</v>
      </c>
    </row>
    <row r="19" spans="1:27" x14ac:dyDescent="0.3">
      <c r="A19" s="3">
        <v>135</v>
      </c>
      <c r="B19" s="3" t="s">
        <v>29</v>
      </c>
      <c r="C19" s="3" t="s">
        <v>32</v>
      </c>
      <c r="D19" s="3" t="s">
        <v>26</v>
      </c>
      <c r="E19" s="3" t="s">
        <v>27</v>
      </c>
      <c r="F19" s="3" t="s">
        <v>28</v>
      </c>
      <c r="G19" s="3">
        <v>4</v>
      </c>
      <c r="H19" s="3">
        <v>7</v>
      </c>
      <c r="I19" s="4">
        <f t="shared" si="0"/>
        <v>1.75</v>
      </c>
      <c r="J19" s="3">
        <v>0</v>
      </c>
      <c r="K19" s="5">
        <f t="shared" si="1"/>
        <v>0</v>
      </c>
      <c r="L19" s="3">
        <f t="shared" si="2"/>
        <v>4</v>
      </c>
      <c r="M19" s="3">
        <v>3</v>
      </c>
      <c r="N19" s="3">
        <v>1</v>
      </c>
      <c r="O19" s="3">
        <v>2</v>
      </c>
      <c r="P19" s="3">
        <v>0</v>
      </c>
      <c r="Q19" s="3">
        <v>0</v>
      </c>
      <c r="R19" s="5">
        <f t="shared" si="3"/>
        <v>0.75</v>
      </c>
      <c r="S19" s="5">
        <f t="shared" si="4"/>
        <v>0.75</v>
      </c>
      <c r="T19" s="3">
        <v>0</v>
      </c>
      <c r="U19" s="3">
        <v>0</v>
      </c>
      <c r="V19" s="3">
        <v>0</v>
      </c>
      <c r="W19" s="3">
        <v>1</v>
      </c>
    </row>
    <row r="20" spans="1:27" x14ac:dyDescent="0.3">
      <c r="A20" s="3">
        <v>148</v>
      </c>
      <c r="B20" s="3" t="s">
        <v>32</v>
      </c>
      <c r="C20" s="3" t="s">
        <v>30</v>
      </c>
      <c r="D20" s="3" t="s">
        <v>31</v>
      </c>
      <c r="E20" s="3" t="s">
        <v>33</v>
      </c>
      <c r="F20" s="3" t="s">
        <v>28</v>
      </c>
      <c r="G20" s="3">
        <v>3</v>
      </c>
      <c r="H20" s="3">
        <v>2</v>
      </c>
      <c r="I20" s="4">
        <f t="shared" si="0"/>
        <v>0.66666666666666663</v>
      </c>
      <c r="J20" s="3">
        <v>0</v>
      </c>
      <c r="K20" s="5">
        <f t="shared" si="1"/>
        <v>0</v>
      </c>
      <c r="L20" s="3">
        <f t="shared" si="2"/>
        <v>3</v>
      </c>
      <c r="M20" s="3">
        <v>1</v>
      </c>
      <c r="N20" s="3">
        <v>2</v>
      </c>
      <c r="O20" s="3">
        <v>1</v>
      </c>
      <c r="P20" s="3">
        <v>1</v>
      </c>
      <c r="Q20" s="3">
        <v>0</v>
      </c>
      <c r="R20" s="5">
        <f t="shared" si="3"/>
        <v>0.33333333333333331</v>
      </c>
      <c r="S20" s="5">
        <f t="shared" si="4"/>
        <v>0.33333333333333331</v>
      </c>
      <c r="T20" s="3">
        <v>0</v>
      </c>
      <c r="U20" s="3">
        <v>1</v>
      </c>
      <c r="V20" s="3">
        <v>0</v>
      </c>
      <c r="W20" s="3">
        <v>1</v>
      </c>
    </row>
    <row r="21" spans="1:27" x14ac:dyDescent="0.3">
      <c r="A21" s="3">
        <v>149</v>
      </c>
      <c r="B21" s="3" t="s">
        <v>31</v>
      </c>
      <c r="C21" s="3" t="s">
        <v>25</v>
      </c>
      <c r="D21" s="3" t="s">
        <v>26</v>
      </c>
      <c r="E21" s="3" t="s">
        <v>33</v>
      </c>
      <c r="F21" s="3" t="s">
        <v>30</v>
      </c>
      <c r="G21" s="3">
        <v>6</v>
      </c>
      <c r="H21" s="3">
        <v>0</v>
      </c>
      <c r="I21" s="4">
        <f t="shared" si="0"/>
        <v>0</v>
      </c>
      <c r="J21" s="3">
        <v>0</v>
      </c>
      <c r="K21" s="5">
        <f t="shared" si="1"/>
        <v>0</v>
      </c>
      <c r="L21" s="3">
        <f t="shared" si="2"/>
        <v>6</v>
      </c>
      <c r="M21" s="3">
        <v>0</v>
      </c>
      <c r="N21" s="3">
        <v>6</v>
      </c>
      <c r="O21" s="3">
        <v>0</v>
      </c>
      <c r="P21" s="3">
        <v>0</v>
      </c>
      <c r="Q21" s="3">
        <v>0</v>
      </c>
      <c r="R21" s="5">
        <f t="shared" si="3"/>
        <v>0</v>
      </c>
      <c r="S21" s="5">
        <f t="shared" si="4"/>
        <v>0</v>
      </c>
      <c r="T21" s="3">
        <v>0</v>
      </c>
      <c r="U21" s="3">
        <v>3</v>
      </c>
      <c r="V21" s="3">
        <v>0</v>
      </c>
      <c r="W21" s="3">
        <v>0</v>
      </c>
    </row>
    <row r="22" spans="1:27" x14ac:dyDescent="0.3">
      <c r="A22" s="3">
        <v>150</v>
      </c>
      <c r="B22" s="3" t="s">
        <v>29</v>
      </c>
      <c r="C22" s="3" t="s">
        <v>25</v>
      </c>
      <c r="D22" s="3" t="s">
        <v>30</v>
      </c>
      <c r="E22" s="3" t="s">
        <v>27</v>
      </c>
      <c r="F22" s="3" t="s">
        <v>28</v>
      </c>
      <c r="G22" s="3">
        <v>2</v>
      </c>
      <c r="H22" s="3">
        <v>2</v>
      </c>
      <c r="I22" s="4">
        <f t="shared" si="0"/>
        <v>1</v>
      </c>
      <c r="J22" s="3">
        <v>0</v>
      </c>
      <c r="K22" s="5">
        <f t="shared" si="1"/>
        <v>0</v>
      </c>
      <c r="L22" s="3">
        <f t="shared" si="2"/>
        <v>2</v>
      </c>
      <c r="M22" s="3">
        <v>1</v>
      </c>
      <c r="N22" s="3">
        <v>1</v>
      </c>
      <c r="O22" s="3">
        <v>1</v>
      </c>
      <c r="P22" s="3">
        <v>0</v>
      </c>
      <c r="Q22" s="3">
        <v>0</v>
      </c>
      <c r="R22" s="5">
        <f t="shared" si="3"/>
        <v>0.5</v>
      </c>
      <c r="S22" s="5">
        <f t="shared" si="4"/>
        <v>0.5</v>
      </c>
      <c r="T22" s="3">
        <v>0</v>
      </c>
      <c r="U22" s="3">
        <v>0</v>
      </c>
      <c r="V22" s="3">
        <v>0</v>
      </c>
      <c r="W22" s="3">
        <v>0</v>
      </c>
    </row>
    <row r="23" spans="1:27" x14ac:dyDescent="0.3">
      <c r="A23" s="3">
        <v>151</v>
      </c>
      <c r="B23" s="3" t="s">
        <v>30</v>
      </c>
      <c r="C23" s="3" t="s">
        <v>25</v>
      </c>
      <c r="D23" s="3" t="s">
        <v>26</v>
      </c>
      <c r="E23" s="3" t="s">
        <v>27</v>
      </c>
      <c r="F23" s="3" t="s">
        <v>31</v>
      </c>
      <c r="G23" s="3">
        <v>5</v>
      </c>
      <c r="H23" s="3">
        <v>2</v>
      </c>
      <c r="I23" s="4">
        <f t="shared" si="0"/>
        <v>0.4</v>
      </c>
      <c r="J23" s="3">
        <v>0</v>
      </c>
      <c r="K23" s="5">
        <f t="shared" si="1"/>
        <v>0</v>
      </c>
      <c r="L23" s="3">
        <f t="shared" si="2"/>
        <v>5</v>
      </c>
      <c r="M23" s="3">
        <v>1</v>
      </c>
      <c r="N23" s="3">
        <v>4</v>
      </c>
      <c r="O23" s="3">
        <v>1</v>
      </c>
      <c r="P23" s="3">
        <v>0</v>
      </c>
      <c r="Q23" s="3">
        <v>0</v>
      </c>
      <c r="R23" s="5">
        <f t="shared" si="3"/>
        <v>0.2</v>
      </c>
      <c r="S23" s="5">
        <f t="shared" si="4"/>
        <v>0.2</v>
      </c>
      <c r="T23" s="3">
        <v>0</v>
      </c>
      <c r="U23" s="3">
        <v>1</v>
      </c>
      <c r="V23" s="3">
        <v>0</v>
      </c>
      <c r="W23" s="3">
        <v>0</v>
      </c>
    </row>
    <row r="24" spans="1:27" x14ac:dyDescent="0.3">
      <c r="A24" s="3">
        <v>152</v>
      </c>
      <c r="B24" s="3" t="s">
        <v>32</v>
      </c>
      <c r="C24" s="3" t="s">
        <v>31</v>
      </c>
      <c r="D24" s="3" t="s">
        <v>26</v>
      </c>
      <c r="E24" s="3" t="s">
        <v>27</v>
      </c>
      <c r="F24" s="3" t="s">
        <v>28</v>
      </c>
      <c r="G24" s="3">
        <v>1</v>
      </c>
      <c r="H24" s="3">
        <v>0</v>
      </c>
      <c r="I24" s="4">
        <f t="shared" si="0"/>
        <v>0</v>
      </c>
      <c r="J24" s="3">
        <v>1</v>
      </c>
      <c r="K24" s="5">
        <f t="shared" si="1"/>
        <v>1</v>
      </c>
      <c r="L24" s="3">
        <f t="shared" si="2"/>
        <v>0</v>
      </c>
      <c r="M24" s="3">
        <v>0</v>
      </c>
      <c r="N24" s="3">
        <v>0</v>
      </c>
      <c r="O24" s="3">
        <v>0</v>
      </c>
      <c r="P24" s="3">
        <v>0</v>
      </c>
      <c r="Q24" s="3">
        <v>0</v>
      </c>
      <c r="R24" s="5" t="e">
        <f t="shared" si="3"/>
        <v>#DIV/0!</v>
      </c>
      <c r="S24" s="5" t="e">
        <f t="shared" si="4"/>
        <v>#DIV/0!</v>
      </c>
      <c r="T24" s="3">
        <v>0</v>
      </c>
      <c r="U24" s="3">
        <v>0</v>
      </c>
      <c r="V24" s="3">
        <v>0</v>
      </c>
      <c r="W24" s="3">
        <v>0</v>
      </c>
    </row>
    <row r="25" spans="1:27" x14ac:dyDescent="0.3">
      <c r="A25" s="3">
        <v>153</v>
      </c>
      <c r="B25" s="3" t="s">
        <v>29</v>
      </c>
      <c r="C25" s="3" t="s">
        <v>33</v>
      </c>
      <c r="D25" s="3" t="s">
        <v>26</v>
      </c>
      <c r="E25" s="3" t="s">
        <v>27</v>
      </c>
      <c r="F25" s="3" t="s">
        <v>28</v>
      </c>
      <c r="G25" s="3">
        <v>0</v>
      </c>
      <c r="H25" s="3">
        <v>0</v>
      </c>
      <c r="I25" s="4" t="e">
        <f t="shared" si="0"/>
        <v>#DIV/0!</v>
      </c>
      <c r="J25" s="3">
        <v>0</v>
      </c>
      <c r="K25" s="5" t="e">
        <f t="shared" si="1"/>
        <v>#DIV/0!</v>
      </c>
      <c r="L25" s="3">
        <f t="shared" si="2"/>
        <v>0</v>
      </c>
      <c r="M25" s="3">
        <v>0</v>
      </c>
      <c r="N25" s="3">
        <v>0</v>
      </c>
      <c r="O25" s="3">
        <v>0</v>
      </c>
      <c r="P25" s="3">
        <v>0</v>
      </c>
      <c r="Q25" s="3">
        <v>0</v>
      </c>
      <c r="R25" s="5" t="e">
        <f t="shared" si="3"/>
        <v>#DIV/0!</v>
      </c>
      <c r="S25" s="5" t="e">
        <f t="shared" si="4"/>
        <v>#DIV/0!</v>
      </c>
      <c r="T25" s="3">
        <v>0</v>
      </c>
      <c r="U25" s="3">
        <v>0</v>
      </c>
      <c r="V25" s="3">
        <v>0</v>
      </c>
      <c r="W25" s="3">
        <v>0</v>
      </c>
    </row>
    <row r="26" spans="1:27" x14ac:dyDescent="0.3">
      <c r="A26" s="3">
        <v>154</v>
      </c>
      <c r="B26" s="3" t="s">
        <v>29</v>
      </c>
      <c r="C26" s="3" t="s">
        <v>30</v>
      </c>
      <c r="D26" s="3" t="s">
        <v>31</v>
      </c>
      <c r="E26" s="3" t="s">
        <v>27</v>
      </c>
      <c r="F26" s="3" t="s">
        <v>28</v>
      </c>
      <c r="G26" s="3">
        <v>2</v>
      </c>
      <c r="H26" s="3">
        <v>4</v>
      </c>
      <c r="I26" s="4">
        <f t="shared" si="0"/>
        <v>2</v>
      </c>
      <c r="J26" s="3">
        <v>0</v>
      </c>
      <c r="K26" s="5">
        <f t="shared" si="1"/>
        <v>0</v>
      </c>
      <c r="L26" s="3">
        <f t="shared" si="2"/>
        <v>2</v>
      </c>
      <c r="M26" s="3">
        <v>2</v>
      </c>
      <c r="N26" s="3">
        <v>0</v>
      </c>
      <c r="O26" s="3">
        <v>1</v>
      </c>
      <c r="P26" s="3">
        <v>0</v>
      </c>
      <c r="Q26" s="3">
        <v>0</v>
      </c>
      <c r="R26" s="5">
        <f t="shared" si="3"/>
        <v>1</v>
      </c>
      <c r="S26" s="5">
        <f t="shared" si="4"/>
        <v>1</v>
      </c>
      <c r="T26" s="3">
        <v>0</v>
      </c>
      <c r="U26" s="3">
        <v>0</v>
      </c>
      <c r="V26" s="3">
        <v>0</v>
      </c>
      <c r="W26" s="3">
        <v>0</v>
      </c>
    </row>
    <row r="27" spans="1:27" x14ac:dyDescent="0.3">
      <c r="A27" s="3">
        <v>155</v>
      </c>
      <c r="B27" s="3" t="s">
        <v>29</v>
      </c>
      <c r="C27" s="3" t="s">
        <v>32</v>
      </c>
      <c r="D27" s="3" t="s">
        <v>26</v>
      </c>
      <c r="E27" s="3" t="s">
        <v>33</v>
      </c>
      <c r="F27" s="3" t="s">
        <v>31</v>
      </c>
      <c r="G27" s="3">
        <v>1</v>
      </c>
      <c r="H27" s="3">
        <v>3</v>
      </c>
      <c r="I27" s="4">
        <f t="shared" si="0"/>
        <v>3</v>
      </c>
      <c r="J27" s="3">
        <v>0</v>
      </c>
      <c r="K27" s="5">
        <f t="shared" si="1"/>
        <v>0</v>
      </c>
      <c r="L27" s="3">
        <f t="shared" si="2"/>
        <v>1</v>
      </c>
      <c r="M27" s="3">
        <v>1</v>
      </c>
      <c r="N27" s="3">
        <v>0</v>
      </c>
      <c r="O27" s="3">
        <v>1</v>
      </c>
      <c r="P27" s="3">
        <v>0</v>
      </c>
      <c r="Q27" s="3">
        <v>0</v>
      </c>
      <c r="R27" s="5">
        <f t="shared" si="3"/>
        <v>1</v>
      </c>
      <c r="S27" s="5">
        <f t="shared" si="4"/>
        <v>1.5</v>
      </c>
      <c r="T27" s="3">
        <v>1</v>
      </c>
      <c r="U27" s="3">
        <v>0</v>
      </c>
      <c r="V27" s="3">
        <v>0</v>
      </c>
      <c r="W27" s="3">
        <v>1</v>
      </c>
    </row>
    <row r="28" spans="1:27" x14ac:dyDescent="0.3">
      <c r="A28" s="3">
        <v>156</v>
      </c>
      <c r="B28" s="3" t="s">
        <v>24</v>
      </c>
      <c r="C28" s="3" t="s">
        <v>25</v>
      </c>
      <c r="D28" s="3" t="s">
        <v>26</v>
      </c>
      <c r="E28" s="3" t="s">
        <v>27</v>
      </c>
      <c r="F28" s="3" t="s">
        <v>32</v>
      </c>
      <c r="G28" s="3">
        <v>1</v>
      </c>
      <c r="H28" s="3">
        <v>2</v>
      </c>
      <c r="I28" s="4">
        <f t="shared" si="0"/>
        <v>2</v>
      </c>
      <c r="J28" s="3">
        <v>0</v>
      </c>
      <c r="K28" s="5">
        <f t="shared" si="1"/>
        <v>0</v>
      </c>
      <c r="L28" s="3">
        <f t="shared" si="2"/>
        <v>1</v>
      </c>
      <c r="M28" s="3">
        <v>1</v>
      </c>
      <c r="N28" s="3">
        <v>0</v>
      </c>
      <c r="O28" s="3">
        <v>0</v>
      </c>
      <c r="P28" s="3">
        <v>0</v>
      </c>
      <c r="Q28" s="3">
        <v>0</v>
      </c>
      <c r="R28" s="5">
        <f t="shared" si="3"/>
        <v>1</v>
      </c>
      <c r="S28" s="5">
        <f t="shared" si="4"/>
        <v>1</v>
      </c>
      <c r="T28" s="3">
        <v>0</v>
      </c>
      <c r="U28" s="3">
        <v>0</v>
      </c>
      <c r="V28" s="3">
        <v>0</v>
      </c>
      <c r="W28" s="3">
        <v>0</v>
      </c>
    </row>
    <row r="29" spans="1:27" x14ac:dyDescent="0.3">
      <c r="A29" s="3">
        <v>157</v>
      </c>
      <c r="B29" s="3" t="s">
        <v>29</v>
      </c>
      <c r="C29" s="3" t="s">
        <v>25</v>
      </c>
      <c r="D29" s="3" t="s">
        <v>26</v>
      </c>
      <c r="E29" s="3" t="s">
        <v>30</v>
      </c>
      <c r="F29" s="3" t="s">
        <v>32</v>
      </c>
      <c r="G29" s="3">
        <v>3</v>
      </c>
      <c r="H29" s="3">
        <v>4</v>
      </c>
      <c r="I29" s="4">
        <f t="shared" si="0"/>
        <v>1.3333333333333333</v>
      </c>
      <c r="J29" s="3">
        <v>0</v>
      </c>
      <c r="K29" s="5">
        <f t="shared" si="1"/>
        <v>0</v>
      </c>
      <c r="L29" s="3">
        <f t="shared" si="2"/>
        <v>4</v>
      </c>
      <c r="M29" s="3">
        <v>2</v>
      </c>
      <c r="N29" s="3">
        <v>2</v>
      </c>
      <c r="O29" s="3">
        <v>0</v>
      </c>
      <c r="P29" s="3">
        <v>0</v>
      </c>
      <c r="Q29" s="3">
        <v>0</v>
      </c>
      <c r="R29" s="5">
        <f t="shared" si="3"/>
        <v>0.5</v>
      </c>
      <c r="S29" s="5">
        <f t="shared" si="4"/>
        <v>0.5</v>
      </c>
      <c r="T29" s="3">
        <v>0</v>
      </c>
      <c r="U29" s="3">
        <v>0</v>
      </c>
      <c r="V29" s="3">
        <v>0</v>
      </c>
      <c r="W29" s="3">
        <v>0</v>
      </c>
    </row>
    <row r="30" spans="1:27" x14ac:dyDescent="0.3">
      <c r="A30" s="3">
        <v>158</v>
      </c>
      <c r="B30" s="3" t="s">
        <v>32</v>
      </c>
      <c r="C30" s="3" t="s">
        <v>25</v>
      </c>
      <c r="D30" s="3" t="s">
        <v>31</v>
      </c>
      <c r="E30" s="3" t="s">
        <v>30</v>
      </c>
      <c r="F30" s="3" t="s">
        <v>28</v>
      </c>
      <c r="G30" s="3">
        <v>3</v>
      </c>
      <c r="H30" s="3">
        <v>2</v>
      </c>
      <c r="I30" s="4">
        <f t="shared" si="0"/>
        <v>0.66666666666666663</v>
      </c>
      <c r="J30" s="3">
        <v>2</v>
      </c>
      <c r="K30" s="5">
        <f t="shared" si="1"/>
        <v>0.66666666666666663</v>
      </c>
      <c r="L30" s="3">
        <f t="shared" si="2"/>
        <v>1</v>
      </c>
      <c r="M30" s="3">
        <v>1</v>
      </c>
      <c r="N30" s="3">
        <v>0</v>
      </c>
      <c r="O30" s="3">
        <v>0</v>
      </c>
      <c r="P30" s="3">
        <v>0</v>
      </c>
      <c r="Q30" s="3">
        <v>0</v>
      </c>
      <c r="R30" s="5">
        <f t="shared" si="3"/>
        <v>1</v>
      </c>
      <c r="S30" s="5">
        <f t="shared" si="4"/>
        <v>1</v>
      </c>
      <c r="T30" s="3">
        <v>0</v>
      </c>
      <c r="U30" s="3">
        <v>0</v>
      </c>
      <c r="V30" s="3">
        <v>0</v>
      </c>
      <c r="W30" s="3">
        <v>0</v>
      </c>
      <c r="AA30" s="3"/>
    </row>
    <row r="31" spans="1:27" x14ac:dyDescent="0.3">
      <c r="A31" s="3">
        <v>159</v>
      </c>
      <c r="B31" s="3" t="s">
        <v>32</v>
      </c>
      <c r="C31" s="3" t="s">
        <v>25</v>
      </c>
      <c r="D31" s="3" t="s">
        <v>31</v>
      </c>
      <c r="E31" s="3" t="s">
        <v>33</v>
      </c>
      <c r="F31" s="3" t="s">
        <v>28</v>
      </c>
      <c r="G31" s="3">
        <v>1</v>
      </c>
      <c r="H31" s="3">
        <v>2</v>
      </c>
      <c r="I31" s="4">
        <f t="shared" si="0"/>
        <v>2</v>
      </c>
      <c r="J31" s="3">
        <v>0</v>
      </c>
      <c r="K31" s="5">
        <f t="shared" si="1"/>
        <v>0</v>
      </c>
      <c r="L31" s="3">
        <f t="shared" si="2"/>
        <v>1</v>
      </c>
      <c r="M31" s="3">
        <v>1</v>
      </c>
      <c r="N31" s="3">
        <v>0</v>
      </c>
      <c r="O31" s="3">
        <v>0</v>
      </c>
      <c r="P31" s="3">
        <v>0</v>
      </c>
      <c r="Q31" s="3">
        <v>0</v>
      </c>
      <c r="R31" s="5">
        <f t="shared" si="3"/>
        <v>1</v>
      </c>
      <c r="S31" s="5">
        <f t="shared" si="4"/>
        <v>1</v>
      </c>
      <c r="T31" s="3">
        <v>0</v>
      </c>
      <c r="U31" s="3">
        <v>0</v>
      </c>
      <c r="V31" s="3">
        <v>0</v>
      </c>
      <c r="W31" s="3">
        <v>0</v>
      </c>
      <c r="AA31" s="3"/>
    </row>
    <row r="32" spans="1:27" x14ac:dyDescent="0.3">
      <c r="A32" s="3">
        <v>160</v>
      </c>
      <c r="B32" s="3" t="s">
        <v>31</v>
      </c>
      <c r="C32" s="3" t="s">
        <v>25</v>
      </c>
      <c r="D32" s="3" t="s">
        <v>33</v>
      </c>
      <c r="E32" s="3" t="s">
        <v>27</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c r="AA32" s="3"/>
    </row>
    <row r="33" spans="1:26" x14ac:dyDescent="0.3">
      <c r="A33" s="3">
        <v>161</v>
      </c>
      <c r="B33" s="3" t="s">
        <v>24</v>
      </c>
      <c r="C33" s="3" t="s">
        <v>31</v>
      </c>
      <c r="D33" s="3" t="s">
        <v>33</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3</v>
      </c>
    </row>
    <row r="34" spans="1:26" x14ac:dyDescent="0.3">
      <c r="A34" s="3">
        <v>162</v>
      </c>
      <c r="B34" s="3" t="s">
        <v>24</v>
      </c>
      <c r="C34" s="3" t="s">
        <v>29</v>
      </c>
      <c r="D34" s="3" t="s">
        <v>31</v>
      </c>
      <c r="E34" s="3" t="s">
        <v>33</v>
      </c>
      <c r="F34" s="3" t="s">
        <v>30</v>
      </c>
      <c r="G34" s="3">
        <v>1</v>
      </c>
      <c r="H34" s="3">
        <v>0</v>
      </c>
      <c r="I34" s="4">
        <f t="shared" si="0"/>
        <v>0</v>
      </c>
      <c r="J34" s="3">
        <v>1</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row>
    <row r="35" spans="1:26" x14ac:dyDescent="0.3">
      <c r="A35" s="3">
        <v>163</v>
      </c>
      <c r="B35" s="3" t="s">
        <v>24</v>
      </c>
      <c r="C35" s="3" t="s">
        <v>25</v>
      </c>
      <c r="D35" s="3" t="s">
        <v>29</v>
      </c>
      <c r="E35" s="3" t="s">
        <v>33</v>
      </c>
      <c r="F35" s="3" t="s">
        <v>30</v>
      </c>
      <c r="G35" s="3">
        <v>1</v>
      </c>
      <c r="H35" s="3">
        <v>0</v>
      </c>
      <c r="I35" s="4">
        <f t="shared" si="0"/>
        <v>0</v>
      </c>
      <c r="J35" s="3">
        <v>0</v>
      </c>
      <c r="K35" s="5">
        <f t="shared" si="1"/>
        <v>0</v>
      </c>
      <c r="L35" s="3">
        <f t="shared" si="2"/>
        <v>1</v>
      </c>
      <c r="M35" s="3">
        <v>0</v>
      </c>
      <c r="N35" s="3">
        <v>1</v>
      </c>
      <c r="O35" s="3">
        <v>0</v>
      </c>
      <c r="P35" s="3">
        <v>0</v>
      </c>
      <c r="Q35" s="3">
        <v>0</v>
      </c>
      <c r="R35" s="5">
        <f t="shared" si="3"/>
        <v>0</v>
      </c>
      <c r="S35" s="5">
        <f t="shared" si="4"/>
        <v>0</v>
      </c>
      <c r="T35" s="3">
        <v>0</v>
      </c>
      <c r="U35" s="3">
        <v>1</v>
      </c>
      <c r="V35" s="3">
        <v>0</v>
      </c>
      <c r="W35" s="3">
        <v>0</v>
      </c>
    </row>
    <row r="36" spans="1:26" x14ac:dyDescent="0.3">
      <c r="A36" s="3">
        <v>164</v>
      </c>
      <c r="B36" s="3" t="s">
        <v>32</v>
      </c>
      <c r="C36" s="3" t="s">
        <v>25</v>
      </c>
      <c r="D36" s="3" t="s">
        <v>29</v>
      </c>
      <c r="E36" s="3" t="s">
        <v>33</v>
      </c>
      <c r="F36" s="3" t="s">
        <v>30</v>
      </c>
      <c r="G36" s="3">
        <v>3</v>
      </c>
      <c r="H36" s="3">
        <v>5</v>
      </c>
      <c r="I36" s="4">
        <f t="shared" si="0"/>
        <v>1.6666666666666667</v>
      </c>
      <c r="J36" s="3">
        <v>0</v>
      </c>
      <c r="K36" s="5">
        <f t="shared" si="1"/>
        <v>0</v>
      </c>
      <c r="L36" s="3">
        <f t="shared" si="2"/>
        <v>2</v>
      </c>
      <c r="M36" s="3">
        <v>1</v>
      </c>
      <c r="N36" s="3">
        <v>1</v>
      </c>
      <c r="O36" s="3">
        <v>1</v>
      </c>
      <c r="P36" s="3">
        <v>2</v>
      </c>
      <c r="Q36" s="3">
        <v>2</v>
      </c>
      <c r="R36" s="5">
        <f t="shared" si="3"/>
        <v>0.5</v>
      </c>
      <c r="S36" s="5">
        <f t="shared" si="4"/>
        <v>0.75</v>
      </c>
      <c r="T36" s="3">
        <v>1</v>
      </c>
      <c r="U36" s="3">
        <v>0</v>
      </c>
      <c r="V36" s="3">
        <v>0</v>
      </c>
      <c r="W36" s="3">
        <v>1</v>
      </c>
    </row>
    <row r="37" spans="1:26" x14ac:dyDescent="0.3">
      <c r="I37" s="2"/>
      <c r="K37" s="1"/>
      <c r="R37" s="1"/>
      <c r="S37" s="1"/>
    </row>
    <row r="38" spans="1:26" x14ac:dyDescent="0.3">
      <c r="F38" s="9" t="s">
        <v>36</v>
      </c>
      <c r="G38">
        <f>SUM(G3:G36)</f>
        <v>89</v>
      </c>
      <c r="H38">
        <f>SUM(H3:H36)</f>
        <v>70</v>
      </c>
      <c r="I38" s="2">
        <f t="shared" ref="I38" si="5">H38/G38</f>
        <v>0.7865168539325843</v>
      </c>
      <c r="J38">
        <f>SUM(J3:J36)</f>
        <v>13</v>
      </c>
      <c r="K38" s="1">
        <f t="shared" ref="K38" si="6">J38/G38</f>
        <v>0.14606741573033707</v>
      </c>
      <c r="L38">
        <f t="shared" ref="L38:Q38" si="7">SUM(L3:L36)</f>
        <v>73</v>
      </c>
      <c r="M38">
        <f t="shared" si="7"/>
        <v>28</v>
      </c>
      <c r="N38">
        <f t="shared" si="7"/>
        <v>45</v>
      </c>
      <c r="O38">
        <f t="shared" si="7"/>
        <v>16</v>
      </c>
      <c r="P38">
        <f t="shared" si="7"/>
        <v>14</v>
      </c>
      <c r="Q38">
        <f t="shared" si="7"/>
        <v>7</v>
      </c>
      <c r="R38" s="1">
        <f>M38/(M38+N38)</f>
        <v>0.38356164383561642</v>
      </c>
      <c r="S38" s="1">
        <f>((0.5*T38)+M38)/L38</f>
        <v>0.42465753424657532</v>
      </c>
      <c r="T38">
        <f>SUM(T3:T36)</f>
        <v>6</v>
      </c>
      <c r="U38">
        <f>SUM(U3:U36)</f>
        <v>17</v>
      </c>
      <c r="V38">
        <f>SUM(V3:V36)</f>
        <v>0</v>
      </c>
      <c r="W38">
        <f>SUM(W3:W36)</f>
        <v>17</v>
      </c>
    </row>
    <row r="39" spans="1:26" x14ac:dyDescent="0.3">
      <c r="I39" s="2"/>
      <c r="K39" s="1"/>
      <c r="R39" s="1"/>
      <c r="S39" s="1"/>
    </row>
    <row r="40" spans="1:26" x14ac:dyDescent="0.3">
      <c r="I40" s="2"/>
      <c r="K40" s="1"/>
      <c r="R40" s="1"/>
      <c r="S40" s="1"/>
    </row>
    <row r="41" spans="1:26" x14ac:dyDescent="0.3">
      <c r="A41" s="49" t="s">
        <v>37</v>
      </c>
      <c r="B41" s="49"/>
      <c r="C41" s="49"/>
      <c r="D41" s="3"/>
      <c r="E41" s="3"/>
      <c r="F41" s="3"/>
      <c r="G41" s="3"/>
      <c r="H41" s="3"/>
      <c r="I41" s="4"/>
      <c r="J41" s="3"/>
      <c r="K41" s="5"/>
      <c r="L41" s="3"/>
      <c r="M41" s="3"/>
      <c r="N41" s="3"/>
      <c r="O41" s="3"/>
      <c r="P41" s="3"/>
      <c r="Q41" s="3"/>
      <c r="R41" s="5"/>
      <c r="S41" s="5"/>
      <c r="T41" s="3"/>
      <c r="U41" s="3"/>
      <c r="V41" s="3"/>
      <c r="W41" s="3"/>
      <c r="X41" s="3"/>
      <c r="Y41" s="3"/>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6"/>
    </row>
    <row r="43" spans="1:26" x14ac:dyDescent="0.3">
      <c r="A43" s="3">
        <v>1</v>
      </c>
      <c r="B43" s="3" t="s">
        <v>24</v>
      </c>
      <c r="C43" s="3" t="s">
        <v>25</v>
      </c>
      <c r="D43" s="3" t="s">
        <v>26</v>
      </c>
      <c r="E43" s="3" t="s">
        <v>27</v>
      </c>
      <c r="F43" s="3" t="s">
        <v>28</v>
      </c>
      <c r="G43" s="3">
        <v>7</v>
      </c>
      <c r="H43" s="3">
        <v>6</v>
      </c>
      <c r="I43" s="4">
        <f t="shared" ref="I43:I76" si="8">H43/G43</f>
        <v>0.8571428571428571</v>
      </c>
      <c r="J43" s="3">
        <v>3</v>
      </c>
      <c r="K43" s="5">
        <f t="shared" ref="K43:K76" si="9">J43/G43</f>
        <v>0.42857142857142855</v>
      </c>
      <c r="L43" s="3">
        <f t="shared" ref="L43:L76" si="10">M43+N43</f>
        <v>4</v>
      </c>
      <c r="M43" s="3">
        <v>3</v>
      </c>
      <c r="N43" s="3">
        <v>1</v>
      </c>
      <c r="O43" s="3">
        <v>1</v>
      </c>
      <c r="P43" s="3">
        <v>0</v>
      </c>
      <c r="Q43" s="3">
        <v>0</v>
      </c>
      <c r="R43" s="5">
        <f t="shared" ref="R43:R76" si="11">M43/(M43+N43)</f>
        <v>0.75</v>
      </c>
      <c r="S43" s="5">
        <f t="shared" ref="S43:S76" si="12">((0.5*T43)+M43)/L43</f>
        <v>0.75</v>
      </c>
      <c r="T43" s="3">
        <v>0</v>
      </c>
      <c r="U43" s="3">
        <v>1</v>
      </c>
      <c r="V43" s="3">
        <v>0</v>
      </c>
      <c r="W43" s="3">
        <v>1</v>
      </c>
      <c r="X43" s="3">
        <v>0</v>
      </c>
      <c r="Y43" s="3">
        <v>0</v>
      </c>
      <c r="Z43" s="3"/>
    </row>
    <row r="44" spans="1:26" x14ac:dyDescent="0.3">
      <c r="A44" s="3">
        <v>2</v>
      </c>
      <c r="B44" s="3" t="s">
        <v>29</v>
      </c>
      <c r="C44" s="3" t="s">
        <v>30</v>
      </c>
      <c r="D44" s="3" t="s">
        <v>26</v>
      </c>
      <c r="E44" s="3" t="s">
        <v>27</v>
      </c>
      <c r="F44" s="3" t="s">
        <v>28</v>
      </c>
      <c r="G44" s="3">
        <v>0</v>
      </c>
      <c r="H44" s="3">
        <v>0</v>
      </c>
      <c r="I44" s="4" t="e">
        <f t="shared" si="8"/>
        <v>#DIV/0!</v>
      </c>
      <c r="J44" s="3">
        <v>0</v>
      </c>
      <c r="K44" s="5" t="e">
        <f t="shared" si="9"/>
        <v>#DIV/0!</v>
      </c>
      <c r="L44" s="3">
        <f t="shared" si="10"/>
        <v>0</v>
      </c>
      <c r="M44" s="3">
        <v>0</v>
      </c>
      <c r="N44" s="3">
        <v>0</v>
      </c>
      <c r="O44" s="3">
        <v>0</v>
      </c>
      <c r="P44" s="3">
        <v>0</v>
      </c>
      <c r="Q44" s="3">
        <v>0</v>
      </c>
      <c r="R44" s="5" t="e">
        <f t="shared" si="11"/>
        <v>#DIV/0!</v>
      </c>
      <c r="S44" s="5" t="e">
        <f t="shared" si="12"/>
        <v>#DIV/0!</v>
      </c>
      <c r="T44" s="3">
        <v>0</v>
      </c>
      <c r="U44" s="3">
        <v>0</v>
      </c>
      <c r="V44" s="3">
        <v>0</v>
      </c>
      <c r="W44" s="3">
        <v>0</v>
      </c>
      <c r="X44" s="3">
        <v>2</v>
      </c>
      <c r="Y44" s="3">
        <v>0</v>
      </c>
      <c r="Z44" s="3"/>
    </row>
    <row r="45" spans="1:26" x14ac:dyDescent="0.3">
      <c r="A45" s="3">
        <v>4</v>
      </c>
      <c r="B45" s="3" t="s">
        <v>24</v>
      </c>
      <c r="C45" s="3" t="s">
        <v>29</v>
      </c>
      <c r="D45" s="3" t="s">
        <v>26</v>
      </c>
      <c r="E45" s="3" t="s">
        <v>27</v>
      </c>
      <c r="F45" s="3" t="s">
        <v>28</v>
      </c>
      <c r="G45" s="3">
        <v>3</v>
      </c>
      <c r="H45" s="3">
        <v>4</v>
      </c>
      <c r="I45" s="4">
        <f t="shared" si="8"/>
        <v>1.3333333333333333</v>
      </c>
      <c r="J45" s="3">
        <v>1</v>
      </c>
      <c r="K45" s="5">
        <f t="shared" si="9"/>
        <v>0.33333333333333331</v>
      </c>
      <c r="L45" s="3">
        <f t="shared" si="10"/>
        <v>1</v>
      </c>
      <c r="M45" s="3">
        <v>1</v>
      </c>
      <c r="N45" s="3">
        <v>0</v>
      </c>
      <c r="O45" s="3">
        <v>0</v>
      </c>
      <c r="P45" s="3">
        <v>3</v>
      </c>
      <c r="Q45" s="3">
        <v>2</v>
      </c>
      <c r="R45" s="5">
        <f t="shared" si="11"/>
        <v>1</v>
      </c>
      <c r="S45" s="5">
        <f t="shared" si="12"/>
        <v>1</v>
      </c>
      <c r="T45" s="3">
        <v>0</v>
      </c>
      <c r="U45" s="3">
        <v>0</v>
      </c>
      <c r="V45" s="3">
        <v>0</v>
      </c>
      <c r="W45" s="3">
        <v>0</v>
      </c>
      <c r="X45" s="3">
        <v>0</v>
      </c>
      <c r="Y45" s="3">
        <v>0</v>
      </c>
      <c r="Z45" s="3"/>
    </row>
    <row r="46" spans="1:26" x14ac:dyDescent="0.3">
      <c r="A46" s="3">
        <v>6</v>
      </c>
      <c r="B46" s="3" t="s">
        <v>29</v>
      </c>
      <c r="C46" s="3" t="s">
        <v>25</v>
      </c>
      <c r="D46" s="3" t="s">
        <v>26</v>
      </c>
      <c r="E46" s="3" t="s">
        <v>27</v>
      </c>
      <c r="F46" s="12" t="s">
        <v>28</v>
      </c>
      <c r="G46" s="3">
        <v>3</v>
      </c>
      <c r="H46" s="3">
        <v>1</v>
      </c>
      <c r="I46" s="4">
        <f t="shared" si="8"/>
        <v>0.33333333333333331</v>
      </c>
      <c r="J46" s="3">
        <v>0</v>
      </c>
      <c r="K46" s="5">
        <f t="shared" si="9"/>
        <v>0</v>
      </c>
      <c r="L46" s="3">
        <f t="shared" si="10"/>
        <v>2</v>
      </c>
      <c r="M46" s="3">
        <v>0</v>
      </c>
      <c r="N46" s="3">
        <v>2</v>
      </c>
      <c r="O46" s="3">
        <v>0</v>
      </c>
      <c r="P46" s="3">
        <v>2</v>
      </c>
      <c r="Q46" s="3">
        <v>1</v>
      </c>
      <c r="R46" s="5">
        <f t="shared" si="11"/>
        <v>0</v>
      </c>
      <c r="S46" s="5">
        <f t="shared" si="12"/>
        <v>0</v>
      </c>
      <c r="T46" s="3">
        <v>0</v>
      </c>
      <c r="U46" s="3">
        <v>0</v>
      </c>
      <c r="V46" s="3">
        <v>2</v>
      </c>
      <c r="W46" s="3">
        <v>0</v>
      </c>
      <c r="X46" s="3">
        <v>0</v>
      </c>
      <c r="Y46" s="3">
        <v>0</v>
      </c>
      <c r="Z46" s="3"/>
    </row>
    <row r="47" spans="1:26" x14ac:dyDescent="0.3">
      <c r="A47" s="3">
        <v>9</v>
      </c>
      <c r="B47" s="3" t="s">
        <v>32</v>
      </c>
      <c r="C47" s="3" t="s">
        <v>25</v>
      </c>
      <c r="D47" s="3" t="s">
        <v>26</v>
      </c>
      <c r="E47" s="3" t="s">
        <v>27</v>
      </c>
      <c r="F47" s="3" t="s">
        <v>28</v>
      </c>
      <c r="G47" s="3">
        <v>5</v>
      </c>
      <c r="H47" s="3">
        <v>2</v>
      </c>
      <c r="I47" s="4">
        <f t="shared" si="8"/>
        <v>0.4</v>
      </c>
      <c r="J47" s="3">
        <v>2</v>
      </c>
      <c r="K47" s="5">
        <f t="shared" si="9"/>
        <v>0.4</v>
      </c>
      <c r="L47" s="3">
        <f t="shared" si="10"/>
        <v>3</v>
      </c>
      <c r="M47" s="3">
        <v>1</v>
      </c>
      <c r="N47" s="3">
        <v>2</v>
      </c>
      <c r="O47" s="3">
        <v>0</v>
      </c>
      <c r="P47" s="3">
        <v>0</v>
      </c>
      <c r="Q47" s="3">
        <v>0</v>
      </c>
      <c r="R47" s="5">
        <f t="shared" si="11"/>
        <v>0.33333333333333331</v>
      </c>
      <c r="S47" s="5">
        <f t="shared" si="12"/>
        <v>0.33333333333333331</v>
      </c>
      <c r="T47" s="3">
        <v>0</v>
      </c>
      <c r="U47" s="3">
        <v>2</v>
      </c>
      <c r="V47" s="3">
        <v>0</v>
      </c>
      <c r="W47" s="3">
        <v>0</v>
      </c>
      <c r="X47" s="3">
        <v>1</v>
      </c>
      <c r="Y47" s="3">
        <v>0</v>
      </c>
      <c r="Z47" s="3" t="s">
        <v>51</v>
      </c>
    </row>
    <row r="48" spans="1:26" x14ac:dyDescent="0.3">
      <c r="A48" s="3">
        <v>17</v>
      </c>
      <c r="B48" s="3" t="s">
        <v>32</v>
      </c>
      <c r="C48" s="3" t="s">
        <v>30</v>
      </c>
      <c r="D48" s="3" t="s">
        <v>26</v>
      </c>
      <c r="E48" s="3" t="s">
        <v>33</v>
      </c>
      <c r="F48" s="3" t="s">
        <v>28</v>
      </c>
      <c r="G48" s="3">
        <v>0</v>
      </c>
      <c r="H48" s="3">
        <v>0</v>
      </c>
      <c r="I48" s="4" t="e">
        <f t="shared" si="8"/>
        <v>#DIV/0!</v>
      </c>
      <c r="J48" s="3">
        <v>0</v>
      </c>
      <c r="K48" s="5" t="e">
        <f t="shared" si="9"/>
        <v>#DIV/0!</v>
      </c>
      <c r="L48" s="3">
        <f t="shared" si="10"/>
        <v>0</v>
      </c>
      <c r="M48" s="3">
        <v>0</v>
      </c>
      <c r="N48" s="3">
        <v>0</v>
      </c>
      <c r="O48" s="3">
        <v>0</v>
      </c>
      <c r="P48" s="3">
        <v>0</v>
      </c>
      <c r="Q48" s="3">
        <v>0</v>
      </c>
      <c r="R48" s="5" t="e">
        <f t="shared" si="11"/>
        <v>#DIV/0!</v>
      </c>
      <c r="S48" s="5" t="e">
        <f t="shared" si="12"/>
        <v>#DIV/0!</v>
      </c>
      <c r="T48" s="3">
        <v>0</v>
      </c>
      <c r="U48" s="3">
        <v>0</v>
      </c>
      <c r="V48" s="3">
        <v>0</v>
      </c>
      <c r="W48" s="3">
        <v>0</v>
      </c>
      <c r="X48" s="3">
        <v>0</v>
      </c>
      <c r="Y48" s="3">
        <v>0</v>
      </c>
    </row>
    <row r="49" spans="1:25" x14ac:dyDescent="0.3">
      <c r="A49" s="3">
        <v>24</v>
      </c>
      <c r="B49" s="3" t="s">
        <v>24</v>
      </c>
      <c r="C49" s="3" t="s">
        <v>29</v>
      </c>
      <c r="D49" s="3" t="s">
        <v>26</v>
      </c>
      <c r="E49" s="3" t="s">
        <v>33</v>
      </c>
      <c r="F49" s="3" t="s">
        <v>28</v>
      </c>
      <c r="G49" s="3">
        <v>2</v>
      </c>
      <c r="H49" s="3">
        <v>1</v>
      </c>
      <c r="I49" s="4">
        <f t="shared" si="8"/>
        <v>0.5</v>
      </c>
      <c r="J49" s="3">
        <v>0</v>
      </c>
      <c r="K49" s="5">
        <f t="shared" si="9"/>
        <v>0</v>
      </c>
      <c r="L49" s="3">
        <f t="shared" si="10"/>
        <v>1</v>
      </c>
      <c r="M49" s="3">
        <v>0</v>
      </c>
      <c r="N49" s="3">
        <v>1</v>
      </c>
      <c r="O49" s="3">
        <v>0</v>
      </c>
      <c r="P49" s="3">
        <v>2</v>
      </c>
      <c r="Q49" s="3">
        <v>1</v>
      </c>
      <c r="R49" s="5">
        <f t="shared" si="11"/>
        <v>0</v>
      </c>
      <c r="S49" s="5">
        <f t="shared" si="12"/>
        <v>0</v>
      </c>
      <c r="T49" s="3">
        <v>0</v>
      </c>
      <c r="U49" s="3">
        <v>1</v>
      </c>
      <c r="V49" s="3">
        <v>1</v>
      </c>
      <c r="W49" s="3">
        <v>0</v>
      </c>
      <c r="X49" s="3">
        <v>0</v>
      </c>
      <c r="Y49" s="3">
        <v>0</v>
      </c>
    </row>
    <row r="50" spans="1:25" x14ac:dyDescent="0.3">
      <c r="A50" s="3">
        <v>34</v>
      </c>
      <c r="B50" s="3" t="s">
        <v>24</v>
      </c>
      <c r="C50" s="3" t="s">
        <v>25</v>
      </c>
      <c r="D50" s="3" t="s">
        <v>29</v>
      </c>
      <c r="E50" s="3" t="s">
        <v>27</v>
      </c>
      <c r="F50" s="3" t="s">
        <v>28</v>
      </c>
      <c r="G50" s="3">
        <v>5</v>
      </c>
      <c r="H50" s="3">
        <v>0</v>
      </c>
      <c r="I50" s="4">
        <f t="shared" si="8"/>
        <v>0</v>
      </c>
      <c r="J50" s="3">
        <v>5</v>
      </c>
      <c r="K50" s="5">
        <f t="shared" si="9"/>
        <v>1</v>
      </c>
      <c r="L50" s="3">
        <f t="shared" si="10"/>
        <v>0</v>
      </c>
      <c r="M50" s="3">
        <v>0</v>
      </c>
      <c r="N50" s="3">
        <v>0</v>
      </c>
      <c r="O50" s="3">
        <v>0</v>
      </c>
      <c r="P50" s="3">
        <v>0</v>
      </c>
      <c r="Q50" s="3">
        <v>0</v>
      </c>
      <c r="R50" s="5" t="e">
        <f t="shared" si="11"/>
        <v>#DIV/0!</v>
      </c>
      <c r="S50" s="5" t="e">
        <f t="shared" si="12"/>
        <v>#DIV/0!</v>
      </c>
      <c r="T50" s="3">
        <v>0</v>
      </c>
      <c r="U50" s="3">
        <v>0</v>
      </c>
      <c r="V50" s="3">
        <v>0</v>
      </c>
      <c r="W50" s="3">
        <v>3</v>
      </c>
      <c r="X50" s="3">
        <v>1</v>
      </c>
      <c r="Y50" s="3">
        <v>0</v>
      </c>
    </row>
    <row r="51" spans="1:25" x14ac:dyDescent="0.3">
      <c r="A51" s="3">
        <v>45</v>
      </c>
      <c r="B51" s="3" t="s">
        <v>24</v>
      </c>
      <c r="C51" s="3" t="s">
        <v>25</v>
      </c>
      <c r="D51" s="3" t="s">
        <v>26</v>
      </c>
      <c r="E51" s="3" t="s">
        <v>27</v>
      </c>
      <c r="F51" s="3" t="s">
        <v>30</v>
      </c>
      <c r="G51" s="3">
        <v>2</v>
      </c>
      <c r="H51" s="3">
        <v>3</v>
      </c>
      <c r="I51" s="4">
        <f t="shared" si="8"/>
        <v>1.5</v>
      </c>
      <c r="J51" s="3">
        <v>0</v>
      </c>
      <c r="K51" s="5">
        <f t="shared" si="9"/>
        <v>0</v>
      </c>
      <c r="L51" s="3">
        <f t="shared" si="10"/>
        <v>2</v>
      </c>
      <c r="M51" s="3">
        <v>1</v>
      </c>
      <c r="N51" s="3">
        <v>1</v>
      </c>
      <c r="O51" s="3">
        <v>1</v>
      </c>
      <c r="P51" s="3">
        <v>0</v>
      </c>
      <c r="Q51" s="3">
        <v>0</v>
      </c>
      <c r="R51" s="5">
        <f t="shared" si="11"/>
        <v>0.5</v>
      </c>
      <c r="S51" s="5">
        <f t="shared" si="12"/>
        <v>0.75</v>
      </c>
      <c r="T51" s="3">
        <v>1</v>
      </c>
      <c r="U51" s="3">
        <v>0</v>
      </c>
      <c r="V51" s="3">
        <v>1</v>
      </c>
      <c r="W51" s="3">
        <v>0</v>
      </c>
      <c r="X51" s="3">
        <v>0</v>
      </c>
      <c r="Y51" s="3">
        <v>0</v>
      </c>
    </row>
    <row r="52" spans="1:25" x14ac:dyDescent="0.3">
      <c r="A52" s="3">
        <v>48</v>
      </c>
      <c r="B52" s="3" t="s">
        <v>24</v>
      </c>
      <c r="C52" s="3" t="s">
        <v>25</v>
      </c>
      <c r="D52" s="3" t="s">
        <v>26</v>
      </c>
      <c r="E52" s="3" t="s">
        <v>30</v>
      </c>
      <c r="F52" s="3" t="s">
        <v>32</v>
      </c>
      <c r="G52" s="3">
        <v>2</v>
      </c>
      <c r="H52" s="3">
        <v>2</v>
      </c>
      <c r="I52" s="4">
        <f t="shared" si="8"/>
        <v>1</v>
      </c>
      <c r="J52" s="3">
        <v>1</v>
      </c>
      <c r="K52" s="5">
        <f t="shared" si="9"/>
        <v>0.5</v>
      </c>
      <c r="L52" s="3">
        <f t="shared" si="10"/>
        <v>0</v>
      </c>
      <c r="M52" s="3">
        <v>0</v>
      </c>
      <c r="N52" s="3">
        <v>0</v>
      </c>
      <c r="O52" s="3">
        <v>0</v>
      </c>
      <c r="P52" s="3">
        <v>2</v>
      </c>
      <c r="Q52" s="3">
        <v>2</v>
      </c>
      <c r="R52" s="5" t="e">
        <f t="shared" si="11"/>
        <v>#DIV/0!</v>
      </c>
      <c r="S52" s="5" t="e">
        <f t="shared" si="12"/>
        <v>#DIV/0!</v>
      </c>
      <c r="T52" s="3">
        <v>0</v>
      </c>
      <c r="U52" s="3">
        <v>0</v>
      </c>
      <c r="V52" s="3">
        <v>0</v>
      </c>
      <c r="W52" s="3">
        <v>1</v>
      </c>
      <c r="X52" s="3">
        <v>2</v>
      </c>
      <c r="Y52" s="3">
        <v>0</v>
      </c>
    </row>
    <row r="53" spans="1:25" x14ac:dyDescent="0.3">
      <c r="A53" s="3">
        <v>50</v>
      </c>
      <c r="B53" s="3" t="s">
        <v>29</v>
      </c>
      <c r="C53" s="3" t="s">
        <v>25</v>
      </c>
      <c r="D53" s="3" t="s">
        <v>30</v>
      </c>
      <c r="E53" s="3" t="s">
        <v>33</v>
      </c>
      <c r="F53" s="3" t="s">
        <v>28</v>
      </c>
      <c r="G53" s="3">
        <v>1</v>
      </c>
      <c r="H53" s="3">
        <v>2</v>
      </c>
      <c r="I53" s="4">
        <f t="shared" si="8"/>
        <v>2</v>
      </c>
      <c r="J53" s="3">
        <v>0</v>
      </c>
      <c r="K53" s="5">
        <f t="shared" si="9"/>
        <v>0</v>
      </c>
      <c r="L53" s="3">
        <f t="shared" si="10"/>
        <v>1</v>
      </c>
      <c r="M53" s="3">
        <v>1</v>
      </c>
      <c r="N53" s="3">
        <v>0</v>
      </c>
      <c r="O53" s="3">
        <v>0</v>
      </c>
      <c r="P53" s="3">
        <v>0</v>
      </c>
      <c r="Q53" s="3">
        <v>0</v>
      </c>
      <c r="R53" s="5">
        <f t="shared" si="11"/>
        <v>1</v>
      </c>
      <c r="S53" s="5">
        <f t="shared" si="12"/>
        <v>1</v>
      </c>
      <c r="T53" s="3">
        <v>0</v>
      </c>
      <c r="U53" s="3">
        <v>0</v>
      </c>
      <c r="V53" s="3">
        <v>0</v>
      </c>
      <c r="W53" s="3">
        <v>0</v>
      </c>
      <c r="X53" s="3">
        <v>0</v>
      </c>
      <c r="Y53" s="3">
        <v>0</v>
      </c>
    </row>
    <row r="54" spans="1:25" x14ac:dyDescent="0.3">
      <c r="A54" s="3">
        <v>57</v>
      </c>
      <c r="B54" s="3" t="s">
        <v>29</v>
      </c>
      <c r="C54" s="3" t="s">
        <v>32</v>
      </c>
      <c r="D54" s="3" t="s">
        <v>30</v>
      </c>
      <c r="E54" s="3" t="s">
        <v>33</v>
      </c>
      <c r="F54" s="3" t="s">
        <v>31</v>
      </c>
      <c r="G54" s="3">
        <v>1</v>
      </c>
      <c r="H54" s="3">
        <v>0</v>
      </c>
      <c r="I54" s="4">
        <f t="shared" si="8"/>
        <v>0</v>
      </c>
      <c r="J54" s="3">
        <v>0</v>
      </c>
      <c r="K54" s="5">
        <f t="shared" si="9"/>
        <v>0</v>
      </c>
      <c r="L54" s="3">
        <f t="shared" si="10"/>
        <v>1</v>
      </c>
      <c r="M54" s="3">
        <v>0</v>
      </c>
      <c r="N54" s="3">
        <v>1</v>
      </c>
      <c r="O54" s="3">
        <v>0</v>
      </c>
      <c r="P54" s="3">
        <v>0</v>
      </c>
      <c r="Q54" s="3">
        <v>0</v>
      </c>
      <c r="R54" s="5">
        <f t="shared" si="11"/>
        <v>0</v>
      </c>
      <c r="S54" s="5">
        <f t="shared" si="12"/>
        <v>0</v>
      </c>
      <c r="T54" s="3">
        <v>0</v>
      </c>
      <c r="U54" s="3">
        <v>0</v>
      </c>
      <c r="V54" s="3">
        <v>1</v>
      </c>
      <c r="W54" s="3">
        <v>0</v>
      </c>
      <c r="X54" s="3">
        <v>0</v>
      </c>
      <c r="Y54" s="3">
        <v>0</v>
      </c>
    </row>
    <row r="55" spans="1:25" x14ac:dyDescent="0.3">
      <c r="A55" s="3">
        <v>94</v>
      </c>
      <c r="B55" s="3" t="s">
        <v>24</v>
      </c>
      <c r="C55" s="3" t="s">
        <v>25</v>
      </c>
      <c r="D55" s="3" t="s">
        <v>26</v>
      </c>
      <c r="E55" s="3" t="s">
        <v>30</v>
      </c>
      <c r="F55" s="3" t="s">
        <v>31</v>
      </c>
      <c r="G55" s="3">
        <v>2</v>
      </c>
      <c r="H55" s="3">
        <v>0</v>
      </c>
      <c r="I55" s="4">
        <f t="shared" si="8"/>
        <v>0</v>
      </c>
      <c r="J55" s="3">
        <v>1</v>
      </c>
      <c r="K55" s="5">
        <f t="shared" si="9"/>
        <v>0.5</v>
      </c>
      <c r="L55" s="3">
        <f t="shared" si="10"/>
        <v>1</v>
      </c>
      <c r="M55" s="3">
        <v>0</v>
      </c>
      <c r="N55" s="3">
        <v>1</v>
      </c>
      <c r="O55" s="3">
        <v>0</v>
      </c>
      <c r="P55" s="3">
        <v>0</v>
      </c>
      <c r="Q55" s="3">
        <v>0</v>
      </c>
      <c r="R55" s="5">
        <f t="shared" si="11"/>
        <v>0</v>
      </c>
      <c r="S55" s="5">
        <f t="shared" si="12"/>
        <v>0</v>
      </c>
      <c r="T55" s="3">
        <v>0</v>
      </c>
      <c r="U55" s="3">
        <v>0</v>
      </c>
      <c r="V55" s="3">
        <v>1</v>
      </c>
      <c r="W55" s="3">
        <v>0</v>
      </c>
      <c r="X55" s="3">
        <v>0</v>
      </c>
      <c r="Y55" s="3">
        <v>0</v>
      </c>
    </row>
    <row r="56" spans="1:25" x14ac:dyDescent="0.3">
      <c r="A56" s="3">
        <v>97</v>
      </c>
      <c r="B56" s="3" t="s">
        <v>24</v>
      </c>
      <c r="C56" s="3" t="s">
        <v>29</v>
      </c>
      <c r="D56" s="3" t="s">
        <v>32</v>
      </c>
      <c r="E56" s="3" t="s">
        <v>33</v>
      </c>
      <c r="F56" s="3" t="s">
        <v>28</v>
      </c>
      <c r="G56" s="3">
        <v>3</v>
      </c>
      <c r="H56" s="3">
        <v>5</v>
      </c>
      <c r="I56" s="4">
        <f t="shared" si="8"/>
        <v>1.6666666666666667</v>
      </c>
      <c r="J56" s="3">
        <v>1</v>
      </c>
      <c r="K56" s="5">
        <f t="shared" si="9"/>
        <v>0.33333333333333331</v>
      </c>
      <c r="L56" s="3">
        <f t="shared" si="10"/>
        <v>2</v>
      </c>
      <c r="M56" s="3">
        <v>2</v>
      </c>
      <c r="N56" s="3">
        <v>0</v>
      </c>
      <c r="O56" s="3">
        <v>1</v>
      </c>
      <c r="P56" s="3">
        <v>0</v>
      </c>
      <c r="Q56" s="3">
        <v>0</v>
      </c>
      <c r="R56" s="5">
        <f t="shared" si="11"/>
        <v>1</v>
      </c>
      <c r="S56" s="5">
        <f t="shared" si="12"/>
        <v>1.25</v>
      </c>
      <c r="T56" s="3">
        <v>1</v>
      </c>
      <c r="U56" s="3">
        <v>0</v>
      </c>
      <c r="V56" s="3">
        <v>0</v>
      </c>
      <c r="W56" s="3">
        <v>1</v>
      </c>
      <c r="X56" s="3">
        <v>1</v>
      </c>
      <c r="Y56" s="3">
        <v>0</v>
      </c>
    </row>
    <row r="57" spans="1:25" x14ac:dyDescent="0.3">
      <c r="A57" s="3">
        <v>98</v>
      </c>
      <c r="B57" s="3" t="s">
        <v>29</v>
      </c>
      <c r="C57" s="3" t="s">
        <v>25</v>
      </c>
      <c r="D57" s="3" t="s">
        <v>26</v>
      </c>
      <c r="E57" s="3" t="s">
        <v>27</v>
      </c>
      <c r="F57" s="3" t="s">
        <v>32</v>
      </c>
      <c r="G57" s="3">
        <v>0</v>
      </c>
      <c r="H57" s="3">
        <v>0</v>
      </c>
      <c r="I57" s="4" t="e">
        <f t="shared" si="8"/>
        <v>#DIV/0!</v>
      </c>
      <c r="J57" s="3">
        <v>0</v>
      </c>
      <c r="K57" s="5" t="e">
        <f t="shared" si="9"/>
        <v>#DIV/0!</v>
      </c>
      <c r="L57" s="3">
        <f t="shared" si="10"/>
        <v>0</v>
      </c>
      <c r="M57" s="3">
        <v>0</v>
      </c>
      <c r="N57" s="3">
        <v>0</v>
      </c>
      <c r="O57" s="3">
        <v>0</v>
      </c>
      <c r="P57" s="3">
        <v>0</v>
      </c>
      <c r="Q57" s="3">
        <v>0</v>
      </c>
      <c r="R57" s="5" t="e">
        <f t="shared" si="11"/>
        <v>#DIV/0!</v>
      </c>
      <c r="S57" s="5" t="e">
        <f t="shared" si="12"/>
        <v>#DIV/0!</v>
      </c>
      <c r="T57" s="3">
        <v>0</v>
      </c>
      <c r="U57" s="3">
        <v>0</v>
      </c>
      <c r="V57" s="3">
        <v>0</v>
      </c>
      <c r="W57" s="3">
        <v>0</v>
      </c>
      <c r="X57" s="3">
        <v>0</v>
      </c>
      <c r="Y57" s="3">
        <v>0</v>
      </c>
    </row>
    <row r="58" spans="1:25" x14ac:dyDescent="0.3">
      <c r="A58" s="3">
        <v>128</v>
      </c>
      <c r="B58" s="3" t="s">
        <v>30</v>
      </c>
      <c r="C58" s="3" t="s">
        <v>25</v>
      </c>
      <c r="D58" s="3" t="s">
        <v>26</v>
      </c>
      <c r="E58" s="3" t="s">
        <v>27</v>
      </c>
      <c r="F58" s="3" t="s">
        <v>28</v>
      </c>
      <c r="G58" s="3">
        <v>4</v>
      </c>
      <c r="H58" s="3">
        <v>2</v>
      </c>
      <c r="I58" s="4">
        <f t="shared" si="8"/>
        <v>0.5</v>
      </c>
      <c r="J58" s="3">
        <v>1</v>
      </c>
      <c r="K58" s="5">
        <f t="shared" si="9"/>
        <v>0.25</v>
      </c>
      <c r="L58" s="3">
        <f t="shared" si="10"/>
        <v>3</v>
      </c>
      <c r="M58" s="3">
        <v>1</v>
      </c>
      <c r="N58" s="3">
        <v>2</v>
      </c>
      <c r="O58" s="3">
        <v>1</v>
      </c>
      <c r="P58" s="3">
        <v>0</v>
      </c>
      <c r="Q58" s="3">
        <v>0</v>
      </c>
      <c r="R58" s="5">
        <f t="shared" si="11"/>
        <v>0.33333333333333331</v>
      </c>
      <c r="S58" s="5">
        <f t="shared" si="12"/>
        <v>0.33333333333333331</v>
      </c>
      <c r="T58" s="3">
        <v>0</v>
      </c>
      <c r="U58" s="3">
        <v>0</v>
      </c>
      <c r="V58" s="3">
        <v>2</v>
      </c>
      <c r="W58" s="3">
        <v>1</v>
      </c>
      <c r="X58" s="3">
        <v>0</v>
      </c>
      <c r="Y58" s="3">
        <v>0</v>
      </c>
    </row>
    <row r="59" spans="1:25" x14ac:dyDescent="0.3">
      <c r="A59" s="3">
        <v>135</v>
      </c>
      <c r="B59" s="3" t="s">
        <v>29</v>
      </c>
      <c r="C59" s="3" t="s">
        <v>32</v>
      </c>
      <c r="D59" s="3" t="s">
        <v>26</v>
      </c>
      <c r="E59" s="3" t="s">
        <v>27</v>
      </c>
      <c r="F59" s="3" t="s">
        <v>28</v>
      </c>
      <c r="G59" s="3">
        <v>5</v>
      </c>
      <c r="H59" s="3">
        <v>0</v>
      </c>
      <c r="I59" s="4">
        <f t="shared" si="8"/>
        <v>0</v>
      </c>
      <c r="J59" s="3">
        <v>1</v>
      </c>
      <c r="K59" s="5">
        <f t="shared" si="9"/>
        <v>0.2</v>
      </c>
      <c r="L59" s="3">
        <f t="shared" si="10"/>
        <v>4</v>
      </c>
      <c r="M59" s="3">
        <v>0</v>
      </c>
      <c r="N59" s="3">
        <v>4</v>
      </c>
      <c r="O59" s="3">
        <v>0</v>
      </c>
      <c r="P59" s="3">
        <v>0</v>
      </c>
      <c r="Q59" s="3">
        <v>0</v>
      </c>
      <c r="R59" s="5">
        <f t="shared" si="11"/>
        <v>0</v>
      </c>
      <c r="S59" s="5">
        <f t="shared" si="12"/>
        <v>0</v>
      </c>
      <c r="T59" s="3">
        <v>0</v>
      </c>
      <c r="U59" s="3">
        <v>1</v>
      </c>
      <c r="V59" s="3">
        <v>3</v>
      </c>
      <c r="W59" s="3">
        <v>1</v>
      </c>
      <c r="X59" s="3">
        <v>1</v>
      </c>
      <c r="Y59" s="3">
        <v>0</v>
      </c>
    </row>
    <row r="60" spans="1:25" x14ac:dyDescent="0.3">
      <c r="A60" s="3">
        <v>148</v>
      </c>
      <c r="B60" s="3" t="s">
        <v>32</v>
      </c>
      <c r="C60" s="3" t="s">
        <v>30</v>
      </c>
      <c r="D60" s="3" t="s">
        <v>31</v>
      </c>
      <c r="E60" s="3" t="s">
        <v>33</v>
      </c>
      <c r="F60" s="3" t="s">
        <v>28</v>
      </c>
      <c r="G60" s="3">
        <v>3</v>
      </c>
      <c r="H60" s="3">
        <v>0</v>
      </c>
      <c r="I60" s="4">
        <f t="shared" si="8"/>
        <v>0</v>
      </c>
      <c r="J60" s="3">
        <v>0</v>
      </c>
      <c r="K60" s="5">
        <f t="shared" si="9"/>
        <v>0</v>
      </c>
      <c r="L60" s="3">
        <f t="shared" si="10"/>
        <v>3</v>
      </c>
      <c r="M60" s="3">
        <v>0</v>
      </c>
      <c r="N60" s="3">
        <v>3</v>
      </c>
      <c r="O60" s="3">
        <v>0</v>
      </c>
      <c r="P60" s="3">
        <v>0</v>
      </c>
      <c r="Q60" s="3">
        <v>0</v>
      </c>
      <c r="R60" s="5">
        <f t="shared" si="11"/>
        <v>0</v>
      </c>
      <c r="S60" s="5">
        <f t="shared" si="12"/>
        <v>0</v>
      </c>
      <c r="T60" s="3">
        <v>0</v>
      </c>
      <c r="U60" s="3">
        <v>1</v>
      </c>
      <c r="V60" s="3">
        <v>2</v>
      </c>
      <c r="W60" s="3">
        <v>0</v>
      </c>
      <c r="X60" s="3">
        <v>0</v>
      </c>
      <c r="Y60" s="3">
        <v>0</v>
      </c>
    </row>
    <row r="61" spans="1:25" x14ac:dyDescent="0.3">
      <c r="A61" s="3">
        <v>149</v>
      </c>
      <c r="B61" s="3" t="s">
        <v>31</v>
      </c>
      <c r="C61" s="3" t="s">
        <v>25</v>
      </c>
      <c r="D61" s="3" t="s">
        <v>26</v>
      </c>
      <c r="E61" s="3" t="s">
        <v>33</v>
      </c>
      <c r="F61" s="3" t="s">
        <v>30</v>
      </c>
      <c r="G61" s="3">
        <v>3</v>
      </c>
      <c r="H61" s="3">
        <v>0</v>
      </c>
      <c r="I61" s="4">
        <f t="shared" si="8"/>
        <v>0</v>
      </c>
      <c r="J61" s="3">
        <v>2</v>
      </c>
      <c r="K61" s="5">
        <f t="shared" si="9"/>
        <v>0.66666666666666663</v>
      </c>
      <c r="L61" s="3">
        <f t="shared" si="10"/>
        <v>1</v>
      </c>
      <c r="M61" s="3">
        <v>0</v>
      </c>
      <c r="N61" s="3">
        <v>1</v>
      </c>
      <c r="O61" s="3">
        <v>0</v>
      </c>
      <c r="P61" s="3">
        <v>0</v>
      </c>
      <c r="Q61" s="3">
        <v>0</v>
      </c>
      <c r="R61" s="5">
        <f t="shared" si="11"/>
        <v>0</v>
      </c>
      <c r="S61" s="5">
        <f t="shared" si="12"/>
        <v>0</v>
      </c>
      <c r="T61" s="3">
        <v>0</v>
      </c>
      <c r="U61" s="3">
        <v>0</v>
      </c>
      <c r="V61" s="3">
        <v>1</v>
      </c>
      <c r="W61" s="3">
        <v>2</v>
      </c>
      <c r="X61" s="3">
        <v>1</v>
      </c>
      <c r="Y61" s="3">
        <v>0</v>
      </c>
    </row>
    <row r="62" spans="1:25" x14ac:dyDescent="0.3">
      <c r="A62" s="3">
        <v>150</v>
      </c>
      <c r="B62" s="3" t="s">
        <v>29</v>
      </c>
      <c r="C62" s="3" t="s">
        <v>25</v>
      </c>
      <c r="D62" s="3" t="s">
        <v>30</v>
      </c>
      <c r="E62" s="3" t="s">
        <v>27</v>
      </c>
      <c r="F62" s="3" t="s">
        <v>28</v>
      </c>
      <c r="G62" s="3">
        <v>3</v>
      </c>
      <c r="H62" s="3">
        <v>2</v>
      </c>
      <c r="I62" s="4">
        <f t="shared" si="8"/>
        <v>0.66666666666666663</v>
      </c>
      <c r="J62" s="3">
        <v>1</v>
      </c>
      <c r="K62" s="5">
        <f t="shared" si="9"/>
        <v>0.33333333333333331</v>
      </c>
      <c r="L62" s="3">
        <f t="shared" si="10"/>
        <v>2</v>
      </c>
      <c r="M62" s="3">
        <v>1</v>
      </c>
      <c r="N62" s="3">
        <v>1</v>
      </c>
      <c r="O62" s="3">
        <v>1</v>
      </c>
      <c r="P62" s="3">
        <v>0</v>
      </c>
      <c r="Q62" s="3">
        <v>0</v>
      </c>
      <c r="R62" s="5">
        <f t="shared" si="11"/>
        <v>0.5</v>
      </c>
      <c r="S62" s="5">
        <f t="shared" si="12"/>
        <v>0.5</v>
      </c>
      <c r="T62" s="3">
        <v>0</v>
      </c>
      <c r="U62" s="3">
        <v>1</v>
      </c>
      <c r="V62" s="3">
        <v>0</v>
      </c>
      <c r="W62" s="3">
        <v>0</v>
      </c>
      <c r="X62" s="3">
        <v>1</v>
      </c>
      <c r="Y62" s="3">
        <v>0</v>
      </c>
    </row>
    <row r="63" spans="1:25" x14ac:dyDescent="0.3">
      <c r="A63" s="3">
        <v>151</v>
      </c>
      <c r="B63" s="3" t="s">
        <v>30</v>
      </c>
      <c r="C63" s="3" t="s">
        <v>25</v>
      </c>
      <c r="D63" s="3" t="s">
        <v>26</v>
      </c>
      <c r="E63" s="3" t="s">
        <v>27</v>
      </c>
      <c r="F63" s="3" t="s">
        <v>31</v>
      </c>
      <c r="G63" s="3">
        <v>4</v>
      </c>
      <c r="H63" s="3">
        <v>2</v>
      </c>
      <c r="I63" s="4">
        <f t="shared" si="8"/>
        <v>0.5</v>
      </c>
      <c r="J63" s="3">
        <v>1</v>
      </c>
      <c r="K63" s="5">
        <f t="shared" si="9"/>
        <v>0.25</v>
      </c>
      <c r="L63" s="3">
        <f t="shared" si="10"/>
        <v>2</v>
      </c>
      <c r="M63" s="3">
        <v>0</v>
      </c>
      <c r="N63" s="3">
        <v>2</v>
      </c>
      <c r="O63" s="3">
        <v>0</v>
      </c>
      <c r="P63" s="3">
        <v>2</v>
      </c>
      <c r="Q63" s="3">
        <v>2</v>
      </c>
      <c r="R63" s="5">
        <f t="shared" si="11"/>
        <v>0</v>
      </c>
      <c r="S63" s="5">
        <f t="shared" si="12"/>
        <v>0</v>
      </c>
      <c r="T63" s="3">
        <v>0</v>
      </c>
      <c r="U63" s="3">
        <v>0</v>
      </c>
      <c r="V63" s="3">
        <v>2</v>
      </c>
      <c r="W63" s="3">
        <v>0</v>
      </c>
      <c r="X63" s="3">
        <v>1</v>
      </c>
      <c r="Y63" s="3">
        <v>0</v>
      </c>
    </row>
    <row r="64" spans="1:25" x14ac:dyDescent="0.3">
      <c r="A64" s="3">
        <v>152</v>
      </c>
      <c r="B64" s="3" t="s">
        <v>32</v>
      </c>
      <c r="C64" s="3" t="s">
        <v>31</v>
      </c>
      <c r="D64" s="3" t="s">
        <v>26</v>
      </c>
      <c r="E64" s="3" t="s">
        <v>27</v>
      </c>
      <c r="F64" s="3" t="s">
        <v>28</v>
      </c>
      <c r="G64" s="3">
        <v>0</v>
      </c>
      <c r="H64" s="3">
        <v>0</v>
      </c>
      <c r="I64" s="4" t="e">
        <f t="shared" si="8"/>
        <v>#DIV/0!</v>
      </c>
      <c r="J64" s="3">
        <v>0</v>
      </c>
      <c r="K64" s="5" t="e">
        <f t="shared" si="9"/>
        <v>#DIV/0!</v>
      </c>
      <c r="L64" s="3">
        <f t="shared" si="10"/>
        <v>0</v>
      </c>
      <c r="M64" s="3">
        <v>0</v>
      </c>
      <c r="N64" s="3">
        <v>0</v>
      </c>
      <c r="O64" s="3">
        <v>0</v>
      </c>
      <c r="P64" s="3">
        <v>0</v>
      </c>
      <c r="Q64" s="3">
        <v>0</v>
      </c>
      <c r="R64" s="5" t="e">
        <f t="shared" si="11"/>
        <v>#DIV/0!</v>
      </c>
      <c r="S64" s="5" t="e">
        <f t="shared" si="12"/>
        <v>#DIV/0!</v>
      </c>
      <c r="T64" s="3">
        <v>0</v>
      </c>
      <c r="U64" s="3">
        <v>0</v>
      </c>
      <c r="V64" s="3">
        <v>0</v>
      </c>
      <c r="W64" s="3">
        <v>0</v>
      </c>
      <c r="X64" s="3">
        <v>0</v>
      </c>
      <c r="Y64" s="3">
        <v>0</v>
      </c>
    </row>
    <row r="65" spans="1:27" x14ac:dyDescent="0.3">
      <c r="A65" s="3">
        <v>153</v>
      </c>
      <c r="B65" s="3" t="s">
        <v>29</v>
      </c>
      <c r="C65" s="3" t="s">
        <v>33</v>
      </c>
      <c r="D65" s="3" t="s">
        <v>26</v>
      </c>
      <c r="E65" s="3" t="s">
        <v>27</v>
      </c>
      <c r="F65" s="3" t="s">
        <v>28</v>
      </c>
      <c r="G65" s="3">
        <v>1</v>
      </c>
      <c r="H65" s="3">
        <v>0</v>
      </c>
      <c r="I65" s="4">
        <f t="shared" si="8"/>
        <v>0</v>
      </c>
      <c r="J65" s="3">
        <v>0</v>
      </c>
      <c r="K65" s="5">
        <f t="shared" si="9"/>
        <v>0</v>
      </c>
      <c r="L65" s="3">
        <f t="shared" si="10"/>
        <v>1</v>
      </c>
      <c r="M65" s="3">
        <v>0</v>
      </c>
      <c r="N65" s="3">
        <v>1</v>
      </c>
      <c r="O65" s="3">
        <v>0</v>
      </c>
      <c r="P65" s="3">
        <v>0</v>
      </c>
      <c r="Q65" s="3">
        <v>0</v>
      </c>
      <c r="R65" s="5">
        <f t="shared" si="11"/>
        <v>0</v>
      </c>
      <c r="S65" s="5">
        <f t="shared" si="12"/>
        <v>0</v>
      </c>
      <c r="T65" s="3">
        <v>0</v>
      </c>
      <c r="U65" s="3">
        <v>1</v>
      </c>
      <c r="V65" s="3">
        <v>0</v>
      </c>
      <c r="W65" s="3">
        <v>0</v>
      </c>
      <c r="X65" s="3">
        <v>0</v>
      </c>
      <c r="Y65" s="3">
        <v>0</v>
      </c>
    </row>
    <row r="66" spans="1:27" x14ac:dyDescent="0.3">
      <c r="A66" s="3">
        <v>154</v>
      </c>
      <c r="B66" s="3" t="s">
        <v>29</v>
      </c>
      <c r="C66" s="3" t="s">
        <v>30</v>
      </c>
      <c r="D66" s="3" t="s">
        <v>31</v>
      </c>
      <c r="E66" s="3" t="s">
        <v>27</v>
      </c>
      <c r="F66" s="3" t="s">
        <v>28</v>
      </c>
      <c r="G66" s="3">
        <v>3</v>
      </c>
      <c r="H66" s="3">
        <v>4</v>
      </c>
      <c r="I66" s="4">
        <f t="shared" si="8"/>
        <v>1.3333333333333333</v>
      </c>
      <c r="J66" s="3">
        <v>1</v>
      </c>
      <c r="K66" s="5">
        <f t="shared" si="9"/>
        <v>0.33333333333333331</v>
      </c>
      <c r="L66" s="3">
        <f t="shared" si="10"/>
        <v>1</v>
      </c>
      <c r="M66" s="3">
        <v>1</v>
      </c>
      <c r="N66" s="3">
        <v>0</v>
      </c>
      <c r="O66" s="3">
        <v>1</v>
      </c>
      <c r="P66" s="3">
        <v>2</v>
      </c>
      <c r="Q66" s="3">
        <v>2</v>
      </c>
      <c r="R66" s="5">
        <f t="shared" si="11"/>
        <v>1</v>
      </c>
      <c r="S66" s="5">
        <f t="shared" si="12"/>
        <v>1</v>
      </c>
      <c r="T66" s="3">
        <v>0</v>
      </c>
      <c r="U66" s="3">
        <v>0</v>
      </c>
      <c r="V66" s="3">
        <v>0</v>
      </c>
      <c r="W66" s="3">
        <v>1</v>
      </c>
      <c r="X66" s="3">
        <v>2</v>
      </c>
      <c r="Y66" s="3">
        <v>0</v>
      </c>
    </row>
    <row r="67" spans="1:27" x14ac:dyDescent="0.3">
      <c r="A67" s="3">
        <v>155</v>
      </c>
      <c r="B67" s="3" t="s">
        <v>29</v>
      </c>
      <c r="C67" s="3" t="s">
        <v>32</v>
      </c>
      <c r="D67" s="3" t="s">
        <v>26</v>
      </c>
      <c r="E67" s="3" t="s">
        <v>33</v>
      </c>
      <c r="F67" s="3" t="s">
        <v>31</v>
      </c>
      <c r="G67" s="3">
        <v>2</v>
      </c>
      <c r="H67" s="3">
        <v>3</v>
      </c>
      <c r="I67" s="4">
        <f t="shared" si="8"/>
        <v>1.5</v>
      </c>
      <c r="J67" s="3">
        <v>1</v>
      </c>
      <c r="K67" s="5">
        <f t="shared" si="9"/>
        <v>0.5</v>
      </c>
      <c r="L67" s="3">
        <f t="shared" si="10"/>
        <v>1</v>
      </c>
      <c r="M67" s="3">
        <v>1</v>
      </c>
      <c r="N67" s="3">
        <v>0</v>
      </c>
      <c r="O67" s="3">
        <v>1</v>
      </c>
      <c r="P67" s="3">
        <v>0</v>
      </c>
      <c r="Q67" s="3">
        <v>0</v>
      </c>
      <c r="R67" s="5">
        <f t="shared" si="11"/>
        <v>1</v>
      </c>
      <c r="S67" s="5">
        <f t="shared" si="12"/>
        <v>1.5</v>
      </c>
      <c r="T67" s="3">
        <v>1</v>
      </c>
      <c r="U67" s="3">
        <v>0</v>
      </c>
      <c r="V67" s="3">
        <v>0</v>
      </c>
      <c r="W67" s="3">
        <v>1</v>
      </c>
      <c r="X67" s="3">
        <v>0</v>
      </c>
      <c r="Y67" s="3">
        <v>0</v>
      </c>
    </row>
    <row r="68" spans="1:27" x14ac:dyDescent="0.3">
      <c r="A68" s="3">
        <v>156</v>
      </c>
      <c r="B68" s="3" t="s">
        <v>24</v>
      </c>
      <c r="C68" s="3" t="s">
        <v>25</v>
      </c>
      <c r="D68" s="3" t="s">
        <v>26</v>
      </c>
      <c r="E68" s="3" t="s">
        <v>27</v>
      </c>
      <c r="F68" s="3" t="s">
        <v>32</v>
      </c>
      <c r="G68" s="3">
        <v>2</v>
      </c>
      <c r="H68" s="3">
        <v>3</v>
      </c>
      <c r="I68" s="4">
        <f t="shared" si="8"/>
        <v>1.5</v>
      </c>
      <c r="J68" s="3">
        <v>1</v>
      </c>
      <c r="K68" s="5">
        <f t="shared" si="9"/>
        <v>0.5</v>
      </c>
      <c r="L68" s="3">
        <f t="shared" si="10"/>
        <v>1</v>
      </c>
      <c r="M68" s="3">
        <v>1</v>
      </c>
      <c r="N68" s="3">
        <v>0</v>
      </c>
      <c r="O68" s="3">
        <v>0</v>
      </c>
      <c r="P68" s="3">
        <v>0</v>
      </c>
      <c r="Q68" s="3">
        <v>0</v>
      </c>
      <c r="R68" s="5">
        <f t="shared" si="11"/>
        <v>1</v>
      </c>
      <c r="S68" s="5">
        <f t="shared" si="12"/>
        <v>1.5</v>
      </c>
      <c r="T68" s="3">
        <v>1</v>
      </c>
      <c r="U68" s="3">
        <v>0</v>
      </c>
      <c r="V68" s="3">
        <v>0</v>
      </c>
      <c r="W68" s="3">
        <v>0</v>
      </c>
      <c r="X68" s="3">
        <v>1</v>
      </c>
      <c r="Y68" s="3">
        <v>0</v>
      </c>
    </row>
    <row r="69" spans="1:27" x14ac:dyDescent="0.3">
      <c r="A69" s="3">
        <v>157</v>
      </c>
      <c r="B69" s="3" t="s">
        <v>29</v>
      </c>
      <c r="C69" s="3" t="s">
        <v>25</v>
      </c>
      <c r="D69" s="3" t="s">
        <v>26</v>
      </c>
      <c r="E69" s="3" t="s">
        <v>30</v>
      </c>
      <c r="F69" s="3" t="s">
        <v>32</v>
      </c>
      <c r="G69" s="3">
        <v>4</v>
      </c>
      <c r="H69" s="3">
        <v>0</v>
      </c>
      <c r="I69" s="4">
        <f t="shared" si="8"/>
        <v>0</v>
      </c>
      <c r="J69" s="3">
        <v>2</v>
      </c>
      <c r="K69" s="5">
        <f t="shared" si="9"/>
        <v>0.5</v>
      </c>
      <c r="L69" s="3">
        <f t="shared" si="10"/>
        <v>2</v>
      </c>
      <c r="M69" s="3">
        <v>0</v>
      </c>
      <c r="N69" s="3">
        <v>2</v>
      </c>
      <c r="O69" s="3">
        <v>0</v>
      </c>
      <c r="P69" s="3">
        <v>0</v>
      </c>
      <c r="Q69" s="3">
        <v>0</v>
      </c>
      <c r="R69" s="5">
        <f t="shared" si="11"/>
        <v>0</v>
      </c>
      <c r="S69" s="5">
        <f t="shared" si="12"/>
        <v>0</v>
      </c>
      <c r="T69" s="3">
        <v>0</v>
      </c>
      <c r="U69" s="3">
        <v>0</v>
      </c>
      <c r="V69" s="3">
        <v>2</v>
      </c>
      <c r="W69" s="3">
        <v>1</v>
      </c>
      <c r="X69" s="3">
        <v>0</v>
      </c>
      <c r="Y69" s="3">
        <v>0</v>
      </c>
    </row>
    <row r="70" spans="1:27" x14ac:dyDescent="0.3">
      <c r="A70" s="3">
        <v>158</v>
      </c>
      <c r="B70" s="3" t="s">
        <v>32</v>
      </c>
      <c r="C70" s="3" t="s">
        <v>25</v>
      </c>
      <c r="D70" s="3" t="s">
        <v>31</v>
      </c>
      <c r="E70" s="3" t="s">
        <v>30</v>
      </c>
      <c r="F70" s="3" t="s">
        <v>28</v>
      </c>
      <c r="G70" s="3">
        <v>4</v>
      </c>
      <c r="H70" s="3">
        <v>2</v>
      </c>
      <c r="I70" s="4">
        <f t="shared" si="8"/>
        <v>0.5</v>
      </c>
      <c r="J70" s="3">
        <v>0</v>
      </c>
      <c r="K70" s="5">
        <f t="shared" si="9"/>
        <v>0</v>
      </c>
      <c r="L70" s="3">
        <f t="shared" si="10"/>
        <v>4</v>
      </c>
      <c r="M70" s="3">
        <v>1</v>
      </c>
      <c r="N70" s="3">
        <v>3</v>
      </c>
      <c r="O70" s="3">
        <v>0</v>
      </c>
      <c r="P70" s="3">
        <v>0</v>
      </c>
      <c r="Q70" s="3">
        <v>0</v>
      </c>
      <c r="R70" s="5">
        <f t="shared" si="11"/>
        <v>0.25</v>
      </c>
      <c r="S70" s="5">
        <f t="shared" si="12"/>
        <v>0.25</v>
      </c>
      <c r="T70" s="3">
        <v>0</v>
      </c>
      <c r="U70" s="3">
        <v>2</v>
      </c>
      <c r="V70" s="3">
        <v>1</v>
      </c>
      <c r="W70" s="3">
        <v>0</v>
      </c>
      <c r="X70" s="3">
        <v>0</v>
      </c>
      <c r="Y70" s="3">
        <v>0</v>
      </c>
    </row>
    <row r="71" spans="1:27" x14ac:dyDescent="0.3">
      <c r="A71" s="3">
        <v>159</v>
      </c>
      <c r="B71" s="3" t="s">
        <v>32</v>
      </c>
      <c r="C71" s="3" t="s">
        <v>25</v>
      </c>
      <c r="D71" s="3" t="s">
        <v>31</v>
      </c>
      <c r="E71" s="3" t="s">
        <v>33</v>
      </c>
      <c r="F71" s="3" t="s">
        <v>28</v>
      </c>
      <c r="G71" s="3">
        <v>1</v>
      </c>
      <c r="H71" s="3">
        <v>2</v>
      </c>
      <c r="I71" s="4">
        <f t="shared" si="8"/>
        <v>2</v>
      </c>
      <c r="J71" s="3">
        <v>0</v>
      </c>
      <c r="K71" s="5">
        <f t="shared" si="9"/>
        <v>0</v>
      </c>
      <c r="L71" s="3">
        <f t="shared" si="10"/>
        <v>1</v>
      </c>
      <c r="M71" s="3">
        <v>1</v>
      </c>
      <c r="N71" s="3">
        <v>0</v>
      </c>
      <c r="O71" s="3">
        <v>1</v>
      </c>
      <c r="P71" s="3">
        <v>0</v>
      </c>
      <c r="Q71" s="3">
        <v>0</v>
      </c>
      <c r="R71" s="5">
        <f t="shared" si="11"/>
        <v>1</v>
      </c>
      <c r="S71" s="5">
        <f t="shared" si="12"/>
        <v>1</v>
      </c>
      <c r="T71" s="3">
        <v>0</v>
      </c>
      <c r="U71" s="3">
        <v>0</v>
      </c>
      <c r="V71" s="3">
        <v>0</v>
      </c>
      <c r="W71" s="3">
        <v>0</v>
      </c>
      <c r="X71" s="3">
        <v>1</v>
      </c>
      <c r="Y71" s="3">
        <v>0</v>
      </c>
    </row>
    <row r="72" spans="1:27" x14ac:dyDescent="0.3">
      <c r="A72" s="3">
        <v>160</v>
      </c>
      <c r="B72" s="3" t="s">
        <v>31</v>
      </c>
      <c r="C72" s="3" t="s">
        <v>25</v>
      </c>
      <c r="D72" s="3" t="s">
        <v>33</v>
      </c>
      <c r="E72" s="3" t="s">
        <v>27</v>
      </c>
      <c r="F72" s="3" t="s">
        <v>28</v>
      </c>
      <c r="G72" s="3">
        <v>1</v>
      </c>
      <c r="H72" s="3">
        <v>2</v>
      </c>
      <c r="I72" s="4">
        <f t="shared" si="8"/>
        <v>2</v>
      </c>
      <c r="J72" s="3">
        <v>0</v>
      </c>
      <c r="K72" s="5">
        <f t="shared" si="9"/>
        <v>0</v>
      </c>
      <c r="L72" s="3">
        <f t="shared" si="10"/>
        <v>1</v>
      </c>
      <c r="M72" s="3">
        <v>1</v>
      </c>
      <c r="N72" s="3">
        <v>0</v>
      </c>
      <c r="O72" s="3">
        <v>1</v>
      </c>
      <c r="P72" s="3">
        <v>0</v>
      </c>
      <c r="Q72" s="3">
        <v>0</v>
      </c>
      <c r="R72" s="5">
        <f t="shared" si="11"/>
        <v>1</v>
      </c>
      <c r="S72" s="5">
        <f t="shared" si="12"/>
        <v>1</v>
      </c>
      <c r="T72" s="3">
        <v>0</v>
      </c>
      <c r="U72" s="3">
        <v>0</v>
      </c>
      <c r="V72" s="3">
        <v>0</v>
      </c>
      <c r="W72" s="3">
        <v>0</v>
      </c>
      <c r="X72" s="3">
        <v>0</v>
      </c>
      <c r="Y72" s="3">
        <v>0</v>
      </c>
    </row>
    <row r="73" spans="1:27" x14ac:dyDescent="0.3">
      <c r="A73" s="3">
        <v>161</v>
      </c>
      <c r="B73" s="3" t="s">
        <v>24</v>
      </c>
      <c r="C73" s="3" t="s">
        <v>31</v>
      </c>
      <c r="D73" s="3" t="s">
        <v>33</v>
      </c>
      <c r="E73" s="3" t="s">
        <v>27</v>
      </c>
      <c r="F73" s="3" t="s">
        <v>28</v>
      </c>
      <c r="G73" s="3">
        <v>2</v>
      </c>
      <c r="H73" s="3">
        <v>0</v>
      </c>
      <c r="I73" s="4">
        <f t="shared" si="8"/>
        <v>0</v>
      </c>
      <c r="J73" s="3">
        <v>1</v>
      </c>
      <c r="K73" s="5">
        <f t="shared" si="9"/>
        <v>0.5</v>
      </c>
      <c r="L73" s="3">
        <f t="shared" si="10"/>
        <v>1</v>
      </c>
      <c r="M73" s="3">
        <v>0</v>
      </c>
      <c r="N73" s="3">
        <v>1</v>
      </c>
      <c r="O73" s="3">
        <v>0</v>
      </c>
      <c r="P73" s="3">
        <v>0</v>
      </c>
      <c r="Q73" s="3">
        <v>0</v>
      </c>
      <c r="R73" s="5">
        <f t="shared" si="11"/>
        <v>0</v>
      </c>
      <c r="S73" s="5">
        <f t="shared" si="12"/>
        <v>0</v>
      </c>
      <c r="T73" s="3">
        <v>0</v>
      </c>
      <c r="U73" s="3">
        <v>0</v>
      </c>
      <c r="V73" s="3">
        <v>1</v>
      </c>
      <c r="W73" s="3">
        <v>0</v>
      </c>
      <c r="X73" s="3">
        <v>1</v>
      </c>
      <c r="Y73" s="3">
        <v>1</v>
      </c>
    </row>
    <row r="74" spans="1:27" x14ac:dyDescent="0.3">
      <c r="A74" s="3">
        <v>162</v>
      </c>
      <c r="B74" s="3" t="s">
        <v>24</v>
      </c>
      <c r="C74" s="3" t="s">
        <v>31</v>
      </c>
      <c r="D74" s="3" t="s">
        <v>29</v>
      </c>
      <c r="E74" s="3" t="s">
        <v>33</v>
      </c>
      <c r="F74" s="3" t="s">
        <v>30</v>
      </c>
      <c r="G74" s="3">
        <v>2</v>
      </c>
      <c r="H74" s="3">
        <v>2</v>
      </c>
      <c r="I74" s="4">
        <f t="shared" si="8"/>
        <v>1</v>
      </c>
      <c r="J74" s="3">
        <v>0</v>
      </c>
      <c r="K74" s="5">
        <f t="shared" si="9"/>
        <v>0</v>
      </c>
      <c r="L74" s="3">
        <f t="shared" si="10"/>
        <v>1</v>
      </c>
      <c r="M74" s="3">
        <v>0</v>
      </c>
      <c r="N74" s="3">
        <v>1</v>
      </c>
      <c r="O74" s="3">
        <v>0</v>
      </c>
      <c r="P74" s="3">
        <v>2</v>
      </c>
      <c r="Q74" s="3">
        <v>2</v>
      </c>
      <c r="R74" s="5">
        <f t="shared" si="11"/>
        <v>0</v>
      </c>
      <c r="S74" s="5">
        <f t="shared" si="12"/>
        <v>0</v>
      </c>
      <c r="T74" s="3">
        <v>0</v>
      </c>
      <c r="U74" s="3">
        <v>0</v>
      </c>
      <c r="V74" s="3">
        <v>1</v>
      </c>
      <c r="W74" s="3">
        <v>0</v>
      </c>
      <c r="X74" s="3">
        <v>1</v>
      </c>
      <c r="Y74" s="3">
        <v>0</v>
      </c>
      <c r="AA74" t="s">
        <v>51</v>
      </c>
    </row>
    <row r="75" spans="1:27" x14ac:dyDescent="0.3">
      <c r="A75" s="3">
        <v>163</v>
      </c>
      <c r="B75" s="3" t="s">
        <v>24</v>
      </c>
      <c r="C75" s="3" t="s">
        <v>25</v>
      </c>
      <c r="D75" s="3" t="s">
        <v>29</v>
      </c>
      <c r="E75" s="3" t="s">
        <v>33</v>
      </c>
      <c r="F75" s="3" t="s">
        <v>30</v>
      </c>
      <c r="G75" s="3">
        <v>0</v>
      </c>
      <c r="H75" s="3">
        <v>0</v>
      </c>
      <c r="I75" s="4" t="e">
        <f t="shared" si="8"/>
        <v>#DIV/0!</v>
      </c>
      <c r="J75" s="3">
        <v>0</v>
      </c>
      <c r="K75" s="5" t="e">
        <f t="shared" si="9"/>
        <v>#DIV/0!</v>
      </c>
      <c r="L75" s="3">
        <f t="shared" si="10"/>
        <v>0</v>
      </c>
      <c r="M75" s="3">
        <v>0</v>
      </c>
      <c r="N75" s="3">
        <v>0</v>
      </c>
      <c r="O75" s="3">
        <v>0</v>
      </c>
      <c r="P75" s="3">
        <v>0</v>
      </c>
      <c r="Q75" s="3">
        <v>0</v>
      </c>
      <c r="R75" s="5" t="e">
        <f t="shared" si="11"/>
        <v>#DIV/0!</v>
      </c>
      <c r="S75" s="5" t="e">
        <f t="shared" si="12"/>
        <v>#DIV/0!</v>
      </c>
      <c r="T75" s="3">
        <v>0</v>
      </c>
      <c r="U75" s="3">
        <v>0</v>
      </c>
      <c r="V75" s="3">
        <v>0</v>
      </c>
      <c r="W75" s="3">
        <v>0</v>
      </c>
      <c r="X75" s="3">
        <v>0</v>
      </c>
      <c r="Y75" s="3">
        <v>0</v>
      </c>
      <c r="AA75" t="s">
        <v>51</v>
      </c>
    </row>
    <row r="76" spans="1:27" x14ac:dyDescent="0.3">
      <c r="A76" s="3">
        <v>164</v>
      </c>
      <c r="B76" s="3" t="s">
        <v>32</v>
      </c>
      <c r="C76" s="3" t="s">
        <v>25</v>
      </c>
      <c r="D76" s="3" t="s">
        <v>29</v>
      </c>
      <c r="E76" s="3" t="s">
        <v>33</v>
      </c>
      <c r="F76" s="3" t="s">
        <v>30</v>
      </c>
      <c r="G76" s="3">
        <v>4</v>
      </c>
      <c r="H76" s="3">
        <v>2</v>
      </c>
      <c r="I76" s="4">
        <f t="shared" si="8"/>
        <v>0.5</v>
      </c>
      <c r="J76" s="3">
        <v>1</v>
      </c>
      <c r="K76" s="5">
        <f t="shared" si="9"/>
        <v>0.25</v>
      </c>
      <c r="L76" s="3">
        <f t="shared" si="10"/>
        <v>3</v>
      </c>
      <c r="M76" s="3">
        <v>1</v>
      </c>
      <c r="N76" s="3">
        <v>2</v>
      </c>
      <c r="O76" s="3">
        <v>0</v>
      </c>
      <c r="P76" s="3">
        <v>0</v>
      </c>
      <c r="Q76" s="3">
        <v>0</v>
      </c>
      <c r="R76" s="5">
        <f t="shared" si="11"/>
        <v>0.33333333333333331</v>
      </c>
      <c r="S76" s="5">
        <f t="shared" si="12"/>
        <v>0.33333333333333331</v>
      </c>
      <c r="T76" s="3">
        <v>0</v>
      </c>
      <c r="U76" s="3">
        <v>1</v>
      </c>
      <c r="V76" s="3">
        <v>1</v>
      </c>
      <c r="W76" s="3">
        <v>0</v>
      </c>
      <c r="X76" s="3">
        <v>0</v>
      </c>
      <c r="Y76" s="3">
        <v>0</v>
      </c>
      <c r="AA76" t="s">
        <v>51</v>
      </c>
    </row>
    <row r="77" spans="1:27" x14ac:dyDescent="0.3">
      <c r="I77" s="2"/>
      <c r="K77" s="1"/>
      <c r="R77" s="1"/>
      <c r="S77" s="1"/>
    </row>
    <row r="78" spans="1:27" x14ac:dyDescent="0.3">
      <c r="F78" s="9" t="s">
        <v>36</v>
      </c>
      <c r="G78">
        <f>SUM(G43:G76)</f>
        <v>84</v>
      </c>
      <c r="H78">
        <f>SUM(H43:H76)</f>
        <v>52</v>
      </c>
      <c r="I78" s="2">
        <f t="shared" ref="I78" si="13">H78/G78</f>
        <v>0.61904761904761907</v>
      </c>
      <c r="J78">
        <f>SUM(J43:J76)</f>
        <v>27</v>
      </c>
      <c r="K78" s="1">
        <f t="shared" ref="K78" si="14">J78/G78</f>
        <v>0.32142857142857145</v>
      </c>
      <c r="L78">
        <f t="shared" ref="L78:Q78" si="15">SUM(L43:L76)</f>
        <v>50</v>
      </c>
      <c r="M78">
        <f t="shared" si="15"/>
        <v>18</v>
      </c>
      <c r="N78">
        <f t="shared" si="15"/>
        <v>32</v>
      </c>
      <c r="O78">
        <f t="shared" si="15"/>
        <v>9</v>
      </c>
      <c r="P78">
        <f t="shared" si="15"/>
        <v>15</v>
      </c>
      <c r="Q78">
        <f t="shared" si="15"/>
        <v>12</v>
      </c>
      <c r="R78" s="1">
        <f>M78/(M78+N78)</f>
        <v>0.36</v>
      </c>
      <c r="S78" s="1">
        <f>((0.5*T78)+M78)/L78</f>
        <v>0.4</v>
      </c>
      <c r="T78">
        <f t="shared" ref="T78:Y78" si="16">SUM(T43:T76)</f>
        <v>4</v>
      </c>
      <c r="U78">
        <f t="shared" si="16"/>
        <v>11</v>
      </c>
      <c r="V78">
        <f t="shared" si="16"/>
        <v>22</v>
      </c>
      <c r="W78">
        <f t="shared" si="16"/>
        <v>13</v>
      </c>
      <c r="X78">
        <f t="shared" si="16"/>
        <v>17</v>
      </c>
      <c r="Y78">
        <f t="shared" si="16"/>
        <v>1</v>
      </c>
    </row>
  </sheetData>
  <sortState xmlns:xlrd2="http://schemas.microsoft.com/office/spreadsheetml/2017/richdata2" ref="A43:W76">
    <sortCondition ref="A43:A76"/>
  </sortState>
  <mergeCells count="2">
    <mergeCell ref="A1:C1"/>
    <mergeCell ref="A41:C41"/>
  </mergeCells>
  <conditionalFormatting sqref="G3:G7 G37">
    <cfRule type="colorScale" priority="3">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7">
    <cfRule type="colorScale" priority="4">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7EFAC-2A6E-468A-AA3D-7FBCEB2CC55A}">
  <dimension ref="A1:AA77"/>
  <sheetViews>
    <sheetView workbookViewId="0">
      <selection sqref="A1:C1"/>
    </sheetView>
  </sheetViews>
  <sheetFormatPr defaultRowHeight="14.4" x14ac:dyDescent="0.3"/>
  <cols>
    <col min="1" max="1" width="11.44140625" bestFit="1" customWidth="1"/>
    <col min="2" max="2" width="17.33203125" bestFit="1" customWidth="1"/>
    <col min="3" max="3" width="14.44140625" customWidth="1"/>
    <col min="4" max="4" width="17.33203125" bestFit="1" customWidth="1"/>
    <col min="5" max="5" width="15.33203125" bestFit="1" customWidth="1"/>
    <col min="6" max="6" width="17.33203125" bestFit="1" customWidth="1"/>
    <col min="13" max="13" width="12.33203125" bestFit="1" customWidth="1"/>
    <col min="14" max="14" width="11.44140625" bestFit="1" customWidth="1"/>
    <col min="15" max="15" width="11.88671875" bestFit="1" customWidth="1"/>
    <col min="21" max="21" width="12.44140625" bestFit="1" customWidth="1"/>
    <col min="22" max="22" width="10.6640625" bestFit="1" customWidth="1"/>
    <col min="23" max="23" width="15.33203125" bestFit="1" customWidth="1"/>
    <col min="24" max="24" width="10.6640625" bestFit="1" customWidth="1"/>
    <col min="25" max="25" width="25.88671875" customWidth="1"/>
    <col min="26" max="26" width="22.88671875" bestFit="1" customWidth="1"/>
    <col min="27" max="27" width="11.88671875" bestFit="1" customWidth="1"/>
  </cols>
  <sheetData>
    <row r="1" spans="1:27" x14ac:dyDescent="0.3">
      <c r="A1" s="49" t="s">
        <v>0</v>
      </c>
      <c r="B1" s="49"/>
      <c r="C1" s="49"/>
      <c r="D1" s="51"/>
      <c r="E1" s="51"/>
      <c r="F1" s="51"/>
      <c r="G1" s="51"/>
      <c r="H1" s="51"/>
      <c r="I1" s="51"/>
      <c r="J1" s="3"/>
      <c r="K1" s="5"/>
      <c r="L1" s="3"/>
      <c r="M1" s="3"/>
      <c r="N1" s="3"/>
      <c r="O1" s="3"/>
      <c r="P1" s="3"/>
      <c r="Q1" s="3"/>
      <c r="R1" s="5"/>
      <c r="S1" s="5"/>
      <c r="T1" s="3"/>
      <c r="U1" s="3"/>
      <c r="V1" s="3"/>
      <c r="W1" s="3"/>
      <c r="X1" s="3"/>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s="3" customFormat="1" x14ac:dyDescent="0.3">
      <c r="A3" s="3">
        <v>1</v>
      </c>
      <c r="B3" s="3" t="s">
        <v>24</v>
      </c>
      <c r="C3" s="3" t="s">
        <v>25</v>
      </c>
      <c r="D3" s="3" t="s">
        <v>26</v>
      </c>
      <c r="E3" s="3" t="s">
        <v>27</v>
      </c>
      <c r="F3" s="3" t="s">
        <v>28</v>
      </c>
      <c r="G3" s="3">
        <v>7</v>
      </c>
      <c r="H3" s="3">
        <v>10</v>
      </c>
      <c r="I3" s="4">
        <f t="shared" ref="I3:I36" si="0">H3/G3</f>
        <v>1.4285714285714286</v>
      </c>
      <c r="J3" s="3">
        <v>1</v>
      </c>
      <c r="K3" s="5">
        <f t="shared" ref="K3:K36" si="1">J3/G3</f>
        <v>0.14285714285714285</v>
      </c>
      <c r="L3" s="3">
        <f t="shared" ref="L3:L36" si="2">M3+N3</f>
        <v>5</v>
      </c>
      <c r="M3" s="3">
        <v>4</v>
      </c>
      <c r="N3" s="3">
        <v>1</v>
      </c>
      <c r="O3" s="3">
        <v>2</v>
      </c>
      <c r="P3" s="3">
        <v>2</v>
      </c>
      <c r="Q3" s="3">
        <v>2</v>
      </c>
      <c r="R3" s="5">
        <f t="shared" ref="R3:R36" si="3">M3/(M3+N3)</f>
        <v>0.8</v>
      </c>
      <c r="S3" s="5">
        <f t="shared" ref="S3:S36" si="4">((0.5*T3)+M3)/L3</f>
        <v>0.8</v>
      </c>
      <c r="T3" s="3">
        <v>0</v>
      </c>
      <c r="U3" s="3">
        <v>0</v>
      </c>
      <c r="V3" s="3">
        <v>1</v>
      </c>
      <c r="W3" s="3">
        <v>1</v>
      </c>
      <c r="Y3" s="3">
        <v>35</v>
      </c>
      <c r="Z3" s="3">
        <v>44</v>
      </c>
      <c r="AA3" s="4">
        <f>Z3/40</f>
        <v>1.1000000000000001</v>
      </c>
    </row>
    <row r="4" spans="1:27" x14ac:dyDescent="0.3">
      <c r="A4" s="3">
        <v>4</v>
      </c>
      <c r="B4" s="3" t="s">
        <v>24</v>
      </c>
      <c r="C4" s="3" t="s">
        <v>29</v>
      </c>
      <c r="D4" s="3" t="s">
        <v>26</v>
      </c>
      <c r="E4" s="3" t="s">
        <v>27</v>
      </c>
      <c r="F4" s="3" t="s">
        <v>28</v>
      </c>
      <c r="G4" s="3">
        <v>8</v>
      </c>
      <c r="H4" s="3">
        <v>7</v>
      </c>
      <c r="I4" s="4">
        <f t="shared" si="0"/>
        <v>0.875</v>
      </c>
      <c r="J4" s="3">
        <v>2</v>
      </c>
      <c r="K4" s="5">
        <f t="shared" si="1"/>
        <v>0.25</v>
      </c>
      <c r="L4" s="3">
        <f t="shared" si="2"/>
        <v>5</v>
      </c>
      <c r="M4" s="3">
        <v>3</v>
      </c>
      <c r="N4" s="3">
        <v>2</v>
      </c>
      <c r="O4" s="3">
        <v>1</v>
      </c>
      <c r="P4" s="3">
        <v>2</v>
      </c>
      <c r="Q4" s="3">
        <v>0</v>
      </c>
      <c r="R4" s="5">
        <f t="shared" si="3"/>
        <v>0.6</v>
      </c>
      <c r="S4" s="5">
        <f t="shared" si="4"/>
        <v>0.7</v>
      </c>
      <c r="T4" s="3">
        <v>1</v>
      </c>
      <c r="U4" s="3">
        <v>1</v>
      </c>
      <c r="V4" s="3">
        <v>1</v>
      </c>
      <c r="W4" s="3">
        <v>1</v>
      </c>
    </row>
    <row r="5" spans="1:27" x14ac:dyDescent="0.3">
      <c r="A5" s="3">
        <v>7</v>
      </c>
      <c r="B5" s="3" t="s">
        <v>24</v>
      </c>
      <c r="C5" s="3" t="s">
        <v>30</v>
      </c>
      <c r="D5" s="3" t="s">
        <v>26</v>
      </c>
      <c r="E5" s="3" t="s">
        <v>27</v>
      </c>
      <c r="F5" s="11" t="s">
        <v>28</v>
      </c>
      <c r="G5" s="3">
        <v>10</v>
      </c>
      <c r="H5" s="3">
        <v>6</v>
      </c>
      <c r="I5" s="17">
        <f t="shared" si="0"/>
        <v>0.6</v>
      </c>
      <c r="J5" s="3">
        <v>1</v>
      </c>
      <c r="K5" s="5">
        <f t="shared" si="1"/>
        <v>0.1</v>
      </c>
      <c r="L5" s="3">
        <f t="shared" si="2"/>
        <v>5</v>
      </c>
      <c r="M5" s="3">
        <v>1</v>
      </c>
      <c r="N5" s="3">
        <v>4</v>
      </c>
      <c r="O5" s="3">
        <v>0</v>
      </c>
      <c r="P5" s="3">
        <v>8</v>
      </c>
      <c r="Q5" s="3">
        <v>4</v>
      </c>
      <c r="R5" s="5">
        <f t="shared" si="3"/>
        <v>0.2</v>
      </c>
      <c r="S5" s="5">
        <f t="shared" si="4"/>
        <v>0.2</v>
      </c>
      <c r="T5" s="3">
        <v>0</v>
      </c>
      <c r="U5" s="3">
        <v>3</v>
      </c>
      <c r="V5" s="3">
        <v>0</v>
      </c>
      <c r="W5" s="3">
        <v>4</v>
      </c>
    </row>
    <row r="6" spans="1:27" x14ac:dyDescent="0.3">
      <c r="A6" s="3">
        <v>13</v>
      </c>
      <c r="B6" s="3" t="s">
        <v>30</v>
      </c>
      <c r="C6" s="3" t="s">
        <v>25</v>
      </c>
      <c r="D6" s="3" t="s">
        <v>26</v>
      </c>
      <c r="E6" s="3" t="s">
        <v>27</v>
      </c>
      <c r="F6" s="3" t="s">
        <v>28</v>
      </c>
      <c r="G6" s="3">
        <v>3</v>
      </c>
      <c r="H6" s="3">
        <v>0</v>
      </c>
      <c r="I6" s="4">
        <f t="shared" si="0"/>
        <v>0</v>
      </c>
      <c r="J6" s="3">
        <v>1</v>
      </c>
      <c r="K6" s="5">
        <f t="shared" si="1"/>
        <v>0.33333333333333331</v>
      </c>
      <c r="L6" s="3">
        <f t="shared" si="2"/>
        <v>2</v>
      </c>
      <c r="M6" s="3">
        <v>0</v>
      </c>
      <c r="N6" s="3">
        <v>2</v>
      </c>
      <c r="O6" s="3">
        <v>0</v>
      </c>
      <c r="P6" s="3">
        <v>0</v>
      </c>
      <c r="Q6" s="3">
        <v>0</v>
      </c>
      <c r="R6" s="5">
        <f t="shared" si="3"/>
        <v>0</v>
      </c>
      <c r="S6" s="5">
        <f t="shared" si="4"/>
        <v>0</v>
      </c>
      <c r="T6" s="3">
        <v>0</v>
      </c>
      <c r="U6" s="3">
        <v>1</v>
      </c>
      <c r="V6" s="3">
        <v>0</v>
      </c>
      <c r="W6" s="3">
        <v>0</v>
      </c>
    </row>
    <row r="7" spans="1:27" x14ac:dyDescent="0.3">
      <c r="A7" s="3">
        <v>14</v>
      </c>
      <c r="B7" s="3" t="s">
        <v>24</v>
      </c>
      <c r="C7" s="3" t="s">
        <v>25</v>
      </c>
      <c r="D7" s="3" t="s">
        <v>26</v>
      </c>
      <c r="E7" s="3" t="s">
        <v>33</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0</v>
      </c>
    </row>
    <row r="8" spans="1:27" x14ac:dyDescent="0.3">
      <c r="A8" s="3">
        <v>18</v>
      </c>
      <c r="B8" s="3" t="s">
        <v>32</v>
      </c>
      <c r="C8" s="3" t="s">
        <v>25</v>
      </c>
      <c r="D8" s="3" t="s">
        <v>26</v>
      </c>
      <c r="E8" s="3" t="s">
        <v>30</v>
      </c>
      <c r="F8" s="3" t="s">
        <v>28</v>
      </c>
      <c r="G8" s="3">
        <v>1</v>
      </c>
      <c r="H8" s="3">
        <v>1</v>
      </c>
      <c r="I8" s="4">
        <f t="shared" si="0"/>
        <v>1</v>
      </c>
      <c r="J8" s="3">
        <v>0</v>
      </c>
      <c r="K8" s="5">
        <f t="shared" si="1"/>
        <v>0</v>
      </c>
      <c r="L8" s="3">
        <f t="shared" si="2"/>
        <v>0</v>
      </c>
      <c r="M8" s="3">
        <v>0</v>
      </c>
      <c r="N8" s="3">
        <v>0</v>
      </c>
      <c r="O8" s="3">
        <v>0</v>
      </c>
      <c r="P8" s="3">
        <v>2</v>
      </c>
      <c r="Q8" s="3">
        <v>1</v>
      </c>
      <c r="R8" s="5" t="e">
        <f t="shared" si="3"/>
        <v>#DIV/0!</v>
      </c>
      <c r="S8" s="5" t="e">
        <f t="shared" si="4"/>
        <v>#DIV/0!</v>
      </c>
      <c r="T8" s="3">
        <v>0</v>
      </c>
      <c r="U8" s="3">
        <v>0</v>
      </c>
      <c r="V8" s="3">
        <v>0</v>
      </c>
      <c r="W8" s="3">
        <v>1</v>
      </c>
    </row>
    <row r="9" spans="1:27" x14ac:dyDescent="0.3">
      <c r="A9" s="3">
        <v>26</v>
      </c>
      <c r="B9" s="3" t="s">
        <v>24</v>
      </c>
      <c r="C9" s="3" t="s">
        <v>29</v>
      </c>
      <c r="D9" s="3" t="s">
        <v>26</v>
      </c>
      <c r="E9" s="3" t="s">
        <v>30</v>
      </c>
      <c r="F9" s="3" t="s">
        <v>28</v>
      </c>
      <c r="G9" s="3">
        <v>12</v>
      </c>
      <c r="H9" s="3">
        <v>13</v>
      </c>
      <c r="I9" s="4">
        <f t="shared" si="0"/>
        <v>1.0833333333333333</v>
      </c>
      <c r="J9" s="3">
        <v>4</v>
      </c>
      <c r="K9" s="5">
        <f t="shared" si="1"/>
        <v>0.33333333333333331</v>
      </c>
      <c r="L9" s="3">
        <f t="shared" si="2"/>
        <v>8</v>
      </c>
      <c r="M9" s="3">
        <v>5</v>
      </c>
      <c r="N9" s="3">
        <v>3</v>
      </c>
      <c r="O9" s="3">
        <v>1</v>
      </c>
      <c r="P9" s="3">
        <v>1</v>
      </c>
      <c r="Q9" s="3">
        <v>1</v>
      </c>
      <c r="R9" s="5">
        <f t="shared" si="3"/>
        <v>0.625</v>
      </c>
      <c r="S9" s="5">
        <f t="shared" si="4"/>
        <v>0.75</v>
      </c>
      <c r="T9" s="3">
        <v>2</v>
      </c>
      <c r="U9" s="3">
        <v>2</v>
      </c>
      <c r="V9" s="3">
        <v>0</v>
      </c>
      <c r="W9" s="3">
        <v>2</v>
      </c>
    </row>
    <row r="10" spans="1:27" x14ac:dyDescent="0.3">
      <c r="A10" s="3">
        <v>27</v>
      </c>
      <c r="B10" s="3" t="s">
        <v>29</v>
      </c>
      <c r="C10" s="3" t="s">
        <v>25</v>
      </c>
      <c r="D10" s="3" t="s">
        <v>26</v>
      </c>
      <c r="E10" s="3" t="s">
        <v>30</v>
      </c>
      <c r="F10" s="3" t="s">
        <v>28</v>
      </c>
      <c r="G10" s="3">
        <v>3</v>
      </c>
      <c r="H10" s="3">
        <v>4</v>
      </c>
      <c r="I10" s="4">
        <f t="shared" si="0"/>
        <v>1.3333333333333333</v>
      </c>
      <c r="J10" s="3">
        <v>1</v>
      </c>
      <c r="K10" s="5">
        <f t="shared" si="1"/>
        <v>0.33333333333333331</v>
      </c>
      <c r="L10" s="3">
        <f t="shared" si="2"/>
        <v>2</v>
      </c>
      <c r="M10" s="3">
        <v>2</v>
      </c>
      <c r="N10" s="3">
        <v>0</v>
      </c>
      <c r="O10" s="3">
        <v>1</v>
      </c>
      <c r="P10" s="3">
        <v>0</v>
      </c>
      <c r="Q10" s="3">
        <v>0</v>
      </c>
      <c r="R10" s="5">
        <f t="shared" si="3"/>
        <v>1</v>
      </c>
      <c r="S10" s="5">
        <f t="shared" si="4"/>
        <v>1</v>
      </c>
      <c r="T10" s="3">
        <v>0</v>
      </c>
      <c r="U10" s="3">
        <v>0</v>
      </c>
      <c r="V10" s="3">
        <v>0</v>
      </c>
      <c r="W10" s="3">
        <v>1</v>
      </c>
    </row>
    <row r="11" spans="1:27" x14ac:dyDescent="0.3">
      <c r="A11" s="3">
        <v>33</v>
      </c>
      <c r="B11" s="3" t="s">
        <v>24</v>
      </c>
      <c r="C11" s="3" t="s">
        <v>25</v>
      </c>
      <c r="D11" s="3" t="s">
        <v>26</v>
      </c>
      <c r="E11" s="3" t="s">
        <v>30</v>
      </c>
      <c r="F11" s="3" t="s">
        <v>28</v>
      </c>
      <c r="G11" s="3">
        <v>2</v>
      </c>
      <c r="H11" s="3">
        <v>0</v>
      </c>
      <c r="I11" s="4">
        <f t="shared" si="0"/>
        <v>0</v>
      </c>
      <c r="J11" s="3">
        <v>0</v>
      </c>
      <c r="K11" s="5">
        <f t="shared" si="1"/>
        <v>0</v>
      </c>
      <c r="L11" s="3">
        <f t="shared" si="2"/>
        <v>2</v>
      </c>
      <c r="M11" s="3">
        <v>0</v>
      </c>
      <c r="N11" s="3">
        <v>2</v>
      </c>
      <c r="O11" s="3">
        <v>0</v>
      </c>
      <c r="P11" s="3">
        <v>0</v>
      </c>
      <c r="Q11" s="3">
        <v>0</v>
      </c>
      <c r="R11" s="5">
        <f t="shared" si="3"/>
        <v>0</v>
      </c>
      <c r="S11" s="5">
        <f t="shared" si="4"/>
        <v>0</v>
      </c>
      <c r="T11" s="3">
        <v>0</v>
      </c>
      <c r="U11" s="3">
        <v>1</v>
      </c>
      <c r="V11" s="3">
        <v>0</v>
      </c>
      <c r="W11" s="3">
        <v>0</v>
      </c>
    </row>
    <row r="12" spans="1:27" x14ac:dyDescent="0.3">
      <c r="A12" s="3">
        <v>36</v>
      </c>
      <c r="B12" s="3" t="s">
        <v>24</v>
      </c>
      <c r="C12" s="3" t="s">
        <v>32</v>
      </c>
      <c r="D12" s="3" t="s">
        <v>26</v>
      </c>
      <c r="E12" s="3" t="s">
        <v>33</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1</v>
      </c>
      <c r="V12" s="3">
        <v>0</v>
      </c>
      <c r="W12" s="3">
        <v>0</v>
      </c>
      <c r="Z12" s="3"/>
    </row>
    <row r="13" spans="1:27" x14ac:dyDescent="0.3">
      <c r="A13" s="3">
        <v>46</v>
      </c>
      <c r="B13" s="3" t="s">
        <v>24</v>
      </c>
      <c r="C13" s="3" t="s">
        <v>30</v>
      </c>
      <c r="D13" s="3" t="s">
        <v>26</v>
      </c>
      <c r="E13" s="3" t="s">
        <v>33</v>
      </c>
      <c r="F13" s="3" t="s">
        <v>28</v>
      </c>
      <c r="G13" s="3">
        <v>0</v>
      </c>
      <c r="H13" s="3">
        <v>0</v>
      </c>
      <c r="I13" s="4" t="e">
        <f t="shared" si="0"/>
        <v>#DIV/0!</v>
      </c>
      <c r="J13" s="3">
        <v>0</v>
      </c>
      <c r="K13" s="5" t="e">
        <f t="shared" si="1"/>
        <v>#DIV/0!</v>
      </c>
      <c r="L13" s="3">
        <f t="shared" si="2"/>
        <v>0</v>
      </c>
      <c r="M13" s="3">
        <v>0</v>
      </c>
      <c r="N13" s="3">
        <v>0</v>
      </c>
      <c r="O13" s="3">
        <v>0</v>
      </c>
      <c r="P13" s="3">
        <v>0</v>
      </c>
      <c r="Q13" s="3">
        <v>0</v>
      </c>
      <c r="R13" s="5" t="e">
        <f t="shared" si="3"/>
        <v>#DIV/0!</v>
      </c>
      <c r="S13" s="5" t="e">
        <f t="shared" si="4"/>
        <v>#DIV/0!</v>
      </c>
      <c r="T13" s="3">
        <v>0</v>
      </c>
      <c r="U13" s="3">
        <v>0</v>
      </c>
      <c r="V13" s="3">
        <v>0</v>
      </c>
      <c r="W13" s="3">
        <v>0</v>
      </c>
    </row>
    <row r="14" spans="1:27" x14ac:dyDescent="0.3">
      <c r="A14" s="3">
        <v>47</v>
      </c>
      <c r="B14" s="3" t="s">
        <v>29</v>
      </c>
      <c r="C14" s="3" t="s">
        <v>32</v>
      </c>
      <c r="D14" s="3" t="s">
        <v>30</v>
      </c>
      <c r="E14" s="3" t="s">
        <v>27</v>
      </c>
      <c r="F14" s="3" t="s">
        <v>28</v>
      </c>
      <c r="G14" s="3">
        <v>2</v>
      </c>
      <c r="H14" s="3">
        <v>6</v>
      </c>
      <c r="I14" s="4">
        <f t="shared" si="0"/>
        <v>3</v>
      </c>
      <c r="J14" s="3">
        <v>0</v>
      </c>
      <c r="K14" s="5">
        <f t="shared" si="1"/>
        <v>0</v>
      </c>
      <c r="L14" s="3">
        <f t="shared" si="2"/>
        <v>2</v>
      </c>
      <c r="M14" s="3">
        <v>2</v>
      </c>
      <c r="N14" s="3">
        <v>0</v>
      </c>
      <c r="O14" s="3">
        <v>1</v>
      </c>
      <c r="P14" s="3">
        <v>1</v>
      </c>
      <c r="Q14" s="3">
        <v>1</v>
      </c>
      <c r="R14" s="5">
        <f t="shared" si="3"/>
        <v>1</v>
      </c>
      <c r="S14" s="5">
        <f t="shared" si="4"/>
        <v>1.25</v>
      </c>
      <c r="T14" s="3">
        <v>1</v>
      </c>
      <c r="U14" s="3">
        <v>0</v>
      </c>
      <c r="V14" s="3">
        <v>0</v>
      </c>
      <c r="W14" s="3">
        <v>1</v>
      </c>
    </row>
    <row r="15" spans="1:27" x14ac:dyDescent="0.3">
      <c r="A15" s="3">
        <v>55</v>
      </c>
      <c r="B15" s="3" t="s">
        <v>29</v>
      </c>
      <c r="C15" s="3" t="s">
        <v>25</v>
      </c>
      <c r="D15" s="3" t="s">
        <v>26</v>
      </c>
      <c r="E15" s="3" t="s">
        <v>30</v>
      </c>
      <c r="F15" s="3" t="s">
        <v>31</v>
      </c>
      <c r="G15" s="3">
        <v>0</v>
      </c>
      <c r="H15" s="3">
        <v>0</v>
      </c>
      <c r="I15" s="4" t="e">
        <f t="shared" si="0"/>
        <v>#DIV/0!</v>
      </c>
      <c r="J15" s="3">
        <v>0</v>
      </c>
      <c r="K15" s="5" t="e">
        <f t="shared" si="1"/>
        <v>#DIV/0!</v>
      </c>
      <c r="L15" s="3">
        <f t="shared" si="2"/>
        <v>0</v>
      </c>
      <c r="M15" s="3">
        <v>0</v>
      </c>
      <c r="N15" s="3">
        <v>0</v>
      </c>
      <c r="O15" s="3">
        <v>0</v>
      </c>
      <c r="P15" s="3">
        <v>0</v>
      </c>
      <c r="Q15" s="3">
        <v>0</v>
      </c>
      <c r="R15" s="5" t="e">
        <f t="shared" si="3"/>
        <v>#DIV/0!</v>
      </c>
      <c r="S15" s="5" t="e">
        <f t="shared" si="4"/>
        <v>#DIV/0!</v>
      </c>
      <c r="T15" s="3">
        <v>0</v>
      </c>
      <c r="U15" s="3">
        <v>0</v>
      </c>
      <c r="V15" s="3">
        <v>0</v>
      </c>
      <c r="W15" s="3">
        <v>0</v>
      </c>
    </row>
    <row r="16" spans="1:27" x14ac:dyDescent="0.3">
      <c r="A16" s="3">
        <v>75</v>
      </c>
      <c r="B16" s="3" t="s">
        <v>29</v>
      </c>
      <c r="C16" s="3" t="s">
        <v>32</v>
      </c>
      <c r="D16" s="3" t="s">
        <v>31</v>
      </c>
      <c r="E16" s="3" t="s">
        <v>30</v>
      </c>
      <c r="F16" s="3" t="s">
        <v>28</v>
      </c>
      <c r="G16" s="3">
        <v>2</v>
      </c>
      <c r="H16" s="3">
        <v>4</v>
      </c>
      <c r="I16" s="4">
        <f t="shared" si="0"/>
        <v>2</v>
      </c>
      <c r="J16" s="3">
        <v>0</v>
      </c>
      <c r="K16" s="5">
        <f t="shared" si="1"/>
        <v>0</v>
      </c>
      <c r="L16" s="3">
        <f t="shared" si="2"/>
        <v>1</v>
      </c>
      <c r="M16" s="3">
        <v>1</v>
      </c>
      <c r="N16" s="3">
        <v>0</v>
      </c>
      <c r="O16" s="3">
        <v>1</v>
      </c>
      <c r="P16" s="3">
        <v>2</v>
      </c>
      <c r="Q16" s="3">
        <v>1</v>
      </c>
      <c r="R16" s="5">
        <f t="shared" si="3"/>
        <v>1</v>
      </c>
      <c r="S16" s="5">
        <f t="shared" si="4"/>
        <v>1.5</v>
      </c>
      <c r="T16" s="3">
        <v>1</v>
      </c>
      <c r="U16" s="3">
        <v>0</v>
      </c>
      <c r="V16" s="3">
        <v>0</v>
      </c>
      <c r="W16" s="3">
        <v>2</v>
      </c>
    </row>
    <row r="17" spans="1:26" x14ac:dyDescent="0.3">
      <c r="A17" s="3">
        <v>89</v>
      </c>
      <c r="B17" s="3" t="s">
        <v>31</v>
      </c>
      <c r="C17" s="3" t="s">
        <v>34</v>
      </c>
      <c r="D17" s="3" t="s">
        <v>26</v>
      </c>
      <c r="E17" s="3" t="s">
        <v>27</v>
      </c>
      <c r="F17" s="3" t="s">
        <v>28</v>
      </c>
      <c r="G17" s="3">
        <v>2</v>
      </c>
      <c r="H17" s="3">
        <v>2</v>
      </c>
      <c r="I17" s="4">
        <f t="shared" si="0"/>
        <v>1</v>
      </c>
      <c r="J17" s="3">
        <v>1</v>
      </c>
      <c r="K17" s="5">
        <f t="shared" si="1"/>
        <v>0.5</v>
      </c>
      <c r="L17" s="3">
        <f t="shared" si="2"/>
        <v>1</v>
      </c>
      <c r="M17" s="3">
        <v>1</v>
      </c>
      <c r="N17" s="3">
        <v>0</v>
      </c>
      <c r="O17" s="3">
        <v>1</v>
      </c>
      <c r="P17" s="3">
        <v>0</v>
      </c>
      <c r="Q17" s="3">
        <v>0</v>
      </c>
      <c r="R17" s="5">
        <f t="shared" si="3"/>
        <v>1</v>
      </c>
      <c r="S17" s="5">
        <f t="shared" si="4"/>
        <v>1</v>
      </c>
      <c r="T17" s="3">
        <v>0</v>
      </c>
      <c r="U17" s="3">
        <v>0</v>
      </c>
      <c r="V17" s="3">
        <v>1</v>
      </c>
      <c r="W17" s="3">
        <v>0</v>
      </c>
    </row>
    <row r="18" spans="1:26" x14ac:dyDescent="0.3">
      <c r="A18" s="3">
        <v>93</v>
      </c>
      <c r="B18" s="3" t="s">
        <v>32</v>
      </c>
      <c r="C18" s="3" t="s">
        <v>25</v>
      </c>
      <c r="D18" s="3" t="s">
        <v>26</v>
      </c>
      <c r="E18" s="3" t="s">
        <v>30</v>
      </c>
      <c r="F18" s="3" t="s">
        <v>31</v>
      </c>
      <c r="G18" s="3">
        <v>3</v>
      </c>
      <c r="H18" s="3">
        <v>0</v>
      </c>
      <c r="I18" s="4">
        <f t="shared" si="0"/>
        <v>0</v>
      </c>
      <c r="J18" s="3">
        <v>1</v>
      </c>
      <c r="K18" s="5">
        <f t="shared" si="1"/>
        <v>0.33333333333333331</v>
      </c>
      <c r="L18" s="3">
        <f t="shared" si="2"/>
        <v>2</v>
      </c>
      <c r="M18" s="3">
        <v>0</v>
      </c>
      <c r="N18" s="3">
        <v>2</v>
      </c>
      <c r="O18" s="3">
        <v>0</v>
      </c>
      <c r="P18" s="3">
        <v>0</v>
      </c>
      <c r="Q18" s="3">
        <v>0</v>
      </c>
      <c r="R18" s="5">
        <f t="shared" si="3"/>
        <v>0</v>
      </c>
      <c r="S18" s="5">
        <f t="shared" si="4"/>
        <v>0</v>
      </c>
      <c r="T18" s="3">
        <v>0</v>
      </c>
      <c r="U18" s="3">
        <v>0</v>
      </c>
      <c r="V18" s="3">
        <v>0</v>
      </c>
      <c r="W18" s="3">
        <v>1</v>
      </c>
    </row>
    <row r="19" spans="1:26" x14ac:dyDescent="0.3">
      <c r="A19" s="3">
        <v>112</v>
      </c>
      <c r="B19" s="3" t="s">
        <v>29</v>
      </c>
      <c r="C19" s="3" t="s">
        <v>32</v>
      </c>
      <c r="D19" s="3" t="s">
        <v>26</v>
      </c>
      <c r="E19" s="3" t="s">
        <v>30</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1</v>
      </c>
      <c r="V19" s="3">
        <v>0</v>
      </c>
      <c r="W19" s="3">
        <v>1</v>
      </c>
    </row>
    <row r="20" spans="1:26" x14ac:dyDescent="0.3">
      <c r="A20" s="3">
        <v>121</v>
      </c>
      <c r="B20" s="3" t="s">
        <v>32</v>
      </c>
      <c r="C20" s="3" t="s">
        <v>25</v>
      </c>
      <c r="D20" s="3" t="s">
        <v>34</v>
      </c>
      <c r="E20" s="3" t="s">
        <v>33</v>
      </c>
      <c r="F20" s="3" t="s">
        <v>31</v>
      </c>
      <c r="G20" s="3">
        <v>2</v>
      </c>
      <c r="H20" s="3">
        <v>0</v>
      </c>
      <c r="I20" s="4">
        <f t="shared" si="0"/>
        <v>0</v>
      </c>
      <c r="J20" s="3">
        <v>2</v>
      </c>
      <c r="K20" s="5">
        <f t="shared" si="1"/>
        <v>1</v>
      </c>
      <c r="L20" s="3">
        <f t="shared" si="2"/>
        <v>0</v>
      </c>
      <c r="M20" s="3">
        <v>0</v>
      </c>
      <c r="N20" s="3">
        <v>0</v>
      </c>
      <c r="O20" s="3">
        <v>0</v>
      </c>
      <c r="P20" s="3">
        <v>0</v>
      </c>
      <c r="Q20" s="3">
        <v>0</v>
      </c>
      <c r="R20" s="5" t="e">
        <f t="shared" si="3"/>
        <v>#DIV/0!</v>
      </c>
      <c r="S20" s="5" t="e">
        <f t="shared" si="4"/>
        <v>#DIV/0!</v>
      </c>
      <c r="T20" s="3">
        <v>0</v>
      </c>
      <c r="U20" s="3">
        <v>0</v>
      </c>
      <c r="V20" s="3">
        <v>0</v>
      </c>
      <c r="W20" s="3">
        <v>0</v>
      </c>
    </row>
    <row r="21" spans="1:26" x14ac:dyDescent="0.3">
      <c r="A21" s="3">
        <v>123</v>
      </c>
      <c r="B21" s="3" t="s">
        <v>24</v>
      </c>
      <c r="C21" s="3" t="s">
        <v>29</v>
      </c>
      <c r="D21" s="3" t="s">
        <v>31</v>
      </c>
      <c r="E21" s="3" t="s">
        <v>30</v>
      </c>
      <c r="F21" s="3" t="s">
        <v>28</v>
      </c>
      <c r="G21" s="3">
        <v>3</v>
      </c>
      <c r="H21" s="3">
        <v>2</v>
      </c>
      <c r="I21" s="4">
        <f t="shared" si="0"/>
        <v>0.66666666666666663</v>
      </c>
      <c r="J21" s="3">
        <v>0</v>
      </c>
      <c r="K21" s="5">
        <f t="shared" si="1"/>
        <v>0</v>
      </c>
      <c r="L21" s="3">
        <f t="shared" si="2"/>
        <v>2</v>
      </c>
      <c r="M21" s="3">
        <v>1</v>
      </c>
      <c r="N21" s="3">
        <v>1</v>
      </c>
      <c r="O21" s="3">
        <v>0</v>
      </c>
      <c r="P21" s="3">
        <v>0</v>
      </c>
      <c r="Q21" s="3">
        <v>0</v>
      </c>
      <c r="R21" s="5">
        <f t="shared" si="3"/>
        <v>0.5</v>
      </c>
      <c r="S21" s="5">
        <f t="shared" si="4"/>
        <v>0.5</v>
      </c>
      <c r="T21" s="3">
        <v>0</v>
      </c>
      <c r="U21" s="3">
        <v>1</v>
      </c>
      <c r="V21" s="3">
        <v>1</v>
      </c>
      <c r="W21" s="3">
        <v>0</v>
      </c>
    </row>
    <row r="22" spans="1:26" x14ac:dyDescent="0.3">
      <c r="A22" s="3">
        <v>127</v>
      </c>
      <c r="B22" s="3" t="s">
        <v>29</v>
      </c>
      <c r="C22" s="3" t="s">
        <v>32</v>
      </c>
      <c r="D22" s="3" t="s">
        <v>26</v>
      </c>
      <c r="E22" s="3" t="s">
        <v>33</v>
      </c>
      <c r="F22" s="3" t="s">
        <v>28</v>
      </c>
      <c r="G22" s="3">
        <v>3</v>
      </c>
      <c r="H22" s="3">
        <v>2</v>
      </c>
      <c r="I22" s="4">
        <f t="shared" si="0"/>
        <v>0.66666666666666663</v>
      </c>
      <c r="J22" s="3">
        <v>0</v>
      </c>
      <c r="K22" s="5">
        <f t="shared" si="1"/>
        <v>0</v>
      </c>
      <c r="L22" s="3">
        <f t="shared" si="2"/>
        <v>3</v>
      </c>
      <c r="M22" s="3">
        <v>0</v>
      </c>
      <c r="N22" s="3">
        <v>3</v>
      </c>
      <c r="O22" s="3">
        <v>0</v>
      </c>
      <c r="P22" s="3">
        <v>2</v>
      </c>
      <c r="Q22" s="3">
        <v>2</v>
      </c>
      <c r="R22" s="5">
        <f t="shared" si="3"/>
        <v>0</v>
      </c>
      <c r="S22" s="5">
        <f t="shared" si="4"/>
        <v>0</v>
      </c>
      <c r="T22" s="3">
        <v>0</v>
      </c>
      <c r="U22" s="3">
        <v>2</v>
      </c>
      <c r="V22" s="3">
        <v>1</v>
      </c>
      <c r="W22" s="3">
        <v>0</v>
      </c>
    </row>
    <row r="23" spans="1:26" x14ac:dyDescent="0.3">
      <c r="A23" s="3">
        <v>165</v>
      </c>
      <c r="B23" s="3" t="s">
        <v>29</v>
      </c>
      <c r="C23" s="3" t="s">
        <v>25</v>
      </c>
      <c r="D23" s="3" t="s">
        <v>32</v>
      </c>
      <c r="E23" s="3" t="s">
        <v>30</v>
      </c>
      <c r="F23" s="3" t="s">
        <v>31</v>
      </c>
      <c r="G23" s="3">
        <v>2</v>
      </c>
      <c r="H23" s="3">
        <v>0</v>
      </c>
      <c r="I23" s="4">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166</v>
      </c>
      <c r="B24" s="3" t="s">
        <v>29</v>
      </c>
      <c r="C24" s="3" t="s">
        <v>25</v>
      </c>
      <c r="D24" s="3" t="s">
        <v>32</v>
      </c>
      <c r="E24" s="3" t="s">
        <v>34</v>
      </c>
      <c r="F24" s="3" t="s">
        <v>31</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0</v>
      </c>
      <c r="V24" s="3">
        <v>0</v>
      </c>
      <c r="W24" s="3">
        <v>0</v>
      </c>
    </row>
    <row r="25" spans="1:26" x14ac:dyDescent="0.3">
      <c r="A25" s="3">
        <v>167</v>
      </c>
      <c r="B25" s="3" t="s">
        <v>24</v>
      </c>
      <c r="C25" s="3" t="s">
        <v>29</v>
      </c>
      <c r="D25" s="3" t="s">
        <v>26</v>
      </c>
      <c r="E25" s="3" t="s">
        <v>30</v>
      </c>
      <c r="F25" s="3" t="s">
        <v>33</v>
      </c>
      <c r="G25" s="3">
        <v>1</v>
      </c>
      <c r="H25" s="3">
        <v>0</v>
      </c>
      <c r="I25" s="4">
        <f t="shared" si="0"/>
        <v>0</v>
      </c>
      <c r="J25" s="3">
        <v>0</v>
      </c>
      <c r="K25" s="5">
        <f t="shared" si="1"/>
        <v>0</v>
      </c>
      <c r="L25" s="3">
        <f t="shared" si="2"/>
        <v>1</v>
      </c>
      <c r="M25" s="3">
        <v>0</v>
      </c>
      <c r="N25" s="3">
        <v>1</v>
      </c>
      <c r="O25" s="3">
        <v>0</v>
      </c>
      <c r="P25" s="3">
        <v>0</v>
      </c>
      <c r="Q25" s="3">
        <v>0</v>
      </c>
      <c r="R25" s="5">
        <f t="shared" si="3"/>
        <v>0</v>
      </c>
      <c r="S25" s="5">
        <f t="shared" si="4"/>
        <v>0</v>
      </c>
      <c r="T25" s="3">
        <v>0</v>
      </c>
      <c r="U25" s="3">
        <v>0</v>
      </c>
      <c r="V25" s="3">
        <v>0</v>
      </c>
      <c r="W25" s="3">
        <v>0</v>
      </c>
    </row>
    <row r="26" spans="1:26" x14ac:dyDescent="0.3">
      <c r="A26" s="3">
        <v>168</v>
      </c>
      <c r="B26" s="3" t="s">
        <v>24</v>
      </c>
      <c r="C26" s="3" t="s">
        <v>25</v>
      </c>
      <c r="D26" s="3" t="s">
        <v>29</v>
      </c>
      <c r="E26" s="3" t="s">
        <v>33</v>
      </c>
      <c r="F26" s="3" t="s">
        <v>34</v>
      </c>
      <c r="G26" s="3">
        <v>4</v>
      </c>
      <c r="H26" s="3">
        <v>0</v>
      </c>
      <c r="I26" s="4">
        <f t="shared" si="0"/>
        <v>0</v>
      </c>
      <c r="J26" s="3">
        <v>1</v>
      </c>
      <c r="K26" s="5">
        <f t="shared" si="1"/>
        <v>0.25</v>
      </c>
      <c r="L26" s="3">
        <f t="shared" si="2"/>
        <v>3</v>
      </c>
      <c r="M26" s="3">
        <v>0</v>
      </c>
      <c r="N26" s="3">
        <v>3</v>
      </c>
      <c r="O26" s="3">
        <v>0</v>
      </c>
      <c r="P26" s="3">
        <v>0</v>
      </c>
      <c r="Q26" s="3">
        <v>0</v>
      </c>
      <c r="R26" s="5">
        <f t="shared" si="3"/>
        <v>0</v>
      </c>
      <c r="S26" s="5">
        <f t="shared" si="4"/>
        <v>0</v>
      </c>
      <c r="T26" s="3">
        <v>0</v>
      </c>
      <c r="U26" s="3">
        <v>1</v>
      </c>
      <c r="V26" s="3">
        <v>0</v>
      </c>
      <c r="W26" s="3">
        <v>0</v>
      </c>
    </row>
    <row r="27" spans="1:26" x14ac:dyDescent="0.3">
      <c r="A27" s="3">
        <v>169</v>
      </c>
      <c r="B27" s="3" t="s">
        <v>24</v>
      </c>
      <c r="C27" s="3" t="s">
        <v>25</v>
      </c>
      <c r="D27" s="3" t="s">
        <v>32</v>
      </c>
      <c r="E27" s="3" t="s">
        <v>33</v>
      </c>
      <c r="F27" s="3" t="s">
        <v>34</v>
      </c>
      <c r="G27" s="3">
        <v>0</v>
      </c>
      <c r="H27" s="3">
        <v>0</v>
      </c>
      <c r="I27" s="4" t="e">
        <f t="shared" si="0"/>
        <v>#DIV/0!</v>
      </c>
      <c r="J27" s="3">
        <v>0</v>
      </c>
      <c r="K27" s="5" t="e">
        <f t="shared" si="1"/>
        <v>#DIV/0!</v>
      </c>
      <c r="L27" s="3">
        <f t="shared" si="2"/>
        <v>0</v>
      </c>
      <c r="M27" s="3">
        <v>0</v>
      </c>
      <c r="N27" s="3">
        <v>0</v>
      </c>
      <c r="O27" s="3">
        <v>0</v>
      </c>
      <c r="P27" s="3">
        <v>0</v>
      </c>
      <c r="Q27" s="3">
        <v>0</v>
      </c>
      <c r="R27" s="5" t="e">
        <f t="shared" si="3"/>
        <v>#DIV/0!</v>
      </c>
      <c r="S27" s="5" t="e">
        <f t="shared" si="4"/>
        <v>#DIV/0!</v>
      </c>
      <c r="T27" s="3">
        <v>0</v>
      </c>
      <c r="U27" s="3">
        <v>0</v>
      </c>
      <c r="V27" s="3">
        <v>0</v>
      </c>
      <c r="W27" s="3">
        <v>0</v>
      </c>
    </row>
    <row r="28" spans="1:26" x14ac:dyDescent="0.3">
      <c r="A28" s="3">
        <v>170</v>
      </c>
      <c r="B28" s="3" t="s">
        <v>34</v>
      </c>
      <c r="C28" s="3" t="s">
        <v>30</v>
      </c>
      <c r="D28" s="3" t="s">
        <v>26</v>
      </c>
      <c r="E28" s="3" t="s">
        <v>27</v>
      </c>
      <c r="F28" s="3" t="s">
        <v>28</v>
      </c>
      <c r="G28" s="3">
        <v>5</v>
      </c>
      <c r="H28" s="3">
        <v>3</v>
      </c>
      <c r="I28" s="4">
        <f t="shared" si="0"/>
        <v>0.6</v>
      </c>
      <c r="J28" s="3">
        <v>0</v>
      </c>
      <c r="K28" s="5">
        <f t="shared" si="1"/>
        <v>0</v>
      </c>
      <c r="L28" s="3">
        <f t="shared" si="2"/>
        <v>4</v>
      </c>
      <c r="M28" s="3">
        <v>1</v>
      </c>
      <c r="N28" s="3">
        <v>3</v>
      </c>
      <c r="O28" s="3">
        <v>1</v>
      </c>
      <c r="P28" s="3">
        <v>2</v>
      </c>
      <c r="Q28" s="3">
        <v>0</v>
      </c>
      <c r="R28" s="5">
        <f t="shared" si="3"/>
        <v>0.25</v>
      </c>
      <c r="S28" s="5">
        <f t="shared" si="4"/>
        <v>0.375</v>
      </c>
      <c r="T28" s="3">
        <v>1</v>
      </c>
      <c r="U28" s="3">
        <v>1</v>
      </c>
      <c r="V28" s="3">
        <v>0</v>
      </c>
      <c r="W28" s="3">
        <v>1</v>
      </c>
    </row>
    <row r="29" spans="1:26" x14ac:dyDescent="0.3">
      <c r="A29" s="3">
        <v>171</v>
      </c>
      <c r="B29" s="3" t="s">
        <v>29</v>
      </c>
      <c r="C29" s="3" t="s">
        <v>34</v>
      </c>
      <c r="D29" s="3" t="s">
        <v>26</v>
      </c>
      <c r="E29" s="3" t="s">
        <v>30</v>
      </c>
      <c r="F29" s="3" t="s">
        <v>28</v>
      </c>
      <c r="G29" s="3">
        <v>0</v>
      </c>
      <c r="H29" s="3">
        <v>0</v>
      </c>
      <c r="I29" s="4" t="e">
        <f t="shared" si="0"/>
        <v>#DIV/0!</v>
      </c>
      <c r="J29" s="3">
        <v>0</v>
      </c>
      <c r="K29" s="5" t="e">
        <f t="shared" si="1"/>
        <v>#DIV/0!</v>
      </c>
      <c r="L29" s="3">
        <f t="shared" si="2"/>
        <v>0</v>
      </c>
      <c r="M29" s="3">
        <v>0</v>
      </c>
      <c r="N29" s="3">
        <v>0</v>
      </c>
      <c r="O29" s="3">
        <v>0</v>
      </c>
      <c r="P29" s="3">
        <v>0</v>
      </c>
      <c r="Q29" s="3">
        <v>0</v>
      </c>
      <c r="R29" s="5" t="e">
        <f t="shared" si="3"/>
        <v>#DIV/0!</v>
      </c>
      <c r="S29" s="5" t="e">
        <f t="shared" si="4"/>
        <v>#DIV/0!</v>
      </c>
      <c r="T29" s="3">
        <v>0</v>
      </c>
      <c r="U29" s="3">
        <v>0</v>
      </c>
      <c r="V29" s="3">
        <v>0</v>
      </c>
      <c r="W29" s="3">
        <v>0</v>
      </c>
      <c r="Z29" s="3"/>
    </row>
    <row r="30" spans="1:26" x14ac:dyDescent="0.3">
      <c r="A30" s="3">
        <v>172</v>
      </c>
      <c r="B30" s="3" t="s">
        <v>24</v>
      </c>
      <c r="C30" s="3" t="s">
        <v>32</v>
      </c>
      <c r="D30" s="3" t="s">
        <v>26</v>
      </c>
      <c r="E30" s="3" t="s">
        <v>27</v>
      </c>
      <c r="F30" s="3" t="s">
        <v>33</v>
      </c>
      <c r="G30" s="3">
        <v>2</v>
      </c>
      <c r="H30" s="3">
        <v>2</v>
      </c>
      <c r="I30" s="4">
        <f t="shared" si="0"/>
        <v>1</v>
      </c>
      <c r="J30" s="3">
        <v>0</v>
      </c>
      <c r="K30" s="5">
        <f t="shared" si="1"/>
        <v>0</v>
      </c>
      <c r="L30" s="3">
        <f t="shared" si="2"/>
        <v>2</v>
      </c>
      <c r="M30" s="3">
        <v>1</v>
      </c>
      <c r="N30" s="3">
        <v>1</v>
      </c>
      <c r="O30" s="3">
        <v>1</v>
      </c>
      <c r="P30" s="3">
        <v>0</v>
      </c>
      <c r="Q30" s="3">
        <v>0</v>
      </c>
      <c r="R30" s="5">
        <f t="shared" si="3"/>
        <v>0.5</v>
      </c>
      <c r="S30" s="5">
        <f t="shared" si="4"/>
        <v>0.5</v>
      </c>
      <c r="T30" s="3">
        <v>0</v>
      </c>
      <c r="U30" s="3">
        <v>0</v>
      </c>
      <c r="V30" s="3">
        <v>0</v>
      </c>
      <c r="W30" s="3">
        <v>0</v>
      </c>
      <c r="Z30" s="3"/>
    </row>
    <row r="31" spans="1:26" x14ac:dyDescent="0.3">
      <c r="A31" s="3">
        <v>173</v>
      </c>
      <c r="B31" s="3" t="s">
        <v>32</v>
      </c>
      <c r="C31" s="3" t="s">
        <v>25</v>
      </c>
      <c r="D31" s="3" t="s">
        <v>34</v>
      </c>
      <c r="E31" s="3" t="s">
        <v>30</v>
      </c>
      <c r="F31" s="3" t="s">
        <v>28</v>
      </c>
      <c r="G31" s="3">
        <v>1</v>
      </c>
      <c r="H31" s="3">
        <v>3</v>
      </c>
      <c r="I31" s="4">
        <f t="shared" si="0"/>
        <v>3</v>
      </c>
      <c r="J31" s="3">
        <v>0</v>
      </c>
      <c r="K31" s="5">
        <f t="shared" si="1"/>
        <v>0</v>
      </c>
      <c r="L31" s="3">
        <f t="shared" si="2"/>
        <v>1</v>
      </c>
      <c r="M31" s="3">
        <v>1</v>
      </c>
      <c r="N31" s="3">
        <v>0</v>
      </c>
      <c r="O31" s="3">
        <v>1</v>
      </c>
      <c r="P31" s="3">
        <v>1</v>
      </c>
      <c r="Q31" s="3">
        <v>1</v>
      </c>
      <c r="R31" s="5">
        <f t="shared" si="3"/>
        <v>1</v>
      </c>
      <c r="S31" s="5">
        <f t="shared" si="4"/>
        <v>1</v>
      </c>
      <c r="T31" s="3">
        <v>0</v>
      </c>
      <c r="U31" s="3">
        <v>0</v>
      </c>
      <c r="V31" s="3">
        <v>0</v>
      </c>
      <c r="W31" s="3">
        <v>1</v>
      </c>
      <c r="Z31" s="3"/>
    </row>
    <row r="32" spans="1:26" x14ac:dyDescent="0.3">
      <c r="A32" s="3">
        <v>174</v>
      </c>
      <c r="B32" s="3" t="s">
        <v>34</v>
      </c>
      <c r="C32" s="3" t="s">
        <v>25</v>
      </c>
      <c r="D32" s="3" t="s">
        <v>26</v>
      </c>
      <c r="E32" s="3" t="s">
        <v>30</v>
      </c>
      <c r="F32" s="3" t="s">
        <v>28</v>
      </c>
      <c r="G32" s="3">
        <v>4</v>
      </c>
      <c r="H32" s="3">
        <v>5</v>
      </c>
      <c r="I32" s="4">
        <f t="shared" si="0"/>
        <v>1.25</v>
      </c>
      <c r="J32" s="3">
        <v>0</v>
      </c>
      <c r="K32" s="5">
        <f t="shared" si="1"/>
        <v>0</v>
      </c>
      <c r="L32" s="3">
        <f t="shared" si="2"/>
        <v>4</v>
      </c>
      <c r="M32" s="3">
        <v>2</v>
      </c>
      <c r="N32" s="3">
        <v>2</v>
      </c>
      <c r="O32" s="3">
        <v>2</v>
      </c>
      <c r="P32" s="3">
        <v>0</v>
      </c>
      <c r="Q32" s="3">
        <v>0</v>
      </c>
      <c r="R32" s="5">
        <f t="shared" si="3"/>
        <v>0.5</v>
      </c>
      <c r="S32" s="5">
        <f t="shared" si="4"/>
        <v>0.625</v>
      </c>
      <c r="T32" s="3">
        <v>1</v>
      </c>
      <c r="U32" s="3">
        <v>0</v>
      </c>
      <c r="V32" s="3">
        <v>0</v>
      </c>
      <c r="W32" s="3">
        <v>0</v>
      </c>
    </row>
    <row r="33" spans="1:26" x14ac:dyDescent="0.3">
      <c r="A33" s="3">
        <v>175</v>
      </c>
      <c r="B33" s="3" t="s">
        <v>24</v>
      </c>
      <c r="C33" s="3" t="s">
        <v>25</v>
      </c>
      <c r="D33" s="3" t="s">
        <v>26</v>
      </c>
      <c r="E33" s="3" t="s">
        <v>34</v>
      </c>
      <c r="F33" s="3" t="s">
        <v>35</v>
      </c>
      <c r="G33" s="3">
        <v>4</v>
      </c>
      <c r="H33" s="3">
        <v>0</v>
      </c>
      <c r="I33" s="4">
        <f t="shared" si="0"/>
        <v>0</v>
      </c>
      <c r="J33" s="3">
        <v>1</v>
      </c>
      <c r="K33" s="5">
        <f t="shared" si="1"/>
        <v>0.25</v>
      </c>
      <c r="L33" s="3">
        <f t="shared" si="2"/>
        <v>3</v>
      </c>
      <c r="M33" s="3">
        <v>0</v>
      </c>
      <c r="N33" s="3">
        <v>3</v>
      </c>
      <c r="O33" s="3">
        <v>0</v>
      </c>
      <c r="P33" s="3">
        <v>0</v>
      </c>
      <c r="Q33" s="3">
        <v>0</v>
      </c>
      <c r="R33" s="5">
        <f t="shared" si="3"/>
        <v>0</v>
      </c>
      <c r="S33" s="5">
        <f t="shared" si="4"/>
        <v>0</v>
      </c>
      <c r="T33" s="3">
        <v>0</v>
      </c>
      <c r="U33" s="3">
        <v>1</v>
      </c>
      <c r="V33" s="3">
        <v>0</v>
      </c>
      <c r="W33" s="3">
        <v>0</v>
      </c>
    </row>
    <row r="34" spans="1:26" x14ac:dyDescent="0.3">
      <c r="A34" s="3">
        <v>176</v>
      </c>
      <c r="B34" s="3" t="s">
        <v>24</v>
      </c>
      <c r="C34" s="3" t="s">
        <v>29</v>
      </c>
      <c r="D34" s="3" t="s">
        <v>31</v>
      </c>
      <c r="E34" s="3" t="s">
        <v>27</v>
      </c>
      <c r="F34" s="3" t="s">
        <v>28</v>
      </c>
      <c r="G34" s="3">
        <v>1</v>
      </c>
      <c r="H34" s="3">
        <v>3</v>
      </c>
      <c r="I34" s="4">
        <f t="shared" si="0"/>
        <v>3</v>
      </c>
      <c r="J34" s="3">
        <v>0</v>
      </c>
      <c r="K34" s="5">
        <f t="shared" si="1"/>
        <v>0</v>
      </c>
      <c r="L34" s="3">
        <f t="shared" si="2"/>
        <v>1</v>
      </c>
      <c r="M34" s="3">
        <v>1</v>
      </c>
      <c r="N34" s="3">
        <v>0</v>
      </c>
      <c r="O34" s="3">
        <v>1</v>
      </c>
      <c r="P34" s="3">
        <v>0</v>
      </c>
      <c r="Q34" s="3">
        <v>0</v>
      </c>
      <c r="R34" s="5">
        <f t="shared" si="3"/>
        <v>1</v>
      </c>
      <c r="S34" s="5">
        <f t="shared" si="4"/>
        <v>1.5</v>
      </c>
      <c r="T34" s="3">
        <v>1</v>
      </c>
      <c r="U34" s="3">
        <v>0</v>
      </c>
      <c r="V34" s="3">
        <v>0</v>
      </c>
      <c r="W34" s="3">
        <v>0</v>
      </c>
    </row>
    <row r="35" spans="1:26" x14ac:dyDescent="0.3">
      <c r="A35" s="3">
        <v>177</v>
      </c>
      <c r="B35" s="3" t="s">
        <v>31</v>
      </c>
      <c r="C35" s="3" t="s">
        <v>34</v>
      </c>
      <c r="D35" s="3" t="s">
        <v>26</v>
      </c>
      <c r="E35" s="3" t="s">
        <v>30</v>
      </c>
      <c r="F35" s="3" t="s">
        <v>28</v>
      </c>
      <c r="G35" s="3">
        <v>3</v>
      </c>
      <c r="H35" s="3">
        <v>2</v>
      </c>
      <c r="I35" s="4">
        <f t="shared" si="0"/>
        <v>0.66666666666666663</v>
      </c>
      <c r="J35" s="3">
        <v>1</v>
      </c>
      <c r="K35" s="5">
        <f t="shared" si="1"/>
        <v>0.33333333333333331</v>
      </c>
      <c r="L35" s="3">
        <f t="shared" si="2"/>
        <v>2</v>
      </c>
      <c r="M35" s="3">
        <v>1</v>
      </c>
      <c r="N35" s="3">
        <v>1</v>
      </c>
      <c r="O35" s="3">
        <v>0</v>
      </c>
      <c r="P35" s="3">
        <v>0</v>
      </c>
      <c r="Q35" s="3">
        <v>0</v>
      </c>
      <c r="R35" s="5">
        <f t="shared" si="3"/>
        <v>0.5</v>
      </c>
      <c r="S35" s="5">
        <f t="shared" si="4"/>
        <v>0.5</v>
      </c>
      <c r="T35" s="3">
        <v>0</v>
      </c>
      <c r="U35" s="3">
        <v>1</v>
      </c>
      <c r="V35" s="3">
        <v>0</v>
      </c>
      <c r="W35" s="3">
        <v>0</v>
      </c>
    </row>
    <row r="36" spans="1:26" x14ac:dyDescent="0.3">
      <c r="A36" s="3">
        <v>178</v>
      </c>
      <c r="B36" s="3" t="s">
        <v>24</v>
      </c>
      <c r="C36" s="3" t="s">
        <v>25</v>
      </c>
      <c r="D36" s="3" t="s">
        <v>26</v>
      </c>
      <c r="E36" s="3" t="s">
        <v>34</v>
      </c>
      <c r="F36" s="3" t="s">
        <v>28</v>
      </c>
      <c r="G36" s="3">
        <v>2</v>
      </c>
      <c r="H36" s="3">
        <v>1</v>
      </c>
      <c r="I36" s="4">
        <f t="shared" si="0"/>
        <v>0.5</v>
      </c>
      <c r="J36" s="3">
        <v>1</v>
      </c>
      <c r="K36" s="5">
        <f t="shared" si="1"/>
        <v>0.5</v>
      </c>
      <c r="L36" s="3">
        <f t="shared" si="2"/>
        <v>0</v>
      </c>
      <c r="M36" s="3">
        <v>0</v>
      </c>
      <c r="N36" s="3">
        <v>0</v>
      </c>
      <c r="O36" s="3">
        <v>0</v>
      </c>
      <c r="P36" s="3">
        <v>2</v>
      </c>
      <c r="Q36" s="3">
        <v>1</v>
      </c>
      <c r="R36" s="5" t="e">
        <f t="shared" si="3"/>
        <v>#DIV/0!</v>
      </c>
      <c r="S36" s="5" t="e">
        <f t="shared" si="4"/>
        <v>#DIV/0!</v>
      </c>
      <c r="T36" s="3">
        <v>0</v>
      </c>
      <c r="U36" s="3">
        <v>0</v>
      </c>
      <c r="V36" s="3">
        <v>0</v>
      </c>
      <c r="W36" s="3">
        <v>2</v>
      </c>
    </row>
    <row r="37" spans="1:26" x14ac:dyDescent="0.3">
      <c r="I37" s="2"/>
      <c r="K37" s="1"/>
      <c r="R37" s="1"/>
      <c r="S37" s="1"/>
    </row>
    <row r="38" spans="1:26" s="3" customFormat="1" x14ac:dyDescent="0.3">
      <c r="F38" s="6" t="s">
        <v>36</v>
      </c>
      <c r="G38" s="3">
        <f>SUM(G3:G36)</f>
        <v>97</v>
      </c>
      <c r="H38" s="3">
        <f>SUM(H3:H36)</f>
        <v>76</v>
      </c>
      <c r="I38" s="4">
        <f t="shared" ref="I38" si="5">H38/G38</f>
        <v>0.78350515463917525</v>
      </c>
      <c r="J38" s="3">
        <f>SUM(J3:J36)</f>
        <v>21</v>
      </c>
      <c r="K38" s="5">
        <f t="shared" ref="K38" si="6">J38/G38</f>
        <v>0.21649484536082475</v>
      </c>
      <c r="L38" s="3">
        <f t="shared" ref="L38:Q38" si="7">SUM(L3:L36)</f>
        <v>65</v>
      </c>
      <c r="M38" s="3">
        <f t="shared" si="7"/>
        <v>27</v>
      </c>
      <c r="N38" s="3">
        <f t="shared" si="7"/>
        <v>38</v>
      </c>
      <c r="O38" s="3">
        <f t="shared" si="7"/>
        <v>14</v>
      </c>
      <c r="P38" s="3">
        <f t="shared" si="7"/>
        <v>25</v>
      </c>
      <c r="Q38" s="3">
        <f t="shared" si="7"/>
        <v>14</v>
      </c>
      <c r="R38" s="5">
        <f>M38/(M38+N38)</f>
        <v>0.41538461538461541</v>
      </c>
      <c r="S38" s="5">
        <f>((0.5*T38)+M38)/L38</f>
        <v>0.47692307692307695</v>
      </c>
      <c r="T38" s="3">
        <f>SUM(T3:T36)</f>
        <v>8</v>
      </c>
      <c r="U38" s="3">
        <f>SUM(U3:U36)</f>
        <v>17</v>
      </c>
      <c r="V38" s="3">
        <f>SUM(V3:V36)</f>
        <v>5</v>
      </c>
      <c r="W38" s="3">
        <f>SUM(W3:W36)</f>
        <v>19</v>
      </c>
    </row>
    <row r="39" spans="1:26" x14ac:dyDescent="0.3">
      <c r="A39" s="3"/>
      <c r="B39" s="3"/>
      <c r="C39" s="3"/>
      <c r="D39" s="3"/>
      <c r="E39" s="3"/>
      <c r="F39" s="6"/>
      <c r="G39" s="3"/>
      <c r="H39" s="3"/>
      <c r="I39" s="4"/>
      <c r="J39" s="3"/>
      <c r="K39" s="5"/>
      <c r="L39" s="3"/>
      <c r="M39" s="3"/>
      <c r="N39" s="3"/>
      <c r="O39" s="3"/>
      <c r="P39" s="3"/>
      <c r="Q39" s="3"/>
      <c r="R39" s="5"/>
      <c r="S39" s="5"/>
      <c r="T39" s="3"/>
      <c r="U39" s="3"/>
      <c r="V39" s="3"/>
      <c r="W39" s="3"/>
      <c r="X39" s="3"/>
      <c r="Y39" s="3"/>
    </row>
    <row r="40" spans="1:26" x14ac:dyDescent="0.3">
      <c r="I40" s="2"/>
      <c r="K40" s="1"/>
      <c r="R40" s="1"/>
      <c r="S40" s="1"/>
    </row>
    <row r="41" spans="1:26" x14ac:dyDescent="0.3">
      <c r="A41" s="49" t="s">
        <v>37</v>
      </c>
      <c r="B41" s="49"/>
      <c r="C41" s="49"/>
      <c r="D41" s="3"/>
      <c r="E41" s="3"/>
      <c r="F41" s="3"/>
      <c r="G41" s="3"/>
      <c r="H41" s="3"/>
      <c r="I41" s="4"/>
      <c r="J41" s="3"/>
      <c r="K41" s="5"/>
      <c r="L41" s="3"/>
      <c r="M41" s="3"/>
      <c r="N41" s="3"/>
      <c r="O41" s="3"/>
      <c r="P41" s="3"/>
      <c r="Q41" s="3"/>
      <c r="R41" s="5"/>
      <c r="S41" s="5"/>
      <c r="T41" s="3"/>
      <c r="U41" s="3"/>
      <c r="V41" s="3"/>
      <c r="W41" s="3"/>
      <c r="X41" s="3"/>
      <c r="Y41" s="3"/>
      <c r="Z41" s="6"/>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3"/>
    </row>
    <row r="43" spans="1:26" x14ac:dyDescent="0.3">
      <c r="A43" s="3">
        <v>1</v>
      </c>
      <c r="B43" s="3" t="s">
        <v>24</v>
      </c>
      <c r="C43" s="3" t="s">
        <v>25</v>
      </c>
      <c r="D43" s="3" t="s">
        <v>26</v>
      </c>
      <c r="E43" s="3" t="s">
        <v>27</v>
      </c>
      <c r="F43" s="3" t="s">
        <v>28</v>
      </c>
      <c r="G43" s="3">
        <v>7</v>
      </c>
      <c r="H43" s="3">
        <v>5</v>
      </c>
      <c r="I43" s="4">
        <f t="shared" ref="I43:I76" si="8">H43/G43</f>
        <v>0.7142857142857143</v>
      </c>
      <c r="J43" s="3">
        <v>1</v>
      </c>
      <c r="K43" s="5">
        <f t="shared" ref="K43:K76" si="9">J43/G43</f>
        <v>0.14285714285714285</v>
      </c>
      <c r="L43" s="3">
        <f t="shared" ref="L43:L76" si="10">M43+N43</f>
        <v>6</v>
      </c>
      <c r="M43" s="3">
        <v>2</v>
      </c>
      <c r="N43" s="3">
        <v>4</v>
      </c>
      <c r="O43" s="3">
        <v>1</v>
      </c>
      <c r="P43" s="3">
        <v>0</v>
      </c>
      <c r="Q43" s="3">
        <v>0</v>
      </c>
      <c r="R43" s="5">
        <f t="shared" ref="R43:R76" si="11">M43/(M43+N43)</f>
        <v>0.33333333333333331</v>
      </c>
      <c r="S43" s="5">
        <f t="shared" ref="S43:S76" si="12">((0.5*T43)+M43)/L43</f>
        <v>0.41666666666666669</v>
      </c>
      <c r="T43" s="3">
        <v>1</v>
      </c>
      <c r="U43" s="3">
        <v>1</v>
      </c>
      <c r="V43" s="3">
        <v>3</v>
      </c>
      <c r="W43" s="3">
        <v>1</v>
      </c>
      <c r="X43" s="3">
        <v>0</v>
      </c>
      <c r="Y43" s="3">
        <v>0</v>
      </c>
      <c r="Z43" s="3"/>
    </row>
    <row r="44" spans="1:26" x14ac:dyDescent="0.3">
      <c r="A44" s="3">
        <v>4</v>
      </c>
      <c r="B44" s="3" t="s">
        <v>24</v>
      </c>
      <c r="C44" s="3" t="s">
        <v>29</v>
      </c>
      <c r="D44" s="3" t="s">
        <v>26</v>
      </c>
      <c r="E44" s="3" t="s">
        <v>27</v>
      </c>
      <c r="F44" s="3" t="s">
        <v>28</v>
      </c>
      <c r="G44" s="3">
        <v>9</v>
      </c>
      <c r="H44" s="3">
        <v>5</v>
      </c>
      <c r="I44" s="4">
        <f t="shared" si="8"/>
        <v>0.55555555555555558</v>
      </c>
      <c r="J44" s="3">
        <v>5</v>
      </c>
      <c r="K44" s="5">
        <f t="shared" si="9"/>
        <v>0.55555555555555558</v>
      </c>
      <c r="L44" s="3">
        <f t="shared" si="10"/>
        <v>4</v>
      </c>
      <c r="M44" s="3">
        <v>2</v>
      </c>
      <c r="N44" s="3">
        <v>2</v>
      </c>
      <c r="O44" s="3">
        <v>2</v>
      </c>
      <c r="P44" s="3">
        <v>0</v>
      </c>
      <c r="Q44" s="3">
        <v>0</v>
      </c>
      <c r="R44" s="5">
        <f t="shared" si="11"/>
        <v>0.5</v>
      </c>
      <c r="S44" s="5">
        <f t="shared" si="12"/>
        <v>0.625</v>
      </c>
      <c r="T44" s="3">
        <v>1</v>
      </c>
      <c r="U44" s="3">
        <v>1</v>
      </c>
      <c r="V44" s="3">
        <v>1</v>
      </c>
      <c r="W44" s="3">
        <v>1</v>
      </c>
      <c r="X44" s="3">
        <v>1</v>
      </c>
      <c r="Y44" s="3">
        <v>0</v>
      </c>
      <c r="Z44" s="3"/>
    </row>
    <row r="45" spans="1:26" x14ac:dyDescent="0.3">
      <c r="A45" s="3">
        <v>7</v>
      </c>
      <c r="B45" s="3" t="s">
        <v>24</v>
      </c>
      <c r="C45" s="3" t="s">
        <v>30</v>
      </c>
      <c r="D45" s="3" t="s">
        <v>26</v>
      </c>
      <c r="E45" s="3" t="s">
        <v>27</v>
      </c>
      <c r="F45" s="11" t="s">
        <v>28</v>
      </c>
      <c r="G45" s="3">
        <v>7</v>
      </c>
      <c r="H45" s="3">
        <v>6</v>
      </c>
      <c r="I45" s="4">
        <f t="shared" si="8"/>
        <v>0.8571428571428571</v>
      </c>
      <c r="J45" s="3">
        <v>2</v>
      </c>
      <c r="K45" s="5">
        <f t="shared" si="9"/>
        <v>0.2857142857142857</v>
      </c>
      <c r="L45" s="3">
        <f t="shared" si="10"/>
        <v>3</v>
      </c>
      <c r="M45" s="3">
        <v>2</v>
      </c>
      <c r="N45" s="3">
        <v>1</v>
      </c>
      <c r="O45" s="3">
        <v>0</v>
      </c>
      <c r="P45" s="3">
        <v>4</v>
      </c>
      <c r="Q45" s="3">
        <v>2</v>
      </c>
      <c r="R45" s="5">
        <f t="shared" si="11"/>
        <v>0.66666666666666663</v>
      </c>
      <c r="S45" s="5">
        <f t="shared" si="12"/>
        <v>0.66666666666666663</v>
      </c>
      <c r="T45" s="3">
        <v>0</v>
      </c>
      <c r="U45" s="3">
        <v>0</v>
      </c>
      <c r="V45" s="3">
        <v>1</v>
      </c>
      <c r="W45" s="3">
        <v>2</v>
      </c>
      <c r="X45" s="3">
        <v>2</v>
      </c>
      <c r="Y45" s="3">
        <v>0</v>
      </c>
      <c r="Z45" s="3"/>
    </row>
    <row r="46" spans="1:26" x14ac:dyDescent="0.3">
      <c r="A46" s="3">
        <v>13</v>
      </c>
      <c r="B46" s="3" t="s">
        <v>30</v>
      </c>
      <c r="C46" s="3" t="s">
        <v>25</v>
      </c>
      <c r="D46" s="3" t="s">
        <v>26</v>
      </c>
      <c r="E46" s="3" t="s">
        <v>27</v>
      </c>
      <c r="F46" s="3" t="s">
        <v>28</v>
      </c>
      <c r="G46" s="3">
        <v>2</v>
      </c>
      <c r="H46" s="3">
        <v>3</v>
      </c>
      <c r="I46" s="4">
        <f t="shared" si="8"/>
        <v>1.5</v>
      </c>
      <c r="J46" s="3">
        <v>0</v>
      </c>
      <c r="K46" s="5">
        <f t="shared" si="9"/>
        <v>0</v>
      </c>
      <c r="L46" s="3">
        <f t="shared" si="10"/>
        <v>2</v>
      </c>
      <c r="M46" s="3">
        <v>0</v>
      </c>
      <c r="N46" s="3">
        <v>2</v>
      </c>
      <c r="O46" s="3">
        <v>0</v>
      </c>
      <c r="P46" s="3">
        <v>4</v>
      </c>
      <c r="Q46" s="3">
        <v>3</v>
      </c>
      <c r="R46" s="5">
        <f t="shared" si="11"/>
        <v>0</v>
      </c>
      <c r="S46" s="5">
        <f t="shared" si="12"/>
        <v>0</v>
      </c>
      <c r="T46" s="3">
        <v>0</v>
      </c>
      <c r="U46" s="3">
        <v>1</v>
      </c>
      <c r="V46" s="3">
        <v>2</v>
      </c>
      <c r="W46" s="3">
        <v>0</v>
      </c>
      <c r="X46" s="3">
        <v>2</v>
      </c>
      <c r="Y46" s="3">
        <v>0</v>
      </c>
      <c r="Z46" s="3"/>
    </row>
    <row r="47" spans="1:26" x14ac:dyDescent="0.3">
      <c r="A47" s="3">
        <v>14</v>
      </c>
      <c r="B47" s="3" t="s">
        <v>24</v>
      </c>
      <c r="C47" s="3" t="s">
        <v>25</v>
      </c>
      <c r="D47" s="3" t="s">
        <v>26</v>
      </c>
      <c r="E47" s="3" t="s">
        <v>33</v>
      </c>
      <c r="F47" s="3" t="s">
        <v>28</v>
      </c>
      <c r="G47" s="3">
        <v>1</v>
      </c>
      <c r="H47" s="3">
        <v>0</v>
      </c>
      <c r="I47" s="4">
        <f t="shared" si="8"/>
        <v>0</v>
      </c>
      <c r="J47" s="3">
        <v>0</v>
      </c>
      <c r="K47" s="5">
        <f t="shared" si="9"/>
        <v>0</v>
      </c>
      <c r="L47" s="3">
        <f t="shared" si="10"/>
        <v>1</v>
      </c>
      <c r="M47" s="3">
        <v>0</v>
      </c>
      <c r="N47" s="3">
        <v>1</v>
      </c>
      <c r="O47" s="3">
        <v>0</v>
      </c>
      <c r="P47" s="3">
        <v>0</v>
      </c>
      <c r="Q47" s="3">
        <v>0</v>
      </c>
      <c r="R47" s="5">
        <f t="shared" si="11"/>
        <v>0</v>
      </c>
      <c r="S47" s="5">
        <f t="shared" si="12"/>
        <v>0</v>
      </c>
      <c r="T47" s="3">
        <v>0</v>
      </c>
      <c r="U47" s="3">
        <v>0</v>
      </c>
      <c r="V47" s="3">
        <v>1</v>
      </c>
      <c r="W47" s="3">
        <v>0</v>
      </c>
      <c r="X47" s="3">
        <v>0</v>
      </c>
      <c r="Y47" s="3">
        <v>0</v>
      </c>
      <c r="Z47" s="3"/>
    </row>
    <row r="48" spans="1:26" x14ac:dyDescent="0.3">
      <c r="A48" s="3">
        <v>18</v>
      </c>
      <c r="B48" s="3" t="s">
        <v>32</v>
      </c>
      <c r="C48" s="3" t="s">
        <v>25</v>
      </c>
      <c r="D48" s="3" t="s">
        <v>26</v>
      </c>
      <c r="E48" s="3" t="s">
        <v>30</v>
      </c>
      <c r="F48" s="3" t="s">
        <v>28</v>
      </c>
      <c r="G48" s="3">
        <v>1</v>
      </c>
      <c r="H48" s="3">
        <v>3</v>
      </c>
      <c r="I48" s="4">
        <f t="shared" si="8"/>
        <v>3</v>
      </c>
      <c r="J48" s="3">
        <v>0</v>
      </c>
      <c r="K48" s="5">
        <f t="shared" si="9"/>
        <v>0</v>
      </c>
      <c r="L48" s="3">
        <f t="shared" si="10"/>
        <v>1</v>
      </c>
      <c r="M48" s="3">
        <v>1</v>
      </c>
      <c r="N48" s="3">
        <v>0</v>
      </c>
      <c r="O48" s="3">
        <v>1</v>
      </c>
      <c r="P48" s="3">
        <v>0</v>
      </c>
      <c r="Q48" s="3">
        <v>0</v>
      </c>
      <c r="R48" s="5">
        <f t="shared" si="11"/>
        <v>1</v>
      </c>
      <c r="S48" s="5">
        <f t="shared" si="12"/>
        <v>1.5</v>
      </c>
      <c r="T48" s="3">
        <v>1</v>
      </c>
      <c r="U48" s="3">
        <v>0</v>
      </c>
      <c r="V48" s="3">
        <v>0</v>
      </c>
      <c r="W48" s="3">
        <v>0</v>
      </c>
      <c r="X48" s="3">
        <v>0</v>
      </c>
      <c r="Y48" s="3">
        <v>0</v>
      </c>
      <c r="Z48" s="3"/>
    </row>
    <row r="49" spans="1:26" x14ac:dyDescent="0.3">
      <c r="A49" s="3">
        <v>26</v>
      </c>
      <c r="B49" s="3" t="s">
        <v>24</v>
      </c>
      <c r="C49" s="3" t="s">
        <v>29</v>
      </c>
      <c r="D49" s="3" t="s">
        <v>26</v>
      </c>
      <c r="E49" s="3" t="s">
        <v>30</v>
      </c>
      <c r="F49" s="3" t="s">
        <v>28</v>
      </c>
      <c r="G49" s="3">
        <v>10</v>
      </c>
      <c r="H49" s="3">
        <v>3</v>
      </c>
      <c r="I49" s="4">
        <f t="shared" si="8"/>
        <v>0.3</v>
      </c>
      <c r="J49" s="3">
        <v>5</v>
      </c>
      <c r="K49" s="5">
        <f t="shared" si="9"/>
        <v>0.5</v>
      </c>
      <c r="L49" s="3">
        <f t="shared" si="10"/>
        <v>4</v>
      </c>
      <c r="M49" s="3">
        <v>1</v>
      </c>
      <c r="N49" s="3">
        <v>3</v>
      </c>
      <c r="O49" s="3">
        <v>1</v>
      </c>
      <c r="P49" s="3">
        <v>2</v>
      </c>
      <c r="Q49" s="3">
        <v>1</v>
      </c>
      <c r="R49" s="5">
        <f t="shared" si="11"/>
        <v>0.25</v>
      </c>
      <c r="S49" s="5">
        <f t="shared" si="12"/>
        <v>0.25</v>
      </c>
      <c r="T49" s="3">
        <v>0</v>
      </c>
      <c r="U49" s="3">
        <v>0</v>
      </c>
      <c r="V49" s="3">
        <v>5</v>
      </c>
      <c r="W49" s="3">
        <v>3</v>
      </c>
      <c r="X49" s="3">
        <v>1</v>
      </c>
      <c r="Y49" s="3">
        <v>1</v>
      </c>
      <c r="Z49" s="3"/>
    </row>
    <row r="50" spans="1:26" x14ac:dyDescent="0.3">
      <c r="A50" s="3">
        <v>27</v>
      </c>
      <c r="B50" s="3" t="s">
        <v>29</v>
      </c>
      <c r="C50" s="3" t="s">
        <v>25</v>
      </c>
      <c r="D50" s="3" t="s">
        <v>26</v>
      </c>
      <c r="E50" s="3" t="s">
        <v>30</v>
      </c>
      <c r="F50" s="3" t="s">
        <v>28</v>
      </c>
      <c r="G50" s="3">
        <v>4</v>
      </c>
      <c r="H50" s="3">
        <v>5</v>
      </c>
      <c r="I50" s="4">
        <f t="shared" si="8"/>
        <v>1.25</v>
      </c>
      <c r="J50" s="3">
        <v>0</v>
      </c>
      <c r="K50" s="5">
        <f t="shared" si="9"/>
        <v>0</v>
      </c>
      <c r="L50" s="3">
        <f t="shared" si="10"/>
        <v>3</v>
      </c>
      <c r="M50" s="3">
        <v>1</v>
      </c>
      <c r="N50" s="3">
        <v>2</v>
      </c>
      <c r="O50" s="3">
        <v>1</v>
      </c>
      <c r="P50" s="3">
        <v>2</v>
      </c>
      <c r="Q50" s="3">
        <v>2</v>
      </c>
      <c r="R50" s="5">
        <f t="shared" si="11"/>
        <v>0.33333333333333331</v>
      </c>
      <c r="S50" s="5">
        <f t="shared" si="12"/>
        <v>0.5</v>
      </c>
      <c r="T50" s="3">
        <v>1</v>
      </c>
      <c r="U50" s="3">
        <v>1</v>
      </c>
      <c r="V50" s="3">
        <v>2</v>
      </c>
      <c r="W50" s="3">
        <v>0</v>
      </c>
      <c r="X50" s="3">
        <v>1</v>
      </c>
      <c r="Y50" s="3">
        <v>0</v>
      </c>
      <c r="Z50" s="3"/>
    </row>
    <row r="51" spans="1:26" x14ac:dyDescent="0.3">
      <c r="A51" s="3">
        <v>33</v>
      </c>
      <c r="B51" s="3" t="s">
        <v>24</v>
      </c>
      <c r="C51" s="3" t="s">
        <v>25</v>
      </c>
      <c r="D51" s="3" t="s">
        <v>26</v>
      </c>
      <c r="E51" s="3" t="s">
        <v>30</v>
      </c>
      <c r="F51" s="3" t="s">
        <v>28</v>
      </c>
      <c r="G51" s="3">
        <v>1</v>
      </c>
      <c r="H51" s="3">
        <v>0</v>
      </c>
      <c r="I51" s="4">
        <f t="shared" si="8"/>
        <v>0</v>
      </c>
      <c r="J51" s="3">
        <v>0</v>
      </c>
      <c r="K51" s="5">
        <f t="shared" si="9"/>
        <v>0</v>
      </c>
      <c r="L51" s="3">
        <f t="shared" si="10"/>
        <v>1</v>
      </c>
      <c r="M51" s="3">
        <v>0</v>
      </c>
      <c r="N51" s="3">
        <v>1</v>
      </c>
      <c r="O51" s="3">
        <v>0</v>
      </c>
      <c r="P51" s="3">
        <v>0</v>
      </c>
      <c r="Q51" s="3">
        <v>0</v>
      </c>
      <c r="R51" s="5">
        <f t="shared" si="11"/>
        <v>0</v>
      </c>
      <c r="S51" s="5">
        <f t="shared" si="12"/>
        <v>0</v>
      </c>
      <c r="T51" s="3">
        <v>0</v>
      </c>
      <c r="U51" s="3">
        <v>0</v>
      </c>
      <c r="V51" s="3">
        <v>1</v>
      </c>
      <c r="W51" s="3">
        <v>0</v>
      </c>
      <c r="X51" s="3">
        <v>0</v>
      </c>
      <c r="Y51" s="3">
        <v>0</v>
      </c>
      <c r="Z51" s="3"/>
    </row>
    <row r="52" spans="1:26" x14ac:dyDescent="0.3">
      <c r="A52" s="3">
        <v>36</v>
      </c>
      <c r="B52" s="3" t="s">
        <v>24</v>
      </c>
      <c r="C52" s="3" t="s">
        <v>32</v>
      </c>
      <c r="D52" s="3" t="s">
        <v>26</v>
      </c>
      <c r="E52" s="3" t="s">
        <v>33</v>
      </c>
      <c r="F52" s="3" t="s">
        <v>28</v>
      </c>
      <c r="G52" s="3">
        <v>1</v>
      </c>
      <c r="H52" s="3">
        <v>0</v>
      </c>
      <c r="I52" s="4">
        <f t="shared" si="8"/>
        <v>0</v>
      </c>
      <c r="J52" s="3">
        <v>0</v>
      </c>
      <c r="K52" s="5">
        <f t="shared" si="9"/>
        <v>0</v>
      </c>
      <c r="L52" s="3">
        <f t="shared" si="10"/>
        <v>1</v>
      </c>
      <c r="M52" s="3">
        <v>0</v>
      </c>
      <c r="N52" s="3">
        <v>1</v>
      </c>
      <c r="O52" s="3">
        <v>0</v>
      </c>
      <c r="P52" s="3">
        <v>0</v>
      </c>
      <c r="Q52" s="3">
        <v>0</v>
      </c>
      <c r="R52" s="5">
        <f t="shared" si="11"/>
        <v>0</v>
      </c>
      <c r="S52" s="5">
        <f t="shared" si="12"/>
        <v>0</v>
      </c>
      <c r="T52" s="3">
        <v>0</v>
      </c>
      <c r="U52" s="3">
        <v>0</v>
      </c>
      <c r="V52" s="3">
        <v>1</v>
      </c>
      <c r="W52" s="3">
        <v>0</v>
      </c>
      <c r="X52" s="3">
        <v>0</v>
      </c>
      <c r="Y52" s="3">
        <v>0</v>
      </c>
      <c r="Z52" s="3"/>
    </row>
    <row r="53" spans="1:26" x14ac:dyDescent="0.3">
      <c r="A53" s="3">
        <v>46</v>
      </c>
      <c r="B53" s="3" t="s">
        <v>24</v>
      </c>
      <c r="C53" s="3" t="s">
        <v>30</v>
      </c>
      <c r="D53" s="3" t="s">
        <v>26</v>
      </c>
      <c r="E53" s="3" t="s">
        <v>33</v>
      </c>
      <c r="F53" s="3" t="s">
        <v>28</v>
      </c>
      <c r="G53" s="3">
        <v>1</v>
      </c>
      <c r="H53" s="3">
        <v>0</v>
      </c>
      <c r="I53" s="4">
        <f t="shared" si="8"/>
        <v>0</v>
      </c>
      <c r="J53" s="3">
        <v>0</v>
      </c>
      <c r="K53" s="5">
        <f t="shared" si="9"/>
        <v>0</v>
      </c>
      <c r="L53" s="3">
        <f t="shared" si="10"/>
        <v>1</v>
      </c>
      <c r="M53" s="3">
        <v>0</v>
      </c>
      <c r="N53" s="3">
        <v>1</v>
      </c>
      <c r="O53" s="3">
        <v>0</v>
      </c>
      <c r="P53" s="3">
        <v>0</v>
      </c>
      <c r="Q53" s="3">
        <v>0</v>
      </c>
      <c r="R53" s="5">
        <f t="shared" si="11"/>
        <v>0</v>
      </c>
      <c r="S53" s="5">
        <f t="shared" si="12"/>
        <v>0</v>
      </c>
      <c r="T53" s="3">
        <v>0</v>
      </c>
      <c r="U53" s="3">
        <v>0</v>
      </c>
      <c r="V53" s="3">
        <v>1</v>
      </c>
      <c r="W53" s="3">
        <v>0</v>
      </c>
      <c r="X53" s="3">
        <v>0</v>
      </c>
      <c r="Y53" s="3">
        <v>0</v>
      </c>
      <c r="Z53" s="3"/>
    </row>
    <row r="54" spans="1:26" x14ac:dyDescent="0.3">
      <c r="A54" s="3">
        <v>47</v>
      </c>
      <c r="B54" s="3" t="s">
        <v>29</v>
      </c>
      <c r="C54" s="3" t="s">
        <v>32</v>
      </c>
      <c r="D54" s="3" t="s">
        <v>30</v>
      </c>
      <c r="E54" s="3" t="s">
        <v>27</v>
      </c>
      <c r="F54" s="3" t="s">
        <v>28</v>
      </c>
      <c r="G54" s="3">
        <v>1</v>
      </c>
      <c r="H54" s="3">
        <v>0</v>
      </c>
      <c r="I54" s="4">
        <f t="shared" si="8"/>
        <v>0</v>
      </c>
      <c r="J54" s="3">
        <v>1</v>
      </c>
      <c r="K54" s="5">
        <f t="shared" si="9"/>
        <v>1</v>
      </c>
      <c r="L54" s="3">
        <f t="shared" si="10"/>
        <v>0</v>
      </c>
      <c r="M54" s="3">
        <v>0</v>
      </c>
      <c r="N54" s="3">
        <v>0</v>
      </c>
      <c r="O54" s="3">
        <v>0</v>
      </c>
      <c r="P54" s="3">
        <v>0</v>
      </c>
      <c r="Q54" s="3">
        <v>0</v>
      </c>
      <c r="R54" s="5" t="e">
        <f t="shared" si="11"/>
        <v>#DIV/0!</v>
      </c>
      <c r="S54" s="5" t="e">
        <f t="shared" si="12"/>
        <v>#DIV/0!</v>
      </c>
      <c r="T54" s="3">
        <v>0</v>
      </c>
      <c r="U54" s="3">
        <v>0</v>
      </c>
      <c r="V54" s="3">
        <v>0</v>
      </c>
      <c r="W54" s="3">
        <v>1</v>
      </c>
      <c r="X54" s="3">
        <v>0</v>
      </c>
      <c r="Y54" s="3">
        <v>0</v>
      </c>
      <c r="Z54" s="3"/>
    </row>
    <row r="55" spans="1:26" x14ac:dyDescent="0.3">
      <c r="A55" s="3">
        <v>55</v>
      </c>
      <c r="B55" s="3" t="s">
        <v>29</v>
      </c>
      <c r="C55" s="3" t="s">
        <v>25</v>
      </c>
      <c r="D55" s="3" t="s">
        <v>26</v>
      </c>
      <c r="E55" s="3" t="s">
        <v>30</v>
      </c>
      <c r="F55" s="3" t="s">
        <v>31</v>
      </c>
      <c r="G55" s="3">
        <v>2</v>
      </c>
      <c r="H55" s="3">
        <v>2</v>
      </c>
      <c r="I55" s="4">
        <f t="shared" si="8"/>
        <v>1</v>
      </c>
      <c r="J55" s="3">
        <v>0</v>
      </c>
      <c r="K55" s="5">
        <f t="shared" si="9"/>
        <v>0</v>
      </c>
      <c r="L55" s="3">
        <f t="shared" si="10"/>
        <v>2</v>
      </c>
      <c r="M55" s="3">
        <v>1</v>
      </c>
      <c r="N55" s="3">
        <v>1</v>
      </c>
      <c r="O55" s="3">
        <v>1</v>
      </c>
      <c r="P55" s="3">
        <v>1</v>
      </c>
      <c r="Q55" s="3">
        <v>0</v>
      </c>
      <c r="R55" s="5">
        <f t="shared" si="11"/>
        <v>0.5</v>
      </c>
      <c r="S55" s="5">
        <f t="shared" si="12"/>
        <v>0.5</v>
      </c>
      <c r="T55" s="3">
        <v>0</v>
      </c>
      <c r="U55" s="3">
        <v>1</v>
      </c>
      <c r="V55" s="3">
        <v>0</v>
      </c>
      <c r="W55" s="3">
        <v>0</v>
      </c>
      <c r="X55" s="3">
        <v>1</v>
      </c>
      <c r="Y55" s="3">
        <v>0</v>
      </c>
      <c r="Z55" s="3"/>
    </row>
    <row r="56" spans="1:26" x14ac:dyDescent="0.3">
      <c r="A56" s="3">
        <v>75</v>
      </c>
      <c r="B56" s="3" t="s">
        <v>29</v>
      </c>
      <c r="C56" s="3" t="s">
        <v>32</v>
      </c>
      <c r="D56" s="3" t="s">
        <v>31</v>
      </c>
      <c r="E56" s="3" t="s">
        <v>30</v>
      </c>
      <c r="F56" s="3" t="s">
        <v>28</v>
      </c>
      <c r="G56" s="3">
        <v>3</v>
      </c>
      <c r="H56" s="3">
        <v>5</v>
      </c>
      <c r="I56" s="4">
        <f t="shared" si="8"/>
        <v>1.6666666666666667</v>
      </c>
      <c r="J56" s="3">
        <v>1</v>
      </c>
      <c r="K56" s="5">
        <f t="shared" si="9"/>
        <v>0.33333333333333331</v>
      </c>
      <c r="L56" s="3">
        <f t="shared" si="10"/>
        <v>2</v>
      </c>
      <c r="M56" s="3">
        <v>2</v>
      </c>
      <c r="N56" s="3">
        <v>0</v>
      </c>
      <c r="O56" s="3">
        <v>2</v>
      </c>
      <c r="P56" s="3">
        <v>0</v>
      </c>
      <c r="Q56" s="3">
        <v>0</v>
      </c>
      <c r="R56" s="5">
        <f t="shared" si="11"/>
        <v>1</v>
      </c>
      <c r="S56" s="5">
        <f t="shared" si="12"/>
        <v>1.25</v>
      </c>
      <c r="T56" s="3">
        <v>1</v>
      </c>
      <c r="U56" s="3">
        <v>0</v>
      </c>
      <c r="V56" s="3">
        <v>0</v>
      </c>
      <c r="W56" s="3">
        <v>0</v>
      </c>
      <c r="X56" s="3">
        <v>0</v>
      </c>
      <c r="Y56" s="3">
        <v>0</v>
      </c>
      <c r="Z56" s="3"/>
    </row>
    <row r="57" spans="1:26" x14ac:dyDescent="0.3">
      <c r="A57" s="3">
        <v>89</v>
      </c>
      <c r="B57" s="3" t="s">
        <v>31</v>
      </c>
      <c r="C57" s="3" t="s">
        <v>34</v>
      </c>
      <c r="D57" s="3" t="s">
        <v>26</v>
      </c>
      <c r="E57" s="3" t="s">
        <v>27</v>
      </c>
      <c r="F57" s="3" t="s">
        <v>28</v>
      </c>
      <c r="G57" s="3">
        <v>1</v>
      </c>
      <c r="H57" s="3">
        <v>2</v>
      </c>
      <c r="I57" s="4">
        <f t="shared" si="8"/>
        <v>2</v>
      </c>
      <c r="J57" s="3">
        <v>0</v>
      </c>
      <c r="K57" s="5">
        <f t="shared" si="9"/>
        <v>0</v>
      </c>
      <c r="L57" s="3">
        <f t="shared" si="10"/>
        <v>1</v>
      </c>
      <c r="M57" s="3">
        <v>1</v>
      </c>
      <c r="N57" s="3">
        <v>0</v>
      </c>
      <c r="O57" s="3">
        <v>0</v>
      </c>
      <c r="P57" s="3">
        <v>0</v>
      </c>
      <c r="Q57" s="3">
        <v>0</v>
      </c>
      <c r="R57" s="5">
        <f t="shared" si="11"/>
        <v>1</v>
      </c>
      <c r="S57" s="5">
        <f t="shared" si="12"/>
        <v>1</v>
      </c>
      <c r="T57" s="3">
        <v>0</v>
      </c>
      <c r="U57" s="3">
        <v>0</v>
      </c>
      <c r="V57" s="3">
        <v>0</v>
      </c>
      <c r="W57" s="3">
        <v>0</v>
      </c>
      <c r="X57" s="3">
        <v>1</v>
      </c>
      <c r="Y57" s="3">
        <v>0</v>
      </c>
      <c r="Z57" s="3"/>
    </row>
    <row r="58" spans="1:26" x14ac:dyDescent="0.3">
      <c r="A58" s="3">
        <v>93</v>
      </c>
      <c r="B58" s="3" t="s">
        <v>32</v>
      </c>
      <c r="C58" s="3" t="s">
        <v>25</v>
      </c>
      <c r="D58" s="3" t="s">
        <v>26</v>
      </c>
      <c r="E58" s="3" t="s">
        <v>30</v>
      </c>
      <c r="F58" s="3" t="s">
        <v>31</v>
      </c>
      <c r="G58" s="3">
        <v>3</v>
      </c>
      <c r="H58" s="3">
        <v>5</v>
      </c>
      <c r="I58" s="4">
        <f t="shared" si="8"/>
        <v>1.6666666666666667</v>
      </c>
      <c r="J58" s="3">
        <v>0</v>
      </c>
      <c r="K58" s="5">
        <f t="shared" si="9"/>
        <v>0</v>
      </c>
      <c r="L58" s="3">
        <f t="shared" si="10"/>
        <v>3</v>
      </c>
      <c r="M58" s="3">
        <v>2</v>
      </c>
      <c r="N58" s="3">
        <v>1</v>
      </c>
      <c r="O58" s="3">
        <v>2</v>
      </c>
      <c r="P58" s="3">
        <v>0</v>
      </c>
      <c r="Q58" s="3">
        <v>0</v>
      </c>
      <c r="R58" s="5">
        <f t="shared" si="11"/>
        <v>0.66666666666666663</v>
      </c>
      <c r="S58" s="5">
        <f t="shared" si="12"/>
        <v>0.83333333333333337</v>
      </c>
      <c r="T58" s="3">
        <v>1</v>
      </c>
      <c r="U58" s="3">
        <v>0</v>
      </c>
      <c r="V58" s="3">
        <v>1</v>
      </c>
      <c r="W58" s="3">
        <v>0</v>
      </c>
      <c r="X58" s="3">
        <v>0</v>
      </c>
      <c r="Y58" s="3">
        <v>0</v>
      </c>
      <c r="Z58" s="3"/>
    </row>
    <row r="59" spans="1:26" x14ac:dyDescent="0.3">
      <c r="A59" s="3">
        <v>112</v>
      </c>
      <c r="B59" s="3" t="s">
        <v>32</v>
      </c>
      <c r="C59" s="3" t="s">
        <v>29</v>
      </c>
      <c r="D59" s="3" t="s">
        <v>26</v>
      </c>
      <c r="E59" s="3" t="s">
        <v>30</v>
      </c>
      <c r="F59" s="3" t="s">
        <v>31</v>
      </c>
      <c r="G59" s="3">
        <v>1</v>
      </c>
      <c r="H59" s="3">
        <v>0</v>
      </c>
      <c r="I59" s="4">
        <f t="shared" si="8"/>
        <v>0</v>
      </c>
      <c r="J59" s="3">
        <v>0</v>
      </c>
      <c r="K59" s="5">
        <f t="shared" si="9"/>
        <v>0</v>
      </c>
      <c r="L59" s="3">
        <f t="shared" si="10"/>
        <v>1</v>
      </c>
      <c r="M59" s="3">
        <v>0</v>
      </c>
      <c r="N59" s="3">
        <v>1</v>
      </c>
      <c r="O59" s="3">
        <v>0</v>
      </c>
      <c r="P59" s="3">
        <v>0</v>
      </c>
      <c r="Q59" s="3">
        <v>0</v>
      </c>
      <c r="R59" s="5">
        <f t="shared" si="11"/>
        <v>0</v>
      </c>
      <c r="S59" s="5">
        <f t="shared" si="12"/>
        <v>0</v>
      </c>
      <c r="T59" s="3">
        <v>0</v>
      </c>
      <c r="U59" s="3">
        <v>0</v>
      </c>
      <c r="V59" s="3">
        <v>1</v>
      </c>
      <c r="W59" s="3">
        <v>0</v>
      </c>
      <c r="X59" s="3">
        <v>0</v>
      </c>
      <c r="Y59" s="3">
        <v>0</v>
      </c>
      <c r="Z59" s="3"/>
    </row>
    <row r="60" spans="1:26" x14ac:dyDescent="0.3">
      <c r="A60" s="3">
        <v>121</v>
      </c>
      <c r="B60" s="3" t="s">
        <v>32</v>
      </c>
      <c r="C60" s="3" t="s">
        <v>25</v>
      </c>
      <c r="D60" s="3" t="s">
        <v>34</v>
      </c>
      <c r="E60" s="3" t="s">
        <v>33</v>
      </c>
      <c r="F60" s="3" t="s">
        <v>31</v>
      </c>
      <c r="G60" s="3">
        <v>1</v>
      </c>
      <c r="H60" s="3">
        <v>0</v>
      </c>
      <c r="I60" s="4">
        <f t="shared" si="8"/>
        <v>0</v>
      </c>
      <c r="J60" s="3">
        <v>0</v>
      </c>
      <c r="K60" s="5">
        <f t="shared" si="9"/>
        <v>0</v>
      </c>
      <c r="L60" s="3">
        <f t="shared" si="10"/>
        <v>1</v>
      </c>
      <c r="M60" s="3">
        <v>0</v>
      </c>
      <c r="N60" s="3">
        <v>1</v>
      </c>
      <c r="O60" s="3">
        <v>0</v>
      </c>
      <c r="P60" s="3">
        <v>0</v>
      </c>
      <c r="Q60" s="3">
        <v>0</v>
      </c>
      <c r="R60" s="5">
        <f t="shared" si="11"/>
        <v>0</v>
      </c>
      <c r="S60" s="5">
        <f t="shared" si="12"/>
        <v>0</v>
      </c>
      <c r="T60" s="3">
        <v>0</v>
      </c>
      <c r="U60" s="3">
        <v>0</v>
      </c>
      <c r="V60" s="3">
        <v>1</v>
      </c>
      <c r="W60" s="3">
        <v>0</v>
      </c>
      <c r="X60" s="3">
        <v>0</v>
      </c>
      <c r="Y60" s="3">
        <v>0</v>
      </c>
      <c r="Z60" s="3"/>
    </row>
    <row r="61" spans="1:26" x14ac:dyDescent="0.3">
      <c r="A61" s="3">
        <v>123</v>
      </c>
      <c r="B61" s="3" t="s">
        <v>24</v>
      </c>
      <c r="C61" s="3" t="s">
        <v>29</v>
      </c>
      <c r="D61" s="3" t="s">
        <v>31</v>
      </c>
      <c r="E61" s="3" t="s">
        <v>30</v>
      </c>
      <c r="F61" s="3" t="s">
        <v>28</v>
      </c>
      <c r="G61" s="3">
        <v>1</v>
      </c>
      <c r="H61" s="3">
        <v>0</v>
      </c>
      <c r="I61" s="4">
        <f t="shared" si="8"/>
        <v>0</v>
      </c>
      <c r="J61" s="3">
        <v>0</v>
      </c>
      <c r="K61" s="5">
        <f t="shared" si="9"/>
        <v>0</v>
      </c>
      <c r="L61" s="3">
        <f t="shared" si="10"/>
        <v>1</v>
      </c>
      <c r="M61" s="3">
        <v>0</v>
      </c>
      <c r="N61" s="3">
        <v>1</v>
      </c>
      <c r="O61" s="3">
        <v>0</v>
      </c>
      <c r="P61" s="3">
        <v>0</v>
      </c>
      <c r="Q61" s="3">
        <v>0</v>
      </c>
      <c r="R61" s="5">
        <f t="shared" si="11"/>
        <v>0</v>
      </c>
      <c r="S61" s="5">
        <f t="shared" si="12"/>
        <v>0</v>
      </c>
      <c r="T61" s="3">
        <v>0</v>
      </c>
      <c r="U61" s="3">
        <v>0</v>
      </c>
      <c r="V61" s="3">
        <v>1</v>
      </c>
      <c r="W61" s="3">
        <v>0</v>
      </c>
      <c r="X61" s="3">
        <v>0</v>
      </c>
      <c r="Y61" s="3">
        <v>0</v>
      </c>
      <c r="Z61" s="3"/>
    </row>
    <row r="62" spans="1:26" x14ac:dyDescent="0.3">
      <c r="A62" s="3">
        <v>127</v>
      </c>
      <c r="B62" s="3" t="s">
        <v>32</v>
      </c>
      <c r="C62" s="3" t="s">
        <v>29</v>
      </c>
      <c r="D62" s="3" t="s">
        <v>26</v>
      </c>
      <c r="E62" s="3" t="s">
        <v>33</v>
      </c>
      <c r="F62" s="3" t="s">
        <v>28</v>
      </c>
      <c r="G62" s="3">
        <v>2</v>
      </c>
      <c r="H62" s="3">
        <v>3</v>
      </c>
      <c r="I62" s="4">
        <f t="shared" si="8"/>
        <v>1.5</v>
      </c>
      <c r="J62" s="3">
        <v>0</v>
      </c>
      <c r="K62" s="5">
        <f t="shared" si="9"/>
        <v>0</v>
      </c>
      <c r="L62" s="3">
        <f t="shared" si="10"/>
        <v>2</v>
      </c>
      <c r="M62" s="3">
        <v>1</v>
      </c>
      <c r="N62" s="3">
        <v>1</v>
      </c>
      <c r="O62" s="3">
        <v>1</v>
      </c>
      <c r="P62" s="3">
        <v>0</v>
      </c>
      <c r="Q62" s="3">
        <v>0</v>
      </c>
      <c r="R62" s="5">
        <f t="shared" si="11"/>
        <v>0.5</v>
      </c>
      <c r="S62" s="5">
        <f t="shared" si="12"/>
        <v>0.5</v>
      </c>
      <c r="T62" s="3">
        <v>0</v>
      </c>
      <c r="U62" s="3">
        <v>0</v>
      </c>
      <c r="V62" s="3">
        <v>1</v>
      </c>
      <c r="W62" s="3">
        <v>0</v>
      </c>
      <c r="X62" s="3">
        <v>0</v>
      </c>
      <c r="Y62" s="3">
        <v>0</v>
      </c>
      <c r="Z62" s="3"/>
    </row>
    <row r="63" spans="1:26" x14ac:dyDescent="0.3">
      <c r="A63" s="3">
        <v>165</v>
      </c>
      <c r="B63" s="3" t="s">
        <v>29</v>
      </c>
      <c r="C63" s="3" t="s">
        <v>25</v>
      </c>
      <c r="D63" s="3" t="s">
        <v>32</v>
      </c>
      <c r="E63" s="3" t="s">
        <v>30</v>
      </c>
      <c r="F63" s="3" t="s">
        <v>31</v>
      </c>
      <c r="G63" s="3">
        <v>4</v>
      </c>
      <c r="H63" s="3">
        <v>3</v>
      </c>
      <c r="I63" s="4">
        <f t="shared" si="8"/>
        <v>0.75</v>
      </c>
      <c r="J63" s="3">
        <v>0</v>
      </c>
      <c r="K63" s="5">
        <f t="shared" si="9"/>
        <v>0</v>
      </c>
      <c r="L63" s="3">
        <f t="shared" si="10"/>
        <v>4</v>
      </c>
      <c r="M63" s="3">
        <v>1</v>
      </c>
      <c r="N63" s="3">
        <v>3</v>
      </c>
      <c r="O63" s="3">
        <v>1</v>
      </c>
      <c r="P63" s="3">
        <v>1</v>
      </c>
      <c r="Q63" s="3">
        <v>1</v>
      </c>
      <c r="R63" s="5">
        <f t="shared" si="11"/>
        <v>0.25</v>
      </c>
      <c r="S63" s="5">
        <f t="shared" si="12"/>
        <v>0.25</v>
      </c>
      <c r="T63" s="3">
        <v>0</v>
      </c>
      <c r="U63" s="3">
        <v>2</v>
      </c>
      <c r="V63" s="3">
        <v>1</v>
      </c>
      <c r="W63" s="3">
        <v>0</v>
      </c>
      <c r="X63" s="3">
        <v>1</v>
      </c>
      <c r="Y63" s="3">
        <v>0</v>
      </c>
      <c r="Z63" s="3"/>
    </row>
    <row r="64" spans="1:26" x14ac:dyDescent="0.3">
      <c r="A64" s="3">
        <v>166</v>
      </c>
      <c r="B64" s="3" t="s">
        <v>29</v>
      </c>
      <c r="C64" s="3" t="s">
        <v>25</v>
      </c>
      <c r="D64" s="3" t="s">
        <v>32</v>
      </c>
      <c r="E64" s="3" t="s">
        <v>34</v>
      </c>
      <c r="F64" s="3" t="s">
        <v>31</v>
      </c>
      <c r="G64" s="3">
        <v>2</v>
      </c>
      <c r="H64" s="3">
        <v>0</v>
      </c>
      <c r="I64" s="4">
        <f t="shared" si="8"/>
        <v>0</v>
      </c>
      <c r="J64" s="3">
        <v>0</v>
      </c>
      <c r="K64" s="5">
        <f t="shared" si="9"/>
        <v>0</v>
      </c>
      <c r="L64" s="3">
        <f t="shared" si="10"/>
        <v>2</v>
      </c>
      <c r="M64" s="3">
        <v>0</v>
      </c>
      <c r="N64" s="3">
        <v>2</v>
      </c>
      <c r="O64" s="3">
        <v>0</v>
      </c>
      <c r="P64" s="3">
        <v>0</v>
      </c>
      <c r="Q64" s="3">
        <v>0</v>
      </c>
      <c r="R64" s="5">
        <f t="shared" si="11"/>
        <v>0</v>
      </c>
      <c r="S64" s="5">
        <f t="shared" si="12"/>
        <v>0</v>
      </c>
      <c r="T64" s="3">
        <v>0</v>
      </c>
      <c r="U64" s="3">
        <v>1</v>
      </c>
      <c r="V64" s="3">
        <v>1</v>
      </c>
      <c r="W64" s="3">
        <v>0</v>
      </c>
      <c r="X64" s="3">
        <v>1</v>
      </c>
      <c r="Y64" s="3">
        <v>1</v>
      </c>
      <c r="Z64" s="3"/>
    </row>
    <row r="65" spans="1:26" x14ac:dyDescent="0.3">
      <c r="A65" s="3">
        <v>167</v>
      </c>
      <c r="B65" s="3" t="s">
        <v>24</v>
      </c>
      <c r="C65" s="3" t="s">
        <v>29</v>
      </c>
      <c r="D65" s="3" t="s">
        <v>26</v>
      </c>
      <c r="E65" s="3" t="s">
        <v>30</v>
      </c>
      <c r="F65" s="3" t="s">
        <v>33</v>
      </c>
      <c r="G65" s="3">
        <v>2</v>
      </c>
      <c r="H65" s="3">
        <v>1</v>
      </c>
      <c r="I65" s="4">
        <f t="shared" si="8"/>
        <v>0.5</v>
      </c>
      <c r="J65" s="3">
        <v>0</v>
      </c>
      <c r="K65" s="5">
        <f t="shared" si="9"/>
        <v>0</v>
      </c>
      <c r="L65" s="3">
        <f t="shared" si="10"/>
        <v>1</v>
      </c>
      <c r="M65" s="3">
        <v>0</v>
      </c>
      <c r="N65" s="3">
        <v>1</v>
      </c>
      <c r="O65" s="3">
        <v>0</v>
      </c>
      <c r="P65" s="3">
        <v>2</v>
      </c>
      <c r="Q65" s="3">
        <v>1</v>
      </c>
      <c r="R65" s="5">
        <f t="shared" si="11"/>
        <v>0</v>
      </c>
      <c r="S65" s="5">
        <f t="shared" si="12"/>
        <v>0</v>
      </c>
      <c r="T65" s="3">
        <v>0</v>
      </c>
      <c r="U65" s="3">
        <v>0</v>
      </c>
      <c r="V65" s="3">
        <v>1</v>
      </c>
      <c r="W65" s="3">
        <v>0</v>
      </c>
      <c r="X65" s="3">
        <v>1</v>
      </c>
      <c r="Y65" s="3">
        <v>0</v>
      </c>
      <c r="Z65" s="3"/>
    </row>
    <row r="66" spans="1:26" x14ac:dyDescent="0.3">
      <c r="A66" s="3">
        <v>168</v>
      </c>
      <c r="B66" s="3" t="s">
        <v>24</v>
      </c>
      <c r="C66" s="3" t="s">
        <v>25</v>
      </c>
      <c r="D66" s="3" t="s">
        <v>29</v>
      </c>
      <c r="E66" s="3" t="s">
        <v>33</v>
      </c>
      <c r="F66" s="3" t="s">
        <v>34</v>
      </c>
      <c r="G66" s="3">
        <v>2</v>
      </c>
      <c r="H66" s="3">
        <v>1</v>
      </c>
      <c r="I66" s="4">
        <f t="shared" si="8"/>
        <v>0.5</v>
      </c>
      <c r="J66" s="3">
        <v>0</v>
      </c>
      <c r="K66" s="5">
        <f t="shared" si="9"/>
        <v>0</v>
      </c>
      <c r="L66" s="3">
        <f t="shared" si="10"/>
        <v>1</v>
      </c>
      <c r="M66" s="3">
        <v>0</v>
      </c>
      <c r="N66" s="3">
        <v>1</v>
      </c>
      <c r="O66" s="3">
        <v>0</v>
      </c>
      <c r="P66" s="3">
        <v>2</v>
      </c>
      <c r="Q66" s="3">
        <v>1</v>
      </c>
      <c r="R66" s="5">
        <f t="shared" si="11"/>
        <v>0</v>
      </c>
      <c r="S66" s="5">
        <f t="shared" si="12"/>
        <v>0</v>
      </c>
      <c r="T66" s="3">
        <v>0</v>
      </c>
      <c r="U66" s="3">
        <v>0</v>
      </c>
      <c r="V66" s="3">
        <v>1</v>
      </c>
      <c r="W66" s="3">
        <v>0</v>
      </c>
      <c r="X66" s="3">
        <v>1</v>
      </c>
      <c r="Y66" s="3">
        <v>0</v>
      </c>
      <c r="Z66" s="3"/>
    </row>
    <row r="67" spans="1:26" x14ac:dyDescent="0.3">
      <c r="A67" s="3">
        <v>169</v>
      </c>
      <c r="B67" s="3" t="s">
        <v>24</v>
      </c>
      <c r="C67" s="3" t="s">
        <v>25</v>
      </c>
      <c r="D67" s="3" t="s">
        <v>32</v>
      </c>
      <c r="E67" s="3" t="s">
        <v>33</v>
      </c>
      <c r="F67" s="3" t="s">
        <v>34</v>
      </c>
      <c r="G67" s="3">
        <v>1</v>
      </c>
      <c r="H67" s="3">
        <v>2</v>
      </c>
      <c r="I67" s="4">
        <f t="shared" si="8"/>
        <v>2</v>
      </c>
      <c r="J67" s="3">
        <v>0</v>
      </c>
      <c r="K67" s="5">
        <f t="shared" si="9"/>
        <v>0</v>
      </c>
      <c r="L67" s="3">
        <f t="shared" si="10"/>
        <v>0</v>
      </c>
      <c r="M67" s="3">
        <v>0</v>
      </c>
      <c r="N67" s="3">
        <v>0</v>
      </c>
      <c r="O67" s="3">
        <v>0</v>
      </c>
      <c r="P67" s="3">
        <v>2</v>
      </c>
      <c r="Q67" s="3">
        <v>2</v>
      </c>
      <c r="R67" s="5" t="e">
        <f t="shared" si="11"/>
        <v>#DIV/0!</v>
      </c>
      <c r="S67" s="5" t="e">
        <f t="shared" si="12"/>
        <v>#DIV/0!</v>
      </c>
      <c r="T67" s="3">
        <v>0</v>
      </c>
      <c r="U67" s="3">
        <v>0</v>
      </c>
      <c r="V67" s="3">
        <v>0</v>
      </c>
      <c r="W67" s="3">
        <v>0</v>
      </c>
      <c r="X67" s="3">
        <v>1</v>
      </c>
      <c r="Y67" s="3">
        <v>0</v>
      </c>
      <c r="Z67" s="3"/>
    </row>
    <row r="68" spans="1:26" x14ac:dyDescent="0.3">
      <c r="A68" s="3">
        <v>170</v>
      </c>
      <c r="B68" s="3" t="s">
        <v>34</v>
      </c>
      <c r="C68" s="3" t="s">
        <v>30</v>
      </c>
      <c r="D68" s="3" t="s">
        <v>26</v>
      </c>
      <c r="E68" s="3" t="s">
        <v>27</v>
      </c>
      <c r="F68" s="3" t="s">
        <v>28</v>
      </c>
      <c r="G68" s="3">
        <v>3</v>
      </c>
      <c r="H68" s="3">
        <v>2</v>
      </c>
      <c r="I68" s="4">
        <f t="shared" si="8"/>
        <v>0.66666666666666663</v>
      </c>
      <c r="J68" s="3">
        <v>1</v>
      </c>
      <c r="K68" s="5">
        <f t="shared" si="9"/>
        <v>0.33333333333333331</v>
      </c>
      <c r="L68" s="3">
        <f t="shared" si="10"/>
        <v>2</v>
      </c>
      <c r="M68" s="3">
        <v>1</v>
      </c>
      <c r="N68" s="3">
        <v>1</v>
      </c>
      <c r="O68" s="3">
        <v>1</v>
      </c>
      <c r="P68" s="3">
        <v>0</v>
      </c>
      <c r="Q68" s="3">
        <v>0</v>
      </c>
      <c r="R68" s="5">
        <f t="shared" si="11"/>
        <v>0.5</v>
      </c>
      <c r="S68" s="5">
        <f t="shared" si="12"/>
        <v>0.5</v>
      </c>
      <c r="T68" s="3">
        <v>0</v>
      </c>
      <c r="U68" s="3">
        <v>0</v>
      </c>
      <c r="V68" s="3">
        <v>1</v>
      </c>
      <c r="W68" s="3">
        <v>0</v>
      </c>
      <c r="X68" s="3">
        <v>1</v>
      </c>
      <c r="Y68" s="3">
        <v>0</v>
      </c>
      <c r="Z68" s="3"/>
    </row>
    <row r="69" spans="1:26" x14ac:dyDescent="0.3">
      <c r="A69" s="3">
        <v>171</v>
      </c>
      <c r="B69" s="3" t="s">
        <v>29</v>
      </c>
      <c r="C69" s="3" t="s">
        <v>30</v>
      </c>
      <c r="D69" s="3" t="s">
        <v>26</v>
      </c>
      <c r="E69" s="3" t="s">
        <v>34</v>
      </c>
      <c r="F69" s="3" t="s">
        <v>28</v>
      </c>
      <c r="G69" s="3">
        <v>0</v>
      </c>
      <c r="H69" s="3">
        <v>0</v>
      </c>
      <c r="I69" s="4" t="e">
        <f t="shared" si="8"/>
        <v>#DIV/0!</v>
      </c>
      <c r="J69" s="3">
        <v>0</v>
      </c>
      <c r="K69" s="5" t="e">
        <f t="shared" si="9"/>
        <v>#DIV/0!</v>
      </c>
      <c r="L69" s="3">
        <f t="shared" si="10"/>
        <v>0</v>
      </c>
      <c r="M69" s="3">
        <v>0</v>
      </c>
      <c r="N69" s="3">
        <v>0</v>
      </c>
      <c r="O69" s="3">
        <v>0</v>
      </c>
      <c r="P69" s="3">
        <v>0</v>
      </c>
      <c r="Q69" s="3">
        <v>0</v>
      </c>
      <c r="R69" s="5" t="e">
        <f t="shared" si="11"/>
        <v>#DIV/0!</v>
      </c>
      <c r="S69" s="5" t="e">
        <f t="shared" si="12"/>
        <v>#DIV/0!</v>
      </c>
      <c r="T69" s="3">
        <v>0</v>
      </c>
      <c r="U69" s="3">
        <v>0</v>
      </c>
      <c r="V69" s="3">
        <v>0</v>
      </c>
      <c r="W69" s="3">
        <v>0</v>
      </c>
      <c r="X69" s="3">
        <v>1</v>
      </c>
      <c r="Y69" s="3">
        <v>0</v>
      </c>
      <c r="Z69" s="3"/>
    </row>
    <row r="70" spans="1:26" x14ac:dyDescent="0.3">
      <c r="A70" s="3">
        <v>172</v>
      </c>
      <c r="B70" s="3" t="s">
        <v>24</v>
      </c>
      <c r="C70" s="3" t="s">
        <v>32</v>
      </c>
      <c r="D70" s="3" t="s">
        <v>26</v>
      </c>
      <c r="E70" s="3" t="s">
        <v>27</v>
      </c>
      <c r="F70" s="3" t="s">
        <v>33</v>
      </c>
      <c r="G70" s="3">
        <v>3</v>
      </c>
      <c r="H70" s="3">
        <v>4</v>
      </c>
      <c r="I70" s="4">
        <f t="shared" si="8"/>
        <v>1.3333333333333333</v>
      </c>
      <c r="J70" s="3">
        <v>0</v>
      </c>
      <c r="K70" s="5">
        <f t="shared" si="9"/>
        <v>0</v>
      </c>
      <c r="L70" s="3">
        <f t="shared" si="10"/>
        <v>3</v>
      </c>
      <c r="M70" s="3">
        <v>2</v>
      </c>
      <c r="N70" s="3">
        <v>1</v>
      </c>
      <c r="O70" s="3">
        <v>0</v>
      </c>
      <c r="P70" s="3">
        <v>0</v>
      </c>
      <c r="Q70" s="3">
        <v>0</v>
      </c>
      <c r="R70" s="5">
        <f t="shared" si="11"/>
        <v>0.66666666666666663</v>
      </c>
      <c r="S70" s="5">
        <f t="shared" si="12"/>
        <v>0.66666666666666663</v>
      </c>
      <c r="T70" s="3">
        <v>0</v>
      </c>
      <c r="U70" s="3">
        <v>1</v>
      </c>
      <c r="V70" s="3">
        <v>0</v>
      </c>
      <c r="W70" s="3">
        <v>0</v>
      </c>
      <c r="X70" s="3">
        <v>0</v>
      </c>
      <c r="Y70" s="3">
        <v>0</v>
      </c>
      <c r="Z70" s="3"/>
    </row>
    <row r="71" spans="1:26" x14ac:dyDescent="0.3">
      <c r="A71" s="3">
        <v>173</v>
      </c>
      <c r="B71" s="3" t="s">
        <v>32</v>
      </c>
      <c r="C71" s="3" t="s">
        <v>25</v>
      </c>
      <c r="D71" s="3" t="s">
        <v>34</v>
      </c>
      <c r="E71" s="3" t="s">
        <v>30</v>
      </c>
      <c r="F71" s="3" t="s">
        <v>28</v>
      </c>
      <c r="G71" s="3">
        <v>2</v>
      </c>
      <c r="H71" s="3">
        <v>0</v>
      </c>
      <c r="I71" s="4">
        <f t="shared" si="8"/>
        <v>0</v>
      </c>
      <c r="J71" s="3">
        <v>1</v>
      </c>
      <c r="K71" s="5">
        <f t="shared" si="9"/>
        <v>0.5</v>
      </c>
      <c r="L71" s="3">
        <f t="shared" si="10"/>
        <v>1</v>
      </c>
      <c r="M71" s="3">
        <v>0</v>
      </c>
      <c r="N71" s="3">
        <v>1</v>
      </c>
      <c r="O71" s="3">
        <v>0</v>
      </c>
      <c r="P71" s="3">
        <v>0</v>
      </c>
      <c r="Q71" s="3">
        <v>0</v>
      </c>
      <c r="R71" s="5">
        <f t="shared" si="11"/>
        <v>0</v>
      </c>
      <c r="S71" s="5">
        <f t="shared" si="12"/>
        <v>0</v>
      </c>
      <c r="T71" s="3">
        <v>0</v>
      </c>
      <c r="U71" s="3">
        <v>1</v>
      </c>
      <c r="V71" s="3">
        <v>0</v>
      </c>
      <c r="W71" s="3">
        <v>1</v>
      </c>
      <c r="X71" s="3">
        <v>1</v>
      </c>
      <c r="Y71" s="3">
        <v>0</v>
      </c>
      <c r="Z71" s="3"/>
    </row>
    <row r="72" spans="1:26" x14ac:dyDescent="0.3">
      <c r="A72" s="3">
        <v>174</v>
      </c>
      <c r="B72" s="3" t="s">
        <v>34</v>
      </c>
      <c r="C72" s="3" t="s">
        <v>25</v>
      </c>
      <c r="D72" s="3" t="s">
        <v>26</v>
      </c>
      <c r="E72" s="3" t="s">
        <v>30</v>
      </c>
      <c r="F72" s="3" t="s">
        <v>28</v>
      </c>
      <c r="G72" s="3">
        <v>5</v>
      </c>
      <c r="H72" s="3">
        <v>3</v>
      </c>
      <c r="I72" s="4">
        <f t="shared" si="8"/>
        <v>0.6</v>
      </c>
      <c r="J72" s="3">
        <v>1</v>
      </c>
      <c r="K72" s="5">
        <f t="shared" si="9"/>
        <v>0.2</v>
      </c>
      <c r="L72" s="3">
        <f t="shared" si="10"/>
        <v>3</v>
      </c>
      <c r="M72" s="3">
        <v>1</v>
      </c>
      <c r="N72" s="3">
        <v>2</v>
      </c>
      <c r="O72" s="3">
        <v>1</v>
      </c>
      <c r="P72" s="3">
        <v>2</v>
      </c>
      <c r="Q72" s="3">
        <v>0</v>
      </c>
      <c r="R72" s="5">
        <f t="shared" si="11"/>
        <v>0.33333333333333331</v>
      </c>
      <c r="S72" s="5">
        <f t="shared" si="12"/>
        <v>0.5</v>
      </c>
      <c r="T72" s="3">
        <v>1</v>
      </c>
      <c r="U72" s="3">
        <v>0</v>
      </c>
      <c r="V72" s="3">
        <v>2</v>
      </c>
      <c r="W72" s="3">
        <v>0</v>
      </c>
      <c r="X72" s="3">
        <v>1</v>
      </c>
      <c r="Y72" s="3">
        <v>0</v>
      </c>
      <c r="Z72" s="3"/>
    </row>
    <row r="73" spans="1:26" x14ac:dyDescent="0.3">
      <c r="A73" s="3">
        <v>175</v>
      </c>
      <c r="B73" s="3" t="s">
        <v>24</v>
      </c>
      <c r="C73" s="3" t="s">
        <v>25</v>
      </c>
      <c r="D73" s="3" t="s">
        <v>26</v>
      </c>
      <c r="E73" s="3" t="s">
        <v>34</v>
      </c>
      <c r="F73" s="3" t="s">
        <v>35</v>
      </c>
      <c r="G73" s="3">
        <v>3</v>
      </c>
      <c r="H73" s="3">
        <v>4</v>
      </c>
      <c r="I73" s="4">
        <f t="shared" si="8"/>
        <v>1.3333333333333333</v>
      </c>
      <c r="J73" s="3">
        <v>0</v>
      </c>
      <c r="K73" s="5">
        <f t="shared" si="9"/>
        <v>0</v>
      </c>
      <c r="L73" s="3">
        <f t="shared" si="10"/>
        <v>2</v>
      </c>
      <c r="M73" s="3">
        <v>2</v>
      </c>
      <c r="N73" s="3">
        <v>0</v>
      </c>
      <c r="O73" s="3">
        <v>1</v>
      </c>
      <c r="P73" s="3">
        <v>0</v>
      </c>
      <c r="Q73" s="3">
        <v>0</v>
      </c>
      <c r="R73" s="5">
        <f t="shared" si="11"/>
        <v>1</v>
      </c>
      <c r="S73" s="5">
        <f t="shared" si="12"/>
        <v>1</v>
      </c>
      <c r="T73" s="3">
        <v>0</v>
      </c>
      <c r="U73" s="3">
        <v>1</v>
      </c>
      <c r="V73" s="3">
        <v>1</v>
      </c>
      <c r="W73" s="3">
        <v>0</v>
      </c>
      <c r="X73" s="3">
        <v>1</v>
      </c>
      <c r="Y73" s="3">
        <v>0</v>
      </c>
      <c r="Z73" s="3"/>
    </row>
    <row r="74" spans="1:26" x14ac:dyDescent="0.3">
      <c r="A74" s="3">
        <v>176</v>
      </c>
      <c r="B74" s="3" t="s">
        <v>24</v>
      </c>
      <c r="C74" s="3" t="s">
        <v>29</v>
      </c>
      <c r="D74" s="3" t="s">
        <v>31</v>
      </c>
      <c r="E74" s="3" t="s">
        <v>27</v>
      </c>
      <c r="F74" s="3" t="s">
        <v>28</v>
      </c>
      <c r="G74" s="3">
        <v>1</v>
      </c>
      <c r="H74" s="3">
        <v>0</v>
      </c>
      <c r="I74" s="4">
        <f t="shared" si="8"/>
        <v>0</v>
      </c>
      <c r="J74" s="3">
        <v>0</v>
      </c>
      <c r="K74" s="5">
        <f t="shared" si="9"/>
        <v>0</v>
      </c>
      <c r="L74" s="3">
        <f t="shared" si="10"/>
        <v>0</v>
      </c>
      <c r="M74" s="3">
        <v>0</v>
      </c>
      <c r="N74" s="3">
        <v>0</v>
      </c>
      <c r="O74" s="3">
        <v>0</v>
      </c>
      <c r="P74" s="3">
        <v>2</v>
      </c>
      <c r="Q74" s="3">
        <v>0</v>
      </c>
      <c r="R74" s="5" t="e">
        <f t="shared" si="11"/>
        <v>#DIV/0!</v>
      </c>
      <c r="S74" s="5" t="e">
        <f t="shared" si="12"/>
        <v>#DIV/0!</v>
      </c>
      <c r="T74" s="3">
        <v>0</v>
      </c>
      <c r="U74" s="3">
        <v>0</v>
      </c>
      <c r="V74" s="3">
        <v>0</v>
      </c>
      <c r="W74" s="3">
        <v>0</v>
      </c>
      <c r="X74" s="3">
        <v>1</v>
      </c>
      <c r="Y74" s="3">
        <v>0</v>
      </c>
      <c r="Z74" s="3"/>
    </row>
    <row r="75" spans="1:26" x14ac:dyDescent="0.3">
      <c r="A75" s="3">
        <v>177</v>
      </c>
      <c r="B75" s="3" t="s">
        <v>31</v>
      </c>
      <c r="C75" s="3" t="s">
        <v>34</v>
      </c>
      <c r="D75" s="3" t="s">
        <v>26</v>
      </c>
      <c r="E75" s="3" t="s">
        <v>30</v>
      </c>
      <c r="F75" s="3" t="s">
        <v>28</v>
      </c>
      <c r="G75" s="3">
        <v>2</v>
      </c>
      <c r="H75" s="3">
        <v>3</v>
      </c>
      <c r="I75" s="4">
        <f t="shared" si="8"/>
        <v>1.5</v>
      </c>
      <c r="J75" s="3">
        <v>1</v>
      </c>
      <c r="K75" s="5">
        <f t="shared" si="9"/>
        <v>0.5</v>
      </c>
      <c r="L75" s="3">
        <f t="shared" si="10"/>
        <v>1</v>
      </c>
      <c r="M75" s="3">
        <v>1</v>
      </c>
      <c r="N75" s="3">
        <v>0</v>
      </c>
      <c r="O75" s="3">
        <v>1</v>
      </c>
      <c r="P75" s="3">
        <v>0</v>
      </c>
      <c r="Q75" s="3">
        <v>0</v>
      </c>
      <c r="R75" s="5">
        <f t="shared" si="11"/>
        <v>1</v>
      </c>
      <c r="S75" s="5">
        <f t="shared" si="12"/>
        <v>1.5</v>
      </c>
      <c r="T75" s="3">
        <v>1</v>
      </c>
      <c r="U75" s="3">
        <v>0</v>
      </c>
      <c r="V75" s="3">
        <v>0</v>
      </c>
      <c r="W75" s="3">
        <v>0</v>
      </c>
      <c r="X75" s="3">
        <v>0</v>
      </c>
      <c r="Y75" s="3">
        <v>0</v>
      </c>
      <c r="Z75" s="3"/>
    </row>
    <row r="76" spans="1:26" x14ac:dyDescent="0.3">
      <c r="A76" s="3">
        <v>178</v>
      </c>
      <c r="B76" s="3" t="s">
        <v>24</v>
      </c>
      <c r="C76" s="3" t="s">
        <v>25</v>
      </c>
      <c r="D76" s="3" t="s">
        <v>26</v>
      </c>
      <c r="E76" s="3" t="s">
        <v>34</v>
      </c>
      <c r="F76" s="3" t="s">
        <v>28</v>
      </c>
      <c r="G76" s="3">
        <v>1</v>
      </c>
      <c r="H76" s="3">
        <v>0</v>
      </c>
      <c r="I76" s="4">
        <f t="shared" si="8"/>
        <v>0</v>
      </c>
      <c r="J76" s="3">
        <v>1</v>
      </c>
      <c r="K76" s="5">
        <f t="shared" si="9"/>
        <v>1</v>
      </c>
      <c r="L76" s="3">
        <f t="shared" si="10"/>
        <v>0</v>
      </c>
      <c r="M76" s="3">
        <v>0</v>
      </c>
      <c r="N76" s="3">
        <v>0</v>
      </c>
      <c r="O76" s="3">
        <v>0</v>
      </c>
      <c r="P76" s="3">
        <v>0</v>
      </c>
      <c r="Q76" s="3">
        <v>0</v>
      </c>
      <c r="R76" s="5" t="e">
        <f t="shared" si="11"/>
        <v>#DIV/0!</v>
      </c>
      <c r="S76" s="5" t="e">
        <f t="shared" si="12"/>
        <v>#DIV/0!</v>
      </c>
      <c r="T76" s="3">
        <v>0</v>
      </c>
      <c r="U76" s="3">
        <v>0</v>
      </c>
      <c r="V76" s="3">
        <v>0</v>
      </c>
      <c r="W76" s="3">
        <v>1</v>
      </c>
      <c r="X76" s="3">
        <v>0</v>
      </c>
      <c r="Y76" s="3">
        <v>0</v>
      </c>
    </row>
    <row r="77" spans="1:26" s="3" customFormat="1" x14ac:dyDescent="0.3">
      <c r="A77"/>
      <c r="B77"/>
      <c r="C77"/>
      <c r="D77"/>
      <c r="E77"/>
      <c r="F77"/>
      <c r="G77"/>
      <c r="H77"/>
      <c r="I77" s="2"/>
      <c r="J77"/>
      <c r="K77" s="1"/>
      <c r="L77"/>
      <c r="M77"/>
      <c r="N77"/>
      <c r="O77"/>
      <c r="P77"/>
      <c r="Q77"/>
      <c r="R77" s="1"/>
      <c r="S77" s="1"/>
      <c r="T77"/>
      <c r="U77"/>
      <c r="V77"/>
      <c r="W77"/>
      <c r="X77"/>
      <c r="Y77"/>
    </row>
  </sheetData>
  <sortState xmlns:xlrd2="http://schemas.microsoft.com/office/spreadsheetml/2017/richdata2" ref="A42:Y75">
    <sortCondition ref="A42:A75"/>
  </sortState>
  <mergeCells count="3">
    <mergeCell ref="A1:C1"/>
    <mergeCell ref="D1:I1"/>
    <mergeCell ref="A41:C41"/>
  </mergeCells>
  <conditionalFormatting sqref="G3:G5 G37">
    <cfRule type="colorScale" priority="3">
      <colorScale>
        <cfvo type="min"/>
        <cfvo type="max"/>
        <color rgb="FFFCFCFF"/>
        <color rgb="FF63BE7B"/>
      </colorScale>
    </cfRule>
  </conditionalFormatting>
  <conditionalFormatting sqref="G3:G5">
    <cfRule type="colorScale" priority="4">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5">
    <cfRule type="colorScale" priority="5">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3C766-50DC-439F-9F15-E66ED566268C}">
  <dimension ref="A1:AA74"/>
  <sheetViews>
    <sheetView workbookViewId="0">
      <selection sqref="A1:C1"/>
    </sheetView>
  </sheetViews>
  <sheetFormatPr defaultRowHeight="14.4" x14ac:dyDescent="0.3"/>
  <cols>
    <col min="1" max="1" width="11.44140625" style="3" bestFit="1" customWidth="1"/>
    <col min="2" max="2" width="17.44140625" bestFit="1" customWidth="1"/>
    <col min="3" max="5" width="16.6640625" bestFit="1" customWidth="1"/>
    <col min="6" max="6" width="17.4414062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3.88671875" bestFit="1" customWidth="1"/>
    <col min="24" max="24" width="10.6640625" bestFit="1" customWidth="1"/>
    <col min="25" max="25" width="25.6640625" bestFit="1" customWidth="1"/>
    <col min="26" max="26" width="23.109375" bestFit="1" customWidth="1"/>
    <col min="27" max="27" width="12" bestFit="1" customWidth="1"/>
  </cols>
  <sheetData>
    <row r="1" spans="1:27" s="3" customFormat="1" x14ac:dyDescent="0.3">
      <c r="A1" s="49" t="s">
        <v>0</v>
      </c>
      <c r="B1" s="49"/>
      <c r="C1" s="49"/>
      <c r="I1" s="4"/>
      <c r="K1" s="5"/>
      <c r="R1" s="5"/>
      <c r="S1" s="5"/>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6" t="s">
        <v>47</v>
      </c>
      <c r="Z2" s="6" t="s">
        <v>48</v>
      </c>
      <c r="AA2" s="6" t="s">
        <v>49</v>
      </c>
    </row>
    <row r="3" spans="1:27" s="3" customFormat="1" x14ac:dyDescent="0.3">
      <c r="A3" s="3">
        <v>1</v>
      </c>
      <c r="B3" s="3" t="s">
        <v>24</v>
      </c>
      <c r="C3" s="3" t="s">
        <v>25</v>
      </c>
      <c r="D3" s="3" t="s">
        <v>26</v>
      </c>
      <c r="E3" s="3" t="s">
        <v>27</v>
      </c>
      <c r="F3" s="3" t="s">
        <v>28</v>
      </c>
      <c r="G3" s="3">
        <v>13</v>
      </c>
      <c r="H3" s="3">
        <v>10</v>
      </c>
      <c r="I3" s="4">
        <f>H3/((L3-U3)+J3+(0.44*P3))</f>
        <v>0.85034013605442182</v>
      </c>
      <c r="J3" s="3">
        <v>1</v>
      </c>
      <c r="K3" s="5">
        <f t="shared" ref="K3:K33" si="0">J3/G3</f>
        <v>7.6923076923076927E-2</v>
      </c>
      <c r="L3" s="3">
        <f t="shared" ref="L3:L33" si="1">M3+N3</f>
        <v>10</v>
      </c>
      <c r="M3" s="3">
        <v>3</v>
      </c>
      <c r="N3" s="3">
        <v>7</v>
      </c>
      <c r="O3" s="3">
        <v>2</v>
      </c>
      <c r="P3" s="3">
        <v>4</v>
      </c>
      <c r="Q3" s="3">
        <v>3</v>
      </c>
      <c r="R3" s="5">
        <f t="shared" ref="R3:R33" si="2">M3/(M3+N3)</f>
        <v>0.3</v>
      </c>
      <c r="S3" s="5">
        <f t="shared" ref="S3:S33" si="3">((0.5*T3)+M3)/L3</f>
        <v>0.35</v>
      </c>
      <c r="T3" s="3">
        <v>1</v>
      </c>
      <c r="U3" s="3">
        <v>1</v>
      </c>
      <c r="V3" s="3">
        <v>0</v>
      </c>
      <c r="W3" s="3">
        <v>4</v>
      </c>
      <c r="X3" s="3">
        <f>H3-H41</f>
        <v>-2</v>
      </c>
      <c r="Y3" s="3">
        <v>31</v>
      </c>
      <c r="Z3" s="3">
        <v>39</v>
      </c>
      <c r="AA3" s="4">
        <f>Z3/40</f>
        <v>0.97499999999999998</v>
      </c>
    </row>
    <row r="4" spans="1:27" s="3" customFormat="1" x14ac:dyDescent="0.3">
      <c r="A4" s="3">
        <v>2</v>
      </c>
      <c r="B4" s="3" t="s">
        <v>29</v>
      </c>
      <c r="C4" s="3" t="s">
        <v>30</v>
      </c>
      <c r="D4" s="3" t="s">
        <v>26</v>
      </c>
      <c r="E4" s="3" t="s">
        <v>27</v>
      </c>
      <c r="F4" s="3" t="s">
        <v>28</v>
      </c>
      <c r="G4" s="3">
        <v>13</v>
      </c>
      <c r="H4" s="3">
        <v>8</v>
      </c>
      <c r="I4" s="4">
        <f t="shared" ref="I4:I33" si="4">H4/((L4-U4)+J4+(0.44*P4))</f>
        <v>1.4492753623188408</v>
      </c>
      <c r="J4" s="3">
        <v>1</v>
      </c>
      <c r="K4" s="5">
        <f t="shared" si="0"/>
        <v>7.6923076923076927E-2</v>
      </c>
      <c r="L4" s="3">
        <f t="shared" si="1"/>
        <v>8</v>
      </c>
      <c r="M4" s="3">
        <v>1</v>
      </c>
      <c r="N4" s="3">
        <v>7</v>
      </c>
      <c r="O4" s="3">
        <v>0</v>
      </c>
      <c r="P4" s="3">
        <v>8</v>
      </c>
      <c r="Q4" s="3">
        <v>6</v>
      </c>
      <c r="R4" s="5">
        <f t="shared" si="2"/>
        <v>0.125</v>
      </c>
      <c r="S4" s="5">
        <f t="shared" si="3"/>
        <v>0.125</v>
      </c>
      <c r="T4" s="3">
        <v>0</v>
      </c>
      <c r="U4" s="3">
        <v>7</v>
      </c>
      <c r="V4" s="3">
        <v>0</v>
      </c>
      <c r="W4" s="3">
        <v>3</v>
      </c>
      <c r="X4" s="3">
        <f t="shared" ref="X4:X33" si="5">H4-H42</f>
        <v>6</v>
      </c>
    </row>
    <row r="5" spans="1:27" s="3" customFormat="1" x14ac:dyDescent="0.3">
      <c r="A5" s="3">
        <v>4</v>
      </c>
      <c r="B5" s="3" t="s">
        <v>24</v>
      </c>
      <c r="C5" s="3" t="s">
        <v>29</v>
      </c>
      <c r="D5" s="3" t="s">
        <v>26</v>
      </c>
      <c r="E5" s="3" t="s">
        <v>27</v>
      </c>
      <c r="F5" s="3" t="s">
        <v>28</v>
      </c>
      <c r="G5" s="3">
        <v>5</v>
      </c>
      <c r="H5" s="3">
        <v>4</v>
      </c>
      <c r="I5" s="4">
        <f t="shared" si="4"/>
        <v>1</v>
      </c>
      <c r="J5" s="3">
        <v>1</v>
      </c>
      <c r="K5" s="5">
        <f t="shared" si="0"/>
        <v>0.2</v>
      </c>
      <c r="L5" s="3">
        <f t="shared" si="1"/>
        <v>5</v>
      </c>
      <c r="M5" s="3">
        <v>2</v>
      </c>
      <c r="N5" s="3">
        <v>3</v>
      </c>
      <c r="O5" s="3">
        <v>0</v>
      </c>
      <c r="P5" s="3">
        <v>0</v>
      </c>
      <c r="Q5" s="3">
        <v>0</v>
      </c>
      <c r="R5" s="5">
        <f t="shared" si="2"/>
        <v>0.4</v>
      </c>
      <c r="S5" s="5">
        <f t="shared" si="3"/>
        <v>0.4</v>
      </c>
      <c r="T5" s="3">
        <v>0</v>
      </c>
      <c r="U5" s="3">
        <v>2</v>
      </c>
      <c r="V5" s="3">
        <v>0</v>
      </c>
      <c r="W5" s="3">
        <v>2</v>
      </c>
      <c r="X5" s="3">
        <f t="shared" si="5"/>
        <v>4</v>
      </c>
    </row>
    <row r="6" spans="1:27" s="3" customFormat="1" x14ac:dyDescent="0.3">
      <c r="A6" s="3">
        <v>6</v>
      </c>
      <c r="B6" s="3" t="s">
        <v>29</v>
      </c>
      <c r="C6" s="3" t="s">
        <v>25</v>
      </c>
      <c r="D6" s="3" t="s">
        <v>26</v>
      </c>
      <c r="E6" s="3" t="s">
        <v>27</v>
      </c>
      <c r="F6" s="3" t="s">
        <v>28</v>
      </c>
      <c r="G6" s="3">
        <v>4</v>
      </c>
      <c r="H6" s="3">
        <v>6</v>
      </c>
      <c r="I6" s="4">
        <f t="shared" si="4"/>
        <v>1.595744680851064</v>
      </c>
      <c r="J6" s="3">
        <v>0</v>
      </c>
      <c r="K6" s="5">
        <f t="shared" si="0"/>
        <v>0</v>
      </c>
      <c r="L6" s="3">
        <f t="shared" si="1"/>
        <v>2</v>
      </c>
      <c r="M6" s="3">
        <v>2</v>
      </c>
      <c r="N6" s="3">
        <v>0</v>
      </c>
      <c r="O6" s="3">
        <v>1</v>
      </c>
      <c r="P6" s="3">
        <v>4</v>
      </c>
      <c r="Q6" s="3">
        <v>2</v>
      </c>
      <c r="R6" s="5">
        <f t="shared" si="2"/>
        <v>1</v>
      </c>
      <c r="S6" s="5">
        <f t="shared" si="3"/>
        <v>1</v>
      </c>
      <c r="T6" s="3">
        <v>0</v>
      </c>
      <c r="U6" s="3">
        <v>0</v>
      </c>
      <c r="V6" s="3">
        <v>0</v>
      </c>
      <c r="W6" s="3">
        <v>3</v>
      </c>
      <c r="X6" s="3">
        <f t="shared" si="5"/>
        <v>4</v>
      </c>
    </row>
    <row r="7" spans="1:27" s="3" customFormat="1" x14ac:dyDescent="0.3">
      <c r="A7" s="3">
        <v>13</v>
      </c>
      <c r="B7" s="3" t="s">
        <v>30</v>
      </c>
      <c r="C7" s="3" t="s">
        <v>25</v>
      </c>
      <c r="D7" s="3" t="s">
        <v>26</v>
      </c>
      <c r="E7" s="3" t="s">
        <v>27</v>
      </c>
      <c r="F7" s="3" t="s">
        <v>28</v>
      </c>
      <c r="G7" s="3">
        <v>8</v>
      </c>
      <c r="H7" s="3">
        <v>4</v>
      </c>
      <c r="I7" s="4">
        <f t="shared" si="4"/>
        <v>0.84033613445378152</v>
      </c>
      <c r="J7" s="3">
        <v>1</v>
      </c>
      <c r="K7" s="5">
        <f t="shared" si="0"/>
        <v>0.125</v>
      </c>
      <c r="L7" s="3">
        <f t="shared" si="1"/>
        <v>5</v>
      </c>
      <c r="M7" s="3">
        <v>1</v>
      </c>
      <c r="N7" s="3">
        <v>4</v>
      </c>
      <c r="O7" s="3">
        <v>0</v>
      </c>
      <c r="P7" s="3">
        <v>4</v>
      </c>
      <c r="Q7" s="3">
        <v>2</v>
      </c>
      <c r="R7" s="5">
        <f t="shared" si="2"/>
        <v>0.2</v>
      </c>
      <c r="S7" s="5">
        <f t="shared" si="3"/>
        <v>0.2</v>
      </c>
      <c r="T7" s="3">
        <v>0</v>
      </c>
      <c r="U7" s="3">
        <v>3</v>
      </c>
      <c r="V7" s="3">
        <v>0</v>
      </c>
      <c r="W7" s="3">
        <v>3</v>
      </c>
      <c r="X7" s="3">
        <f t="shared" si="5"/>
        <v>-1</v>
      </c>
    </row>
    <row r="8" spans="1:27" s="3" customFormat="1" x14ac:dyDescent="0.3">
      <c r="A8" s="3">
        <v>19</v>
      </c>
      <c r="B8" s="3" t="s">
        <v>29</v>
      </c>
      <c r="C8" s="3" t="s">
        <v>25</v>
      </c>
      <c r="D8" s="3" t="s">
        <v>26</v>
      </c>
      <c r="E8" s="3" t="s">
        <v>33</v>
      </c>
      <c r="F8" s="3" t="s">
        <v>28</v>
      </c>
      <c r="G8" s="3">
        <v>7</v>
      </c>
      <c r="H8" s="3">
        <v>15</v>
      </c>
      <c r="I8" s="4">
        <f t="shared" si="4"/>
        <v>1.7123287671232876</v>
      </c>
      <c r="J8" s="3">
        <v>1</v>
      </c>
      <c r="K8" s="5">
        <f t="shared" si="0"/>
        <v>0.14285714285714285</v>
      </c>
      <c r="L8" s="3">
        <f t="shared" si="1"/>
        <v>6</v>
      </c>
      <c r="M8" s="3">
        <v>5</v>
      </c>
      <c r="N8" s="3">
        <v>1</v>
      </c>
      <c r="O8" s="3">
        <v>1</v>
      </c>
      <c r="P8" s="3">
        <v>4</v>
      </c>
      <c r="Q8" s="3">
        <v>4</v>
      </c>
      <c r="R8" s="5">
        <f t="shared" si="2"/>
        <v>0.83333333333333337</v>
      </c>
      <c r="S8" s="5">
        <f t="shared" si="3"/>
        <v>0.91666666666666663</v>
      </c>
      <c r="T8" s="3">
        <v>1</v>
      </c>
      <c r="U8" s="3">
        <v>0</v>
      </c>
      <c r="V8" s="3">
        <v>0</v>
      </c>
      <c r="W8" s="3">
        <v>2</v>
      </c>
      <c r="X8" s="3">
        <f t="shared" si="5"/>
        <v>13</v>
      </c>
    </row>
    <row r="9" spans="1:27" s="3" customFormat="1" x14ac:dyDescent="0.3">
      <c r="A9" s="3">
        <v>26</v>
      </c>
      <c r="B9" s="3" t="s">
        <v>24</v>
      </c>
      <c r="C9" s="3" t="s">
        <v>29</v>
      </c>
      <c r="D9" s="3" t="s">
        <v>26</v>
      </c>
      <c r="E9" s="3" t="s">
        <v>30</v>
      </c>
      <c r="F9" s="3" t="s">
        <v>28</v>
      </c>
      <c r="G9" s="3">
        <v>5</v>
      </c>
      <c r="H9" s="3">
        <v>2</v>
      </c>
      <c r="I9" s="4">
        <f t="shared" si="4"/>
        <v>0.4</v>
      </c>
      <c r="J9" s="3">
        <v>2</v>
      </c>
      <c r="K9" s="5">
        <f t="shared" si="0"/>
        <v>0.4</v>
      </c>
      <c r="L9" s="3">
        <f t="shared" si="1"/>
        <v>3</v>
      </c>
      <c r="M9" s="3">
        <v>1</v>
      </c>
      <c r="N9" s="3">
        <v>2</v>
      </c>
      <c r="O9" s="3">
        <v>0</v>
      </c>
      <c r="P9" s="3">
        <v>0</v>
      </c>
      <c r="Q9" s="3">
        <v>0</v>
      </c>
      <c r="R9" s="5">
        <f t="shared" si="2"/>
        <v>0.33333333333333331</v>
      </c>
      <c r="S9" s="5">
        <f t="shared" si="3"/>
        <v>0.33333333333333331</v>
      </c>
      <c r="T9" s="3">
        <v>0</v>
      </c>
      <c r="U9" s="3">
        <v>0</v>
      </c>
      <c r="V9" s="3">
        <v>0</v>
      </c>
      <c r="W9" s="3">
        <v>0</v>
      </c>
      <c r="X9" s="3">
        <f t="shared" si="5"/>
        <v>0</v>
      </c>
    </row>
    <row r="10" spans="1:27" s="3" customFormat="1" x14ac:dyDescent="0.3">
      <c r="A10" s="3">
        <v>27</v>
      </c>
      <c r="B10" s="3" t="s">
        <v>29</v>
      </c>
      <c r="C10" s="3" t="s">
        <v>25</v>
      </c>
      <c r="D10" s="3" t="s">
        <v>26</v>
      </c>
      <c r="E10" s="3" t="s">
        <v>30</v>
      </c>
      <c r="F10" s="3" t="s">
        <v>28</v>
      </c>
      <c r="G10" s="3">
        <v>1</v>
      </c>
      <c r="H10" s="3">
        <v>0</v>
      </c>
      <c r="I10" s="4">
        <f t="shared" si="4"/>
        <v>0</v>
      </c>
      <c r="J10" s="3">
        <v>1</v>
      </c>
      <c r="K10" s="5">
        <f t="shared" si="0"/>
        <v>1</v>
      </c>
      <c r="L10" s="3">
        <f t="shared" si="1"/>
        <v>0</v>
      </c>
      <c r="M10" s="3">
        <v>0</v>
      </c>
      <c r="N10" s="3">
        <v>0</v>
      </c>
      <c r="O10" s="3">
        <v>0</v>
      </c>
      <c r="P10" s="3">
        <v>0</v>
      </c>
      <c r="Q10" s="3">
        <v>0</v>
      </c>
      <c r="R10" s="5" t="e">
        <f t="shared" si="2"/>
        <v>#DIV/0!</v>
      </c>
      <c r="S10" s="5" t="e">
        <f t="shared" si="3"/>
        <v>#DIV/0!</v>
      </c>
      <c r="T10" s="3">
        <v>0</v>
      </c>
      <c r="U10" s="3">
        <v>0</v>
      </c>
      <c r="V10" s="3">
        <v>0</v>
      </c>
      <c r="W10" s="3">
        <v>0</v>
      </c>
      <c r="X10" s="3">
        <f t="shared" si="5"/>
        <v>-5</v>
      </c>
    </row>
    <row r="11" spans="1:27" s="3" customFormat="1" x14ac:dyDescent="0.3">
      <c r="A11" s="3">
        <v>32</v>
      </c>
      <c r="B11" s="3" t="s">
        <v>29</v>
      </c>
      <c r="C11" s="3" t="s">
        <v>33</v>
      </c>
      <c r="D11" s="3" t="s">
        <v>26</v>
      </c>
      <c r="E11" s="3" t="s">
        <v>30</v>
      </c>
      <c r="F11" s="3" t="s">
        <v>28</v>
      </c>
      <c r="G11" s="3">
        <v>0</v>
      </c>
      <c r="H11" s="3">
        <v>0</v>
      </c>
      <c r="I11" s="4" t="e">
        <f t="shared" si="4"/>
        <v>#DIV/0!</v>
      </c>
      <c r="J11" s="3">
        <v>0</v>
      </c>
      <c r="K11" s="5" t="e">
        <f t="shared" si="0"/>
        <v>#DIV/0!</v>
      </c>
      <c r="L11" s="3">
        <f t="shared" si="1"/>
        <v>0</v>
      </c>
      <c r="M11" s="3">
        <v>0</v>
      </c>
      <c r="N11" s="3">
        <v>0</v>
      </c>
      <c r="O11" s="3">
        <v>0</v>
      </c>
      <c r="P11" s="3">
        <v>0</v>
      </c>
      <c r="Q11" s="3">
        <v>0</v>
      </c>
      <c r="R11" s="5" t="e">
        <f t="shared" si="2"/>
        <v>#DIV/0!</v>
      </c>
      <c r="S11" s="5" t="e">
        <f t="shared" si="3"/>
        <v>#DIV/0!</v>
      </c>
      <c r="T11" s="3">
        <v>0</v>
      </c>
      <c r="U11" s="3">
        <v>0</v>
      </c>
      <c r="V11" s="3">
        <v>0</v>
      </c>
      <c r="W11" s="3">
        <v>0</v>
      </c>
      <c r="X11" s="3">
        <f t="shared" si="5"/>
        <v>0</v>
      </c>
    </row>
    <row r="12" spans="1:27" s="3" customFormat="1" x14ac:dyDescent="0.3">
      <c r="A12" s="3">
        <v>33</v>
      </c>
      <c r="B12" s="3" t="s">
        <v>24</v>
      </c>
      <c r="C12" s="3" t="s">
        <v>25</v>
      </c>
      <c r="D12" s="3" t="s">
        <v>26</v>
      </c>
      <c r="E12" s="3" t="s">
        <v>30</v>
      </c>
      <c r="F12" s="3" t="s">
        <v>28</v>
      </c>
      <c r="G12" s="3">
        <v>5</v>
      </c>
      <c r="H12" s="3">
        <v>6</v>
      </c>
      <c r="I12" s="4">
        <f t="shared" si="4"/>
        <v>1.2295081967213115</v>
      </c>
      <c r="J12" s="3">
        <v>0</v>
      </c>
      <c r="K12" s="5">
        <f t="shared" si="0"/>
        <v>0</v>
      </c>
      <c r="L12" s="3">
        <f t="shared" si="1"/>
        <v>4</v>
      </c>
      <c r="M12" s="3">
        <v>2</v>
      </c>
      <c r="N12" s="3">
        <v>2</v>
      </c>
      <c r="O12" s="3">
        <v>1</v>
      </c>
      <c r="P12" s="3">
        <v>2</v>
      </c>
      <c r="Q12" s="3">
        <v>2</v>
      </c>
      <c r="R12" s="5">
        <f t="shared" si="2"/>
        <v>0.5</v>
      </c>
      <c r="S12" s="5">
        <f t="shared" si="3"/>
        <v>0.5</v>
      </c>
      <c r="T12" s="3">
        <v>0</v>
      </c>
      <c r="U12" s="3">
        <v>0</v>
      </c>
      <c r="V12" s="3">
        <v>0</v>
      </c>
      <c r="W12" s="3">
        <v>1</v>
      </c>
      <c r="X12" s="3">
        <f t="shared" si="5"/>
        <v>-5</v>
      </c>
    </row>
    <row r="13" spans="1:27" s="3" customFormat="1" x14ac:dyDescent="0.3">
      <c r="A13" s="3">
        <v>39</v>
      </c>
      <c r="B13" s="3" t="s">
        <v>29</v>
      </c>
      <c r="C13" s="3" t="s">
        <v>25</v>
      </c>
      <c r="D13" s="3" t="s">
        <v>26</v>
      </c>
      <c r="E13" s="3" t="s">
        <v>27</v>
      </c>
      <c r="F13" s="3" t="s">
        <v>30</v>
      </c>
      <c r="G13" s="3">
        <v>2</v>
      </c>
      <c r="H13" s="3">
        <v>2</v>
      </c>
      <c r="I13" s="4">
        <f t="shared" si="4"/>
        <v>2</v>
      </c>
      <c r="J13" s="3">
        <v>0</v>
      </c>
      <c r="K13" s="5">
        <f t="shared" si="0"/>
        <v>0</v>
      </c>
      <c r="L13" s="3">
        <f t="shared" si="1"/>
        <v>2</v>
      </c>
      <c r="M13" s="3">
        <v>1</v>
      </c>
      <c r="N13" s="3">
        <v>1</v>
      </c>
      <c r="O13" s="3">
        <v>0</v>
      </c>
      <c r="P13" s="3">
        <v>0</v>
      </c>
      <c r="Q13" s="3">
        <v>0</v>
      </c>
      <c r="R13" s="5">
        <f t="shared" si="2"/>
        <v>0.5</v>
      </c>
      <c r="S13" s="5">
        <f t="shared" si="3"/>
        <v>0.5</v>
      </c>
      <c r="T13" s="3">
        <v>0</v>
      </c>
      <c r="U13" s="3">
        <v>1</v>
      </c>
      <c r="V13" s="3">
        <v>0</v>
      </c>
      <c r="W13" s="3">
        <v>0</v>
      </c>
      <c r="X13" s="3">
        <f t="shared" si="5"/>
        <v>2</v>
      </c>
    </row>
    <row r="14" spans="1:27" s="3" customFormat="1" x14ac:dyDescent="0.3">
      <c r="A14" s="3">
        <v>58</v>
      </c>
      <c r="B14" s="3" t="s">
        <v>24</v>
      </c>
      <c r="C14" s="3" t="s">
        <v>25</v>
      </c>
      <c r="D14" s="3" t="s">
        <v>32</v>
      </c>
      <c r="E14" s="3" t="s">
        <v>27</v>
      </c>
      <c r="F14" s="3" t="s">
        <v>28</v>
      </c>
      <c r="G14" s="3">
        <v>1</v>
      </c>
      <c r="H14" s="3">
        <v>0</v>
      </c>
      <c r="I14" s="4">
        <f t="shared" si="4"/>
        <v>0</v>
      </c>
      <c r="J14" s="3">
        <v>1</v>
      </c>
      <c r="K14" s="5">
        <f t="shared" si="0"/>
        <v>1</v>
      </c>
      <c r="L14" s="3">
        <f t="shared" si="1"/>
        <v>0</v>
      </c>
      <c r="M14" s="3">
        <v>0</v>
      </c>
      <c r="N14" s="3">
        <v>0</v>
      </c>
      <c r="O14" s="3">
        <v>0</v>
      </c>
      <c r="P14" s="3">
        <v>0</v>
      </c>
      <c r="Q14" s="3">
        <v>0</v>
      </c>
      <c r="R14" s="5" t="e">
        <f t="shared" si="2"/>
        <v>#DIV/0!</v>
      </c>
      <c r="S14" s="5" t="e">
        <f t="shared" si="3"/>
        <v>#DIV/0!</v>
      </c>
      <c r="T14" s="3">
        <v>0</v>
      </c>
      <c r="U14" s="3">
        <v>0</v>
      </c>
      <c r="V14" s="3">
        <v>0</v>
      </c>
      <c r="W14" s="3">
        <v>1</v>
      </c>
      <c r="X14" s="3">
        <f t="shared" si="5"/>
        <v>0</v>
      </c>
    </row>
    <row r="15" spans="1:27" s="3" customFormat="1" x14ac:dyDescent="0.3">
      <c r="A15" s="3">
        <v>79</v>
      </c>
      <c r="B15" s="3" t="s">
        <v>29</v>
      </c>
      <c r="C15" s="3" t="s">
        <v>25</v>
      </c>
      <c r="D15" s="3" t="s">
        <v>26</v>
      </c>
      <c r="E15" s="3" t="s">
        <v>30</v>
      </c>
      <c r="F15" s="3" t="s">
        <v>33</v>
      </c>
      <c r="G15" s="3">
        <v>2</v>
      </c>
      <c r="H15" s="3">
        <v>0</v>
      </c>
      <c r="I15" s="4">
        <f t="shared" si="4"/>
        <v>0</v>
      </c>
      <c r="J15" s="3">
        <v>0</v>
      </c>
      <c r="K15" s="5">
        <f t="shared" si="0"/>
        <v>0</v>
      </c>
      <c r="L15" s="3">
        <f t="shared" si="1"/>
        <v>2</v>
      </c>
      <c r="M15" s="3">
        <v>0</v>
      </c>
      <c r="N15" s="3">
        <v>2</v>
      </c>
      <c r="O15" s="3">
        <v>0</v>
      </c>
      <c r="P15" s="3">
        <v>0</v>
      </c>
      <c r="Q15" s="3">
        <v>0</v>
      </c>
      <c r="R15" s="5">
        <f t="shared" si="2"/>
        <v>0</v>
      </c>
      <c r="S15" s="5">
        <f t="shared" si="3"/>
        <v>0</v>
      </c>
      <c r="T15" s="3">
        <v>0</v>
      </c>
      <c r="U15" s="3">
        <v>0</v>
      </c>
      <c r="V15" s="3">
        <v>0</v>
      </c>
      <c r="W15" s="3">
        <v>0</v>
      </c>
      <c r="X15" s="3">
        <f t="shared" si="5"/>
        <v>-5</v>
      </c>
    </row>
    <row r="16" spans="1:27" s="3" customFormat="1" x14ac:dyDescent="0.3">
      <c r="A16" s="3">
        <v>87</v>
      </c>
      <c r="B16" s="3" t="s">
        <v>29</v>
      </c>
      <c r="C16" s="3" t="s">
        <v>25</v>
      </c>
      <c r="D16" s="3" t="s">
        <v>26</v>
      </c>
      <c r="E16" s="3" t="s">
        <v>33</v>
      </c>
      <c r="F16" s="3" t="s">
        <v>31</v>
      </c>
      <c r="G16" s="3">
        <v>0</v>
      </c>
      <c r="H16" s="3">
        <v>0</v>
      </c>
      <c r="I16" s="4" t="e">
        <f t="shared" si="4"/>
        <v>#DIV/0!</v>
      </c>
      <c r="J16" s="3">
        <v>0</v>
      </c>
      <c r="K16" s="5" t="e">
        <f t="shared" si="0"/>
        <v>#DIV/0!</v>
      </c>
      <c r="L16" s="3">
        <f t="shared" si="1"/>
        <v>0</v>
      </c>
      <c r="M16" s="3">
        <v>0</v>
      </c>
      <c r="N16" s="3">
        <v>0</v>
      </c>
      <c r="O16" s="3">
        <v>0</v>
      </c>
      <c r="P16" s="3">
        <v>0</v>
      </c>
      <c r="Q16" s="3">
        <v>0</v>
      </c>
      <c r="R16" s="5" t="e">
        <f t="shared" si="2"/>
        <v>#DIV/0!</v>
      </c>
      <c r="S16" s="5" t="e">
        <f t="shared" si="3"/>
        <v>#DIV/0!</v>
      </c>
      <c r="T16" s="3">
        <v>0</v>
      </c>
      <c r="U16" s="3">
        <v>0</v>
      </c>
      <c r="V16" s="3">
        <v>0</v>
      </c>
      <c r="W16" s="3">
        <v>0</v>
      </c>
      <c r="X16" s="3">
        <f t="shared" si="5"/>
        <v>0</v>
      </c>
    </row>
    <row r="17" spans="1:24" s="3" customFormat="1" x14ac:dyDescent="0.3">
      <c r="A17" s="3">
        <v>90</v>
      </c>
      <c r="B17" s="3" t="s">
        <v>24</v>
      </c>
      <c r="C17" s="3" t="s">
        <v>29</v>
      </c>
      <c r="D17" s="3" t="s">
        <v>26</v>
      </c>
      <c r="E17" s="3" t="s">
        <v>27</v>
      </c>
      <c r="F17" s="3" t="s">
        <v>30</v>
      </c>
      <c r="G17" s="3">
        <v>4</v>
      </c>
      <c r="H17" s="3">
        <v>2</v>
      </c>
      <c r="I17" s="4">
        <f t="shared" si="4"/>
        <v>0.66666666666666663</v>
      </c>
      <c r="J17" s="3">
        <v>1</v>
      </c>
      <c r="K17" s="5">
        <f t="shared" si="0"/>
        <v>0.25</v>
      </c>
      <c r="L17" s="3">
        <f t="shared" si="1"/>
        <v>3</v>
      </c>
      <c r="M17" s="3">
        <v>1</v>
      </c>
      <c r="N17" s="3">
        <v>2</v>
      </c>
      <c r="O17" s="3">
        <v>0</v>
      </c>
      <c r="P17" s="3">
        <v>0</v>
      </c>
      <c r="Q17" s="3">
        <v>0</v>
      </c>
      <c r="R17" s="5">
        <f t="shared" si="2"/>
        <v>0.33333333333333331</v>
      </c>
      <c r="S17" s="5">
        <f t="shared" si="3"/>
        <v>0.33333333333333331</v>
      </c>
      <c r="T17" s="3">
        <v>0</v>
      </c>
      <c r="U17" s="3">
        <v>1</v>
      </c>
      <c r="V17" s="3">
        <v>0</v>
      </c>
      <c r="W17" s="3">
        <v>0</v>
      </c>
      <c r="X17" s="3">
        <f t="shared" si="5"/>
        <v>1</v>
      </c>
    </row>
    <row r="18" spans="1:24" s="3" customFormat="1" x14ac:dyDescent="0.3">
      <c r="A18" s="3">
        <v>99</v>
      </c>
      <c r="B18" s="3" t="s">
        <v>29</v>
      </c>
      <c r="C18" s="3" t="s">
        <v>25</v>
      </c>
      <c r="D18" s="3" t="s">
        <v>32</v>
      </c>
      <c r="E18" s="3" t="s">
        <v>27</v>
      </c>
      <c r="F18" s="3" t="s">
        <v>28</v>
      </c>
      <c r="G18" s="3">
        <v>1</v>
      </c>
      <c r="H18" s="3">
        <v>2</v>
      </c>
      <c r="I18" s="4">
        <f t="shared" si="4"/>
        <v>2</v>
      </c>
      <c r="J18" s="3">
        <v>0</v>
      </c>
      <c r="K18" s="5">
        <f t="shared" si="0"/>
        <v>0</v>
      </c>
      <c r="L18" s="3">
        <f t="shared" si="1"/>
        <v>1</v>
      </c>
      <c r="M18" s="3">
        <v>1</v>
      </c>
      <c r="N18" s="3">
        <v>0</v>
      </c>
      <c r="O18" s="3">
        <v>0</v>
      </c>
      <c r="P18" s="3">
        <v>0</v>
      </c>
      <c r="Q18" s="3">
        <v>0</v>
      </c>
      <c r="R18" s="5">
        <f t="shared" si="2"/>
        <v>1</v>
      </c>
      <c r="S18" s="5">
        <f t="shared" si="3"/>
        <v>1</v>
      </c>
      <c r="T18" s="3">
        <v>0</v>
      </c>
      <c r="U18" s="3">
        <v>0</v>
      </c>
      <c r="V18" s="3">
        <v>0</v>
      </c>
      <c r="W18" s="3">
        <v>0</v>
      </c>
      <c r="X18" s="3">
        <f t="shared" si="5"/>
        <v>-2</v>
      </c>
    </row>
    <row r="19" spans="1:24" s="3" customFormat="1" x14ac:dyDescent="0.3">
      <c r="A19" s="3">
        <v>100</v>
      </c>
      <c r="B19" s="3" t="s">
        <v>29</v>
      </c>
      <c r="C19" s="3" t="s">
        <v>25</v>
      </c>
      <c r="D19" s="3" t="s">
        <v>32</v>
      </c>
      <c r="E19" s="3" t="s">
        <v>30</v>
      </c>
      <c r="F19" s="3" t="s">
        <v>28</v>
      </c>
      <c r="G19" s="3">
        <v>1</v>
      </c>
      <c r="H19" s="3">
        <v>3</v>
      </c>
      <c r="I19" s="4">
        <f t="shared" si="4"/>
        <v>3</v>
      </c>
      <c r="J19" s="3">
        <v>0</v>
      </c>
      <c r="K19" s="5">
        <f t="shared" si="0"/>
        <v>0</v>
      </c>
      <c r="L19" s="3">
        <f t="shared" si="1"/>
        <v>1</v>
      </c>
      <c r="M19" s="3">
        <v>1</v>
      </c>
      <c r="N19" s="3">
        <v>0</v>
      </c>
      <c r="O19" s="3">
        <v>1</v>
      </c>
      <c r="P19" s="3">
        <v>0</v>
      </c>
      <c r="Q19" s="3">
        <v>0</v>
      </c>
      <c r="R19" s="5">
        <f t="shared" si="2"/>
        <v>1</v>
      </c>
      <c r="S19" s="5">
        <f t="shared" si="3"/>
        <v>1.5</v>
      </c>
      <c r="T19" s="3">
        <v>1</v>
      </c>
      <c r="U19" s="3">
        <v>0</v>
      </c>
      <c r="V19" s="3">
        <v>0</v>
      </c>
      <c r="W19" s="3">
        <v>0</v>
      </c>
      <c r="X19" s="3">
        <f t="shared" si="5"/>
        <v>3</v>
      </c>
    </row>
    <row r="20" spans="1:24" s="3" customFormat="1" x14ac:dyDescent="0.3">
      <c r="A20" s="3">
        <v>135</v>
      </c>
      <c r="B20" s="3" t="s">
        <v>29</v>
      </c>
      <c r="C20" s="3" t="s">
        <v>32</v>
      </c>
      <c r="D20" s="3" t="s">
        <v>26</v>
      </c>
      <c r="E20" s="3" t="s">
        <v>27</v>
      </c>
      <c r="F20" s="3" t="s">
        <v>28</v>
      </c>
      <c r="G20" s="3">
        <v>1</v>
      </c>
      <c r="H20" s="3">
        <v>2</v>
      </c>
      <c r="I20" s="4">
        <f t="shared" si="4"/>
        <v>2.2727272727272729</v>
      </c>
      <c r="J20" s="3">
        <v>0</v>
      </c>
      <c r="K20" s="5">
        <f t="shared" si="0"/>
        <v>0</v>
      </c>
      <c r="L20" s="3">
        <f t="shared" si="1"/>
        <v>0</v>
      </c>
      <c r="M20" s="3">
        <v>0</v>
      </c>
      <c r="N20" s="3">
        <v>0</v>
      </c>
      <c r="O20" s="3">
        <v>0</v>
      </c>
      <c r="P20" s="3">
        <v>2</v>
      </c>
      <c r="Q20" s="3">
        <v>2</v>
      </c>
      <c r="R20" s="5" t="e">
        <f t="shared" si="2"/>
        <v>#DIV/0!</v>
      </c>
      <c r="S20" s="5" t="e">
        <f t="shared" si="3"/>
        <v>#DIV/0!</v>
      </c>
      <c r="T20" s="3">
        <v>0</v>
      </c>
      <c r="U20" s="3">
        <v>0</v>
      </c>
      <c r="V20" s="3">
        <v>0</v>
      </c>
      <c r="W20" s="3">
        <v>1</v>
      </c>
      <c r="X20" s="3">
        <f t="shared" si="5"/>
        <v>0</v>
      </c>
    </row>
    <row r="21" spans="1:24" s="3" customFormat="1" x14ac:dyDescent="0.3">
      <c r="A21" s="3">
        <v>171</v>
      </c>
      <c r="B21" s="3" t="s">
        <v>29</v>
      </c>
      <c r="C21" s="3" t="s">
        <v>34</v>
      </c>
      <c r="D21" s="3" t="s">
        <v>26</v>
      </c>
      <c r="E21" s="3" t="s">
        <v>30</v>
      </c>
      <c r="F21" s="3" t="s">
        <v>28</v>
      </c>
      <c r="G21" s="3">
        <v>5</v>
      </c>
      <c r="H21" s="3">
        <v>7</v>
      </c>
      <c r="I21" s="4">
        <f t="shared" si="4"/>
        <v>1.4705882352941178</v>
      </c>
      <c r="J21" s="3">
        <v>0</v>
      </c>
      <c r="K21" s="5">
        <f t="shared" si="0"/>
        <v>0</v>
      </c>
      <c r="L21" s="3">
        <f t="shared" si="1"/>
        <v>4</v>
      </c>
      <c r="M21" s="3">
        <v>2</v>
      </c>
      <c r="N21" s="3">
        <v>2</v>
      </c>
      <c r="O21" s="3">
        <v>2</v>
      </c>
      <c r="P21" s="3">
        <v>4</v>
      </c>
      <c r="Q21" s="3">
        <v>3</v>
      </c>
      <c r="R21" s="5">
        <f t="shared" si="2"/>
        <v>0.5</v>
      </c>
      <c r="S21" s="5">
        <f t="shared" si="3"/>
        <v>0.5</v>
      </c>
      <c r="T21" s="3">
        <v>0</v>
      </c>
      <c r="U21" s="3">
        <v>1</v>
      </c>
      <c r="V21" s="3">
        <v>0</v>
      </c>
      <c r="W21" s="3">
        <v>2</v>
      </c>
      <c r="X21" s="3">
        <f t="shared" si="5"/>
        <v>5</v>
      </c>
    </row>
    <row r="22" spans="1:24" s="3" customFormat="1" x14ac:dyDescent="0.3">
      <c r="A22" s="3">
        <v>174</v>
      </c>
      <c r="B22" s="3" t="s">
        <v>34</v>
      </c>
      <c r="C22" s="3" t="s">
        <v>25</v>
      </c>
      <c r="D22" s="3" t="s">
        <v>26</v>
      </c>
      <c r="E22" s="3" t="s">
        <v>30</v>
      </c>
      <c r="F22" s="14" t="s">
        <v>28</v>
      </c>
      <c r="G22" s="3">
        <v>6</v>
      </c>
      <c r="H22" s="3">
        <v>2</v>
      </c>
      <c r="I22" s="4">
        <f t="shared" si="4"/>
        <v>0.4</v>
      </c>
      <c r="J22" s="3">
        <v>1</v>
      </c>
      <c r="K22" s="5">
        <f t="shared" si="0"/>
        <v>0.16666666666666666</v>
      </c>
      <c r="L22" s="3">
        <f t="shared" si="1"/>
        <v>5</v>
      </c>
      <c r="M22" s="3">
        <v>1</v>
      </c>
      <c r="N22" s="3">
        <v>4</v>
      </c>
      <c r="O22" s="3">
        <v>1</v>
      </c>
      <c r="P22" s="3">
        <v>0</v>
      </c>
      <c r="Q22" s="3">
        <v>0</v>
      </c>
      <c r="R22" s="5">
        <f t="shared" si="2"/>
        <v>0.2</v>
      </c>
      <c r="S22" s="5">
        <f t="shared" si="3"/>
        <v>0.2</v>
      </c>
      <c r="T22" s="3">
        <v>0</v>
      </c>
      <c r="U22" s="3">
        <v>1</v>
      </c>
      <c r="V22" s="3">
        <v>0</v>
      </c>
      <c r="W22" s="3">
        <v>0</v>
      </c>
      <c r="X22" s="3">
        <f t="shared" si="5"/>
        <v>2</v>
      </c>
    </row>
    <row r="23" spans="1:24" s="3" customFormat="1" x14ac:dyDescent="0.3">
      <c r="A23" s="3">
        <v>178</v>
      </c>
      <c r="B23" s="3" t="s">
        <v>24</v>
      </c>
      <c r="C23" s="3" t="s">
        <v>25</v>
      </c>
      <c r="D23" s="3" t="s">
        <v>26</v>
      </c>
      <c r="E23" s="3" t="s">
        <v>34</v>
      </c>
      <c r="F23" s="14" t="s">
        <v>28</v>
      </c>
      <c r="G23" s="3">
        <v>0</v>
      </c>
      <c r="H23" s="3">
        <v>0</v>
      </c>
      <c r="I23" s="4" t="e">
        <f t="shared" si="4"/>
        <v>#DIV/0!</v>
      </c>
      <c r="J23" s="3">
        <v>0</v>
      </c>
      <c r="K23" s="5" t="e">
        <f t="shared" si="0"/>
        <v>#DIV/0!</v>
      </c>
      <c r="L23" s="3">
        <f t="shared" si="1"/>
        <v>0</v>
      </c>
      <c r="M23" s="3">
        <v>0</v>
      </c>
      <c r="N23" s="3">
        <v>0</v>
      </c>
      <c r="O23" s="3">
        <v>0</v>
      </c>
      <c r="P23" s="3">
        <v>0</v>
      </c>
      <c r="Q23" s="3">
        <v>0</v>
      </c>
      <c r="R23" s="5" t="e">
        <f t="shared" si="2"/>
        <v>#DIV/0!</v>
      </c>
      <c r="S23" s="5" t="e">
        <f t="shared" si="3"/>
        <v>#DIV/0!</v>
      </c>
      <c r="T23" s="3">
        <v>0</v>
      </c>
      <c r="U23" s="3">
        <v>0</v>
      </c>
      <c r="V23" s="3">
        <v>0</v>
      </c>
      <c r="W23" s="3">
        <v>0</v>
      </c>
      <c r="X23" s="3">
        <f t="shared" si="5"/>
        <v>-2</v>
      </c>
    </row>
    <row r="24" spans="1:24" s="3" customFormat="1" x14ac:dyDescent="0.3">
      <c r="A24" s="3">
        <v>179</v>
      </c>
      <c r="B24" s="3" t="s">
        <v>29</v>
      </c>
      <c r="C24" s="3" t="s">
        <v>30</v>
      </c>
      <c r="D24" s="3" t="s">
        <v>26</v>
      </c>
      <c r="E24" s="3" t="s">
        <v>27</v>
      </c>
      <c r="F24" s="12" t="s">
        <v>32</v>
      </c>
      <c r="G24" s="3">
        <v>3</v>
      </c>
      <c r="H24" s="3">
        <v>0</v>
      </c>
      <c r="I24" s="4">
        <f t="shared" si="4"/>
        <v>0</v>
      </c>
      <c r="J24" s="3">
        <v>2</v>
      </c>
      <c r="K24" s="5">
        <f t="shared" si="0"/>
        <v>0.66666666666666663</v>
      </c>
      <c r="L24" s="3">
        <f t="shared" si="1"/>
        <v>1</v>
      </c>
      <c r="M24" s="3">
        <v>0</v>
      </c>
      <c r="N24" s="3">
        <v>1</v>
      </c>
      <c r="O24" s="3">
        <v>0</v>
      </c>
      <c r="P24" s="3">
        <v>0</v>
      </c>
      <c r="Q24" s="3">
        <v>0</v>
      </c>
      <c r="R24" s="5">
        <f t="shared" si="2"/>
        <v>0</v>
      </c>
      <c r="S24" s="5">
        <f t="shared" si="3"/>
        <v>0</v>
      </c>
      <c r="T24" s="3">
        <v>0</v>
      </c>
      <c r="U24" s="3">
        <v>0</v>
      </c>
      <c r="V24" s="3">
        <v>0</v>
      </c>
      <c r="W24" s="3">
        <v>1</v>
      </c>
      <c r="X24" s="3">
        <f t="shared" si="5"/>
        <v>0</v>
      </c>
    </row>
    <row r="25" spans="1:24" s="3" customFormat="1" x14ac:dyDescent="0.3">
      <c r="A25" s="3">
        <v>180</v>
      </c>
      <c r="B25" s="3" t="s">
        <v>24</v>
      </c>
      <c r="C25" s="3" t="s">
        <v>25</v>
      </c>
      <c r="D25" s="3" t="s">
        <v>30</v>
      </c>
      <c r="E25" s="3" t="s">
        <v>27</v>
      </c>
      <c r="F25" s="3" t="s">
        <v>28</v>
      </c>
      <c r="G25" s="3">
        <v>1</v>
      </c>
      <c r="H25" s="3">
        <v>0</v>
      </c>
      <c r="I25" s="4">
        <f t="shared" si="4"/>
        <v>0</v>
      </c>
      <c r="J25" s="3">
        <v>1</v>
      </c>
      <c r="K25" s="5">
        <f t="shared" si="0"/>
        <v>1</v>
      </c>
      <c r="L25" s="3">
        <f t="shared" si="1"/>
        <v>0</v>
      </c>
      <c r="M25" s="3">
        <v>0</v>
      </c>
      <c r="N25" s="3">
        <v>0</v>
      </c>
      <c r="O25" s="3">
        <v>0</v>
      </c>
      <c r="P25" s="3">
        <v>0</v>
      </c>
      <c r="Q25" s="3">
        <v>0</v>
      </c>
      <c r="R25" s="5" t="e">
        <f t="shared" si="2"/>
        <v>#DIV/0!</v>
      </c>
      <c r="S25" s="5" t="e">
        <f t="shared" si="3"/>
        <v>#DIV/0!</v>
      </c>
      <c r="T25" s="3">
        <v>0</v>
      </c>
      <c r="U25" s="3">
        <v>0</v>
      </c>
      <c r="V25" s="3">
        <v>0</v>
      </c>
      <c r="W25" s="3">
        <v>0</v>
      </c>
      <c r="X25" s="3">
        <f t="shared" si="5"/>
        <v>0</v>
      </c>
    </row>
    <row r="26" spans="1:24" s="3" customFormat="1" x14ac:dyDescent="0.3">
      <c r="A26" s="3">
        <v>181</v>
      </c>
      <c r="B26" s="3" t="s">
        <v>29</v>
      </c>
      <c r="C26" s="3" t="s">
        <v>25</v>
      </c>
      <c r="D26" s="3" t="s">
        <v>33</v>
      </c>
      <c r="E26" s="3" t="s">
        <v>27</v>
      </c>
      <c r="F26" s="16" t="s">
        <v>28</v>
      </c>
      <c r="G26" s="3">
        <v>4</v>
      </c>
      <c r="H26" s="3">
        <v>2</v>
      </c>
      <c r="I26" s="4">
        <f t="shared" si="4"/>
        <v>0.69444444444444442</v>
      </c>
      <c r="J26" s="3">
        <v>0</v>
      </c>
      <c r="K26" s="5">
        <f t="shared" si="0"/>
        <v>0</v>
      </c>
      <c r="L26" s="3">
        <f t="shared" si="1"/>
        <v>3</v>
      </c>
      <c r="M26" s="3">
        <v>1</v>
      </c>
      <c r="N26" s="3">
        <v>2</v>
      </c>
      <c r="O26" s="3">
        <v>0</v>
      </c>
      <c r="P26" s="3">
        <v>2</v>
      </c>
      <c r="Q26" s="3">
        <v>0</v>
      </c>
      <c r="R26" s="5">
        <f t="shared" si="2"/>
        <v>0.33333333333333331</v>
      </c>
      <c r="S26" s="5">
        <f t="shared" si="3"/>
        <v>0.33333333333333331</v>
      </c>
      <c r="T26" s="3">
        <v>0</v>
      </c>
      <c r="U26" s="3">
        <v>1</v>
      </c>
      <c r="V26" s="3">
        <v>0</v>
      </c>
      <c r="W26" s="3">
        <v>1</v>
      </c>
      <c r="X26" s="3">
        <f t="shared" si="5"/>
        <v>2</v>
      </c>
    </row>
    <row r="27" spans="1:24" s="3" customFormat="1" x14ac:dyDescent="0.3">
      <c r="A27" s="3">
        <v>182</v>
      </c>
      <c r="B27" s="3" t="s">
        <v>29</v>
      </c>
      <c r="C27" s="3" t="s">
        <v>31</v>
      </c>
      <c r="D27" s="3" t="s">
        <v>26</v>
      </c>
      <c r="E27" s="3" t="s">
        <v>27</v>
      </c>
      <c r="F27" s="11" t="s">
        <v>30</v>
      </c>
      <c r="G27" s="3">
        <v>1</v>
      </c>
      <c r="H27" s="3">
        <v>0</v>
      </c>
      <c r="I27" s="4">
        <f t="shared" si="4"/>
        <v>0</v>
      </c>
      <c r="J27" s="3">
        <v>0</v>
      </c>
      <c r="K27" s="5">
        <f t="shared" si="0"/>
        <v>0</v>
      </c>
      <c r="L27" s="3">
        <f t="shared" si="1"/>
        <v>1</v>
      </c>
      <c r="M27" s="3">
        <v>0</v>
      </c>
      <c r="N27" s="3">
        <v>1</v>
      </c>
      <c r="O27" s="3">
        <v>0</v>
      </c>
      <c r="P27" s="3">
        <v>0</v>
      </c>
      <c r="Q27" s="3">
        <v>0</v>
      </c>
      <c r="R27" s="5">
        <f t="shared" si="2"/>
        <v>0</v>
      </c>
      <c r="S27" s="5">
        <f t="shared" si="3"/>
        <v>0</v>
      </c>
      <c r="T27" s="3">
        <v>0</v>
      </c>
      <c r="U27" s="3">
        <v>0</v>
      </c>
      <c r="V27" s="3">
        <v>0</v>
      </c>
      <c r="W27" s="3">
        <v>0</v>
      </c>
      <c r="X27" s="3">
        <f t="shared" si="5"/>
        <v>-2</v>
      </c>
    </row>
    <row r="28" spans="1:24" s="3" customFormat="1" x14ac:dyDescent="0.3">
      <c r="A28" s="3">
        <v>183</v>
      </c>
      <c r="B28" s="3" t="s">
        <v>32</v>
      </c>
      <c r="C28" s="3" t="s">
        <v>25</v>
      </c>
      <c r="D28" s="3" t="s">
        <v>34</v>
      </c>
      <c r="E28" s="3" t="s">
        <v>30</v>
      </c>
      <c r="F28" s="18" t="s">
        <v>31</v>
      </c>
      <c r="G28" s="3">
        <v>1</v>
      </c>
      <c r="H28" s="3">
        <v>0</v>
      </c>
      <c r="I28" s="4">
        <f t="shared" si="4"/>
        <v>0</v>
      </c>
      <c r="J28" s="3">
        <v>1</v>
      </c>
      <c r="K28" s="5">
        <f t="shared" si="0"/>
        <v>1</v>
      </c>
      <c r="L28" s="3">
        <f t="shared" si="1"/>
        <v>0</v>
      </c>
      <c r="M28" s="3">
        <v>0</v>
      </c>
      <c r="N28" s="3">
        <v>0</v>
      </c>
      <c r="O28" s="3">
        <v>0</v>
      </c>
      <c r="P28" s="3">
        <v>0</v>
      </c>
      <c r="Q28" s="3">
        <v>0</v>
      </c>
      <c r="R28" s="5" t="e">
        <f t="shared" si="2"/>
        <v>#DIV/0!</v>
      </c>
      <c r="S28" s="5" t="e">
        <f t="shared" si="3"/>
        <v>#DIV/0!</v>
      </c>
      <c r="T28" s="3">
        <v>0</v>
      </c>
      <c r="U28" s="3">
        <v>0</v>
      </c>
      <c r="V28" s="3">
        <v>0</v>
      </c>
      <c r="W28" s="3">
        <v>0</v>
      </c>
      <c r="X28" s="3">
        <f t="shared" si="5"/>
        <v>0</v>
      </c>
    </row>
    <row r="29" spans="1:24" s="3" customFormat="1" x14ac:dyDescent="0.3">
      <c r="A29" s="3">
        <v>184</v>
      </c>
      <c r="B29" s="3" t="s">
        <v>31</v>
      </c>
      <c r="C29" s="3" t="s">
        <v>25</v>
      </c>
      <c r="D29" s="3" t="s">
        <v>34</v>
      </c>
      <c r="E29" s="3" t="s">
        <v>30</v>
      </c>
      <c r="F29" s="16" t="s">
        <v>28</v>
      </c>
      <c r="G29" s="3">
        <v>2</v>
      </c>
      <c r="H29" s="3">
        <v>0</v>
      </c>
      <c r="I29" s="4">
        <f t="shared" si="4"/>
        <v>0</v>
      </c>
      <c r="J29" s="3">
        <v>2</v>
      </c>
      <c r="K29" s="5">
        <f t="shared" si="0"/>
        <v>1</v>
      </c>
      <c r="L29" s="3">
        <f t="shared" si="1"/>
        <v>0</v>
      </c>
      <c r="M29" s="3">
        <v>0</v>
      </c>
      <c r="N29" s="3">
        <v>0</v>
      </c>
      <c r="O29" s="3">
        <v>0</v>
      </c>
      <c r="P29" s="3">
        <v>0</v>
      </c>
      <c r="Q29" s="3">
        <v>0</v>
      </c>
      <c r="R29" s="5" t="e">
        <f t="shared" si="2"/>
        <v>#DIV/0!</v>
      </c>
      <c r="S29" s="5" t="e">
        <f t="shared" si="3"/>
        <v>#DIV/0!</v>
      </c>
      <c r="T29" s="3">
        <v>0</v>
      </c>
      <c r="U29" s="3">
        <v>0</v>
      </c>
      <c r="V29" s="3">
        <v>0</v>
      </c>
      <c r="W29" s="3">
        <v>1</v>
      </c>
      <c r="X29" s="3">
        <f t="shared" si="5"/>
        <v>-1</v>
      </c>
    </row>
    <row r="30" spans="1:24" s="3" customFormat="1" x14ac:dyDescent="0.3">
      <c r="A30" s="3">
        <v>185</v>
      </c>
      <c r="B30" s="3" t="s">
        <v>24</v>
      </c>
      <c r="C30" s="3" t="s">
        <v>25</v>
      </c>
      <c r="D30" s="3" t="s">
        <v>34</v>
      </c>
      <c r="E30" s="3" t="s">
        <v>30</v>
      </c>
      <c r="F30" s="11" t="s">
        <v>28</v>
      </c>
      <c r="G30" s="3">
        <v>1</v>
      </c>
      <c r="H30" s="3">
        <v>0</v>
      </c>
      <c r="I30" s="4">
        <f t="shared" si="4"/>
        <v>0</v>
      </c>
      <c r="J30" s="3">
        <v>0</v>
      </c>
      <c r="K30" s="5">
        <f t="shared" si="0"/>
        <v>0</v>
      </c>
      <c r="L30" s="3">
        <f t="shared" si="1"/>
        <v>1</v>
      </c>
      <c r="M30" s="3">
        <v>0</v>
      </c>
      <c r="N30" s="3">
        <v>1</v>
      </c>
      <c r="O30" s="3">
        <v>0</v>
      </c>
      <c r="P30" s="3">
        <v>0</v>
      </c>
      <c r="Q30" s="3">
        <v>0</v>
      </c>
      <c r="R30" s="5">
        <f t="shared" si="2"/>
        <v>0</v>
      </c>
      <c r="S30" s="5">
        <f t="shared" si="3"/>
        <v>0</v>
      </c>
      <c r="T30" s="3">
        <v>0</v>
      </c>
      <c r="U30" s="3">
        <v>0</v>
      </c>
      <c r="V30" s="3">
        <v>0</v>
      </c>
      <c r="W30" s="3">
        <v>0</v>
      </c>
      <c r="X30" s="3">
        <f t="shared" si="5"/>
        <v>-3</v>
      </c>
    </row>
    <row r="31" spans="1:24" s="3" customFormat="1" x14ac:dyDescent="0.3">
      <c r="A31" s="3">
        <v>186</v>
      </c>
      <c r="B31" s="3" t="s">
        <v>34</v>
      </c>
      <c r="C31" s="3" t="s">
        <v>25</v>
      </c>
      <c r="D31" s="3" t="s">
        <v>26</v>
      </c>
      <c r="E31" s="3" t="s">
        <v>27</v>
      </c>
      <c r="F31" s="18" t="s">
        <v>28</v>
      </c>
      <c r="G31" s="3">
        <v>2</v>
      </c>
      <c r="H31" s="3">
        <v>0</v>
      </c>
      <c r="I31" s="4">
        <f t="shared" si="4"/>
        <v>0</v>
      </c>
      <c r="J31" s="3">
        <v>1</v>
      </c>
      <c r="K31" s="5">
        <f t="shared" si="0"/>
        <v>0.5</v>
      </c>
      <c r="L31" s="3">
        <f t="shared" si="1"/>
        <v>1</v>
      </c>
      <c r="M31" s="3">
        <v>0</v>
      </c>
      <c r="N31" s="3">
        <v>1</v>
      </c>
      <c r="O31" s="3">
        <v>0</v>
      </c>
      <c r="P31" s="3">
        <v>0</v>
      </c>
      <c r="Q31" s="3">
        <v>0</v>
      </c>
      <c r="R31" s="5">
        <f t="shared" si="2"/>
        <v>0</v>
      </c>
      <c r="S31" s="5">
        <f t="shared" si="3"/>
        <v>0</v>
      </c>
      <c r="T31" s="3">
        <v>0</v>
      </c>
      <c r="U31" s="3">
        <v>0</v>
      </c>
      <c r="V31" s="3">
        <v>0</v>
      </c>
      <c r="W31" s="3">
        <v>1</v>
      </c>
      <c r="X31" s="3">
        <f t="shared" si="5"/>
        <v>-3</v>
      </c>
    </row>
    <row r="32" spans="1:24" s="3" customFormat="1" x14ac:dyDescent="0.3">
      <c r="A32" s="3">
        <v>187</v>
      </c>
      <c r="B32" s="3" t="s">
        <v>24</v>
      </c>
      <c r="C32" s="3" t="s">
        <v>29</v>
      </c>
      <c r="D32" s="3" t="s">
        <v>34</v>
      </c>
      <c r="E32" s="3" t="s">
        <v>30</v>
      </c>
      <c r="F32" s="3" t="s">
        <v>28</v>
      </c>
      <c r="G32" s="3">
        <v>1</v>
      </c>
      <c r="H32" s="3">
        <v>0</v>
      </c>
      <c r="I32" s="4">
        <f t="shared" si="4"/>
        <v>0</v>
      </c>
      <c r="J32" s="3">
        <v>0</v>
      </c>
      <c r="K32" s="5">
        <f t="shared" si="0"/>
        <v>0</v>
      </c>
      <c r="L32" s="3">
        <f t="shared" si="1"/>
        <v>1</v>
      </c>
      <c r="M32" s="3">
        <v>0</v>
      </c>
      <c r="N32" s="3">
        <v>1</v>
      </c>
      <c r="O32" s="3">
        <v>0</v>
      </c>
      <c r="P32" s="3">
        <v>0</v>
      </c>
      <c r="Q32" s="3">
        <v>0</v>
      </c>
      <c r="R32" s="5">
        <f t="shared" si="2"/>
        <v>0</v>
      </c>
      <c r="S32" s="5">
        <f t="shared" si="3"/>
        <v>0</v>
      </c>
      <c r="T32" s="3">
        <v>0</v>
      </c>
      <c r="U32" s="3">
        <v>0</v>
      </c>
      <c r="V32" s="3">
        <v>0</v>
      </c>
      <c r="W32" s="3">
        <v>0</v>
      </c>
      <c r="X32" s="3">
        <f t="shared" si="5"/>
        <v>-3</v>
      </c>
    </row>
    <row r="33" spans="1:25" s="3" customFormat="1" x14ac:dyDescent="0.3">
      <c r="A33" s="3">
        <v>188</v>
      </c>
      <c r="B33" s="3" t="s">
        <v>24</v>
      </c>
      <c r="C33" s="3" t="s">
        <v>29</v>
      </c>
      <c r="D33" s="3" t="s">
        <v>32</v>
      </c>
      <c r="E33" s="3" t="s">
        <v>34</v>
      </c>
      <c r="F33" s="11" t="s">
        <v>28</v>
      </c>
      <c r="G33" s="3">
        <v>1</v>
      </c>
      <c r="H33" s="3">
        <v>0</v>
      </c>
      <c r="I33" s="4">
        <f t="shared" si="4"/>
        <v>0</v>
      </c>
      <c r="J33" s="3">
        <v>0</v>
      </c>
      <c r="K33" s="5">
        <f t="shared" si="0"/>
        <v>0</v>
      </c>
      <c r="L33" s="3">
        <f t="shared" si="1"/>
        <v>1</v>
      </c>
      <c r="M33" s="3">
        <v>0</v>
      </c>
      <c r="N33" s="3">
        <v>1</v>
      </c>
      <c r="O33" s="3">
        <v>0</v>
      </c>
      <c r="P33" s="3">
        <v>0</v>
      </c>
      <c r="Q33" s="3">
        <v>0</v>
      </c>
      <c r="R33" s="5">
        <f t="shared" si="2"/>
        <v>0</v>
      </c>
      <c r="S33" s="5">
        <f t="shared" si="3"/>
        <v>0</v>
      </c>
      <c r="T33" s="3">
        <v>0</v>
      </c>
      <c r="U33" s="3">
        <v>0</v>
      </c>
      <c r="V33" s="3">
        <v>0</v>
      </c>
      <c r="W33" s="3">
        <v>0</v>
      </c>
      <c r="X33" s="3">
        <f t="shared" si="5"/>
        <v>0</v>
      </c>
    </row>
    <row r="34" spans="1:25" s="3" customFormat="1" x14ac:dyDescent="0.3">
      <c r="I34" s="4"/>
      <c r="K34" s="5"/>
      <c r="R34" s="5"/>
      <c r="S34" s="5"/>
    </row>
    <row r="35" spans="1:25" s="3" customFormat="1" x14ac:dyDescent="0.3">
      <c r="G35" s="6" t="s">
        <v>7</v>
      </c>
      <c r="H35" s="6" t="s">
        <v>8</v>
      </c>
      <c r="I35" s="7" t="s">
        <v>9</v>
      </c>
      <c r="J35" s="6" t="s">
        <v>10</v>
      </c>
      <c r="K35" s="8" t="s">
        <v>11</v>
      </c>
      <c r="L35" s="6" t="s">
        <v>12</v>
      </c>
      <c r="M35" s="6" t="s">
        <v>13</v>
      </c>
      <c r="N35" s="6" t="s">
        <v>14</v>
      </c>
      <c r="O35" s="6" t="s">
        <v>38</v>
      </c>
      <c r="P35" s="6" t="s">
        <v>16</v>
      </c>
      <c r="Q35" s="6" t="s">
        <v>17</v>
      </c>
      <c r="R35" s="8" t="s">
        <v>18</v>
      </c>
      <c r="S35" s="8" t="s">
        <v>19</v>
      </c>
      <c r="T35" s="6" t="s">
        <v>20</v>
      </c>
      <c r="U35" s="6" t="s">
        <v>21</v>
      </c>
      <c r="V35" s="6" t="s">
        <v>22</v>
      </c>
      <c r="W35" s="6" t="s">
        <v>23</v>
      </c>
    </row>
    <row r="36" spans="1:25" s="3" customFormat="1" x14ac:dyDescent="0.3">
      <c r="F36" s="6" t="s">
        <v>36</v>
      </c>
      <c r="G36" s="3">
        <f>SUM(G3:G33)</f>
        <v>101</v>
      </c>
      <c r="H36" s="3">
        <f>SUM(H3:H33)</f>
        <v>77</v>
      </c>
      <c r="I36" s="4">
        <f t="shared" ref="I36" si="6">H36/((L36-U36)+J36+(0.44*P36))</f>
        <v>0.90630885122410543</v>
      </c>
      <c r="J36" s="3">
        <f>SUM(J3:J33)</f>
        <v>18</v>
      </c>
      <c r="K36" s="5">
        <f t="shared" ref="K36" si="7">J36/G36</f>
        <v>0.17821782178217821</v>
      </c>
      <c r="L36" s="3">
        <f t="shared" ref="L36:Q36" si="8">SUM(L3:L33)</f>
        <v>70</v>
      </c>
      <c r="M36" s="3">
        <f t="shared" si="8"/>
        <v>25</v>
      </c>
      <c r="N36" s="3">
        <f t="shared" si="8"/>
        <v>45</v>
      </c>
      <c r="O36" s="3">
        <f t="shared" si="8"/>
        <v>9</v>
      </c>
      <c r="P36" s="3">
        <f t="shared" si="8"/>
        <v>34</v>
      </c>
      <c r="Q36" s="3">
        <f t="shared" si="8"/>
        <v>24</v>
      </c>
      <c r="R36" s="5">
        <f t="shared" ref="R36" si="9">M36/(M36+N36)</f>
        <v>0.35714285714285715</v>
      </c>
      <c r="S36" s="5">
        <f t="shared" ref="S36" si="10">((0.5*T36)+M36)/L36</f>
        <v>0.37857142857142856</v>
      </c>
      <c r="T36" s="3">
        <f>SUM(T3:T33)</f>
        <v>3</v>
      </c>
      <c r="U36" s="3">
        <f>SUM(U3:U33)</f>
        <v>18</v>
      </c>
      <c r="V36" s="3">
        <f>SUM(V3:V33)</f>
        <v>0</v>
      </c>
      <c r="W36" s="3">
        <f>SUM(W3:W33)</f>
        <v>26</v>
      </c>
    </row>
    <row r="37" spans="1:25" x14ac:dyDescent="0.3">
      <c r="I37" s="2"/>
      <c r="K37" s="1"/>
      <c r="R37" s="1"/>
      <c r="S37" s="1"/>
    </row>
    <row r="38" spans="1:25" x14ac:dyDescent="0.3">
      <c r="I38" s="2"/>
      <c r="K38" s="1"/>
      <c r="R38" s="1"/>
      <c r="S38" s="1"/>
    </row>
    <row r="39" spans="1:25" x14ac:dyDescent="0.3">
      <c r="A39" s="49" t="s">
        <v>37</v>
      </c>
      <c r="B39" s="49"/>
      <c r="C39" s="49"/>
      <c r="I39" s="2"/>
      <c r="K39" s="1"/>
      <c r="R39" s="1"/>
      <c r="S39" s="1"/>
    </row>
    <row r="40" spans="1:25" s="3"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38</v>
      </c>
      <c r="P40" s="6" t="s">
        <v>16</v>
      </c>
      <c r="Q40" s="6" t="s">
        <v>17</v>
      </c>
      <c r="R40" s="8" t="s">
        <v>18</v>
      </c>
      <c r="S40" s="8" t="s">
        <v>19</v>
      </c>
      <c r="T40" s="6" t="s">
        <v>20</v>
      </c>
      <c r="U40" s="6" t="s">
        <v>39</v>
      </c>
      <c r="V40" s="6" t="s">
        <v>40</v>
      </c>
      <c r="W40" s="6" t="s">
        <v>41</v>
      </c>
      <c r="X40" s="6" t="s">
        <v>22</v>
      </c>
      <c r="Y40" s="6" t="s">
        <v>42</v>
      </c>
    </row>
    <row r="41" spans="1:25" s="3" customFormat="1" x14ac:dyDescent="0.3">
      <c r="A41" s="3">
        <v>1</v>
      </c>
      <c r="B41" s="3" t="s">
        <v>24</v>
      </c>
      <c r="C41" s="3" t="s">
        <v>25</v>
      </c>
      <c r="D41" s="3" t="s">
        <v>26</v>
      </c>
      <c r="E41" s="3" t="s">
        <v>27</v>
      </c>
      <c r="F41" s="3" t="s">
        <v>28</v>
      </c>
      <c r="G41" s="3">
        <v>15</v>
      </c>
      <c r="H41" s="3">
        <v>12</v>
      </c>
      <c r="I41" s="4">
        <f t="shared" ref="I41:I71" si="11">H41/((L41-W41)+J41+(0.44*R41))</f>
        <v>0.97613882863340562</v>
      </c>
      <c r="J41" s="3">
        <v>6</v>
      </c>
      <c r="K41" s="5">
        <f t="shared" ref="K41:K71" si="12">J41/G41</f>
        <v>0.4</v>
      </c>
      <c r="L41" s="3">
        <f t="shared" ref="L41:L71" si="13">M41+N41</f>
        <v>9</v>
      </c>
      <c r="M41" s="3">
        <v>6</v>
      </c>
      <c r="N41" s="3">
        <v>3</v>
      </c>
      <c r="O41" s="3">
        <v>2</v>
      </c>
      <c r="P41" s="3">
        <v>0</v>
      </c>
      <c r="Q41" s="3">
        <v>0</v>
      </c>
      <c r="R41" s="5">
        <f t="shared" ref="R41:R71" si="14">M41/(M41+N41)</f>
        <v>0.66666666666666663</v>
      </c>
      <c r="S41" s="5">
        <f t="shared" ref="S41:S71" si="15">((0.5*T41)+M41)/L41</f>
        <v>0.77777777777777779</v>
      </c>
      <c r="T41" s="3">
        <v>2</v>
      </c>
      <c r="U41" s="3">
        <v>2</v>
      </c>
      <c r="V41" s="3">
        <v>1</v>
      </c>
      <c r="W41" s="3">
        <v>3</v>
      </c>
      <c r="X41" s="3">
        <v>1</v>
      </c>
      <c r="Y41" s="3">
        <v>0</v>
      </c>
    </row>
    <row r="42" spans="1:25" s="3" customFormat="1" x14ac:dyDescent="0.3">
      <c r="A42" s="3">
        <v>2</v>
      </c>
      <c r="B42" s="3" t="s">
        <v>29</v>
      </c>
      <c r="C42" s="3" t="s">
        <v>30</v>
      </c>
      <c r="D42" s="3" t="s">
        <v>26</v>
      </c>
      <c r="E42" s="3" t="s">
        <v>27</v>
      </c>
      <c r="F42" s="3" t="s">
        <v>28</v>
      </c>
      <c r="G42" s="3">
        <v>7</v>
      </c>
      <c r="H42" s="3">
        <v>2</v>
      </c>
      <c r="I42" s="4">
        <f t="shared" si="11"/>
        <v>0.28317152103559867</v>
      </c>
      <c r="J42" s="3">
        <v>0</v>
      </c>
      <c r="K42" s="5">
        <f t="shared" si="12"/>
        <v>0</v>
      </c>
      <c r="L42" s="3">
        <f t="shared" si="13"/>
        <v>7</v>
      </c>
      <c r="M42" s="3">
        <v>1</v>
      </c>
      <c r="N42" s="3">
        <v>6</v>
      </c>
      <c r="O42" s="3">
        <v>1</v>
      </c>
      <c r="P42" s="3">
        <v>0</v>
      </c>
      <c r="Q42" s="3">
        <v>0</v>
      </c>
      <c r="R42" s="5">
        <f t="shared" si="14"/>
        <v>0.14285714285714285</v>
      </c>
      <c r="S42" s="5">
        <f t="shared" si="15"/>
        <v>0.14285714285714285</v>
      </c>
      <c r="T42" s="3">
        <v>0</v>
      </c>
      <c r="U42" s="3">
        <v>2</v>
      </c>
      <c r="V42" s="3">
        <v>5</v>
      </c>
      <c r="W42" s="3">
        <v>0</v>
      </c>
      <c r="X42" s="3">
        <v>0</v>
      </c>
      <c r="Y42" s="3">
        <v>0</v>
      </c>
    </row>
    <row r="43" spans="1:25" s="3" customFormat="1" x14ac:dyDescent="0.3">
      <c r="A43" s="3">
        <v>4</v>
      </c>
      <c r="B43" s="3" t="s">
        <v>24</v>
      </c>
      <c r="C43" s="3" t="s">
        <v>29</v>
      </c>
      <c r="D43" s="3" t="s">
        <v>26</v>
      </c>
      <c r="E43" s="3" t="s">
        <v>27</v>
      </c>
      <c r="F43" s="3" t="s">
        <v>28</v>
      </c>
      <c r="G43" s="3">
        <v>5</v>
      </c>
      <c r="H43" s="3">
        <v>0</v>
      </c>
      <c r="I43" s="4">
        <f t="shared" si="11"/>
        <v>0</v>
      </c>
      <c r="J43" s="3">
        <v>3</v>
      </c>
      <c r="K43" s="5">
        <f t="shared" si="12"/>
        <v>0.6</v>
      </c>
      <c r="L43" s="3">
        <f t="shared" si="13"/>
        <v>2</v>
      </c>
      <c r="M43" s="3">
        <v>0</v>
      </c>
      <c r="N43" s="3">
        <v>2</v>
      </c>
      <c r="O43" s="3">
        <v>0</v>
      </c>
      <c r="P43" s="3">
        <v>0</v>
      </c>
      <c r="Q43" s="3">
        <v>0</v>
      </c>
      <c r="R43" s="5">
        <f t="shared" si="14"/>
        <v>0</v>
      </c>
      <c r="S43" s="5">
        <f t="shared" si="15"/>
        <v>0</v>
      </c>
      <c r="T43" s="3">
        <v>0</v>
      </c>
      <c r="U43" s="3">
        <v>0</v>
      </c>
      <c r="V43" s="3">
        <v>2</v>
      </c>
      <c r="W43" s="3">
        <v>1</v>
      </c>
      <c r="X43" s="3">
        <v>1</v>
      </c>
      <c r="Y43" s="3">
        <v>0</v>
      </c>
    </row>
    <row r="44" spans="1:25" s="3" customFormat="1" x14ac:dyDescent="0.3">
      <c r="A44" s="3">
        <v>6</v>
      </c>
      <c r="B44" s="3" t="s">
        <v>29</v>
      </c>
      <c r="C44" s="3" t="s">
        <v>25</v>
      </c>
      <c r="D44" s="3" t="s">
        <v>26</v>
      </c>
      <c r="E44" s="3" t="s">
        <v>27</v>
      </c>
      <c r="F44" s="3" t="s">
        <v>28</v>
      </c>
      <c r="G44" s="3">
        <v>4</v>
      </c>
      <c r="H44" s="3">
        <v>2</v>
      </c>
      <c r="I44" s="4">
        <f t="shared" si="11"/>
        <v>0.48231511254019294</v>
      </c>
      <c r="J44" s="3">
        <v>1</v>
      </c>
      <c r="K44" s="5">
        <f t="shared" si="12"/>
        <v>0.25</v>
      </c>
      <c r="L44" s="3">
        <f t="shared" si="13"/>
        <v>3</v>
      </c>
      <c r="M44" s="3">
        <v>1</v>
      </c>
      <c r="N44" s="3">
        <v>2</v>
      </c>
      <c r="O44" s="3">
        <v>0</v>
      </c>
      <c r="P44" s="3">
        <v>0</v>
      </c>
      <c r="Q44" s="3">
        <v>0</v>
      </c>
      <c r="R44" s="5">
        <f t="shared" si="14"/>
        <v>0.33333333333333331</v>
      </c>
      <c r="S44" s="5">
        <f t="shared" si="15"/>
        <v>0.33333333333333331</v>
      </c>
      <c r="T44" s="3">
        <v>0</v>
      </c>
      <c r="U44" s="3">
        <v>0</v>
      </c>
      <c r="V44" s="3">
        <v>2</v>
      </c>
      <c r="W44" s="3">
        <v>0</v>
      </c>
      <c r="X44" s="3">
        <v>0</v>
      </c>
      <c r="Y44" s="3">
        <v>0</v>
      </c>
    </row>
    <row r="45" spans="1:25" s="3" customFormat="1" x14ac:dyDescent="0.3">
      <c r="A45" s="3">
        <v>13</v>
      </c>
      <c r="B45" s="3" t="s">
        <v>30</v>
      </c>
      <c r="C45" s="3" t="s">
        <v>25</v>
      </c>
      <c r="D45" s="3" t="s">
        <v>26</v>
      </c>
      <c r="E45" s="3" t="s">
        <v>27</v>
      </c>
      <c r="F45" s="3" t="s">
        <v>28</v>
      </c>
      <c r="G45" s="3">
        <v>8</v>
      </c>
      <c r="H45" s="3">
        <v>5</v>
      </c>
      <c r="I45" s="4">
        <f t="shared" si="11"/>
        <v>0.69962686567164178</v>
      </c>
      <c r="J45" s="3">
        <v>2</v>
      </c>
      <c r="K45" s="5">
        <f t="shared" si="12"/>
        <v>0.25</v>
      </c>
      <c r="L45" s="3">
        <f t="shared" si="13"/>
        <v>6</v>
      </c>
      <c r="M45" s="3">
        <v>2</v>
      </c>
      <c r="N45" s="3">
        <v>4</v>
      </c>
      <c r="O45" s="3">
        <v>1</v>
      </c>
      <c r="P45" s="3">
        <v>0</v>
      </c>
      <c r="Q45" s="3">
        <v>0</v>
      </c>
      <c r="R45" s="5">
        <f t="shared" si="14"/>
        <v>0.33333333333333331</v>
      </c>
      <c r="S45" s="5">
        <f t="shared" si="15"/>
        <v>0.41666666666666669</v>
      </c>
      <c r="T45" s="3">
        <v>1</v>
      </c>
      <c r="U45" s="3">
        <v>3</v>
      </c>
      <c r="V45" s="3">
        <v>1</v>
      </c>
      <c r="W45" s="3">
        <v>1</v>
      </c>
      <c r="X45" s="3">
        <v>0</v>
      </c>
      <c r="Y45" s="3">
        <v>0</v>
      </c>
    </row>
    <row r="46" spans="1:25" s="3" customFormat="1" x14ac:dyDescent="0.3">
      <c r="A46" s="3">
        <v>19</v>
      </c>
      <c r="B46" s="3" t="s">
        <v>29</v>
      </c>
      <c r="C46" s="3" t="s">
        <v>25</v>
      </c>
      <c r="D46" s="3" t="s">
        <v>26</v>
      </c>
      <c r="E46" s="3" t="s">
        <v>33</v>
      </c>
      <c r="F46" s="3" t="s">
        <v>28</v>
      </c>
      <c r="G46" s="3">
        <v>10</v>
      </c>
      <c r="H46" s="3">
        <v>2</v>
      </c>
      <c r="I46" s="4">
        <f t="shared" si="11"/>
        <v>0.32930845225027444</v>
      </c>
      <c r="J46" s="3">
        <v>4</v>
      </c>
      <c r="K46" s="5">
        <f t="shared" si="12"/>
        <v>0.4</v>
      </c>
      <c r="L46" s="3">
        <f t="shared" si="13"/>
        <v>6</v>
      </c>
      <c r="M46" s="3">
        <v>1</v>
      </c>
      <c r="N46" s="3">
        <v>5</v>
      </c>
      <c r="O46" s="3">
        <v>1</v>
      </c>
      <c r="P46" s="3">
        <v>0</v>
      </c>
      <c r="Q46" s="3">
        <v>0</v>
      </c>
      <c r="R46" s="5">
        <f t="shared" si="14"/>
        <v>0.16666666666666666</v>
      </c>
      <c r="S46" s="5">
        <f t="shared" si="15"/>
        <v>0.16666666666666666</v>
      </c>
      <c r="T46" s="3">
        <v>0</v>
      </c>
      <c r="U46" s="3">
        <v>3</v>
      </c>
      <c r="V46" s="3">
        <v>3</v>
      </c>
      <c r="W46" s="3">
        <v>4</v>
      </c>
      <c r="X46" s="3">
        <v>0</v>
      </c>
      <c r="Y46" s="3">
        <v>1</v>
      </c>
    </row>
    <row r="47" spans="1:25" s="3" customFormat="1" x14ac:dyDescent="0.3">
      <c r="A47" s="3">
        <v>26</v>
      </c>
      <c r="B47" s="3" t="s">
        <v>24</v>
      </c>
      <c r="C47" s="3" t="s">
        <v>29</v>
      </c>
      <c r="D47" s="3" t="s">
        <v>26</v>
      </c>
      <c r="E47" s="3" t="s">
        <v>30</v>
      </c>
      <c r="F47" s="3" t="s">
        <v>28</v>
      </c>
      <c r="G47" s="3">
        <v>6</v>
      </c>
      <c r="H47" s="3">
        <v>2</v>
      </c>
      <c r="I47" s="4">
        <f t="shared" si="11"/>
        <v>0.39308176100628928</v>
      </c>
      <c r="J47" s="3">
        <v>0</v>
      </c>
      <c r="K47" s="5">
        <f t="shared" si="12"/>
        <v>0</v>
      </c>
      <c r="L47" s="3">
        <f t="shared" si="13"/>
        <v>5</v>
      </c>
      <c r="M47" s="3">
        <v>1</v>
      </c>
      <c r="N47" s="3">
        <v>4</v>
      </c>
      <c r="O47" s="3">
        <v>1</v>
      </c>
      <c r="P47" s="3">
        <v>2</v>
      </c>
      <c r="Q47" s="3">
        <v>0</v>
      </c>
      <c r="R47" s="5">
        <f t="shared" si="14"/>
        <v>0.2</v>
      </c>
      <c r="S47" s="5">
        <f t="shared" si="15"/>
        <v>0.2</v>
      </c>
      <c r="T47" s="3">
        <v>0</v>
      </c>
      <c r="U47" s="3">
        <v>1</v>
      </c>
      <c r="V47" s="3">
        <v>3</v>
      </c>
      <c r="W47" s="3">
        <v>0</v>
      </c>
      <c r="X47" s="3">
        <v>1</v>
      </c>
      <c r="Y47" s="3">
        <v>0</v>
      </c>
    </row>
    <row r="48" spans="1:25" s="3" customFormat="1" x14ac:dyDescent="0.3">
      <c r="A48" s="3">
        <v>27</v>
      </c>
      <c r="B48" s="3" t="s">
        <v>29</v>
      </c>
      <c r="C48" s="3" t="s">
        <v>25</v>
      </c>
      <c r="D48" s="3" t="s">
        <v>26</v>
      </c>
      <c r="E48" s="3" t="s">
        <v>30</v>
      </c>
      <c r="F48" s="3" t="s">
        <v>28</v>
      </c>
      <c r="G48" s="3">
        <v>2</v>
      </c>
      <c r="H48" s="3">
        <v>5</v>
      </c>
      <c r="I48" s="4">
        <f t="shared" si="11"/>
        <v>3.4722222222222223</v>
      </c>
      <c r="J48" s="3">
        <v>0</v>
      </c>
      <c r="K48" s="5">
        <f t="shared" si="12"/>
        <v>0</v>
      </c>
      <c r="L48" s="3">
        <f t="shared" si="13"/>
        <v>1</v>
      </c>
      <c r="M48" s="3">
        <v>1</v>
      </c>
      <c r="N48" s="3">
        <v>0</v>
      </c>
      <c r="O48" s="3">
        <v>1</v>
      </c>
      <c r="P48" s="3">
        <v>2</v>
      </c>
      <c r="Q48" s="3">
        <v>2</v>
      </c>
      <c r="R48" s="5">
        <f t="shared" si="14"/>
        <v>1</v>
      </c>
      <c r="S48" s="5">
        <f t="shared" si="15"/>
        <v>1.5</v>
      </c>
      <c r="T48" s="3">
        <v>1</v>
      </c>
      <c r="U48" s="3">
        <v>0</v>
      </c>
      <c r="V48" s="3">
        <v>0</v>
      </c>
      <c r="W48" s="3">
        <v>0</v>
      </c>
      <c r="X48" s="3">
        <v>1</v>
      </c>
      <c r="Y48" s="3">
        <v>0</v>
      </c>
    </row>
    <row r="49" spans="1:25" s="3" customFormat="1" x14ac:dyDescent="0.3">
      <c r="A49" s="3">
        <v>32</v>
      </c>
      <c r="B49" s="3" t="s">
        <v>29</v>
      </c>
      <c r="C49" s="3" t="s">
        <v>33</v>
      </c>
      <c r="D49" s="3" t="s">
        <v>26</v>
      </c>
      <c r="E49" s="3" t="s">
        <v>30</v>
      </c>
      <c r="F49" s="3" t="s">
        <v>28</v>
      </c>
      <c r="G49" s="3">
        <v>1</v>
      </c>
      <c r="H49" s="3">
        <v>0</v>
      </c>
      <c r="I49" s="4" t="e">
        <f t="shared" si="11"/>
        <v>#DIV/0!</v>
      </c>
      <c r="J49" s="3">
        <v>1</v>
      </c>
      <c r="K49" s="5">
        <f t="shared" si="12"/>
        <v>1</v>
      </c>
      <c r="L49" s="3">
        <f t="shared" si="13"/>
        <v>0</v>
      </c>
      <c r="M49" s="3">
        <v>0</v>
      </c>
      <c r="N49" s="3">
        <v>0</v>
      </c>
      <c r="O49" s="3">
        <v>0</v>
      </c>
      <c r="P49" s="3">
        <v>0</v>
      </c>
      <c r="Q49" s="3">
        <v>0</v>
      </c>
      <c r="R49" s="5" t="e">
        <f t="shared" si="14"/>
        <v>#DIV/0!</v>
      </c>
      <c r="S49" s="5" t="e">
        <f t="shared" si="15"/>
        <v>#DIV/0!</v>
      </c>
      <c r="T49" s="3">
        <v>0</v>
      </c>
      <c r="U49" s="3">
        <v>0</v>
      </c>
      <c r="V49" s="3">
        <v>0</v>
      </c>
      <c r="W49" s="3">
        <v>1</v>
      </c>
      <c r="X49" s="3">
        <v>0</v>
      </c>
      <c r="Y49" s="3">
        <v>0</v>
      </c>
    </row>
    <row r="50" spans="1:25" s="3" customFormat="1" x14ac:dyDescent="0.3">
      <c r="A50" s="3">
        <v>33</v>
      </c>
      <c r="B50" s="3" t="s">
        <v>24</v>
      </c>
      <c r="C50" s="3" t="s">
        <v>25</v>
      </c>
      <c r="D50" s="3" t="s">
        <v>26</v>
      </c>
      <c r="E50" s="3" t="s">
        <v>30</v>
      </c>
      <c r="F50" s="3" t="s">
        <v>28</v>
      </c>
      <c r="G50" s="3">
        <v>6</v>
      </c>
      <c r="H50" s="3">
        <v>11</v>
      </c>
      <c r="I50" s="4">
        <f t="shared" si="11"/>
        <v>2.0220588235294117</v>
      </c>
      <c r="J50" s="3">
        <v>0</v>
      </c>
      <c r="K50" s="5">
        <f t="shared" si="12"/>
        <v>0</v>
      </c>
      <c r="L50" s="3">
        <f t="shared" si="13"/>
        <v>5</v>
      </c>
      <c r="M50" s="3">
        <v>5</v>
      </c>
      <c r="N50" s="3">
        <v>0</v>
      </c>
      <c r="O50" s="3">
        <v>2</v>
      </c>
      <c r="P50" s="3">
        <v>0</v>
      </c>
      <c r="Q50" s="3">
        <v>0</v>
      </c>
      <c r="R50" s="5">
        <f t="shared" si="14"/>
        <v>1</v>
      </c>
      <c r="S50" s="5">
        <f t="shared" si="15"/>
        <v>1.1000000000000001</v>
      </c>
      <c r="T50" s="3">
        <v>1</v>
      </c>
      <c r="U50" s="3">
        <v>1</v>
      </c>
      <c r="V50" s="3">
        <v>0</v>
      </c>
      <c r="W50" s="3">
        <v>0</v>
      </c>
      <c r="X50" s="3">
        <v>0</v>
      </c>
      <c r="Y50" s="3">
        <v>0</v>
      </c>
    </row>
    <row r="51" spans="1:25" s="3" customFormat="1" x14ac:dyDescent="0.3">
      <c r="A51" s="3">
        <v>39</v>
      </c>
      <c r="B51" s="3" t="s">
        <v>29</v>
      </c>
      <c r="C51" s="3" t="s">
        <v>25</v>
      </c>
      <c r="D51" s="3" t="s">
        <v>26</v>
      </c>
      <c r="E51" s="3" t="s">
        <v>27</v>
      </c>
      <c r="F51" s="3" t="s">
        <v>30</v>
      </c>
      <c r="G51" s="3">
        <v>2</v>
      </c>
      <c r="H51" s="3">
        <v>0</v>
      </c>
      <c r="I51" s="4">
        <f t="shared" si="11"/>
        <v>0</v>
      </c>
      <c r="J51" s="3">
        <v>0</v>
      </c>
      <c r="K51" s="5">
        <f t="shared" si="12"/>
        <v>0</v>
      </c>
      <c r="L51" s="3">
        <f t="shared" si="13"/>
        <v>2</v>
      </c>
      <c r="M51" s="3">
        <v>0</v>
      </c>
      <c r="N51" s="3">
        <v>2</v>
      </c>
      <c r="O51" s="3">
        <v>0</v>
      </c>
      <c r="P51" s="3">
        <v>0</v>
      </c>
      <c r="Q51" s="3">
        <v>0</v>
      </c>
      <c r="R51" s="5">
        <f t="shared" si="14"/>
        <v>0</v>
      </c>
      <c r="S51" s="5">
        <f t="shared" si="15"/>
        <v>0</v>
      </c>
      <c r="T51" s="3">
        <v>0</v>
      </c>
      <c r="U51" s="3">
        <v>1</v>
      </c>
      <c r="V51" s="3">
        <v>1</v>
      </c>
      <c r="W51" s="3">
        <v>0</v>
      </c>
      <c r="X51" s="3">
        <v>0</v>
      </c>
      <c r="Y51" s="3">
        <v>0</v>
      </c>
    </row>
    <row r="52" spans="1:25" s="3" customFormat="1" x14ac:dyDescent="0.3">
      <c r="A52" s="3">
        <v>58</v>
      </c>
      <c r="B52" s="3" t="s">
        <v>24</v>
      </c>
      <c r="C52" s="3" t="s">
        <v>25</v>
      </c>
      <c r="D52" s="3" t="s">
        <v>32</v>
      </c>
      <c r="E52" s="3" t="s">
        <v>27</v>
      </c>
      <c r="F52" s="3" t="s">
        <v>28</v>
      </c>
      <c r="G52" s="3">
        <v>1</v>
      </c>
      <c r="H52" s="3">
        <v>0</v>
      </c>
      <c r="I52" s="4">
        <f t="shared" si="11"/>
        <v>0</v>
      </c>
      <c r="J52" s="3">
        <v>0</v>
      </c>
      <c r="K52" s="5">
        <f t="shared" si="12"/>
        <v>0</v>
      </c>
      <c r="L52" s="3">
        <f t="shared" si="13"/>
        <v>1</v>
      </c>
      <c r="M52" s="3">
        <v>0</v>
      </c>
      <c r="N52" s="3">
        <v>1</v>
      </c>
      <c r="O52" s="3">
        <v>0</v>
      </c>
      <c r="P52" s="3">
        <v>0</v>
      </c>
      <c r="Q52" s="3">
        <v>0</v>
      </c>
      <c r="R52" s="5">
        <f t="shared" si="14"/>
        <v>0</v>
      </c>
      <c r="S52" s="5">
        <f t="shared" si="15"/>
        <v>0</v>
      </c>
      <c r="T52" s="3">
        <v>0</v>
      </c>
      <c r="U52" s="3">
        <v>0</v>
      </c>
      <c r="V52" s="3">
        <v>1</v>
      </c>
      <c r="W52" s="3">
        <v>0</v>
      </c>
      <c r="X52" s="3">
        <v>0</v>
      </c>
      <c r="Y52" s="3">
        <v>0</v>
      </c>
    </row>
    <row r="53" spans="1:25" s="3" customFormat="1" x14ac:dyDescent="0.3">
      <c r="A53" s="3">
        <v>79</v>
      </c>
      <c r="B53" s="3" t="s">
        <v>29</v>
      </c>
      <c r="C53" s="3" t="s">
        <v>25</v>
      </c>
      <c r="D53" s="3" t="s">
        <v>26</v>
      </c>
      <c r="E53" s="3" t="s">
        <v>30</v>
      </c>
      <c r="F53" s="3" t="s">
        <v>33</v>
      </c>
      <c r="G53" s="3">
        <v>4</v>
      </c>
      <c r="H53" s="3">
        <v>5</v>
      </c>
      <c r="I53" s="4">
        <f t="shared" si="11"/>
        <v>1.5527950310559004</v>
      </c>
      <c r="J53" s="3">
        <v>1</v>
      </c>
      <c r="K53" s="5">
        <f t="shared" si="12"/>
        <v>0.25</v>
      </c>
      <c r="L53" s="3">
        <f t="shared" si="13"/>
        <v>2</v>
      </c>
      <c r="M53" s="3">
        <v>1</v>
      </c>
      <c r="N53" s="3">
        <v>1</v>
      </c>
      <c r="O53" s="3">
        <v>1</v>
      </c>
      <c r="P53" s="3">
        <v>2</v>
      </c>
      <c r="Q53" s="3">
        <v>2</v>
      </c>
      <c r="R53" s="5">
        <f t="shared" si="14"/>
        <v>0.5</v>
      </c>
      <c r="S53" s="5">
        <f t="shared" si="15"/>
        <v>0.75</v>
      </c>
      <c r="T53" s="3">
        <v>1</v>
      </c>
      <c r="U53" s="3">
        <v>1</v>
      </c>
      <c r="V53" s="3">
        <v>0</v>
      </c>
      <c r="W53" s="3">
        <v>0</v>
      </c>
      <c r="X53" s="3">
        <v>1</v>
      </c>
      <c r="Y53" s="3">
        <v>0</v>
      </c>
    </row>
    <row r="54" spans="1:25" s="3" customFormat="1" x14ac:dyDescent="0.3">
      <c r="A54" s="3">
        <v>87</v>
      </c>
      <c r="B54" s="3" t="s">
        <v>29</v>
      </c>
      <c r="C54" s="3" t="s">
        <v>25</v>
      </c>
      <c r="D54" s="3" t="s">
        <v>26</v>
      </c>
      <c r="E54" s="3" t="s">
        <v>33</v>
      </c>
      <c r="F54" s="3" t="s">
        <v>31</v>
      </c>
      <c r="G54" s="3">
        <v>1</v>
      </c>
      <c r="H54" s="3">
        <v>0</v>
      </c>
      <c r="I54" s="4">
        <f t="shared" si="11"/>
        <v>0</v>
      </c>
      <c r="J54" s="3">
        <v>0</v>
      </c>
      <c r="K54" s="5">
        <f t="shared" si="12"/>
        <v>0</v>
      </c>
      <c r="L54" s="3">
        <f t="shared" si="13"/>
        <v>1</v>
      </c>
      <c r="M54" s="3">
        <v>0</v>
      </c>
      <c r="N54" s="3">
        <v>1</v>
      </c>
      <c r="O54" s="3">
        <v>0</v>
      </c>
      <c r="P54" s="3">
        <v>0</v>
      </c>
      <c r="Q54" s="3">
        <v>0</v>
      </c>
      <c r="R54" s="5">
        <f t="shared" si="14"/>
        <v>0</v>
      </c>
      <c r="S54" s="5">
        <f t="shared" si="15"/>
        <v>0</v>
      </c>
      <c r="T54" s="3">
        <v>0</v>
      </c>
      <c r="U54" s="3">
        <v>0</v>
      </c>
      <c r="V54" s="3">
        <v>1</v>
      </c>
      <c r="W54" s="3">
        <v>0</v>
      </c>
      <c r="X54" s="3">
        <v>0</v>
      </c>
      <c r="Y54" s="3">
        <v>0</v>
      </c>
    </row>
    <row r="55" spans="1:25" s="3" customFormat="1" x14ac:dyDescent="0.3">
      <c r="A55" s="3">
        <v>90</v>
      </c>
      <c r="B55" s="3" t="s">
        <v>24</v>
      </c>
      <c r="C55" s="3" t="s">
        <v>29</v>
      </c>
      <c r="D55" s="3" t="s">
        <v>26</v>
      </c>
      <c r="E55" s="3" t="s">
        <v>27</v>
      </c>
      <c r="F55" s="3" t="s">
        <v>30</v>
      </c>
      <c r="G55" s="3">
        <v>2</v>
      </c>
      <c r="H55" s="3">
        <v>1</v>
      </c>
      <c r="I55" s="4" t="e">
        <f t="shared" si="11"/>
        <v>#DIV/0!</v>
      </c>
      <c r="J55" s="3">
        <v>1</v>
      </c>
      <c r="K55" s="5">
        <f t="shared" si="12"/>
        <v>0.5</v>
      </c>
      <c r="L55" s="3">
        <f t="shared" si="13"/>
        <v>0</v>
      </c>
      <c r="M55" s="3">
        <v>0</v>
      </c>
      <c r="N55" s="3">
        <v>0</v>
      </c>
      <c r="O55" s="3">
        <v>0</v>
      </c>
      <c r="P55" s="3">
        <v>2</v>
      </c>
      <c r="Q55" s="3">
        <v>1</v>
      </c>
      <c r="R55" s="5" t="e">
        <f t="shared" si="14"/>
        <v>#DIV/0!</v>
      </c>
      <c r="S55" s="5" t="e">
        <f t="shared" si="15"/>
        <v>#DIV/0!</v>
      </c>
      <c r="T55" s="3">
        <v>0</v>
      </c>
      <c r="U55" s="3">
        <v>0</v>
      </c>
      <c r="V55" s="3">
        <v>0</v>
      </c>
      <c r="W55" s="3">
        <v>1</v>
      </c>
      <c r="X55" s="3">
        <v>1</v>
      </c>
      <c r="Y55" s="3">
        <v>0</v>
      </c>
    </row>
    <row r="56" spans="1:25" s="3" customFormat="1" x14ac:dyDescent="0.3">
      <c r="A56" s="3">
        <v>99</v>
      </c>
      <c r="B56" s="3" t="s">
        <v>29</v>
      </c>
      <c r="C56" s="3" t="s">
        <v>25</v>
      </c>
      <c r="D56" s="3" t="s">
        <v>32</v>
      </c>
      <c r="E56" s="3" t="s">
        <v>27</v>
      </c>
      <c r="F56" s="3" t="s">
        <v>28</v>
      </c>
      <c r="G56" s="3">
        <v>3</v>
      </c>
      <c r="H56" s="3">
        <v>4</v>
      </c>
      <c r="I56" s="4">
        <f t="shared" si="11"/>
        <v>1.8018018018018016</v>
      </c>
      <c r="J56" s="3">
        <v>0</v>
      </c>
      <c r="K56" s="5">
        <f t="shared" si="12"/>
        <v>0</v>
      </c>
      <c r="L56" s="3">
        <f t="shared" si="13"/>
        <v>2</v>
      </c>
      <c r="M56" s="3">
        <v>1</v>
      </c>
      <c r="N56" s="3">
        <v>1</v>
      </c>
      <c r="O56" s="3">
        <v>0</v>
      </c>
      <c r="P56" s="3">
        <v>2</v>
      </c>
      <c r="Q56" s="3">
        <v>2</v>
      </c>
      <c r="R56" s="5">
        <f t="shared" si="14"/>
        <v>0.5</v>
      </c>
      <c r="S56" s="5">
        <f t="shared" si="15"/>
        <v>0.5</v>
      </c>
      <c r="T56" s="3">
        <v>0</v>
      </c>
      <c r="U56" s="3">
        <v>1</v>
      </c>
      <c r="V56" s="3">
        <v>0</v>
      </c>
      <c r="W56" s="3">
        <v>0</v>
      </c>
      <c r="X56" s="3">
        <v>1</v>
      </c>
      <c r="Y56" s="3">
        <v>0</v>
      </c>
    </row>
    <row r="57" spans="1:25" s="3" customFormat="1" x14ac:dyDescent="0.3">
      <c r="A57" s="3">
        <v>100</v>
      </c>
      <c r="B57" s="3" t="s">
        <v>29</v>
      </c>
      <c r="C57" s="3" t="s">
        <v>25</v>
      </c>
      <c r="D57" s="3" t="s">
        <v>32</v>
      </c>
      <c r="E57" s="3" t="s">
        <v>30</v>
      </c>
      <c r="F57" s="3" t="s">
        <v>28</v>
      </c>
      <c r="G57" s="3">
        <v>0</v>
      </c>
      <c r="H57" s="3">
        <v>0</v>
      </c>
      <c r="I57" s="4" t="e">
        <f t="shared" si="11"/>
        <v>#DIV/0!</v>
      </c>
      <c r="J57" s="3">
        <v>0</v>
      </c>
      <c r="K57" s="5" t="e">
        <f t="shared" si="12"/>
        <v>#DIV/0!</v>
      </c>
      <c r="L57" s="3">
        <f t="shared" si="13"/>
        <v>0</v>
      </c>
      <c r="M57" s="3">
        <v>0</v>
      </c>
      <c r="N57" s="3">
        <v>0</v>
      </c>
      <c r="O57" s="3">
        <v>0</v>
      </c>
      <c r="P57" s="3">
        <v>0</v>
      </c>
      <c r="Q57" s="3">
        <v>0</v>
      </c>
      <c r="R57" s="5" t="e">
        <f t="shared" si="14"/>
        <v>#DIV/0!</v>
      </c>
      <c r="S57" s="5" t="e">
        <f t="shared" si="15"/>
        <v>#DIV/0!</v>
      </c>
      <c r="T57" s="3">
        <v>0</v>
      </c>
      <c r="U57" s="3">
        <v>0</v>
      </c>
      <c r="V57" s="3">
        <v>0</v>
      </c>
      <c r="W57" s="3">
        <v>0</v>
      </c>
      <c r="X57" s="3">
        <v>1</v>
      </c>
      <c r="Y57" s="3">
        <v>0</v>
      </c>
    </row>
    <row r="58" spans="1:25" s="3" customFormat="1" x14ac:dyDescent="0.3">
      <c r="A58" s="3">
        <v>135</v>
      </c>
      <c r="B58" s="3" t="s">
        <v>29</v>
      </c>
      <c r="C58" s="3" t="s">
        <v>32</v>
      </c>
      <c r="D58" s="3" t="s">
        <v>26</v>
      </c>
      <c r="E58" s="3" t="s">
        <v>27</v>
      </c>
      <c r="F58" s="3" t="s">
        <v>28</v>
      </c>
      <c r="G58" s="3">
        <v>1</v>
      </c>
      <c r="H58" s="3">
        <v>2</v>
      </c>
      <c r="I58" s="4">
        <f t="shared" si="11"/>
        <v>1.3888888888888888</v>
      </c>
      <c r="J58" s="3">
        <v>0</v>
      </c>
      <c r="K58" s="5">
        <f t="shared" si="12"/>
        <v>0</v>
      </c>
      <c r="L58" s="3">
        <f t="shared" si="13"/>
        <v>1</v>
      </c>
      <c r="M58" s="3">
        <v>1</v>
      </c>
      <c r="N58" s="3">
        <v>0</v>
      </c>
      <c r="O58" s="3">
        <v>0</v>
      </c>
      <c r="P58" s="3">
        <v>0</v>
      </c>
      <c r="Q58" s="3">
        <v>0</v>
      </c>
      <c r="R58" s="5">
        <f t="shared" si="14"/>
        <v>1</v>
      </c>
      <c r="S58" s="5">
        <f t="shared" si="15"/>
        <v>1</v>
      </c>
      <c r="T58" s="3">
        <v>0</v>
      </c>
      <c r="U58" s="3">
        <v>0</v>
      </c>
      <c r="V58" s="3">
        <v>0</v>
      </c>
      <c r="W58" s="3">
        <v>0</v>
      </c>
      <c r="X58" s="3">
        <v>0</v>
      </c>
      <c r="Y58" s="3">
        <v>0</v>
      </c>
    </row>
    <row r="59" spans="1:25" s="3" customFormat="1" x14ac:dyDescent="0.3">
      <c r="A59" s="3">
        <v>171</v>
      </c>
      <c r="B59" s="3" t="s">
        <v>29</v>
      </c>
      <c r="C59" s="3" t="s">
        <v>34</v>
      </c>
      <c r="D59" s="3" t="s">
        <v>26</v>
      </c>
      <c r="E59" s="3" t="s">
        <v>30</v>
      </c>
      <c r="F59" s="3" t="s">
        <v>28</v>
      </c>
      <c r="G59" s="3">
        <v>4</v>
      </c>
      <c r="H59" s="3">
        <v>2</v>
      </c>
      <c r="I59" s="4">
        <f t="shared" si="11"/>
        <v>0.48231511254019294</v>
      </c>
      <c r="J59" s="3">
        <v>1</v>
      </c>
      <c r="K59" s="5">
        <f t="shared" si="12"/>
        <v>0.25</v>
      </c>
      <c r="L59" s="3">
        <f t="shared" si="13"/>
        <v>3</v>
      </c>
      <c r="M59" s="3">
        <v>1</v>
      </c>
      <c r="N59" s="3">
        <v>2</v>
      </c>
      <c r="O59" s="3">
        <v>0</v>
      </c>
      <c r="P59" s="3">
        <v>0</v>
      </c>
      <c r="Q59" s="3">
        <v>0</v>
      </c>
      <c r="R59" s="5">
        <f t="shared" si="14"/>
        <v>0.33333333333333331</v>
      </c>
      <c r="S59" s="5">
        <f t="shared" si="15"/>
        <v>0.33333333333333331</v>
      </c>
      <c r="T59" s="3">
        <v>0</v>
      </c>
      <c r="U59" s="3">
        <v>0</v>
      </c>
      <c r="V59" s="3">
        <v>2</v>
      </c>
      <c r="W59" s="3">
        <v>0</v>
      </c>
      <c r="X59" s="3">
        <v>0</v>
      </c>
      <c r="Y59" s="3">
        <v>0</v>
      </c>
    </row>
    <row r="60" spans="1:25" s="3" customFormat="1" x14ac:dyDescent="0.3">
      <c r="A60" s="3">
        <v>174</v>
      </c>
      <c r="B60" s="3" t="s">
        <v>34</v>
      </c>
      <c r="C60" s="3" t="s">
        <v>25</v>
      </c>
      <c r="D60" s="3" t="s">
        <v>26</v>
      </c>
      <c r="E60" s="3" t="s">
        <v>30</v>
      </c>
      <c r="F60" s="14" t="s">
        <v>28</v>
      </c>
      <c r="G60" s="3">
        <v>6</v>
      </c>
      <c r="H60" s="3">
        <v>0</v>
      </c>
      <c r="I60" s="4">
        <f t="shared" si="11"/>
        <v>0</v>
      </c>
      <c r="J60" s="3">
        <v>3</v>
      </c>
      <c r="K60" s="5">
        <f t="shared" si="12"/>
        <v>0.5</v>
      </c>
      <c r="L60" s="3">
        <f t="shared" si="13"/>
        <v>3</v>
      </c>
      <c r="M60" s="3">
        <v>0</v>
      </c>
      <c r="N60" s="3">
        <v>3</v>
      </c>
      <c r="O60" s="3">
        <v>0</v>
      </c>
      <c r="P60" s="3">
        <v>0</v>
      </c>
      <c r="Q60" s="3">
        <v>0</v>
      </c>
      <c r="R60" s="5">
        <f t="shared" si="14"/>
        <v>0</v>
      </c>
      <c r="S60" s="5">
        <f t="shared" si="15"/>
        <v>0</v>
      </c>
      <c r="T60" s="3">
        <v>0</v>
      </c>
      <c r="U60" s="3">
        <v>0</v>
      </c>
      <c r="V60" s="3">
        <v>3</v>
      </c>
      <c r="W60" s="3">
        <v>2</v>
      </c>
      <c r="X60" s="3">
        <v>0</v>
      </c>
      <c r="Y60" s="3">
        <v>0</v>
      </c>
    </row>
    <row r="61" spans="1:25" s="3" customFormat="1" x14ac:dyDescent="0.3">
      <c r="A61" s="3">
        <v>178</v>
      </c>
      <c r="B61" s="3" t="s">
        <v>24</v>
      </c>
      <c r="C61" s="3" t="s">
        <v>25</v>
      </c>
      <c r="D61" s="3" t="s">
        <v>26</v>
      </c>
      <c r="E61" s="3" t="s">
        <v>34</v>
      </c>
      <c r="F61" s="14" t="s">
        <v>28</v>
      </c>
      <c r="G61" s="3">
        <v>1</v>
      </c>
      <c r="H61" s="3">
        <v>2</v>
      </c>
      <c r="I61" s="4" t="e">
        <f t="shared" si="11"/>
        <v>#DIV/0!</v>
      </c>
      <c r="J61" s="3">
        <v>0</v>
      </c>
      <c r="K61" s="5">
        <f t="shared" si="12"/>
        <v>0</v>
      </c>
      <c r="L61" s="3">
        <f t="shared" si="13"/>
        <v>0</v>
      </c>
      <c r="M61" s="3">
        <v>0</v>
      </c>
      <c r="N61" s="3">
        <v>0</v>
      </c>
      <c r="O61" s="3">
        <v>0</v>
      </c>
      <c r="P61" s="3">
        <v>2</v>
      </c>
      <c r="Q61" s="3">
        <v>2</v>
      </c>
      <c r="R61" s="5" t="e">
        <f t="shared" si="14"/>
        <v>#DIV/0!</v>
      </c>
      <c r="S61" s="5" t="e">
        <f t="shared" si="15"/>
        <v>#DIV/0!</v>
      </c>
      <c r="T61" s="3">
        <v>0</v>
      </c>
      <c r="U61" s="3">
        <v>0</v>
      </c>
      <c r="V61" s="3">
        <v>0</v>
      </c>
      <c r="W61" s="3">
        <v>0</v>
      </c>
      <c r="X61" s="3">
        <v>1</v>
      </c>
      <c r="Y61" s="3">
        <v>0</v>
      </c>
    </row>
    <row r="62" spans="1:25" s="3" customFormat="1" x14ac:dyDescent="0.3">
      <c r="A62" s="3">
        <v>179</v>
      </c>
      <c r="B62" s="3" t="s">
        <v>29</v>
      </c>
      <c r="C62" s="3" t="s">
        <v>30</v>
      </c>
      <c r="D62" s="3" t="s">
        <v>26</v>
      </c>
      <c r="E62" s="3" t="s">
        <v>27</v>
      </c>
      <c r="F62" s="12" t="s">
        <v>32</v>
      </c>
      <c r="G62" s="3">
        <v>4</v>
      </c>
      <c r="H62" s="3">
        <v>0</v>
      </c>
      <c r="I62" s="4">
        <f t="shared" si="11"/>
        <v>0</v>
      </c>
      <c r="J62" s="3">
        <v>2</v>
      </c>
      <c r="K62" s="5">
        <f t="shared" si="12"/>
        <v>0.5</v>
      </c>
      <c r="L62" s="3">
        <f t="shared" si="13"/>
        <v>2</v>
      </c>
      <c r="M62" s="3">
        <v>0</v>
      </c>
      <c r="N62" s="3">
        <v>2</v>
      </c>
      <c r="O62" s="3">
        <v>0</v>
      </c>
      <c r="P62" s="3">
        <v>0</v>
      </c>
      <c r="Q62" s="3">
        <v>0</v>
      </c>
      <c r="R62" s="5">
        <f t="shared" si="14"/>
        <v>0</v>
      </c>
      <c r="S62" s="5">
        <f t="shared" si="15"/>
        <v>0</v>
      </c>
      <c r="T62" s="3">
        <v>0</v>
      </c>
      <c r="U62" s="3">
        <v>0</v>
      </c>
      <c r="V62" s="3">
        <v>2</v>
      </c>
      <c r="W62" s="3">
        <v>1</v>
      </c>
      <c r="X62" s="3">
        <v>0</v>
      </c>
      <c r="Y62" s="3">
        <v>0</v>
      </c>
    </row>
    <row r="63" spans="1:25" s="3" customFormat="1" x14ac:dyDescent="0.3">
      <c r="A63" s="3">
        <v>180</v>
      </c>
      <c r="B63" s="3" t="s">
        <v>24</v>
      </c>
      <c r="C63" s="3" t="s">
        <v>25</v>
      </c>
      <c r="D63" s="3" t="s">
        <v>30</v>
      </c>
      <c r="E63" s="3" t="s">
        <v>27</v>
      </c>
      <c r="F63" s="3" t="s">
        <v>28</v>
      </c>
      <c r="G63" s="3">
        <v>1</v>
      </c>
      <c r="H63" s="3">
        <v>0</v>
      </c>
      <c r="I63" s="4">
        <f t="shared" si="11"/>
        <v>0</v>
      </c>
      <c r="J63" s="3">
        <v>0</v>
      </c>
      <c r="K63" s="5">
        <f t="shared" si="12"/>
        <v>0</v>
      </c>
      <c r="L63" s="3">
        <f t="shared" si="13"/>
        <v>1</v>
      </c>
      <c r="M63" s="3">
        <v>0</v>
      </c>
      <c r="N63" s="3">
        <v>1</v>
      </c>
      <c r="O63" s="3">
        <v>0</v>
      </c>
      <c r="P63" s="3">
        <v>0</v>
      </c>
      <c r="Q63" s="3">
        <v>0</v>
      </c>
      <c r="R63" s="5">
        <f t="shared" si="14"/>
        <v>0</v>
      </c>
      <c r="S63" s="5">
        <f t="shared" si="15"/>
        <v>0</v>
      </c>
      <c r="T63" s="3">
        <v>0</v>
      </c>
      <c r="U63" s="3">
        <v>1</v>
      </c>
      <c r="V63" s="3">
        <v>0</v>
      </c>
      <c r="W63" s="3">
        <v>0</v>
      </c>
      <c r="X63" s="3">
        <v>0</v>
      </c>
      <c r="Y63" s="3">
        <v>1</v>
      </c>
    </row>
    <row r="64" spans="1:25" s="3" customFormat="1" x14ac:dyDescent="0.3">
      <c r="A64" s="3">
        <v>181</v>
      </c>
      <c r="B64" s="3" t="s">
        <v>29</v>
      </c>
      <c r="C64" s="3" t="s">
        <v>25</v>
      </c>
      <c r="D64" s="3" t="s">
        <v>33</v>
      </c>
      <c r="E64" s="3" t="s">
        <v>27</v>
      </c>
      <c r="F64" s="16" t="s">
        <v>28</v>
      </c>
      <c r="G64" s="3">
        <v>3</v>
      </c>
      <c r="H64" s="3">
        <v>0</v>
      </c>
      <c r="I64" s="4">
        <f t="shared" si="11"/>
        <v>0</v>
      </c>
      <c r="J64" s="3">
        <v>1</v>
      </c>
      <c r="K64" s="5">
        <f t="shared" si="12"/>
        <v>0.33333333333333331</v>
      </c>
      <c r="L64" s="3">
        <f t="shared" si="13"/>
        <v>2</v>
      </c>
      <c r="M64" s="3">
        <v>0</v>
      </c>
      <c r="N64" s="3">
        <v>2</v>
      </c>
      <c r="O64" s="3">
        <v>0</v>
      </c>
      <c r="P64" s="3">
        <v>0</v>
      </c>
      <c r="Q64" s="3">
        <v>0</v>
      </c>
      <c r="R64" s="5">
        <f t="shared" si="14"/>
        <v>0</v>
      </c>
      <c r="S64" s="5">
        <f t="shared" si="15"/>
        <v>0</v>
      </c>
      <c r="T64" s="3">
        <v>0</v>
      </c>
      <c r="U64" s="3">
        <v>0</v>
      </c>
      <c r="V64" s="3">
        <v>2</v>
      </c>
      <c r="W64" s="3">
        <v>0</v>
      </c>
      <c r="X64" s="3">
        <v>1</v>
      </c>
      <c r="Y64" s="3">
        <v>1</v>
      </c>
    </row>
    <row r="65" spans="1:25" s="3" customFormat="1" x14ac:dyDescent="0.3">
      <c r="A65" s="3">
        <v>182</v>
      </c>
      <c r="B65" s="3" t="s">
        <v>29</v>
      </c>
      <c r="C65" s="3" t="s">
        <v>31</v>
      </c>
      <c r="D65" s="3" t="s">
        <v>26</v>
      </c>
      <c r="E65" s="3" t="s">
        <v>27</v>
      </c>
      <c r="F65" s="11" t="s">
        <v>30</v>
      </c>
      <c r="G65" s="3">
        <v>2</v>
      </c>
      <c r="H65" s="3">
        <v>2</v>
      </c>
      <c r="I65" s="4">
        <f t="shared" si="11"/>
        <v>2</v>
      </c>
      <c r="J65" s="3">
        <v>0</v>
      </c>
      <c r="K65" s="5">
        <f t="shared" si="12"/>
        <v>0</v>
      </c>
      <c r="L65" s="3">
        <f t="shared" si="13"/>
        <v>1</v>
      </c>
      <c r="M65" s="3">
        <v>0</v>
      </c>
      <c r="N65" s="3">
        <v>1</v>
      </c>
      <c r="O65" s="3">
        <v>0</v>
      </c>
      <c r="P65" s="3">
        <v>2</v>
      </c>
      <c r="Q65" s="3">
        <v>2</v>
      </c>
      <c r="R65" s="5">
        <f t="shared" si="14"/>
        <v>0</v>
      </c>
      <c r="S65" s="5">
        <f t="shared" si="15"/>
        <v>0</v>
      </c>
      <c r="T65" s="3">
        <v>0</v>
      </c>
      <c r="U65" s="3">
        <v>1</v>
      </c>
      <c r="V65" s="3">
        <v>0</v>
      </c>
      <c r="W65" s="3">
        <v>0</v>
      </c>
      <c r="X65" s="3">
        <v>1</v>
      </c>
      <c r="Y65" s="3">
        <v>0</v>
      </c>
    </row>
    <row r="66" spans="1:25" s="3" customFormat="1" x14ac:dyDescent="0.3">
      <c r="A66" s="3">
        <v>183</v>
      </c>
      <c r="B66" s="3" t="s">
        <v>32</v>
      </c>
      <c r="C66" s="3" t="s">
        <v>25</v>
      </c>
      <c r="D66" s="3" t="s">
        <v>34</v>
      </c>
      <c r="E66" s="3" t="s">
        <v>30</v>
      </c>
      <c r="F66" s="18" t="s">
        <v>31</v>
      </c>
      <c r="G66" s="3">
        <v>0</v>
      </c>
      <c r="H66" s="3">
        <v>0</v>
      </c>
      <c r="I66" s="4" t="e">
        <f t="shared" si="11"/>
        <v>#DIV/0!</v>
      </c>
      <c r="J66" s="3">
        <v>0</v>
      </c>
      <c r="K66" s="5" t="e">
        <f t="shared" si="12"/>
        <v>#DIV/0!</v>
      </c>
      <c r="L66" s="3">
        <f t="shared" si="13"/>
        <v>0</v>
      </c>
      <c r="M66" s="3">
        <v>0</v>
      </c>
      <c r="N66" s="3">
        <v>0</v>
      </c>
      <c r="O66" s="3">
        <v>0</v>
      </c>
      <c r="P66" s="3">
        <v>0</v>
      </c>
      <c r="Q66" s="3">
        <v>0</v>
      </c>
      <c r="R66" s="5" t="e">
        <f t="shared" si="14"/>
        <v>#DIV/0!</v>
      </c>
      <c r="S66" s="5" t="e">
        <f t="shared" si="15"/>
        <v>#DIV/0!</v>
      </c>
      <c r="T66" s="3">
        <v>0</v>
      </c>
      <c r="U66" s="3">
        <v>0</v>
      </c>
      <c r="V66" s="3">
        <v>0</v>
      </c>
      <c r="W66" s="3">
        <v>0</v>
      </c>
      <c r="X66" s="3">
        <v>0</v>
      </c>
      <c r="Y66" s="3">
        <v>0</v>
      </c>
    </row>
    <row r="67" spans="1:25" s="3" customFormat="1" x14ac:dyDescent="0.3">
      <c r="A67" s="3">
        <v>184</v>
      </c>
      <c r="B67" s="3" t="s">
        <v>31</v>
      </c>
      <c r="C67" s="3" t="s">
        <v>25</v>
      </c>
      <c r="D67" s="3" t="s">
        <v>34</v>
      </c>
      <c r="E67" s="3" t="s">
        <v>30</v>
      </c>
      <c r="F67" s="16" t="s">
        <v>28</v>
      </c>
      <c r="G67" s="3">
        <v>2</v>
      </c>
      <c r="H67" s="3">
        <v>1</v>
      </c>
      <c r="I67" s="4" t="e">
        <f t="shared" si="11"/>
        <v>#DIV/0!</v>
      </c>
      <c r="J67" s="3">
        <v>1</v>
      </c>
      <c r="K67" s="5">
        <f t="shared" si="12"/>
        <v>0.5</v>
      </c>
      <c r="L67" s="3">
        <f t="shared" si="13"/>
        <v>0</v>
      </c>
      <c r="M67" s="3">
        <v>0</v>
      </c>
      <c r="N67" s="3">
        <v>0</v>
      </c>
      <c r="O67" s="3">
        <v>0</v>
      </c>
      <c r="P67" s="3">
        <v>2</v>
      </c>
      <c r="Q67" s="3">
        <v>1</v>
      </c>
      <c r="R67" s="5" t="e">
        <f t="shared" si="14"/>
        <v>#DIV/0!</v>
      </c>
      <c r="S67" s="5" t="e">
        <f t="shared" si="15"/>
        <v>#DIV/0!</v>
      </c>
      <c r="T67" s="3">
        <v>0</v>
      </c>
      <c r="U67" s="3">
        <v>0</v>
      </c>
      <c r="V67" s="3">
        <v>0</v>
      </c>
      <c r="W67" s="3">
        <v>0</v>
      </c>
      <c r="X67" s="3">
        <v>1</v>
      </c>
      <c r="Y67" s="3">
        <v>0</v>
      </c>
    </row>
    <row r="68" spans="1:25" s="3" customFormat="1" x14ac:dyDescent="0.3">
      <c r="A68" s="3">
        <v>185</v>
      </c>
      <c r="B68" s="3" t="s">
        <v>24</v>
      </c>
      <c r="C68" s="3" t="s">
        <v>25</v>
      </c>
      <c r="D68" s="3" t="s">
        <v>34</v>
      </c>
      <c r="E68" s="3" t="s">
        <v>30</v>
      </c>
      <c r="F68" s="11" t="s">
        <v>28</v>
      </c>
      <c r="G68" s="3">
        <v>1</v>
      </c>
      <c r="H68" s="3">
        <v>3</v>
      </c>
      <c r="I68" s="4">
        <f t="shared" si="11"/>
        <v>2.0833333333333335</v>
      </c>
      <c r="J68" s="3">
        <v>0</v>
      </c>
      <c r="K68" s="5">
        <f t="shared" si="12"/>
        <v>0</v>
      </c>
      <c r="L68" s="3">
        <f t="shared" si="13"/>
        <v>1</v>
      </c>
      <c r="M68" s="3">
        <v>1</v>
      </c>
      <c r="N68" s="3">
        <v>0</v>
      </c>
      <c r="O68" s="3">
        <v>0</v>
      </c>
      <c r="P68" s="3">
        <v>0</v>
      </c>
      <c r="Q68" s="3">
        <v>0</v>
      </c>
      <c r="R68" s="5">
        <f t="shared" si="14"/>
        <v>1</v>
      </c>
      <c r="S68" s="5">
        <f t="shared" si="15"/>
        <v>1.5</v>
      </c>
      <c r="T68" s="3">
        <v>1</v>
      </c>
      <c r="U68" s="3">
        <v>0</v>
      </c>
      <c r="V68" s="3">
        <v>0</v>
      </c>
      <c r="W68" s="3">
        <v>0</v>
      </c>
      <c r="X68" s="3">
        <v>0</v>
      </c>
      <c r="Y68" s="3">
        <v>0</v>
      </c>
    </row>
    <row r="69" spans="1:25" s="3" customFormat="1" x14ac:dyDescent="0.3">
      <c r="A69" s="3">
        <v>186</v>
      </c>
      <c r="B69" s="3" t="s">
        <v>34</v>
      </c>
      <c r="C69" s="3" t="s">
        <v>25</v>
      </c>
      <c r="D69" s="3" t="s">
        <v>26</v>
      </c>
      <c r="E69" s="3" t="s">
        <v>27</v>
      </c>
      <c r="F69" s="18" t="s">
        <v>28</v>
      </c>
      <c r="G69" s="3">
        <v>6</v>
      </c>
      <c r="H69" s="3">
        <v>3</v>
      </c>
      <c r="I69" s="4">
        <f t="shared" si="11"/>
        <v>0.58708414872798431</v>
      </c>
      <c r="J69" s="3">
        <v>1</v>
      </c>
      <c r="K69" s="5">
        <f t="shared" si="12"/>
        <v>0.16666666666666666</v>
      </c>
      <c r="L69" s="3">
        <f t="shared" si="13"/>
        <v>4</v>
      </c>
      <c r="M69" s="3">
        <v>1</v>
      </c>
      <c r="N69" s="3">
        <v>3</v>
      </c>
      <c r="O69" s="3">
        <v>0</v>
      </c>
      <c r="P69" s="3">
        <v>3</v>
      </c>
      <c r="Q69" s="3">
        <v>1</v>
      </c>
      <c r="R69" s="5">
        <f t="shared" si="14"/>
        <v>0.25</v>
      </c>
      <c r="S69" s="5">
        <f t="shared" si="15"/>
        <v>0.25</v>
      </c>
      <c r="T69" s="3">
        <v>0</v>
      </c>
      <c r="U69" s="3">
        <v>4</v>
      </c>
      <c r="V69" s="3">
        <v>0</v>
      </c>
      <c r="W69" s="3">
        <v>0</v>
      </c>
      <c r="X69" s="3">
        <v>2</v>
      </c>
      <c r="Y69" s="3">
        <v>0</v>
      </c>
    </row>
    <row r="70" spans="1:25" s="3" customFormat="1" x14ac:dyDescent="0.3">
      <c r="A70" s="3">
        <v>187</v>
      </c>
      <c r="B70" s="3" t="s">
        <v>24</v>
      </c>
      <c r="C70" s="3" t="s">
        <v>29</v>
      </c>
      <c r="D70" s="3" t="s">
        <v>34</v>
      </c>
      <c r="E70" s="3" t="s">
        <v>30</v>
      </c>
      <c r="F70" s="3" t="s">
        <v>28</v>
      </c>
      <c r="G70" s="3">
        <v>1</v>
      </c>
      <c r="H70" s="3">
        <v>3</v>
      </c>
      <c r="I70" s="4">
        <f t="shared" si="11"/>
        <v>2.0833333333333335</v>
      </c>
      <c r="J70" s="3">
        <v>0</v>
      </c>
      <c r="K70" s="5">
        <f t="shared" si="12"/>
        <v>0</v>
      </c>
      <c r="L70" s="3">
        <f t="shared" si="13"/>
        <v>1</v>
      </c>
      <c r="M70" s="3">
        <v>1</v>
      </c>
      <c r="N70" s="3">
        <v>0</v>
      </c>
      <c r="O70" s="3">
        <v>1</v>
      </c>
      <c r="P70" s="3">
        <v>1</v>
      </c>
      <c r="Q70" s="3">
        <v>1</v>
      </c>
      <c r="R70" s="5">
        <f t="shared" si="14"/>
        <v>1</v>
      </c>
      <c r="S70" s="5">
        <f t="shared" si="15"/>
        <v>1</v>
      </c>
      <c r="T70" s="3">
        <v>0</v>
      </c>
      <c r="U70" s="3">
        <v>0</v>
      </c>
      <c r="V70" s="3">
        <v>0</v>
      </c>
      <c r="W70" s="3">
        <v>0</v>
      </c>
      <c r="X70" s="3">
        <v>1</v>
      </c>
      <c r="Y70" s="3">
        <v>0</v>
      </c>
    </row>
    <row r="71" spans="1:25" s="3" customFormat="1" x14ac:dyDescent="0.3">
      <c r="A71" s="3">
        <v>188</v>
      </c>
      <c r="B71" s="3" t="s">
        <v>24</v>
      </c>
      <c r="C71" s="3" t="s">
        <v>29</v>
      </c>
      <c r="D71" s="3" t="s">
        <v>32</v>
      </c>
      <c r="E71" s="3" t="s">
        <v>34</v>
      </c>
      <c r="F71" s="11" t="s">
        <v>28</v>
      </c>
      <c r="G71" s="3">
        <v>0</v>
      </c>
      <c r="H71" s="3">
        <v>0</v>
      </c>
      <c r="I71" s="4" t="e">
        <f t="shared" si="11"/>
        <v>#DIV/0!</v>
      </c>
      <c r="J71" s="3">
        <v>0</v>
      </c>
      <c r="K71" s="5" t="e">
        <f t="shared" si="12"/>
        <v>#DIV/0!</v>
      </c>
      <c r="L71" s="3">
        <f t="shared" si="13"/>
        <v>0</v>
      </c>
      <c r="M71" s="3">
        <v>0</v>
      </c>
      <c r="N71" s="3">
        <v>0</v>
      </c>
      <c r="O71" s="3">
        <v>0</v>
      </c>
      <c r="P71" s="3">
        <v>0</v>
      </c>
      <c r="Q71" s="3">
        <v>0</v>
      </c>
      <c r="R71" s="5" t="e">
        <f t="shared" si="14"/>
        <v>#DIV/0!</v>
      </c>
      <c r="S71" s="5" t="e">
        <f t="shared" si="15"/>
        <v>#DIV/0!</v>
      </c>
      <c r="T71" s="3">
        <v>0</v>
      </c>
      <c r="U71" s="3">
        <v>0</v>
      </c>
      <c r="V71" s="3">
        <v>0</v>
      </c>
      <c r="W71" s="3">
        <v>0</v>
      </c>
      <c r="X71" s="3">
        <v>0</v>
      </c>
      <c r="Y71" s="3">
        <v>0</v>
      </c>
    </row>
    <row r="72" spans="1:25" s="3" customFormat="1" x14ac:dyDescent="0.3">
      <c r="I72" s="4"/>
      <c r="K72" s="5"/>
      <c r="R72" s="5"/>
      <c r="S72" s="5"/>
    </row>
    <row r="73" spans="1:25" s="3" customFormat="1" x14ac:dyDescent="0.3">
      <c r="G73" s="6" t="s">
        <v>7</v>
      </c>
      <c r="H73" s="6" t="s">
        <v>8</v>
      </c>
      <c r="I73" s="7" t="s">
        <v>9</v>
      </c>
      <c r="J73" s="6" t="s">
        <v>10</v>
      </c>
      <c r="K73" s="8" t="s">
        <v>11</v>
      </c>
      <c r="L73" s="6" t="s">
        <v>12</v>
      </c>
      <c r="M73" s="6" t="s">
        <v>13</v>
      </c>
      <c r="N73" s="6" t="s">
        <v>14</v>
      </c>
      <c r="O73" s="6" t="s">
        <v>38</v>
      </c>
      <c r="P73" s="6" t="s">
        <v>16</v>
      </c>
      <c r="Q73" s="6" t="s">
        <v>17</v>
      </c>
      <c r="R73" s="8" t="s">
        <v>18</v>
      </c>
      <c r="S73" s="8" t="s">
        <v>19</v>
      </c>
      <c r="T73" s="6" t="s">
        <v>20</v>
      </c>
      <c r="U73" s="6" t="s">
        <v>39</v>
      </c>
      <c r="V73" s="6" t="s">
        <v>40</v>
      </c>
      <c r="W73" s="6" t="s">
        <v>41</v>
      </c>
      <c r="X73" s="6" t="s">
        <v>22</v>
      </c>
      <c r="Y73" s="6" t="s">
        <v>42</v>
      </c>
    </row>
    <row r="74" spans="1:25" s="3" customFormat="1" x14ac:dyDescent="0.3">
      <c r="F74" s="6" t="s">
        <v>36</v>
      </c>
      <c r="G74" s="3">
        <f>SUM(G41:G71)</f>
        <v>109</v>
      </c>
      <c r="H74" s="3">
        <f>SUM(H41:H71)</f>
        <v>69</v>
      </c>
      <c r="I74" s="4">
        <f t="shared" ref="I74" si="16">H74/G74</f>
        <v>0.6330275229357798</v>
      </c>
      <c r="J74" s="3">
        <f>SUM(J41:J71)</f>
        <v>28</v>
      </c>
      <c r="K74" s="5">
        <f t="shared" ref="K74" si="17">J74/G74</f>
        <v>0.25688073394495414</v>
      </c>
      <c r="L74" s="3">
        <f t="shared" ref="L74:Q74" si="18">SUM(L41:L71)</f>
        <v>71</v>
      </c>
      <c r="M74" s="3">
        <f t="shared" si="18"/>
        <v>25</v>
      </c>
      <c r="N74" s="3">
        <f t="shared" si="18"/>
        <v>46</v>
      </c>
      <c r="O74" s="3">
        <f t="shared" si="18"/>
        <v>11</v>
      </c>
      <c r="P74" s="3">
        <f t="shared" si="18"/>
        <v>20</v>
      </c>
      <c r="Q74" s="3">
        <f t="shared" si="18"/>
        <v>14</v>
      </c>
      <c r="R74" s="5">
        <f t="shared" ref="R74" si="19">M74/(M74+N74)</f>
        <v>0.352112676056338</v>
      </c>
      <c r="S74" s="5">
        <f>((0.5*T74)+M74)/L74</f>
        <v>0.40140845070422537</v>
      </c>
      <c r="T74" s="3">
        <f t="shared" ref="T74:Y74" si="20">SUM(T41:T71)</f>
        <v>7</v>
      </c>
      <c r="U74" s="3">
        <f t="shared" si="20"/>
        <v>21</v>
      </c>
      <c r="V74" s="3">
        <f t="shared" si="20"/>
        <v>29</v>
      </c>
      <c r="W74" s="3">
        <f t="shared" si="20"/>
        <v>14</v>
      </c>
      <c r="X74" s="3">
        <f t="shared" si="20"/>
        <v>15</v>
      </c>
      <c r="Y74" s="3">
        <f t="shared" si="20"/>
        <v>3</v>
      </c>
    </row>
  </sheetData>
  <sortState xmlns:xlrd2="http://schemas.microsoft.com/office/spreadsheetml/2017/richdata2" ref="A41:Y71">
    <sortCondition ref="A41:A71"/>
  </sortState>
  <mergeCells count="2">
    <mergeCell ref="A1:C1"/>
    <mergeCell ref="A39:C39"/>
  </mergeCells>
  <conditionalFormatting sqref="G3:G34">
    <cfRule type="colorScale" priority="1161">
      <colorScale>
        <cfvo type="min"/>
        <cfvo type="max"/>
        <color rgb="FFFCFCFF"/>
        <color rgb="FF63BE7B"/>
      </colorScale>
    </cfRule>
  </conditionalFormatting>
  <conditionalFormatting sqref="G41:G72">
    <cfRule type="colorScale" priority="1179">
      <colorScale>
        <cfvo type="min"/>
        <cfvo type="max"/>
        <color rgb="FFFCFCFF"/>
        <color rgb="FF63BE7B"/>
      </colorScale>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2A477-93B3-49BC-B453-C0A7F9142FF8}">
  <dimension ref="A1:AA68"/>
  <sheetViews>
    <sheetView workbookViewId="0">
      <selection sqref="A1:C1"/>
    </sheetView>
  </sheetViews>
  <sheetFormatPr defaultRowHeight="14.4" x14ac:dyDescent="0.3"/>
  <cols>
    <col min="1" max="1" width="8.109375" style="3" bestFit="1" customWidth="1"/>
    <col min="2" max="6" width="16.109375" bestFit="1" customWidth="1"/>
    <col min="15" max="15" width="11.6640625" bestFit="1" customWidth="1"/>
    <col min="23" max="23" width="10.5546875" bestFit="1" customWidth="1"/>
    <col min="25" max="25" width="18.88671875" bestFit="1" customWidth="1"/>
    <col min="26" max="26" width="16.6640625" bestFit="1" customWidth="1"/>
  </cols>
  <sheetData>
    <row r="1" spans="1:27" x14ac:dyDescent="0.3">
      <c r="A1" s="49" t="s">
        <v>0</v>
      </c>
      <c r="B1" s="49"/>
      <c r="C1" s="49"/>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x14ac:dyDescent="0.3">
      <c r="A3" s="3">
        <v>1</v>
      </c>
      <c r="B3" s="3" t="s">
        <v>24</v>
      </c>
      <c r="C3" s="3" t="s">
        <v>25</v>
      </c>
      <c r="D3" s="3" t="s">
        <v>26</v>
      </c>
      <c r="E3" s="3" t="s">
        <v>27</v>
      </c>
      <c r="F3" s="3" t="s">
        <v>28</v>
      </c>
      <c r="G3" s="3">
        <v>15</v>
      </c>
      <c r="H3" s="3">
        <v>10</v>
      </c>
      <c r="I3" s="4">
        <f t="shared" ref="I3:I31" si="0">H3/G3</f>
        <v>0.66666666666666663</v>
      </c>
      <c r="J3" s="3">
        <v>3</v>
      </c>
      <c r="K3" s="5">
        <f t="shared" ref="K3:K31" si="1">J3/G3</f>
        <v>0.2</v>
      </c>
      <c r="L3" s="3">
        <f t="shared" ref="L3:L31" si="2">M3+N3</f>
        <v>11</v>
      </c>
      <c r="M3" s="3">
        <v>4</v>
      </c>
      <c r="N3" s="3">
        <v>7</v>
      </c>
      <c r="O3" s="3">
        <v>2</v>
      </c>
      <c r="P3" s="3">
        <v>2</v>
      </c>
      <c r="Q3" s="3">
        <v>1</v>
      </c>
      <c r="R3" s="5">
        <f t="shared" ref="R3:R31" si="3">M3/(M3+N3)</f>
        <v>0.36363636363636365</v>
      </c>
      <c r="S3" s="5">
        <f t="shared" ref="S3:S31" si="4">((0.5*T3)+M3)/L3</f>
        <v>0.40909090909090912</v>
      </c>
      <c r="T3" s="3">
        <v>1</v>
      </c>
      <c r="U3" s="3">
        <v>2</v>
      </c>
      <c r="V3" s="3">
        <v>0</v>
      </c>
      <c r="W3" s="3">
        <v>1</v>
      </c>
      <c r="Y3" s="3">
        <v>33</v>
      </c>
      <c r="Z3" s="3">
        <v>31</v>
      </c>
      <c r="AA3" s="4">
        <f>Z3/40</f>
        <v>0.77500000000000002</v>
      </c>
    </row>
    <row r="4" spans="1:27" x14ac:dyDescent="0.3">
      <c r="A4" s="3">
        <v>4</v>
      </c>
      <c r="B4" s="3" t="s">
        <v>24</v>
      </c>
      <c r="C4" s="3" t="s">
        <v>29</v>
      </c>
      <c r="D4" s="3" t="s">
        <v>26</v>
      </c>
      <c r="E4" s="3" t="s">
        <v>27</v>
      </c>
      <c r="F4" s="3" t="s">
        <v>28</v>
      </c>
      <c r="G4" s="3">
        <v>3</v>
      </c>
      <c r="H4" s="3">
        <v>0</v>
      </c>
      <c r="I4" s="4">
        <f t="shared" si="0"/>
        <v>0</v>
      </c>
      <c r="J4" s="3">
        <v>0</v>
      </c>
      <c r="K4" s="5">
        <f t="shared" si="1"/>
        <v>0</v>
      </c>
      <c r="L4" s="3">
        <f t="shared" si="2"/>
        <v>3</v>
      </c>
      <c r="M4" s="3">
        <v>0</v>
      </c>
      <c r="N4" s="3">
        <v>3</v>
      </c>
      <c r="O4" s="3">
        <v>0</v>
      </c>
      <c r="P4" s="3">
        <v>0</v>
      </c>
      <c r="Q4" s="3">
        <v>0</v>
      </c>
      <c r="R4" s="5">
        <f t="shared" si="3"/>
        <v>0</v>
      </c>
      <c r="S4" s="5">
        <f t="shared" si="4"/>
        <v>0</v>
      </c>
      <c r="T4" s="3">
        <v>0</v>
      </c>
      <c r="U4" s="3">
        <v>3</v>
      </c>
      <c r="V4" s="3">
        <v>0</v>
      </c>
      <c r="W4" s="3">
        <v>0</v>
      </c>
    </row>
    <row r="5" spans="1:27" x14ac:dyDescent="0.3">
      <c r="A5" s="3">
        <v>7</v>
      </c>
      <c r="B5" s="3" t="s">
        <v>24</v>
      </c>
      <c r="C5" s="3" t="s">
        <v>30</v>
      </c>
      <c r="D5" s="3" t="s">
        <v>26</v>
      </c>
      <c r="E5" s="3" t="s">
        <v>27</v>
      </c>
      <c r="F5" s="3" t="s">
        <v>28</v>
      </c>
      <c r="G5" s="3">
        <v>2</v>
      </c>
      <c r="H5" s="3">
        <v>0</v>
      </c>
      <c r="I5" s="4">
        <f t="shared" si="0"/>
        <v>0</v>
      </c>
      <c r="J5" s="3">
        <v>0</v>
      </c>
      <c r="K5" s="5">
        <f t="shared" si="1"/>
        <v>0</v>
      </c>
      <c r="L5" s="3">
        <f t="shared" si="2"/>
        <v>2</v>
      </c>
      <c r="M5" s="3">
        <v>0</v>
      </c>
      <c r="N5" s="3">
        <v>2</v>
      </c>
      <c r="O5" s="3">
        <v>0</v>
      </c>
      <c r="P5" s="3">
        <v>0</v>
      </c>
      <c r="Q5" s="3">
        <v>0</v>
      </c>
      <c r="R5" s="5">
        <f t="shared" si="3"/>
        <v>0</v>
      </c>
      <c r="S5" s="5">
        <f t="shared" si="4"/>
        <v>0</v>
      </c>
      <c r="T5" s="3">
        <v>0</v>
      </c>
      <c r="U5" s="3">
        <v>1</v>
      </c>
      <c r="V5" s="3">
        <v>0</v>
      </c>
      <c r="W5" s="3">
        <v>1</v>
      </c>
    </row>
    <row r="6" spans="1:27" x14ac:dyDescent="0.3">
      <c r="A6" s="3">
        <v>19</v>
      </c>
      <c r="B6" s="3" t="s">
        <v>29</v>
      </c>
      <c r="C6" s="3" t="s">
        <v>25</v>
      </c>
      <c r="D6" s="3" t="s">
        <v>26</v>
      </c>
      <c r="E6" s="3" t="s">
        <v>33</v>
      </c>
      <c r="F6" s="3" t="s">
        <v>28</v>
      </c>
      <c r="G6" s="3">
        <v>1</v>
      </c>
      <c r="H6" s="3">
        <v>2</v>
      </c>
      <c r="I6" s="4">
        <f t="shared" si="0"/>
        <v>2</v>
      </c>
      <c r="J6" s="3">
        <v>0</v>
      </c>
      <c r="K6" s="5">
        <f t="shared" si="1"/>
        <v>0</v>
      </c>
      <c r="L6" s="3">
        <f t="shared" si="2"/>
        <v>0</v>
      </c>
      <c r="M6" s="3">
        <v>0</v>
      </c>
      <c r="N6" s="3">
        <v>0</v>
      </c>
      <c r="O6" s="3">
        <v>0</v>
      </c>
      <c r="P6" s="3">
        <v>2</v>
      </c>
      <c r="Q6" s="3">
        <v>2</v>
      </c>
      <c r="R6" s="5" t="e">
        <f t="shared" si="3"/>
        <v>#DIV/0!</v>
      </c>
      <c r="S6" s="5" t="e">
        <f t="shared" si="4"/>
        <v>#DIV/0!</v>
      </c>
      <c r="T6" s="3">
        <v>0</v>
      </c>
      <c r="U6" s="3">
        <v>0</v>
      </c>
      <c r="V6" s="3">
        <v>0</v>
      </c>
      <c r="W6" s="3">
        <v>1</v>
      </c>
    </row>
    <row r="7" spans="1:27" x14ac:dyDescent="0.3">
      <c r="A7" s="3">
        <v>24</v>
      </c>
      <c r="B7" s="3" t="s">
        <v>24</v>
      </c>
      <c r="C7" s="3" t="s">
        <v>29</v>
      </c>
      <c r="D7" s="3" t="s">
        <v>26</v>
      </c>
      <c r="E7" s="3" t="s">
        <v>33</v>
      </c>
      <c r="F7" s="3" t="s">
        <v>28</v>
      </c>
      <c r="G7" s="3">
        <v>2</v>
      </c>
      <c r="H7" s="3">
        <v>5</v>
      </c>
      <c r="I7" s="4">
        <f t="shared" si="0"/>
        <v>2.5</v>
      </c>
      <c r="J7" s="3">
        <v>0</v>
      </c>
      <c r="K7" s="5">
        <f t="shared" si="1"/>
        <v>0</v>
      </c>
      <c r="L7" s="3">
        <f t="shared" si="2"/>
        <v>2</v>
      </c>
      <c r="M7" s="3">
        <v>2</v>
      </c>
      <c r="N7" s="3">
        <v>0</v>
      </c>
      <c r="O7" s="3">
        <v>0</v>
      </c>
      <c r="P7" s="3">
        <v>0</v>
      </c>
      <c r="Q7" s="3">
        <v>0</v>
      </c>
      <c r="R7" s="5">
        <f t="shared" si="3"/>
        <v>1</v>
      </c>
      <c r="S7" s="5">
        <f t="shared" si="4"/>
        <v>1.25</v>
      </c>
      <c r="T7" s="3">
        <v>1</v>
      </c>
      <c r="U7" s="3">
        <v>0</v>
      </c>
      <c r="V7" s="3">
        <v>0</v>
      </c>
      <c r="W7" s="3">
        <v>0</v>
      </c>
    </row>
    <row r="8" spans="1:27" x14ac:dyDescent="0.3">
      <c r="A8" s="3">
        <v>27</v>
      </c>
      <c r="B8" s="3" t="s">
        <v>29</v>
      </c>
      <c r="C8" s="3" t="s">
        <v>25</v>
      </c>
      <c r="D8" s="3" t="s">
        <v>26</v>
      </c>
      <c r="E8" s="3" t="s">
        <v>30</v>
      </c>
      <c r="F8" s="3" t="s">
        <v>28</v>
      </c>
      <c r="G8" s="3">
        <v>3</v>
      </c>
      <c r="H8" s="3">
        <v>2</v>
      </c>
      <c r="I8" s="4">
        <f t="shared" si="0"/>
        <v>0.66666666666666663</v>
      </c>
      <c r="J8" s="3">
        <v>0</v>
      </c>
      <c r="K8" s="5">
        <f t="shared" si="1"/>
        <v>0</v>
      </c>
      <c r="L8" s="3">
        <f t="shared" si="2"/>
        <v>3</v>
      </c>
      <c r="M8" s="3">
        <v>1</v>
      </c>
      <c r="N8" s="3">
        <v>2</v>
      </c>
      <c r="O8" s="3">
        <v>1</v>
      </c>
      <c r="P8" s="3">
        <v>0</v>
      </c>
      <c r="Q8" s="3">
        <v>0</v>
      </c>
      <c r="R8" s="5">
        <f t="shared" si="3"/>
        <v>0.33333333333333331</v>
      </c>
      <c r="S8" s="5">
        <f t="shared" si="4"/>
        <v>0.33333333333333331</v>
      </c>
      <c r="T8" s="3">
        <v>0</v>
      </c>
      <c r="U8" s="3">
        <v>0</v>
      </c>
      <c r="V8" s="3">
        <v>0</v>
      </c>
      <c r="W8" s="3">
        <v>1</v>
      </c>
    </row>
    <row r="9" spans="1:27" x14ac:dyDescent="0.3">
      <c r="A9" s="3">
        <v>30</v>
      </c>
      <c r="B9" s="3" t="s">
        <v>24</v>
      </c>
      <c r="C9" s="3" t="s">
        <v>25</v>
      </c>
      <c r="D9" s="3" t="s">
        <v>29</v>
      </c>
      <c r="E9" s="3" t="s">
        <v>33</v>
      </c>
      <c r="F9" s="3" t="s">
        <v>32</v>
      </c>
      <c r="G9" s="3">
        <v>2</v>
      </c>
      <c r="H9" s="3">
        <v>3</v>
      </c>
      <c r="I9" s="4">
        <f t="shared" si="0"/>
        <v>1.5</v>
      </c>
      <c r="J9" s="3">
        <v>1</v>
      </c>
      <c r="K9" s="5">
        <f t="shared" si="1"/>
        <v>0.5</v>
      </c>
      <c r="L9" s="3">
        <f t="shared" si="2"/>
        <v>1</v>
      </c>
      <c r="M9" s="3">
        <v>1</v>
      </c>
      <c r="N9" s="3">
        <v>0</v>
      </c>
      <c r="O9" s="3">
        <v>1</v>
      </c>
      <c r="P9" s="3">
        <v>0</v>
      </c>
      <c r="Q9" s="3">
        <v>0</v>
      </c>
      <c r="R9" s="5">
        <f t="shared" si="3"/>
        <v>1</v>
      </c>
      <c r="S9" s="5">
        <f t="shared" si="4"/>
        <v>1.5</v>
      </c>
      <c r="T9" s="3">
        <v>1</v>
      </c>
      <c r="U9" s="3">
        <v>0</v>
      </c>
      <c r="V9" s="3">
        <v>0</v>
      </c>
      <c r="W9" s="3">
        <v>0</v>
      </c>
    </row>
    <row r="10" spans="1:27" x14ac:dyDescent="0.3">
      <c r="A10" s="3">
        <v>33</v>
      </c>
      <c r="B10" s="3" t="s">
        <v>24</v>
      </c>
      <c r="C10" s="3" t="s">
        <v>25</v>
      </c>
      <c r="D10" s="3" t="s">
        <v>26</v>
      </c>
      <c r="E10" s="3" t="s">
        <v>30</v>
      </c>
      <c r="F10" s="3" t="s">
        <v>28</v>
      </c>
      <c r="G10" s="3">
        <v>2</v>
      </c>
      <c r="H10" s="3">
        <v>2</v>
      </c>
      <c r="I10" s="4">
        <f t="shared" si="0"/>
        <v>1</v>
      </c>
      <c r="J10" s="3">
        <v>0</v>
      </c>
      <c r="K10" s="5">
        <f t="shared" si="1"/>
        <v>0</v>
      </c>
      <c r="L10" s="3">
        <f t="shared" si="2"/>
        <v>2</v>
      </c>
      <c r="M10" s="3">
        <v>1</v>
      </c>
      <c r="N10" s="3">
        <v>1</v>
      </c>
      <c r="O10" s="3">
        <v>0</v>
      </c>
      <c r="P10" s="3">
        <v>0</v>
      </c>
      <c r="Q10" s="3">
        <v>0</v>
      </c>
      <c r="R10" s="5">
        <f t="shared" si="3"/>
        <v>0.5</v>
      </c>
      <c r="S10" s="5">
        <f t="shared" si="4"/>
        <v>0.5</v>
      </c>
      <c r="T10" s="3">
        <v>0</v>
      </c>
      <c r="U10" s="3">
        <v>0</v>
      </c>
      <c r="V10" s="3">
        <v>0</v>
      </c>
      <c r="W10" s="3">
        <v>0</v>
      </c>
    </row>
    <row r="11" spans="1:27" x14ac:dyDescent="0.3">
      <c r="A11" s="3">
        <v>41</v>
      </c>
      <c r="B11" s="3" t="s">
        <v>24</v>
      </c>
      <c r="C11" s="3" t="s">
        <v>29</v>
      </c>
      <c r="D11" s="3" t="s">
        <v>26</v>
      </c>
      <c r="E11" s="3" t="s">
        <v>34</v>
      </c>
      <c r="F11" s="3" t="s">
        <v>28</v>
      </c>
      <c r="G11" s="3">
        <v>3</v>
      </c>
      <c r="H11" s="3">
        <v>2</v>
      </c>
      <c r="I11" s="4">
        <f t="shared" si="0"/>
        <v>0.66666666666666663</v>
      </c>
      <c r="J11" s="3">
        <v>0</v>
      </c>
      <c r="K11" s="5">
        <f t="shared" si="1"/>
        <v>0</v>
      </c>
      <c r="L11" s="3">
        <f t="shared" si="2"/>
        <v>3</v>
      </c>
      <c r="M11" s="3">
        <v>1</v>
      </c>
      <c r="N11" s="3">
        <v>2</v>
      </c>
      <c r="O11" s="3">
        <v>1</v>
      </c>
      <c r="P11" s="3">
        <v>0</v>
      </c>
      <c r="Q11" s="3">
        <v>0</v>
      </c>
      <c r="R11" s="5">
        <f t="shared" si="3"/>
        <v>0.33333333333333331</v>
      </c>
      <c r="S11" s="5">
        <f t="shared" si="4"/>
        <v>0.33333333333333331</v>
      </c>
      <c r="T11" s="3">
        <v>0</v>
      </c>
      <c r="U11" s="3">
        <v>1</v>
      </c>
      <c r="V11" s="3">
        <v>0</v>
      </c>
      <c r="W11" s="3">
        <v>0</v>
      </c>
    </row>
    <row r="12" spans="1:27" x14ac:dyDescent="0.3">
      <c r="A12" s="3">
        <v>48</v>
      </c>
      <c r="B12" s="3" t="s">
        <v>24</v>
      </c>
      <c r="C12" s="3" t="s">
        <v>25</v>
      </c>
      <c r="D12" s="3" t="s">
        <v>26</v>
      </c>
      <c r="E12" s="3" t="s">
        <v>30</v>
      </c>
      <c r="F12" s="3" t="s">
        <v>32</v>
      </c>
      <c r="G12" s="3">
        <v>3</v>
      </c>
      <c r="H12" s="3">
        <v>8</v>
      </c>
      <c r="I12" s="4">
        <f t="shared" si="0"/>
        <v>2.6666666666666665</v>
      </c>
      <c r="J12" s="3">
        <v>0</v>
      </c>
      <c r="K12" s="5">
        <f t="shared" si="1"/>
        <v>0</v>
      </c>
      <c r="L12" s="3">
        <f t="shared" si="2"/>
        <v>3</v>
      </c>
      <c r="M12" s="3">
        <v>3</v>
      </c>
      <c r="N12" s="3">
        <v>0</v>
      </c>
      <c r="O12" s="3">
        <v>2</v>
      </c>
      <c r="P12" s="3">
        <v>0</v>
      </c>
      <c r="Q12" s="3">
        <v>0</v>
      </c>
      <c r="R12" s="5">
        <f t="shared" si="3"/>
        <v>1</v>
      </c>
      <c r="S12" s="5">
        <f t="shared" si="4"/>
        <v>1.3333333333333333</v>
      </c>
      <c r="T12" s="3">
        <v>2</v>
      </c>
      <c r="U12" s="3">
        <v>0</v>
      </c>
      <c r="V12" s="3">
        <v>0</v>
      </c>
      <c r="W12" s="3">
        <v>0</v>
      </c>
    </row>
    <row r="13" spans="1:27" x14ac:dyDescent="0.3">
      <c r="A13" s="3">
        <v>69</v>
      </c>
      <c r="B13" s="3" t="s">
        <v>29</v>
      </c>
      <c r="C13" s="3" t="s">
        <v>32</v>
      </c>
      <c r="D13" s="3" t="s">
        <v>31</v>
      </c>
      <c r="E13" s="3" t="s">
        <v>34</v>
      </c>
      <c r="F13" s="3" t="s">
        <v>33</v>
      </c>
      <c r="G13" s="3">
        <v>6</v>
      </c>
      <c r="H13" s="3">
        <v>3</v>
      </c>
      <c r="I13" s="4">
        <f t="shared" si="0"/>
        <v>0.5</v>
      </c>
      <c r="J13" s="3">
        <v>0</v>
      </c>
      <c r="K13" s="5">
        <f t="shared" si="1"/>
        <v>0</v>
      </c>
      <c r="L13" s="3">
        <f t="shared" si="2"/>
        <v>6</v>
      </c>
      <c r="M13" s="3">
        <v>1</v>
      </c>
      <c r="N13" s="3">
        <v>5</v>
      </c>
      <c r="O13" s="3">
        <v>1</v>
      </c>
      <c r="P13" s="3">
        <v>0</v>
      </c>
      <c r="Q13" s="3">
        <v>0</v>
      </c>
      <c r="R13" s="5">
        <f t="shared" si="3"/>
        <v>0.16666666666666666</v>
      </c>
      <c r="S13" s="5">
        <f t="shared" si="4"/>
        <v>0.25</v>
      </c>
      <c r="T13" s="3">
        <v>1</v>
      </c>
      <c r="U13" s="3">
        <v>2</v>
      </c>
      <c r="V13" s="3">
        <v>0</v>
      </c>
      <c r="W13" s="3">
        <v>1</v>
      </c>
    </row>
    <row r="14" spans="1:27" x14ac:dyDescent="0.3">
      <c r="A14" s="3">
        <v>93</v>
      </c>
      <c r="B14" s="3" t="s">
        <v>32</v>
      </c>
      <c r="C14" s="3" t="s">
        <v>25</v>
      </c>
      <c r="D14" s="3" t="s">
        <v>26</v>
      </c>
      <c r="E14" s="3" t="s">
        <v>30</v>
      </c>
      <c r="F14" s="3" t="s">
        <v>31</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7" x14ac:dyDescent="0.3">
      <c r="A15" s="3">
        <v>95</v>
      </c>
      <c r="B15" s="3" t="s">
        <v>29</v>
      </c>
      <c r="C15" s="3" t="s">
        <v>25</v>
      </c>
      <c r="D15" s="3" t="s">
        <v>26</v>
      </c>
      <c r="E15" s="3" t="s">
        <v>27</v>
      </c>
      <c r="F15" s="3" t="s">
        <v>33</v>
      </c>
      <c r="G15" s="3">
        <v>3</v>
      </c>
      <c r="H15" s="3">
        <v>2</v>
      </c>
      <c r="I15" s="4">
        <f t="shared" si="0"/>
        <v>0.66666666666666663</v>
      </c>
      <c r="J15" s="3">
        <v>0</v>
      </c>
      <c r="K15" s="5">
        <f t="shared" si="1"/>
        <v>0</v>
      </c>
      <c r="L15" s="3">
        <f t="shared" si="2"/>
        <v>3</v>
      </c>
      <c r="M15" s="3">
        <v>1</v>
      </c>
      <c r="N15" s="3">
        <v>2</v>
      </c>
      <c r="O15" s="3">
        <v>0</v>
      </c>
      <c r="P15" s="3">
        <v>0</v>
      </c>
      <c r="Q15" s="3">
        <v>0</v>
      </c>
      <c r="R15" s="5">
        <f t="shared" si="3"/>
        <v>0.33333333333333331</v>
      </c>
      <c r="S15" s="5">
        <f t="shared" si="4"/>
        <v>0.33333333333333331</v>
      </c>
      <c r="T15" s="3">
        <v>0</v>
      </c>
      <c r="U15" s="3">
        <v>0</v>
      </c>
      <c r="V15" s="3">
        <v>0</v>
      </c>
      <c r="W15" s="3">
        <v>1</v>
      </c>
    </row>
    <row r="16" spans="1:27" x14ac:dyDescent="0.3">
      <c r="A16" s="3">
        <v>114</v>
      </c>
      <c r="B16" s="3" t="s">
        <v>24</v>
      </c>
      <c r="C16" s="3" t="s">
        <v>25</v>
      </c>
      <c r="D16" s="3" t="s">
        <v>29</v>
      </c>
      <c r="E16" s="3" t="s">
        <v>27</v>
      </c>
      <c r="F16" s="3" t="s">
        <v>33</v>
      </c>
      <c r="G16" s="3">
        <v>1</v>
      </c>
      <c r="H16" s="3">
        <v>0</v>
      </c>
      <c r="I16" s="4">
        <f t="shared" si="0"/>
        <v>0</v>
      </c>
      <c r="J16" s="3">
        <v>1</v>
      </c>
      <c r="K16" s="5">
        <f t="shared" si="1"/>
        <v>1</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117</v>
      </c>
      <c r="B17" s="3" t="s">
        <v>24</v>
      </c>
      <c r="C17" s="3" t="s">
        <v>29</v>
      </c>
      <c r="D17" s="3" t="s">
        <v>32</v>
      </c>
      <c r="E17" s="3" t="s">
        <v>33</v>
      </c>
      <c r="F17" s="3" t="s">
        <v>31</v>
      </c>
      <c r="G17" s="3">
        <v>1</v>
      </c>
      <c r="H17" s="3">
        <v>0</v>
      </c>
      <c r="I17" s="4">
        <f t="shared" si="0"/>
        <v>0</v>
      </c>
      <c r="J17" s="3">
        <v>1</v>
      </c>
      <c r="K17" s="5">
        <f t="shared" si="1"/>
        <v>1</v>
      </c>
      <c r="L17" s="3">
        <f t="shared" si="2"/>
        <v>0</v>
      </c>
      <c r="M17" s="3">
        <v>0</v>
      </c>
      <c r="N17" s="3">
        <v>0</v>
      </c>
      <c r="O17" s="3">
        <v>0</v>
      </c>
      <c r="P17" s="3">
        <v>0</v>
      </c>
      <c r="Q17" s="3">
        <v>0</v>
      </c>
      <c r="R17" s="5" t="e">
        <f t="shared" si="3"/>
        <v>#DIV/0!</v>
      </c>
      <c r="S17" s="5" t="e">
        <f t="shared" si="4"/>
        <v>#DIV/0!</v>
      </c>
      <c r="T17" s="3">
        <v>0</v>
      </c>
      <c r="U17" s="3">
        <v>0</v>
      </c>
      <c r="V17" s="3">
        <v>0</v>
      </c>
      <c r="W17" s="3">
        <v>0</v>
      </c>
    </row>
    <row r="18" spans="1:26" x14ac:dyDescent="0.3">
      <c r="A18" s="3">
        <v>120</v>
      </c>
      <c r="B18" s="3" t="s">
        <v>32</v>
      </c>
      <c r="C18" s="3" t="s">
        <v>25</v>
      </c>
      <c r="D18" s="3" t="s">
        <v>26</v>
      </c>
      <c r="E18" s="3" t="s">
        <v>27</v>
      </c>
      <c r="F18" s="3" t="s">
        <v>30</v>
      </c>
      <c r="G18" s="3">
        <v>2</v>
      </c>
      <c r="H18" s="3">
        <v>3</v>
      </c>
      <c r="I18" s="4">
        <f t="shared" si="0"/>
        <v>1.5</v>
      </c>
      <c r="J18" s="3">
        <v>0</v>
      </c>
      <c r="K18" s="5">
        <f t="shared" si="1"/>
        <v>0</v>
      </c>
      <c r="L18" s="3">
        <f t="shared" si="2"/>
        <v>2</v>
      </c>
      <c r="M18" s="3">
        <v>1</v>
      </c>
      <c r="N18" s="3">
        <v>1</v>
      </c>
      <c r="O18" s="3">
        <v>1</v>
      </c>
      <c r="P18" s="3">
        <v>0</v>
      </c>
      <c r="Q18" s="3">
        <v>0</v>
      </c>
      <c r="R18" s="5">
        <f t="shared" si="3"/>
        <v>0.5</v>
      </c>
      <c r="S18" s="5">
        <f t="shared" si="4"/>
        <v>0.75</v>
      </c>
      <c r="T18" s="3">
        <v>1</v>
      </c>
      <c r="U18" s="3">
        <v>1</v>
      </c>
      <c r="V18" s="3">
        <v>0</v>
      </c>
      <c r="W18" s="3">
        <v>0</v>
      </c>
    </row>
    <row r="19" spans="1:26" x14ac:dyDescent="0.3">
      <c r="A19" s="3">
        <v>129</v>
      </c>
      <c r="B19" s="3" t="s">
        <v>24</v>
      </c>
      <c r="C19" s="3" t="s">
        <v>25</v>
      </c>
      <c r="D19" s="3" t="s">
        <v>29</v>
      </c>
      <c r="E19" s="3" t="s">
        <v>27</v>
      </c>
      <c r="F19" s="3" t="s">
        <v>31</v>
      </c>
      <c r="G19" s="3">
        <v>2</v>
      </c>
      <c r="H19" s="3">
        <v>2</v>
      </c>
      <c r="I19" s="4">
        <f t="shared" si="0"/>
        <v>1</v>
      </c>
      <c r="J19" s="3">
        <v>0</v>
      </c>
      <c r="K19" s="5">
        <f t="shared" si="1"/>
        <v>0</v>
      </c>
      <c r="L19" s="3">
        <f t="shared" si="2"/>
        <v>2</v>
      </c>
      <c r="M19" s="3">
        <v>1</v>
      </c>
      <c r="N19" s="3">
        <v>1</v>
      </c>
      <c r="O19" s="3">
        <v>1</v>
      </c>
      <c r="P19" s="3">
        <v>0</v>
      </c>
      <c r="Q19" s="3">
        <v>0</v>
      </c>
      <c r="R19" s="5">
        <f t="shared" si="3"/>
        <v>0.5</v>
      </c>
      <c r="S19" s="5">
        <f t="shared" si="4"/>
        <v>0.5</v>
      </c>
      <c r="T19" s="3">
        <v>0</v>
      </c>
      <c r="U19" s="3">
        <v>1</v>
      </c>
      <c r="V19" s="3">
        <v>0</v>
      </c>
      <c r="W19" s="3">
        <v>0</v>
      </c>
    </row>
    <row r="20" spans="1:26" x14ac:dyDescent="0.3">
      <c r="A20" s="3">
        <v>189</v>
      </c>
      <c r="B20" s="3" t="s">
        <v>29</v>
      </c>
      <c r="C20" s="3" t="s">
        <v>25</v>
      </c>
      <c r="D20" s="3" t="s">
        <v>34</v>
      </c>
      <c r="E20" s="3" t="s">
        <v>30</v>
      </c>
      <c r="F20" s="3" t="s">
        <v>28</v>
      </c>
      <c r="G20" s="3">
        <v>6</v>
      </c>
      <c r="H20" s="3">
        <v>8</v>
      </c>
      <c r="I20" s="4">
        <f t="shared" si="0"/>
        <v>1.3333333333333333</v>
      </c>
      <c r="J20" s="3">
        <v>1</v>
      </c>
      <c r="K20" s="5">
        <f t="shared" si="1"/>
        <v>0.16666666666666666</v>
      </c>
      <c r="L20" s="3">
        <f t="shared" si="2"/>
        <v>5</v>
      </c>
      <c r="M20" s="3">
        <v>3</v>
      </c>
      <c r="N20" s="3">
        <v>2</v>
      </c>
      <c r="O20" s="3">
        <v>1</v>
      </c>
      <c r="P20" s="3">
        <v>0</v>
      </c>
      <c r="Q20" s="3">
        <v>0</v>
      </c>
      <c r="R20" s="5">
        <f t="shared" si="3"/>
        <v>0.6</v>
      </c>
      <c r="S20" s="5">
        <f t="shared" si="4"/>
        <v>0.8</v>
      </c>
      <c r="T20" s="3">
        <v>2</v>
      </c>
      <c r="U20" s="3">
        <v>0</v>
      </c>
      <c r="V20" s="3">
        <v>0</v>
      </c>
      <c r="W20" s="3">
        <v>0</v>
      </c>
    </row>
    <row r="21" spans="1:26" x14ac:dyDescent="0.3">
      <c r="A21" s="3">
        <v>190</v>
      </c>
      <c r="B21" s="3" t="s">
        <v>32</v>
      </c>
      <c r="C21" s="3" t="s">
        <v>30</v>
      </c>
      <c r="D21" s="3" t="s">
        <v>26</v>
      </c>
      <c r="E21" s="3" t="s">
        <v>27</v>
      </c>
      <c r="F21" s="3" t="s">
        <v>31</v>
      </c>
      <c r="G21" s="3">
        <v>2</v>
      </c>
      <c r="H21" s="3">
        <v>0</v>
      </c>
      <c r="I21" s="4">
        <f t="shared" si="0"/>
        <v>0</v>
      </c>
      <c r="J21" s="3">
        <v>1</v>
      </c>
      <c r="K21" s="5">
        <f t="shared" si="1"/>
        <v>0.5</v>
      </c>
      <c r="L21" s="3">
        <f t="shared" si="2"/>
        <v>1</v>
      </c>
      <c r="M21" s="3">
        <v>0</v>
      </c>
      <c r="N21" s="3">
        <v>1</v>
      </c>
      <c r="O21" s="3">
        <v>0</v>
      </c>
      <c r="P21" s="3">
        <v>0</v>
      </c>
      <c r="Q21" s="3">
        <v>0</v>
      </c>
      <c r="R21" s="5">
        <f t="shared" si="3"/>
        <v>0</v>
      </c>
      <c r="S21" s="5">
        <f t="shared" si="4"/>
        <v>0</v>
      </c>
      <c r="T21" s="3">
        <v>0</v>
      </c>
      <c r="U21" s="3">
        <v>0</v>
      </c>
      <c r="V21" s="3">
        <v>0</v>
      </c>
      <c r="W21" s="3">
        <v>1</v>
      </c>
    </row>
    <row r="22" spans="1:26" x14ac:dyDescent="0.3">
      <c r="A22" s="3">
        <v>191</v>
      </c>
      <c r="B22" s="3" t="s">
        <v>24</v>
      </c>
      <c r="C22" s="3" t="s">
        <v>30</v>
      </c>
      <c r="D22" s="3" t="s">
        <v>26</v>
      </c>
      <c r="E22" s="3" t="s">
        <v>27</v>
      </c>
      <c r="F22" s="3" t="s">
        <v>31</v>
      </c>
      <c r="G22" s="3">
        <v>2</v>
      </c>
      <c r="H22" s="3">
        <v>0</v>
      </c>
      <c r="I22" s="15">
        <f t="shared" si="0"/>
        <v>0</v>
      </c>
      <c r="J22" s="3">
        <v>2</v>
      </c>
      <c r="K22" s="5">
        <f t="shared" si="1"/>
        <v>1</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192</v>
      </c>
      <c r="B23" s="3" t="s">
        <v>29</v>
      </c>
      <c r="C23" s="3" t="s">
        <v>25</v>
      </c>
      <c r="D23" s="3" t="s">
        <v>34</v>
      </c>
      <c r="E23" s="3" t="s">
        <v>33</v>
      </c>
      <c r="F23" s="3" t="s">
        <v>32</v>
      </c>
      <c r="G23" s="3">
        <v>2</v>
      </c>
      <c r="H23" s="3">
        <v>0</v>
      </c>
      <c r="I23" s="17">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193</v>
      </c>
      <c r="B24" s="3" t="s">
        <v>24</v>
      </c>
      <c r="C24" s="3" t="s">
        <v>29</v>
      </c>
      <c r="D24" s="3" t="s">
        <v>26</v>
      </c>
      <c r="E24" s="3" t="s">
        <v>30</v>
      </c>
      <c r="F24" s="12" t="s">
        <v>34</v>
      </c>
      <c r="G24" s="3">
        <v>3</v>
      </c>
      <c r="H24" s="3">
        <v>2</v>
      </c>
      <c r="I24" s="17">
        <f t="shared" si="0"/>
        <v>0.66666666666666663</v>
      </c>
      <c r="J24" s="3">
        <v>1</v>
      </c>
      <c r="K24" s="5">
        <f t="shared" si="1"/>
        <v>0.33333333333333331</v>
      </c>
      <c r="L24" s="3">
        <f t="shared" si="2"/>
        <v>2</v>
      </c>
      <c r="M24" s="3">
        <v>1</v>
      </c>
      <c r="N24" s="3">
        <v>1</v>
      </c>
      <c r="O24" s="3">
        <v>0</v>
      </c>
      <c r="P24" s="3">
        <v>0</v>
      </c>
      <c r="Q24" s="3">
        <v>0</v>
      </c>
      <c r="R24" s="5">
        <f t="shared" si="3"/>
        <v>0.5</v>
      </c>
      <c r="S24" s="5">
        <f t="shared" si="4"/>
        <v>0.5</v>
      </c>
      <c r="T24" s="3">
        <v>0</v>
      </c>
      <c r="U24" s="3">
        <v>1</v>
      </c>
      <c r="V24" s="3">
        <v>0</v>
      </c>
      <c r="W24" s="3">
        <v>0</v>
      </c>
    </row>
    <row r="25" spans="1:26" x14ac:dyDescent="0.3">
      <c r="A25" s="3">
        <v>194</v>
      </c>
      <c r="B25" s="3" t="s">
        <v>29</v>
      </c>
      <c r="C25" s="3" t="s">
        <v>30</v>
      </c>
      <c r="D25" s="3" t="s">
        <v>34</v>
      </c>
      <c r="E25" s="3" t="s">
        <v>33</v>
      </c>
      <c r="F25" s="3" t="s">
        <v>28</v>
      </c>
      <c r="G25" s="3">
        <v>1</v>
      </c>
      <c r="H25" s="3">
        <v>2</v>
      </c>
      <c r="I25" s="17">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0</v>
      </c>
    </row>
    <row r="26" spans="1:26" x14ac:dyDescent="0.3">
      <c r="A26" s="3">
        <v>195</v>
      </c>
      <c r="B26" s="3" t="s">
        <v>31</v>
      </c>
      <c r="C26" s="3" t="s">
        <v>30</v>
      </c>
      <c r="D26" s="3" t="s">
        <v>34</v>
      </c>
      <c r="E26" s="3" t="s">
        <v>33</v>
      </c>
      <c r="F26" s="3" t="s">
        <v>28</v>
      </c>
      <c r="G26" s="3">
        <v>2</v>
      </c>
      <c r="H26" s="3">
        <v>0</v>
      </c>
      <c r="I26" s="17">
        <f t="shared" si="0"/>
        <v>0</v>
      </c>
      <c r="J26" s="3">
        <v>2</v>
      </c>
      <c r="K26" s="5">
        <f t="shared" si="1"/>
        <v>1</v>
      </c>
      <c r="L26" s="3">
        <f t="shared" si="2"/>
        <v>0</v>
      </c>
      <c r="M26" s="3">
        <v>0</v>
      </c>
      <c r="N26" s="3">
        <v>0</v>
      </c>
      <c r="O26" s="3">
        <v>0</v>
      </c>
      <c r="P26" s="3">
        <v>0</v>
      </c>
      <c r="Q26" s="3">
        <v>0</v>
      </c>
      <c r="R26" s="5" t="e">
        <f t="shared" si="3"/>
        <v>#DIV/0!</v>
      </c>
      <c r="S26" s="5" t="e">
        <f t="shared" si="4"/>
        <v>#DIV/0!</v>
      </c>
      <c r="T26" s="3">
        <v>0</v>
      </c>
      <c r="U26" s="3">
        <v>0</v>
      </c>
      <c r="V26" s="3">
        <v>0</v>
      </c>
      <c r="W26" s="3">
        <v>0</v>
      </c>
    </row>
    <row r="27" spans="1:26" x14ac:dyDescent="0.3">
      <c r="A27" s="3">
        <v>196</v>
      </c>
      <c r="B27" s="3" t="s">
        <v>32</v>
      </c>
      <c r="C27" s="3" t="s">
        <v>31</v>
      </c>
      <c r="D27" s="3" t="s">
        <v>26</v>
      </c>
      <c r="E27" s="3" t="s">
        <v>34</v>
      </c>
      <c r="F27" s="11" t="s">
        <v>28</v>
      </c>
      <c r="G27" s="3">
        <v>4</v>
      </c>
      <c r="H27" s="3">
        <v>6</v>
      </c>
      <c r="I27" s="17">
        <f t="shared" si="0"/>
        <v>1.5</v>
      </c>
      <c r="J27" s="3">
        <v>0</v>
      </c>
      <c r="K27" s="5">
        <f t="shared" si="1"/>
        <v>0</v>
      </c>
      <c r="L27" s="3">
        <f t="shared" si="2"/>
        <v>3</v>
      </c>
      <c r="M27" s="3">
        <v>2</v>
      </c>
      <c r="N27" s="3">
        <v>1</v>
      </c>
      <c r="O27" s="3">
        <v>1</v>
      </c>
      <c r="P27" s="3">
        <v>2</v>
      </c>
      <c r="Q27" s="3">
        <v>2</v>
      </c>
      <c r="R27" s="5">
        <f t="shared" si="3"/>
        <v>0.66666666666666663</v>
      </c>
      <c r="S27" s="5">
        <f t="shared" si="4"/>
        <v>0.66666666666666663</v>
      </c>
      <c r="T27" s="3">
        <v>0</v>
      </c>
      <c r="U27" s="3">
        <v>1</v>
      </c>
      <c r="V27" s="3">
        <v>0</v>
      </c>
      <c r="W27" s="3">
        <v>1</v>
      </c>
    </row>
    <row r="28" spans="1:26" x14ac:dyDescent="0.3">
      <c r="A28" s="3">
        <v>197</v>
      </c>
      <c r="B28" s="3" t="s">
        <v>24</v>
      </c>
      <c r="C28" s="3" t="s">
        <v>32</v>
      </c>
      <c r="D28" s="3" t="s">
        <v>26</v>
      </c>
      <c r="E28" s="3" t="s">
        <v>30</v>
      </c>
      <c r="F28" s="11" t="s">
        <v>31</v>
      </c>
      <c r="G28" s="3">
        <v>5</v>
      </c>
      <c r="H28" s="3">
        <v>7</v>
      </c>
      <c r="I28" s="17">
        <f t="shared" si="0"/>
        <v>1.4</v>
      </c>
      <c r="J28" s="3">
        <v>0</v>
      </c>
      <c r="K28" s="5">
        <f t="shared" si="1"/>
        <v>0</v>
      </c>
      <c r="L28" s="3">
        <f t="shared" si="2"/>
        <v>5</v>
      </c>
      <c r="M28" s="3">
        <v>3</v>
      </c>
      <c r="N28" s="3">
        <v>2</v>
      </c>
      <c r="O28" s="3">
        <v>3</v>
      </c>
      <c r="P28" s="3">
        <v>0</v>
      </c>
      <c r="Q28" s="3">
        <v>0</v>
      </c>
      <c r="R28" s="5">
        <f t="shared" si="3"/>
        <v>0.6</v>
      </c>
      <c r="S28" s="5">
        <f t="shared" si="4"/>
        <v>0.7</v>
      </c>
      <c r="T28" s="3">
        <v>1</v>
      </c>
      <c r="U28" s="3">
        <v>1</v>
      </c>
      <c r="V28" s="3">
        <v>0</v>
      </c>
      <c r="W28" s="3">
        <v>0</v>
      </c>
    </row>
    <row r="29" spans="1:26" x14ac:dyDescent="0.3">
      <c r="A29" s="3">
        <v>198</v>
      </c>
      <c r="B29" s="3" t="s">
        <v>24</v>
      </c>
      <c r="C29" s="3" t="s">
        <v>32</v>
      </c>
      <c r="D29" s="3" t="s">
        <v>29</v>
      </c>
      <c r="E29" s="3" t="s">
        <v>27</v>
      </c>
      <c r="F29" s="16" t="s">
        <v>31</v>
      </c>
      <c r="G29" s="3">
        <v>3</v>
      </c>
      <c r="H29" s="3">
        <v>0</v>
      </c>
      <c r="I29" s="17">
        <f t="shared" si="0"/>
        <v>0</v>
      </c>
      <c r="J29" s="3">
        <v>1</v>
      </c>
      <c r="K29" s="5">
        <f t="shared" si="1"/>
        <v>0.33333333333333331</v>
      </c>
      <c r="L29" s="3">
        <f t="shared" si="2"/>
        <v>1</v>
      </c>
      <c r="M29" s="3">
        <v>0</v>
      </c>
      <c r="N29" s="3">
        <v>1</v>
      </c>
      <c r="O29" s="3">
        <v>0</v>
      </c>
      <c r="P29" s="3">
        <v>2</v>
      </c>
      <c r="Q29" s="3">
        <v>0</v>
      </c>
      <c r="R29" s="5">
        <f t="shared" si="3"/>
        <v>0</v>
      </c>
      <c r="S29" s="5">
        <f t="shared" si="4"/>
        <v>0</v>
      </c>
      <c r="T29" s="3">
        <v>0</v>
      </c>
      <c r="U29" s="3">
        <v>0</v>
      </c>
      <c r="V29" s="3">
        <v>0</v>
      </c>
      <c r="W29" s="3">
        <v>1</v>
      </c>
      <c r="X29" s="3"/>
      <c r="Y29" s="3"/>
      <c r="Z29" s="3"/>
    </row>
    <row r="30" spans="1:26" x14ac:dyDescent="0.3">
      <c r="A30" s="3">
        <v>199</v>
      </c>
      <c r="B30" s="3" t="s">
        <v>32</v>
      </c>
      <c r="C30" s="3" t="s">
        <v>25</v>
      </c>
      <c r="D30" s="3" t="s">
        <v>31</v>
      </c>
      <c r="E30" s="3" t="s">
        <v>30</v>
      </c>
      <c r="F30" s="11" t="s">
        <v>33</v>
      </c>
      <c r="G30" s="3">
        <v>2</v>
      </c>
      <c r="H30" s="3">
        <v>4</v>
      </c>
      <c r="I30" s="22">
        <f t="shared" si="0"/>
        <v>2</v>
      </c>
      <c r="J30" s="3">
        <v>0</v>
      </c>
      <c r="K30" s="5">
        <f t="shared" si="1"/>
        <v>0</v>
      </c>
      <c r="L30" s="3">
        <f t="shared" si="2"/>
        <v>2</v>
      </c>
      <c r="M30" s="3">
        <v>2</v>
      </c>
      <c r="N30" s="3">
        <v>0</v>
      </c>
      <c r="O30" s="3">
        <v>1</v>
      </c>
      <c r="P30" s="3">
        <v>0</v>
      </c>
      <c r="Q30" s="3">
        <v>0</v>
      </c>
      <c r="R30" s="5">
        <f t="shared" si="3"/>
        <v>1</v>
      </c>
      <c r="S30" s="5">
        <f t="shared" si="4"/>
        <v>1</v>
      </c>
      <c r="T30" s="3">
        <v>0</v>
      </c>
      <c r="U30" s="3">
        <v>0</v>
      </c>
      <c r="V30" s="3">
        <v>0</v>
      </c>
      <c r="W30" s="3">
        <v>0</v>
      </c>
      <c r="X30" s="3"/>
      <c r="Y30" s="3"/>
      <c r="Z30" s="3"/>
    </row>
    <row r="31" spans="1:26" x14ac:dyDescent="0.3">
      <c r="A31" s="3">
        <v>200</v>
      </c>
      <c r="B31" s="3" t="s">
        <v>32</v>
      </c>
      <c r="C31" s="3" t="s">
        <v>25</v>
      </c>
      <c r="D31" s="3" t="s">
        <v>31</v>
      </c>
      <c r="E31" s="3" t="s">
        <v>34</v>
      </c>
      <c r="F31" s="18" t="s">
        <v>33</v>
      </c>
      <c r="G31" s="3">
        <v>3</v>
      </c>
      <c r="H31" s="3">
        <v>2</v>
      </c>
      <c r="I31" s="20">
        <f t="shared" si="0"/>
        <v>0.66666666666666663</v>
      </c>
      <c r="J31" s="3">
        <v>1</v>
      </c>
      <c r="K31" s="5">
        <f t="shared" si="1"/>
        <v>0.33333333333333331</v>
      </c>
      <c r="L31" s="3">
        <f t="shared" si="2"/>
        <v>2</v>
      </c>
      <c r="M31" s="3">
        <v>1</v>
      </c>
      <c r="N31" s="3">
        <v>1</v>
      </c>
      <c r="O31" s="3">
        <v>0</v>
      </c>
      <c r="P31" s="3">
        <v>0</v>
      </c>
      <c r="Q31" s="3">
        <v>0</v>
      </c>
      <c r="R31" s="5">
        <f t="shared" si="3"/>
        <v>0.5</v>
      </c>
      <c r="S31" s="5">
        <f t="shared" si="4"/>
        <v>0.5</v>
      </c>
      <c r="T31" s="3">
        <v>0</v>
      </c>
      <c r="U31" s="3">
        <v>0</v>
      </c>
      <c r="V31" s="3">
        <v>0</v>
      </c>
      <c r="W31" s="3">
        <v>0</v>
      </c>
      <c r="X31" s="3"/>
      <c r="Y31" s="3"/>
      <c r="Z31" s="3"/>
    </row>
    <row r="32" spans="1:26" x14ac:dyDescent="0.3">
      <c r="B32" s="3"/>
      <c r="C32" s="3"/>
      <c r="D32" s="3"/>
      <c r="E32" s="3"/>
      <c r="F32" s="3"/>
      <c r="G32" s="3"/>
      <c r="H32" s="3"/>
      <c r="I32" s="4"/>
      <c r="J32" s="3"/>
      <c r="K32" s="5"/>
      <c r="L32" s="3"/>
      <c r="M32" s="3"/>
      <c r="N32" s="3"/>
      <c r="O32" s="3"/>
      <c r="P32" s="3"/>
      <c r="Q32" s="3"/>
      <c r="R32" s="5"/>
      <c r="S32" s="5"/>
      <c r="T32" s="3"/>
      <c r="U32" s="3"/>
      <c r="V32" s="3"/>
      <c r="W32" s="3"/>
      <c r="X32" s="3"/>
      <c r="Y32" s="3"/>
      <c r="Z32" s="3"/>
    </row>
    <row r="33" spans="1:25" s="3" customFormat="1" x14ac:dyDescent="0.3">
      <c r="F33" s="6" t="s">
        <v>36</v>
      </c>
      <c r="G33" s="3">
        <f>SUM(G3:G31)</f>
        <v>87</v>
      </c>
      <c r="H33" s="3">
        <f>SUM(H3:H31)</f>
        <v>75</v>
      </c>
      <c r="I33" s="4">
        <f t="shared" ref="I33" si="5">H33/G33</f>
        <v>0.86206896551724133</v>
      </c>
      <c r="J33" s="3">
        <f>SUM(J3:J31)</f>
        <v>17</v>
      </c>
      <c r="K33" s="5">
        <f t="shared" ref="K33" si="6">J33/G33</f>
        <v>0.19540229885057472</v>
      </c>
      <c r="L33" s="3">
        <f t="shared" ref="L33:Q33" si="7">SUM(L3:L31)</f>
        <v>66</v>
      </c>
      <c r="M33" s="3">
        <f t="shared" si="7"/>
        <v>30</v>
      </c>
      <c r="N33" s="3">
        <f t="shared" si="7"/>
        <v>36</v>
      </c>
      <c r="O33" s="3">
        <f t="shared" si="7"/>
        <v>16</v>
      </c>
      <c r="P33" s="3">
        <f t="shared" si="7"/>
        <v>8</v>
      </c>
      <c r="Q33" s="3">
        <f t="shared" si="7"/>
        <v>5</v>
      </c>
      <c r="R33" s="5">
        <f t="shared" ref="R33" si="8">M33/(M33+N33)</f>
        <v>0.45454545454545453</v>
      </c>
      <c r="S33" s="5">
        <f t="shared" ref="S33" si="9">((0.5*T33)+M33)/L33</f>
        <v>0.53030303030303028</v>
      </c>
      <c r="T33" s="3">
        <f>SUM(T3:T31)</f>
        <v>10</v>
      </c>
      <c r="U33" s="3">
        <f>SUM(U3:U31)</f>
        <v>14</v>
      </c>
      <c r="V33" s="3">
        <f>SUM(V3:V31)</f>
        <v>0</v>
      </c>
      <c r="W33" s="3">
        <f>SUM(W3:W31)</f>
        <v>10</v>
      </c>
    </row>
    <row r="34" spans="1:25" x14ac:dyDescent="0.3">
      <c r="I34" s="2"/>
      <c r="K34" s="1"/>
      <c r="R34" s="1"/>
      <c r="S34" s="1"/>
    </row>
    <row r="35" spans="1:25" x14ac:dyDescent="0.3">
      <c r="I35" s="2"/>
      <c r="K35" s="1"/>
      <c r="R35" s="1"/>
      <c r="S35" s="1"/>
    </row>
    <row r="36" spans="1:25" x14ac:dyDescent="0.3">
      <c r="A36" s="49" t="s">
        <v>37</v>
      </c>
      <c r="B36" s="49"/>
      <c r="C36" s="49"/>
      <c r="D36" s="3"/>
      <c r="E36" s="3"/>
      <c r="F36" s="3"/>
      <c r="G36" s="3"/>
      <c r="H36" s="3"/>
      <c r="I36" s="4"/>
      <c r="J36" s="3"/>
      <c r="K36" s="5"/>
      <c r="L36" s="3"/>
      <c r="M36" s="3"/>
      <c r="N36" s="3"/>
      <c r="O36" s="3"/>
      <c r="P36" s="3"/>
      <c r="Q36" s="3"/>
      <c r="R36" s="5"/>
      <c r="S36" s="5"/>
      <c r="T36" s="3"/>
      <c r="U36" s="3"/>
      <c r="V36" s="3"/>
      <c r="W36" s="3"/>
      <c r="X36" s="3"/>
      <c r="Y36" s="3"/>
    </row>
    <row r="37" spans="1:25" x14ac:dyDescent="0.3">
      <c r="A37" s="6" t="s">
        <v>1</v>
      </c>
      <c r="B37" s="6" t="s">
        <v>2</v>
      </c>
      <c r="C37" s="6" t="s">
        <v>3</v>
      </c>
      <c r="D37" s="6" t="s">
        <v>4</v>
      </c>
      <c r="E37" s="6" t="s">
        <v>5</v>
      </c>
      <c r="F37" s="6" t="s">
        <v>6</v>
      </c>
      <c r="G37" s="6" t="s">
        <v>7</v>
      </c>
      <c r="H37" s="6" t="s">
        <v>8</v>
      </c>
      <c r="I37" s="7" t="s">
        <v>9</v>
      </c>
      <c r="J37" s="6" t="s">
        <v>10</v>
      </c>
      <c r="K37" s="8" t="s">
        <v>11</v>
      </c>
      <c r="L37" s="6" t="s">
        <v>12</v>
      </c>
      <c r="M37" s="6" t="s">
        <v>13</v>
      </c>
      <c r="N37" s="6" t="s">
        <v>14</v>
      </c>
      <c r="O37" s="6" t="s">
        <v>38</v>
      </c>
      <c r="P37" s="6" t="s">
        <v>16</v>
      </c>
      <c r="Q37" s="6" t="s">
        <v>17</v>
      </c>
      <c r="R37" s="8" t="s">
        <v>18</v>
      </c>
      <c r="S37" s="8" t="s">
        <v>19</v>
      </c>
      <c r="T37" s="6" t="s">
        <v>20</v>
      </c>
      <c r="U37" s="6" t="s">
        <v>39</v>
      </c>
      <c r="V37" s="6" t="s">
        <v>40</v>
      </c>
      <c r="W37" s="6" t="s">
        <v>41</v>
      </c>
      <c r="X37" s="6" t="s">
        <v>22</v>
      </c>
      <c r="Y37" s="6" t="s">
        <v>42</v>
      </c>
    </row>
    <row r="38" spans="1:25" x14ac:dyDescent="0.3">
      <c r="A38" s="3">
        <v>1</v>
      </c>
      <c r="B38" s="3" t="s">
        <v>24</v>
      </c>
      <c r="C38" s="3" t="s">
        <v>25</v>
      </c>
      <c r="D38" s="3" t="s">
        <v>26</v>
      </c>
      <c r="E38" s="3" t="s">
        <v>27</v>
      </c>
      <c r="F38" s="3" t="s">
        <v>28</v>
      </c>
      <c r="G38" s="3">
        <v>14</v>
      </c>
      <c r="H38" s="3">
        <v>7</v>
      </c>
      <c r="I38" s="4">
        <f t="shared" ref="I38:I66" si="10">H38/G38</f>
        <v>0.5</v>
      </c>
      <c r="J38" s="3">
        <v>4</v>
      </c>
      <c r="K38" s="5">
        <f t="shared" ref="K38:K66" si="11">J38/G38</f>
        <v>0.2857142857142857</v>
      </c>
      <c r="L38" s="3">
        <f t="shared" ref="L38:L66" si="12">M38+N38</f>
        <v>8</v>
      </c>
      <c r="M38" s="3">
        <v>3</v>
      </c>
      <c r="N38" s="3">
        <v>5</v>
      </c>
      <c r="O38" s="3">
        <v>1</v>
      </c>
      <c r="P38" s="3">
        <v>2</v>
      </c>
      <c r="Q38" s="3">
        <v>1</v>
      </c>
      <c r="R38" s="5">
        <f t="shared" ref="R38:R66" si="13">M38/(M38+N38)</f>
        <v>0.375</v>
      </c>
      <c r="S38" s="5">
        <f t="shared" ref="S38:S66" si="14">((0.5*T38)+M38)/L38</f>
        <v>0.375</v>
      </c>
      <c r="T38" s="3">
        <v>0</v>
      </c>
      <c r="U38" s="3">
        <v>1</v>
      </c>
      <c r="V38" s="3">
        <v>4</v>
      </c>
      <c r="W38" s="3">
        <v>1</v>
      </c>
      <c r="X38" s="3">
        <v>4</v>
      </c>
      <c r="Y38" s="3">
        <v>0</v>
      </c>
    </row>
    <row r="39" spans="1:25" x14ac:dyDescent="0.3">
      <c r="A39" s="3">
        <v>4</v>
      </c>
      <c r="B39" s="3" t="s">
        <v>24</v>
      </c>
      <c r="C39" s="3" t="s">
        <v>29</v>
      </c>
      <c r="D39" s="3" t="s">
        <v>26</v>
      </c>
      <c r="E39" s="3" t="s">
        <v>27</v>
      </c>
      <c r="F39" s="3" t="s">
        <v>28</v>
      </c>
      <c r="G39" s="3">
        <v>0</v>
      </c>
      <c r="H39" s="3">
        <v>0</v>
      </c>
      <c r="I39" s="4" t="e">
        <f t="shared" si="10"/>
        <v>#DIV/0!</v>
      </c>
      <c r="J39" s="3">
        <v>0</v>
      </c>
      <c r="K39" s="5" t="e">
        <f t="shared" si="11"/>
        <v>#DIV/0!</v>
      </c>
      <c r="L39" s="3">
        <f t="shared" si="12"/>
        <v>0</v>
      </c>
      <c r="M39" s="3">
        <v>0</v>
      </c>
      <c r="N39" s="3">
        <v>0</v>
      </c>
      <c r="O39" s="3">
        <v>0</v>
      </c>
      <c r="P39" s="3">
        <v>0</v>
      </c>
      <c r="Q39" s="3">
        <v>0</v>
      </c>
      <c r="R39" s="5" t="e">
        <f t="shared" si="13"/>
        <v>#DIV/0!</v>
      </c>
      <c r="S39" s="5" t="e">
        <f t="shared" si="14"/>
        <v>#DIV/0!</v>
      </c>
      <c r="T39" s="3">
        <v>0</v>
      </c>
      <c r="U39" s="3">
        <v>0</v>
      </c>
      <c r="V39" s="3">
        <v>0</v>
      </c>
      <c r="W39" s="3">
        <v>0</v>
      </c>
      <c r="X39" s="3">
        <v>0</v>
      </c>
      <c r="Y39" s="3">
        <v>0</v>
      </c>
    </row>
    <row r="40" spans="1:25" x14ac:dyDescent="0.3">
      <c r="A40" s="3">
        <v>7</v>
      </c>
      <c r="B40" s="3" t="s">
        <v>24</v>
      </c>
      <c r="C40" s="3" t="s">
        <v>30</v>
      </c>
      <c r="D40" s="3" t="s">
        <v>26</v>
      </c>
      <c r="E40" s="3" t="s">
        <v>27</v>
      </c>
      <c r="F40" s="3" t="s">
        <v>28</v>
      </c>
      <c r="G40" s="3">
        <v>2</v>
      </c>
      <c r="H40" s="3">
        <v>0</v>
      </c>
      <c r="I40" s="4">
        <f t="shared" si="10"/>
        <v>0</v>
      </c>
      <c r="J40" s="3">
        <v>1</v>
      </c>
      <c r="K40" s="5">
        <f t="shared" si="11"/>
        <v>0.5</v>
      </c>
      <c r="L40" s="3">
        <f t="shared" si="12"/>
        <v>1</v>
      </c>
      <c r="M40" s="3">
        <v>0</v>
      </c>
      <c r="N40" s="3">
        <v>1</v>
      </c>
      <c r="O40" s="3">
        <v>0</v>
      </c>
      <c r="P40" s="3">
        <v>0</v>
      </c>
      <c r="Q40" s="3">
        <v>0</v>
      </c>
      <c r="R40" s="5">
        <f t="shared" si="13"/>
        <v>0</v>
      </c>
      <c r="S40" s="5">
        <f t="shared" si="14"/>
        <v>0</v>
      </c>
      <c r="T40" s="3">
        <v>0</v>
      </c>
      <c r="U40" s="3">
        <v>1</v>
      </c>
      <c r="V40" s="3">
        <v>0</v>
      </c>
      <c r="W40" s="3">
        <v>0</v>
      </c>
      <c r="X40" s="3">
        <v>0</v>
      </c>
      <c r="Y40" s="3">
        <v>0</v>
      </c>
    </row>
    <row r="41" spans="1:25" x14ac:dyDescent="0.3">
      <c r="A41" s="3">
        <v>19</v>
      </c>
      <c r="B41" s="3" t="s">
        <v>29</v>
      </c>
      <c r="C41" s="3" t="s">
        <v>25</v>
      </c>
      <c r="D41" s="3" t="s">
        <v>26</v>
      </c>
      <c r="E41" s="3" t="s">
        <v>33</v>
      </c>
      <c r="F41" s="3" t="s">
        <v>28</v>
      </c>
      <c r="G41" s="3">
        <v>1</v>
      </c>
      <c r="H41" s="3">
        <v>2</v>
      </c>
      <c r="I41" s="4">
        <f t="shared" si="10"/>
        <v>2</v>
      </c>
      <c r="J41" s="3">
        <v>0</v>
      </c>
      <c r="K41" s="5">
        <f t="shared" si="11"/>
        <v>0</v>
      </c>
      <c r="L41" s="3">
        <f t="shared" si="12"/>
        <v>1</v>
      </c>
      <c r="M41" s="3">
        <v>1</v>
      </c>
      <c r="N41" s="3">
        <v>0</v>
      </c>
      <c r="O41" s="3">
        <v>0</v>
      </c>
      <c r="P41" s="3">
        <v>0</v>
      </c>
      <c r="Q41" s="3">
        <v>0</v>
      </c>
      <c r="R41" s="5">
        <f t="shared" si="13"/>
        <v>1</v>
      </c>
      <c r="S41" s="5">
        <f t="shared" si="14"/>
        <v>1</v>
      </c>
      <c r="T41" s="3">
        <v>0</v>
      </c>
      <c r="U41" s="3">
        <v>0</v>
      </c>
      <c r="V41" s="3">
        <v>0</v>
      </c>
      <c r="W41" s="3">
        <v>0</v>
      </c>
      <c r="X41" s="3">
        <v>0</v>
      </c>
      <c r="Y41" s="3">
        <v>0</v>
      </c>
    </row>
    <row r="42" spans="1:25" x14ac:dyDescent="0.3">
      <c r="A42" s="3">
        <v>24</v>
      </c>
      <c r="B42" s="3" t="s">
        <v>24</v>
      </c>
      <c r="C42" s="3" t="s">
        <v>29</v>
      </c>
      <c r="D42" s="3" t="s">
        <v>26</v>
      </c>
      <c r="E42" s="3" t="s">
        <v>33</v>
      </c>
      <c r="F42" s="3" t="s">
        <v>28</v>
      </c>
      <c r="G42" s="3">
        <v>3</v>
      </c>
      <c r="H42" s="3">
        <v>0</v>
      </c>
      <c r="I42" s="4">
        <f t="shared" si="10"/>
        <v>0</v>
      </c>
      <c r="J42" s="3">
        <v>2</v>
      </c>
      <c r="K42" s="5">
        <f t="shared" si="11"/>
        <v>0.66666666666666663</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27</v>
      </c>
      <c r="B43" s="3" t="s">
        <v>29</v>
      </c>
      <c r="C43" s="3" t="s">
        <v>25</v>
      </c>
      <c r="D43" s="3" t="s">
        <v>26</v>
      </c>
      <c r="E43" s="3" t="s">
        <v>30</v>
      </c>
      <c r="F43" s="3" t="s">
        <v>28</v>
      </c>
      <c r="G43" s="3">
        <v>2</v>
      </c>
      <c r="H43" s="3">
        <v>2</v>
      </c>
      <c r="I43" s="4">
        <f t="shared" si="10"/>
        <v>1</v>
      </c>
      <c r="J43" s="3">
        <v>1</v>
      </c>
      <c r="K43" s="5">
        <f t="shared" si="11"/>
        <v>0.5</v>
      </c>
      <c r="L43" s="3">
        <f t="shared" si="12"/>
        <v>1</v>
      </c>
      <c r="M43" s="3">
        <v>1</v>
      </c>
      <c r="N43" s="3">
        <v>0</v>
      </c>
      <c r="O43" s="3">
        <v>0</v>
      </c>
      <c r="P43" s="3">
        <v>0</v>
      </c>
      <c r="Q43" s="3">
        <v>0</v>
      </c>
      <c r="R43" s="5">
        <f t="shared" si="13"/>
        <v>1</v>
      </c>
      <c r="S43" s="5">
        <f t="shared" si="14"/>
        <v>1</v>
      </c>
      <c r="T43" s="3">
        <v>0</v>
      </c>
      <c r="U43" s="3">
        <v>0</v>
      </c>
      <c r="V43" s="3">
        <v>0</v>
      </c>
      <c r="W43" s="3">
        <v>0</v>
      </c>
      <c r="X43" s="3">
        <v>1</v>
      </c>
      <c r="Y43" s="3">
        <v>0</v>
      </c>
    </row>
    <row r="44" spans="1:25" x14ac:dyDescent="0.3">
      <c r="A44" s="3">
        <v>30</v>
      </c>
      <c r="B44" s="3" t="s">
        <v>24</v>
      </c>
      <c r="C44" s="3" t="s">
        <v>25</v>
      </c>
      <c r="D44" s="3" t="s">
        <v>29</v>
      </c>
      <c r="E44" s="3" t="s">
        <v>33</v>
      </c>
      <c r="F44" s="3" t="s">
        <v>32</v>
      </c>
      <c r="G44" s="3">
        <v>2</v>
      </c>
      <c r="H44" s="3">
        <v>2</v>
      </c>
      <c r="I44" s="4">
        <f t="shared" si="10"/>
        <v>1</v>
      </c>
      <c r="J44" s="3">
        <v>1</v>
      </c>
      <c r="K44" s="5">
        <f t="shared" si="11"/>
        <v>0.5</v>
      </c>
      <c r="L44" s="3">
        <f t="shared" si="12"/>
        <v>1</v>
      </c>
      <c r="M44" s="3">
        <v>1</v>
      </c>
      <c r="N44" s="3">
        <v>0</v>
      </c>
      <c r="O44" s="3">
        <v>0</v>
      </c>
      <c r="P44" s="3">
        <v>0</v>
      </c>
      <c r="Q44" s="3">
        <v>0</v>
      </c>
      <c r="R44" s="5">
        <f t="shared" si="13"/>
        <v>1</v>
      </c>
      <c r="S44" s="5">
        <f t="shared" si="14"/>
        <v>1</v>
      </c>
      <c r="T44" s="3">
        <v>0</v>
      </c>
      <c r="U44" s="3">
        <v>0</v>
      </c>
      <c r="V44" s="3">
        <v>0</v>
      </c>
      <c r="W44" s="3">
        <v>0</v>
      </c>
      <c r="X44" s="3">
        <v>0</v>
      </c>
      <c r="Y44" s="3">
        <v>0</v>
      </c>
    </row>
    <row r="45" spans="1:25" x14ac:dyDescent="0.3">
      <c r="A45" s="3">
        <v>33</v>
      </c>
      <c r="B45" s="3" t="s">
        <v>24</v>
      </c>
      <c r="C45" s="3" t="s">
        <v>25</v>
      </c>
      <c r="D45" s="3" t="s">
        <v>26</v>
      </c>
      <c r="E45" s="3" t="s">
        <v>30</v>
      </c>
      <c r="F45" s="3" t="s">
        <v>28</v>
      </c>
      <c r="G45" s="3">
        <v>4</v>
      </c>
      <c r="H45" s="3">
        <v>5</v>
      </c>
      <c r="I45" s="4">
        <f t="shared" si="10"/>
        <v>1.25</v>
      </c>
      <c r="J45" s="3">
        <v>0</v>
      </c>
      <c r="K45" s="5">
        <f t="shared" si="11"/>
        <v>0</v>
      </c>
      <c r="L45" s="3">
        <f t="shared" si="12"/>
        <v>3</v>
      </c>
      <c r="M45" s="3">
        <v>2</v>
      </c>
      <c r="N45" s="3">
        <v>1</v>
      </c>
      <c r="O45" s="3">
        <v>1</v>
      </c>
      <c r="P45" s="3">
        <v>2</v>
      </c>
      <c r="Q45" s="3">
        <v>1</v>
      </c>
      <c r="R45" s="5">
        <f t="shared" si="13"/>
        <v>0.66666666666666663</v>
      </c>
      <c r="S45" s="5">
        <f t="shared" si="14"/>
        <v>0.66666666666666663</v>
      </c>
      <c r="T45" s="3">
        <v>0</v>
      </c>
      <c r="U45" s="3">
        <v>1</v>
      </c>
      <c r="V45" s="3">
        <v>0</v>
      </c>
      <c r="W45" s="3">
        <v>0</v>
      </c>
      <c r="X45" s="3">
        <v>1</v>
      </c>
      <c r="Y45" s="3">
        <v>0</v>
      </c>
    </row>
    <row r="46" spans="1:25" x14ac:dyDescent="0.3">
      <c r="A46" s="3">
        <v>41</v>
      </c>
      <c r="B46" s="3" t="s">
        <v>24</v>
      </c>
      <c r="C46" s="3" t="s">
        <v>29</v>
      </c>
      <c r="D46" s="3" t="s">
        <v>26</v>
      </c>
      <c r="E46" s="3" t="s">
        <v>34</v>
      </c>
      <c r="F46" s="3" t="s">
        <v>28</v>
      </c>
      <c r="G46" s="3">
        <v>4</v>
      </c>
      <c r="H46" s="3">
        <v>0</v>
      </c>
      <c r="I46" s="4">
        <f t="shared" si="10"/>
        <v>0</v>
      </c>
      <c r="J46" s="3">
        <v>1</v>
      </c>
      <c r="K46" s="5">
        <f t="shared" si="11"/>
        <v>0.25</v>
      </c>
      <c r="L46" s="3">
        <f t="shared" si="12"/>
        <v>3</v>
      </c>
      <c r="M46" s="3">
        <v>0</v>
      </c>
      <c r="N46" s="3">
        <v>3</v>
      </c>
      <c r="O46" s="3">
        <v>0</v>
      </c>
      <c r="P46" s="3">
        <v>0</v>
      </c>
      <c r="Q46" s="3">
        <v>0</v>
      </c>
      <c r="R46" s="5">
        <f t="shared" si="13"/>
        <v>0</v>
      </c>
      <c r="S46" s="5">
        <f t="shared" si="14"/>
        <v>0</v>
      </c>
      <c r="T46" s="3">
        <v>0</v>
      </c>
      <c r="U46" s="3">
        <v>1</v>
      </c>
      <c r="V46" s="3">
        <v>2</v>
      </c>
      <c r="W46" s="3">
        <v>0</v>
      </c>
      <c r="X46" s="3">
        <v>0</v>
      </c>
      <c r="Y46" s="3">
        <v>0</v>
      </c>
    </row>
    <row r="47" spans="1:25" x14ac:dyDescent="0.3">
      <c r="A47" s="3">
        <v>48</v>
      </c>
      <c r="B47" s="3" t="s">
        <v>24</v>
      </c>
      <c r="C47" s="3" t="s">
        <v>25</v>
      </c>
      <c r="D47" s="3" t="s">
        <v>26</v>
      </c>
      <c r="E47" s="3" t="s">
        <v>30</v>
      </c>
      <c r="F47" s="3" t="s">
        <v>32</v>
      </c>
      <c r="G47" s="3">
        <v>4</v>
      </c>
      <c r="H47" s="3">
        <v>0</v>
      </c>
      <c r="I47" s="4">
        <f t="shared" si="10"/>
        <v>0</v>
      </c>
      <c r="J47" s="3">
        <v>1</v>
      </c>
      <c r="K47" s="5">
        <f t="shared" si="11"/>
        <v>0.25</v>
      </c>
      <c r="L47" s="3">
        <f t="shared" si="12"/>
        <v>3</v>
      </c>
      <c r="M47" s="3">
        <v>0</v>
      </c>
      <c r="N47" s="3">
        <v>3</v>
      </c>
      <c r="O47" s="3">
        <v>0</v>
      </c>
      <c r="P47" s="3">
        <v>0</v>
      </c>
      <c r="Q47" s="3">
        <v>0</v>
      </c>
      <c r="R47" s="5">
        <f t="shared" si="13"/>
        <v>0</v>
      </c>
      <c r="S47" s="5">
        <f t="shared" si="14"/>
        <v>0</v>
      </c>
      <c r="T47" s="3">
        <v>0</v>
      </c>
      <c r="U47" s="3">
        <v>1</v>
      </c>
      <c r="V47" s="3">
        <v>2</v>
      </c>
      <c r="W47" s="3">
        <v>1</v>
      </c>
      <c r="X47" s="3">
        <v>2</v>
      </c>
      <c r="Y47" s="3">
        <v>1</v>
      </c>
    </row>
    <row r="48" spans="1:25" x14ac:dyDescent="0.3">
      <c r="A48" s="3">
        <v>69</v>
      </c>
      <c r="B48" s="3" t="s">
        <v>29</v>
      </c>
      <c r="C48" s="3" t="s">
        <v>32</v>
      </c>
      <c r="D48" s="3" t="s">
        <v>31</v>
      </c>
      <c r="E48" s="3" t="s">
        <v>34</v>
      </c>
      <c r="F48" s="3" t="s">
        <v>33</v>
      </c>
      <c r="G48" s="3">
        <v>6</v>
      </c>
      <c r="H48" s="3">
        <v>6</v>
      </c>
      <c r="I48" s="4">
        <f t="shared" si="10"/>
        <v>1</v>
      </c>
      <c r="J48" s="3">
        <v>1</v>
      </c>
      <c r="K48" s="5">
        <f t="shared" si="11"/>
        <v>0.16666666666666666</v>
      </c>
      <c r="L48" s="3">
        <f t="shared" si="12"/>
        <v>5</v>
      </c>
      <c r="M48" s="3">
        <v>3</v>
      </c>
      <c r="N48" s="3">
        <v>2</v>
      </c>
      <c r="O48" s="3">
        <v>0</v>
      </c>
      <c r="P48" s="3">
        <v>0</v>
      </c>
      <c r="Q48" s="3">
        <v>0</v>
      </c>
      <c r="R48" s="5">
        <f t="shared" si="13"/>
        <v>0.6</v>
      </c>
      <c r="S48" s="5">
        <f t="shared" si="14"/>
        <v>0.6</v>
      </c>
      <c r="T48" s="3">
        <v>0</v>
      </c>
      <c r="U48" s="3">
        <v>1</v>
      </c>
      <c r="V48" s="3">
        <v>1</v>
      </c>
      <c r="W48" s="3">
        <v>0</v>
      </c>
      <c r="X48" s="3">
        <v>1</v>
      </c>
      <c r="Y48" s="3">
        <v>0</v>
      </c>
    </row>
    <row r="49" spans="1:25" x14ac:dyDescent="0.3">
      <c r="A49" s="3">
        <v>93</v>
      </c>
      <c r="B49" s="3" t="s">
        <v>32</v>
      </c>
      <c r="C49" s="3" t="s">
        <v>25</v>
      </c>
      <c r="D49" s="3" t="s">
        <v>26</v>
      </c>
      <c r="E49" s="3" t="s">
        <v>30</v>
      </c>
      <c r="F49" s="3" t="s">
        <v>31</v>
      </c>
      <c r="G49" s="3">
        <v>0</v>
      </c>
      <c r="H49" s="3">
        <v>0</v>
      </c>
      <c r="I49" s="4" t="e">
        <f t="shared" si="10"/>
        <v>#DIV/0!</v>
      </c>
      <c r="J49" s="3">
        <v>0</v>
      </c>
      <c r="K49" s="5" t="e">
        <f t="shared" si="11"/>
        <v>#DIV/0!</v>
      </c>
      <c r="L49" s="3">
        <f t="shared" si="12"/>
        <v>0</v>
      </c>
      <c r="M49" s="3">
        <v>0</v>
      </c>
      <c r="N49" s="3">
        <v>0</v>
      </c>
      <c r="O49" s="3">
        <v>0</v>
      </c>
      <c r="P49" s="3">
        <v>0</v>
      </c>
      <c r="Q49" s="3">
        <v>0</v>
      </c>
      <c r="R49" s="5" t="e">
        <f t="shared" si="13"/>
        <v>#DIV/0!</v>
      </c>
      <c r="S49" s="5" t="e">
        <f t="shared" si="14"/>
        <v>#DIV/0!</v>
      </c>
      <c r="T49" s="3">
        <v>0</v>
      </c>
      <c r="U49" s="3">
        <v>0</v>
      </c>
      <c r="V49" s="3">
        <v>0</v>
      </c>
      <c r="W49" s="3">
        <v>0</v>
      </c>
      <c r="X49" s="3">
        <v>0</v>
      </c>
      <c r="Y49" s="3">
        <v>0</v>
      </c>
    </row>
    <row r="50" spans="1:25" x14ac:dyDescent="0.3">
      <c r="A50" s="3">
        <v>95</v>
      </c>
      <c r="B50" s="3" t="s">
        <v>29</v>
      </c>
      <c r="C50" s="3" t="s">
        <v>25</v>
      </c>
      <c r="D50" s="3" t="s">
        <v>26</v>
      </c>
      <c r="E50" s="3" t="s">
        <v>27</v>
      </c>
      <c r="F50" s="3" t="s">
        <v>33</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0</v>
      </c>
      <c r="V50" s="3">
        <v>2</v>
      </c>
      <c r="W50" s="3">
        <v>0</v>
      </c>
      <c r="X50" s="3">
        <v>0</v>
      </c>
      <c r="Y50" s="3">
        <v>0</v>
      </c>
    </row>
    <row r="51" spans="1:25" x14ac:dyDescent="0.3">
      <c r="A51" s="3">
        <v>114</v>
      </c>
      <c r="B51" s="3" t="s">
        <v>24</v>
      </c>
      <c r="C51" s="3" t="s">
        <v>25</v>
      </c>
      <c r="D51" s="3" t="s">
        <v>29</v>
      </c>
      <c r="E51" s="3" t="s">
        <v>27</v>
      </c>
      <c r="F51" s="3" t="s">
        <v>33</v>
      </c>
      <c r="G51" s="3">
        <v>1</v>
      </c>
      <c r="H51" s="3">
        <v>0</v>
      </c>
      <c r="I51" s="4">
        <f t="shared" si="10"/>
        <v>0</v>
      </c>
      <c r="J51" s="3">
        <v>1</v>
      </c>
      <c r="K51" s="5">
        <f t="shared" si="11"/>
        <v>1</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117</v>
      </c>
      <c r="B52" s="3" t="s">
        <v>24</v>
      </c>
      <c r="C52" s="3" t="s">
        <v>29</v>
      </c>
      <c r="D52" s="3" t="s">
        <v>32</v>
      </c>
      <c r="E52" s="3" t="s">
        <v>33</v>
      </c>
      <c r="F52" s="3" t="s">
        <v>31</v>
      </c>
      <c r="G52" s="3">
        <v>1</v>
      </c>
      <c r="H52" s="3">
        <v>0</v>
      </c>
      <c r="I52" s="4">
        <f t="shared" si="10"/>
        <v>0</v>
      </c>
      <c r="J52" s="3">
        <v>0</v>
      </c>
      <c r="K52" s="5">
        <f t="shared" si="11"/>
        <v>0</v>
      </c>
      <c r="L52" s="3">
        <f t="shared" si="12"/>
        <v>1</v>
      </c>
      <c r="M52" s="3">
        <v>0</v>
      </c>
      <c r="N52" s="3">
        <v>1</v>
      </c>
      <c r="O52" s="3">
        <v>0</v>
      </c>
      <c r="P52" s="3">
        <v>0</v>
      </c>
      <c r="Q52" s="3">
        <v>0</v>
      </c>
      <c r="R52" s="5">
        <f t="shared" si="13"/>
        <v>0</v>
      </c>
      <c r="S52" s="5">
        <f t="shared" si="14"/>
        <v>0</v>
      </c>
      <c r="T52" s="3">
        <v>0</v>
      </c>
      <c r="U52" s="3">
        <v>0</v>
      </c>
      <c r="V52" s="3">
        <v>1</v>
      </c>
      <c r="W52" s="3">
        <v>0</v>
      </c>
      <c r="X52" s="3">
        <v>0</v>
      </c>
      <c r="Y52" s="3">
        <v>0</v>
      </c>
    </row>
    <row r="53" spans="1:25" x14ac:dyDescent="0.3">
      <c r="A53" s="3">
        <v>120</v>
      </c>
      <c r="B53" s="3" t="s">
        <v>32</v>
      </c>
      <c r="C53" s="3" t="s">
        <v>25</v>
      </c>
      <c r="D53" s="3" t="s">
        <v>26</v>
      </c>
      <c r="E53" s="3" t="s">
        <v>27</v>
      </c>
      <c r="F53" s="3" t="s">
        <v>30</v>
      </c>
      <c r="G53" s="3">
        <v>2</v>
      </c>
      <c r="H53" s="3">
        <v>1</v>
      </c>
      <c r="I53" s="4">
        <f t="shared" si="10"/>
        <v>0.5</v>
      </c>
      <c r="J53" s="3">
        <v>0</v>
      </c>
      <c r="K53" s="5">
        <f t="shared" si="11"/>
        <v>0</v>
      </c>
      <c r="L53" s="3">
        <f t="shared" si="12"/>
        <v>1</v>
      </c>
      <c r="M53" s="3">
        <v>0</v>
      </c>
      <c r="N53" s="3">
        <v>1</v>
      </c>
      <c r="O53" s="3">
        <v>0</v>
      </c>
      <c r="P53" s="3">
        <v>2</v>
      </c>
      <c r="Q53" s="3">
        <v>1</v>
      </c>
      <c r="R53" s="5">
        <f t="shared" si="13"/>
        <v>0</v>
      </c>
      <c r="S53" s="5">
        <f t="shared" si="14"/>
        <v>0</v>
      </c>
      <c r="T53" s="3">
        <v>0</v>
      </c>
      <c r="U53" s="3">
        <v>0</v>
      </c>
      <c r="V53" s="3">
        <v>1</v>
      </c>
      <c r="W53" s="3">
        <v>0</v>
      </c>
      <c r="X53" s="3">
        <v>1</v>
      </c>
      <c r="Y53" s="3">
        <v>0</v>
      </c>
    </row>
    <row r="54" spans="1:25" x14ac:dyDescent="0.3">
      <c r="A54" s="3">
        <v>129</v>
      </c>
      <c r="B54" s="3" t="s">
        <v>24</v>
      </c>
      <c r="C54" s="3" t="s">
        <v>25</v>
      </c>
      <c r="D54" s="3" t="s">
        <v>29</v>
      </c>
      <c r="E54" s="3" t="s">
        <v>27</v>
      </c>
      <c r="F54" s="3" t="s">
        <v>31</v>
      </c>
      <c r="G54" s="3">
        <v>2</v>
      </c>
      <c r="H54" s="3">
        <v>0</v>
      </c>
      <c r="I54" s="4">
        <f t="shared" si="10"/>
        <v>0</v>
      </c>
      <c r="J54" s="3">
        <v>0</v>
      </c>
      <c r="K54" s="5">
        <f t="shared" si="11"/>
        <v>0</v>
      </c>
      <c r="L54" s="3">
        <f t="shared" si="12"/>
        <v>2</v>
      </c>
      <c r="M54" s="3">
        <v>0</v>
      </c>
      <c r="N54" s="3">
        <v>2</v>
      </c>
      <c r="O54" s="3">
        <v>0</v>
      </c>
      <c r="P54" s="3">
        <v>0</v>
      </c>
      <c r="Q54" s="3">
        <v>0</v>
      </c>
      <c r="R54" s="5">
        <f t="shared" si="13"/>
        <v>0</v>
      </c>
      <c r="S54" s="5">
        <f t="shared" si="14"/>
        <v>0</v>
      </c>
      <c r="T54" s="3">
        <v>0</v>
      </c>
      <c r="U54" s="3">
        <v>0</v>
      </c>
      <c r="V54" s="3">
        <v>2</v>
      </c>
      <c r="W54" s="3">
        <v>0</v>
      </c>
      <c r="X54" s="3">
        <v>0</v>
      </c>
      <c r="Y54" s="3">
        <v>1</v>
      </c>
    </row>
    <row r="55" spans="1:25" x14ac:dyDescent="0.3">
      <c r="A55" s="3">
        <v>189</v>
      </c>
      <c r="B55" s="3" t="s">
        <v>29</v>
      </c>
      <c r="C55" s="3" t="s">
        <v>25</v>
      </c>
      <c r="D55" s="3" t="s">
        <v>34</v>
      </c>
      <c r="E55" s="3" t="s">
        <v>30</v>
      </c>
      <c r="F55" s="3" t="s">
        <v>28</v>
      </c>
      <c r="G55" s="3">
        <v>6</v>
      </c>
      <c r="H55" s="3">
        <v>6</v>
      </c>
      <c r="I55" s="4">
        <f t="shared" si="10"/>
        <v>1</v>
      </c>
      <c r="J55" s="3">
        <v>0</v>
      </c>
      <c r="K55" s="5">
        <f t="shared" si="11"/>
        <v>0</v>
      </c>
      <c r="L55" s="3">
        <f t="shared" si="12"/>
        <v>5</v>
      </c>
      <c r="M55" s="3">
        <v>2</v>
      </c>
      <c r="N55" s="3">
        <v>3</v>
      </c>
      <c r="O55" s="3">
        <v>0</v>
      </c>
      <c r="P55" s="3">
        <v>2</v>
      </c>
      <c r="Q55" s="3">
        <v>2</v>
      </c>
      <c r="R55" s="5">
        <f t="shared" si="13"/>
        <v>0.4</v>
      </c>
      <c r="S55" s="5">
        <f t="shared" si="14"/>
        <v>0.4</v>
      </c>
      <c r="T55" s="3">
        <v>0</v>
      </c>
      <c r="U55" s="3">
        <v>1</v>
      </c>
      <c r="V55" s="3">
        <v>3</v>
      </c>
      <c r="W55" s="3">
        <v>0</v>
      </c>
      <c r="X55" s="3">
        <v>1</v>
      </c>
      <c r="Y55" s="3">
        <v>1</v>
      </c>
    </row>
    <row r="56" spans="1:25" x14ac:dyDescent="0.3">
      <c r="A56" s="3">
        <v>190</v>
      </c>
      <c r="B56" s="3" t="s">
        <v>32</v>
      </c>
      <c r="C56" s="3" t="s">
        <v>30</v>
      </c>
      <c r="D56" s="3" t="s">
        <v>26</v>
      </c>
      <c r="E56" s="3" t="s">
        <v>27</v>
      </c>
      <c r="F56" s="3" t="s">
        <v>31</v>
      </c>
      <c r="G56" s="3">
        <v>2</v>
      </c>
      <c r="H56" s="3">
        <v>0</v>
      </c>
      <c r="I56" s="4">
        <f t="shared" si="10"/>
        <v>0</v>
      </c>
      <c r="J56" s="3">
        <v>2</v>
      </c>
      <c r="K56" s="5">
        <f t="shared" si="11"/>
        <v>1</v>
      </c>
      <c r="L56" s="3">
        <f t="shared" si="12"/>
        <v>0</v>
      </c>
      <c r="M56" s="3">
        <v>0</v>
      </c>
      <c r="N56" s="3">
        <v>0</v>
      </c>
      <c r="O56" s="3">
        <v>0</v>
      </c>
      <c r="P56" s="3">
        <v>0</v>
      </c>
      <c r="Q56" s="3">
        <v>0</v>
      </c>
      <c r="R56" s="5" t="e">
        <f t="shared" si="13"/>
        <v>#DIV/0!</v>
      </c>
      <c r="S56" s="5" t="e">
        <f t="shared" si="14"/>
        <v>#DIV/0!</v>
      </c>
      <c r="T56" s="3">
        <v>0</v>
      </c>
      <c r="U56" s="3">
        <v>0</v>
      </c>
      <c r="V56" s="3">
        <v>0</v>
      </c>
      <c r="W56" s="3">
        <v>2</v>
      </c>
      <c r="X56" s="3">
        <v>0</v>
      </c>
      <c r="Y56" s="3">
        <v>0</v>
      </c>
    </row>
    <row r="57" spans="1:25" x14ac:dyDescent="0.3">
      <c r="A57" s="3">
        <v>191</v>
      </c>
      <c r="B57" s="3" t="s">
        <v>24</v>
      </c>
      <c r="C57" s="3" t="s">
        <v>30</v>
      </c>
      <c r="D57" s="3" t="s">
        <v>26</v>
      </c>
      <c r="E57" s="3" t="s">
        <v>27</v>
      </c>
      <c r="F57" s="3" t="s">
        <v>31</v>
      </c>
      <c r="G57" s="3">
        <v>3</v>
      </c>
      <c r="H57" s="3">
        <v>0</v>
      </c>
      <c r="I57" s="4">
        <f t="shared" si="10"/>
        <v>0</v>
      </c>
      <c r="J57" s="3">
        <v>1</v>
      </c>
      <c r="K57" s="5">
        <f t="shared" si="11"/>
        <v>0.33333333333333331</v>
      </c>
      <c r="L57" s="3">
        <f t="shared" si="12"/>
        <v>2</v>
      </c>
      <c r="M57" s="3">
        <v>0</v>
      </c>
      <c r="N57" s="3">
        <v>2</v>
      </c>
      <c r="O57" s="3">
        <v>0</v>
      </c>
      <c r="P57" s="3">
        <v>0</v>
      </c>
      <c r="Q57" s="3">
        <v>0</v>
      </c>
      <c r="R57" s="5">
        <f t="shared" si="13"/>
        <v>0</v>
      </c>
      <c r="S57" s="5">
        <f t="shared" si="14"/>
        <v>0</v>
      </c>
      <c r="T57" s="3">
        <v>0</v>
      </c>
      <c r="U57" s="3">
        <v>0</v>
      </c>
      <c r="V57" s="3">
        <v>2</v>
      </c>
      <c r="W57" s="3">
        <v>0</v>
      </c>
      <c r="X57" s="3">
        <v>0</v>
      </c>
      <c r="Y57" s="3">
        <v>0</v>
      </c>
    </row>
    <row r="58" spans="1:25" x14ac:dyDescent="0.3">
      <c r="A58" s="3">
        <v>192</v>
      </c>
      <c r="B58" s="3" t="s">
        <v>29</v>
      </c>
      <c r="C58" s="3" t="s">
        <v>25</v>
      </c>
      <c r="D58" s="3" t="s">
        <v>34</v>
      </c>
      <c r="E58" s="3" t="s">
        <v>33</v>
      </c>
      <c r="F58" s="3" t="s">
        <v>32</v>
      </c>
      <c r="G58" s="3">
        <v>3</v>
      </c>
      <c r="H58" s="3">
        <v>2</v>
      </c>
      <c r="I58" s="4">
        <f t="shared" si="10"/>
        <v>0.66666666666666663</v>
      </c>
      <c r="J58" s="3">
        <v>0</v>
      </c>
      <c r="K58" s="5">
        <f t="shared" si="11"/>
        <v>0</v>
      </c>
      <c r="L58" s="3">
        <f t="shared" si="12"/>
        <v>3</v>
      </c>
      <c r="M58" s="3">
        <v>1</v>
      </c>
      <c r="N58" s="3">
        <v>2</v>
      </c>
      <c r="O58" s="3">
        <v>1</v>
      </c>
      <c r="P58" s="3">
        <v>0</v>
      </c>
      <c r="Q58" s="3">
        <v>0</v>
      </c>
      <c r="R58" s="5">
        <f t="shared" si="13"/>
        <v>0.33333333333333331</v>
      </c>
      <c r="S58" s="5">
        <f t="shared" si="14"/>
        <v>0.33333333333333331</v>
      </c>
      <c r="T58" s="3">
        <v>0</v>
      </c>
      <c r="U58" s="3">
        <v>1</v>
      </c>
      <c r="V58" s="3">
        <v>1</v>
      </c>
      <c r="W58" s="3">
        <v>0</v>
      </c>
      <c r="X58" s="3">
        <v>0</v>
      </c>
      <c r="Y58" s="3">
        <v>0</v>
      </c>
    </row>
    <row r="59" spans="1:25" x14ac:dyDescent="0.3">
      <c r="A59" s="3">
        <v>193</v>
      </c>
      <c r="B59" s="3" t="s">
        <v>24</v>
      </c>
      <c r="C59" s="3" t="s">
        <v>29</v>
      </c>
      <c r="D59" s="3" t="s">
        <v>26</v>
      </c>
      <c r="E59" s="3" t="s">
        <v>30</v>
      </c>
      <c r="F59" s="12" t="s">
        <v>34</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1</v>
      </c>
      <c r="W59" s="3">
        <v>0</v>
      </c>
      <c r="X59" s="3">
        <v>0</v>
      </c>
      <c r="Y59" s="3">
        <v>0</v>
      </c>
    </row>
    <row r="60" spans="1:25" x14ac:dyDescent="0.3">
      <c r="A60" s="3">
        <v>194</v>
      </c>
      <c r="B60" s="3" t="s">
        <v>29</v>
      </c>
      <c r="C60" s="3" t="s">
        <v>30</v>
      </c>
      <c r="D60" s="3" t="s">
        <v>34</v>
      </c>
      <c r="E60" s="3" t="s">
        <v>33</v>
      </c>
      <c r="F60" s="3" t="s">
        <v>28</v>
      </c>
      <c r="G60" s="3">
        <v>2</v>
      </c>
      <c r="H60" s="3">
        <v>0</v>
      </c>
      <c r="I60" s="4">
        <f t="shared" si="10"/>
        <v>0</v>
      </c>
      <c r="J60" s="3">
        <v>1</v>
      </c>
      <c r="K60" s="5">
        <f t="shared" si="11"/>
        <v>0.5</v>
      </c>
      <c r="L60" s="3">
        <f t="shared" si="12"/>
        <v>1</v>
      </c>
      <c r="M60" s="3">
        <v>0</v>
      </c>
      <c r="N60" s="3">
        <v>1</v>
      </c>
      <c r="O60" s="3">
        <v>0</v>
      </c>
      <c r="P60" s="3">
        <v>0</v>
      </c>
      <c r="Q60" s="3">
        <v>0</v>
      </c>
      <c r="R60" s="5">
        <f t="shared" si="13"/>
        <v>0</v>
      </c>
      <c r="S60" s="5">
        <f t="shared" si="14"/>
        <v>0</v>
      </c>
      <c r="T60" s="3">
        <v>0</v>
      </c>
      <c r="U60" s="3">
        <v>0</v>
      </c>
      <c r="V60" s="3">
        <v>1</v>
      </c>
      <c r="W60" s="3">
        <v>0</v>
      </c>
      <c r="X60" s="3">
        <v>0</v>
      </c>
      <c r="Y60" s="3">
        <v>0</v>
      </c>
    </row>
    <row r="61" spans="1:25" x14ac:dyDescent="0.3">
      <c r="A61" s="3">
        <v>195</v>
      </c>
      <c r="B61" s="3" t="s">
        <v>31</v>
      </c>
      <c r="C61" s="3" t="s">
        <v>30</v>
      </c>
      <c r="D61" s="3" t="s">
        <v>34</v>
      </c>
      <c r="E61" s="3" t="s">
        <v>33</v>
      </c>
      <c r="F61" s="3" t="s">
        <v>28</v>
      </c>
      <c r="G61" s="3">
        <v>4</v>
      </c>
      <c r="H61" s="3">
        <v>0</v>
      </c>
      <c r="I61" s="4">
        <f t="shared" si="10"/>
        <v>0</v>
      </c>
      <c r="J61" s="3">
        <v>0</v>
      </c>
      <c r="K61" s="5">
        <f t="shared" si="11"/>
        <v>0</v>
      </c>
      <c r="L61" s="3">
        <f t="shared" si="12"/>
        <v>4</v>
      </c>
      <c r="M61" s="3">
        <v>0</v>
      </c>
      <c r="N61" s="3">
        <v>4</v>
      </c>
      <c r="O61" s="3">
        <v>0</v>
      </c>
      <c r="P61" s="3">
        <v>0</v>
      </c>
      <c r="Q61" s="3">
        <v>0</v>
      </c>
      <c r="R61" s="5">
        <f t="shared" si="13"/>
        <v>0</v>
      </c>
      <c r="S61" s="5">
        <f t="shared" si="14"/>
        <v>0</v>
      </c>
      <c r="T61" s="3">
        <v>0</v>
      </c>
      <c r="U61" s="3">
        <v>3</v>
      </c>
      <c r="V61" s="3">
        <v>1</v>
      </c>
      <c r="W61" s="3">
        <v>0</v>
      </c>
      <c r="X61" s="3">
        <v>1</v>
      </c>
      <c r="Y61" s="3">
        <v>0</v>
      </c>
    </row>
    <row r="62" spans="1:25" x14ac:dyDescent="0.3">
      <c r="A62" s="3">
        <v>196</v>
      </c>
      <c r="B62" s="3" t="s">
        <v>32</v>
      </c>
      <c r="C62" s="3" t="s">
        <v>31</v>
      </c>
      <c r="D62" s="3" t="s">
        <v>26</v>
      </c>
      <c r="E62" s="3" t="s">
        <v>34</v>
      </c>
      <c r="F62" s="11" t="s">
        <v>28</v>
      </c>
      <c r="G62" s="3">
        <v>5</v>
      </c>
      <c r="H62" s="3">
        <v>2</v>
      </c>
      <c r="I62" s="4">
        <f t="shared" si="10"/>
        <v>0.4</v>
      </c>
      <c r="J62" s="3">
        <v>0</v>
      </c>
      <c r="K62" s="5">
        <f t="shared" si="11"/>
        <v>0</v>
      </c>
      <c r="L62" s="3">
        <f t="shared" si="12"/>
        <v>5</v>
      </c>
      <c r="M62" s="3">
        <v>1</v>
      </c>
      <c r="N62" s="3">
        <v>4</v>
      </c>
      <c r="O62" s="3">
        <v>1</v>
      </c>
      <c r="P62" s="3">
        <v>0</v>
      </c>
      <c r="Q62" s="3">
        <v>0</v>
      </c>
      <c r="R62" s="5">
        <f t="shared" si="13"/>
        <v>0.2</v>
      </c>
      <c r="S62" s="5">
        <f t="shared" si="14"/>
        <v>0.2</v>
      </c>
      <c r="T62" s="3">
        <v>0</v>
      </c>
      <c r="U62" s="3">
        <v>2</v>
      </c>
      <c r="V62" s="3">
        <v>2</v>
      </c>
      <c r="W62" s="3">
        <v>0</v>
      </c>
      <c r="X62" s="3">
        <v>0</v>
      </c>
      <c r="Y62" s="3">
        <v>0</v>
      </c>
    </row>
    <row r="63" spans="1:25" x14ac:dyDescent="0.3">
      <c r="A63" s="3">
        <v>197</v>
      </c>
      <c r="B63" s="3" t="s">
        <v>24</v>
      </c>
      <c r="C63" s="3" t="s">
        <v>32</v>
      </c>
      <c r="D63" s="3" t="s">
        <v>26</v>
      </c>
      <c r="E63" s="3" t="s">
        <v>30</v>
      </c>
      <c r="F63" s="11" t="s">
        <v>31</v>
      </c>
      <c r="G63" s="3">
        <v>5</v>
      </c>
      <c r="H63" s="3">
        <v>2</v>
      </c>
      <c r="I63" s="4">
        <f t="shared" si="10"/>
        <v>0.4</v>
      </c>
      <c r="J63" s="3">
        <v>1</v>
      </c>
      <c r="K63" s="5">
        <f t="shared" si="11"/>
        <v>0.2</v>
      </c>
      <c r="L63" s="3">
        <f t="shared" si="12"/>
        <v>3</v>
      </c>
      <c r="M63" s="3">
        <v>0</v>
      </c>
      <c r="N63" s="3">
        <v>3</v>
      </c>
      <c r="O63" s="3">
        <v>0</v>
      </c>
      <c r="P63" s="3">
        <v>2</v>
      </c>
      <c r="Q63" s="3">
        <v>2</v>
      </c>
      <c r="R63" s="5">
        <f t="shared" si="13"/>
        <v>0</v>
      </c>
      <c r="S63" s="5">
        <f t="shared" si="14"/>
        <v>0</v>
      </c>
      <c r="T63" s="3">
        <v>0</v>
      </c>
      <c r="U63" s="3">
        <v>0</v>
      </c>
      <c r="V63" s="3">
        <v>3</v>
      </c>
      <c r="W63" s="3">
        <v>1</v>
      </c>
      <c r="X63" s="3">
        <v>2</v>
      </c>
      <c r="Y63" s="3">
        <v>0</v>
      </c>
    </row>
    <row r="64" spans="1:25" x14ac:dyDescent="0.3">
      <c r="A64" s="3">
        <v>198</v>
      </c>
      <c r="B64" s="3" t="s">
        <v>24</v>
      </c>
      <c r="C64" s="3" t="s">
        <v>32</v>
      </c>
      <c r="D64" s="3" t="s">
        <v>29</v>
      </c>
      <c r="E64" s="3" t="s">
        <v>27</v>
      </c>
      <c r="F64" s="16" t="s">
        <v>31</v>
      </c>
      <c r="G64" s="3">
        <v>2</v>
      </c>
      <c r="H64" s="3">
        <v>2</v>
      </c>
      <c r="I64" s="4">
        <f t="shared" si="10"/>
        <v>1</v>
      </c>
      <c r="J64" s="3">
        <v>1</v>
      </c>
      <c r="K64" s="5">
        <f t="shared" si="11"/>
        <v>0.5</v>
      </c>
      <c r="L64" s="3">
        <f t="shared" si="12"/>
        <v>0</v>
      </c>
      <c r="M64" s="3">
        <v>0</v>
      </c>
      <c r="N64" s="3">
        <v>0</v>
      </c>
      <c r="O64" s="3">
        <v>0</v>
      </c>
      <c r="P64" s="3">
        <v>2</v>
      </c>
      <c r="Q64" s="3">
        <v>2</v>
      </c>
      <c r="R64" s="5" t="e">
        <f t="shared" si="13"/>
        <v>#DIV/0!</v>
      </c>
      <c r="S64" s="5" t="e">
        <f t="shared" si="14"/>
        <v>#DIV/0!</v>
      </c>
      <c r="T64" s="3">
        <v>0</v>
      </c>
      <c r="U64" s="3">
        <v>0</v>
      </c>
      <c r="V64" s="3">
        <v>0</v>
      </c>
      <c r="W64" s="3">
        <v>1</v>
      </c>
      <c r="X64" s="3">
        <v>1</v>
      </c>
      <c r="Y64" s="3">
        <v>0</v>
      </c>
    </row>
    <row r="65" spans="1:25" x14ac:dyDescent="0.3">
      <c r="A65" s="3">
        <v>199</v>
      </c>
      <c r="B65" s="3" t="s">
        <v>32</v>
      </c>
      <c r="C65" s="3" t="s">
        <v>25</v>
      </c>
      <c r="D65" s="3" t="s">
        <v>31</v>
      </c>
      <c r="E65" s="3" t="s">
        <v>30</v>
      </c>
      <c r="F65" s="11" t="s">
        <v>33</v>
      </c>
      <c r="G65" s="3">
        <v>2</v>
      </c>
      <c r="H65" s="3">
        <v>0</v>
      </c>
      <c r="I65" s="4">
        <f t="shared" si="10"/>
        <v>0</v>
      </c>
      <c r="J65" s="3">
        <v>2</v>
      </c>
      <c r="K65" s="5">
        <f t="shared" si="11"/>
        <v>1</v>
      </c>
      <c r="L65" s="3">
        <f t="shared" si="12"/>
        <v>0</v>
      </c>
      <c r="M65" s="3">
        <v>0</v>
      </c>
      <c r="N65" s="3">
        <v>0</v>
      </c>
      <c r="O65" s="3">
        <v>0</v>
      </c>
      <c r="P65" s="3">
        <v>0</v>
      </c>
      <c r="Q65" s="3">
        <v>0</v>
      </c>
      <c r="R65" s="5" t="e">
        <f t="shared" si="13"/>
        <v>#DIV/0!</v>
      </c>
      <c r="S65" s="5" t="e">
        <f t="shared" si="14"/>
        <v>#DIV/0!</v>
      </c>
      <c r="T65" s="3">
        <v>0</v>
      </c>
      <c r="U65" s="3">
        <v>0</v>
      </c>
      <c r="V65" s="3">
        <v>0</v>
      </c>
      <c r="W65" s="3">
        <v>2</v>
      </c>
      <c r="X65" s="3">
        <v>0</v>
      </c>
      <c r="Y65" s="3">
        <v>0</v>
      </c>
    </row>
    <row r="66" spans="1:25" x14ac:dyDescent="0.3">
      <c r="A66" s="3">
        <v>200</v>
      </c>
      <c r="B66" s="3" t="s">
        <v>32</v>
      </c>
      <c r="C66" s="3" t="s">
        <v>25</v>
      </c>
      <c r="D66" s="3" t="s">
        <v>31</v>
      </c>
      <c r="E66" s="3" t="s">
        <v>34</v>
      </c>
      <c r="F66" s="18" t="s">
        <v>33</v>
      </c>
      <c r="G66" s="3">
        <v>3</v>
      </c>
      <c r="H66" s="3">
        <v>2</v>
      </c>
      <c r="I66" s="4">
        <f t="shared" si="10"/>
        <v>0.66666666666666663</v>
      </c>
      <c r="J66" s="3">
        <v>0</v>
      </c>
      <c r="K66" s="5">
        <f t="shared" si="11"/>
        <v>0</v>
      </c>
      <c r="L66" s="3">
        <f t="shared" si="12"/>
        <v>3</v>
      </c>
      <c r="M66" s="3">
        <v>1</v>
      </c>
      <c r="N66" s="3">
        <v>2</v>
      </c>
      <c r="O66" s="3">
        <v>1</v>
      </c>
      <c r="P66" s="3">
        <v>0</v>
      </c>
      <c r="Q66" s="3">
        <v>0</v>
      </c>
      <c r="R66" s="5">
        <f t="shared" si="13"/>
        <v>0.33333333333333331</v>
      </c>
      <c r="S66" s="5">
        <f t="shared" si="14"/>
        <v>0.33333333333333331</v>
      </c>
      <c r="T66" s="3">
        <v>0</v>
      </c>
      <c r="U66" s="3">
        <v>0</v>
      </c>
      <c r="V66" s="3">
        <v>2</v>
      </c>
      <c r="W66" s="3">
        <v>0</v>
      </c>
      <c r="X66" s="3">
        <v>0</v>
      </c>
      <c r="Y66" s="3">
        <v>0</v>
      </c>
    </row>
    <row r="67" spans="1:25" x14ac:dyDescent="0.3">
      <c r="I67" s="2"/>
      <c r="K67" s="1"/>
      <c r="R67" s="1"/>
      <c r="S67" s="1"/>
    </row>
    <row r="68" spans="1:25" s="3" customFormat="1" x14ac:dyDescent="0.3">
      <c r="F68" s="6" t="s">
        <v>36</v>
      </c>
      <c r="G68" s="3">
        <f>SUM(G38:G66)</f>
        <v>89</v>
      </c>
      <c r="H68" s="3">
        <f>SUM(H38:H66)</f>
        <v>41</v>
      </c>
      <c r="I68" s="4">
        <f t="shared" ref="I68" si="15">H68/G68</f>
        <v>0.4606741573033708</v>
      </c>
      <c r="J68" s="3">
        <f>SUM(J38:J66)</f>
        <v>21</v>
      </c>
      <c r="K68" s="5">
        <f t="shared" ref="K68" si="16">J68/G68</f>
        <v>0.23595505617977527</v>
      </c>
      <c r="L68" s="3">
        <f t="shared" ref="L68:Q68" si="17">SUM(L38:L66)</f>
        <v>61</v>
      </c>
      <c r="M68" s="3">
        <f t="shared" si="17"/>
        <v>16</v>
      </c>
      <c r="N68" s="3">
        <f t="shared" si="17"/>
        <v>45</v>
      </c>
      <c r="O68" s="3">
        <f t="shared" si="17"/>
        <v>5</v>
      </c>
      <c r="P68" s="3">
        <f t="shared" si="17"/>
        <v>12</v>
      </c>
      <c r="Q68" s="3">
        <f t="shared" si="17"/>
        <v>9</v>
      </c>
      <c r="R68" s="5">
        <f t="shared" ref="R68" si="18">M68/(M68+N68)</f>
        <v>0.26229508196721313</v>
      </c>
      <c r="S68" s="5">
        <f t="shared" ref="S68" si="19">((0.5*T68)+M68)/L68</f>
        <v>0.26229508196721313</v>
      </c>
      <c r="T68" s="3">
        <f t="shared" ref="T68:Y68" si="20">SUM(T38:T66)</f>
        <v>0</v>
      </c>
      <c r="U68" s="3">
        <f t="shared" si="20"/>
        <v>14</v>
      </c>
      <c r="V68" s="3">
        <f t="shared" si="20"/>
        <v>32</v>
      </c>
      <c r="W68" s="3">
        <f t="shared" si="20"/>
        <v>8</v>
      </c>
      <c r="X68" s="3">
        <f t="shared" si="20"/>
        <v>15</v>
      </c>
      <c r="Y68" s="3">
        <f t="shared" si="20"/>
        <v>3</v>
      </c>
    </row>
  </sheetData>
  <sortState xmlns:xlrd2="http://schemas.microsoft.com/office/spreadsheetml/2017/richdata2" ref="A38:Y66">
    <sortCondition ref="A38:A66"/>
  </sortState>
  <mergeCells count="2">
    <mergeCell ref="A1:C1"/>
    <mergeCell ref="A36:C36"/>
  </mergeCells>
  <conditionalFormatting sqref="G3:G32">
    <cfRule type="colorScale" priority="1196">
      <colorScale>
        <cfvo type="min"/>
        <cfvo type="max"/>
        <color rgb="FFFCFCFF"/>
        <color rgb="FF63BE7B"/>
      </colorScale>
    </cfRule>
  </conditionalFormatting>
  <conditionalFormatting sqref="G38:G66">
    <cfRule type="colorScale" priority="1213">
      <colorScale>
        <cfvo type="min"/>
        <cfvo type="max"/>
        <color rgb="FFFCFCFF"/>
        <color rgb="FF63BE7B"/>
      </colorScale>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00BC-1438-4783-9CD3-B63A343093B9}">
  <dimension ref="A1:AB57"/>
  <sheetViews>
    <sheetView workbookViewId="0">
      <selection sqref="A1:C1"/>
    </sheetView>
  </sheetViews>
  <sheetFormatPr defaultRowHeight="14.4" x14ac:dyDescent="0.3"/>
  <cols>
    <col min="1" max="1" width="8.88671875" style="3"/>
    <col min="2" max="2" width="13.6640625" bestFit="1" customWidth="1"/>
    <col min="3" max="6" width="15.5546875" bestFit="1" customWidth="1"/>
    <col min="18" max="18" width="9.109375" customWidth="1"/>
    <col min="22" max="22" width="9.6640625" customWidth="1"/>
    <col min="23" max="23" width="10.5546875" bestFit="1" customWidth="1"/>
    <col min="25" max="25" width="10.6640625" bestFit="1" customWidth="1"/>
    <col min="26" max="26" width="19.44140625" bestFit="1" customWidth="1"/>
    <col min="27" max="27" width="17.44140625" bestFit="1" customWidth="1"/>
    <col min="28" max="28" width="12" bestFit="1" customWidth="1"/>
  </cols>
  <sheetData>
    <row r="1" spans="1:28" x14ac:dyDescent="0.3">
      <c r="A1" s="49" t="s">
        <v>0</v>
      </c>
      <c r="B1" s="49"/>
      <c r="C1" s="49"/>
      <c r="I1" s="2"/>
      <c r="K1" s="1"/>
      <c r="R1" s="1"/>
      <c r="S1" s="1"/>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c r="Z2" s="6" t="s">
        <v>47</v>
      </c>
      <c r="AA2" s="6" t="s">
        <v>48</v>
      </c>
      <c r="AB2" s="6" t="s">
        <v>49</v>
      </c>
    </row>
    <row r="3" spans="1:28" x14ac:dyDescent="0.3">
      <c r="A3" s="3">
        <v>1</v>
      </c>
      <c r="B3" s="3" t="s">
        <v>24</v>
      </c>
      <c r="C3" s="3" t="s">
        <v>25</v>
      </c>
      <c r="D3" s="3" t="s">
        <v>26</v>
      </c>
      <c r="E3" s="3" t="s">
        <v>27</v>
      </c>
      <c r="F3" s="3" t="s">
        <v>28</v>
      </c>
      <c r="G3" s="3">
        <v>10</v>
      </c>
      <c r="H3" s="3">
        <v>3</v>
      </c>
      <c r="I3" s="4">
        <f t="shared" ref="I3:I26" si="0">H3/G3</f>
        <v>0.3</v>
      </c>
      <c r="J3" s="3">
        <v>2</v>
      </c>
      <c r="K3" s="5">
        <f t="shared" ref="K3:K26" si="1">J3/G3</f>
        <v>0.2</v>
      </c>
      <c r="L3" s="3">
        <f t="shared" ref="L3:L26" si="2">M3+N3</f>
        <v>8</v>
      </c>
      <c r="M3" s="3">
        <v>1</v>
      </c>
      <c r="N3" s="3">
        <v>7</v>
      </c>
      <c r="O3" s="3">
        <v>1</v>
      </c>
      <c r="P3" s="3">
        <v>0</v>
      </c>
      <c r="Q3" s="3">
        <v>0</v>
      </c>
      <c r="R3" s="5">
        <f t="shared" ref="R3:R26" si="3">M3/(M3+N3)</f>
        <v>0.125</v>
      </c>
      <c r="S3" s="5">
        <f t="shared" ref="S3:S26" si="4">((0.5*T3)+M3)/L3</f>
        <v>0.1875</v>
      </c>
      <c r="T3" s="3">
        <v>1</v>
      </c>
      <c r="U3" s="3">
        <v>3</v>
      </c>
      <c r="V3" s="3">
        <v>0</v>
      </c>
      <c r="W3" s="3">
        <v>1</v>
      </c>
      <c r="Z3" s="3">
        <v>25</v>
      </c>
      <c r="AA3" s="3">
        <v>22</v>
      </c>
      <c r="AB3" s="4">
        <f>AA3/40</f>
        <v>0.55000000000000004</v>
      </c>
    </row>
    <row r="4" spans="1:28" x14ac:dyDescent="0.3">
      <c r="A4" s="3">
        <v>22</v>
      </c>
      <c r="B4" s="3" t="s">
        <v>24</v>
      </c>
      <c r="C4" s="3" t="s">
        <v>25</v>
      </c>
      <c r="D4" s="3" t="s">
        <v>26</v>
      </c>
      <c r="E4" s="3" t="s">
        <v>30</v>
      </c>
      <c r="F4" s="3" t="s">
        <v>29</v>
      </c>
      <c r="G4" s="3">
        <v>3</v>
      </c>
      <c r="H4" s="3">
        <v>5</v>
      </c>
      <c r="I4" s="4">
        <f t="shared" si="0"/>
        <v>1.6666666666666667</v>
      </c>
      <c r="J4" s="3">
        <v>1</v>
      </c>
      <c r="K4" s="5">
        <f t="shared" si="1"/>
        <v>0.33333333333333331</v>
      </c>
      <c r="L4" s="3">
        <f t="shared" si="2"/>
        <v>3</v>
      </c>
      <c r="M4" s="3">
        <v>2</v>
      </c>
      <c r="N4" s="3">
        <v>1</v>
      </c>
      <c r="O4" s="3">
        <v>2</v>
      </c>
      <c r="P4" s="3">
        <v>0</v>
      </c>
      <c r="Q4" s="3">
        <v>0</v>
      </c>
      <c r="R4" s="5">
        <f t="shared" si="3"/>
        <v>0.66666666666666663</v>
      </c>
      <c r="S4" s="5">
        <f t="shared" si="4"/>
        <v>0.83333333333333337</v>
      </c>
      <c r="T4" s="3">
        <v>1</v>
      </c>
      <c r="U4" s="3">
        <v>0</v>
      </c>
      <c r="V4" s="3">
        <v>0</v>
      </c>
      <c r="W4" s="3">
        <v>1</v>
      </c>
    </row>
    <row r="5" spans="1:28" x14ac:dyDescent="0.3">
      <c r="A5" s="3">
        <v>27</v>
      </c>
      <c r="B5" s="3" t="s">
        <v>29</v>
      </c>
      <c r="C5" s="3" t="s">
        <v>25</v>
      </c>
      <c r="D5" s="3" t="s">
        <v>26</v>
      </c>
      <c r="E5" s="3" t="s">
        <v>30</v>
      </c>
      <c r="F5" s="3" t="s">
        <v>28</v>
      </c>
      <c r="G5" s="3">
        <v>6</v>
      </c>
      <c r="H5" s="3">
        <v>11</v>
      </c>
      <c r="I5" s="4">
        <f t="shared" si="0"/>
        <v>1.8333333333333333</v>
      </c>
      <c r="J5" s="3">
        <v>1</v>
      </c>
      <c r="K5" s="5">
        <f t="shared" si="1"/>
        <v>0.16666666666666666</v>
      </c>
      <c r="L5" s="3">
        <f t="shared" si="2"/>
        <v>5</v>
      </c>
      <c r="M5" s="3">
        <v>4</v>
      </c>
      <c r="N5" s="3">
        <v>1</v>
      </c>
      <c r="O5" s="3">
        <v>4</v>
      </c>
      <c r="P5" s="3">
        <v>0</v>
      </c>
      <c r="Q5" s="3">
        <v>0</v>
      </c>
      <c r="R5" s="5">
        <f t="shared" si="3"/>
        <v>0.8</v>
      </c>
      <c r="S5" s="5">
        <f t="shared" si="4"/>
        <v>1</v>
      </c>
      <c r="T5" s="3">
        <v>2</v>
      </c>
      <c r="U5" s="3">
        <v>1</v>
      </c>
      <c r="V5" s="3">
        <v>0</v>
      </c>
      <c r="W5" s="3">
        <v>1</v>
      </c>
    </row>
    <row r="6" spans="1:28" x14ac:dyDescent="0.3">
      <c r="A6" s="3">
        <v>33</v>
      </c>
      <c r="B6" s="3" t="s">
        <v>24</v>
      </c>
      <c r="C6" s="3" t="s">
        <v>25</v>
      </c>
      <c r="D6" s="3" t="s">
        <v>26</v>
      </c>
      <c r="E6" s="3" t="s">
        <v>30</v>
      </c>
      <c r="F6" s="3" t="s">
        <v>28</v>
      </c>
      <c r="G6" s="3">
        <v>4</v>
      </c>
      <c r="H6" s="3">
        <v>7</v>
      </c>
      <c r="I6" s="4">
        <f t="shared" si="0"/>
        <v>1.75</v>
      </c>
      <c r="J6" s="3">
        <v>0</v>
      </c>
      <c r="K6" s="5">
        <f t="shared" si="1"/>
        <v>0</v>
      </c>
      <c r="L6" s="3">
        <f t="shared" si="2"/>
        <v>3</v>
      </c>
      <c r="M6" s="3">
        <v>3</v>
      </c>
      <c r="N6" s="3">
        <v>0</v>
      </c>
      <c r="O6" s="3">
        <v>2</v>
      </c>
      <c r="P6" s="3">
        <v>0</v>
      </c>
      <c r="Q6" s="3">
        <v>0</v>
      </c>
      <c r="R6" s="5">
        <f t="shared" si="3"/>
        <v>1</v>
      </c>
      <c r="S6" s="5">
        <f t="shared" si="4"/>
        <v>1.1666666666666667</v>
      </c>
      <c r="T6" s="3">
        <v>1</v>
      </c>
      <c r="U6" s="3">
        <v>1</v>
      </c>
      <c r="V6" s="3">
        <v>0</v>
      </c>
      <c r="W6" s="3">
        <v>0</v>
      </c>
    </row>
    <row r="7" spans="1:28" x14ac:dyDescent="0.3">
      <c r="A7" s="3">
        <v>54</v>
      </c>
      <c r="B7" s="3" t="s">
        <v>24</v>
      </c>
      <c r="C7" s="3" t="s">
        <v>25</v>
      </c>
      <c r="D7" s="3" t="s">
        <v>32</v>
      </c>
      <c r="E7" s="3" t="s">
        <v>30</v>
      </c>
      <c r="F7" s="3" t="s">
        <v>33</v>
      </c>
      <c r="G7" s="3">
        <v>10</v>
      </c>
      <c r="H7" s="3">
        <v>8</v>
      </c>
      <c r="I7" s="4">
        <f t="shared" si="0"/>
        <v>0.8</v>
      </c>
      <c r="J7" s="3">
        <v>2</v>
      </c>
      <c r="K7" s="5">
        <f t="shared" si="1"/>
        <v>0.2</v>
      </c>
      <c r="L7" s="3">
        <f t="shared" si="2"/>
        <v>6</v>
      </c>
      <c r="M7" s="3">
        <v>3</v>
      </c>
      <c r="N7" s="3">
        <v>3</v>
      </c>
      <c r="O7" s="3">
        <v>2</v>
      </c>
      <c r="P7" s="3">
        <v>4</v>
      </c>
      <c r="Q7" s="3">
        <v>2</v>
      </c>
      <c r="R7" s="5">
        <f t="shared" si="3"/>
        <v>0.5</v>
      </c>
      <c r="S7" s="5">
        <f t="shared" si="4"/>
        <v>0.5</v>
      </c>
      <c r="T7" s="3">
        <v>0</v>
      </c>
      <c r="U7" s="3">
        <v>3</v>
      </c>
      <c r="V7" s="3">
        <v>1</v>
      </c>
      <c r="W7" s="3">
        <v>2</v>
      </c>
    </row>
    <row r="8" spans="1:28" x14ac:dyDescent="0.3">
      <c r="A8" s="3">
        <v>60</v>
      </c>
      <c r="B8" s="3" t="s">
        <v>29</v>
      </c>
      <c r="C8" s="3" t="s">
        <v>25</v>
      </c>
      <c r="D8" s="3" t="s">
        <v>32</v>
      </c>
      <c r="E8" s="3" t="s">
        <v>33</v>
      </c>
      <c r="F8" s="3" t="s">
        <v>31</v>
      </c>
      <c r="G8" s="3">
        <v>1</v>
      </c>
      <c r="H8" s="3">
        <v>3</v>
      </c>
      <c r="I8" s="4">
        <f t="shared" si="0"/>
        <v>3</v>
      </c>
      <c r="J8" s="3">
        <v>0</v>
      </c>
      <c r="K8" s="5">
        <f t="shared" si="1"/>
        <v>0</v>
      </c>
      <c r="L8" s="3">
        <f t="shared" si="2"/>
        <v>1</v>
      </c>
      <c r="M8" s="3">
        <v>1</v>
      </c>
      <c r="N8" s="3">
        <v>0</v>
      </c>
      <c r="O8" s="3">
        <v>1</v>
      </c>
      <c r="P8" s="3">
        <v>0</v>
      </c>
      <c r="Q8" s="3">
        <v>0</v>
      </c>
      <c r="R8" s="5">
        <f t="shared" si="3"/>
        <v>1</v>
      </c>
      <c r="S8" s="5">
        <f t="shared" si="4"/>
        <v>1.5</v>
      </c>
      <c r="T8" s="3">
        <v>1</v>
      </c>
      <c r="U8" s="3">
        <v>0</v>
      </c>
      <c r="V8" s="3">
        <v>0</v>
      </c>
      <c r="W8" s="3">
        <v>0</v>
      </c>
    </row>
    <row r="9" spans="1:28" x14ac:dyDescent="0.3">
      <c r="A9" s="3">
        <v>69</v>
      </c>
      <c r="B9" s="3" t="s">
        <v>29</v>
      </c>
      <c r="C9" s="3" t="s">
        <v>32</v>
      </c>
      <c r="D9" s="3" t="s">
        <v>34</v>
      </c>
      <c r="E9" s="3" t="s">
        <v>33</v>
      </c>
      <c r="F9" s="3" t="s">
        <v>31</v>
      </c>
      <c r="G9" s="3">
        <v>4</v>
      </c>
      <c r="H9" s="3">
        <v>0</v>
      </c>
      <c r="I9" s="4">
        <f t="shared" si="0"/>
        <v>0</v>
      </c>
      <c r="J9" s="3">
        <v>2</v>
      </c>
      <c r="K9" s="5">
        <f t="shared" si="1"/>
        <v>0.5</v>
      </c>
      <c r="L9" s="3">
        <f t="shared" si="2"/>
        <v>2</v>
      </c>
      <c r="M9" s="3">
        <v>0</v>
      </c>
      <c r="N9" s="3">
        <v>2</v>
      </c>
      <c r="O9" s="3">
        <v>0</v>
      </c>
      <c r="P9" s="3">
        <v>0</v>
      </c>
      <c r="Q9" s="3">
        <v>0</v>
      </c>
      <c r="R9" s="5">
        <f t="shared" si="3"/>
        <v>0</v>
      </c>
      <c r="S9" s="5">
        <f t="shared" si="4"/>
        <v>0</v>
      </c>
      <c r="T9" s="3">
        <v>0</v>
      </c>
      <c r="U9" s="3">
        <v>0</v>
      </c>
      <c r="V9" s="3">
        <v>1</v>
      </c>
      <c r="W9" s="3">
        <v>0</v>
      </c>
    </row>
    <row r="10" spans="1:28" x14ac:dyDescent="0.3">
      <c r="A10" s="3">
        <v>87</v>
      </c>
      <c r="B10" s="3" t="s">
        <v>29</v>
      </c>
      <c r="C10" s="3" t="s">
        <v>25</v>
      </c>
      <c r="D10" s="3" t="s">
        <v>26</v>
      </c>
      <c r="E10" s="3" t="s">
        <v>33</v>
      </c>
      <c r="F10" s="3" t="s">
        <v>31</v>
      </c>
      <c r="G10" s="3">
        <v>10</v>
      </c>
      <c r="H10" s="3">
        <v>6</v>
      </c>
      <c r="I10" s="4">
        <f t="shared" si="0"/>
        <v>0.6</v>
      </c>
      <c r="J10" s="3">
        <v>2</v>
      </c>
      <c r="K10" s="5">
        <f t="shared" si="1"/>
        <v>0.2</v>
      </c>
      <c r="L10" s="3">
        <f t="shared" si="2"/>
        <v>8</v>
      </c>
      <c r="M10" s="3">
        <v>3</v>
      </c>
      <c r="N10" s="3">
        <v>5</v>
      </c>
      <c r="O10" s="3">
        <v>2</v>
      </c>
      <c r="P10" s="3">
        <v>0</v>
      </c>
      <c r="Q10" s="3">
        <v>0</v>
      </c>
      <c r="R10" s="5">
        <f t="shared" si="3"/>
        <v>0.375</v>
      </c>
      <c r="S10" s="5">
        <f t="shared" si="4"/>
        <v>0.375</v>
      </c>
      <c r="T10" s="3">
        <v>0</v>
      </c>
      <c r="U10" s="3">
        <v>4</v>
      </c>
      <c r="V10" s="3">
        <v>0</v>
      </c>
      <c r="W10" s="3">
        <v>0</v>
      </c>
    </row>
    <row r="11" spans="1:28" x14ac:dyDescent="0.3">
      <c r="A11" s="3">
        <v>100</v>
      </c>
      <c r="B11" s="3" t="s">
        <v>29</v>
      </c>
      <c r="C11" s="3" t="s">
        <v>25</v>
      </c>
      <c r="D11" s="3" t="s">
        <v>32</v>
      </c>
      <c r="E11" s="3" t="s">
        <v>30</v>
      </c>
      <c r="F11" s="3" t="s">
        <v>28</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0</v>
      </c>
      <c r="V11" s="3">
        <v>0</v>
      </c>
      <c r="W11" s="3">
        <v>1</v>
      </c>
    </row>
    <row r="12" spans="1:28" x14ac:dyDescent="0.3">
      <c r="A12" s="3">
        <v>112</v>
      </c>
      <c r="B12" s="3" t="s">
        <v>29</v>
      </c>
      <c r="C12" s="3" t="s">
        <v>32</v>
      </c>
      <c r="D12" s="3" t="s">
        <v>26</v>
      </c>
      <c r="E12" s="3" t="s">
        <v>30</v>
      </c>
      <c r="F12" s="3" t="s">
        <v>31</v>
      </c>
      <c r="G12" s="3">
        <v>5</v>
      </c>
      <c r="H12" s="3">
        <v>4</v>
      </c>
      <c r="I12" s="4">
        <f t="shared" si="0"/>
        <v>0.8</v>
      </c>
      <c r="J12" s="3">
        <v>1</v>
      </c>
      <c r="K12" s="5">
        <f t="shared" si="1"/>
        <v>0.2</v>
      </c>
      <c r="L12" s="3">
        <f t="shared" si="2"/>
        <v>4</v>
      </c>
      <c r="M12" s="3">
        <v>2</v>
      </c>
      <c r="N12" s="3">
        <v>2</v>
      </c>
      <c r="O12" s="3">
        <v>2</v>
      </c>
      <c r="P12" s="3">
        <v>0</v>
      </c>
      <c r="Q12" s="3">
        <v>0</v>
      </c>
      <c r="R12" s="5">
        <f t="shared" si="3"/>
        <v>0.5</v>
      </c>
      <c r="S12" s="5">
        <f t="shared" si="4"/>
        <v>0.5</v>
      </c>
      <c r="T12" s="3">
        <v>0</v>
      </c>
      <c r="U12" s="3">
        <v>1</v>
      </c>
      <c r="V12" s="3">
        <v>0</v>
      </c>
      <c r="W12" s="3">
        <v>0</v>
      </c>
    </row>
    <row r="13" spans="1:28" x14ac:dyDescent="0.3">
      <c r="A13" s="3">
        <v>169</v>
      </c>
      <c r="B13" s="3" t="s">
        <v>24</v>
      </c>
      <c r="C13" s="3" t="s">
        <v>25</v>
      </c>
      <c r="D13" s="3" t="s">
        <v>32</v>
      </c>
      <c r="E13" s="3" t="s">
        <v>33</v>
      </c>
      <c r="F13" s="3" t="s">
        <v>34</v>
      </c>
      <c r="G13" s="3">
        <v>2</v>
      </c>
      <c r="H13" s="3">
        <v>2</v>
      </c>
      <c r="I13" s="4">
        <f t="shared" si="0"/>
        <v>1</v>
      </c>
      <c r="J13" s="3">
        <v>1</v>
      </c>
      <c r="K13" s="5">
        <f t="shared" si="1"/>
        <v>0.5</v>
      </c>
      <c r="L13" s="3">
        <f t="shared" si="2"/>
        <v>1</v>
      </c>
      <c r="M13" s="3">
        <v>1</v>
      </c>
      <c r="N13" s="3">
        <v>0</v>
      </c>
      <c r="O13" s="3">
        <v>1</v>
      </c>
      <c r="P13" s="3">
        <v>0</v>
      </c>
      <c r="Q13" s="3">
        <v>0</v>
      </c>
      <c r="R13" s="5">
        <f t="shared" si="3"/>
        <v>1</v>
      </c>
      <c r="S13" s="5">
        <f t="shared" si="4"/>
        <v>1</v>
      </c>
      <c r="T13" s="3">
        <v>0</v>
      </c>
      <c r="U13" s="3">
        <v>0</v>
      </c>
      <c r="V13" s="3">
        <v>0</v>
      </c>
      <c r="W13" s="3">
        <v>0</v>
      </c>
    </row>
    <row r="14" spans="1:28" x14ac:dyDescent="0.3">
      <c r="A14" s="3">
        <v>202</v>
      </c>
      <c r="B14" s="3" t="s">
        <v>24</v>
      </c>
      <c r="C14" s="3" t="s">
        <v>25</v>
      </c>
      <c r="D14" s="3" t="s">
        <v>34</v>
      </c>
      <c r="E14" s="3" t="s">
        <v>33</v>
      </c>
      <c r="F14" s="3" t="s">
        <v>28</v>
      </c>
      <c r="G14" s="3">
        <v>5</v>
      </c>
      <c r="H14" s="3">
        <v>2</v>
      </c>
      <c r="I14" s="4">
        <f t="shared" si="0"/>
        <v>0.4</v>
      </c>
      <c r="J14" s="3">
        <v>2</v>
      </c>
      <c r="K14" s="5">
        <f t="shared" si="1"/>
        <v>0.4</v>
      </c>
      <c r="L14" s="3">
        <f t="shared" si="2"/>
        <v>3</v>
      </c>
      <c r="M14" s="3">
        <v>1</v>
      </c>
      <c r="N14" s="3">
        <v>2</v>
      </c>
      <c r="O14" s="3">
        <v>1</v>
      </c>
      <c r="P14" s="3">
        <v>0</v>
      </c>
      <c r="Q14" s="3">
        <v>0</v>
      </c>
      <c r="R14" s="5">
        <f t="shared" si="3"/>
        <v>0.33333333333333331</v>
      </c>
      <c r="S14" s="5">
        <f t="shared" si="4"/>
        <v>0.33333333333333331</v>
      </c>
      <c r="T14" s="3">
        <v>0</v>
      </c>
      <c r="U14" s="3">
        <v>1</v>
      </c>
      <c r="V14" s="3">
        <v>0</v>
      </c>
      <c r="W14" s="3">
        <v>0</v>
      </c>
    </row>
    <row r="15" spans="1:28" x14ac:dyDescent="0.3">
      <c r="A15" s="3">
        <v>203</v>
      </c>
      <c r="B15" s="3" t="s">
        <v>34</v>
      </c>
      <c r="C15" s="3" t="s">
        <v>25</v>
      </c>
      <c r="D15" s="3" t="s">
        <v>26</v>
      </c>
      <c r="E15" s="3" t="s">
        <v>33</v>
      </c>
      <c r="F15" s="3" t="s">
        <v>28</v>
      </c>
      <c r="G15" s="3">
        <v>2</v>
      </c>
      <c r="H15" s="3">
        <v>5</v>
      </c>
      <c r="I15" s="4">
        <f t="shared" si="0"/>
        <v>2.5</v>
      </c>
      <c r="J15" s="3">
        <v>0</v>
      </c>
      <c r="K15" s="5">
        <f t="shared" si="1"/>
        <v>0</v>
      </c>
      <c r="L15" s="3">
        <f t="shared" si="2"/>
        <v>2</v>
      </c>
      <c r="M15" s="3">
        <v>2</v>
      </c>
      <c r="N15" s="3">
        <v>0</v>
      </c>
      <c r="O15" s="3">
        <v>1</v>
      </c>
      <c r="P15" s="3">
        <v>0</v>
      </c>
      <c r="Q15" s="3">
        <v>0</v>
      </c>
      <c r="R15" s="5">
        <f t="shared" si="3"/>
        <v>1</v>
      </c>
      <c r="S15" s="5">
        <f t="shared" si="4"/>
        <v>1.25</v>
      </c>
      <c r="T15" s="3">
        <v>1</v>
      </c>
      <c r="U15" s="3">
        <v>0</v>
      </c>
      <c r="V15" s="3">
        <v>0</v>
      </c>
      <c r="W15" s="3">
        <v>1</v>
      </c>
    </row>
    <row r="16" spans="1:28" x14ac:dyDescent="0.3">
      <c r="A16" s="3">
        <v>204</v>
      </c>
      <c r="B16" s="3" t="s">
        <v>29</v>
      </c>
      <c r="C16" s="3" t="s">
        <v>25</v>
      </c>
      <c r="D16" s="3" t="s">
        <v>26</v>
      </c>
      <c r="E16" s="3" t="s">
        <v>33</v>
      </c>
      <c r="F16" s="3" t="s">
        <v>28</v>
      </c>
      <c r="G16" s="3">
        <v>1</v>
      </c>
      <c r="H16" s="3">
        <v>2</v>
      </c>
      <c r="I16" s="4">
        <f t="shared" si="0"/>
        <v>2</v>
      </c>
      <c r="J16" s="3">
        <v>0</v>
      </c>
      <c r="K16" s="5">
        <f t="shared" si="1"/>
        <v>0</v>
      </c>
      <c r="L16" s="3">
        <f t="shared" si="2"/>
        <v>0</v>
      </c>
      <c r="M16" s="3">
        <v>0</v>
      </c>
      <c r="N16" s="3">
        <v>0</v>
      </c>
      <c r="O16" s="3">
        <v>0</v>
      </c>
      <c r="P16" s="3">
        <v>2</v>
      </c>
      <c r="Q16" s="3">
        <v>2</v>
      </c>
      <c r="R16" s="5" t="e">
        <f t="shared" si="3"/>
        <v>#DIV/0!</v>
      </c>
      <c r="S16" s="5" t="e">
        <f t="shared" si="4"/>
        <v>#DIV/0!</v>
      </c>
      <c r="T16" s="3">
        <v>0</v>
      </c>
      <c r="U16" s="3">
        <v>0</v>
      </c>
      <c r="V16" s="3">
        <v>0</v>
      </c>
      <c r="W16" s="3">
        <v>1</v>
      </c>
    </row>
    <row r="17" spans="1:25" x14ac:dyDescent="0.3">
      <c r="A17" s="3">
        <v>205</v>
      </c>
      <c r="B17" s="3" t="s">
        <v>29</v>
      </c>
      <c r="C17" s="3" t="s">
        <v>25</v>
      </c>
      <c r="D17" s="3" t="s">
        <v>32</v>
      </c>
      <c r="E17" s="3" t="s">
        <v>30</v>
      </c>
      <c r="F17" s="3" t="s">
        <v>34</v>
      </c>
      <c r="G17" s="3">
        <v>3</v>
      </c>
      <c r="H17" s="3">
        <v>0</v>
      </c>
      <c r="I17" s="4">
        <f t="shared" si="0"/>
        <v>0</v>
      </c>
      <c r="J17" s="3">
        <v>1</v>
      </c>
      <c r="K17" s="5">
        <f t="shared" si="1"/>
        <v>0.33333333333333331</v>
      </c>
      <c r="L17" s="3">
        <f t="shared" si="2"/>
        <v>2</v>
      </c>
      <c r="M17" s="3">
        <v>0</v>
      </c>
      <c r="N17" s="3">
        <v>2</v>
      </c>
      <c r="O17" s="3">
        <v>0</v>
      </c>
      <c r="P17" s="3">
        <v>0</v>
      </c>
      <c r="Q17" s="3">
        <v>0</v>
      </c>
      <c r="R17" s="5">
        <f t="shared" si="3"/>
        <v>0</v>
      </c>
      <c r="S17" s="5">
        <f t="shared" si="4"/>
        <v>0</v>
      </c>
      <c r="T17" s="3">
        <v>0</v>
      </c>
      <c r="U17" s="3">
        <v>1</v>
      </c>
      <c r="V17" s="3">
        <v>0</v>
      </c>
      <c r="W17" s="3">
        <v>0</v>
      </c>
    </row>
    <row r="18" spans="1:25" x14ac:dyDescent="0.3">
      <c r="A18" s="3">
        <v>206</v>
      </c>
      <c r="B18" s="3" t="s">
        <v>29</v>
      </c>
      <c r="C18" s="3" t="s">
        <v>32</v>
      </c>
      <c r="D18" s="3" t="s">
        <v>34</v>
      </c>
      <c r="E18" s="3" t="s">
        <v>27</v>
      </c>
      <c r="F18" s="3" t="s">
        <v>31</v>
      </c>
      <c r="G18" s="3">
        <v>4</v>
      </c>
      <c r="H18" s="3">
        <v>4</v>
      </c>
      <c r="I18" s="4">
        <f t="shared" si="0"/>
        <v>1</v>
      </c>
      <c r="J18" s="3">
        <v>0</v>
      </c>
      <c r="K18" s="5">
        <f t="shared" si="1"/>
        <v>0</v>
      </c>
      <c r="L18" s="3">
        <f t="shared" si="2"/>
        <v>4</v>
      </c>
      <c r="M18" s="3">
        <v>2</v>
      </c>
      <c r="N18" s="3">
        <v>2</v>
      </c>
      <c r="O18" s="3">
        <v>1</v>
      </c>
      <c r="P18" s="3">
        <v>0</v>
      </c>
      <c r="Q18" s="3">
        <v>0</v>
      </c>
      <c r="R18" s="5">
        <f t="shared" si="3"/>
        <v>0.5</v>
      </c>
      <c r="S18" s="5">
        <f t="shared" si="4"/>
        <v>0.5</v>
      </c>
      <c r="T18" s="3">
        <v>0</v>
      </c>
      <c r="U18" s="3">
        <v>2</v>
      </c>
      <c r="V18" s="3">
        <v>0</v>
      </c>
      <c r="W18" s="3">
        <v>1</v>
      </c>
    </row>
    <row r="19" spans="1:25" x14ac:dyDescent="0.3">
      <c r="A19" s="3">
        <v>207</v>
      </c>
      <c r="B19" s="3" t="s">
        <v>29</v>
      </c>
      <c r="C19" s="3" t="s">
        <v>34</v>
      </c>
      <c r="D19" s="3" t="s">
        <v>26</v>
      </c>
      <c r="E19" s="3" t="s">
        <v>33</v>
      </c>
      <c r="F19" s="3" t="s">
        <v>31</v>
      </c>
      <c r="G19" s="3">
        <v>7</v>
      </c>
      <c r="H19" s="3">
        <v>6</v>
      </c>
      <c r="I19" s="4">
        <f t="shared" si="0"/>
        <v>0.8571428571428571</v>
      </c>
      <c r="J19" s="3">
        <v>1</v>
      </c>
      <c r="K19" s="5">
        <f t="shared" si="1"/>
        <v>0.14285714285714285</v>
      </c>
      <c r="L19" s="3">
        <f t="shared" si="2"/>
        <v>5</v>
      </c>
      <c r="M19" s="3">
        <v>2</v>
      </c>
      <c r="N19" s="3">
        <v>3</v>
      </c>
      <c r="O19" s="3">
        <v>1</v>
      </c>
      <c r="P19" s="3">
        <v>2</v>
      </c>
      <c r="Q19" s="3">
        <v>0</v>
      </c>
      <c r="R19" s="5">
        <f t="shared" si="3"/>
        <v>0.4</v>
      </c>
      <c r="S19" s="5">
        <f t="shared" si="4"/>
        <v>0.6</v>
      </c>
      <c r="T19" s="3">
        <v>2</v>
      </c>
      <c r="U19" s="3">
        <v>2</v>
      </c>
      <c r="V19" s="3">
        <v>0</v>
      </c>
      <c r="W19" s="3">
        <v>2</v>
      </c>
    </row>
    <row r="20" spans="1:25" x14ac:dyDescent="0.3">
      <c r="A20" s="3">
        <v>208</v>
      </c>
      <c r="B20" s="3" t="s">
        <v>29</v>
      </c>
      <c r="C20" s="3" t="s">
        <v>25</v>
      </c>
      <c r="D20" s="3" t="s">
        <v>26</v>
      </c>
      <c r="E20" s="3" t="s">
        <v>30</v>
      </c>
      <c r="F20" s="3" t="s">
        <v>34</v>
      </c>
      <c r="G20" s="3">
        <v>3</v>
      </c>
      <c r="H20" s="3">
        <v>2</v>
      </c>
      <c r="I20" s="4">
        <f t="shared" si="0"/>
        <v>0.66666666666666663</v>
      </c>
      <c r="J20" s="3">
        <v>0</v>
      </c>
      <c r="K20" s="5">
        <f t="shared" si="1"/>
        <v>0</v>
      </c>
      <c r="L20" s="3">
        <f t="shared" si="2"/>
        <v>3</v>
      </c>
      <c r="M20" s="3">
        <v>1</v>
      </c>
      <c r="N20" s="3">
        <v>2</v>
      </c>
      <c r="O20" s="3">
        <v>0</v>
      </c>
      <c r="P20" s="3">
        <v>1</v>
      </c>
      <c r="Q20" s="3">
        <v>0</v>
      </c>
      <c r="R20" s="5">
        <f t="shared" si="3"/>
        <v>0.33333333333333331</v>
      </c>
      <c r="S20" s="5">
        <f t="shared" si="4"/>
        <v>0.33333333333333331</v>
      </c>
      <c r="T20" s="3">
        <v>0</v>
      </c>
      <c r="U20" s="3">
        <v>1</v>
      </c>
      <c r="V20" s="3">
        <v>0</v>
      </c>
      <c r="W20" s="3">
        <v>1</v>
      </c>
    </row>
    <row r="21" spans="1:25" x14ac:dyDescent="0.3">
      <c r="A21" s="3">
        <v>209</v>
      </c>
      <c r="B21" s="3" t="s">
        <v>32</v>
      </c>
      <c r="C21" s="3" t="s">
        <v>31</v>
      </c>
      <c r="D21" s="3" t="s">
        <v>34</v>
      </c>
      <c r="E21" s="3" t="s">
        <v>33</v>
      </c>
      <c r="F21" s="3" t="s">
        <v>28</v>
      </c>
      <c r="G21" s="3">
        <v>4</v>
      </c>
      <c r="H21" s="3">
        <v>2</v>
      </c>
      <c r="I21" s="15">
        <f t="shared" si="0"/>
        <v>0.5</v>
      </c>
      <c r="J21" s="3">
        <v>2</v>
      </c>
      <c r="K21" s="5">
        <f t="shared" si="1"/>
        <v>0.5</v>
      </c>
      <c r="L21" s="3">
        <f t="shared" si="2"/>
        <v>2</v>
      </c>
      <c r="M21" s="3">
        <v>1</v>
      </c>
      <c r="N21" s="3">
        <v>1</v>
      </c>
      <c r="O21" s="3">
        <v>1</v>
      </c>
      <c r="P21" s="3">
        <v>0</v>
      </c>
      <c r="Q21" s="3">
        <v>0</v>
      </c>
      <c r="R21" s="5">
        <f t="shared" si="3"/>
        <v>0.5</v>
      </c>
      <c r="S21" s="5">
        <f t="shared" si="4"/>
        <v>0.5</v>
      </c>
      <c r="T21" s="3">
        <v>0</v>
      </c>
      <c r="U21" s="3">
        <v>0</v>
      </c>
      <c r="V21" s="3">
        <v>0</v>
      </c>
      <c r="W21" s="3">
        <v>0</v>
      </c>
    </row>
    <row r="22" spans="1:25" x14ac:dyDescent="0.3">
      <c r="A22" s="3">
        <v>210</v>
      </c>
      <c r="B22" s="3" t="s">
        <v>32</v>
      </c>
      <c r="C22" s="3" t="s">
        <v>25</v>
      </c>
      <c r="D22" s="3" t="s">
        <v>34</v>
      </c>
      <c r="E22" s="3" t="s">
        <v>33</v>
      </c>
      <c r="F22" s="12" t="s">
        <v>28</v>
      </c>
      <c r="G22" s="3">
        <v>2</v>
      </c>
      <c r="H22" s="3">
        <v>0</v>
      </c>
      <c r="I22" s="17">
        <f t="shared" si="0"/>
        <v>0</v>
      </c>
      <c r="J22" s="3">
        <v>0</v>
      </c>
      <c r="K22" s="5">
        <f t="shared" si="1"/>
        <v>0</v>
      </c>
      <c r="L22" s="3">
        <f t="shared" si="2"/>
        <v>1</v>
      </c>
      <c r="M22" s="3">
        <v>0</v>
      </c>
      <c r="N22" s="3">
        <v>1</v>
      </c>
      <c r="O22" s="3">
        <v>0</v>
      </c>
      <c r="P22" s="3">
        <v>2</v>
      </c>
      <c r="Q22" s="3">
        <v>0</v>
      </c>
      <c r="R22" s="5">
        <f t="shared" si="3"/>
        <v>0</v>
      </c>
      <c r="S22" s="5">
        <f t="shared" si="4"/>
        <v>0</v>
      </c>
      <c r="T22" s="3">
        <v>0</v>
      </c>
      <c r="U22" s="3">
        <v>0</v>
      </c>
      <c r="V22" s="3">
        <v>0</v>
      </c>
      <c r="W22" s="3">
        <v>2</v>
      </c>
    </row>
    <row r="23" spans="1:25" x14ac:dyDescent="0.3">
      <c r="A23" s="3">
        <v>211</v>
      </c>
      <c r="B23" s="3" t="s">
        <v>24</v>
      </c>
      <c r="C23" s="3" t="s">
        <v>29</v>
      </c>
      <c r="D23" s="3" t="s">
        <v>32</v>
      </c>
      <c r="E23" s="3" t="s">
        <v>30</v>
      </c>
      <c r="F23" s="12" t="s">
        <v>33</v>
      </c>
      <c r="G23" s="3">
        <v>3</v>
      </c>
      <c r="H23" s="3">
        <v>2</v>
      </c>
      <c r="I23" s="17">
        <f t="shared" si="0"/>
        <v>0.66666666666666663</v>
      </c>
      <c r="J23" s="3">
        <v>2</v>
      </c>
      <c r="K23" s="5">
        <f t="shared" si="1"/>
        <v>0.66666666666666663</v>
      </c>
      <c r="L23" s="3">
        <f t="shared" si="2"/>
        <v>1</v>
      </c>
      <c r="M23" s="3">
        <v>1</v>
      </c>
      <c r="N23" s="3">
        <v>0</v>
      </c>
      <c r="O23" s="3">
        <v>1</v>
      </c>
      <c r="P23" s="3">
        <v>0</v>
      </c>
      <c r="Q23" s="3">
        <v>0</v>
      </c>
      <c r="R23" s="5">
        <f t="shared" si="3"/>
        <v>1</v>
      </c>
      <c r="S23" s="5">
        <f t="shared" si="4"/>
        <v>1</v>
      </c>
      <c r="T23" s="3">
        <v>0</v>
      </c>
      <c r="U23" s="3">
        <v>0</v>
      </c>
      <c r="V23" s="3">
        <v>0</v>
      </c>
      <c r="W23" s="3">
        <v>0</v>
      </c>
    </row>
    <row r="24" spans="1:25" x14ac:dyDescent="0.3">
      <c r="A24" s="3">
        <v>212</v>
      </c>
      <c r="B24" s="3" t="s">
        <v>24</v>
      </c>
      <c r="C24" s="3" t="s">
        <v>34</v>
      </c>
      <c r="D24" s="3" t="s">
        <v>26</v>
      </c>
      <c r="E24" s="3" t="s">
        <v>30</v>
      </c>
      <c r="F24" s="3" t="s">
        <v>31</v>
      </c>
      <c r="G24" s="3">
        <v>2</v>
      </c>
      <c r="H24" s="3">
        <v>5</v>
      </c>
      <c r="I24" s="17">
        <f t="shared" si="0"/>
        <v>2.5</v>
      </c>
      <c r="J24" s="3">
        <v>0</v>
      </c>
      <c r="K24" s="5">
        <f t="shared" si="1"/>
        <v>0</v>
      </c>
      <c r="L24" s="3">
        <f t="shared" si="2"/>
        <v>2</v>
      </c>
      <c r="M24" s="3">
        <v>2</v>
      </c>
      <c r="N24" s="3">
        <v>0</v>
      </c>
      <c r="O24" s="3">
        <v>2</v>
      </c>
      <c r="P24" s="3">
        <v>0</v>
      </c>
      <c r="Q24" s="3">
        <v>0</v>
      </c>
      <c r="R24" s="5">
        <f t="shared" si="3"/>
        <v>1</v>
      </c>
      <c r="S24" s="5">
        <f t="shared" si="4"/>
        <v>1.25</v>
      </c>
      <c r="T24" s="3">
        <v>1</v>
      </c>
      <c r="U24" s="3">
        <v>0</v>
      </c>
      <c r="V24" s="3">
        <v>0</v>
      </c>
      <c r="W24" s="3">
        <v>0</v>
      </c>
    </row>
    <row r="25" spans="1:25" x14ac:dyDescent="0.3">
      <c r="A25" s="3">
        <v>213</v>
      </c>
      <c r="B25" s="3" t="s">
        <v>32</v>
      </c>
      <c r="C25" s="3" t="s">
        <v>34</v>
      </c>
      <c r="D25" s="3" t="s">
        <v>26</v>
      </c>
      <c r="E25" s="3" t="s">
        <v>30</v>
      </c>
      <c r="F25" s="16" t="s">
        <v>31</v>
      </c>
      <c r="G25" s="3">
        <v>6</v>
      </c>
      <c r="H25" s="3">
        <v>5</v>
      </c>
      <c r="I25" s="17">
        <f t="shared" si="0"/>
        <v>0.83333333333333337</v>
      </c>
      <c r="J25" s="3">
        <v>1</v>
      </c>
      <c r="K25" s="5">
        <f t="shared" si="1"/>
        <v>0.16666666666666666</v>
      </c>
      <c r="L25" s="3">
        <f t="shared" si="2"/>
        <v>5</v>
      </c>
      <c r="M25" s="3">
        <v>2</v>
      </c>
      <c r="N25" s="3">
        <v>3</v>
      </c>
      <c r="O25" s="3">
        <v>2</v>
      </c>
      <c r="P25" s="3">
        <v>0</v>
      </c>
      <c r="Q25" s="3">
        <v>0</v>
      </c>
      <c r="R25" s="5">
        <f t="shared" si="3"/>
        <v>0.4</v>
      </c>
      <c r="S25" s="5">
        <f t="shared" si="4"/>
        <v>0.5</v>
      </c>
      <c r="T25" s="3">
        <v>1</v>
      </c>
      <c r="U25" s="3">
        <v>1</v>
      </c>
      <c r="V25" s="3">
        <v>0</v>
      </c>
      <c r="W25" s="3">
        <v>0</v>
      </c>
    </row>
    <row r="26" spans="1:25" x14ac:dyDescent="0.3">
      <c r="A26" s="3">
        <v>214</v>
      </c>
      <c r="B26" s="3" t="s">
        <v>24</v>
      </c>
      <c r="C26" s="3" t="s">
        <v>29</v>
      </c>
      <c r="D26" s="3" t="s">
        <v>32</v>
      </c>
      <c r="E26" s="3" t="s">
        <v>34</v>
      </c>
      <c r="F26" s="11" t="s">
        <v>31</v>
      </c>
      <c r="G26" s="3">
        <v>6</v>
      </c>
      <c r="H26" s="3">
        <v>9</v>
      </c>
      <c r="I26" s="17">
        <f t="shared" si="0"/>
        <v>1.5</v>
      </c>
      <c r="J26" s="3">
        <v>0</v>
      </c>
      <c r="K26" s="5">
        <f t="shared" si="1"/>
        <v>0</v>
      </c>
      <c r="L26" s="3">
        <f t="shared" si="2"/>
        <v>6</v>
      </c>
      <c r="M26" s="3">
        <v>4</v>
      </c>
      <c r="N26" s="3">
        <v>2</v>
      </c>
      <c r="O26" s="3">
        <v>2</v>
      </c>
      <c r="P26" s="3">
        <v>0</v>
      </c>
      <c r="Q26" s="3">
        <v>0</v>
      </c>
      <c r="R26" s="5">
        <f t="shared" si="3"/>
        <v>0.66666666666666663</v>
      </c>
      <c r="S26" s="5">
        <f t="shared" si="4"/>
        <v>0.75</v>
      </c>
      <c r="T26" s="3">
        <v>1</v>
      </c>
      <c r="U26" s="3">
        <v>1</v>
      </c>
      <c r="V26" s="3">
        <v>0</v>
      </c>
      <c r="W26" s="3">
        <v>0</v>
      </c>
    </row>
    <row r="27" spans="1:25" x14ac:dyDescent="0.3">
      <c r="I27" s="2"/>
      <c r="K27" s="1"/>
      <c r="R27" s="1"/>
      <c r="S27" s="1"/>
    </row>
    <row r="28" spans="1:25" x14ac:dyDescent="0.3">
      <c r="F28" s="9" t="s">
        <v>36</v>
      </c>
      <c r="G28">
        <f>SUM(G3:G26)</f>
        <v>106</v>
      </c>
      <c r="H28">
        <f>SUM(H3:H26)</f>
        <v>93</v>
      </c>
      <c r="I28" s="2">
        <f t="shared" ref="I28" si="5">H28/G28</f>
        <v>0.87735849056603776</v>
      </c>
      <c r="J28">
        <f>SUM(J3:J26)</f>
        <v>21</v>
      </c>
      <c r="K28" s="1">
        <f t="shared" ref="K28" si="6">J28/G28</f>
        <v>0.19811320754716982</v>
      </c>
      <c r="L28">
        <f t="shared" ref="L28:Q28" si="7">SUM(L3:L26)</f>
        <v>80</v>
      </c>
      <c r="M28">
        <f t="shared" si="7"/>
        <v>38</v>
      </c>
      <c r="N28">
        <f t="shared" si="7"/>
        <v>42</v>
      </c>
      <c r="O28">
        <f t="shared" si="7"/>
        <v>29</v>
      </c>
      <c r="P28">
        <f t="shared" si="7"/>
        <v>11</v>
      </c>
      <c r="Q28">
        <f t="shared" si="7"/>
        <v>4</v>
      </c>
      <c r="R28" s="1">
        <f t="shared" ref="R28" si="8">M28/(M28+N28)</f>
        <v>0.47499999999999998</v>
      </c>
      <c r="S28" s="1">
        <f t="shared" ref="S28" si="9">((0.5*T28)+M28)/L28</f>
        <v>0.55000000000000004</v>
      </c>
      <c r="T28">
        <f>SUM(T3:T26)</f>
        <v>12</v>
      </c>
      <c r="U28">
        <f>SUM(U3:U26)</f>
        <v>22</v>
      </c>
      <c r="V28">
        <f>SUM(V3:V26)</f>
        <v>2</v>
      </c>
      <c r="W28">
        <f>SUM(W3:W26)</f>
        <v>14</v>
      </c>
    </row>
    <row r="29" spans="1:25" x14ac:dyDescent="0.3">
      <c r="I29" s="2"/>
      <c r="K29" s="1"/>
      <c r="R29" s="1"/>
      <c r="S29" s="1"/>
    </row>
    <row r="30" spans="1:25" x14ac:dyDescent="0.3">
      <c r="A30" s="49" t="s">
        <v>37</v>
      </c>
      <c r="B30" s="49"/>
      <c r="C30" s="49"/>
      <c r="I30" s="2"/>
      <c r="K30" s="1"/>
      <c r="R30" s="1"/>
      <c r="S30" s="1"/>
    </row>
    <row r="31" spans="1:25"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row>
    <row r="32" spans="1:25" x14ac:dyDescent="0.3">
      <c r="A32" s="3">
        <v>1</v>
      </c>
      <c r="B32" s="3" t="s">
        <v>24</v>
      </c>
      <c r="C32" s="3" t="s">
        <v>25</v>
      </c>
      <c r="D32" s="3" t="s">
        <v>26</v>
      </c>
      <c r="E32" s="3" t="s">
        <v>27</v>
      </c>
      <c r="F32" s="3" t="s">
        <v>28</v>
      </c>
      <c r="G32" s="3">
        <v>6</v>
      </c>
      <c r="H32" s="3">
        <v>2</v>
      </c>
      <c r="I32" s="4">
        <f t="shared" ref="I32:I55" si="10">H32/G32</f>
        <v>0.33333333333333331</v>
      </c>
      <c r="J32" s="3">
        <v>2</v>
      </c>
      <c r="K32" s="5">
        <f t="shared" ref="K32:K55" si="11">J32/G32</f>
        <v>0.33333333333333331</v>
      </c>
      <c r="L32" s="3">
        <f t="shared" ref="L32:L55" si="12">M32+N32</f>
        <v>4</v>
      </c>
      <c r="M32" s="3">
        <v>1</v>
      </c>
      <c r="N32" s="3">
        <v>3</v>
      </c>
      <c r="O32" s="3">
        <v>1</v>
      </c>
      <c r="P32" s="3">
        <v>0</v>
      </c>
      <c r="Q32" s="3">
        <v>0</v>
      </c>
      <c r="R32" s="5">
        <f t="shared" ref="R32:R55" si="13">M32/(M32+N32)</f>
        <v>0.25</v>
      </c>
      <c r="S32" s="5">
        <f t="shared" ref="S32:S55" si="14">((0.5*T32)+M32)/L32</f>
        <v>0.25</v>
      </c>
      <c r="T32" s="3">
        <v>0</v>
      </c>
      <c r="U32" s="3">
        <v>0</v>
      </c>
      <c r="V32" s="3">
        <v>3</v>
      </c>
      <c r="W32" s="3">
        <v>2</v>
      </c>
      <c r="X32" s="3">
        <v>4</v>
      </c>
      <c r="Y32" s="3">
        <v>0</v>
      </c>
    </row>
    <row r="33" spans="1:25" x14ac:dyDescent="0.3">
      <c r="A33" s="3">
        <v>22</v>
      </c>
      <c r="B33" s="3" t="s">
        <v>24</v>
      </c>
      <c r="C33" s="3" t="s">
        <v>25</v>
      </c>
      <c r="D33" s="3" t="s">
        <v>26</v>
      </c>
      <c r="E33" s="3" t="s">
        <v>30</v>
      </c>
      <c r="F33" s="3" t="s">
        <v>29</v>
      </c>
      <c r="G33" s="3">
        <v>5</v>
      </c>
      <c r="H33" s="3">
        <v>5</v>
      </c>
      <c r="I33" s="4">
        <f t="shared" si="10"/>
        <v>1</v>
      </c>
      <c r="J33" s="3">
        <v>2</v>
      </c>
      <c r="K33" s="5">
        <f t="shared" si="11"/>
        <v>0.4</v>
      </c>
      <c r="L33" s="3">
        <f t="shared" si="12"/>
        <v>2</v>
      </c>
      <c r="M33" s="3">
        <v>1</v>
      </c>
      <c r="N33" s="3">
        <v>1</v>
      </c>
      <c r="O33" s="3">
        <v>0</v>
      </c>
      <c r="P33" s="3">
        <v>3</v>
      </c>
      <c r="Q33" s="3">
        <v>3</v>
      </c>
      <c r="R33" s="5">
        <f t="shared" si="13"/>
        <v>0.5</v>
      </c>
      <c r="S33" s="5">
        <f t="shared" si="14"/>
        <v>0.5</v>
      </c>
      <c r="T33" s="3">
        <v>0</v>
      </c>
      <c r="U33" s="3">
        <v>1</v>
      </c>
      <c r="V33" s="3">
        <v>1</v>
      </c>
      <c r="W33" s="3">
        <v>1</v>
      </c>
      <c r="X33" s="3">
        <v>4</v>
      </c>
      <c r="Y33" s="3">
        <v>0</v>
      </c>
    </row>
    <row r="34" spans="1:25" x14ac:dyDescent="0.3">
      <c r="A34" s="3">
        <v>27</v>
      </c>
      <c r="B34" s="3" t="s">
        <v>29</v>
      </c>
      <c r="C34" s="3" t="s">
        <v>25</v>
      </c>
      <c r="D34" s="3" t="s">
        <v>26</v>
      </c>
      <c r="E34" s="3" t="s">
        <v>30</v>
      </c>
      <c r="F34" s="3" t="s">
        <v>28</v>
      </c>
      <c r="G34" s="3">
        <v>6</v>
      </c>
      <c r="H34" s="3">
        <v>0</v>
      </c>
      <c r="I34" s="4">
        <f t="shared" si="10"/>
        <v>0</v>
      </c>
      <c r="J34" s="3">
        <v>2</v>
      </c>
      <c r="K34" s="5">
        <f t="shared" si="11"/>
        <v>0.33333333333333331</v>
      </c>
      <c r="L34" s="3">
        <f t="shared" si="12"/>
        <v>4</v>
      </c>
      <c r="M34" s="3">
        <v>0</v>
      </c>
      <c r="N34" s="3">
        <v>4</v>
      </c>
      <c r="O34" s="3">
        <v>0</v>
      </c>
      <c r="P34" s="3">
        <v>0</v>
      </c>
      <c r="Q34" s="3">
        <v>0</v>
      </c>
      <c r="R34" s="5">
        <f t="shared" si="13"/>
        <v>0</v>
      </c>
      <c r="S34" s="5">
        <f t="shared" si="14"/>
        <v>0</v>
      </c>
      <c r="T34" s="3">
        <v>0</v>
      </c>
      <c r="U34" s="3">
        <v>0</v>
      </c>
      <c r="V34" s="3">
        <v>4</v>
      </c>
      <c r="W34" s="3">
        <v>2</v>
      </c>
      <c r="X34" s="3">
        <v>0</v>
      </c>
      <c r="Y34" s="3">
        <v>2</v>
      </c>
    </row>
    <row r="35" spans="1:25" x14ac:dyDescent="0.3">
      <c r="A35" s="3">
        <v>33</v>
      </c>
      <c r="B35" s="3" t="s">
        <v>24</v>
      </c>
      <c r="C35" s="3" t="s">
        <v>25</v>
      </c>
      <c r="D35" s="3" t="s">
        <v>26</v>
      </c>
      <c r="E35" s="3" t="s">
        <v>30</v>
      </c>
      <c r="F35" s="3" t="s">
        <v>28</v>
      </c>
      <c r="G35" s="3">
        <v>3</v>
      </c>
      <c r="H35" s="3">
        <v>0</v>
      </c>
      <c r="I35" s="4">
        <f t="shared" si="10"/>
        <v>0</v>
      </c>
      <c r="J35" s="3">
        <v>1</v>
      </c>
      <c r="K35" s="5">
        <f t="shared" si="11"/>
        <v>0.33333333333333331</v>
      </c>
      <c r="L35" s="3">
        <f t="shared" si="12"/>
        <v>1</v>
      </c>
      <c r="M35" s="3">
        <v>0</v>
      </c>
      <c r="N35" s="3">
        <v>1</v>
      </c>
      <c r="O35" s="3">
        <v>0</v>
      </c>
      <c r="P35" s="3">
        <v>2</v>
      </c>
      <c r="Q35" s="3">
        <v>0</v>
      </c>
      <c r="R35" s="5">
        <f t="shared" si="13"/>
        <v>0</v>
      </c>
      <c r="S35" s="5">
        <f t="shared" si="14"/>
        <v>0</v>
      </c>
      <c r="T35" s="3">
        <v>0</v>
      </c>
      <c r="U35" s="3">
        <v>0</v>
      </c>
      <c r="V35" s="3">
        <v>1</v>
      </c>
      <c r="W35" s="3">
        <v>1</v>
      </c>
      <c r="X35" s="3">
        <v>1</v>
      </c>
      <c r="Y35" s="3">
        <v>0</v>
      </c>
    </row>
    <row r="36" spans="1:25" x14ac:dyDescent="0.3">
      <c r="A36" s="3">
        <v>54</v>
      </c>
      <c r="B36" s="3" t="s">
        <v>24</v>
      </c>
      <c r="C36" s="3" t="s">
        <v>25</v>
      </c>
      <c r="D36" s="3" t="s">
        <v>32</v>
      </c>
      <c r="E36" s="3" t="s">
        <v>30</v>
      </c>
      <c r="F36" s="3" t="s">
        <v>33</v>
      </c>
      <c r="G36" s="3">
        <v>6</v>
      </c>
      <c r="H36" s="3">
        <v>1</v>
      </c>
      <c r="I36" s="4">
        <f t="shared" si="10"/>
        <v>0.16666666666666666</v>
      </c>
      <c r="J36" s="3">
        <v>3</v>
      </c>
      <c r="K36" s="5">
        <f t="shared" si="11"/>
        <v>0.5</v>
      </c>
      <c r="L36" s="3">
        <f t="shared" si="12"/>
        <v>2</v>
      </c>
      <c r="M36" s="3">
        <v>0</v>
      </c>
      <c r="N36" s="3">
        <v>2</v>
      </c>
      <c r="O36" s="3">
        <v>0</v>
      </c>
      <c r="P36" s="3">
        <v>2</v>
      </c>
      <c r="Q36" s="3">
        <v>1</v>
      </c>
      <c r="R36" s="5">
        <f t="shared" si="13"/>
        <v>0</v>
      </c>
      <c r="S36" s="5">
        <f t="shared" si="14"/>
        <v>0</v>
      </c>
      <c r="T36" s="3">
        <v>0</v>
      </c>
      <c r="U36" s="3">
        <v>0</v>
      </c>
      <c r="V36" s="3">
        <v>2</v>
      </c>
      <c r="W36" s="3">
        <v>2</v>
      </c>
      <c r="X36" s="3">
        <v>1</v>
      </c>
      <c r="Y36" s="3">
        <v>1</v>
      </c>
    </row>
    <row r="37" spans="1:25" x14ac:dyDescent="0.3">
      <c r="A37" s="3">
        <v>60</v>
      </c>
      <c r="B37" s="3" t="s">
        <v>29</v>
      </c>
      <c r="C37" s="3" t="s">
        <v>25</v>
      </c>
      <c r="D37" s="3" t="s">
        <v>32</v>
      </c>
      <c r="E37" s="3" t="s">
        <v>33</v>
      </c>
      <c r="F37" s="3" t="s">
        <v>31</v>
      </c>
      <c r="G37" s="3">
        <v>1</v>
      </c>
      <c r="H37" s="3">
        <v>0</v>
      </c>
      <c r="I37" s="4">
        <f t="shared" si="10"/>
        <v>0</v>
      </c>
      <c r="J37" s="3">
        <v>0</v>
      </c>
      <c r="K37" s="5">
        <f t="shared" si="11"/>
        <v>0</v>
      </c>
      <c r="L37" s="3">
        <f t="shared" si="12"/>
        <v>1</v>
      </c>
      <c r="M37" s="3">
        <v>0</v>
      </c>
      <c r="N37" s="3">
        <v>1</v>
      </c>
      <c r="O37" s="3">
        <v>0</v>
      </c>
      <c r="P37" s="3">
        <v>0</v>
      </c>
      <c r="Q37" s="3">
        <v>0</v>
      </c>
      <c r="R37" s="5">
        <f t="shared" si="13"/>
        <v>0</v>
      </c>
      <c r="S37" s="5">
        <f t="shared" si="14"/>
        <v>0</v>
      </c>
      <c r="T37" s="3">
        <v>0</v>
      </c>
      <c r="U37" s="3">
        <v>0</v>
      </c>
      <c r="V37" s="3">
        <v>1</v>
      </c>
      <c r="W37" s="3">
        <v>0</v>
      </c>
      <c r="X37" s="3">
        <v>0</v>
      </c>
      <c r="Y37" s="3">
        <v>0</v>
      </c>
    </row>
    <row r="38" spans="1:25" x14ac:dyDescent="0.3">
      <c r="A38" s="3">
        <v>69</v>
      </c>
      <c r="B38" s="3" t="s">
        <v>29</v>
      </c>
      <c r="C38" s="3" t="s">
        <v>32</v>
      </c>
      <c r="D38" s="3" t="s">
        <v>34</v>
      </c>
      <c r="E38" s="3" t="s">
        <v>33</v>
      </c>
      <c r="F38" s="3" t="s">
        <v>31</v>
      </c>
      <c r="G38" s="3">
        <v>4</v>
      </c>
      <c r="H38" s="3">
        <v>2</v>
      </c>
      <c r="I38" s="4">
        <f t="shared" si="10"/>
        <v>0.5</v>
      </c>
      <c r="J38" s="3">
        <v>2</v>
      </c>
      <c r="K38" s="5">
        <f t="shared" si="11"/>
        <v>0.5</v>
      </c>
      <c r="L38" s="3">
        <f t="shared" si="12"/>
        <v>1</v>
      </c>
      <c r="M38" s="3">
        <v>0</v>
      </c>
      <c r="N38" s="3">
        <v>1</v>
      </c>
      <c r="O38" s="3">
        <v>0</v>
      </c>
      <c r="P38" s="3">
        <v>2</v>
      </c>
      <c r="Q38" s="3">
        <v>2</v>
      </c>
      <c r="R38" s="5">
        <f t="shared" si="13"/>
        <v>0</v>
      </c>
      <c r="S38" s="5">
        <f t="shared" si="14"/>
        <v>0</v>
      </c>
      <c r="T38" s="3">
        <v>0</v>
      </c>
      <c r="U38" s="3">
        <v>0</v>
      </c>
      <c r="V38" s="3">
        <v>0</v>
      </c>
      <c r="W38" s="3">
        <v>2</v>
      </c>
      <c r="X38" s="3">
        <v>1</v>
      </c>
      <c r="Y38" s="3">
        <v>0</v>
      </c>
    </row>
    <row r="39" spans="1:25" x14ac:dyDescent="0.3">
      <c r="A39" s="3">
        <v>87</v>
      </c>
      <c r="B39" s="3" t="s">
        <v>29</v>
      </c>
      <c r="C39" s="3" t="s">
        <v>25</v>
      </c>
      <c r="D39" s="3" t="s">
        <v>26</v>
      </c>
      <c r="E39" s="3" t="s">
        <v>33</v>
      </c>
      <c r="F39" s="3" t="s">
        <v>31</v>
      </c>
      <c r="G39" s="3">
        <v>6</v>
      </c>
      <c r="H39" s="3">
        <v>8</v>
      </c>
      <c r="I39" s="4">
        <f t="shared" si="10"/>
        <v>1.3333333333333333</v>
      </c>
      <c r="J39" s="3">
        <v>1</v>
      </c>
      <c r="K39" s="5">
        <f t="shared" si="11"/>
        <v>0.16666666666666666</v>
      </c>
      <c r="L39" s="3">
        <f t="shared" si="12"/>
        <v>5</v>
      </c>
      <c r="M39" s="3">
        <v>4</v>
      </c>
      <c r="N39" s="3">
        <v>1</v>
      </c>
      <c r="O39" s="3">
        <v>1</v>
      </c>
      <c r="P39" s="3">
        <v>0</v>
      </c>
      <c r="Q39" s="3">
        <v>0</v>
      </c>
      <c r="R39" s="5">
        <f t="shared" si="13"/>
        <v>0.8</v>
      </c>
      <c r="S39" s="5">
        <f t="shared" si="14"/>
        <v>0.8</v>
      </c>
      <c r="T39" s="3">
        <v>0</v>
      </c>
      <c r="U39" s="3">
        <v>1</v>
      </c>
      <c r="V39" s="3">
        <v>1</v>
      </c>
      <c r="W39" s="3">
        <v>1</v>
      </c>
      <c r="X39" s="3">
        <v>1</v>
      </c>
      <c r="Y39" s="3">
        <v>0</v>
      </c>
    </row>
    <row r="40" spans="1:25" x14ac:dyDescent="0.3">
      <c r="A40" s="3">
        <v>100</v>
      </c>
      <c r="B40" s="3" t="s">
        <v>29</v>
      </c>
      <c r="C40" s="3" t="s">
        <v>25</v>
      </c>
      <c r="D40" s="3" t="s">
        <v>32</v>
      </c>
      <c r="E40" s="3" t="s">
        <v>30</v>
      </c>
      <c r="F40" s="3" t="s">
        <v>28</v>
      </c>
      <c r="G40" s="3">
        <v>3</v>
      </c>
      <c r="H40" s="3">
        <v>0</v>
      </c>
      <c r="I40" s="4">
        <f t="shared" si="10"/>
        <v>0</v>
      </c>
      <c r="J40" s="3">
        <v>2</v>
      </c>
      <c r="K40" s="5">
        <f t="shared" si="11"/>
        <v>0.66666666666666663</v>
      </c>
      <c r="L40" s="3">
        <f t="shared" si="12"/>
        <v>1</v>
      </c>
      <c r="M40" s="3">
        <v>0</v>
      </c>
      <c r="N40" s="3">
        <v>1</v>
      </c>
      <c r="O40" s="3">
        <v>0</v>
      </c>
      <c r="P40" s="3">
        <v>0</v>
      </c>
      <c r="Q40" s="3">
        <v>0</v>
      </c>
      <c r="R40" s="5">
        <f t="shared" si="13"/>
        <v>0</v>
      </c>
      <c r="S40" s="5">
        <f t="shared" si="14"/>
        <v>0</v>
      </c>
      <c r="T40" s="3">
        <v>0</v>
      </c>
      <c r="U40" s="3">
        <v>1</v>
      </c>
      <c r="V40" s="3">
        <v>0</v>
      </c>
      <c r="W40" s="3">
        <v>1</v>
      </c>
      <c r="X40" s="3">
        <v>0</v>
      </c>
      <c r="Y40" s="3">
        <v>1</v>
      </c>
    </row>
    <row r="41" spans="1:25" x14ac:dyDescent="0.3">
      <c r="A41" s="3">
        <v>112</v>
      </c>
      <c r="B41" s="3" t="s">
        <v>29</v>
      </c>
      <c r="C41" s="3" t="s">
        <v>32</v>
      </c>
      <c r="D41" s="3" t="s">
        <v>26</v>
      </c>
      <c r="E41" s="3" t="s">
        <v>30</v>
      </c>
      <c r="F41" s="3" t="s">
        <v>31</v>
      </c>
      <c r="G41" s="3">
        <v>7</v>
      </c>
      <c r="H41" s="3">
        <v>3</v>
      </c>
      <c r="I41" s="4">
        <f t="shared" si="10"/>
        <v>0.42857142857142855</v>
      </c>
      <c r="J41" s="3">
        <v>1</v>
      </c>
      <c r="K41" s="5">
        <f t="shared" si="11"/>
        <v>0.14285714285714285</v>
      </c>
      <c r="L41" s="3">
        <f t="shared" si="12"/>
        <v>5</v>
      </c>
      <c r="M41" s="3">
        <v>1</v>
      </c>
      <c r="N41" s="3">
        <v>4</v>
      </c>
      <c r="O41" s="3">
        <v>0</v>
      </c>
      <c r="P41" s="3">
        <v>2</v>
      </c>
      <c r="Q41" s="3">
        <v>1</v>
      </c>
      <c r="R41" s="5">
        <f t="shared" si="13"/>
        <v>0.2</v>
      </c>
      <c r="S41" s="5">
        <f t="shared" si="14"/>
        <v>0.2</v>
      </c>
      <c r="T41" s="3">
        <v>0</v>
      </c>
      <c r="U41" s="3">
        <v>3</v>
      </c>
      <c r="V41" s="3">
        <v>1</v>
      </c>
      <c r="W41" s="3">
        <v>2</v>
      </c>
      <c r="X41" s="3">
        <v>1</v>
      </c>
      <c r="Y41" s="3">
        <v>0</v>
      </c>
    </row>
    <row r="42" spans="1:25" x14ac:dyDescent="0.3">
      <c r="A42" s="3">
        <v>169</v>
      </c>
      <c r="B42" s="3" t="s">
        <v>24</v>
      </c>
      <c r="C42" s="3" t="s">
        <v>25</v>
      </c>
      <c r="D42" s="3" t="s">
        <v>32</v>
      </c>
      <c r="E42" s="3" t="s">
        <v>33</v>
      </c>
      <c r="F42" s="3" t="s">
        <v>34</v>
      </c>
      <c r="G42" s="3">
        <v>2</v>
      </c>
      <c r="H42" s="3">
        <v>2</v>
      </c>
      <c r="I42" s="4">
        <f t="shared" si="10"/>
        <v>1</v>
      </c>
      <c r="J42" s="3">
        <v>1</v>
      </c>
      <c r="K42" s="5">
        <f t="shared" si="11"/>
        <v>0.5</v>
      </c>
      <c r="L42" s="3">
        <f t="shared" si="12"/>
        <v>1</v>
      </c>
      <c r="M42" s="3">
        <v>1</v>
      </c>
      <c r="N42" s="3">
        <v>0</v>
      </c>
      <c r="O42" s="3">
        <v>1</v>
      </c>
      <c r="P42" s="3">
        <v>0</v>
      </c>
      <c r="Q42" s="3">
        <v>0</v>
      </c>
      <c r="R42" s="5">
        <f t="shared" si="13"/>
        <v>1</v>
      </c>
      <c r="S42" s="5">
        <f t="shared" si="14"/>
        <v>1</v>
      </c>
      <c r="T42" s="3">
        <v>0</v>
      </c>
      <c r="U42" s="3">
        <v>0</v>
      </c>
      <c r="V42" s="3">
        <v>0</v>
      </c>
      <c r="W42" s="3">
        <v>0</v>
      </c>
      <c r="X42" s="3">
        <v>0</v>
      </c>
      <c r="Y42" s="3">
        <v>0</v>
      </c>
    </row>
    <row r="43" spans="1:25" x14ac:dyDescent="0.3">
      <c r="A43" s="3">
        <v>202</v>
      </c>
      <c r="B43" s="3" t="s">
        <v>24</v>
      </c>
      <c r="C43" s="3" t="s">
        <v>25</v>
      </c>
      <c r="D43" s="3" t="s">
        <v>34</v>
      </c>
      <c r="E43" s="3" t="s">
        <v>33</v>
      </c>
      <c r="F43" s="3" t="s">
        <v>28</v>
      </c>
      <c r="G43" s="3">
        <v>3</v>
      </c>
      <c r="H43" s="3">
        <v>2</v>
      </c>
      <c r="I43" s="4">
        <f t="shared" si="10"/>
        <v>0.66666666666666663</v>
      </c>
      <c r="J43" s="3">
        <v>1</v>
      </c>
      <c r="K43" s="5">
        <f t="shared" si="11"/>
        <v>0.33333333333333331</v>
      </c>
      <c r="L43" s="3">
        <f t="shared" si="12"/>
        <v>2</v>
      </c>
      <c r="M43" s="3">
        <v>1</v>
      </c>
      <c r="N43" s="3">
        <v>1</v>
      </c>
      <c r="O43" s="3">
        <v>1</v>
      </c>
      <c r="P43" s="3">
        <v>0</v>
      </c>
      <c r="Q43" s="3">
        <v>0</v>
      </c>
      <c r="R43" s="5">
        <f t="shared" si="13"/>
        <v>0.5</v>
      </c>
      <c r="S43" s="5">
        <f t="shared" si="14"/>
        <v>0.5</v>
      </c>
      <c r="T43" s="3">
        <v>0</v>
      </c>
      <c r="U43" s="3">
        <v>0</v>
      </c>
      <c r="V43" s="3">
        <v>1</v>
      </c>
      <c r="W43" s="3">
        <v>1</v>
      </c>
      <c r="X43" s="3">
        <v>0</v>
      </c>
      <c r="Y43" s="3">
        <v>0</v>
      </c>
    </row>
    <row r="44" spans="1:25" x14ac:dyDescent="0.3">
      <c r="A44" s="3">
        <v>203</v>
      </c>
      <c r="B44" s="3" t="s">
        <v>34</v>
      </c>
      <c r="C44" s="3" t="s">
        <v>25</v>
      </c>
      <c r="D44" s="3" t="s">
        <v>26</v>
      </c>
      <c r="E44" s="3" t="s">
        <v>33</v>
      </c>
      <c r="F44" s="3" t="s">
        <v>28</v>
      </c>
      <c r="G44" s="3">
        <v>3</v>
      </c>
      <c r="H44" s="3">
        <v>0</v>
      </c>
      <c r="I44" s="4">
        <f t="shared" si="10"/>
        <v>0</v>
      </c>
      <c r="J44" s="3">
        <v>2</v>
      </c>
      <c r="K44" s="5">
        <f t="shared" si="11"/>
        <v>0.66666666666666663</v>
      </c>
      <c r="L44" s="3">
        <f t="shared" si="12"/>
        <v>1</v>
      </c>
      <c r="M44" s="3">
        <v>0</v>
      </c>
      <c r="N44" s="3">
        <v>1</v>
      </c>
      <c r="O44" s="3">
        <v>0</v>
      </c>
      <c r="P44" s="3">
        <v>0</v>
      </c>
      <c r="Q44" s="3">
        <v>0</v>
      </c>
      <c r="R44" s="5">
        <f t="shared" si="13"/>
        <v>0</v>
      </c>
      <c r="S44" s="5">
        <f t="shared" si="14"/>
        <v>0</v>
      </c>
      <c r="T44" s="3">
        <v>0</v>
      </c>
      <c r="U44" s="3">
        <v>0</v>
      </c>
      <c r="V44" s="3">
        <v>1</v>
      </c>
      <c r="W44" s="3">
        <v>1</v>
      </c>
      <c r="X44" s="3">
        <v>0</v>
      </c>
      <c r="Y44" s="3">
        <v>0</v>
      </c>
    </row>
    <row r="45" spans="1:25" x14ac:dyDescent="0.3">
      <c r="A45" s="3">
        <v>204</v>
      </c>
      <c r="B45" s="3" t="s">
        <v>29</v>
      </c>
      <c r="C45" s="3" t="s">
        <v>25</v>
      </c>
      <c r="D45" s="3" t="s">
        <v>26</v>
      </c>
      <c r="E45" s="3" t="s">
        <v>33</v>
      </c>
      <c r="F45" s="3" t="s">
        <v>28</v>
      </c>
      <c r="G45" s="3">
        <v>0</v>
      </c>
      <c r="H45" s="3">
        <v>0</v>
      </c>
      <c r="I45" s="4" t="e">
        <f t="shared" si="10"/>
        <v>#DIV/0!</v>
      </c>
      <c r="J45" s="3">
        <v>0</v>
      </c>
      <c r="K45" s="5" t="e">
        <f t="shared" si="11"/>
        <v>#DIV/0!</v>
      </c>
      <c r="L45" s="3">
        <f t="shared" si="12"/>
        <v>0</v>
      </c>
      <c r="M45" s="3">
        <v>0</v>
      </c>
      <c r="N45" s="3">
        <v>0</v>
      </c>
      <c r="O45" s="3">
        <v>0</v>
      </c>
      <c r="P45" s="3">
        <v>0</v>
      </c>
      <c r="Q45" s="3">
        <v>0</v>
      </c>
      <c r="R45" s="5" t="e">
        <f t="shared" si="13"/>
        <v>#DIV/0!</v>
      </c>
      <c r="S45" s="5" t="e">
        <f t="shared" si="14"/>
        <v>#DIV/0!</v>
      </c>
      <c r="T45" s="3">
        <v>0</v>
      </c>
      <c r="U45" s="3">
        <v>0</v>
      </c>
      <c r="V45" s="3">
        <v>0</v>
      </c>
      <c r="W45" s="3">
        <v>0</v>
      </c>
      <c r="X45" s="3">
        <v>0</v>
      </c>
      <c r="Y45" s="3">
        <v>0</v>
      </c>
    </row>
    <row r="46" spans="1:25" x14ac:dyDescent="0.3">
      <c r="A46" s="3">
        <v>205</v>
      </c>
      <c r="B46" s="3" t="s">
        <v>29</v>
      </c>
      <c r="C46" s="3" t="s">
        <v>25</v>
      </c>
      <c r="D46" s="3" t="s">
        <v>32</v>
      </c>
      <c r="E46" s="3" t="s">
        <v>30</v>
      </c>
      <c r="F46" s="3" t="s">
        <v>34</v>
      </c>
      <c r="G46" s="3">
        <v>2</v>
      </c>
      <c r="H46" s="3">
        <v>2</v>
      </c>
      <c r="I46" s="4">
        <f t="shared" si="10"/>
        <v>1</v>
      </c>
      <c r="J46" s="3">
        <v>0</v>
      </c>
      <c r="K46" s="5">
        <f t="shared" si="11"/>
        <v>0</v>
      </c>
      <c r="L46" s="3">
        <f t="shared" si="12"/>
        <v>2</v>
      </c>
      <c r="M46" s="3">
        <v>1</v>
      </c>
      <c r="N46" s="3">
        <v>1</v>
      </c>
      <c r="O46" s="3">
        <v>0</v>
      </c>
      <c r="P46" s="3">
        <v>0</v>
      </c>
      <c r="Q46" s="3">
        <v>0</v>
      </c>
      <c r="R46" s="5">
        <f t="shared" si="13"/>
        <v>0.5</v>
      </c>
      <c r="S46" s="5">
        <f t="shared" si="14"/>
        <v>0.5</v>
      </c>
      <c r="T46" s="3">
        <v>0</v>
      </c>
      <c r="U46" s="3">
        <v>1</v>
      </c>
      <c r="V46" s="3">
        <v>0</v>
      </c>
      <c r="W46" s="3">
        <v>0</v>
      </c>
      <c r="X46" s="3">
        <v>1</v>
      </c>
      <c r="Y46" s="3">
        <v>0</v>
      </c>
    </row>
    <row r="47" spans="1:25" x14ac:dyDescent="0.3">
      <c r="A47" s="3">
        <v>206</v>
      </c>
      <c r="B47" s="3" t="s">
        <v>29</v>
      </c>
      <c r="C47" s="3" t="s">
        <v>32</v>
      </c>
      <c r="D47" s="3" t="s">
        <v>34</v>
      </c>
      <c r="E47" s="3" t="s">
        <v>27</v>
      </c>
      <c r="F47" s="3" t="s">
        <v>31</v>
      </c>
      <c r="G47" s="3">
        <v>2</v>
      </c>
      <c r="H47" s="3">
        <v>0</v>
      </c>
      <c r="I47" s="4">
        <f t="shared" si="10"/>
        <v>0</v>
      </c>
      <c r="J47" s="3">
        <v>0</v>
      </c>
      <c r="K47" s="5">
        <f t="shared" si="11"/>
        <v>0</v>
      </c>
      <c r="L47" s="3">
        <f t="shared" si="12"/>
        <v>2</v>
      </c>
      <c r="M47" s="3">
        <v>0</v>
      </c>
      <c r="N47" s="3">
        <v>2</v>
      </c>
      <c r="O47" s="3">
        <v>0</v>
      </c>
      <c r="P47" s="3">
        <v>0</v>
      </c>
      <c r="Q47" s="3">
        <v>0</v>
      </c>
      <c r="R47" s="5">
        <f t="shared" si="13"/>
        <v>0</v>
      </c>
      <c r="S47" s="5">
        <f t="shared" si="14"/>
        <v>0</v>
      </c>
      <c r="T47" s="3">
        <v>0</v>
      </c>
      <c r="U47" s="3">
        <v>0</v>
      </c>
      <c r="V47" s="3">
        <v>1</v>
      </c>
      <c r="W47" s="3">
        <v>0</v>
      </c>
      <c r="X47" s="3">
        <v>1</v>
      </c>
      <c r="Y47" s="3">
        <v>0</v>
      </c>
    </row>
    <row r="48" spans="1:25" x14ac:dyDescent="0.3">
      <c r="A48" s="3">
        <v>207</v>
      </c>
      <c r="B48" s="3" t="s">
        <v>29</v>
      </c>
      <c r="C48" s="3" t="s">
        <v>34</v>
      </c>
      <c r="D48" s="3" t="s">
        <v>26</v>
      </c>
      <c r="E48" s="3" t="s">
        <v>33</v>
      </c>
      <c r="F48" s="3" t="s">
        <v>31</v>
      </c>
      <c r="G48" s="3">
        <v>5</v>
      </c>
      <c r="H48" s="3">
        <v>2</v>
      </c>
      <c r="I48" s="4">
        <f t="shared" si="10"/>
        <v>0.4</v>
      </c>
      <c r="J48" s="3">
        <v>1</v>
      </c>
      <c r="K48" s="5">
        <f t="shared" si="11"/>
        <v>0.2</v>
      </c>
      <c r="L48" s="3">
        <f t="shared" si="12"/>
        <v>4</v>
      </c>
      <c r="M48" s="3">
        <v>1</v>
      </c>
      <c r="N48" s="3">
        <v>3</v>
      </c>
      <c r="O48" s="3">
        <v>0</v>
      </c>
      <c r="P48" s="3">
        <v>0</v>
      </c>
      <c r="Q48" s="3">
        <v>0</v>
      </c>
      <c r="R48" s="5">
        <f t="shared" si="13"/>
        <v>0.25</v>
      </c>
      <c r="S48" s="5">
        <f t="shared" si="14"/>
        <v>0.25</v>
      </c>
      <c r="T48" s="3">
        <v>0</v>
      </c>
      <c r="U48" s="3">
        <v>0</v>
      </c>
      <c r="V48" s="3">
        <v>3</v>
      </c>
      <c r="W48" s="3">
        <v>1</v>
      </c>
      <c r="X48" s="3">
        <v>0</v>
      </c>
      <c r="Y48" s="3">
        <v>0</v>
      </c>
    </row>
    <row r="49" spans="1:26" x14ac:dyDescent="0.3">
      <c r="A49" s="3">
        <v>208</v>
      </c>
      <c r="B49" s="3" t="s">
        <v>29</v>
      </c>
      <c r="C49" s="3" t="s">
        <v>25</v>
      </c>
      <c r="D49" s="3" t="s">
        <v>26</v>
      </c>
      <c r="E49" s="3" t="s">
        <v>30</v>
      </c>
      <c r="F49" s="3" t="s">
        <v>34</v>
      </c>
      <c r="G49" s="3">
        <v>1</v>
      </c>
      <c r="H49" s="3">
        <v>2</v>
      </c>
      <c r="I49" s="4">
        <f t="shared" si="10"/>
        <v>2</v>
      </c>
      <c r="J49" s="3">
        <v>0</v>
      </c>
      <c r="K49" s="5">
        <f t="shared" si="11"/>
        <v>0</v>
      </c>
      <c r="L49" s="3">
        <f t="shared" si="12"/>
        <v>1</v>
      </c>
      <c r="M49" s="3">
        <v>1</v>
      </c>
      <c r="N49" s="3">
        <v>0</v>
      </c>
      <c r="O49" s="3">
        <v>1</v>
      </c>
      <c r="P49" s="3">
        <v>0</v>
      </c>
      <c r="Q49" s="3">
        <v>0</v>
      </c>
      <c r="R49" s="5">
        <f t="shared" si="13"/>
        <v>1</v>
      </c>
      <c r="S49" s="5">
        <f t="shared" si="14"/>
        <v>1</v>
      </c>
      <c r="T49" s="3">
        <v>0</v>
      </c>
      <c r="U49" s="3">
        <v>0</v>
      </c>
      <c r="V49" s="3">
        <v>0</v>
      </c>
      <c r="W49" s="3">
        <v>0</v>
      </c>
      <c r="X49" s="3">
        <v>0</v>
      </c>
      <c r="Y49" s="3">
        <v>0</v>
      </c>
    </row>
    <row r="50" spans="1:26" x14ac:dyDescent="0.3">
      <c r="A50" s="3">
        <v>209</v>
      </c>
      <c r="B50" s="3" t="s">
        <v>32</v>
      </c>
      <c r="C50" s="3" t="s">
        <v>31</v>
      </c>
      <c r="D50" s="3" t="s">
        <v>34</v>
      </c>
      <c r="E50" s="3" t="s">
        <v>33</v>
      </c>
      <c r="F50" s="3" t="s">
        <v>28</v>
      </c>
      <c r="G50" s="3">
        <v>6</v>
      </c>
      <c r="H50" s="3">
        <v>2</v>
      </c>
      <c r="I50" s="4">
        <f t="shared" si="10"/>
        <v>0.33333333333333331</v>
      </c>
      <c r="J50" s="3">
        <v>0</v>
      </c>
      <c r="K50" s="5">
        <f t="shared" si="11"/>
        <v>0</v>
      </c>
      <c r="L50" s="3">
        <f t="shared" si="12"/>
        <v>5</v>
      </c>
      <c r="M50" s="3">
        <v>0</v>
      </c>
      <c r="N50" s="3">
        <v>5</v>
      </c>
      <c r="O50" s="3">
        <v>0</v>
      </c>
      <c r="P50" s="3">
        <v>2</v>
      </c>
      <c r="Q50" s="3">
        <v>2</v>
      </c>
      <c r="R50" s="5">
        <f t="shared" si="13"/>
        <v>0</v>
      </c>
      <c r="S50" s="5">
        <f t="shared" si="14"/>
        <v>0</v>
      </c>
      <c r="T50" s="3">
        <v>0</v>
      </c>
      <c r="U50" s="3">
        <v>1</v>
      </c>
      <c r="V50" s="3">
        <v>4</v>
      </c>
      <c r="W50" s="3">
        <v>0</v>
      </c>
      <c r="X50" s="3">
        <v>1</v>
      </c>
      <c r="Y50" s="3">
        <v>0</v>
      </c>
    </row>
    <row r="51" spans="1:26" x14ac:dyDescent="0.3">
      <c r="A51" s="3">
        <v>210</v>
      </c>
      <c r="B51" s="3" t="s">
        <v>32</v>
      </c>
      <c r="C51" s="3" t="s">
        <v>25</v>
      </c>
      <c r="D51" s="3" t="s">
        <v>34</v>
      </c>
      <c r="E51" s="3" t="s">
        <v>33</v>
      </c>
      <c r="F51" s="12" t="s">
        <v>28</v>
      </c>
      <c r="G51" s="3">
        <v>1</v>
      </c>
      <c r="H51" s="3">
        <v>2</v>
      </c>
      <c r="I51" s="4">
        <f t="shared" si="10"/>
        <v>2</v>
      </c>
      <c r="J51" s="3">
        <v>0</v>
      </c>
      <c r="K51" s="5">
        <f t="shared" si="11"/>
        <v>0</v>
      </c>
      <c r="L51" s="3">
        <f t="shared" si="12"/>
        <v>1</v>
      </c>
      <c r="M51" s="3">
        <v>1</v>
      </c>
      <c r="N51" s="3">
        <v>0</v>
      </c>
      <c r="O51" s="3">
        <v>1</v>
      </c>
      <c r="P51" s="3">
        <v>0</v>
      </c>
      <c r="Q51" s="3">
        <v>0</v>
      </c>
      <c r="R51" s="5">
        <f t="shared" si="13"/>
        <v>1</v>
      </c>
      <c r="S51" s="5">
        <f t="shared" si="14"/>
        <v>1</v>
      </c>
      <c r="T51" s="3">
        <v>0</v>
      </c>
      <c r="U51" s="3">
        <v>0</v>
      </c>
      <c r="V51" s="3">
        <v>0</v>
      </c>
      <c r="W51" s="3">
        <v>0</v>
      </c>
      <c r="X51" s="3">
        <v>0</v>
      </c>
      <c r="Y51" s="3">
        <v>0</v>
      </c>
    </row>
    <row r="52" spans="1:26" x14ac:dyDescent="0.3">
      <c r="A52" s="3">
        <v>211</v>
      </c>
      <c r="B52" s="3" t="s">
        <v>24</v>
      </c>
      <c r="C52" s="3" t="s">
        <v>29</v>
      </c>
      <c r="D52" s="3" t="s">
        <v>32</v>
      </c>
      <c r="E52" s="3" t="s">
        <v>30</v>
      </c>
      <c r="F52" s="12" t="s">
        <v>33</v>
      </c>
      <c r="G52" s="3">
        <v>3</v>
      </c>
      <c r="H52" s="3">
        <v>4</v>
      </c>
      <c r="I52" s="4">
        <f t="shared" si="10"/>
        <v>1.3333333333333333</v>
      </c>
      <c r="J52" s="3">
        <v>1</v>
      </c>
      <c r="K52" s="5">
        <f t="shared" si="11"/>
        <v>0.33333333333333331</v>
      </c>
      <c r="L52" s="3">
        <f t="shared" si="12"/>
        <v>1</v>
      </c>
      <c r="M52" s="3">
        <v>1</v>
      </c>
      <c r="N52" s="3">
        <v>0</v>
      </c>
      <c r="O52" s="3">
        <v>1</v>
      </c>
      <c r="P52" s="3">
        <v>2</v>
      </c>
      <c r="Q52" s="3">
        <v>2</v>
      </c>
      <c r="R52" s="5">
        <f t="shared" si="13"/>
        <v>1</v>
      </c>
      <c r="S52" s="5">
        <f t="shared" si="14"/>
        <v>1</v>
      </c>
      <c r="T52" s="3">
        <v>0</v>
      </c>
      <c r="U52" s="3">
        <v>0</v>
      </c>
      <c r="V52" s="3">
        <v>0</v>
      </c>
      <c r="W52" s="3">
        <v>1</v>
      </c>
      <c r="X52" s="3">
        <v>1</v>
      </c>
      <c r="Y52" s="3">
        <v>0</v>
      </c>
    </row>
    <row r="53" spans="1:26" x14ac:dyDescent="0.3">
      <c r="A53" s="3">
        <v>212</v>
      </c>
      <c r="B53" s="3" t="s">
        <v>24</v>
      </c>
      <c r="C53" s="3" t="s">
        <v>31</v>
      </c>
      <c r="D53" s="3" t="s">
        <v>26</v>
      </c>
      <c r="E53" s="3" t="s">
        <v>30</v>
      </c>
      <c r="F53" s="3" t="s">
        <v>34</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1</v>
      </c>
      <c r="Y53" s="3">
        <v>0</v>
      </c>
    </row>
    <row r="54" spans="1:26" x14ac:dyDescent="0.3">
      <c r="A54" s="3">
        <v>213</v>
      </c>
      <c r="B54" s="3" t="s">
        <v>32</v>
      </c>
      <c r="C54" s="3" t="s">
        <v>31</v>
      </c>
      <c r="D54" s="3" t="s">
        <v>26</v>
      </c>
      <c r="E54" s="3" t="s">
        <v>30</v>
      </c>
      <c r="F54" s="16" t="s">
        <v>34</v>
      </c>
      <c r="G54" s="3">
        <v>6</v>
      </c>
      <c r="H54" s="3">
        <v>2</v>
      </c>
      <c r="I54" s="4">
        <f t="shared" si="10"/>
        <v>0.33333333333333331</v>
      </c>
      <c r="J54" s="3">
        <v>1</v>
      </c>
      <c r="K54" s="5">
        <f t="shared" si="11"/>
        <v>0.16666666666666666</v>
      </c>
      <c r="L54" s="3">
        <f t="shared" si="12"/>
        <v>5</v>
      </c>
      <c r="M54" s="3">
        <v>1</v>
      </c>
      <c r="N54" s="3">
        <v>4</v>
      </c>
      <c r="O54" s="3">
        <v>1</v>
      </c>
      <c r="P54" s="3">
        <v>0</v>
      </c>
      <c r="Q54" s="3">
        <v>0</v>
      </c>
      <c r="R54" s="5">
        <f t="shared" si="13"/>
        <v>0.2</v>
      </c>
      <c r="S54" s="5">
        <f t="shared" si="14"/>
        <v>0.2</v>
      </c>
      <c r="T54" s="3">
        <v>0</v>
      </c>
      <c r="U54" s="3">
        <v>0</v>
      </c>
      <c r="V54" s="3">
        <v>4</v>
      </c>
      <c r="W54" s="3">
        <v>0</v>
      </c>
      <c r="X54" s="3">
        <v>0</v>
      </c>
      <c r="Y54" s="3">
        <v>0</v>
      </c>
    </row>
    <row r="55" spans="1:26" x14ac:dyDescent="0.3">
      <c r="A55" s="3">
        <v>214</v>
      </c>
      <c r="B55" s="3" t="s">
        <v>24</v>
      </c>
      <c r="C55" s="3" t="s">
        <v>29</v>
      </c>
      <c r="D55" s="3" t="s">
        <v>32</v>
      </c>
      <c r="E55" s="3" t="s">
        <v>34</v>
      </c>
      <c r="F55" s="11" t="s">
        <v>31</v>
      </c>
      <c r="G55" s="3">
        <v>6</v>
      </c>
      <c r="H55" s="3">
        <v>1</v>
      </c>
      <c r="I55" s="4">
        <f t="shared" si="10"/>
        <v>0.16666666666666666</v>
      </c>
      <c r="J55" s="3">
        <v>2</v>
      </c>
      <c r="K55" s="5">
        <f t="shared" si="11"/>
        <v>0.33333333333333331</v>
      </c>
      <c r="L55" s="3">
        <f t="shared" si="12"/>
        <v>3</v>
      </c>
      <c r="M55" s="3">
        <v>0</v>
      </c>
      <c r="N55" s="3">
        <v>3</v>
      </c>
      <c r="O55" s="3">
        <v>0</v>
      </c>
      <c r="P55" s="3">
        <v>2</v>
      </c>
      <c r="Q55" s="3">
        <v>1</v>
      </c>
      <c r="R55" s="5">
        <f t="shared" si="13"/>
        <v>0</v>
      </c>
      <c r="S55" s="5">
        <f t="shared" si="14"/>
        <v>0</v>
      </c>
      <c r="T55" s="3">
        <v>0</v>
      </c>
      <c r="U55" s="3">
        <v>2</v>
      </c>
      <c r="V55" s="3">
        <v>1</v>
      </c>
      <c r="W55" s="3">
        <v>2</v>
      </c>
      <c r="X55" s="3">
        <v>3</v>
      </c>
      <c r="Y55" s="3">
        <v>0</v>
      </c>
      <c r="Z55" t="s">
        <v>51</v>
      </c>
    </row>
    <row r="56" spans="1:26" x14ac:dyDescent="0.3">
      <c r="I56" s="2"/>
      <c r="K56" s="1"/>
      <c r="R56" s="1"/>
      <c r="S56" s="1"/>
    </row>
    <row r="57" spans="1:26" x14ac:dyDescent="0.3">
      <c r="F57" s="9" t="s">
        <v>36</v>
      </c>
      <c r="G57">
        <f>SUM(G32:G55)</f>
        <v>88</v>
      </c>
      <c r="H57">
        <f>SUM(H32:H55)</f>
        <v>42</v>
      </c>
      <c r="I57" s="2">
        <f t="shared" ref="I57" si="15">H57/G57</f>
        <v>0.47727272727272729</v>
      </c>
      <c r="J57">
        <f>SUM(J32:J55)</f>
        <v>25</v>
      </c>
      <c r="K57" s="1">
        <f t="shared" ref="K57" si="16">J57/G57</f>
        <v>0.28409090909090912</v>
      </c>
      <c r="L57">
        <f t="shared" ref="L57:Q57" si="17">SUM(L32:L55)</f>
        <v>55</v>
      </c>
      <c r="M57">
        <f t="shared" si="17"/>
        <v>15</v>
      </c>
      <c r="N57">
        <f t="shared" si="17"/>
        <v>40</v>
      </c>
      <c r="O57">
        <f t="shared" si="17"/>
        <v>8</v>
      </c>
      <c r="P57">
        <f t="shared" si="17"/>
        <v>17</v>
      </c>
      <c r="Q57">
        <f t="shared" si="17"/>
        <v>12</v>
      </c>
      <c r="R57" s="1">
        <f t="shared" ref="R57" si="18">M57/(M57+N57)</f>
        <v>0.27272727272727271</v>
      </c>
      <c r="S57" s="1">
        <f t="shared" ref="S57" si="19">((0.5*T57)+M57)/L57</f>
        <v>0.27272727272727271</v>
      </c>
      <c r="T57">
        <f t="shared" ref="T57:Y57" si="20">SUM(T32:T55)</f>
        <v>0</v>
      </c>
      <c r="U57">
        <f t="shared" si="20"/>
        <v>10</v>
      </c>
      <c r="V57">
        <f t="shared" si="20"/>
        <v>30</v>
      </c>
      <c r="W57">
        <f t="shared" si="20"/>
        <v>20</v>
      </c>
      <c r="X57">
        <f t="shared" si="20"/>
        <v>21</v>
      </c>
      <c r="Y57">
        <f t="shared" si="20"/>
        <v>4</v>
      </c>
    </row>
  </sheetData>
  <sortState xmlns:xlrd2="http://schemas.microsoft.com/office/spreadsheetml/2017/richdata2" ref="A32:Z55">
    <sortCondition ref="A32:A55"/>
  </sortState>
  <mergeCells count="2">
    <mergeCell ref="A1:C1"/>
    <mergeCell ref="A30:C30"/>
  </mergeCells>
  <conditionalFormatting sqref="G3:G27">
    <cfRule type="colorScale" priority="1225">
      <colorScale>
        <cfvo type="min"/>
        <cfvo type="max"/>
        <color rgb="FFFCFCFF"/>
        <color rgb="FF63BE7B"/>
      </colorScale>
    </cfRule>
  </conditionalFormatting>
  <conditionalFormatting sqref="G32:G55">
    <cfRule type="colorScale" priority="1237">
      <colorScale>
        <cfvo type="min"/>
        <cfvo type="max"/>
        <color rgb="FFFCFCFF"/>
        <color rgb="FF63BE7B"/>
      </colorScale>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2753-04D9-4A6D-9AC4-ACEF64130647}">
  <dimension ref="A1:AB260"/>
  <sheetViews>
    <sheetView workbookViewId="0">
      <selection sqref="A1:C1"/>
    </sheetView>
  </sheetViews>
  <sheetFormatPr defaultRowHeight="14.4" x14ac:dyDescent="0.3"/>
  <cols>
    <col min="2" max="6" width="15.5546875" bestFit="1" customWidth="1"/>
    <col min="13" max="13" width="9" bestFit="1" customWidth="1"/>
    <col min="22" max="22" width="10.6640625" customWidth="1"/>
    <col min="23" max="23" width="10.5546875" bestFit="1" customWidth="1"/>
    <col min="26" max="26" width="19.44140625" bestFit="1" customWidth="1"/>
    <col min="27" max="27" width="17.44140625" bestFit="1" customWidth="1"/>
  </cols>
  <sheetData>
    <row r="1" spans="1:28" x14ac:dyDescent="0.3">
      <c r="A1" s="49" t="s">
        <v>0</v>
      </c>
      <c r="B1" s="49"/>
      <c r="C1" s="49"/>
      <c r="D1" s="3"/>
      <c r="E1" s="3"/>
      <c r="F1" s="3"/>
      <c r="G1" s="3"/>
      <c r="H1" s="3"/>
      <c r="I1" s="4"/>
      <c r="J1" s="3"/>
      <c r="K1" s="5"/>
      <c r="L1" s="3"/>
      <c r="M1" s="3"/>
      <c r="N1" s="3"/>
      <c r="O1" s="3"/>
      <c r="P1" s="3"/>
      <c r="Q1" s="3"/>
      <c r="R1" s="5"/>
      <c r="S1" s="5"/>
      <c r="T1" s="3"/>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9"/>
      <c r="Z2" s="6" t="s">
        <v>47</v>
      </c>
      <c r="AA2" s="6" t="s">
        <v>48</v>
      </c>
      <c r="AB2" s="6" t="s">
        <v>49</v>
      </c>
    </row>
    <row r="3" spans="1:28" x14ac:dyDescent="0.3">
      <c r="A3" s="3">
        <v>1</v>
      </c>
      <c r="B3" s="3" t="s">
        <v>24</v>
      </c>
      <c r="C3" s="3" t="s">
        <v>25</v>
      </c>
      <c r="D3" s="3" t="s">
        <v>26</v>
      </c>
      <c r="E3" s="3" t="s">
        <v>27</v>
      </c>
      <c r="F3" s="3" t="s">
        <v>28</v>
      </c>
      <c r="G3" s="3">
        <v>9</v>
      </c>
      <c r="H3" s="3">
        <v>12</v>
      </c>
      <c r="I3" s="4">
        <f t="shared" ref="I3:I32" si="0">H3/G3</f>
        <v>1.3333333333333333</v>
      </c>
      <c r="J3" s="3">
        <v>2</v>
      </c>
      <c r="K3" s="5">
        <f t="shared" ref="K3:K32" si="1">J3/G3</f>
        <v>0.22222222222222221</v>
      </c>
      <c r="L3" s="3">
        <f t="shared" ref="L3:L32" si="2">M3+N3</f>
        <v>7</v>
      </c>
      <c r="M3" s="3">
        <v>5</v>
      </c>
      <c r="N3" s="3">
        <v>2</v>
      </c>
      <c r="O3" s="3">
        <v>1</v>
      </c>
      <c r="P3" s="3">
        <v>1</v>
      </c>
      <c r="Q3" s="3">
        <v>1</v>
      </c>
      <c r="R3" s="5">
        <f t="shared" ref="R3:R32" si="3">M3/(M3+N3)</f>
        <v>0.7142857142857143</v>
      </c>
      <c r="S3" s="5">
        <f t="shared" ref="S3:S32" si="4">((0.5*T3)+M3)/L3</f>
        <v>0.7857142857142857</v>
      </c>
      <c r="T3" s="3">
        <v>1</v>
      </c>
      <c r="U3" s="3">
        <v>0</v>
      </c>
      <c r="V3" s="3">
        <v>0</v>
      </c>
      <c r="W3" s="3">
        <v>1</v>
      </c>
      <c r="X3">
        <f>H3-H39</f>
        <v>3</v>
      </c>
      <c r="Z3" s="3">
        <v>30</v>
      </c>
      <c r="AA3" s="3">
        <v>37</v>
      </c>
      <c r="AB3" s="4">
        <f>AA3/40</f>
        <v>0.92500000000000004</v>
      </c>
    </row>
    <row r="4" spans="1:28" x14ac:dyDescent="0.3">
      <c r="A4" s="3">
        <v>2</v>
      </c>
      <c r="B4" s="3" t="s">
        <v>29</v>
      </c>
      <c r="C4" s="3" t="s">
        <v>30</v>
      </c>
      <c r="D4" s="3" t="s">
        <v>26</v>
      </c>
      <c r="E4" s="3" t="s">
        <v>27</v>
      </c>
      <c r="F4" s="3" t="s">
        <v>28</v>
      </c>
      <c r="G4" s="3">
        <v>4</v>
      </c>
      <c r="H4" s="3">
        <v>3</v>
      </c>
      <c r="I4" s="4">
        <f t="shared" si="0"/>
        <v>0.75</v>
      </c>
      <c r="J4" s="3">
        <v>2</v>
      </c>
      <c r="K4" s="5">
        <f t="shared" si="1"/>
        <v>0.5</v>
      </c>
      <c r="L4" s="3">
        <f t="shared" si="2"/>
        <v>2</v>
      </c>
      <c r="M4" s="3">
        <v>1</v>
      </c>
      <c r="N4" s="3">
        <v>1</v>
      </c>
      <c r="O4" s="3">
        <v>1</v>
      </c>
      <c r="P4" s="3">
        <v>0</v>
      </c>
      <c r="Q4" s="3">
        <v>0</v>
      </c>
      <c r="R4" s="5">
        <f t="shared" si="3"/>
        <v>0.5</v>
      </c>
      <c r="S4" s="5">
        <f t="shared" si="4"/>
        <v>0.75</v>
      </c>
      <c r="T4" s="3">
        <v>1</v>
      </c>
      <c r="U4" s="3">
        <v>0</v>
      </c>
      <c r="V4" s="3">
        <v>0</v>
      </c>
      <c r="W4" s="3">
        <v>1</v>
      </c>
      <c r="X4">
        <f t="shared" ref="X4:X34" si="5">H4-H40</f>
        <v>3</v>
      </c>
    </row>
    <row r="5" spans="1:28" x14ac:dyDescent="0.3">
      <c r="A5" s="3">
        <v>6</v>
      </c>
      <c r="B5" s="3" t="s">
        <v>29</v>
      </c>
      <c r="C5" s="3" t="s">
        <v>25</v>
      </c>
      <c r="D5" s="3" t="s">
        <v>26</v>
      </c>
      <c r="E5" s="3" t="s">
        <v>27</v>
      </c>
      <c r="F5" s="3" t="s">
        <v>28</v>
      </c>
      <c r="G5" s="3">
        <v>5</v>
      </c>
      <c r="H5" s="3">
        <v>9</v>
      </c>
      <c r="I5" s="4">
        <f t="shared" si="0"/>
        <v>1.8</v>
      </c>
      <c r="J5" s="3">
        <v>0</v>
      </c>
      <c r="K5" s="5">
        <f t="shared" si="1"/>
        <v>0</v>
      </c>
      <c r="L5" s="3">
        <f t="shared" si="2"/>
        <v>4</v>
      </c>
      <c r="M5" s="3">
        <v>3</v>
      </c>
      <c r="N5" s="3">
        <v>1</v>
      </c>
      <c r="O5" s="3">
        <v>2</v>
      </c>
      <c r="P5" s="3">
        <v>2</v>
      </c>
      <c r="Q5" s="3">
        <v>2</v>
      </c>
      <c r="R5" s="5">
        <f t="shared" si="3"/>
        <v>0.75</v>
      </c>
      <c r="S5" s="5">
        <f t="shared" si="4"/>
        <v>0.75</v>
      </c>
      <c r="T5" s="3">
        <v>0</v>
      </c>
      <c r="U5" s="3">
        <v>0</v>
      </c>
      <c r="V5" s="3">
        <v>0</v>
      </c>
      <c r="W5" s="3">
        <v>1</v>
      </c>
      <c r="X5">
        <f t="shared" si="5"/>
        <v>4</v>
      </c>
    </row>
    <row r="6" spans="1:28" x14ac:dyDescent="0.3">
      <c r="A6" s="3">
        <v>10</v>
      </c>
      <c r="B6" s="3" t="s">
        <v>29</v>
      </c>
      <c r="C6" s="3" t="s">
        <v>25</v>
      </c>
      <c r="D6" s="3" t="s">
        <v>30</v>
      </c>
      <c r="E6" s="3" t="s">
        <v>27</v>
      </c>
      <c r="F6" s="3" t="s">
        <v>28</v>
      </c>
      <c r="G6" s="3">
        <v>1</v>
      </c>
      <c r="H6" s="3">
        <v>0</v>
      </c>
      <c r="I6" s="4">
        <f t="shared" si="0"/>
        <v>0</v>
      </c>
      <c r="J6" s="3">
        <v>1</v>
      </c>
      <c r="K6" s="5">
        <f t="shared" si="1"/>
        <v>1</v>
      </c>
      <c r="L6" s="3">
        <f t="shared" si="2"/>
        <v>0</v>
      </c>
      <c r="M6" s="3">
        <v>0</v>
      </c>
      <c r="N6" s="3">
        <v>0</v>
      </c>
      <c r="O6" s="3">
        <v>0</v>
      </c>
      <c r="P6" s="3">
        <v>0</v>
      </c>
      <c r="Q6" s="3">
        <v>0</v>
      </c>
      <c r="R6" s="5" t="e">
        <f t="shared" si="3"/>
        <v>#DIV/0!</v>
      </c>
      <c r="S6" s="5" t="e">
        <f t="shared" si="4"/>
        <v>#DIV/0!</v>
      </c>
      <c r="T6" s="3">
        <v>0</v>
      </c>
      <c r="U6" s="3">
        <v>0</v>
      </c>
      <c r="V6" s="3">
        <v>0</v>
      </c>
      <c r="W6" s="3">
        <v>0</v>
      </c>
      <c r="X6">
        <f t="shared" si="5"/>
        <v>-1</v>
      </c>
    </row>
    <row r="7" spans="1:28" x14ac:dyDescent="0.3">
      <c r="A7" s="3">
        <v>16</v>
      </c>
      <c r="B7" s="3" t="s">
        <v>32</v>
      </c>
      <c r="C7" s="3" t="s">
        <v>30</v>
      </c>
      <c r="D7" s="3" t="s">
        <v>26</v>
      </c>
      <c r="E7" s="3" t="s">
        <v>27</v>
      </c>
      <c r="F7" s="3" t="s">
        <v>28</v>
      </c>
      <c r="G7" s="3">
        <v>1</v>
      </c>
      <c r="H7" s="3">
        <v>0</v>
      </c>
      <c r="I7" s="4">
        <f t="shared" si="0"/>
        <v>0</v>
      </c>
      <c r="J7" s="3">
        <v>0</v>
      </c>
      <c r="K7" s="5">
        <f t="shared" si="1"/>
        <v>0</v>
      </c>
      <c r="L7" s="3">
        <f t="shared" si="2"/>
        <v>1</v>
      </c>
      <c r="M7" s="3">
        <v>0</v>
      </c>
      <c r="N7" s="3">
        <v>1</v>
      </c>
      <c r="O7" s="3">
        <v>0</v>
      </c>
      <c r="P7" s="3">
        <v>0</v>
      </c>
      <c r="Q7" s="3">
        <v>0</v>
      </c>
      <c r="R7" s="5">
        <f t="shared" si="3"/>
        <v>0</v>
      </c>
      <c r="S7" s="5">
        <f t="shared" si="4"/>
        <v>0</v>
      </c>
      <c r="T7" s="3">
        <v>0</v>
      </c>
      <c r="U7" s="3">
        <v>0</v>
      </c>
      <c r="V7" s="3">
        <v>0</v>
      </c>
      <c r="W7" s="3">
        <v>0</v>
      </c>
      <c r="X7">
        <f t="shared" si="5"/>
        <v>-2</v>
      </c>
    </row>
    <row r="8" spans="1:28" x14ac:dyDescent="0.3">
      <c r="A8" s="3">
        <v>17</v>
      </c>
      <c r="B8" s="3" t="s">
        <v>32</v>
      </c>
      <c r="C8" s="3" t="s">
        <v>30</v>
      </c>
      <c r="D8" s="3" t="s">
        <v>26</v>
      </c>
      <c r="E8" s="3" t="s">
        <v>33</v>
      </c>
      <c r="F8" s="3" t="s">
        <v>28</v>
      </c>
      <c r="G8" s="3">
        <v>1</v>
      </c>
      <c r="H8" s="3">
        <v>0</v>
      </c>
      <c r="I8" s="4">
        <f t="shared" si="0"/>
        <v>0</v>
      </c>
      <c r="J8" s="3">
        <v>1</v>
      </c>
      <c r="K8" s="5">
        <f t="shared" si="1"/>
        <v>1</v>
      </c>
      <c r="L8" s="3">
        <f t="shared" si="2"/>
        <v>0</v>
      </c>
      <c r="M8" s="3">
        <v>0</v>
      </c>
      <c r="N8" s="3">
        <v>0</v>
      </c>
      <c r="O8" s="3">
        <v>0</v>
      </c>
      <c r="P8" s="3">
        <v>0</v>
      </c>
      <c r="Q8" s="3">
        <v>0</v>
      </c>
      <c r="R8" s="5" t="e">
        <f t="shared" si="3"/>
        <v>#DIV/0!</v>
      </c>
      <c r="S8" s="5" t="e">
        <f t="shared" si="4"/>
        <v>#DIV/0!</v>
      </c>
      <c r="T8" s="3">
        <v>0</v>
      </c>
      <c r="U8" s="3">
        <v>0</v>
      </c>
      <c r="V8" s="3">
        <v>1</v>
      </c>
      <c r="W8" s="3">
        <v>0</v>
      </c>
      <c r="X8">
        <f t="shared" si="5"/>
        <v>0</v>
      </c>
    </row>
    <row r="9" spans="1:28" x14ac:dyDescent="0.3">
      <c r="A9" s="3">
        <v>26</v>
      </c>
      <c r="B9" s="3" t="s">
        <v>24</v>
      </c>
      <c r="C9" s="3" t="s">
        <v>29</v>
      </c>
      <c r="D9" s="3" t="s">
        <v>26</v>
      </c>
      <c r="E9" s="3" t="s">
        <v>30</v>
      </c>
      <c r="F9" s="3" t="s">
        <v>28</v>
      </c>
      <c r="G9" s="3">
        <v>2</v>
      </c>
      <c r="H9" s="3">
        <v>0</v>
      </c>
      <c r="I9" s="4">
        <f t="shared" si="0"/>
        <v>0</v>
      </c>
      <c r="J9" s="3">
        <v>0</v>
      </c>
      <c r="K9" s="5">
        <f t="shared" si="1"/>
        <v>0</v>
      </c>
      <c r="L9" s="3">
        <f t="shared" si="2"/>
        <v>2</v>
      </c>
      <c r="M9" s="3">
        <v>0</v>
      </c>
      <c r="N9" s="3">
        <v>2</v>
      </c>
      <c r="O9" s="3">
        <v>0</v>
      </c>
      <c r="P9" s="3">
        <v>0</v>
      </c>
      <c r="Q9" s="3">
        <v>0</v>
      </c>
      <c r="R9" s="5">
        <f t="shared" si="3"/>
        <v>0</v>
      </c>
      <c r="S9" s="5">
        <f t="shared" si="4"/>
        <v>0</v>
      </c>
      <c r="T9" s="3">
        <v>0</v>
      </c>
      <c r="U9" s="3">
        <v>0</v>
      </c>
      <c r="V9" s="3">
        <v>0</v>
      </c>
      <c r="W9" s="3">
        <v>0</v>
      </c>
      <c r="X9">
        <f t="shared" si="5"/>
        <v>-3</v>
      </c>
    </row>
    <row r="10" spans="1:28" x14ac:dyDescent="0.3">
      <c r="A10" s="3">
        <v>27</v>
      </c>
      <c r="B10" s="3" t="s">
        <v>29</v>
      </c>
      <c r="C10" s="3" t="s">
        <v>25</v>
      </c>
      <c r="D10" s="3" t="s">
        <v>26</v>
      </c>
      <c r="E10" s="3" t="s">
        <v>30</v>
      </c>
      <c r="F10" s="3" t="s">
        <v>28</v>
      </c>
      <c r="G10" s="3">
        <v>15</v>
      </c>
      <c r="H10" s="3">
        <v>15</v>
      </c>
      <c r="I10" s="4">
        <f t="shared" si="0"/>
        <v>1</v>
      </c>
      <c r="J10" s="3">
        <v>3</v>
      </c>
      <c r="K10" s="5">
        <f t="shared" si="1"/>
        <v>0.2</v>
      </c>
      <c r="L10" s="3">
        <f t="shared" si="2"/>
        <v>12</v>
      </c>
      <c r="M10" s="3">
        <v>6</v>
      </c>
      <c r="N10" s="3">
        <v>6</v>
      </c>
      <c r="O10" s="3">
        <v>4</v>
      </c>
      <c r="P10" s="3">
        <v>1</v>
      </c>
      <c r="Q10" s="3">
        <v>1</v>
      </c>
      <c r="R10" s="5">
        <f t="shared" si="3"/>
        <v>0.5</v>
      </c>
      <c r="S10" s="5">
        <f t="shared" si="4"/>
        <v>0.58333333333333337</v>
      </c>
      <c r="T10" s="3">
        <v>2</v>
      </c>
      <c r="U10" s="3">
        <v>2</v>
      </c>
      <c r="V10" s="3">
        <v>0</v>
      </c>
      <c r="W10" s="3">
        <v>2</v>
      </c>
      <c r="X10">
        <f t="shared" si="5"/>
        <v>0</v>
      </c>
    </row>
    <row r="11" spans="1:28" x14ac:dyDescent="0.3">
      <c r="A11" s="3">
        <v>29</v>
      </c>
      <c r="B11" s="3" t="s">
        <v>29</v>
      </c>
      <c r="C11" s="3" t="s">
        <v>32</v>
      </c>
      <c r="D11" s="3" t="s">
        <v>26</v>
      </c>
      <c r="E11" s="3" t="s">
        <v>30</v>
      </c>
      <c r="F11" s="3" t="s">
        <v>28</v>
      </c>
      <c r="G11" s="3">
        <v>1</v>
      </c>
      <c r="H11" s="3">
        <v>2</v>
      </c>
      <c r="I11" s="4">
        <f t="shared" si="0"/>
        <v>2</v>
      </c>
      <c r="J11" s="3">
        <v>0</v>
      </c>
      <c r="K11" s="5">
        <f t="shared" si="1"/>
        <v>0</v>
      </c>
      <c r="L11" s="3">
        <f t="shared" si="2"/>
        <v>1</v>
      </c>
      <c r="M11" s="3">
        <v>1</v>
      </c>
      <c r="N11" s="3">
        <v>0</v>
      </c>
      <c r="O11" s="3">
        <v>0</v>
      </c>
      <c r="P11" s="3">
        <v>0</v>
      </c>
      <c r="Q11" s="3">
        <v>0</v>
      </c>
      <c r="R11" s="5">
        <f t="shared" si="3"/>
        <v>1</v>
      </c>
      <c r="S11" s="5">
        <f t="shared" si="4"/>
        <v>1</v>
      </c>
      <c r="T11" s="3">
        <v>0</v>
      </c>
      <c r="U11" s="3">
        <v>0</v>
      </c>
      <c r="V11" s="3">
        <v>0</v>
      </c>
      <c r="W11" s="3">
        <v>1</v>
      </c>
      <c r="X11">
        <f t="shared" si="5"/>
        <v>2</v>
      </c>
    </row>
    <row r="12" spans="1:28" x14ac:dyDescent="0.3">
      <c r="A12" s="3">
        <v>33</v>
      </c>
      <c r="B12" s="3" t="s">
        <v>24</v>
      </c>
      <c r="C12" s="3" t="s">
        <v>25</v>
      </c>
      <c r="D12" s="3" t="s">
        <v>26</v>
      </c>
      <c r="E12" s="3" t="s">
        <v>30</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0</v>
      </c>
      <c r="V12" s="3">
        <v>0</v>
      </c>
      <c r="W12" s="3">
        <v>0</v>
      </c>
      <c r="X12">
        <f t="shared" si="5"/>
        <v>-2</v>
      </c>
    </row>
    <row r="13" spans="1:28" x14ac:dyDescent="0.3">
      <c r="A13" s="3">
        <v>39</v>
      </c>
      <c r="B13" s="3" t="s">
        <v>29</v>
      </c>
      <c r="C13" s="3" t="s">
        <v>25</v>
      </c>
      <c r="D13" s="3" t="s">
        <v>26</v>
      </c>
      <c r="E13" s="3" t="s">
        <v>27</v>
      </c>
      <c r="F13" s="3" t="s">
        <v>30</v>
      </c>
      <c r="G13" s="3">
        <v>4</v>
      </c>
      <c r="H13" s="3">
        <v>4</v>
      </c>
      <c r="I13" s="4">
        <f t="shared" si="0"/>
        <v>1</v>
      </c>
      <c r="J13" s="3">
        <v>0</v>
      </c>
      <c r="K13" s="5">
        <f t="shared" si="1"/>
        <v>0</v>
      </c>
      <c r="L13" s="3">
        <f t="shared" si="2"/>
        <v>3</v>
      </c>
      <c r="M13" s="3">
        <v>1</v>
      </c>
      <c r="N13" s="3">
        <v>2</v>
      </c>
      <c r="O13" s="3">
        <v>1</v>
      </c>
      <c r="P13" s="3">
        <v>2</v>
      </c>
      <c r="Q13" s="3">
        <v>1</v>
      </c>
      <c r="R13" s="5">
        <f t="shared" si="3"/>
        <v>0.33333333333333331</v>
      </c>
      <c r="S13" s="5">
        <f t="shared" si="4"/>
        <v>0.5</v>
      </c>
      <c r="T13" s="3">
        <v>1</v>
      </c>
      <c r="U13" s="3">
        <v>1</v>
      </c>
      <c r="V13" s="3">
        <v>0</v>
      </c>
      <c r="W13" s="3">
        <v>1</v>
      </c>
      <c r="X13">
        <f t="shared" si="5"/>
        <v>4</v>
      </c>
    </row>
    <row r="14" spans="1:28" x14ac:dyDescent="0.3">
      <c r="A14" s="3">
        <v>56</v>
      </c>
      <c r="B14" s="3" t="s">
        <v>24</v>
      </c>
      <c r="C14" s="3" t="s">
        <v>29</v>
      </c>
      <c r="D14" s="3" t="s">
        <v>32</v>
      </c>
      <c r="E14" s="3" t="s">
        <v>30</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f t="shared" si="5"/>
        <v>0</v>
      </c>
    </row>
    <row r="15" spans="1:28" x14ac:dyDescent="0.3">
      <c r="A15" s="3">
        <v>59</v>
      </c>
      <c r="B15" s="3" t="s">
        <v>29</v>
      </c>
      <c r="C15" s="3" t="s">
        <v>25</v>
      </c>
      <c r="D15" s="3" t="s">
        <v>26</v>
      </c>
      <c r="E15" s="3" t="s">
        <v>34</v>
      </c>
      <c r="F15" s="3" t="s">
        <v>28</v>
      </c>
      <c r="G15" s="3">
        <v>3</v>
      </c>
      <c r="H15" s="3">
        <v>4</v>
      </c>
      <c r="I15" s="4">
        <f t="shared" si="0"/>
        <v>1.3333333333333333</v>
      </c>
      <c r="J15" s="3">
        <v>0</v>
      </c>
      <c r="K15" s="5">
        <f t="shared" si="1"/>
        <v>0</v>
      </c>
      <c r="L15" s="3">
        <f t="shared" si="2"/>
        <v>3</v>
      </c>
      <c r="M15" s="3">
        <v>2</v>
      </c>
      <c r="N15" s="3">
        <v>1</v>
      </c>
      <c r="O15" s="3">
        <v>1</v>
      </c>
      <c r="P15" s="3">
        <v>0</v>
      </c>
      <c r="Q15" s="3">
        <v>0</v>
      </c>
      <c r="R15" s="5">
        <f t="shared" si="3"/>
        <v>0.66666666666666663</v>
      </c>
      <c r="S15" s="5">
        <f t="shared" si="4"/>
        <v>0.66666666666666663</v>
      </c>
      <c r="T15" s="3">
        <v>0</v>
      </c>
      <c r="U15" s="3">
        <v>0</v>
      </c>
      <c r="V15" s="3">
        <v>0</v>
      </c>
      <c r="W15" s="3">
        <v>0</v>
      </c>
      <c r="X15">
        <f t="shared" si="5"/>
        <v>3</v>
      </c>
    </row>
    <row r="16" spans="1:28" x14ac:dyDescent="0.3">
      <c r="A16" s="3">
        <v>65</v>
      </c>
      <c r="B16" s="3" t="s">
        <v>33</v>
      </c>
      <c r="C16" s="3" t="s">
        <v>25</v>
      </c>
      <c r="D16" s="3" t="s">
        <v>26</v>
      </c>
      <c r="E16" s="3" t="s">
        <v>27</v>
      </c>
      <c r="F16" s="3" t="s">
        <v>28</v>
      </c>
      <c r="G16" s="3">
        <v>2</v>
      </c>
      <c r="H16" s="3">
        <v>1</v>
      </c>
      <c r="I16" s="4">
        <f t="shared" si="0"/>
        <v>0.5</v>
      </c>
      <c r="J16" s="3">
        <v>0</v>
      </c>
      <c r="K16" s="5">
        <f t="shared" si="1"/>
        <v>0</v>
      </c>
      <c r="L16" s="3">
        <f t="shared" si="2"/>
        <v>1</v>
      </c>
      <c r="M16" s="3">
        <v>0</v>
      </c>
      <c r="N16" s="3">
        <v>1</v>
      </c>
      <c r="O16" s="3">
        <v>0</v>
      </c>
      <c r="P16" s="3">
        <v>2</v>
      </c>
      <c r="Q16" s="3">
        <v>1</v>
      </c>
      <c r="R16" s="5">
        <f t="shared" si="3"/>
        <v>0</v>
      </c>
      <c r="S16" s="5">
        <f t="shared" si="4"/>
        <v>0</v>
      </c>
      <c r="T16" s="3">
        <v>0</v>
      </c>
      <c r="U16" s="3">
        <v>0</v>
      </c>
      <c r="V16" s="3">
        <v>0</v>
      </c>
      <c r="W16" s="3">
        <v>1</v>
      </c>
      <c r="X16">
        <f t="shared" si="5"/>
        <v>1</v>
      </c>
    </row>
    <row r="17" spans="1:26" x14ac:dyDescent="0.3">
      <c r="A17" s="3">
        <v>71</v>
      </c>
      <c r="B17" s="3" t="s">
        <v>29</v>
      </c>
      <c r="C17" s="3" t="s">
        <v>25</v>
      </c>
      <c r="D17" s="3" t="s">
        <v>31</v>
      </c>
      <c r="E17" s="3" t="s">
        <v>30</v>
      </c>
      <c r="F17" s="3" t="s">
        <v>28</v>
      </c>
      <c r="G17" s="3">
        <v>2</v>
      </c>
      <c r="H17" s="3">
        <v>4</v>
      </c>
      <c r="I17" s="4">
        <f t="shared" si="0"/>
        <v>2</v>
      </c>
      <c r="J17" s="3">
        <v>0</v>
      </c>
      <c r="K17" s="5">
        <f t="shared" si="1"/>
        <v>0</v>
      </c>
      <c r="L17" s="3">
        <f t="shared" si="2"/>
        <v>2</v>
      </c>
      <c r="M17" s="3">
        <v>2</v>
      </c>
      <c r="N17" s="3">
        <v>0</v>
      </c>
      <c r="O17" s="3">
        <v>1</v>
      </c>
      <c r="P17" s="3">
        <v>0</v>
      </c>
      <c r="Q17" s="3">
        <v>0</v>
      </c>
      <c r="R17" s="5">
        <f t="shared" si="3"/>
        <v>1</v>
      </c>
      <c r="S17" s="5">
        <f t="shared" si="4"/>
        <v>1</v>
      </c>
      <c r="T17" s="3">
        <v>0</v>
      </c>
      <c r="U17" s="3">
        <v>0</v>
      </c>
      <c r="V17" s="3">
        <v>0</v>
      </c>
      <c r="W17" s="3">
        <v>0</v>
      </c>
      <c r="X17">
        <f t="shared" si="5"/>
        <v>1</v>
      </c>
    </row>
    <row r="18" spans="1:26" x14ac:dyDescent="0.3">
      <c r="A18" s="3">
        <v>89</v>
      </c>
      <c r="B18" s="3" t="s">
        <v>31</v>
      </c>
      <c r="C18" s="3" t="s">
        <v>34</v>
      </c>
      <c r="D18" s="3" t="s">
        <v>26</v>
      </c>
      <c r="E18" s="3" t="s">
        <v>27</v>
      </c>
      <c r="F18" s="3" t="s">
        <v>28</v>
      </c>
      <c r="G18" s="3">
        <v>3</v>
      </c>
      <c r="H18" s="3">
        <v>2</v>
      </c>
      <c r="I18" s="4">
        <f t="shared" si="0"/>
        <v>0.66666666666666663</v>
      </c>
      <c r="J18" s="3">
        <v>1</v>
      </c>
      <c r="K18" s="5">
        <f t="shared" si="1"/>
        <v>0.33333333333333331</v>
      </c>
      <c r="L18" s="3">
        <f t="shared" si="2"/>
        <v>2</v>
      </c>
      <c r="M18" s="3">
        <v>1</v>
      </c>
      <c r="N18" s="3">
        <v>1</v>
      </c>
      <c r="O18" s="3">
        <v>1</v>
      </c>
      <c r="P18" s="3">
        <v>0</v>
      </c>
      <c r="Q18" s="3">
        <v>0</v>
      </c>
      <c r="R18" s="5">
        <f t="shared" si="3"/>
        <v>0.5</v>
      </c>
      <c r="S18" s="5">
        <f t="shared" si="4"/>
        <v>0.5</v>
      </c>
      <c r="T18" s="3">
        <v>0</v>
      </c>
      <c r="U18" s="3">
        <v>0</v>
      </c>
      <c r="V18" s="3">
        <v>0</v>
      </c>
      <c r="W18" s="3">
        <v>0</v>
      </c>
      <c r="X18">
        <f t="shared" si="5"/>
        <v>0</v>
      </c>
    </row>
    <row r="19" spans="1:26" x14ac:dyDescent="0.3">
      <c r="A19" s="3">
        <v>112</v>
      </c>
      <c r="B19" s="3" t="s">
        <v>29</v>
      </c>
      <c r="C19" s="3" t="s">
        <v>32</v>
      </c>
      <c r="D19" s="3" t="s">
        <v>26</v>
      </c>
      <c r="E19" s="3" t="s">
        <v>30</v>
      </c>
      <c r="F19" s="3" t="s">
        <v>31</v>
      </c>
      <c r="G19" s="3">
        <v>2</v>
      </c>
      <c r="H19" s="3">
        <v>3</v>
      </c>
      <c r="I19" s="4">
        <f t="shared" si="0"/>
        <v>1.5</v>
      </c>
      <c r="J19" s="3">
        <v>0</v>
      </c>
      <c r="K19" s="5">
        <f t="shared" si="1"/>
        <v>0</v>
      </c>
      <c r="L19" s="3">
        <f t="shared" si="2"/>
        <v>2</v>
      </c>
      <c r="M19" s="3">
        <v>1</v>
      </c>
      <c r="N19" s="3">
        <v>1</v>
      </c>
      <c r="O19" s="3">
        <v>1</v>
      </c>
      <c r="P19" s="3">
        <v>0</v>
      </c>
      <c r="Q19" s="3">
        <v>0</v>
      </c>
      <c r="R19" s="5">
        <f t="shared" si="3"/>
        <v>0.5</v>
      </c>
      <c r="S19" s="5">
        <f t="shared" si="4"/>
        <v>0.75</v>
      </c>
      <c r="T19" s="3">
        <v>1</v>
      </c>
      <c r="U19" s="3">
        <v>0</v>
      </c>
      <c r="V19" s="3">
        <v>0</v>
      </c>
      <c r="W19" s="3">
        <v>0</v>
      </c>
      <c r="X19">
        <f t="shared" si="5"/>
        <v>-1</v>
      </c>
    </row>
    <row r="20" spans="1:26" x14ac:dyDescent="0.3">
      <c r="A20" s="3">
        <v>135</v>
      </c>
      <c r="B20" s="3" t="s">
        <v>29</v>
      </c>
      <c r="C20" s="3" t="s">
        <v>32</v>
      </c>
      <c r="D20" s="3" t="s">
        <v>26</v>
      </c>
      <c r="E20" s="3" t="s">
        <v>27</v>
      </c>
      <c r="F20" s="3" t="s">
        <v>28</v>
      </c>
      <c r="G20" s="3">
        <v>2</v>
      </c>
      <c r="H20" s="3">
        <v>2</v>
      </c>
      <c r="I20" s="4">
        <f t="shared" si="0"/>
        <v>1</v>
      </c>
      <c r="J20" s="3">
        <v>0</v>
      </c>
      <c r="K20" s="5">
        <f t="shared" si="1"/>
        <v>0</v>
      </c>
      <c r="L20" s="3">
        <f t="shared" si="2"/>
        <v>2</v>
      </c>
      <c r="M20" s="3">
        <v>1</v>
      </c>
      <c r="N20" s="3">
        <v>1</v>
      </c>
      <c r="O20" s="3">
        <v>0</v>
      </c>
      <c r="P20" s="3">
        <v>0</v>
      </c>
      <c r="Q20" s="3">
        <v>0</v>
      </c>
      <c r="R20" s="5">
        <f t="shared" si="3"/>
        <v>0.5</v>
      </c>
      <c r="S20" s="5">
        <f t="shared" si="4"/>
        <v>0.5</v>
      </c>
      <c r="T20" s="3">
        <v>0</v>
      </c>
      <c r="U20" s="3">
        <v>1</v>
      </c>
      <c r="V20" s="3">
        <v>0</v>
      </c>
      <c r="W20" s="3">
        <v>0</v>
      </c>
      <c r="X20">
        <f t="shared" si="5"/>
        <v>-1</v>
      </c>
    </row>
    <row r="21" spans="1:26" x14ac:dyDescent="0.3">
      <c r="A21" s="3">
        <v>171</v>
      </c>
      <c r="B21" s="3" t="s">
        <v>29</v>
      </c>
      <c r="C21" s="3" t="s">
        <v>34</v>
      </c>
      <c r="D21" s="3" t="s">
        <v>26</v>
      </c>
      <c r="E21" s="3" t="s">
        <v>30</v>
      </c>
      <c r="F21" s="14" t="s">
        <v>28</v>
      </c>
      <c r="G21" s="3">
        <v>0</v>
      </c>
      <c r="H21" s="3">
        <v>0</v>
      </c>
      <c r="I21" s="15" t="e">
        <f t="shared" si="0"/>
        <v>#DIV/0!</v>
      </c>
      <c r="J21" s="3">
        <v>0</v>
      </c>
      <c r="K21" s="5" t="e">
        <f t="shared" si="1"/>
        <v>#DIV/0!</v>
      </c>
      <c r="L21" s="3">
        <f t="shared" si="2"/>
        <v>0</v>
      </c>
      <c r="M21" s="3">
        <v>0</v>
      </c>
      <c r="N21" s="3">
        <v>0</v>
      </c>
      <c r="O21" s="3">
        <v>0</v>
      </c>
      <c r="P21" s="3">
        <v>0</v>
      </c>
      <c r="Q21" s="3">
        <v>0</v>
      </c>
      <c r="R21" s="5" t="e">
        <f t="shared" si="3"/>
        <v>#DIV/0!</v>
      </c>
      <c r="S21" s="5" t="e">
        <f t="shared" si="4"/>
        <v>#DIV/0!</v>
      </c>
      <c r="T21" s="3">
        <v>0</v>
      </c>
      <c r="U21" s="3">
        <v>0</v>
      </c>
      <c r="V21" s="3">
        <v>0</v>
      </c>
      <c r="W21" s="3">
        <v>1</v>
      </c>
      <c r="X21">
        <f t="shared" si="5"/>
        <v>0</v>
      </c>
    </row>
    <row r="22" spans="1:26" x14ac:dyDescent="0.3">
      <c r="A22" s="3">
        <v>184</v>
      </c>
      <c r="B22" s="3" t="s">
        <v>31</v>
      </c>
      <c r="C22" s="3" t="s">
        <v>25</v>
      </c>
      <c r="D22" s="3" t="s">
        <v>34</v>
      </c>
      <c r="E22" s="3" t="s">
        <v>30</v>
      </c>
      <c r="F22" s="3" t="s">
        <v>28</v>
      </c>
      <c r="G22" s="3">
        <v>0</v>
      </c>
      <c r="H22" s="3">
        <v>0</v>
      </c>
      <c r="I22" s="17" t="e">
        <f t="shared" si="0"/>
        <v>#DIV/0!</v>
      </c>
      <c r="J22" s="3">
        <v>0</v>
      </c>
      <c r="K22" s="5" t="e">
        <f t="shared" si="1"/>
        <v>#DIV/0!</v>
      </c>
      <c r="L22" s="3">
        <f t="shared" si="2"/>
        <v>0</v>
      </c>
      <c r="M22" s="3">
        <v>0</v>
      </c>
      <c r="N22" s="3">
        <v>0</v>
      </c>
      <c r="O22" s="3">
        <v>0</v>
      </c>
      <c r="P22" s="3">
        <v>0</v>
      </c>
      <c r="Q22" s="3">
        <v>0</v>
      </c>
      <c r="R22" s="5" t="e">
        <f t="shared" si="3"/>
        <v>#DIV/0!</v>
      </c>
      <c r="S22" s="5" t="e">
        <f t="shared" si="4"/>
        <v>#DIV/0!</v>
      </c>
      <c r="T22" s="3">
        <v>0</v>
      </c>
      <c r="U22" s="3">
        <v>0</v>
      </c>
      <c r="V22" s="3">
        <v>0</v>
      </c>
      <c r="W22" s="3">
        <v>1</v>
      </c>
      <c r="X22">
        <f t="shared" si="5"/>
        <v>0</v>
      </c>
    </row>
    <row r="23" spans="1:26" x14ac:dyDescent="0.3">
      <c r="A23" s="3">
        <v>186</v>
      </c>
      <c r="B23" s="3" t="s">
        <v>34</v>
      </c>
      <c r="C23" s="3" t="s">
        <v>25</v>
      </c>
      <c r="D23" s="3" t="s">
        <v>26</v>
      </c>
      <c r="E23" s="3" t="s">
        <v>27</v>
      </c>
      <c r="F23" s="12" t="s">
        <v>28</v>
      </c>
      <c r="G23" s="3">
        <v>9</v>
      </c>
      <c r="H23" s="3">
        <v>9</v>
      </c>
      <c r="I23" s="17">
        <f t="shared" si="0"/>
        <v>1</v>
      </c>
      <c r="J23" s="3">
        <v>2</v>
      </c>
      <c r="K23" s="5">
        <f t="shared" si="1"/>
        <v>0.22222222222222221</v>
      </c>
      <c r="L23" s="3">
        <f t="shared" si="2"/>
        <v>6</v>
      </c>
      <c r="M23" s="3">
        <v>4</v>
      </c>
      <c r="N23" s="3">
        <v>2</v>
      </c>
      <c r="O23" s="3">
        <v>2</v>
      </c>
      <c r="P23" s="3">
        <v>2</v>
      </c>
      <c r="Q23" s="3">
        <v>1</v>
      </c>
      <c r="R23" s="5">
        <f t="shared" si="3"/>
        <v>0.66666666666666663</v>
      </c>
      <c r="S23" s="5">
        <f t="shared" si="4"/>
        <v>0.66666666666666663</v>
      </c>
      <c r="T23" s="3">
        <v>0</v>
      </c>
      <c r="U23" s="3">
        <v>1</v>
      </c>
      <c r="V23" s="3">
        <v>0</v>
      </c>
      <c r="W23" s="3">
        <v>3</v>
      </c>
      <c r="X23">
        <f t="shared" si="5"/>
        <v>4</v>
      </c>
    </row>
    <row r="24" spans="1:26" x14ac:dyDescent="0.3">
      <c r="A24" s="3">
        <v>203</v>
      </c>
      <c r="B24" s="3" t="s">
        <v>34</v>
      </c>
      <c r="C24" s="3" t="s">
        <v>25</v>
      </c>
      <c r="D24" s="3" t="s">
        <v>26</v>
      </c>
      <c r="E24" s="3" t="s">
        <v>33</v>
      </c>
      <c r="F24" s="16" t="s">
        <v>28</v>
      </c>
      <c r="G24" s="3">
        <v>1</v>
      </c>
      <c r="H24" s="3">
        <v>2</v>
      </c>
      <c r="I24" s="17">
        <f t="shared" si="0"/>
        <v>2</v>
      </c>
      <c r="J24" s="3">
        <v>0</v>
      </c>
      <c r="K24" s="5">
        <f t="shared" si="1"/>
        <v>0</v>
      </c>
      <c r="L24" s="3">
        <f t="shared" si="2"/>
        <v>0</v>
      </c>
      <c r="M24" s="3">
        <v>0</v>
      </c>
      <c r="N24" s="3">
        <v>0</v>
      </c>
      <c r="O24" s="3">
        <v>0</v>
      </c>
      <c r="P24" s="3">
        <v>2</v>
      </c>
      <c r="Q24" s="3">
        <v>2</v>
      </c>
      <c r="R24" s="5" t="e">
        <f t="shared" si="3"/>
        <v>#DIV/0!</v>
      </c>
      <c r="S24" s="5" t="e">
        <f t="shared" si="4"/>
        <v>#DIV/0!</v>
      </c>
      <c r="T24" s="3">
        <v>0</v>
      </c>
      <c r="U24" s="3">
        <v>0</v>
      </c>
      <c r="V24" s="3">
        <v>0</v>
      </c>
      <c r="W24" s="3">
        <v>1</v>
      </c>
      <c r="X24">
        <f t="shared" si="5"/>
        <v>0</v>
      </c>
    </row>
    <row r="25" spans="1:26" x14ac:dyDescent="0.3">
      <c r="A25" s="3">
        <v>215</v>
      </c>
      <c r="B25" s="3" t="s">
        <v>29</v>
      </c>
      <c r="C25" s="3" t="s">
        <v>25</v>
      </c>
      <c r="D25" s="3" t="s">
        <v>26</v>
      </c>
      <c r="E25" s="3" t="s">
        <v>34</v>
      </c>
      <c r="F25" s="16" t="s">
        <v>31</v>
      </c>
      <c r="G25" s="3">
        <v>4</v>
      </c>
      <c r="H25" s="3">
        <v>0</v>
      </c>
      <c r="I25" s="17">
        <f t="shared" si="0"/>
        <v>0</v>
      </c>
      <c r="J25" s="3">
        <v>0</v>
      </c>
      <c r="K25" s="5">
        <f t="shared" si="1"/>
        <v>0</v>
      </c>
      <c r="L25" s="3">
        <f t="shared" si="2"/>
        <v>4</v>
      </c>
      <c r="M25" s="3">
        <v>0</v>
      </c>
      <c r="N25" s="3">
        <v>4</v>
      </c>
      <c r="O25" s="3">
        <v>0</v>
      </c>
      <c r="P25" s="3">
        <v>0</v>
      </c>
      <c r="Q25" s="3">
        <v>0</v>
      </c>
      <c r="R25" s="5">
        <f t="shared" si="3"/>
        <v>0</v>
      </c>
      <c r="S25" s="5">
        <f t="shared" si="4"/>
        <v>0</v>
      </c>
      <c r="T25" s="3">
        <v>0</v>
      </c>
      <c r="U25" s="3">
        <v>1</v>
      </c>
      <c r="V25" s="3">
        <v>0</v>
      </c>
      <c r="W25" s="3">
        <v>0</v>
      </c>
      <c r="X25">
        <f t="shared" si="5"/>
        <v>-2</v>
      </c>
    </row>
    <row r="26" spans="1:26" x14ac:dyDescent="0.3">
      <c r="A26" s="3">
        <v>216</v>
      </c>
      <c r="B26" s="3" t="s">
        <v>29</v>
      </c>
      <c r="C26" s="3" t="s">
        <v>25</v>
      </c>
      <c r="D26" s="3" t="s">
        <v>26</v>
      </c>
      <c r="E26" s="3" t="s">
        <v>30</v>
      </c>
      <c r="F26" s="16" t="s">
        <v>31</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0</v>
      </c>
      <c r="X26">
        <f t="shared" si="5"/>
        <v>-2</v>
      </c>
    </row>
    <row r="27" spans="1:26" x14ac:dyDescent="0.3">
      <c r="A27" s="3">
        <v>217</v>
      </c>
      <c r="B27" s="3" t="s">
        <v>24</v>
      </c>
      <c r="C27" s="3" t="s">
        <v>29</v>
      </c>
      <c r="D27" s="3" t="s">
        <v>32</v>
      </c>
      <c r="E27" s="3" t="s">
        <v>27</v>
      </c>
      <c r="F27" s="18" t="s">
        <v>28</v>
      </c>
      <c r="G27" s="3">
        <v>3</v>
      </c>
      <c r="H27" s="3">
        <v>0</v>
      </c>
      <c r="I27" s="17">
        <f t="shared" si="0"/>
        <v>0</v>
      </c>
      <c r="J27" s="3">
        <v>1</v>
      </c>
      <c r="K27" s="5">
        <f t="shared" si="1"/>
        <v>0.33333333333333331</v>
      </c>
      <c r="L27" s="3">
        <f t="shared" si="2"/>
        <v>2</v>
      </c>
      <c r="M27" s="3">
        <v>0</v>
      </c>
      <c r="N27" s="3">
        <v>2</v>
      </c>
      <c r="O27" s="3">
        <v>0</v>
      </c>
      <c r="P27" s="3">
        <v>0</v>
      </c>
      <c r="Q27" s="3">
        <v>0</v>
      </c>
      <c r="R27" s="5">
        <f t="shared" si="3"/>
        <v>0</v>
      </c>
      <c r="S27" s="5">
        <f t="shared" si="4"/>
        <v>0</v>
      </c>
      <c r="T27" s="3">
        <v>0</v>
      </c>
      <c r="U27" s="3">
        <v>0</v>
      </c>
      <c r="V27" s="3">
        <v>0</v>
      </c>
      <c r="W27" s="3">
        <v>0</v>
      </c>
      <c r="X27">
        <f t="shared" si="5"/>
        <v>-2</v>
      </c>
    </row>
    <row r="28" spans="1:26" x14ac:dyDescent="0.3">
      <c r="A28" s="3">
        <v>218</v>
      </c>
      <c r="B28" s="3" t="s">
        <v>29</v>
      </c>
      <c r="C28" s="3" t="s">
        <v>34</v>
      </c>
      <c r="D28" s="3" t="s">
        <v>26</v>
      </c>
      <c r="E28" s="3" t="s">
        <v>30</v>
      </c>
      <c r="F28" s="18" t="s">
        <v>31</v>
      </c>
      <c r="G28" s="3">
        <v>7</v>
      </c>
      <c r="H28" s="3">
        <v>6</v>
      </c>
      <c r="I28" s="17">
        <f t="shared" si="0"/>
        <v>0.8571428571428571</v>
      </c>
      <c r="J28" s="3">
        <v>1</v>
      </c>
      <c r="K28" s="5">
        <f t="shared" si="1"/>
        <v>0.14285714285714285</v>
      </c>
      <c r="L28" s="3">
        <f t="shared" si="2"/>
        <v>6</v>
      </c>
      <c r="M28" s="3">
        <v>3</v>
      </c>
      <c r="N28" s="3">
        <v>3</v>
      </c>
      <c r="O28" s="3">
        <v>2</v>
      </c>
      <c r="P28" s="3">
        <v>0</v>
      </c>
      <c r="Q28" s="3">
        <v>0</v>
      </c>
      <c r="R28" s="5">
        <f t="shared" si="3"/>
        <v>0.5</v>
      </c>
      <c r="S28" s="5">
        <f t="shared" si="4"/>
        <v>0.5</v>
      </c>
      <c r="T28" s="3">
        <v>0</v>
      </c>
      <c r="U28" s="3">
        <v>1</v>
      </c>
      <c r="V28" s="3">
        <v>0</v>
      </c>
      <c r="W28" s="3">
        <v>0</v>
      </c>
      <c r="X28">
        <f t="shared" si="5"/>
        <v>4</v>
      </c>
      <c r="Y28" s="3"/>
      <c r="Z28" s="3"/>
    </row>
    <row r="29" spans="1:26" x14ac:dyDescent="0.3">
      <c r="A29" s="3">
        <v>219</v>
      </c>
      <c r="B29" s="3" t="s">
        <v>32</v>
      </c>
      <c r="C29" s="3" t="s">
        <v>31</v>
      </c>
      <c r="D29" s="3" t="s">
        <v>34</v>
      </c>
      <c r="E29" s="3" t="s">
        <v>30</v>
      </c>
      <c r="F29" s="3" t="s">
        <v>28</v>
      </c>
      <c r="G29" s="3">
        <v>2</v>
      </c>
      <c r="H29" s="3">
        <v>0</v>
      </c>
      <c r="I29" s="22">
        <f t="shared" si="0"/>
        <v>0</v>
      </c>
      <c r="J29" s="3">
        <v>1</v>
      </c>
      <c r="K29" s="5">
        <f t="shared" si="1"/>
        <v>0.5</v>
      </c>
      <c r="L29" s="3">
        <f t="shared" si="2"/>
        <v>1</v>
      </c>
      <c r="M29" s="3">
        <v>0</v>
      </c>
      <c r="N29" s="3">
        <v>1</v>
      </c>
      <c r="O29" s="3">
        <v>0</v>
      </c>
      <c r="P29" s="3">
        <v>0</v>
      </c>
      <c r="Q29" s="3">
        <v>0</v>
      </c>
      <c r="R29" s="5">
        <f t="shared" si="3"/>
        <v>0</v>
      </c>
      <c r="S29" s="5">
        <f t="shared" si="4"/>
        <v>0</v>
      </c>
      <c r="T29" s="3">
        <v>0</v>
      </c>
      <c r="U29" s="3">
        <v>1</v>
      </c>
      <c r="V29" s="3">
        <v>0</v>
      </c>
      <c r="W29" s="3">
        <v>0</v>
      </c>
      <c r="X29">
        <f t="shared" si="5"/>
        <v>0</v>
      </c>
      <c r="Y29" s="3"/>
      <c r="Z29" s="3"/>
    </row>
    <row r="30" spans="1:26" x14ac:dyDescent="0.3">
      <c r="A30" s="3">
        <v>220</v>
      </c>
      <c r="B30" s="3" t="s">
        <v>31</v>
      </c>
      <c r="C30" s="3" t="s">
        <v>25</v>
      </c>
      <c r="D30" s="3" t="s">
        <v>34</v>
      </c>
      <c r="E30" s="3" t="s">
        <v>27</v>
      </c>
      <c r="F30" s="18" t="s">
        <v>28</v>
      </c>
      <c r="G30" s="3">
        <v>2</v>
      </c>
      <c r="H30" s="3">
        <v>0</v>
      </c>
      <c r="I30" s="20">
        <f t="shared" si="0"/>
        <v>0</v>
      </c>
      <c r="J30" s="3">
        <v>2</v>
      </c>
      <c r="K30" s="5">
        <f t="shared" si="1"/>
        <v>1</v>
      </c>
      <c r="L30" s="3">
        <f t="shared" si="2"/>
        <v>0</v>
      </c>
      <c r="M30" s="3">
        <v>0</v>
      </c>
      <c r="N30" s="3">
        <v>0</v>
      </c>
      <c r="O30" s="3">
        <v>0</v>
      </c>
      <c r="P30" s="3">
        <v>0</v>
      </c>
      <c r="Q30" s="3">
        <v>0</v>
      </c>
      <c r="R30" s="5" t="e">
        <f t="shared" si="3"/>
        <v>#DIV/0!</v>
      </c>
      <c r="S30" s="5" t="e">
        <f t="shared" si="4"/>
        <v>#DIV/0!</v>
      </c>
      <c r="T30" s="3">
        <v>0</v>
      </c>
      <c r="U30" s="3">
        <v>0</v>
      </c>
      <c r="V30" s="3">
        <v>0</v>
      </c>
      <c r="W30" s="3">
        <v>0</v>
      </c>
      <c r="X30">
        <f t="shared" si="5"/>
        <v>-2</v>
      </c>
      <c r="Y30" s="3"/>
      <c r="Z30" s="3"/>
    </row>
    <row r="31" spans="1:26" x14ac:dyDescent="0.3">
      <c r="A31" s="3">
        <v>221</v>
      </c>
      <c r="B31" s="3" t="s">
        <v>34</v>
      </c>
      <c r="C31" s="3" t="s">
        <v>25</v>
      </c>
      <c r="D31" s="3" t="s">
        <v>26</v>
      </c>
      <c r="E31" s="3" t="s">
        <v>30</v>
      </c>
      <c r="F31" s="3" t="s">
        <v>28</v>
      </c>
      <c r="G31" s="3">
        <v>1</v>
      </c>
      <c r="H31" s="3">
        <v>0</v>
      </c>
      <c r="I31" s="4">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c r="X31">
        <f t="shared" si="5"/>
        <v>0</v>
      </c>
    </row>
    <row r="32" spans="1:26" x14ac:dyDescent="0.3">
      <c r="A32" s="3">
        <v>222</v>
      </c>
      <c r="B32" s="3" t="s">
        <v>32</v>
      </c>
      <c r="C32" s="3" t="s">
        <v>25</v>
      </c>
      <c r="D32" s="3" t="s">
        <v>26</v>
      </c>
      <c r="E32" s="3" t="s">
        <v>34</v>
      </c>
      <c r="F32" s="11" t="s">
        <v>28</v>
      </c>
      <c r="G32" s="3">
        <v>4</v>
      </c>
      <c r="H32" s="3">
        <v>0</v>
      </c>
      <c r="I32" s="22">
        <f t="shared" si="0"/>
        <v>0</v>
      </c>
      <c r="J32" s="3">
        <v>0</v>
      </c>
      <c r="K32" s="5">
        <f t="shared" si="1"/>
        <v>0</v>
      </c>
      <c r="L32" s="3">
        <f t="shared" si="2"/>
        <v>4</v>
      </c>
      <c r="M32" s="3">
        <v>0</v>
      </c>
      <c r="N32" s="3">
        <v>4</v>
      </c>
      <c r="O32" s="3">
        <v>0</v>
      </c>
      <c r="P32" s="3">
        <v>0</v>
      </c>
      <c r="Q32" s="3">
        <v>0</v>
      </c>
      <c r="R32" s="5">
        <f t="shared" si="3"/>
        <v>0</v>
      </c>
      <c r="S32" s="5">
        <f t="shared" si="4"/>
        <v>0</v>
      </c>
      <c r="T32" s="3">
        <v>0</v>
      </c>
      <c r="U32" s="3">
        <v>2</v>
      </c>
      <c r="V32" s="3">
        <v>0</v>
      </c>
      <c r="W32" s="3">
        <v>0</v>
      </c>
      <c r="X32">
        <f t="shared" si="5"/>
        <v>0</v>
      </c>
    </row>
    <row r="33" spans="1:25" x14ac:dyDescent="0.3">
      <c r="I33" s="2"/>
      <c r="K33" s="1"/>
      <c r="R33" s="1"/>
      <c r="S33" s="1"/>
    </row>
    <row r="34" spans="1:25" x14ac:dyDescent="0.3">
      <c r="F34" s="9" t="s">
        <v>36</v>
      </c>
      <c r="G34">
        <f>SUM(G3:G32)</f>
        <v>94</v>
      </c>
      <c r="H34">
        <f>SUM(H3:H32)</f>
        <v>78</v>
      </c>
      <c r="I34" s="2">
        <f t="shared" ref="I34" si="6">H34/G34</f>
        <v>0.82978723404255317</v>
      </c>
      <c r="J34">
        <f>SUM(J3:J32)</f>
        <v>19</v>
      </c>
      <c r="K34" s="1">
        <f t="shared" ref="K34" si="7">J34/G34</f>
        <v>0.20212765957446807</v>
      </c>
      <c r="L34">
        <f t="shared" ref="L34:Q34" si="8">SUM(L3:L32)</f>
        <v>70</v>
      </c>
      <c r="M34">
        <f t="shared" si="8"/>
        <v>31</v>
      </c>
      <c r="N34">
        <f t="shared" si="8"/>
        <v>39</v>
      </c>
      <c r="O34">
        <f t="shared" si="8"/>
        <v>17</v>
      </c>
      <c r="P34">
        <f t="shared" si="8"/>
        <v>12</v>
      </c>
      <c r="Q34">
        <f t="shared" si="8"/>
        <v>9</v>
      </c>
      <c r="R34" s="1">
        <f t="shared" ref="R34" si="9">M34/(M34+N34)</f>
        <v>0.44285714285714284</v>
      </c>
      <c r="S34" s="1">
        <f t="shared" ref="S34" si="10">((0.5*T34)+M34)/L34</f>
        <v>0.48571428571428571</v>
      </c>
      <c r="T34">
        <f>SUM(T3:T32)</f>
        <v>6</v>
      </c>
      <c r="U34">
        <f>SUM(U3:U32)</f>
        <v>10</v>
      </c>
      <c r="V34">
        <f>SUM(V3:V32)</f>
        <v>1</v>
      </c>
      <c r="W34">
        <f>SUM(W3:W32)</f>
        <v>14</v>
      </c>
      <c r="X34">
        <f t="shared" si="5"/>
        <v>11</v>
      </c>
    </row>
    <row r="35" spans="1:25" x14ac:dyDescent="0.3">
      <c r="I35" s="2"/>
      <c r="K35" s="1"/>
      <c r="R35" s="1"/>
      <c r="S35" s="1"/>
    </row>
    <row r="36" spans="1:25" x14ac:dyDescent="0.3">
      <c r="I36" s="2"/>
      <c r="K36" s="1"/>
      <c r="R36" s="1"/>
      <c r="S36" s="1"/>
    </row>
    <row r="37" spans="1:25" x14ac:dyDescent="0.3">
      <c r="A37" s="49" t="s">
        <v>37</v>
      </c>
      <c r="B37" s="49"/>
      <c r="C37" s="49"/>
      <c r="D37" s="3"/>
      <c r="E37" s="3"/>
      <c r="F37" s="3"/>
      <c r="G37" s="3"/>
      <c r="H37" s="3"/>
      <c r="I37" s="4"/>
      <c r="J37" s="3"/>
      <c r="K37" s="5"/>
      <c r="L37" s="3"/>
      <c r="M37" s="3"/>
      <c r="N37" s="3"/>
      <c r="O37" s="3"/>
      <c r="P37" s="3"/>
      <c r="Q37" s="3"/>
      <c r="R37" s="5"/>
      <c r="S37" s="5"/>
      <c r="T37" s="3"/>
      <c r="U37" s="3"/>
      <c r="V37" s="3"/>
      <c r="W37" s="3"/>
      <c r="X37" s="3"/>
      <c r="Y37" s="3"/>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9</v>
      </c>
      <c r="I39" s="4">
        <f t="shared" ref="I39:I68" si="11">H39/G39</f>
        <v>1</v>
      </c>
      <c r="J39" s="3">
        <v>2</v>
      </c>
      <c r="K39" s="5">
        <f t="shared" ref="K39:K68" si="12">J39/G39</f>
        <v>0.22222222222222221</v>
      </c>
      <c r="L39" s="3">
        <f t="shared" ref="L39:L68" si="13">M39+N39</f>
        <v>6</v>
      </c>
      <c r="M39" s="3">
        <v>4</v>
      </c>
      <c r="N39" s="3">
        <v>2</v>
      </c>
      <c r="O39" s="3">
        <v>2</v>
      </c>
      <c r="P39" s="3">
        <v>1</v>
      </c>
      <c r="Q39" s="3">
        <v>0</v>
      </c>
      <c r="R39" s="5">
        <f t="shared" ref="R39:R68" si="14">M39/(M39+N39)</f>
        <v>0.66666666666666663</v>
      </c>
      <c r="S39" s="5">
        <f t="shared" ref="S39:S68" si="15">((0.5*T39)+M39)/L39</f>
        <v>0.75</v>
      </c>
      <c r="T39" s="3">
        <v>1</v>
      </c>
      <c r="U39" s="3">
        <v>1</v>
      </c>
      <c r="V39" s="3">
        <v>2</v>
      </c>
      <c r="W39" s="3">
        <v>1</v>
      </c>
      <c r="X39" s="3">
        <v>1</v>
      </c>
      <c r="Y39" s="3">
        <v>0</v>
      </c>
    </row>
    <row r="40" spans="1:25" x14ac:dyDescent="0.3">
      <c r="A40" s="3">
        <v>2</v>
      </c>
      <c r="B40" s="3" t="s">
        <v>29</v>
      </c>
      <c r="C40" s="3" t="s">
        <v>30</v>
      </c>
      <c r="D40" s="3" t="s">
        <v>26</v>
      </c>
      <c r="E40" s="3" t="s">
        <v>27</v>
      </c>
      <c r="F40" s="3" t="s">
        <v>28</v>
      </c>
      <c r="G40" s="3">
        <v>6</v>
      </c>
      <c r="H40" s="3">
        <v>0</v>
      </c>
      <c r="I40" s="4">
        <f t="shared" si="11"/>
        <v>0</v>
      </c>
      <c r="J40" s="3">
        <v>4</v>
      </c>
      <c r="K40" s="5">
        <f t="shared" si="12"/>
        <v>0.66666666666666663</v>
      </c>
      <c r="L40" s="3">
        <f t="shared" si="13"/>
        <v>0</v>
      </c>
      <c r="M40" s="3">
        <v>0</v>
      </c>
      <c r="N40" s="3">
        <v>0</v>
      </c>
      <c r="O40" s="3">
        <v>0</v>
      </c>
      <c r="P40" s="3">
        <v>4</v>
      </c>
      <c r="Q40" s="3">
        <v>0</v>
      </c>
      <c r="R40" s="5" t="e">
        <f t="shared" si="14"/>
        <v>#DIV/0!</v>
      </c>
      <c r="S40" s="5" t="e">
        <f t="shared" si="15"/>
        <v>#DIV/0!</v>
      </c>
      <c r="T40" s="3">
        <v>0</v>
      </c>
      <c r="U40" s="3">
        <v>0</v>
      </c>
      <c r="V40" s="3">
        <v>0</v>
      </c>
      <c r="W40" s="3">
        <v>3</v>
      </c>
      <c r="X40" s="3">
        <v>2</v>
      </c>
      <c r="Y40" s="3">
        <v>0</v>
      </c>
    </row>
    <row r="41" spans="1:25" x14ac:dyDescent="0.3">
      <c r="A41" s="3">
        <v>6</v>
      </c>
      <c r="B41" s="3" t="s">
        <v>29</v>
      </c>
      <c r="C41" s="3" t="s">
        <v>25</v>
      </c>
      <c r="D41" s="3" t="s">
        <v>26</v>
      </c>
      <c r="E41" s="3" t="s">
        <v>27</v>
      </c>
      <c r="F41" s="3" t="s">
        <v>28</v>
      </c>
      <c r="G41" s="3">
        <v>7</v>
      </c>
      <c r="H41" s="3">
        <v>5</v>
      </c>
      <c r="I41" s="4">
        <f t="shared" si="11"/>
        <v>0.7142857142857143</v>
      </c>
      <c r="J41" s="3">
        <v>3</v>
      </c>
      <c r="K41" s="5">
        <f t="shared" si="12"/>
        <v>0.42857142857142855</v>
      </c>
      <c r="L41" s="3">
        <f t="shared" si="13"/>
        <v>3</v>
      </c>
      <c r="M41" s="3">
        <v>1</v>
      </c>
      <c r="N41" s="3">
        <v>2</v>
      </c>
      <c r="O41" s="3">
        <v>1</v>
      </c>
      <c r="P41" s="3">
        <v>2</v>
      </c>
      <c r="Q41" s="3">
        <v>2</v>
      </c>
      <c r="R41" s="5">
        <f t="shared" si="14"/>
        <v>0.33333333333333331</v>
      </c>
      <c r="S41" s="5">
        <f t="shared" si="15"/>
        <v>0.5</v>
      </c>
      <c r="T41" s="3">
        <v>1</v>
      </c>
      <c r="U41" s="3">
        <v>1</v>
      </c>
      <c r="V41" s="3">
        <v>1</v>
      </c>
      <c r="W41" s="3">
        <v>3</v>
      </c>
      <c r="X41" s="3">
        <v>1</v>
      </c>
      <c r="Y41" s="3">
        <v>0</v>
      </c>
    </row>
    <row r="42" spans="1:25" x14ac:dyDescent="0.3">
      <c r="A42" s="3">
        <v>10</v>
      </c>
      <c r="B42" s="3" t="s">
        <v>29</v>
      </c>
      <c r="C42" s="3" t="s">
        <v>25</v>
      </c>
      <c r="D42" s="3" t="s">
        <v>30</v>
      </c>
      <c r="E42" s="3" t="s">
        <v>27</v>
      </c>
      <c r="F42" s="3" t="s">
        <v>28</v>
      </c>
      <c r="G42" s="3">
        <v>1</v>
      </c>
      <c r="H42" s="3">
        <v>1</v>
      </c>
      <c r="I42" s="4">
        <f t="shared" si="11"/>
        <v>1</v>
      </c>
      <c r="J42" s="3">
        <v>0</v>
      </c>
      <c r="K42" s="5">
        <f t="shared" si="12"/>
        <v>0</v>
      </c>
      <c r="L42" s="3">
        <f t="shared" si="13"/>
        <v>0</v>
      </c>
      <c r="M42" s="3">
        <v>0</v>
      </c>
      <c r="N42" s="3">
        <v>0</v>
      </c>
      <c r="O42" s="3">
        <v>0</v>
      </c>
      <c r="P42" s="3">
        <v>2</v>
      </c>
      <c r="Q42" s="3">
        <v>1</v>
      </c>
      <c r="R42" s="5" t="e">
        <f t="shared" si="14"/>
        <v>#DIV/0!</v>
      </c>
      <c r="S42" s="5" t="e">
        <f t="shared" si="15"/>
        <v>#DIV/0!</v>
      </c>
      <c r="T42" s="3">
        <v>0</v>
      </c>
      <c r="U42" s="3">
        <v>0</v>
      </c>
      <c r="V42" s="3">
        <v>0</v>
      </c>
      <c r="W42" s="3">
        <v>0</v>
      </c>
      <c r="X42" s="3">
        <v>1</v>
      </c>
      <c r="Y42" s="3">
        <v>0</v>
      </c>
    </row>
    <row r="43" spans="1:25" x14ac:dyDescent="0.3">
      <c r="A43" s="3">
        <v>16</v>
      </c>
      <c r="B43" s="3" t="s">
        <v>32</v>
      </c>
      <c r="C43" s="3" t="s">
        <v>30</v>
      </c>
      <c r="D43" s="3" t="s">
        <v>26</v>
      </c>
      <c r="E43" s="3" t="s">
        <v>27</v>
      </c>
      <c r="F43" s="3" t="s">
        <v>28</v>
      </c>
      <c r="G43" s="3">
        <v>3</v>
      </c>
      <c r="H43" s="3">
        <v>2</v>
      </c>
      <c r="I43" s="4">
        <f t="shared" si="11"/>
        <v>0.66666666666666663</v>
      </c>
      <c r="J43" s="3">
        <v>0</v>
      </c>
      <c r="K43" s="5">
        <f t="shared" si="12"/>
        <v>0</v>
      </c>
      <c r="L43" s="3">
        <f t="shared" si="13"/>
        <v>3</v>
      </c>
      <c r="M43" s="3">
        <v>1</v>
      </c>
      <c r="N43" s="3">
        <v>2</v>
      </c>
      <c r="O43" s="3">
        <v>1</v>
      </c>
      <c r="P43" s="3">
        <v>0</v>
      </c>
      <c r="Q43" s="3">
        <v>0</v>
      </c>
      <c r="R43" s="5">
        <f t="shared" si="14"/>
        <v>0.33333333333333331</v>
      </c>
      <c r="S43" s="5">
        <f t="shared" si="15"/>
        <v>0.33333333333333331</v>
      </c>
      <c r="T43" s="3">
        <v>0</v>
      </c>
      <c r="U43" s="3">
        <v>2</v>
      </c>
      <c r="V43" s="3">
        <v>0</v>
      </c>
      <c r="W43" s="3">
        <v>0</v>
      </c>
      <c r="X43" s="3">
        <v>0</v>
      </c>
      <c r="Y43" s="3">
        <v>0</v>
      </c>
    </row>
    <row r="44" spans="1:25" x14ac:dyDescent="0.3">
      <c r="A44" s="3">
        <v>17</v>
      </c>
      <c r="B44" s="3" t="s">
        <v>32</v>
      </c>
      <c r="C44" s="3" t="s">
        <v>30</v>
      </c>
      <c r="D44" s="3" t="s">
        <v>26</v>
      </c>
      <c r="E44" s="3" t="s">
        <v>33</v>
      </c>
      <c r="F44" s="3" t="s">
        <v>28</v>
      </c>
      <c r="G44" s="3">
        <v>1</v>
      </c>
      <c r="H44" s="3">
        <v>0</v>
      </c>
      <c r="I44" s="4">
        <f t="shared" si="11"/>
        <v>0</v>
      </c>
      <c r="J44" s="3">
        <v>1</v>
      </c>
      <c r="K44" s="5">
        <f t="shared" si="12"/>
        <v>1</v>
      </c>
      <c r="L44" s="3">
        <f t="shared" si="13"/>
        <v>0</v>
      </c>
      <c r="M44" s="3">
        <v>0</v>
      </c>
      <c r="N44" s="3">
        <v>0</v>
      </c>
      <c r="O44" s="3">
        <v>0</v>
      </c>
      <c r="P44" s="3">
        <v>0</v>
      </c>
      <c r="Q44" s="3">
        <v>0</v>
      </c>
      <c r="R44" s="5" t="e">
        <f t="shared" si="14"/>
        <v>#DIV/0!</v>
      </c>
      <c r="S44" s="5" t="e">
        <f t="shared" si="15"/>
        <v>#DIV/0!</v>
      </c>
      <c r="T44" s="3">
        <v>0</v>
      </c>
      <c r="U44" s="3">
        <v>0</v>
      </c>
      <c r="V44" s="3">
        <v>0</v>
      </c>
      <c r="W44" s="3">
        <v>0</v>
      </c>
      <c r="X44" s="3">
        <v>0</v>
      </c>
      <c r="Y44" s="3">
        <v>0</v>
      </c>
    </row>
    <row r="45" spans="1:25" x14ac:dyDescent="0.3">
      <c r="A45" s="3">
        <v>26</v>
      </c>
      <c r="B45" s="3" t="s">
        <v>24</v>
      </c>
      <c r="C45" s="3" t="s">
        <v>29</v>
      </c>
      <c r="D45" s="3" t="s">
        <v>26</v>
      </c>
      <c r="E45" s="3" t="s">
        <v>30</v>
      </c>
      <c r="F45" s="3" t="s">
        <v>28</v>
      </c>
      <c r="G45" s="3">
        <v>4</v>
      </c>
      <c r="H45" s="3">
        <v>3</v>
      </c>
      <c r="I45" s="4">
        <f t="shared" si="11"/>
        <v>0.75</v>
      </c>
      <c r="J45" s="3">
        <v>1</v>
      </c>
      <c r="K45" s="5">
        <f t="shared" si="12"/>
        <v>0.25</v>
      </c>
      <c r="L45" s="3">
        <f t="shared" si="13"/>
        <v>3</v>
      </c>
      <c r="M45" s="3">
        <v>1</v>
      </c>
      <c r="N45" s="3">
        <v>2</v>
      </c>
      <c r="O45" s="3">
        <v>1</v>
      </c>
      <c r="P45" s="3">
        <v>0</v>
      </c>
      <c r="Q45" s="3">
        <v>0</v>
      </c>
      <c r="R45" s="5">
        <f t="shared" si="14"/>
        <v>0.33333333333333331</v>
      </c>
      <c r="S45" s="5">
        <f t="shared" si="15"/>
        <v>0.5</v>
      </c>
      <c r="T45" s="3">
        <v>1</v>
      </c>
      <c r="U45" s="3">
        <v>2</v>
      </c>
      <c r="V45" s="3">
        <v>0</v>
      </c>
      <c r="W45" s="3">
        <v>0</v>
      </c>
      <c r="X45" s="3">
        <v>0</v>
      </c>
      <c r="Y45" s="3">
        <v>1</v>
      </c>
    </row>
    <row r="46" spans="1:25" x14ac:dyDescent="0.3">
      <c r="A46" s="3">
        <v>27</v>
      </c>
      <c r="B46" s="3" t="s">
        <v>29</v>
      </c>
      <c r="C46" s="3" t="s">
        <v>25</v>
      </c>
      <c r="D46" s="3" t="s">
        <v>26</v>
      </c>
      <c r="E46" s="3" t="s">
        <v>30</v>
      </c>
      <c r="F46" s="3" t="s">
        <v>28</v>
      </c>
      <c r="G46" s="3">
        <v>14</v>
      </c>
      <c r="H46" s="3">
        <v>15</v>
      </c>
      <c r="I46" s="4">
        <f t="shared" si="11"/>
        <v>1.0714285714285714</v>
      </c>
      <c r="J46" s="3">
        <v>4</v>
      </c>
      <c r="K46" s="5">
        <f t="shared" si="12"/>
        <v>0.2857142857142857</v>
      </c>
      <c r="L46" s="3">
        <f t="shared" si="13"/>
        <v>9</v>
      </c>
      <c r="M46" s="3">
        <v>6</v>
      </c>
      <c r="N46" s="3">
        <v>3</v>
      </c>
      <c r="O46" s="3">
        <v>3</v>
      </c>
      <c r="P46" s="3">
        <v>3</v>
      </c>
      <c r="Q46" s="3">
        <v>2</v>
      </c>
      <c r="R46" s="5">
        <f t="shared" si="14"/>
        <v>0.66666666666666663</v>
      </c>
      <c r="S46" s="5">
        <f t="shared" si="15"/>
        <v>0.72222222222222221</v>
      </c>
      <c r="T46" s="3">
        <v>1</v>
      </c>
      <c r="U46" s="3">
        <v>1</v>
      </c>
      <c r="V46" s="3">
        <v>6</v>
      </c>
      <c r="W46" s="3">
        <v>1</v>
      </c>
      <c r="X46" s="3">
        <v>2</v>
      </c>
      <c r="Y46" s="3">
        <v>0</v>
      </c>
    </row>
    <row r="47" spans="1:25" x14ac:dyDescent="0.3">
      <c r="A47" s="3">
        <v>29</v>
      </c>
      <c r="B47" s="3" t="s">
        <v>29</v>
      </c>
      <c r="C47" s="3" t="s">
        <v>32</v>
      </c>
      <c r="D47" s="3" t="s">
        <v>26</v>
      </c>
      <c r="E47" s="3" t="s">
        <v>30</v>
      </c>
      <c r="F47" s="3" t="s">
        <v>28</v>
      </c>
      <c r="G47" s="3">
        <v>1</v>
      </c>
      <c r="H47" s="3">
        <v>0</v>
      </c>
      <c r="I47" s="4">
        <f t="shared" si="11"/>
        <v>0</v>
      </c>
      <c r="J47" s="3">
        <v>0</v>
      </c>
      <c r="K47" s="5">
        <f t="shared" si="12"/>
        <v>0</v>
      </c>
      <c r="L47" s="3">
        <f t="shared" si="13"/>
        <v>1</v>
      </c>
      <c r="M47" s="3">
        <v>0</v>
      </c>
      <c r="N47" s="3">
        <v>1</v>
      </c>
      <c r="O47" s="3">
        <v>0</v>
      </c>
      <c r="P47" s="3">
        <v>0</v>
      </c>
      <c r="Q47" s="3">
        <v>0</v>
      </c>
      <c r="R47" s="5">
        <f t="shared" si="14"/>
        <v>0</v>
      </c>
      <c r="S47" s="5">
        <f t="shared" si="15"/>
        <v>0</v>
      </c>
      <c r="T47" s="3">
        <v>0</v>
      </c>
      <c r="U47" s="3">
        <v>0</v>
      </c>
      <c r="V47" s="3">
        <v>1</v>
      </c>
      <c r="W47" s="3">
        <v>0</v>
      </c>
      <c r="X47" s="3">
        <v>0</v>
      </c>
      <c r="Y47" s="3">
        <v>0</v>
      </c>
    </row>
    <row r="48" spans="1:25" x14ac:dyDescent="0.3">
      <c r="A48" s="3">
        <v>33</v>
      </c>
      <c r="B48" s="3" t="s">
        <v>24</v>
      </c>
      <c r="C48" s="3" t="s">
        <v>25</v>
      </c>
      <c r="D48" s="3" t="s">
        <v>26</v>
      </c>
      <c r="E48" s="3" t="s">
        <v>30</v>
      </c>
      <c r="F48" s="3" t="s">
        <v>28</v>
      </c>
      <c r="G48" s="3">
        <v>1</v>
      </c>
      <c r="H48" s="3">
        <v>2</v>
      </c>
      <c r="I48" s="4">
        <f t="shared" si="11"/>
        <v>2</v>
      </c>
      <c r="J48" s="3">
        <v>0</v>
      </c>
      <c r="K48" s="5">
        <f t="shared" si="12"/>
        <v>0</v>
      </c>
      <c r="L48" s="3">
        <f t="shared" si="13"/>
        <v>1</v>
      </c>
      <c r="M48" s="3">
        <v>1</v>
      </c>
      <c r="N48" s="3">
        <v>0</v>
      </c>
      <c r="O48" s="3">
        <v>1</v>
      </c>
      <c r="P48" s="3">
        <v>0</v>
      </c>
      <c r="Q48" s="3">
        <v>0</v>
      </c>
      <c r="R48" s="5">
        <f t="shared" si="14"/>
        <v>1</v>
      </c>
      <c r="S48" s="5">
        <f t="shared" si="15"/>
        <v>1</v>
      </c>
      <c r="T48" s="3">
        <v>0</v>
      </c>
      <c r="U48" s="3">
        <v>0</v>
      </c>
      <c r="V48" s="3">
        <v>1</v>
      </c>
      <c r="W48" s="3">
        <v>0</v>
      </c>
      <c r="X48" s="3">
        <v>0</v>
      </c>
      <c r="Y48" s="3">
        <v>0</v>
      </c>
    </row>
    <row r="49" spans="1:25" x14ac:dyDescent="0.3">
      <c r="A49" s="3">
        <v>39</v>
      </c>
      <c r="B49" s="3" t="s">
        <v>29</v>
      </c>
      <c r="C49" s="3" t="s">
        <v>25</v>
      </c>
      <c r="D49" s="3" t="s">
        <v>26</v>
      </c>
      <c r="E49" s="3" t="s">
        <v>27</v>
      </c>
      <c r="F49" s="3" t="s">
        <v>30</v>
      </c>
      <c r="G49" s="3">
        <v>1</v>
      </c>
      <c r="H49" s="3">
        <v>0</v>
      </c>
      <c r="I49" s="4">
        <f t="shared" si="11"/>
        <v>0</v>
      </c>
      <c r="J49" s="3">
        <v>1</v>
      </c>
      <c r="K49" s="5">
        <f t="shared" si="12"/>
        <v>1</v>
      </c>
      <c r="L49" s="3">
        <f t="shared" si="13"/>
        <v>0</v>
      </c>
      <c r="M49" s="3">
        <v>0</v>
      </c>
      <c r="N49" s="3">
        <v>0</v>
      </c>
      <c r="O49" s="3">
        <v>0</v>
      </c>
      <c r="P49" s="3">
        <v>0</v>
      </c>
      <c r="Q49" s="3">
        <v>0</v>
      </c>
      <c r="R49" s="5" t="e">
        <f t="shared" si="14"/>
        <v>#DIV/0!</v>
      </c>
      <c r="S49" s="5" t="e">
        <f t="shared" si="15"/>
        <v>#DIV/0!</v>
      </c>
      <c r="T49" s="3">
        <v>0</v>
      </c>
      <c r="U49" s="3">
        <v>0</v>
      </c>
      <c r="V49" s="3">
        <v>0</v>
      </c>
      <c r="W49" s="3">
        <v>1</v>
      </c>
      <c r="X49" s="3">
        <v>0</v>
      </c>
      <c r="Y49" s="3">
        <v>0</v>
      </c>
    </row>
    <row r="50" spans="1:25" x14ac:dyDescent="0.3">
      <c r="A50" s="3">
        <v>56</v>
      </c>
      <c r="B50" s="3" t="s">
        <v>24</v>
      </c>
      <c r="C50" s="3" t="s">
        <v>29</v>
      </c>
      <c r="D50" s="3" t="s">
        <v>32</v>
      </c>
      <c r="E50" s="3" t="s">
        <v>30</v>
      </c>
      <c r="F50" s="3" t="s">
        <v>28</v>
      </c>
      <c r="G50" s="3">
        <v>1</v>
      </c>
      <c r="H50" s="3">
        <v>0</v>
      </c>
      <c r="I50" s="4">
        <f t="shared" si="11"/>
        <v>0</v>
      </c>
      <c r="J50" s="3">
        <v>1</v>
      </c>
      <c r="K50" s="5">
        <f t="shared" si="12"/>
        <v>1</v>
      </c>
      <c r="L50" s="3">
        <f t="shared" si="13"/>
        <v>0</v>
      </c>
      <c r="M50" s="3">
        <v>0</v>
      </c>
      <c r="N50" s="3">
        <v>0</v>
      </c>
      <c r="O50" s="3">
        <v>0</v>
      </c>
      <c r="P50" s="3">
        <v>0</v>
      </c>
      <c r="Q50" s="3">
        <v>0</v>
      </c>
      <c r="R50" s="5" t="e">
        <f t="shared" si="14"/>
        <v>#DIV/0!</v>
      </c>
      <c r="S50" s="5" t="e">
        <f t="shared" si="15"/>
        <v>#DIV/0!</v>
      </c>
      <c r="T50" s="3">
        <v>0</v>
      </c>
      <c r="U50" s="3">
        <v>0</v>
      </c>
      <c r="V50" s="3">
        <v>0</v>
      </c>
      <c r="W50" s="3">
        <v>0</v>
      </c>
      <c r="X50" s="3">
        <v>0</v>
      </c>
      <c r="Y50" s="3">
        <v>0</v>
      </c>
    </row>
    <row r="51" spans="1:25" x14ac:dyDescent="0.3">
      <c r="A51" s="3">
        <v>59</v>
      </c>
      <c r="B51" s="3" t="s">
        <v>29</v>
      </c>
      <c r="C51" s="3" t="s">
        <v>25</v>
      </c>
      <c r="D51" s="3" t="s">
        <v>26</v>
      </c>
      <c r="E51" s="3" t="s">
        <v>34</v>
      </c>
      <c r="F51" s="3" t="s">
        <v>28</v>
      </c>
      <c r="G51" s="3">
        <v>6</v>
      </c>
      <c r="H51" s="3">
        <v>1</v>
      </c>
      <c r="I51" s="4">
        <f t="shared" si="11"/>
        <v>0.16666666666666666</v>
      </c>
      <c r="J51" s="3">
        <v>2</v>
      </c>
      <c r="K51" s="5">
        <f t="shared" si="12"/>
        <v>0.33333333333333331</v>
      </c>
      <c r="L51" s="3">
        <f t="shared" si="13"/>
        <v>3</v>
      </c>
      <c r="M51" s="3">
        <v>0</v>
      </c>
      <c r="N51" s="3">
        <v>3</v>
      </c>
      <c r="O51" s="3">
        <v>0</v>
      </c>
      <c r="P51" s="3">
        <v>2</v>
      </c>
      <c r="Q51" s="3">
        <v>1</v>
      </c>
      <c r="R51" s="5">
        <f t="shared" si="14"/>
        <v>0</v>
      </c>
      <c r="S51" s="5">
        <f t="shared" si="15"/>
        <v>0</v>
      </c>
      <c r="T51" s="3">
        <v>0</v>
      </c>
      <c r="U51" s="3">
        <v>2</v>
      </c>
      <c r="V51" s="3">
        <v>0</v>
      </c>
      <c r="W51" s="3">
        <v>0</v>
      </c>
      <c r="X51" s="3">
        <v>1</v>
      </c>
      <c r="Y51" s="3">
        <v>1</v>
      </c>
    </row>
    <row r="52" spans="1:25" x14ac:dyDescent="0.3">
      <c r="A52" s="3">
        <v>65</v>
      </c>
      <c r="B52" s="3" t="s">
        <v>33</v>
      </c>
      <c r="C52" s="3" t="s">
        <v>25</v>
      </c>
      <c r="D52" s="3" t="s">
        <v>26</v>
      </c>
      <c r="E52" s="3" t="s">
        <v>27</v>
      </c>
      <c r="F52" s="3" t="s">
        <v>28</v>
      </c>
      <c r="G52" s="3">
        <v>3</v>
      </c>
      <c r="H52" s="3">
        <v>0</v>
      </c>
      <c r="I52" s="4">
        <f t="shared" si="11"/>
        <v>0</v>
      </c>
      <c r="J52" s="3">
        <v>2</v>
      </c>
      <c r="K52" s="5">
        <f t="shared" si="12"/>
        <v>0.66666666666666663</v>
      </c>
      <c r="L52" s="3">
        <f t="shared" si="13"/>
        <v>0</v>
      </c>
      <c r="M52" s="3">
        <v>0</v>
      </c>
      <c r="N52" s="3">
        <v>0</v>
      </c>
      <c r="O52" s="3">
        <v>0</v>
      </c>
      <c r="P52" s="3">
        <v>2</v>
      </c>
      <c r="Q52" s="3">
        <v>0</v>
      </c>
      <c r="R52" s="5" t="e">
        <f t="shared" si="14"/>
        <v>#DIV/0!</v>
      </c>
      <c r="S52" s="5" t="e">
        <f t="shared" si="15"/>
        <v>#DIV/0!</v>
      </c>
      <c r="T52" s="3">
        <v>0</v>
      </c>
      <c r="U52" s="3">
        <v>0</v>
      </c>
      <c r="V52" s="3">
        <v>0</v>
      </c>
      <c r="W52" s="3">
        <v>0</v>
      </c>
      <c r="X52" s="3">
        <v>1</v>
      </c>
      <c r="Y52" s="3">
        <v>0</v>
      </c>
    </row>
    <row r="53" spans="1:25" x14ac:dyDescent="0.3">
      <c r="A53" s="3">
        <v>71</v>
      </c>
      <c r="B53" s="3" t="s">
        <v>29</v>
      </c>
      <c r="C53" s="3" t="s">
        <v>25</v>
      </c>
      <c r="D53" s="3" t="s">
        <v>31</v>
      </c>
      <c r="E53" s="3" t="s">
        <v>30</v>
      </c>
      <c r="F53" s="3" t="s">
        <v>28</v>
      </c>
      <c r="G53" s="3">
        <v>2</v>
      </c>
      <c r="H53" s="3">
        <v>3</v>
      </c>
      <c r="I53" s="4">
        <f t="shared" si="11"/>
        <v>1.5</v>
      </c>
      <c r="J53" s="3">
        <v>1</v>
      </c>
      <c r="K53" s="5">
        <f t="shared" si="12"/>
        <v>0.5</v>
      </c>
      <c r="L53" s="3">
        <f t="shared" si="13"/>
        <v>1</v>
      </c>
      <c r="M53" s="3">
        <v>1</v>
      </c>
      <c r="N53" s="3">
        <v>0</v>
      </c>
      <c r="O53" s="3">
        <v>1</v>
      </c>
      <c r="P53" s="3">
        <v>1</v>
      </c>
      <c r="Q53" s="3">
        <v>1</v>
      </c>
      <c r="R53" s="5">
        <f t="shared" si="14"/>
        <v>1</v>
      </c>
      <c r="S53" s="5">
        <f t="shared" si="15"/>
        <v>1</v>
      </c>
      <c r="T53" s="3">
        <v>0</v>
      </c>
      <c r="U53" s="3">
        <v>0</v>
      </c>
      <c r="V53" s="3">
        <v>0</v>
      </c>
      <c r="W53" s="3">
        <v>1</v>
      </c>
      <c r="X53" s="3">
        <v>1</v>
      </c>
      <c r="Y53" s="3">
        <v>0</v>
      </c>
    </row>
    <row r="54" spans="1:25" x14ac:dyDescent="0.3">
      <c r="A54" s="3">
        <v>89</v>
      </c>
      <c r="B54" s="3" t="s">
        <v>31</v>
      </c>
      <c r="C54" s="3" t="s">
        <v>34</v>
      </c>
      <c r="D54" s="3" t="s">
        <v>26</v>
      </c>
      <c r="E54" s="3" t="s">
        <v>27</v>
      </c>
      <c r="F54" s="3" t="s">
        <v>28</v>
      </c>
      <c r="G54" s="3">
        <v>4</v>
      </c>
      <c r="H54" s="3">
        <v>2</v>
      </c>
      <c r="I54" s="4">
        <f t="shared" si="11"/>
        <v>0.5</v>
      </c>
      <c r="J54" s="3">
        <v>1</v>
      </c>
      <c r="K54" s="5">
        <f t="shared" si="12"/>
        <v>0.25</v>
      </c>
      <c r="L54" s="3">
        <f t="shared" si="13"/>
        <v>3</v>
      </c>
      <c r="M54" s="3">
        <v>1</v>
      </c>
      <c r="N54" s="3">
        <v>2</v>
      </c>
      <c r="O54" s="3">
        <v>0</v>
      </c>
      <c r="P54" s="3">
        <v>1</v>
      </c>
      <c r="Q54" s="3">
        <v>0</v>
      </c>
      <c r="R54" s="5">
        <f t="shared" si="14"/>
        <v>0.33333333333333331</v>
      </c>
      <c r="S54" s="5">
        <f t="shared" si="15"/>
        <v>0.33333333333333331</v>
      </c>
      <c r="T54" s="3">
        <v>0</v>
      </c>
      <c r="U54" s="3">
        <v>1</v>
      </c>
      <c r="V54" s="3">
        <v>2</v>
      </c>
      <c r="W54" s="3">
        <v>0</v>
      </c>
      <c r="X54" s="3">
        <v>2</v>
      </c>
      <c r="Y54" s="3">
        <v>0</v>
      </c>
    </row>
    <row r="55" spans="1:25" x14ac:dyDescent="0.3">
      <c r="A55" s="3">
        <v>112</v>
      </c>
      <c r="B55" s="3" t="s">
        <v>29</v>
      </c>
      <c r="C55" s="3" t="s">
        <v>32</v>
      </c>
      <c r="D55" s="3" t="s">
        <v>26</v>
      </c>
      <c r="E55" s="3" t="s">
        <v>30</v>
      </c>
      <c r="F55" s="3" t="s">
        <v>31</v>
      </c>
      <c r="G55" s="3">
        <v>3</v>
      </c>
      <c r="H55" s="3">
        <v>4</v>
      </c>
      <c r="I55" s="4">
        <f t="shared" si="11"/>
        <v>1.3333333333333333</v>
      </c>
      <c r="J55" s="3">
        <v>0</v>
      </c>
      <c r="K55" s="5">
        <f t="shared" si="12"/>
        <v>0</v>
      </c>
      <c r="L55" s="3">
        <f t="shared" si="13"/>
        <v>2</v>
      </c>
      <c r="M55" s="3">
        <v>1</v>
      </c>
      <c r="N55" s="3">
        <v>1</v>
      </c>
      <c r="O55" s="3">
        <v>1</v>
      </c>
      <c r="P55" s="3">
        <v>2</v>
      </c>
      <c r="Q55" s="3">
        <v>1</v>
      </c>
      <c r="R55" s="5">
        <f t="shared" si="14"/>
        <v>0.5</v>
      </c>
      <c r="S55" s="5">
        <f t="shared" si="15"/>
        <v>0.75</v>
      </c>
      <c r="T55" s="3">
        <v>1</v>
      </c>
      <c r="U55" s="3">
        <v>0</v>
      </c>
      <c r="V55" s="3">
        <v>1</v>
      </c>
      <c r="W55" s="3">
        <v>0</v>
      </c>
      <c r="X55" s="3">
        <v>2</v>
      </c>
      <c r="Y55" s="3">
        <v>0</v>
      </c>
    </row>
    <row r="56" spans="1:25" x14ac:dyDescent="0.3">
      <c r="A56" s="3">
        <v>135</v>
      </c>
      <c r="B56" s="3" t="s">
        <v>29</v>
      </c>
      <c r="C56" s="3" t="s">
        <v>32</v>
      </c>
      <c r="D56" s="3" t="s">
        <v>26</v>
      </c>
      <c r="E56" s="3" t="s">
        <v>27</v>
      </c>
      <c r="F56" s="3" t="s">
        <v>28</v>
      </c>
      <c r="G56" s="3">
        <v>3</v>
      </c>
      <c r="H56" s="3">
        <v>3</v>
      </c>
      <c r="I56" s="4">
        <f t="shared" si="11"/>
        <v>1</v>
      </c>
      <c r="J56" s="3">
        <v>0</v>
      </c>
      <c r="K56" s="5">
        <f t="shared" si="12"/>
        <v>0</v>
      </c>
      <c r="L56" s="3">
        <f t="shared" si="13"/>
        <v>3</v>
      </c>
      <c r="M56" s="3">
        <v>1</v>
      </c>
      <c r="N56" s="3">
        <v>2</v>
      </c>
      <c r="O56" s="3">
        <v>0</v>
      </c>
      <c r="P56" s="3">
        <v>1</v>
      </c>
      <c r="Q56" s="3">
        <v>1</v>
      </c>
      <c r="R56" s="5">
        <f t="shared" si="14"/>
        <v>0.33333333333333331</v>
      </c>
      <c r="S56" s="5">
        <f t="shared" si="15"/>
        <v>0.33333333333333331</v>
      </c>
      <c r="T56" s="3">
        <v>0</v>
      </c>
      <c r="U56" s="3">
        <v>1</v>
      </c>
      <c r="V56" s="3">
        <v>1</v>
      </c>
      <c r="W56" s="3">
        <v>0</v>
      </c>
      <c r="X56" s="3">
        <v>1</v>
      </c>
      <c r="Y56" s="3">
        <v>0</v>
      </c>
    </row>
    <row r="57" spans="1:25" x14ac:dyDescent="0.3">
      <c r="A57" s="3">
        <v>171</v>
      </c>
      <c r="B57" s="3" t="s">
        <v>29</v>
      </c>
      <c r="C57" s="3" t="s">
        <v>34</v>
      </c>
      <c r="D57" s="3" t="s">
        <v>26</v>
      </c>
      <c r="E57" s="3" t="s">
        <v>30</v>
      </c>
      <c r="F57" s="3" t="s">
        <v>28</v>
      </c>
      <c r="G57" s="3">
        <v>0</v>
      </c>
      <c r="H57" s="3">
        <v>0</v>
      </c>
      <c r="I57" s="4" t="e">
        <f t="shared" si="11"/>
        <v>#DIV/0!</v>
      </c>
      <c r="J57" s="3">
        <v>0</v>
      </c>
      <c r="K57" s="5" t="e">
        <f t="shared" si="12"/>
        <v>#DIV/0!</v>
      </c>
      <c r="L57" s="3">
        <f t="shared" si="13"/>
        <v>0</v>
      </c>
      <c r="M57" s="3">
        <v>0</v>
      </c>
      <c r="N57" s="3">
        <v>0</v>
      </c>
      <c r="O57" s="3">
        <v>0</v>
      </c>
      <c r="P57" s="3">
        <v>0</v>
      </c>
      <c r="Q57" s="3">
        <v>0</v>
      </c>
      <c r="R57" s="5" t="e">
        <f t="shared" si="14"/>
        <v>#DIV/0!</v>
      </c>
      <c r="S57" s="5" t="e">
        <f t="shared" si="15"/>
        <v>#DIV/0!</v>
      </c>
      <c r="T57" s="3">
        <v>0</v>
      </c>
      <c r="U57" s="3">
        <v>0</v>
      </c>
      <c r="V57" s="3">
        <v>0</v>
      </c>
      <c r="W57" s="3">
        <v>0</v>
      </c>
      <c r="X57" s="3">
        <v>0</v>
      </c>
      <c r="Y57" s="3">
        <v>0</v>
      </c>
    </row>
    <row r="58" spans="1:25" x14ac:dyDescent="0.3">
      <c r="A58" s="3">
        <v>184</v>
      </c>
      <c r="B58" s="3" t="s">
        <v>31</v>
      </c>
      <c r="C58" s="3" t="s">
        <v>25</v>
      </c>
      <c r="D58" s="3" t="s">
        <v>34</v>
      </c>
      <c r="E58" s="3" t="s">
        <v>30</v>
      </c>
      <c r="F58" s="3" t="s">
        <v>28</v>
      </c>
      <c r="G58" s="3">
        <v>1</v>
      </c>
      <c r="H58" s="3">
        <v>0</v>
      </c>
      <c r="I58" s="4">
        <f t="shared" si="11"/>
        <v>0</v>
      </c>
      <c r="J58" s="3">
        <v>0</v>
      </c>
      <c r="K58" s="5">
        <f t="shared" si="12"/>
        <v>0</v>
      </c>
      <c r="L58" s="3">
        <f t="shared" si="13"/>
        <v>1</v>
      </c>
      <c r="M58" s="3">
        <v>0</v>
      </c>
      <c r="N58" s="3">
        <v>1</v>
      </c>
      <c r="O58" s="3">
        <v>0</v>
      </c>
      <c r="P58" s="3">
        <v>0</v>
      </c>
      <c r="Q58" s="3">
        <v>0</v>
      </c>
      <c r="R58" s="5">
        <f t="shared" si="14"/>
        <v>0</v>
      </c>
      <c r="S58" s="5">
        <f t="shared" si="15"/>
        <v>0</v>
      </c>
      <c r="T58" s="3">
        <v>0</v>
      </c>
      <c r="U58" s="3">
        <v>0</v>
      </c>
      <c r="V58" s="3">
        <v>1</v>
      </c>
      <c r="W58" s="3">
        <v>0</v>
      </c>
      <c r="X58" s="3">
        <v>0</v>
      </c>
      <c r="Y58" s="3">
        <v>0</v>
      </c>
    </row>
    <row r="59" spans="1:25" x14ac:dyDescent="0.3">
      <c r="A59" s="3">
        <v>186</v>
      </c>
      <c r="B59" s="3" t="s">
        <v>34</v>
      </c>
      <c r="C59" s="3" t="s">
        <v>25</v>
      </c>
      <c r="D59" s="3" t="s">
        <v>26</v>
      </c>
      <c r="E59" s="3" t="s">
        <v>27</v>
      </c>
      <c r="F59" s="3" t="s">
        <v>28</v>
      </c>
      <c r="G59" s="3">
        <v>10</v>
      </c>
      <c r="H59" s="3">
        <v>5</v>
      </c>
      <c r="I59" s="4">
        <f t="shared" si="11"/>
        <v>0.5</v>
      </c>
      <c r="J59" s="3">
        <v>0</v>
      </c>
      <c r="K59" s="5">
        <f t="shared" si="12"/>
        <v>0</v>
      </c>
      <c r="L59" s="3">
        <f t="shared" si="13"/>
        <v>9</v>
      </c>
      <c r="M59" s="3">
        <v>2</v>
      </c>
      <c r="N59" s="3">
        <v>7</v>
      </c>
      <c r="O59" s="3">
        <v>2</v>
      </c>
      <c r="P59" s="3">
        <v>0</v>
      </c>
      <c r="Q59" s="3">
        <v>0</v>
      </c>
      <c r="R59" s="5">
        <f t="shared" si="14"/>
        <v>0.22222222222222221</v>
      </c>
      <c r="S59" s="5">
        <f t="shared" si="15"/>
        <v>0.27777777777777779</v>
      </c>
      <c r="T59" s="3">
        <v>1</v>
      </c>
      <c r="U59" s="3">
        <v>3</v>
      </c>
      <c r="V59" s="3">
        <v>6</v>
      </c>
      <c r="W59" s="3">
        <v>0</v>
      </c>
      <c r="X59" s="3">
        <v>0</v>
      </c>
      <c r="Y59" s="3">
        <v>0</v>
      </c>
    </row>
    <row r="60" spans="1:25" x14ac:dyDescent="0.3">
      <c r="A60" s="3">
        <v>203</v>
      </c>
      <c r="B60" s="3" t="s">
        <v>34</v>
      </c>
      <c r="C60" s="3" t="s">
        <v>25</v>
      </c>
      <c r="D60" s="3" t="s">
        <v>26</v>
      </c>
      <c r="E60" s="3" t="s">
        <v>33</v>
      </c>
      <c r="F60" s="3" t="s">
        <v>28</v>
      </c>
      <c r="G60" s="3">
        <v>2</v>
      </c>
      <c r="H60" s="3">
        <v>2</v>
      </c>
      <c r="I60" s="4">
        <f t="shared" si="11"/>
        <v>1</v>
      </c>
      <c r="J60" s="3">
        <v>0</v>
      </c>
      <c r="K60" s="5">
        <f t="shared" si="12"/>
        <v>0</v>
      </c>
      <c r="L60" s="3">
        <f t="shared" si="13"/>
        <v>1</v>
      </c>
      <c r="M60" s="3">
        <v>0</v>
      </c>
      <c r="N60" s="3">
        <v>1</v>
      </c>
      <c r="O60" s="3">
        <v>0</v>
      </c>
      <c r="P60" s="3">
        <v>2</v>
      </c>
      <c r="Q60" s="3">
        <v>2</v>
      </c>
      <c r="R60" s="5">
        <f t="shared" si="14"/>
        <v>0</v>
      </c>
      <c r="S60" s="5">
        <f t="shared" si="15"/>
        <v>0</v>
      </c>
      <c r="T60" s="3">
        <v>0</v>
      </c>
      <c r="U60" s="3">
        <v>1</v>
      </c>
      <c r="V60" s="3">
        <v>0</v>
      </c>
      <c r="W60" s="3">
        <v>0</v>
      </c>
      <c r="X60" s="3">
        <v>1</v>
      </c>
      <c r="Y60" s="3">
        <v>0</v>
      </c>
    </row>
    <row r="61" spans="1:25" x14ac:dyDescent="0.3">
      <c r="A61" s="3">
        <v>215</v>
      </c>
      <c r="B61" s="3" t="s">
        <v>29</v>
      </c>
      <c r="C61" s="3" t="s">
        <v>25</v>
      </c>
      <c r="D61" s="3" t="s">
        <v>26</v>
      </c>
      <c r="E61" s="3" t="s">
        <v>34</v>
      </c>
      <c r="F61" s="3" t="s">
        <v>31</v>
      </c>
      <c r="G61" s="3">
        <v>2</v>
      </c>
      <c r="H61" s="3">
        <v>2</v>
      </c>
      <c r="I61" s="4">
        <f t="shared" si="11"/>
        <v>1</v>
      </c>
      <c r="J61" s="3">
        <v>1</v>
      </c>
      <c r="K61" s="5">
        <f t="shared" si="12"/>
        <v>0.5</v>
      </c>
      <c r="L61" s="3">
        <f t="shared" si="13"/>
        <v>1</v>
      </c>
      <c r="M61" s="3">
        <v>1</v>
      </c>
      <c r="N61" s="3">
        <v>0</v>
      </c>
      <c r="O61" s="3">
        <v>1</v>
      </c>
      <c r="P61" s="3">
        <v>0</v>
      </c>
      <c r="Q61" s="3">
        <v>0</v>
      </c>
      <c r="R61" s="5">
        <f t="shared" si="14"/>
        <v>1</v>
      </c>
      <c r="S61" s="5">
        <f t="shared" si="15"/>
        <v>1</v>
      </c>
      <c r="T61" s="3">
        <v>0</v>
      </c>
      <c r="U61" s="3">
        <v>0</v>
      </c>
      <c r="V61" s="3">
        <v>1</v>
      </c>
      <c r="W61" s="3">
        <v>0</v>
      </c>
      <c r="X61" s="3">
        <v>0</v>
      </c>
      <c r="Y61" s="3">
        <v>0</v>
      </c>
    </row>
    <row r="62" spans="1:25" x14ac:dyDescent="0.3">
      <c r="A62" s="3">
        <v>216</v>
      </c>
      <c r="B62" s="3" t="s">
        <v>29</v>
      </c>
      <c r="C62" s="3" t="s">
        <v>25</v>
      </c>
      <c r="D62" s="3" t="s">
        <v>26</v>
      </c>
      <c r="E62" s="3" t="s">
        <v>30</v>
      </c>
      <c r="F62" s="3" t="s">
        <v>31</v>
      </c>
      <c r="G62" s="3">
        <v>1</v>
      </c>
      <c r="H62" s="3">
        <v>2</v>
      </c>
      <c r="I62" s="4">
        <f t="shared" si="11"/>
        <v>2</v>
      </c>
      <c r="J62" s="3">
        <v>0</v>
      </c>
      <c r="K62" s="5">
        <f t="shared" si="12"/>
        <v>0</v>
      </c>
      <c r="L62" s="3">
        <f t="shared" si="13"/>
        <v>0</v>
      </c>
      <c r="M62" s="3">
        <v>0</v>
      </c>
      <c r="N62" s="3">
        <v>0</v>
      </c>
      <c r="O62" s="3">
        <v>0</v>
      </c>
      <c r="P62" s="3">
        <v>2</v>
      </c>
      <c r="Q62" s="3">
        <v>2</v>
      </c>
      <c r="R62" s="5" t="e">
        <f t="shared" si="14"/>
        <v>#DIV/0!</v>
      </c>
      <c r="S62" s="5" t="e">
        <f t="shared" si="15"/>
        <v>#DIV/0!</v>
      </c>
      <c r="T62" s="3">
        <v>0</v>
      </c>
      <c r="U62" s="3">
        <v>0</v>
      </c>
      <c r="V62" s="3">
        <v>0</v>
      </c>
      <c r="W62" s="3">
        <v>0</v>
      </c>
      <c r="X62" s="3">
        <v>1</v>
      </c>
      <c r="Y62" s="3">
        <v>0</v>
      </c>
    </row>
    <row r="63" spans="1:25" x14ac:dyDescent="0.3">
      <c r="A63" s="3">
        <v>217</v>
      </c>
      <c r="B63" s="3" t="s">
        <v>24</v>
      </c>
      <c r="C63" s="3" t="s">
        <v>29</v>
      </c>
      <c r="D63" s="3" t="s">
        <v>32</v>
      </c>
      <c r="E63" s="3" t="s">
        <v>27</v>
      </c>
      <c r="F63" s="3" t="s">
        <v>28</v>
      </c>
      <c r="G63" s="3">
        <v>2</v>
      </c>
      <c r="H63" s="3">
        <v>2</v>
      </c>
      <c r="I63" s="4">
        <f t="shared" si="11"/>
        <v>1</v>
      </c>
      <c r="J63" s="3">
        <v>1</v>
      </c>
      <c r="K63" s="5">
        <f t="shared" si="12"/>
        <v>0.5</v>
      </c>
      <c r="L63" s="3">
        <f t="shared" si="13"/>
        <v>1</v>
      </c>
      <c r="M63" s="3">
        <v>1</v>
      </c>
      <c r="N63" s="3">
        <v>0</v>
      </c>
      <c r="O63" s="3">
        <v>0</v>
      </c>
      <c r="P63" s="3">
        <v>0</v>
      </c>
      <c r="Q63" s="3">
        <v>0</v>
      </c>
      <c r="R63" s="5">
        <f t="shared" si="14"/>
        <v>1</v>
      </c>
      <c r="S63" s="5">
        <f t="shared" si="15"/>
        <v>1</v>
      </c>
      <c r="T63" s="3">
        <v>0</v>
      </c>
      <c r="U63" s="3">
        <v>0</v>
      </c>
      <c r="V63" s="3">
        <v>0</v>
      </c>
      <c r="W63" s="3">
        <v>1</v>
      </c>
      <c r="X63" s="3">
        <v>0</v>
      </c>
      <c r="Y63" s="3">
        <v>0</v>
      </c>
    </row>
    <row r="64" spans="1:25" x14ac:dyDescent="0.3">
      <c r="A64" s="3">
        <v>218</v>
      </c>
      <c r="B64" s="3" t="s">
        <v>29</v>
      </c>
      <c r="C64" s="3" t="s">
        <v>34</v>
      </c>
      <c r="D64" s="3" t="s">
        <v>26</v>
      </c>
      <c r="E64" s="3" t="s">
        <v>30</v>
      </c>
      <c r="F64" s="3" t="s">
        <v>31</v>
      </c>
      <c r="G64" s="3">
        <v>7</v>
      </c>
      <c r="H64" s="3">
        <v>2</v>
      </c>
      <c r="I64" s="4">
        <f t="shared" si="11"/>
        <v>0.2857142857142857</v>
      </c>
      <c r="J64" s="3">
        <v>3</v>
      </c>
      <c r="K64" s="5">
        <f t="shared" si="12"/>
        <v>0.42857142857142855</v>
      </c>
      <c r="L64" s="3">
        <f t="shared" si="13"/>
        <v>3</v>
      </c>
      <c r="M64" s="3">
        <v>1</v>
      </c>
      <c r="N64" s="3">
        <v>2</v>
      </c>
      <c r="O64" s="3">
        <v>1</v>
      </c>
      <c r="P64" s="3">
        <v>2</v>
      </c>
      <c r="Q64" s="3">
        <v>0</v>
      </c>
      <c r="R64" s="5">
        <f t="shared" si="14"/>
        <v>0.33333333333333331</v>
      </c>
      <c r="S64" s="5">
        <f t="shared" si="15"/>
        <v>0.33333333333333331</v>
      </c>
      <c r="T64" s="3">
        <v>0</v>
      </c>
      <c r="U64" s="3">
        <v>1</v>
      </c>
      <c r="V64" s="3">
        <v>2</v>
      </c>
      <c r="W64" s="3">
        <v>2</v>
      </c>
      <c r="X64" s="3">
        <v>1</v>
      </c>
      <c r="Y64" s="3">
        <v>1</v>
      </c>
    </row>
    <row r="65" spans="1:25" x14ac:dyDescent="0.3">
      <c r="A65" s="3">
        <v>219</v>
      </c>
      <c r="B65" s="3" t="s">
        <v>32</v>
      </c>
      <c r="C65" s="3" t="s">
        <v>31</v>
      </c>
      <c r="D65" s="3" t="s">
        <v>34</v>
      </c>
      <c r="E65" s="3" t="s">
        <v>30</v>
      </c>
      <c r="F65" s="3" t="s">
        <v>28</v>
      </c>
      <c r="G65" s="3">
        <v>0</v>
      </c>
      <c r="H65" s="3">
        <v>0</v>
      </c>
      <c r="I65" s="4" t="e">
        <f t="shared" si="11"/>
        <v>#DIV/0!</v>
      </c>
      <c r="J65" s="3">
        <v>0</v>
      </c>
      <c r="K65" s="5" t="e">
        <f t="shared" si="12"/>
        <v>#DIV/0!</v>
      </c>
      <c r="L65" s="3">
        <f t="shared" si="13"/>
        <v>0</v>
      </c>
      <c r="M65" s="3">
        <v>0</v>
      </c>
      <c r="N65" s="3">
        <v>0</v>
      </c>
      <c r="O65" s="3">
        <v>0</v>
      </c>
      <c r="P65" s="3">
        <v>0</v>
      </c>
      <c r="Q65" s="3">
        <v>0</v>
      </c>
      <c r="R65" s="5" t="e">
        <f t="shared" si="14"/>
        <v>#DIV/0!</v>
      </c>
      <c r="S65" s="5" t="e">
        <f t="shared" si="15"/>
        <v>#DIV/0!</v>
      </c>
      <c r="T65" s="3">
        <v>0</v>
      </c>
      <c r="U65" s="3">
        <v>0</v>
      </c>
      <c r="V65" s="3">
        <v>0</v>
      </c>
      <c r="W65" s="3">
        <v>0</v>
      </c>
      <c r="X65" s="3">
        <v>0</v>
      </c>
      <c r="Y65" s="3">
        <v>0</v>
      </c>
    </row>
    <row r="66" spans="1:25" x14ac:dyDescent="0.3">
      <c r="A66" s="3">
        <v>220</v>
      </c>
      <c r="B66" s="3" t="s">
        <v>31</v>
      </c>
      <c r="C66" s="3" t="s">
        <v>25</v>
      </c>
      <c r="D66" s="3" t="s">
        <v>34</v>
      </c>
      <c r="E66" s="3" t="s">
        <v>27</v>
      </c>
      <c r="F66" s="3" t="s">
        <v>28</v>
      </c>
      <c r="G66" s="3">
        <v>1</v>
      </c>
      <c r="H66" s="3">
        <v>2</v>
      </c>
      <c r="I66" s="4">
        <f t="shared" si="11"/>
        <v>2</v>
      </c>
      <c r="J66" s="3">
        <v>0</v>
      </c>
      <c r="K66" s="5">
        <f t="shared" si="12"/>
        <v>0</v>
      </c>
      <c r="L66" s="3">
        <f t="shared" si="13"/>
        <v>1</v>
      </c>
      <c r="M66" s="3">
        <v>1</v>
      </c>
      <c r="N66" s="3">
        <v>0</v>
      </c>
      <c r="O66" s="3">
        <v>0</v>
      </c>
      <c r="P66" s="3">
        <v>0</v>
      </c>
      <c r="Q66" s="3">
        <v>0</v>
      </c>
      <c r="R66" s="5">
        <f t="shared" si="14"/>
        <v>1</v>
      </c>
      <c r="S66" s="5">
        <f t="shared" si="15"/>
        <v>1</v>
      </c>
      <c r="T66" s="3">
        <v>0</v>
      </c>
      <c r="U66" s="3">
        <v>0</v>
      </c>
      <c r="V66" s="3">
        <v>0</v>
      </c>
      <c r="W66" s="3">
        <v>0</v>
      </c>
      <c r="X66" s="3">
        <v>0</v>
      </c>
      <c r="Y66" s="3">
        <v>0</v>
      </c>
    </row>
    <row r="67" spans="1:25" x14ac:dyDescent="0.3">
      <c r="A67" s="3">
        <v>221</v>
      </c>
      <c r="B67" s="3" t="s">
        <v>34</v>
      </c>
      <c r="C67" s="3" t="s">
        <v>25</v>
      </c>
      <c r="D67" s="3" t="s">
        <v>26</v>
      </c>
      <c r="E67" s="3" t="s">
        <v>30</v>
      </c>
      <c r="F67" s="3" t="s">
        <v>28</v>
      </c>
      <c r="G67" s="3">
        <v>0</v>
      </c>
      <c r="H67" s="3">
        <v>0</v>
      </c>
      <c r="I67" s="4" t="e">
        <f t="shared" si="11"/>
        <v>#DIV/0!</v>
      </c>
      <c r="J67" s="3">
        <v>0</v>
      </c>
      <c r="K67" s="5" t="e">
        <f t="shared" si="12"/>
        <v>#DIV/0!</v>
      </c>
      <c r="L67" s="3">
        <f t="shared" si="13"/>
        <v>0</v>
      </c>
      <c r="M67" s="3">
        <v>0</v>
      </c>
      <c r="N67" s="3">
        <v>0</v>
      </c>
      <c r="O67" s="3">
        <v>0</v>
      </c>
      <c r="P67" s="3">
        <v>0</v>
      </c>
      <c r="Q67" s="3">
        <v>0</v>
      </c>
      <c r="R67" s="5" t="e">
        <f t="shared" si="14"/>
        <v>#DIV/0!</v>
      </c>
      <c r="S67" s="5" t="e">
        <f t="shared" si="15"/>
        <v>#DIV/0!</v>
      </c>
      <c r="T67" s="3">
        <v>0</v>
      </c>
      <c r="U67" s="3">
        <v>0</v>
      </c>
      <c r="V67" s="3">
        <v>0</v>
      </c>
      <c r="W67" s="3">
        <v>0</v>
      </c>
      <c r="X67" s="3">
        <v>1</v>
      </c>
      <c r="Y67" s="3">
        <v>0</v>
      </c>
    </row>
    <row r="68" spans="1:25" x14ac:dyDescent="0.3">
      <c r="A68" s="3">
        <v>222</v>
      </c>
      <c r="B68" s="3" t="s">
        <v>32</v>
      </c>
      <c r="C68" s="3" t="s">
        <v>25</v>
      </c>
      <c r="D68" s="3" t="s">
        <v>26</v>
      </c>
      <c r="E68" s="3" t="s">
        <v>34</v>
      </c>
      <c r="F68" s="3" t="s">
        <v>28</v>
      </c>
      <c r="G68" s="3">
        <v>2</v>
      </c>
      <c r="H68" s="3">
        <v>0</v>
      </c>
      <c r="I68" s="4">
        <f t="shared" si="11"/>
        <v>0</v>
      </c>
      <c r="J68" s="3">
        <v>0</v>
      </c>
      <c r="K68" s="5">
        <f t="shared" si="12"/>
        <v>0</v>
      </c>
      <c r="L68" s="3">
        <f t="shared" si="13"/>
        <v>2</v>
      </c>
      <c r="M68" s="3">
        <v>0</v>
      </c>
      <c r="N68" s="3">
        <v>2</v>
      </c>
      <c r="O68" s="3">
        <v>0</v>
      </c>
      <c r="P68" s="3">
        <v>0</v>
      </c>
      <c r="Q68" s="3">
        <v>0</v>
      </c>
      <c r="R68" s="5">
        <f t="shared" si="14"/>
        <v>0</v>
      </c>
      <c r="S68" s="5">
        <f t="shared" si="15"/>
        <v>0</v>
      </c>
      <c r="T68" s="3">
        <v>0</v>
      </c>
      <c r="U68" s="3">
        <v>0</v>
      </c>
      <c r="V68" s="3">
        <v>2</v>
      </c>
      <c r="W68" s="3">
        <v>0</v>
      </c>
      <c r="X68" s="3">
        <v>0</v>
      </c>
      <c r="Y68" s="3">
        <v>0</v>
      </c>
    </row>
    <row r="69" spans="1:25" x14ac:dyDescent="0.3">
      <c r="A69" s="3"/>
      <c r="B69" s="3"/>
      <c r="C69" s="3"/>
      <c r="D69" s="3"/>
      <c r="E69" s="3"/>
      <c r="F69" s="3"/>
      <c r="I69" s="2"/>
      <c r="K69" s="1"/>
      <c r="R69" s="1"/>
      <c r="S69" s="1"/>
    </row>
    <row r="70" spans="1:25" x14ac:dyDescent="0.3">
      <c r="A70" s="3"/>
      <c r="B70" s="3"/>
      <c r="C70" s="3"/>
      <c r="D70" s="3"/>
      <c r="E70" s="3"/>
      <c r="F70" s="3" t="s">
        <v>36</v>
      </c>
      <c r="G70">
        <f>SUM(G39:G68)</f>
        <v>98</v>
      </c>
      <c r="H70">
        <f>SUM(H39:H68)</f>
        <v>67</v>
      </c>
      <c r="I70" s="2">
        <f t="shared" ref="I70" si="16">H70/G70</f>
        <v>0.68367346938775508</v>
      </c>
      <c r="J70">
        <f>SUM(J39:J68)</f>
        <v>28</v>
      </c>
      <c r="K70" s="1">
        <f t="shared" ref="K70" si="17">J70/G70</f>
        <v>0.2857142857142857</v>
      </c>
      <c r="L70">
        <f t="shared" ref="L70:Q70" si="18">SUM(L39:L68)</f>
        <v>57</v>
      </c>
      <c r="M70">
        <f t="shared" si="18"/>
        <v>24</v>
      </c>
      <c r="N70">
        <f t="shared" si="18"/>
        <v>33</v>
      </c>
      <c r="O70">
        <f t="shared" si="18"/>
        <v>15</v>
      </c>
      <c r="P70">
        <f t="shared" si="18"/>
        <v>27</v>
      </c>
      <c r="Q70">
        <f t="shared" si="18"/>
        <v>13</v>
      </c>
      <c r="R70" s="1">
        <f t="shared" ref="R70" si="19">M70/(M70+N70)</f>
        <v>0.42105263157894735</v>
      </c>
      <c r="S70" s="1">
        <f t="shared" ref="S70" si="20">((0.5*T70)+M70)/L70</f>
        <v>0.47368421052631576</v>
      </c>
      <c r="T70">
        <f t="shared" ref="T70:Y70" si="21">SUM(T39:T68)</f>
        <v>6</v>
      </c>
      <c r="U70">
        <f t="shared" si="21"/>
        <v>16</v>
      </c>
      <c r="V70">
        <f t="shared" si="21"/>
        <v>27</v>
      </c>
      <c r="W70">
        <f t="shared" si="21"/>
        <v>13</v>
      </c>
      <c r="X70">
        <f t="shared" si="21"/>
        <v>19</v>
      </c>
      <c r="Y70">
        <f t="shared" si="21"/>
        <v>3</v>
      </c>
    </row>
    <row r="71" spans="1:25" x14ac:dyDescent="0.3">
      <c r="A71" s="3"/>
      <c r="B71" s="3"/>
      <c r="C71" s="3"/>
      <c r="D71" s="3"/>
      <c r="E71" s="3"/>
      <c r="F71" s="3"/>
    </row>
    <row r="72" spans="1:25" x14ac:dyDescent="0.3">
      <c r="A72" s="3"/>
      <c r="B72" s="3"/>
      <c r="C72" s="3"/>
      <c r="D72" s="3"/>
      <c r="E72" s="3"/>
      <c r="F72" s="3"/>
    </row>
    <row r="73" spans="1:25" x14ac:dyDescent="0.3">
      <c r="A73" s="3"/>
      <c r="B73" s="3"/>
      <c r="C73" s="3"/>
      <c r="D73" s="3"/>
      <c r="E73" s="3"/>
      <c r="F73" s="3"/>
    </row>
    <row r="74" spans="1:25" x14ac:dyDescent="0.3">
      <c r="A74" s="3"/>
      <c r="B74" s="3"/>
      <c r="C74" s="3"/>
      <c r="D74" s="3"/>
      <c r="E74" s="3"/>
      <c r="F74" s="3"/>
    </row>
    <row r="75" spans="1:25" x14ac:dyDescent="0.3">
      <c r="A75" s="3"/>
      <c r="B75" s="3"/>
      <c r="C75" s="3"/>
      <c r="D75" s="3"/>
      <c r="E75" s="3"/>
      <c r="F75" s="3"/>
    </row>
    <row r="76" spans="1:25" x14ac:dyDescent="0.3">
      <c r="A76" s="3"/>
      <c r="B76" s="3"/>
      <c r="C76" s="3"/>
      <c r="D76" s="3"/>
      <c r="E76" s="3"/>
      <c r="F76" s="3"/>
    </row>
    <row r="77" spans="1:25" x14ac:dyDescent="0.3">
      <c r="A77" s="3"/>
      <c r="B77" s="3"/>
      <c r="C77" s="3"/>
      <c r="D77" s="3"/>
      <c r="E77" s="3"/>
      <c r="F77" s="3"/>
    </row>
    <row r="78" spans="1:25" x14ac:dyDescent="0.3">
      <c r="A78" s="3"/>
      <c r="B78" s="3"/>
      <c r="C78" s="3"/>
      <c r="D78" s="3"/>
      <c r="E78" s="3"/>
      <c r="F78" s="3"/>
    </row>
    <row r="79" spans="1:25" x14ac:dyDescent="0.3">
      <c r="A79" s="3"/>
      <c r="B79" s="3"/>
      <c r="C79" s="3"/>
      <c r="D79" s="3"/>
      <c r="E79" s="3"/>
      <c r="F79" s="3"/>
    </row>
    <row r="80" spans="1:25" x14ac:dyDescent="0.3">
      <c r="A80" s="3"/>
      <c r="B80" s="3"/>
      <c r="C80" s="3"/>
      <c r="D80" s="3"/>
      <c r="E80" s="3"/>
      <c r="F80" s="3"/>
    </row>
    <row r="81" spans="1:6" x14ac:dyDescent="0.3">
      <c r="A81" s="3"/>
      <c r="B81" s="3"/>
      <c r="C81" s="3"/>
      <c r="D81" s="3"/>
      <c r="E81" s="3"/>
      <c r="F81" s="3"/>
    </row>
    <row r="82" spans="1:6" x14ac:dyDescent="0.3">
      <c r="A82" s="3"/>
      <c r="B82" s="3"/>
      <c r="C82" s="3"/>
      <c r="D82" s="3"/>
      <c r="E82" s="3"/>
      <c r="F82" s="3"/>
    </row>
    <row r="83" spans="1:6" x14ac:dyDescent="0.3">
      <c r="A83" s="3"/>
      <c r="B83" s="3"/>
      <c r="C83" s="3"/>
      <c r="D83" s="3"/>
      <c r="E83" s="3"/>
      <c r="F83" s="3"/>
    </row>
    <row r="84" spans="1:6" x14ac:dyDescent="0.3">
      <c r="A84" s="3"/>
      <c r="B84" s="3"/>
      <c r="C84" s="3"/>
      <c r="D84" s="3"/>
      <c r="E84" s="3"/>
      <c r="F84" s="3"/>
    </row>
    <row r="85" spans="1:6" x14ac:dyDescent="0.3">
      <c r="A85" s="3"/>
      <c r="B85" s="3"/>
      <c r="C85" s="3"/>
      <c r="D85" s="3"/>
      <c r="E85" s="3"/>
      <c r="F85" s="3"/>
    </row>
    <row r="86" spans="1:6" x14ac:dyDescent="0.3">
      <c r="A86" s="3"/>
      <c r="B86" s="3"/>
      <c r="C86" s="3"/>
      <c r="D86" s="3"/>
      <c r="E86" s="3"/>
      <c r="F86" s="3"/>
    </row>
    <row r="87" spans="1:6" x14ac:dyDescent="0.3">
      <c r="A87" s="3"/>
      <c r="B87" s="3"/>
      <c r="C87" s="3"/>
      <c r="D87" s="3"/>
      <c r="E87" s="3"/>
      <c r="F87" s="3"/>
    </row>
    <row r="88" spans="1:6" x14ac:dyDescent="0.3">
      <c r="A88" s="3"/>
      <c r="B88" s="3"/>
      <c r="C88" s="3"/>
      <c r="D88" s="3"/>
      <c r="E88" s="3"/>
      <c r="F88" s="3"/>
    </row>
    <row r="89" spans="1:6" x14ac:dyDescent="0.3">
      <c r="A89" s="3"/>
      <c r="B89" s="3"/>
      <c r="C89" s="3"/>
      <c r="D89" s="3"/>
      <c r="E89" s="3"/>
      <c r="F89" s="3"/>
    </row>
    <row r="90" spans="1:6" x14ac:dyDescent="0.3">
      <c r="A90" s="3"/>
      <c r="B90" s="3"/>
      <c r="C90" s="3"/>
      <c r="D90" s="3"/>
      <c r="E90" s="3"/>
      <c r="F90" s="3"/>
    </row>
    <row r="91" spans="1:6" x14ac:dyDescent="0.3">
      <c r="A91" s="3"/>
      <c r="B91" s="3"/>
      <c r="C91" s="3"/>
      <c r="D91" s="3"/>
      <c r="E91" s="3"/>
      <c r="F91" s="3"/>
    </row>
    <row r="92" spans="1:6" x14ac:dyDescent="0.3">
      <c r="A92" s="3"/>
      <c r="B92" s="3"/>
      <c r="C92" s="3"/>
      <c r="D92" s="3"/>
      <c r="E92" s="3"/>
      <c r="F92" s="3"/>
    </row>
    <row r="93" spans="1:6" x14ac:dyDescent="0.3">
      <c r="A93" s="3"/>
      <c r="B93" s="3"/>
      <c r="C93" s="3"/>
      <c r="D93" s="3"/>
      <c r="E93" s="3"/>
      <c r="F93" s="3"/>
    </row>
    <row r="94" spans="1:6" x14ac:dyDescent="0.3">
      <c r="A94" s="3"/>
      <c r="B94" s="3"/>
      <c r="C94" s="3"/>
      <c r="D94" s="3"/>
      <c r="E94" s="3"/>
      <c r="F94" s="3"/>
    </row>
    <row r="95" spans="1:6" x14ac:dyDescent="0.3">
      <c r="A95" s="3"/>
      <c r="B95" s="3"/>
      <c r="C95" s="3"/>
      <c r="D95" s="3"/>
      <c r="E95" s="3"/>
      <c r="F95" s="3"/>
    </row>
    <row r="96" spans="1:6" x14ac:dyDescent="0.3">
      <c r="A96" s="3"/>
      <c r="B96" s="3"/>
      <c r="C96" s="3"/>
      <c r="D96" s="3"/>
      <c r="E96" s="3"/>
      <c r="F96" s="3"/>
    </row>
    <row r="97" spans="1:6" x14ac:dyDescent="0.3">
      <c r="A97" s="3"/>
      <c r="B97" s="3"/>
      <c r="C97" s="3"/>
      <c r="D97" s="3"/>
      <c r="E97" s="3"/>
      <c r="F97" s="3"/>
    </row>
    <row r="98" spans="1:6" x14ac:dyDescent="0.3">
      <c r="A98" s="3"/>
      <c r="B98" s="3"/>
      <c r="C98" s="3"/>
      <c r="D98" s="3"/>
      <c r="E98" s="3"/>
      <c r="F98" s="3"/>
    </row>
    <row r="99" spans="1:6" x14ac:dyDescent="0.3">
      <c r="A99" s="3"/>
      <c r="B99" s="3"/>
      <c r="C99" s="3"/>
      <c r="D99" s="3"/>
      <c r="E99" s="3"/>
      <c r="F99" s="3"/>
    </row>
    <row r="100" spans="1:6" x14ac:dyDescent="0.3">
      <c r="A100" s="3"/>
      <c r="B100" s="3"/>
      <c r="C100" s="3"/>
      <c r="D100" s="3"/>
      <c r="E100" s="3"/>
      <c r="F100" s="3"/>
    </row>
    <row r="101" spans="1:6" x14ac:dyDescent="0.3">
      <c r="A101" s="3"/>
      <c r="B101" s="3"/>
      <c r="C101" s="3"/>
      <c r="D101" s="3"/>
      <c r="E101" s="3"/>
      <c r="F101" s="3"/>
    </row>
    <row r="102" spans="1:6" x14ac:dyDescent="0.3">
      <c r="A102" s="3"/>
      <c r="B102" s="3"/>
      <c r="C102" s="3"/>
      <c r="D102" s="3"/>
      <c r="E102" s="3"/>
      <c r="F102" s="3"/>
    </row>
    <row r="103" spans="1:6" x14ac:dyDescent="0.3">
      <c r="A103" s="3"/>
      <c r="B103" s="3"/>
      <c r="C103" s="3"/>
      <c r="D103" s="3"/>
      <c r="E103" s="3"/>
      <c r="F103" s="3"/>
    </row>
    <row r="104" spans="1:6" x14ac:dyDescent="0.3">
      <c r="A104" s="3"/>
      <c r="B104" s="3"/>
      <c r="C104" s="3"/>
      <c r="D104" s="3"/>
      <c r="E104" s="3"/>
      <c r="F104" s="3"/>
    </row>
    <row r="105" spans="1:6" x14ac:dyDescent="0.3">
      <c r="A105" s="3"/>
      <c r="B105" s="3"/>
      <c r="C105" s="3"/>
      <c r="D105" s="3"/>
      <c r="E105" s="3"/>
      <c r="F105" s="3"/>
    </row>
    <row r="106" spans="1:6" x14ac:dyDescent="0.3">
      <c r="A106" s="3"/>
      <c r="B106" s="3"/>
      <c r="C106" s="3"/>
      <c r="D106" s="3"/>
      <c r="E106" s="3"/>
      <c r="F106" s="3"/>
    </row>
    <row r="107" spans="1:6" x14ac:dyDescent="0.3">
      <c r="A107" s="3"/>
      <c r="B107" s="3"/>
      <c r="C107" s="3"/>
      <c r="D107" s="3"/>
      <c r="E107" s="3"/>
      <c r="F107" s="3"/>
    </row>
    <row r="108" spans="1:6" x14ac:dyDescent="0.3">
      <c r="A108" s="3"/>
      <c r="B108" s="3"/>
      <c r="C108" s="3"/>
      <c r="D108" s="3"/>
      <c r="E108" s="3"/>
      <c r="F108" s="3"/>
    </row>
    <row r="109" spans="1:6" x14ac:dyDescent="0.3">
      <c r="A109" s="3"/>
      <c r="B109" s="3"/>
      <c r="C109" s="3"/>
      <c r="D109" s="3"/>
      <c r="E109" s="3"/>
      <c r="F109" s="3"/>
    </row>
    <row r="110" spans="1:6" x14ac:dyDescent="0.3">
      <c r="A110" s="3"/>
      <c r="B110" s="3"/>
      <c r="C110" s="3"/>
      <c r="D110" s="3"/>
      <c r="E110" s="3"/>
      <c r="F110" s="3"/>
    </row>
    <row r="111" spans="1:6" x14ac:dyDescent="0.3">
      <c r="A111" s="3"/>
      <c r="B111" s="3"/>
      <c r="C111" s="3"/>
      <c r="D111" s="3"/>
      <c r="E111" s="3"/>
      <c r="F111" s="3"/>
    </row>
    <row r="112" spans="1:6" x14ac:dyDescent="0.3">
      <c r="A112" s="3"/>
      <c r="B112" s="3"/>
      <c r="C112" s="3"/>
      <c r="D112" s="3"/>
      <c r="E112" s="3"/>
      <c r="F112" s="3"/>
    </row>
    <row r="113" spans="1:6" x14ac:dyDescent="0.3">
      <c r="A113" s="3"/>
      <c r="B113" s="3"/>
      <c r="C113" s="3"/>
      <c r="D113" s="3"/>
      <c r="E113" s="3"/>
      <c r="F113" s="3"/>
    </row>
    <row r="114" spans="1:6" x14ac:dyDescent="0.3">
      <c r="A114" s="3"/>
      <c r="B114" s="3"/>
      <c r="C114" s="3"/>
      <c r="D114" s="3"/>
      <c r="E114" s="3"/>
      <c r="F114" s="3"/>
    </row>
    <row r="115" spans="1:6" x14ac:dyDescent="0.3">
      <c r="A115" s="3"/>
      <c r="B115" s="3"/>
      <c r="C115" s="3"/>
      <c r="D115" s="3"/>
      <c r="E115" s="3"/>
      <c r="F115" s="3"/>
    </row>
    <row r="116" spans="1:6" x14ac:dyDescent="0.3">
      <c r="A116" s="3"/>
      <c r="B116" s="3"/>
      <c r="C116" s="3"/>
      <c r="D116" s="3"/>
      <c r="E116" s="3"/>
      <c r="F116" s="3"/>
    </row>
    <row r="117" spans="1:6" x14ac:dyDescent="0.3">
      <c r="A117" s="3"/>
      <c r="B117" s="3"/>
      <c r="C117" s="3"/>
      <c r="D117" s="3"/>
      <c r="E117" s="3"/>
      <c r="F117" s="3"/>
    </row>
    <row r="118" spans="1:6" x14ac:dyDescent="0.3">
      <c r="A118" s="3"/>
      <c r="B118" s="3"/>
      <c r="C118" s="3"/>
      <c r="D118" s="3"/>
      <c r="E118" s="3"/>
      <c r="F118" s="3"/>
    </row>
    <row r="119" spans="1:6" x14ac:dyDescent="0.3">
      <c r="A119" s="3"/>
      <c r="B119" s="3"/>
      <c r="C119" s="3"/>
      <c r="D119" s="3"/>
      <c r="E119" s="3"/>
      <c r="F119" s="3"/>
    </row>
    <row r="120" spans="1:6" x14ac:dyDescent="0.3">
      <c r="A120" s="3"/>
      <c r="B120" s="3"/>
      <c r="C120" s="3"/>
      <c r="D120" s="3"/>
      <c r="E120" s="3"/>
      <c r="F120" s="3"/>
    </row>
    <row r="121" spans="1:6" x14ac:dyDescent="0.3">
      <c r="A121" s="3"/>
      <c r="B121" s="3"/>
      <c r="C121" s="3"/>
      <c r="D121" s="3"/>
      <c r="E121" s="3"/>
      <c r="F121" s="3"/>
    </row>
    <row r="122" spans="1:6" x14ac:dyDescent="0.3">
      <c r="A122" s="3"/>
      <c r="B122" s="3"/>
      <c r="C122" s="3"/>
      <c r="D122" s="3"/>
      <c r="E122" s="3"/>
      <c r="F122" s="3"/>
    </row>
    <row r="123" spans="1:6" x14ac:dyDescent="0.3">
      <c r="A123" s="3"/>
      <c r="B123" s="3"/>
      <c r="C123" s="3"/>
      <c r="D123" s="3"/>
      <c r="E123" s="3"/>
      <c r="F123" s="3"/>
    </row>
    <row r="124" spans="1:6" x14ac:dyDescent="0.3">
      <c r="A124" s="3"/>
      <c r="B124" s="3"/>
      <c r="C124" s="3"/>
      <c r="D124" s="3"/>
      <c r="E124" s="3"/>
      <c r="F124" s="3"/>
    </row>
    <row r="125" spans="1:6" x14ac:dyDescent="0.3">
      <c r="A125" s="3"/>
      <c r="B125" s="3"/>
      <c r="C125" s="3"/>
      <c r="D125" s="3"/>
      <c r="E125" s="3"/>
      <c r="F125" s="3"/>
    </row>
    <row r="126" spans="1:6" x14ac:dyDescent="0.3">
      <c r="A126" s="3"/>
      <c r="B126" s="3"/>
      <c r="C126" s="3"/>
      <c r="D126" s="3"/>
      <c r="E126" s="3"/>
      <c r="F126" s="3"/>
    </row>
    <row r="127" spans="1:6" x14ac:dyDescent="0.3">
      <c r="A127" s="3"/>
      <c r="B127" s="3"/>
      <c r="C127" s="3"/>
      <c r="D127" s="3"/>
      <c r="E127" s="3"/>
      <c r="F127" s="3"/>
    </row>
    <row r="128" spans="1:6" x14ac:dyDescent="0.3">
      <c r="A128" s="3"/>
      <c r="B128" s="3"/>
      <c r="C128" s="3"/>
      <c r="D128" s="3"/>
      <c r="E128" s="3"/>
      <c r="F128" s="3"/>
    </row>
    <row r="129" spans="1:6" x14ac:dyDescent="0.3">
      <c r="A129" s="3"/>
      <c r="B129" s="3"/>
      <c r="C129" s="3"/>
      <c r="D129" s="3"/>
      <c r="E129" s="3"/>
      <c r="F129" s="3"/>
    </row>
    <row r="130" spans="1:6" x14ac:dyDescent="0.3">
      <c r="A130" s="3"/>
      <c r="B130" s="3"/>
      <c r="C130" s="3"/>
      <c r="D130" s="3"/>
      <c r="E130" s="3"/>
      <c r="F130" s="3"/>
    </row>
    <row r="131" spans="1:6" x14ac:dyDescent="0.3">
      <c r="A131" s="3"/>
      <c r="B131" s="3"/>
      <c r="C131" s="3"/>
      <c r="D131" s="3"/>
      <c r="E131" s="3"/>
      <c r="F131" s="3"/>
    </row>
    <row r="132" spans="1:6" x14ac:dyDescent="0.3">
      <c r="A132" s="3"/>
      <c r="B132" s="3"/>
      <c r="C132" s="3"/>
      <c r="D132" s="3"/>
      <c r="E132" s="3"/>
      <c r="F132" s="3"/>
    </row>
    <row r="133" spans="1:6" x14ac:dyDescent="0.3">
      <c r="A133" s="3"/>
      <c r="B133" s="3"/>
      <c r="C133" s="3"/>
      <c r="D133" s="3"/>
      <c r="E133" s="3"/>
      <c r="F133" s="3"/>
    </row>
    <row r="134" spans="1:6" x14ac:dyDescent="0.3">
      <c r="A134" s="3"/>
      <c r="B134" s="3"/>
      <c r="C134" s="3"/>
      <c r="D134" s="3"/>
      <c r="E134" s="3"/>
      <c r="F134" s="3"/>
    </row>
    <row r="135" spans="1:6" x14ac:dyDescent="0.3">
      <c r="A135" s="3"/>
      <c r="B135" s="3"/>
      <c r="C135" s="3"/>
      <c r="D135" s="3"/>
      <c r="E135" s="3"/>
      <c r="F135" s="3"/>
    </row>
    <row r="136" spans="1:6" x14ac:dyDescent="0.3">
      <c r="A136" s="3"/>
      <c r="B136" s="3"/>
      <c r="C136" s="3"/>
      <c r="D136" s="3"/>
      <c r="E136" s="3"/>
      <c r="F136" s="3"/>
    </row>
    <row r="137" spans="1:6" x14ac:dyDescent="0.3">
      <c r="A137" s="3"/>
      <c r="B137" s="3"/>
      <c r="C137" s="3"/>
      <c r="D137" s="3"/>
      <c r="E137" s="3"/>
      <c r="F137" s="3"/>
    </row>
    <row r="138" spans="1:6" x14ac:dyDescent="0.3">
      <c r="A138" s="3"/>
      <c r="B138" s="3"/>
      <c r="C138" s="3"/>
      <c r="D138" s="3"/>
      <c r="E138" s="3"/>
      <c r="F138" s="3"/>
    </row>
    <row r="139" spans="1:6" x14ac:dyDescent="0.3">
      <c r="A139" s="3"/>
      <c r="B139" s="3"/>
      <c r="C139" s="3"/>
      <c r="D139" s="3"/>
      <c r="E139" s="3"/>
      <c r="F139" s="3"/>
    </row>
    <row r="140" spans="1:6" x14ac:dyDescent="0.3">
      <c r="A140" s="3"/>
      <c r="B140" s="3"/>
      <c r="C140" s="3"/>
      <c r="D140" s="3"/>
      <c r="E140" s="3"/>
      <c r="F140" s="3"/>
    </row>
    <row r="141" spans="1:6" x14ac:dyDescent="0.3">
      <c r="A141" s="3"/>
      <c r="B141" s="3"/>
      <c r="C141" s="3"/>
      <c r="D141" s="3"/>
      <c r="E141" s="3"/>
      <c r="F141" s="3"/>
    </row>
    <row r="142" spans="1:6" x14ac:dyDescent="0.3">
      <c r="A142" s="3"/>
      <c r="B142" s="3"/>
      <c r="C142" s="3"/>
      <c r="D142" s="3"/>
      <c r="E142" s="3"/>
      <c r="F142" s="3"/>
    </row>
    <row r="143" spans="1:6" x14ac:dyDescent="0.3">
      <c r="A143" s="3"/>
      <c r="B143" s="3"/>
      <c r="C143" s="3"/>
      <c r="D143" s="3"/>
      <c r="E143" s="3"/>
      <c r="F143" s="3"/>
    </row>
    <row r="144" spans="1:6" x14ac:dyDescent="0.3">
      <c r="A144" s="3"/>
      <c r="B144" s="3"/>
      <c r="C144" s="3"/>
      <c r="D144" s="3"/>
      <c r="E144" s="3"/>
      <c r="F144" s="3"/>
    </row>
    <row r="145" spans="1:6" x14ac:dyDescent="0.3">
      <c r="A145" s="3"/>
      <c r="B145" s="3"/>
      <c r="C145" s="3"/>
      <c r="D145" s="3"/>
      <c r="E145" s="3"/>
      <c r="F145" s="3"/>
    </row>
    <row r="146" spans="1:6" x14ac:dyDescent="0.3">
      <c r="A146" s="3"/>
      <c r="B146" s="3"/>
      <c r="C146" s="3"/>
      <c r="D146" s="3"/>
      <c r="E146" s="3"/>
      <c r="F146" s="3"/>
    </row>
    <row r="147" spans="1:6" x14ac:dyDescent="0.3">
      <c r="A147" s="3"/>
      <c r="B147" s="3"/>
      <c r="C147" s="3"/>
      <c r="D147" s="3"/>
      <c r="E147" s="3"/>
      <c r="F147" s="3"/>
    </row>
    <row r="148" spans="1:6" x14ac:dyDescent="0.3">
      <c r="A148" s="3"/>
      <c r="B148" s="3"/>
      <c r="C148" s="3"/>
      <c r="D148" s="3"/>
      <c r="E148" s="3"/>
      <c r="F148" s="3"/>
    </row>
    <row r="149" spans="1:6" x14ac:dyDescent="0.3">
      <c r="A149" s="3"/>
      <c r="B149" s="3"/>
      <c r="C149" s="3"/>
      <c r="D149" s="3"/>
      <c r="E149" s="3"/>
      <c r="F149" s="3"/>
    </row>
    <row r="150" spans="1:6" x14ac:dyDescent="0.3">
      <c r="A150" s="3"/>
      <c r="B150" s="3"/>
      <c r="C150" s="3"/>
      <c r="D150" s="3"/>
      <c r="E150" s="3"/>
      <c r="F150" s="3"/>
    </row>
    <row r="151" spans="1:6" x14ac:dyDescent="0.3">
      <c r="A151" s="3"/>
      <c r="B151" s="3"/>
      <c r="C151" s="3"/>
      <c r="D151" s="3"/>
      <c r="E151" s="3"/>
      <c r="F151" s="3"/>
    </row>
    <row r="152" spans="1:6" x14ac:dyDescent="0.3">
      <c r="A152" s="3"/>
      <c r="B152" s="3"/>
      <c r="C152" s="3"/>
      <c r="D152" s="3"/>
      <c r="E152" s="3"/>
      <c r="F152" s="3"/>
    </row>
    <row r="153" spans="1:6" x14ac:dyDescent="0.3">
      <c r="A153" s="3"/>
      <c r="B153" s="3"/>
      <c r="C153" s="3"/>
      <c r="D153" s="3"/>
      <c r="E153" s="3"/>
      <c r="F153" s="3"/>
    </row>
    <row r="154" spans="1:6" x14ac:dyDescent="0.3">
      <c r="A154" s="3"/>
      <c r="B154" s="3"/>
      <c r="C154" s="3"/>
      <c r="D154" s="3"/>
      <c r="E154" s="3"/>
      <c r="F154" s="3"/>
    </row>
    <row r="155" spans="1:6" x14ac:dyDescent="0.3">
      <c r="A155" s="3"/>
      <c r="B155" s="3"/>
      <c r="C155" s="3"/>
      <c r="D155" s="3"/>
      <c r="E155" s="3"/>
      <c r="F155" s="3"/>
    </row>
    <row r="156" spans="1:6" x14ac:dyDescent="0.3">
      <c r="A156" s="3"/>
      <c r="B156" s="3"/>
      <c r="C156" s="3"/>
      <c r="D156" s="3"/>
      <c r="E156" s="3"/>
      <c r="F156" s="3"/>
    </row>
    <row r="157" spans="1:6" x14ac:dyDescent="0.3">
      <c r="A157" s="3"/>
      <c r="B157" s="3"/>
      <c r="C157" s="3"/>
      <c r="D157" s="3"/>
      <c r="E157" s="3"/>
      <c r="F157" s="3"/>
    </row>
    <row r="158" spans="1:6" x14ac:dyDescent="0.3">
      <c r="A158" s="3"/>
      <c r="B158" s="3"/>
      <c r="C158" s="3"/>
      <c r="D158" s="3"/>
      <c r="E158" s="3"/>
      <c r="F158" s="3"/>
    </row>
    <row r="159" spans="1:6" x14ac:dyDescent="0.3">
      <c r="A159" s="3"/>
      <c r="B159" s="3"/>
      <c r="C159" s="3"/>
      <c r="D159" s="3"/>
      <c r="E159" s="3"/>
      <c r="F159" s="3"/>
    </row>
    <row r="160" spans="1:6" x14ac:dyDescent="0.3">
      <c r="A160" s="3"/>
      <c r="B160" s="3"/>
      <c r="C160" s="3"/>
      <c r="D160" s="3"/>
      <c r="E160" s="3"/>
      <c r="F160" s="3"/>
    </row>
    <row r="161" spans="1:6" x14ac:dyDescent="0.3">
      <c r="A161" s="3"/>
      <c r="B161" s="3"/>
      <c r="C161" s="3"/>
      <c r="D161" s="3"/>
      <c r="E161" s="3"/>
      <c r="F161" s="3"/>
    </row>
    <row r="162" spans="1:6" x14ac:dyDescent="0.3">
      <c r="A162" s="3"/>
      <c r="B162" s="3"/>
      <c r="C162" s="3"/>
      <c r="D162" s="3"/>
      <c r="E162" s="3"/>
      <c r="F162" s="3"/>
    </row>
    <row r="163" spans="1:6" x14ac:dyDescent="0.3">
      <c r="A163" s="3"/>
      <c r="B163" s="3"/>
      <c r="C163" s="3"/>
      <c r="D163" s="3"/>
      <c r="E163" s="3"/>
      <c r="F163" s="3"/>
    </row>
    <row r="164" spans="1:6" x14ac:dyDescent="0.3">
      <c r="A164" s="3"/>
      <c r="B164" s="3"/>
      <c r="C164" s="3"/>
      <c r="D164" s="3"/>
      <c r="E164" s="3"/>
      <c r="F164" s="3"/>
    </row>
    <row r="165" spans="1:6" x14ac:dyDescent="0.3">
      <c r="A165" s="3"/>
      <c r="B165" s="3"/>
      <c r="C165" s="3"/>
      <c r="D165" s="3"/>
      <c r="E165" s="3"/>
      <c r="F165" s="3"/>
    </row>
    <row r="166" spans="1:6" x14ac:dyDescent="0.3">
      <c r="A166" s="3"/>
      <c r="B166" s="3"/>
      <c r="C166" s="3"/>
      <c r="D166" s="3"/>
      <c r="E166" s="3"/>
      <c r="F166" s="3"/>
    </row>
    <row r="167" spans="1:6" x14ac:dyDescent="0.3">
      <c r="A167" s="3"/>
      <c r="B167" s="3"/>
      <c r="C167" s="3"/>
      <c r="D167" s="3"/>
      <c r="E167" s="3"/>
      <c r="F167" s="3"/>
    </row>
    <row r="168" spans="1:6" x14ac:dyDescent="0.3">
      <c r="A168" s="3"/>
      <c r="B168" s="3"/>
      <c r="C168" s="3"/>
      <c r="D168" s="3"/>
      <c r="E168" s="3"/>
      <c r="F168" s="3"/>
    </row>
    <row r="169" spans="1:6" x14ac:dyDescent="0.3">
      <c r="A169" s="3"/>
      <c r="B169" s="3"/>
      <c r="C169" s="3"/>
      <c r="D169" s="3"/>
      <c r="E169" s="3"/>
      <c r="F169" s="3"/>
    </row>
    <row r="170" spans="1:6" x14ac:dyDescent="0.3">
      <c r="A170" s="3"/>
      <c r="B170" s="3"/>
      <c r="C170" s="3"/>
      <c r="D170" s="3"/>
      <c r="E170" s="3"/>
      <c r="F170" s="3"/>
    </row>
    <row r="171" spans="1:6" x14ac:dyDescent="0.3">
      <c r="A171" s="3"/>
      <c r="B171" s="3"/>
      <c r="C171" s="3"/>
      <c r="D171" s="3"/>
      <c r="E171" s="3"/>
      <c r="F171" s="3"/>
    </row>
    <row r="172" spans="1:6" x14ac:dyDescent="0.3">
      <c r="A172" s="3"/>
      <c r="B172" s="3"/>
      <c r="C172" s="3"/>
      <c r="D172" s="3"/>
      <c r="E172" s="3"/>
      <c r="F172" s="3"/>
    </row>
    <row r="173" spans="1:6" x14ac:dyDescent="0.3">
      <c r="A173" s="3"/>
      <c r="B173" s="3"/>
      <c r="C173" s="3"/>
      <c r="D173" s="3"/>
      <c r="E173" s="3"/>
      <c r="F173" s="3"/>
    </row>
    <row r="174" spans="1:6" x14ac:dyDescent="0.3">
      <c r="A174" s="3"/>
      <c r="B174" s="3"/>
      <c r="C174" s="3"/>
      <c r="D174" s="3"/>
      <c r="E174" s="3"/>
      <c r="F174" s="3"/>
    </row>
    <row r="175" spans="1:6" x14ac:dyDescent="0.3">
      <c r="A175" s="3"/>
      <c r="B175" s="3"/>
      <c r="C175" s="3"/>
      <c r="D175" s="3"/>
      <c r="E175" s="3"/>
      <c r="F175" s="3"/>
    </row>
    <row r="176" spans="1:6" x14ac:dyDescent="0.3">
      <c r="A176" s="3"/>
      <c r="B176" s="3"/>
      <c r="C176" s="3"/>
      <c r="D176" s="3"/>
      <c r="E176" s="3"/>
      <c r="F176" s="3"/>
    </row>
    <row r="177" spans="1:6" x14ac:dyDescent="0.3">
      <c r="A177" s="3"/>
      <c r="B177" s="3"/>
      <c r="C177" s="3"/>
      <c r="D177" s="3"/>
      <c r="E177" s="3"/>
      <c r="F177" s="3"/>
    </row>
    <row r="178" spans="1:6" x14ac:dyDescent="0.3">
      <c r="A178" s="3"/>
      <c r="B178" s="3"/>
      <c r="C178" s="3"/>
      <c r="D178" s="3"/>
      <c r="E178" s="3"/>
      <c r="F178" s="3"/>
    </row>
    <row r="179" spans="1:6" x14ac:dyDescent="0.3">
      <c r="A179" s="3"/>
      <c r="B179" s="3"/>
      <c r="C179" s="3"/>
      <c r="D179" s="3"/>
      <c r="E179" s="3"/>
      <c r="F179" s="3"/>
    </row>
    <row r="180" spans="1:6" x14ac:dyDescent="0.3">
      <c r="A180" s="3"/>
      <c r="B180" s="3"/>
      <c r="C180" s="3"/>
      <c r="D180" s="3"/>
      <c r="E180" s="3"/>
      <c r="F180" s="3"/>
    </row>
    <row r="181" spans="1:6" x14ac:dyDescent="0.3">
      <c r="A181" s="3"/>
      <c r="B181" s="3"/>
      <c r="C181" s="3"/>
      <c r="D181" s="3"/>
      <c r="E181" s="3"/>
      <c r="F181" s="3"/>
    </row>
    <row r="182" spans="1:6" x14ac:dyDescent="0.3">
      <c r="A182" s="3"/>
      <c r="B182" s="3"/>
      <c r="C182" s="3"/>
      <c r="D182" s="3"/>
      <c r="E182" s="3"/>
      <c r="F182" s="3"/>
    </row>
    <row r="183" spans="1:6" x14ac:dyDescent="0.3">
      <c r="A183" s="3"/>
      <c r="B183" s="3"/>
      <c r="C183" s="3"/>
      <c r="D183" s="3"/>
      <c r="E183" s="3"/>
      <c r="F183" s="3"/>
    </row>
    <row r="184" spans="1:6" x14ac:dyDescent="0.3">
      <c r="A184" s="3"/>
      <c r="B184" s="3"/>
      <c r="C184" s="3"/>
      <c r="D184" s="3"/>
      <c r="E184" s="3"/>
      <c r="F184" s="3"/>
    </row>
    <row r="185" spans="1:6" x14ac:dyDescent="0.3">
      <c r="A185" s="3"/>
      <c r="B185" s="3"/>
      <c r="C185" s="3"/>
      <c r="D185" s="3"/>
      <c r="E185" s="3"/>
      <c r="F185" s="3"/>
    </row>
    <row r="186" spans="1:6" x14ac:dyDescent="0.3">
      <c r="A186" s="3"/>
      <c r="B186" s="3"/>
      <c r="C186" s="3"/>
      <c r="D186" s="3"/>
      <c r="E186" s="3"/>
      <c r="F186" s="3"/>
    </row>
    <row r="187" spans="1:6" x14ac:dyDescent="0.3">
      <c r="A187" s="3"/>
      <c r="B187" s="3"/>
      <c r="C187" s="3"/>
      <c r="D187" s="3"/>
      <c r="E187" s="3"/>
      <c r="F187" s="3"/>
    </row>
    <row r="188" spans="1:6" x14ac:dyDescent="0.3">
      <c r="A188" s="3"/>
      <c r="B188" s="3"/>
      <c r="C188" s="3"/>
      <c r="D188" s="3"/>
      <c r="E188" s="3"/>
      <c r="F188" s="3"/>
    </row>
    <row r="189" spans="1:6" x14ac:dyDescent="0.3">
      <c r="A189" s="3"/>
      <c r="B189" s="3"/>
      <c r="C189" s="3"/>
      <c r="D189" s="3"/>
      <c r="E189" s="3"/>
      <c r="F189" s="3"/>
    </row>
    <row r="190" spans="1:6" x14ac:dyDescent="0.3">
      <c r="A190" s="3"/>
      <c r="B190" s="3"/>
      <c r="C190" s="3"/>
      <c r="D190" s="3"/>
      <c r="E190" s="3"/>
      <c r="F190" s="3"/>
    </row>
    <row r="191" spans="1:6" x14ac:dyDescent="0.3">
      <c r="A191" s="3"/>
      <c r="B191" s="3"/>
      <c r="C191" s="3"/>
      <c r="D191" s="3"/>
      <c r="E191" s="3"/>
      <c r="F191" s="3"/>
    </row>
    <row r="192" spans="1:6" x14ac:dyDescent="0.3">
      <c r="A192" s="3"/>
      <c r="B192" s="3"/>
      <c r="C192" s="3"/>
      <c r="D192" s="3"/>
      <c r="E192" s="3"/>
      <c r="F192" s="3"/>
    </row>
    <row r="193" spans="1:6" x14ac:dyDescent="0.3">
      <c r="A193" s="3"/>
      <c r="B193" s="3"/>
      <c r="C193" s="3"/>
      <c r="D193" s="3"/>
      <c r="E193" s="3"/>
      <c r="F193" s="3"/>
    </row>
    <row r="194" spans="1:6" x14ac:dyDescent="0.3">
      <c r="A194" s="3"/>
      <c r="B194" s="3"/>
      <c r="C194" s="3"/>
      <c r="D194" s="3"/>
      <c r="E194" s="3"/>
      <c r="F194" s="3"/>
    </row>
    <row r="195" spans="1:6" x14ac:dyDescent="0.3">
      <c r="A195" s="3"/>
      <c r="B195" s="3"/>
      <c r="C195" s="3"/>
      <c r="D195" s="3"/>
      <c r="E195" s="3"/>
      <c r="F195" s="3"/>
    </row>
    <row r="196" spans="1:6" x14ac:dyDescent="0.3">
      <c r="A196" s="3"/>
      <c r="B196" s="3"/>
      <c r="C196" s="3"/>
      <c r="D196" s="3"/>
      <c r="E196" s="3"/>
      <c r="F196" s="3"/>
    </row>
    <row r="197" spans="1:6" x14ac:dyDescent="0.3">
      <c r="A197" s="3"/>
      <c r="B197" s="3"/>
      <c r="C197" s="3"/>
      <c r="D197" s="3"/>
      <c r="E197" s="3"/>
      <c r="F197" s="3"/>
    </row>
    <row r="198" spans="1:6" x14ac:dyDescent="0.3">
      <c r="A198" s="3"/>
      <c r="B198" s="3"/>
      <c r="C198" s="3"/>
      <c r="D198" s="3"/>
      <c r="E198" s="3"/>
      <c r="F198" s="3"/>
    </row>
    <row r="199" spans="1:6" x14ac:dyDescent="0.3">
      <c r="A199" s="3"/>
      <c r="B199" s="3"/>
      <c r="C199" s="3"/>
      <c r="D199" s="3"/>
      <c r="E199" s="3"/>
      <c r="F199" s="3"/>
    </row>
    <row r="200" spans="1:6" x14ac:dyDescent="0.3">
      <c r="A200" s="3"/>
      <c r="B200" s="3"/>
      <c r="C200" s="3"/>
      <c r="D200" s="3"/>
      <c r="E200" s="3"/>
      <c r="F200" s="3"/>
    </row>
    <row r="201" spans="1:6" x14ac:dyDescent="0.3">
      <c r="A201" s="3"/>
      <c r="B201" s="3"/>
      <c r="C201" s="3"/>
      <c r="D201" s="3"/>
      <c r="E201" s="3"/>
      <c r="F201" s="3"/>
    </row>
    <row r="202" spans="1:6" x14ac:dyDescent="0.3">
      <c r="A202" s="3"/>
      <c r="B202" s="3"/>
      <c r="C202" s="3"/>
      <c r="D202" s="3"/>
      <c r="E202" s="3"/>
      <c r="F202" s="3"/>
    </row>
    <row r="203" spans="1:6" x14ac:dyDescent="0.3">
      <c r="A203" s="3"/>
      <c r="B203" s="3"/>
      <c r="C203" s="3"/>
      <c r="D203" s="3"/>
      <c r="E203" s="3"/>
      <c r="F203" s="3"/>
    </row>
    <row r="204" spans="1:6" x14ac:dyDescent="0.3">
      <c r="A204" s="3"/>
      <c r="B204" s="3"/>
      <c r="C204" s="3"/>
      <c r="D204" s="3"/>
      <c r="E204" s="3"/>
      <c r="F204" s="3"/>
    </row>
    <row r="205" spans="1:6" x14ac:dyDescent="0.3">
      <c r="A205" s="3"/>
      <c r="B205" s="3"/>
      <c r="C205" s="3"/>
      <c r="D205" s="3"/>
      <c r="E205" s="3"/>
      <c r="F205" s="3"/>
    </row>
    <row r="206" spans="1:6" x14ac:dyDescent="0.3">
      <c r="A206" s="3"/>
      <c r="B206" s="3"/>
      <c r="C206" s="3"/>
      <c r="D206" s="3"/>
      <c r="E206" s="3"/>
      <c r="F206" s="3"/>
    </row>
    <row r="207" spans="1:6" x14ac:dyDescent="0.3">
      <c r="A207" s="3"/>
      <c r="B207" s="3"/>
      <c r="C207" s="3"/>
      <c r="D207" s="3"/>
      <c r="E207" s="3"/>
      <c r="F207" s="3"/>
    </row>
    <row r="208" spans="1:6" x14ac:dyDescent="0.3">
      <c r="A208" s="3"/>
      <c r="B208" s="3"/>
      <c r="C208" s="3"/>
      <c r="D208" s="3"/>
      <c r="E208" s="3"/>
      <c r="F208" s="3"/>
    </row>
    <row r="209" spans="1:6" x14ac:dyDescent="0.3">
      <c r="A209" s="3"/>
      <c r="B209" s="3"/>
      <c r="C209" s="3"/>
      <c r="D209" s="3"/>
      <c r="E209" s="3"/>
      <c r="F209" s="14"/>
    </row>
    <row r="210" spans="1:6" x14ac:dyDescent="0.3">
      <c r="A210" s="3"/>
      <c r="B210" s="3"/>
      <c r="C210" s="3"/>
      <c r="D210" s="3"/>
      <c r="E210" s="3"/>
      <c r="F210" s="3"/>
    </row>
    <row r="211" spans="1:6" x14ac:dyDescent="0.3">
      <c r="A211" s="3"/>
      <c r="B211" s="3"/>
      <c r="C211" s="3"/>
      <c r="D211" s="3"/>
      <c r="E211" s="3"/>
      <c r="F211" s="3"/>
    </row>
    <row r="212" spans="1:6" x14ac:dyDescent="0.3">
      <c r="A212" s="3"/>
      <c r="B212" s="3"/>
      <c r="C212" s="3"/>
      <c r="D212" s="3"/>
      <c r="E212" s="3"/>
      <c r="F212" s="3"/>
    </row>
    <row r="213" spans="1:6" x14ac:dyDescent="0.3">
      <c r="A213" s="3"/>
      <c r="B213" s="3"/>
      <c r="C213" s="3"/>
      <c r="D213" s="3"/>
      <c r="E213" s="3"/>
      <c r="F213" s="3"/>
    </row>
    <row r="214" spans="1:6" x14ac:dyDescent="0.3">
      <c r="A214" s="3"/>
      <c r="B214" s="3"/>
      <c r="C214" s="3"/>
      <c r="D214" s="3"/>
      <c r="E214" s="3"/>
      <c r="F214" s="3"/>
    </row>
    <row r="215" spans="1:6" x14ac:dyDescent="0.3">
      <c r="A215" s="3"/>
      <c r="B215" s="3"/>
      <c r="C215" s="3"/>
      <c r="D215" s="3"/>
      <c r="E215" s="3"/>
      <c r="F215" s="3"/>
    </row>
    <row r="216" spans="1:6" x14ac:dyDescent="0.3">
      <c r="A216" s="3"/>
      <c r="B216" s="3"/>
      <c r="C216" s="3"/>
      <c r="D216" s="3"/>
      <c r="E216" s="3"/>
      <c r="F216" s="3"/>
    </row>
    <row r="217" spans="1:6" x14ac:dyDescent="0.3">
      <c r="A217" s="3"/>
      <c r="B217" s="3"/>
      <c r="C217" s="3"/>
      <c r="D217" s="3"/>
      <c r="E217" s="3"/>
      <c r="F217" s="3"/>
    </row>
    <row r="218" spans="1:6" x14ac:dyDescent="0.3">
      <c r="A218" s="3"/>
      <c r="B218" s="3"/>
      <c r="C218" s="3"/>
      <c r="D218" s="3"/>
      <c r="E218" s="3"/>
      <c r="F218" s="3"/>
    </row>
    <row r="219" spans="1:6" x14ac:dyDescent="0.3">
      <c r="A219" s="3"/>
      <c r="B219" s="3"/>
      <c r="C219" s="3"/>
      <c r="D219" s="3"/>
      <c r="E219" s="3"/>
      <c r="F219" s="3"/>
    </row>
    <row r="220" spans="1:6" x14ac:dyDescent="0.3">
      <c r="A220" s="3"/>
      <c r="B220" s="3"/>
      <c r="C220" s="3"/>
      <c r="D220" s="3"/>
      <c r="E220" s="3"/>
      <c r="F220" s="3"/>
    </row>
    <row r="221" spans="1:6" x14ac:dyDescent="0.3">
      <c r="A221" s="3"/>
      <c r="B221" s="3"/>
      <c r="C221" s="3"/>
      <c r="D221" s="3"/>
      <c r="E221" s="3"/>
      <c r="F221" s="3"/>
    </row>
    <row r="222" spans="1:6" x14ac:dyDescent="0.3">
      <c r="A222" s="3"/>
      <c r="B222" s="3"/>
      <c r="C222" s="3"/>
      <c r="D222" s="3"/>
      <c r="E222" s="3"/>
      <c r="F222" s="3"/>
    </row>
    <row r="223" spans="1:6" x14ac:dyDescent="0.3">
      <c r="A223" s="3"/>
      <c r="B223" s="3"/>
      <c r="C223" s="3"/>
      <c r="D223" s="3"/>
      <c r="E223" s="3"/>
      <c r="F223" s="3"/>
    </row>
    <row r="224" spans="1:6" x14ac:dyDescent="0.3">
      <c r="A224" s="3"/>
      <c r="B224" s="3"/>
      <c r="C224" s="3"/>
      <c r="D224" s="3"/>
      <c r="E224" s="3"/>
      <c r="F224" s="12"/>
    </row>
    <row r="225" spans="1:6" x14ac:dyDescent="0.3">
      <c r="A225" s="3"/>
      <c r="B225" s="3"/>
      <c r="C225" s="3"/>
      <c r="D225" s="3"/>
      <c r="E225" s="3"/>
      <c r="F225" s="16"/>
    </row>
    <row r="226" spans="1:6" x14ac:dyDescent="0.3">
      <c r="A226" s="3"/>
      <c r="B226" s="3"/>
      <c r="C226" s="3"/>
      <c r="D226" s="3"/>
      <c r="E226" s="3"/>
      <c r="F226" s="16"/>
    </row>
    <row r="227" spans="1:6" x14ac:dyDescent="0.3">
      <c r="A227" s="3"/>
      <c r="B227" s="3"/>
      <c r="C227" s="3"/>
      <c r="D227" s="3"/>
      <c r="E227" s="3"/>
      <c r="F227" s="16"/>
    </row>
    <row r="228" spans="1:6" x14ac:dyDescent="0.3">
      <c r="A228" s="3"/>
      <c r="B228" s="3"/>
      <c r="C228" s="3"/>
      <c r="D228" s="3"/>
      <c r="E228" s="3"/>
      <c r="F228" s="16"/>
    </row>
    <row r="229" spans="1:6" x14ac:dyDescent="0.3">
      <c r="A229" s="3"/>
      <c r="B229" s="3"/>
      <c r="C229" s="3"/>
      <c r="D229" s="3"/>
      <c r="E229" s="3"/>
      <c r="F229" s="16"/>
    </row>
    <row r="230" spans="1:6" x14ac:dyDescent="0.3">
      <c r="A230" s="3"/>
      <c r="B230" s="3"/>
      <c r="C230" s="3"/>
      <c r="D230" s="3"/>
      <c r="E230" s="3"/>
      <c r="F230" s="16"/>
    </row>
    <row r="231" spans="1:6" x14ac:dyDescent="0.3">
      <c r="A231" s="3"/>
      <c r="B231" s="3"/>
      <c r="C231" s="3"/>
      <c r="D231" s="3"/>
      <c r="E231" s="3"/>
      <c r="F231" s="16"/>
    </row>
    <row r="232" spans="1:6" x14ac:dyDescent="0.3">
      <c r="A232" s="3"/>
      <c r="B232" s="3"/>
      <c r="C232" s="3"/>
      <c r="D232" s="3"/>
      <c r="E232" s="3"/>
      <c r="F232" s="16"/>
    </row>
    <row r="233" spans="1:6" x14ac:dyDescent="0.3">
      <c r="A233" s="3"/>
      <c r="B233" s="3"/>
      <c r="C233" s="3"/>
      <c r="D233" s="3"/>
      <c r="E233" s="3"/>
      <c r="F233" s="16"/>
    </row>
    <row r="234" spans="1:6" x14ac:dyDescent="0.3">
      <c r="A234" s="3"/>
      <c r="B234" s="3"/>
      <c r="C234" s="3"/>
      <c r="D234" s="3"/>
      <c r="E234" s="3"/>
      <c r="F234" s="16"/>
    </row>
    <row r="235" spans="1:6" x14ac:dyDescent="0.3">
      <c r="A235" s="3"/>
      <c r="B235" s="3"/>
      <c r="C235" s="3"/>
      <c r="D235" s="3"/>
      <c r="E235" s="3"/>
      <c r="F235" s="16"/>
    </row>
    <row r="236" spans="1:6" x14ac:dyDescent="0.3">
      <c r="A236" s="3"/>
      <c r="B236" s="3"/>
      <c r="C236" s="3"/>
      <c r="D236" s="3"/>
      <c r="E236" s="3"/>
      <c r="F236" s="16"/>
    </row>
    <row r="237" spans="1:6" x14ac:dyDescent="0.3">
      <c r="A237" s="3"/>
      <c r="B237" s="3"/>
      <c r="C237" s="3"/>
      <c r="D237" s="3"/>
      <c r="E237" s="3"/>
      <c r="F237" s="16"/>
    </row>
    <row r="238" spans="1:6" x14ac:dyDescent="0.3">
      <c r="A238" s="3"/>
      <c r="B238" s="3"/>
      <c r="C238" s="3"/>
      <c r="D238" s="3"/>
      <c r="E238" s="3"/>
      <c r="F238" s="16"/>
    </row>
    <row r="239" spans="1:6" x14ac:dyDescent="0.3">
      <c r="A239" s="3"/>
      <c r="B239" s="3"/>
      <c r="C239" s="3"/>
      <c r="D239" s="3"/>
      <c r="E239" s="3"/>
      <c r="F239" s="16"/>
    </row>
    <row r="240" spans="1:6" x14ac:dyDescent="0.3">
      <c r="A240" s="3"/>
      <c r="B240" s="3"/>
      <c r="C240" s="3"/>
      <c r="D240" s="3"/>
      <c r="E240" s="3"/>
      <c r="F240" s="16"/>
    </row>
    <row r="241" spans="1:6" x14ac:dyDescent="0.3">
      <c r="A241" s="3"/>
      <c r="B241" s="3"/>
      <c r="C241" s="3"/>
      <c r="D241" s="3"/>
      <c r="E241" s="3"/>
      <c r="F241" s="16"/>
    </row>
    <row r="242" spans="1:6" x14ac:dyDescent="0.3">
      <c r="A242" s="3"/>
      <c r="B242" s="3"/>
      <c r="C242" s="3"/>
      <c r="D242" s="3"/>
      <c r="E242" s="3"/>
      <c r="F242" s="16"/>
    </row>
    <row r="243" spans="1:6" x14ac:dyDescent="0.3">
      <c r="A243" s="3"/>
      <c r="B243" s="3"/>
      <c r="C243" s="3"/>
      <c r="D243" s="3"/>
      <c r="E243" s="3"/>
      <c r="F243" s="16"/>
    </row>
    <row r="244" spans="1:6" x14ac:dyDescent="0.3">
      <c r="A244" s="3"/>
      <c r="B244" s="3"/>
      <c r="C244" s="3"/>
      <c r="D244" s="3"/>
      <c r="E244" s="3"/>
      <c r="F244" s="16"/>
    </row>
    <row r="245" spans="1:6" x14ac:dyDescent="0.3">
      <c r="A245" s="3"/>
      <c r="B245" s="3"/>
      <c r="C245" s="3"/>
      <c r="D245" s="3"/>
      <c r="E245" s="3"/>
      <c r="F245" s="16"/>
    </row>
    <row r="246" spans="1:6" x14ac:dyDescent="0.3">
      <c r="A246" s="3"/>
      <c r="B246" s="3"/>
      <c r="C246" s="3"/>
      <c r="D246" s="3"/>
      <c r="E246" s="3"/>
      <c r="F246" s="16"/>
    </row>
    <row r="247" spans="1:6" x14ac:dyDescent="0.3">
      <c r="A247" s="3"/>
      <c r="B247" s="3"/>
      <c r="C247" s="3"/>
      <c r="D247" s="3"/>
      <c r="E247" s="3"/>
      <c r="F247" s="16"/>
    </row>
    <row r="248" spans="1:6" x14ac:dyDescent="0.3">
      <c r="A248" s="3"/>
      <c r="B248" s="3"/>
      <c r="C248" s="3"/>
      <c r="D248" s="3"/>
      <c r="E248" s="3"/>
      <c r="F248" s="16"/>
    </row>
    <row r="249" spans="1:6" x14ac:dyDescent="0.3">
      <c r="A249" s="3"/>
      <c r="B249" s="3"/>
      <c r="C249" s="3"/>
      <c r="D249" s="3"/>
      <c r="E249" s="3"/>
      <c r="F249" s="16"/>
    </row>
    <row r="250" spans="1:6" x14ac:dyDescent="0.3">
      <c r="A250" s="3"/>
      <c r="B250" s="3"/>
      <c r="C250" s="3"/>
      <c r="D250" s="3"/>
      <c r="E250" s="3"/>
      <c r="F250" s="16"/>
    </row>
    <row r="251" spans="1:6" x14ac:dyDescent="0.3">
      <c r="A251" s="3"/>
      <c r="B251" s="3"/>
      <c r="C251" s="3"/>
      <c r="D251" s="3"/>
      <c r="E251" s="3"/>
      <c r="F251" s="16"/>
    </row>
    <row r="252" spans="1:6" x14ac:dyDescent="0.3">
      <c r="A252" s="3"/>
      <c r="B252" s="3"/>
      <c r="C252" s="3"/>
      <c r="D252" s="3"/>
      <c r="E252" s="3"/>
      <c r="F252" s="16"/>
    </row>
    <row r="253" spans="1:6" x14ac:dyDescent="0.3">
      <c r="A253" s="3"/>
      <c r="B253" s="3"/>
      <c r="C253" s="3"/>
      <c r="D253" s="3"/>
      <c r="E253" s="3"/>
      <c r="F253" s="16"/>
    </row>
    <row r="254" spans="1:6" x14ac:dyDescent="0.3">
      <c r="A254" s="3"/>
      <c r="B254" s="3"/>
      <c r="C254" s="3"/>
      <c r="D254" s="3"/>
      <c r="E254" s="3"/>
      <c r="F254" s="16"/>
    </row>
    <row r="255" spans="1:6" x14ac:dyDescent="0.3">
      <c r="A255" s="3"/>
      <c r="B255" s="3"/>
      <c r="C255" s="3"/>
      <c r="D255" s="3"/>
      <c r="E255" s="3"/>
      <c r="F255" s="18"/>
    </row>
    <row r="256" spans="1:6" x14ac:dyDescent="0.3">
      <c r="A256" s="3"/>
      <c r="B256" s="3"/>
      <c r="C256" s="3"/>
      <c r="D256" s="3"/>
      <c r="E256" s="3"/>
      <c r="F256" s="18"/>
    </row>
    <row r="257" spans="1:6" x14ac:dyDescent="0.3">
      <c r="A257" s="3"/>
      <c r="B257" s="3"/>
      <c r="C257" s="3"/>
      <c r="D257" s="3"/>
      <c r="E257" s="3"/>
      <c r="F257" s="3"/>
    </row>
    <row r="258" spans="1:6" x14ac:dyDescent="0.3">
      <c r="A258" s="3"/>
      <c r="B258" s="3"/>
      <c r="C258" s="3"/>
      <c r="D258" s="3"/>
      <c r="E258" s="3"/>
      <c r="F258" s="18"/>
    </row>
    <row r="259" spans="1:6" x14ac:dyDescent="0.3">
      <c r="A259" s="3"/>
      <c r="B259" s="3"/>
      <c r="C259" s="3"/>
      <c r="D259" s="3"/>
      <c r="E259" s="3"/>
      <c r="F259" s="3"/>
    </row>
    <row r="260" spans="1:6" x14ac:dyDescent="0.3">
      <c r="A260" s="3"/>
      <c r="B260" s="3"/>
      <c r="C260" s="3"/>
      <c r="D260" s="3"/>
      <c r="E260" s="3"/>
      <c r="F260" s="11"/>
    </row>
  </sheetData>
  <sortState xmlns:xlrd2="http://schemas.microsoft.com/office/spreadsheetml/2017/richdata2" ref="A39:Y68">
    <sortCondition ref="A39:A68"/>
  </sortState>
  <mergeCells count="2">
    <mergeCell ref="A1:C1"/>
    <mergeCell ref="A37:C37"/>
  </mergeCells>
  <conditionalFormatting sqref="G3:G33">
    <cfRule type="colorScale" priority="1256">
      <colorScale>
        <cfvo type="min"/>
        <cfvo type="max"/>
        <color rgb="FFFCFCFF"/>
        <color rgb="FF63BE7B"/>
      </colorScale>
    </cfRule>
  </conditionalFormatting>
  <conditionalFormatting sqref="G39:G68">
    <cfRule type="colorScale" priority="1275">
      <colorScale>
        <cfvo type="min"/>
        <cfvo type="max"/>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SeasonSummary_OFF</vt:lpstr>
      <vt:lpstr>Season Summary_DEF</vt:lpstr>
      <vt:lpstr>Schoolcraft 3-8</vt:lpstr>
      <vt:lpstr>SC4 3-2</vt:lpstr>
      <vt:lpstr>Bay College 2-27</vt:lpstr>
      <vt:lpstr>Alpena 2-24</vt:lpstr>
      <vt:lpstr>Muskegon CC 2-21</vt:lpstr>
      <vt:lpstr>Kirtland 2-17</vt:lpstr>
      <vt:lpstr>Delta 2-14</vt:lpstr>
      <vt:lpstr>Grand Rapids CC 2-7</vt:lpstr>
      <vt:lpstr>Bay College 2-3</vt:lpstr>
      <vt:lpstr>Muskegon CC 1-31</vt:lpstr>
      <vt:lpstr>Alpena CC 1-27</vt:lpstr>
      <vt:lpstr>Delta College 1-24</vt:lpstr>
      <vt:lpstr>Kirtland CC 1-20</vt:lpstr>
      <vt:lpstr>Grand Rapids CC 1-17</vt:lpstr>
      <vt:lpstr>North Central Michigan 1-15</vt:lpstr>
      <vt:lpstr>Kalamazoo Valley 1-10</vt:lpstr>
      <vt:lpstr>Jackson C 1-6</vt:lpstr>
      <vt:lpstr>Lansing CC 12-19</vt:lpstr>
      <vt:lpstr>Lakeland CC 12-15</vt:lpstr>
      <vt:lpstr>Macomb CC 12-8</vt:lpstr>
      <vt:lpstr>Glen Oaks CC 12-4</vt:lpstr>
      <vt:lpstr>Spring Arbor JV 11-30</vt:lpstr>
      <vt:lpstr>Alma JV 11-28</vt:lpstr>
      <vt:lpstr>Oakland CC 11-21</vt:lpstr>
      <vt:lpstr>Schoolcraft 11-18</vt:lpstr>
      <vt:lpstr>Alma JV 11-9</vt:lpstr>
      <vt:lpstr>Mott CC 11-7</vt:lpstr>
      <vt:lpstr>StClairCounty CC 11-1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Derek Resio</dc:creator>
  <cp:keywords/>
  <dc:description/>
  <cp:lastModifiedBy>Derek Resio</cp:lastModifiedBy>
  <cp:revision/>
  <dcterms:created xsi:type="dcterms:W3CDTF">2023-12-20T03:24:33Z</dcterms:created>
  <dcterms:modified xsi:type="dcterms:W3CDTF">2024-03-10T20:16:43Z</dcterms:modified>
  <cp:category/>
  <cp:contentStatus/>
</cp:coreProperties>
</file>